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8.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9.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10.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11.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12.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drawings/drawing13.xml" ContentType="application/vnd.openxmlformats-officedocument.drawing+xml"/>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14.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15.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16.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drawings/drawing17.xml" ContentType="application/vnd.openxmlformats-officedocument.drawing+xml"/>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drawings/drawing18.xml" ContentType="application/vnd.openxmlformats-officedocument.drawing+xml"/>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drawings/drawing19.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drawings/drawing20.xml" ContentType="application/vnd.openxmlformats-officedocument.drawing+xml"/>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drawings/drawing30.xml" ContentType="application/vnd.openxmlformats-officedocument.drawing+xml"/>
  <Override PartName="/xl/activeX/activeX120.xml" ContentType="application/vnd.ms-office.activeX+xml"/>
  <Override PartName="/xl/activeX/activeX120.bin" ContentType="application/vnd.ms-office.activeX"/>
  <Override PartName="/xl/drawings/drawing31.xml" ContentType="application/vnd.openxmlformats-officedocument.drawing+xml"/>
  <Override PartName="/xl/activeX/activeX121.xml" ContentType="application/vnd.ms-office.activeX+xml"/>
  <Override PartName="/xl/activeX/activeX12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92.5\財務部\市民税課\市民税第一係\【B08】課税状況調\課税状況調\2017課税状況【Ａで作業してＢ】\【A環境作業分】2017課税状況 - コピー\送信\"/>
    </mc:Choice>
  </mc:AlternateContent>
  <workbookProtection workbookAlgorithmName="SHA-512" workbookHashValue="+sTP3oN95i33PA2WYR9uCOMZqvq8EppjiryMRhr8BmSviZDzbVb+2yhpcDGgvCSQc0FP6OAyMwTP4ysiy1DjkA==" workbookSaltValue="G5PjqWZeXoKUYuP0qLE57w==" workbookSpinCount="100000" lockStructure="1"/>
  <bookViews>
    <workbookView xWindow="0" yWindow="0" windowWidth="20340" windowHeight="11565" tabRatio="932" firstSheet="2" activeTab="2"/>
  </bookViews>
  <sheets>
    <sheet name="都道府県コード" sheetId="1" state="hidden" r:id="rId1"/>
    <sheet name="地方団体コード" sheetId="2" state="hidden" r:id="rId2"/>
    <sheet name="ガイダンス表" sheetId="3" r:id="rId3"/>
    <sheet name="表00" sheetId="4" r:id="rId4"/>
    <sheet name="表01" sheetId="35" r:id="rId5"/>
    <sheet name="表02" sheetId="6" r:id="rId6"/>
    <sheet name="表03" sheetId="7" r:id="rId7"/>
    <sheet name="表04" sheetId="8" r:id="rId8"/>
    <sheet name="表05" sheetId="36" r:id="rId9"/>
    <sheet name="表51" sheetId="37" r:id="rId10"/>
    <sheet name="表06" sheetId="38" r:id="rId11"/>
    <sheet name="表52" sheetId="39" r:id="rId12"/>
    <sheet name="表07" sheetId="40" r:id="rId13"/>
    <sheet name="表53" sheetId="41" r:id="rId14"/>
    <sheet name="表09" sheetId="42" r:id="rId15"/>
    <sheet name="表55" sheetId="43" r:id="rId16"/>
    <sheet name="表11" sheetId="17" r:id="rId17"/>
    <sheet name="表56" sheetId="18" r:id="rId18"/>
    <sheet name="表57" sheetId="19" r:id="rId19"/>
    <sheet name="表12" sheetId="20" r:id="rId20"/>
    <sheet name="表58" sheetId="21" r:id="rId21"/>
    <sheet name="表59" sheetId="22" r:id="rId22"/>
    <sheet name="表13" sheetId="23" r:id="rId23"/>
    <sheet name="表14" sheetId="24" r:id="rId24"/>
    <sheet name="表15" sheetId="25" r:id="rId25"/>
    <sheet name="表16" sheetId="26" r:id="rId26"/>
    <sheet name="表17" sheetId="27" r:id="rId27"/>
    <sheet name="表18" sheetId="28" r:id="rId28"/>
    <sheet name="表19" sheetId="29" r:id="rId29"/>
    <sheet name="表20" sheetId="30" r:id="rId30"/>
    <sheet name="表21" sheetId="31" r:id="rId31"/>
    <sheet name="コメント" sheetId="32" r:id="rId32"/>
    <sheet name="OKエラー" sheetId="33" r:id="rId33"/>
  </sheets>
  <definedNames>
    <definedName name="_xlnm._FilterDatabase" localSheetId="32" hidden="1">OKエラー!$A$2:$D$5</definedName>
    <definedName name="_xlnm._FilterDatabase" localSheetId="31" hidden="1">コメント!$A$2:$B$5</definedName>
    <definedName name="_xlnm.Print_Area" localSheetId="32">OKエラー!$A$1:$D$9</definedName>
    <definedName name="_xlnm.Print_Area" localSheetId="2">ガイダンス表!$B$1:$AD$99</definedName>
    <definedName name="_xlnm.Print_Area" localSheetId="31">コメント!$A$1:$B$2</definedName>
    <definedName name="_xlnm.Print_Area" localSheetId="5">表02!$A$1:$EH$31</definedName>
    <definedName name="_xlnm.Print_Area" localSheetId="6">表03!$A$1:$EF$11</definedName>
    <definedName name="_xlnm.Print_Area" localSheetId="7">表04!$A$1:$EF$16</definedName>
    <definedName name="_xlnm.Print_Area" localSheetId="8">表05!$A$1:$EF$98</definedName>
    <definedName name="_xlnm.Print_Area" localSheetId="10">表06!$A$1:$EF$98</definedName>
    <definedName name="_xlnm.Print_Area" localSheetId="12">表07!$A$1:$EF$98</definedName>
    <definedName name="_xlnm.Print_Area" localSheetId="14">表09!$A$1:$EE$98</definedName>
    <definedName name="_xlnm.Print_Area" localSheetId="16">表11!$A$1:$EF$131</definedName>
    <definedName name="_xlnm.Print_Area" localSheetId="19">表12!$A$1:$EF$131</definedName>
    <definedName name="_xlnm.Print_Area" localSheetId="22">表13!$A$1:$EE$25</definedName>
    <definedName name="_xlnm.Print_Area" localSheetId="23">表14!$A$1:$EE$26</definedName>
    <definedName name="_xlnm.Print_Area" localSheetId="24">表15!$A$1:$EH$25</definedName>
    <definedName name="_xlnm.Print_Area" localSheetId="25">表16!$A$1:$EI$23</definedName>
    <definedName name="_xlnm.Print_Area" localSheetId="26">表17!$A$1:$EH$25</definedName>
    <definedName name="_xlnm.Print_Area" localSheetId="27">表18!$A$1:$EF$20</definedName>
    <definedName name="_xlnm.Print_Area" localSheetId="28">表19!$A$1:$EE$40</definedName>
    <definedName name="_xlnm.Print_Area" localSheetId="29">表20!$A$1:$EE$26</definedName>
    <definedName name="_xlnm.Print_Area" localSheetId="30">表21!$A$1:$EE$82</definedName>
    <definedName name="_xlnm.Print_Area" localSheetId="9">表51!$A$1:$EF$198</definedName>
    <definedName name="_xlnm.Print_Area" localSheetId="11">表52!$A$1:$EF$198</definedName>
    <definedName name="_xlnm.Print_Area" localSheetId="13">表53!$A$1:$EE$198</definedName>
    <definedName name="_xlnm.Print_Area" localSheetId="15">表55!$A$1:$EF$198</definedName>
    <definedName name="_xlnm.Print_Area" localSheetId="17">表56!$A$1:$EF$203</definedName>
    <definedName name="_xlnm.Print_Area" localSheetId="18">表57!$A$1:$EF$203</definedName>
    <definedName name="_xlnm.Print_Area" localSheetId="20">表58!$A$1:$EF$197</definedName>
    <definedName name="_xlnm.Print_Area" localSheetId="21">表59!$A$1:$EF$197</definedName>
    <definedName name="_xlnm.Print_Titles" localSheetId="31">コメント!$1:$2</definedName>
  </definedNames>
  <calcPr calcId="152511"/>
</workbook>
</file>

<file path=xl/calcChain.xml><?xml version="1.0" encoding="utf-8"?>
<calcChain xmlns="http://schemas.openxmlformats.org/spreadsheetml/2006/main">
  <c r="AF171" i="19" l="1"/>
  <c r="AF137" i="19"/>
  <c r="AF103" i="19"/>
  <c r="AF69" i="19"/>
  <c r="AF35" i="19"/>
  <c r="AF1" i="19"/>
  <c r="AF171" i="18"/>
  <c r="AF137" i="18"/>
  <c r="AF103" i="18"/>
  <c r="AF69" i="18"/>
  <c r="AF35" i="18"/>
  <c r="AF1" i="18"/>
  <c r="AF1" i="17"/>
  <c r="AF34" i="17"/>
  <c r="AF67" i="17"/>
  <c r="AF100" i="17"/>
  <c r="AV181" i="22" l="1"/>
  <c r="BZ79" i="22"/>
  <c r="BT79" i="21"/>
  <c r="CA46" i="20" s="1"/>
  <c r="BO79" i="22"/>
  <c r="CK79" i="22"/>
  <c r="AV178" i="22"/>
  <c r="AV186" i="22"/>
  <c r="BR178" i="22"/>
  <c r="CK96" i="19" l="1"/>
  <c r="CK95" i="19"/>
  <c r="CK94" i="19"/>
  <c r="CK93" i="19"/>
  <c r="BZ96" i="19"/>
  <c r="BZ95" i="19"/>
  <c r="BZ94" i="19"/>
  <c r="BZ93" i="19"/>
  <c r="CK90" i="19"/>
  <c r="BZ90" i="19"/>
  <c r="CE101" i="18"/>
  <c r="BT101" i="18"/>
  <c r="BI101" i="18"/>
  <c r="CE96" i="18"/>
  <c r="CE95" i="18"/>
  <c r="CE94" i="18"/>
  <c r="CE93" i="18"/>
  <c r="BI96" i="18"/>
  <c r="BI95" i="18"/>
  <c r="BI94" i="18"/>
  <c r="BI93" i="18"/>
  <c r="BT96" i="18"/>
  <c r="BT95" i="18"/>
  <c r="BT94" i="18"/>
  <c r="BT93" i="18"/>
  <c r="CP90" i="18"/>
  <c r="CE90" i="18"/>
  <c r="BT90" i="18"/>
  <c r="BI90" i="18"/>
  <c r="CM88" i="17"/>
  <c r="AK88" i="17"/>
  <c r="AK92" i="17"/>
  <c r="AK93" i="17"/>
  <c r="DQ65" i="17"/>
  <c r="DC65" i="17"/>
  <c r="CO65" i="17"/>
  <c r="CA65" i="17"/>
  <c r="CO60" i="17"/>
  <c r="CO59" i="17"/>
  <c r="CO58" i="17"/>
  <c r="CA59" i="17"/>
  <c r="CA58" i="17"/>
  <c r="CA57" i="17"/>
  <c r="CO57" i="17"/>
  <c r="CO55" i="17"/>
  <c r="CA55" i="17"/>
  <c r="AK96" i="20" l="1"/>
  <c r="AK97" i="20"/>
  <c r="AK95" i="20"/>
  <c r="AK81" i="20"/>
  <c r="AK82" i="20"/>
  <c r="AK83" i="20"/>
  <c r="AK84" i="20"/>
  <c r="AK85" i="20"/>
  <c r="AK86" i="20"/>
  <c r="AK92" i="20" s="1"/>
  <c r="AK87" i="20"/>
  <c r="AK93" i="20" s="1"/>
  <c r="AK80" i="20"/>
  <c r="AK79" i="20"/>
  <c r="DQ63" i="20"/>
  <c r="DQ64" i="20"/>
  <c r="DQ62" i="20"/>
  <c r="DQ48" i="20"/>
  <c r="DQ49" i="20"/>
  <c r="DQ50" i="20"/>
  <c r="DQ51" i="20"/>
  <c r="DQ52" i="20"/>
  <c r="DQ53" i="20"/>
  <c r="DQ54" i="20"/>
  <c r="DQ47" i="20"/>
  <c r="DQ46" i="20"/>
  <c r="AK98" i="20" l="1"/>
  <c r="AK91" i="20"/>
  <c r="AK90" i="20"/>
  <c r="AK88" i="20"/>
  <c r="BT80" i="21"/>
  <c r="CA47" i="20" s="1"/>
  <c r="BT81" i="21"/>
  <c r="CA48" i="20" s="1"/>
  <c r="BT82" i="21"/>
  <c r="BT83" i="21"/>
  <c r="CA50" i="20" s="1"/>
  <c r="BT84" i="21"/>
  <c r="CA51" i="20" s="1"/>
  <c r="BT85" i="21"/>
  <c r="BT86" i="21"/>
  <c r="BT92" i="21" s="1"/>
  <c r="BT87" i="21"/>
  <c r="BT93" i="21" s="1"/>
  <c r="CE79" i="21"/>
  <c r="CO46" i="20" s="1"/>
  <c r="CE80" i="21"/>
  <c r="CO47" i="20" s="1"/>
  <c r="CE81" i="21"/>
  <c r="CO48" i="20" s="1"/>
  <c r="CE82" i="21"/>
  <c r="CO49" i="20" s="1"/>
  <c r="CE83" i="21"/>
  <c r="CO50" i="20" s="1"/>
  <c r="CE84" i="21"/>
  <c r="CO51" i="20" s="1"/>
  <c r="CE85" i="21"/>
  <c r="CO52" i="20" s="1"/>
  <c r="CE86" i="21"/>
  <c r="CO53" i="20" s="1"/>
  <c r="CO59" i="20" s="1"/>
  <c r="CE87" i="21"/>
  <c r="CO54" i="20" s="1"/>
  <c r="CO60" i="20" s="1"/>
  <c r="AV203" i="19"/>
  <c r="AV198" i="19"/>
  <c r="AV197" i="19"/>
  <c r="AV196" i="19"/>
  <c r="AV195" i="19"/>
  <c r="AV192" i="19"/>
  <c r="BZ101" i="19"/>
  <c r="BZ98" i="22" s="1"/>
  <c r="CA60" i="17"/>
  <c r="AV196" i="22"/>
  <c r="AV195" i="22"/>
  <c r="AV194" i="22"/>
  <c r="AV192" i="22"/>
  <c r="AV185" i="22"/>
  <c r="AV191" i="22" s="1"/>
  <c r="AV184" i="22"/>
  <c r="AV183" i="22"/>
  <c r="AV182" i="22"/>
  <c r="AV180" i="22"/>
  <c r="AV179" i="22"/>
  <c r="BZ97" i="22"/>
  <c r="BZ96" i="22"/>
  <c r="BZ95" i="22"/>
  <c r="BZ87" i="22"/>
  <c r="BZ93" i="22" s="1"/>
  <c r="BZ86" i="22"/>
  <c r="BZ92" i="22" s="1"/>
  <c r="BZ85" i="22"/>
  <c r="BZ84" i="22"/>
  <c r="BZ83" i="22"/>
  <c r="BZ82" i="22"/>
  <c r="BZ81" i="22"/>
  <c r="BZ80" i="22"/>
  <c r="BT97" i="21"/>
  <c r="CA64" i="20" s="1"/>
  <c r="BT96" i="21"/>
  <c r="CA63" i="20" s="1"/>
  <c r="BT95" i="21"/>
  <c r="CA62" i="20" s="1"/>
  <c r="AV187" i="22" l="1"/>
  <c r="AV189" i="22"/>
  <c r="CA53" i="20"/>
  <c r="AV197" i="22"/>
  <c r="AV190" i="22"/>
  <c r="BZ91" i="22"/>
  <c r="BZ90" i="22"/>
  <c r="CO55" i="20"/>
  <c r="CO58" i="20"/>
  <c r="CO57" i="20"/>
  <c r="BT98" i="21"/>
  <c r="CA49" i="20"/>
  <c r="BT91" i="21"/>
  <c r="BT90" i="21"/>
  <c r="BT88" i="21"/>
  <c r="CA52" i="20"/>
  <c r="CA54" i="20"/>
  <c r="BZ88" i="22"/>
  <c r="CA55" i="20" l="1"/>
  <c r="DE88" i="17"/>
  <c r="CV89" i="17"/>
  <c r="AK91" i="17"/>
  <c r="AK90" i="17"/>
  <c r="AT93" i="17"/>
  <c r="AT90" i="17"/>
  <c r="CV85" i="17"/>
  <c r="AK98" i="17"/>
  <c r="BA23" i="30" l="1"/>
  <c r="BJ130" i="22" l="1"/>
  <c r="BJ129" i="22"/>
  <c r="BJ128" i="22"/>
  <c r="BJ120" i="22"/>
  <c r="BJ126" i="22" s="1"/>
  <c r="BJ119" i="22"/>
  <c r="BJ118" i="22"/>
  <c r="BJ117" i="22"/>
  <c r="BJ116" i="22"/>
  <c r="BJ115" i="22"/>
  <c r="BJ114" i="22"/>
  <c r="BJ113" i="22"/>
  <c r="BJ112" i="22"/>
  <c r="AQ20" i="35"/>
  <c r="AF1" i="24"/>
  <c r="BA16" i="30"/>
  <c r="AF42" i="31"/>
  <c r="AF1" i="31"/>
  <c r="AF1" i="29"/>
  <c r="AF1" i="28"/>
  <c r="AF1" i="27"/>
  <c r="AF1" i="26"/>
  <c r="AF1" i="25"/>
  <c r="AF1" i="23"/>
  <c r="AF166" i="22"/>
  <c r="AF133" i="22"/>
  <c r="AF100" i="22"/>
  <c r="AF67" i="22"/>
  <c r="AF34" i="22"/>
  <c r="AF1" i="22"/>
  <c r="AF166" i="21"/>
  <c r="AF133" i="21"/>
  <c r="AF100" i="21"/>
  <c r="AF67" i="21"/>
  <c r="AF34" i="21"/>
  <c r="AF1" i="21"/>
  <c r="AF100" i="20"/>
  <c r="AF67" i="20"/>
  <c r="AF1" i="20"/>
  <c r="AF34" i="20"/>
  <c r="AF166" i="43"/>
  <c r="AF133" i="43"/>
  <c r="AF100" i="43"/>
  <c r="AF67" i="43"/>
  <c r="AF34" i="43"/>
  <c r="AF1" i="43"/>
  <c r="AF1" i="35"/>
  <c r="AF1" i="6"/>
  <c r="AF1" i="7"/>
  <c r="AF1" i="8"/>
  <c r="AF67" i="36"/>
  <c r="AF34" i="36"/>
  <c r="AF1" i="36"/>
  <c r="AF166" i="37"/>
  <c r="AF133" i="37"/>
  <c r="AF100" i="37"/>
  <c r="AF67" i="37"/>
  <c r="AF34" i="37"/>
  <c r="AF1" i="37"/>
  <c r="AF67" i="38"/>
  <c r="AF34" i="38"/>
  <c r="AF1" i="38"/>
  <c r="AF166" i="39"/>
  <c r="AF133" i="39"/>
  <c r="AF100" i="39"/>
  <c r="AF67" i="39"/>
  <c r="AF34" i="39"/>
  <c r="AF1" i="39"/>
  <c r="AF67" i="40"/>
  <c r="AF34" i="40"/>
  <c r="AF1" i="40"/>
  <c r="AF166" i="41"/>
  <c r="AF133" i="41"/>
  <c r="AF100" i="41"/>
  <c r="AF67" i="41"/>
  <c r="AF34" i="41"/>
  <c r="AF1" i="41"/>
  <c r="AF67" i="42"/>
  <c r="AF34" i="42"/>
  <c r="AF1" i="42"/>
  <c r="BU17" i="6"/>
  <c r="BZ28" i="6"/>
  <c r="BZ27" i="6"/>
  <c r="BZ26" i="6"/>
  <c r="BZ25" i="6"/>
  <c r="CV97" i="22"/>
  <c r="CV96" i="22"/>
  <c r="CV95" i="22"/>
  <c r="CK97" i="22"/>
  <c r="CK96" i="22"/>
  <c r="CK95" i="22"/>
  <c r="CV96" i="19"/>
  <c r="CV95" i="19"/>
  <c r="CV94" i="19"/>
  <c r="BG196" i="22"/>
  <c r="BG195" i="22"/>
  <c r="BG194" i="22"/>
  <c r="BG181" i="22"/>
  <c r="BG182" i="22"/>
  <c r="BG183" i="22"/>
  <c r="BG184" i="22"/>
  <c r="BG178" i="22"/>
  <c r="BG179" i="22"/>
  <c r="BG180" i="22"/>
  <c r="BG186" i="22"/>
  <c r="BG192" i="22" s="1"/>
  <c r="BG185" i="22"/>
  <c r="BG191" i="22" s="1"/>
  <c r="DH12" i="23"/>
  <c r="AK29" i="22"/>
  <c r="AK30" i="22"/>
  <c r="AK31" i="22"/>
  <c r="AZ29" i="22"/>
  <c r="AZ30" i="22"/>
  <c r="AZ31" i="22"/>
  <c r="BO29" i="22"/>
  <c r="BO30" i="22"/>
  <c r="BO31" i="22"/>
  <c r="AK62" i="22"/>
  <c r="AK63" i="22"/>
  <c r="AK64" i="22"/>
  <c r="BA62" i="22"/>
  <c r="BA63" i="22"/>
  <c r="BA64" i="22"/>
  <c r="BQ62" i="22"/>
  <c r="BQ63" i="22"/>
  <c r="BQ64" i="22"/>
  <c r="AK95" i="22"/>
  <c r="AU95" i="22"/>
  <c r="AK96" i="22"/>
  <c r="AU96" i="22"/>
  <c r="AK97" i="22"/>
  <c r="AU97" i="22"/>
  <c r="AK21" i="22"/>
  <c r="AK27" i="22" s="1"/>
  <c r="AZ21" i="22"/>
  <c r="AZ27" i="22" s="1"/>
  <c r="BO21" i="22"/>
  <c r="BO27" i="22" s="1"/>
  <c r="AK54" i="22"/>
  <c r="AK60" i="22" s="1"/>
  <c r="BA54" i="22"/>
  <c r="BQ54" i="22"/>
  <c r="BQ60" i="22" s="1"/>
  <c r="AK87" i="22"/>
  <c r="AK93" i="22" s="1"/>
  <c r="AU87" i="22"/>
  <c r="AU93" i="22" s="1"/>
  <c r="BO87" i="22"/>
  <c r="BO93" i="22" s="1"/>
  <c r="CK87" i="22"/>
  <c r="CK93" i="22" s="1"/>
  <c r="CV87" i="22"/>
  <c r="CV93" i="22" s="1"/>
  <c r="AK20" i="22"/>
  <c r="AK26" i="22" s="1"/>
  <c r="AZ20" i="22"/>
  <c r="AZ26" i="22" s="1"/>
  <c r="BO20" i="22"/>
  <c r="BO26" i="22" s="1"/>
  <c r="AK53" i="22"/>
  <c r="AK59" i="22" s="1"/>
  <c r="BA53" i="22"/>
  <c r="BQ53" i="22"/>
  <c r="BQ59" i="22" s="1"/>
  <c r="AK86" i="22"/>
  <c r="AK92" i="22" s="1"/>
  <c r="AU86" i="22"/>
  <c r="BO86" i="22"/>
  <c r="CK86" i="22"/>
  <c r="CK92" i="22" s="1"/>
  <c r="CV86" i="22"/>
  <c r="CV92" i="22" s="1"/>
  <c r="AK16" i="22"/>
  <c r="AK17" i="22"/>
  <c r="AK18" i="22"/>
  <c r="AK19" i="22"/>
  <c r="AZ16" i="22"/>
  <c r="AZ17" i="22"/>
  <c r="AZ18" i="22"/>
  <c r="AZ19" i="22"/>
  <c r="BO16" i="22"/>
  <c r="BO17" i="22"/>
  <c r="BO18" i="22"/>
  <c r="BO19" i="22"/>
  <c r="AK49" i="22"/>
  <c r="AK50" i="22"/>
  <c r="AK51" i="22"/>
  <c r="AK52" i="22"/>
  <c r="BA49" i="22"/>
  <c r="BA50" i="22"/>
  <c r="BA51" i="22"/>
  <c r="BA52" i="22"/>
  <c r="BQ49" i="22"/>
  <c r="BQ50" i="22"/>
  <c r="BQ51" i="22"/>
  <c r="BQ52" i="22"/>
  <c r="AK82" i="22"/>
  <c r="AK83" i="22"/>
  <c r="AK84" i="22"/>
  <c r="AK85" i="22"/>
  <c r="AU82" i="22"/>
  <c r="AU83" i="22"/>
  <c r="AU84" i="22"/>
  <c r="AU85" i="22"/>
  <c r="BO82" i="22"/>
  <c r="BO83" i="22"/>
  <c r="BO84" i="22"/>
  <c r="BO85" i="22"/>
  <c r="CK82" i="22"/>
  <c r="CK83" i="22"/>
  <c r="CK84" i="22"/>
  <c r="CK85" i="22"/>
  <c r="CV82" i="22"/>
  <c r="CV83" i="22"/>
  <c r="CV84" i="22"/>
  <c r="CV85" i="22"/>
  <c r="CK81" i="22"/>
  <c r="CK80" i="22"/>
  <c r="CV79" i="22"/>
  <c r="CV80" i="22"/>
  <c r="CV81" i="22"/>
  <c r="AK80" i="22"/>
  <c r="AK79" i="22"/>
  <c r="AK81" i="22"/>
  <c r="AU79" i="22"/>
  <c r="AU80" i="22"/>
  <c r="AU81" i="22"/>
  <c r="AK13" i="22"/>
  <c r="AK14" i="22"/>
  <c r="AK15" i="22"/>
  <c r="AZ13" i="22"/>
  <c r="AZ14" i="22"/>
  <c r="AZ15" i="22"/>
  <c r="BO13" i="22"/>
  <c r="BO14" i="22"/>
  <c r="BO15" i="22"/>
  <c r="AK46" i="22"/>
  <c r="AK47" i="22"/>
  <c r="AK48" i="22"/>
  <c r="BA46" i="22"/>
  <c r="BA47" i="22"/>
  <c r="BA48" i="22"/>
  <c r="BQ46" i="22"/>
  <c r="BQ47" i="22"/>
  <c r="BQ48" i="22"/>
  <c r="BO80" i="22"/>
  <c r="BO81" i="22"/>
  <c r="AK29" i="21"/>
  <c r="AK30" i="21"/>
  <c r="AK31" i="21"/>
  <c r="AZ29" i="21"/>
  <c r="AZ30" i="21"/>
  <c r="AZ31" i="21"/>
  <c r="BO29" i="21"/>
  <c r="BO30" i="21"/>
  <c r="BO31" i="21"/>
  <c r="AK62" i="21"/>
  <c r="AS62" i="21"/>
  <c r="BA62" i="21"/>
  <c r="AK63" i="21"/>
  <c r="AS63" i="21"/>
  <c r="BA63" i="21"/>
  <c r="AK64" i="21"/>
  <c r="AS64" i="21"/>
  <c r="BA64" i="21"/>
  <c r="AK95" i="21"/>
  <c r="AS95" i="21"/>
  <c r="AK96" i="21"/>
  <c r="AS96" i="21"/>
  <c r="AK97" i="21"/>
  <c r="AS97" i="21"/>
  <c r="BI95" i="21"/>
  <c r="BM62" i="20" s="1"/>
  <c r="BI96" i="21"/>
  <c r="BI97" i="21"/>
  <c r="CE95" i="21"/>
  <c r="CO62" i="20" s="1"/>
  <c r="CE96" i="21"/>
  <c r="CO63" i="20" s="1"/>
  <c r="CE97" i="21"/>
  <c r="CO64" i="20" s="1"/>
  <c r="CP95" i="21"/>
  <c r="DC62" i="20" s="1"/>
  <c r="CP96" i="21"/>
  <c r="DC63" i="20" s="1"/>
  <c r="CP97" i="21"/>
  <c r="DC64" i="20" s="1"/>
  <c r="AK21" i="21"/>
  <c r="AK27" i="21" s="1"/>
  <c r="AZ21" i="21"/>
  <c r="AZ27" i="21" s="1"/>
  <c r="BO21" i="21"/>
  <c r="BO27" i="21" s="1"/>
  <c r="AK54" i="21"/>
  <c r="AK60" i="21" s="1"/>
  <c r="AS54" i="21"/>
  <c r="BA54" i="21"/>
  <c r="BA60" i="21" s="1"/>
  <c r="AK87" i="21"/>
  <c r="AK93" i="21" s="1"/>
  <c r="AS87" i="21"/>
  <c r="AS93" i="21" s="1"/>
  <c r="BI87" i="21"/>
  <c r="BM54" i="20" s="1"/>
  <c r="CE93" i="21"/>
  <c r="CP87" i="21"/>
  <c r="DC54" i="20" s="1"/>
  <c r="DC60" i="20" s="1"/>
  <c r="AK20" i="21"/>
  <c r="AK26" i="21" s="1"/>
  <c r="AZ20" i="21"/>
  <c r="BO20" i="21"/>
  <c r="BO26" i="21" s="1"/>
  <c r="AK53" i="21"/>
  <c r="AK59" i="21" s="1"/>
  <c r="AS53" i="21"/>
  <c r="AS59" i="21" s="1"/>
  <c r="BA53" i="21"/>
  <c r="BA59" i="21" s="1"/>
  <c r="AK86" i="21"/>
  <c r="AK92" i="21" s="1"/>
  <c r="AS86" i="21"/>
  <c r="AS92" i="21" s="1"/>
  <c r="BI86" i="21"/>
  <c r="BM53" i="20" s="1"/>
  <c r="CP86" i="21"/>
  <c r="AK16" i="21"/>
  <c r="AK17" i="21"/>
  <c r="AK18" i="21"/>
  <c r="AK19" i="21"/>
  <c r="AZ16" i="21"/>
  <c r="AZ17" i="21"/>
  <c r="AZ18" i="21"/>
  <c r="AZ19" i="21"/>
  <c r="BO16" i="21"/>
  <c r="BO17" i="21"/>
  <c r="BO18" i="21"/>
  <c r="BO19" i="21"/>
  <c r="AK49" i="21"/>
  <c r="AK50" i="21"/>
  <c r="AK51" i="21"/>
  <c r="AK52" i="21"/>
  <c r="AS49" i="21"/>
  <c r="AS50" i="21"/>
  <c r="AS51" i="21"/>
  <c r="AS52" i="21"/>
  <c r="BA49" i="21"/>
  <c r="BA50" i="21"/>
  <c r="BA51" i="21"/>
  <c r="BA52" i="21"/>
  <c r="AK82" i="21"/>
  <c r="AK83" i="21"/>
  <c r="AK84" i="21"/>
  <c r="AK85" i="21"/>
  <c r="AS82" i="21"/>
  <c r="AS83" i="21"/>
  <c r="AS84" i="21"/>
  <c r="AS85" i="21"/>
  <c r="BI82" i="21"/>
  <c r="BI83" i="21"/>
  <c r="BI84" i="21"/>
  <c r="BI85" i="21"/>
  <c r="CP82" i="21"/>
  <c r="DC49" i="20" s="1"/>
  <c r="CP83" i="21"/>
  <c r="DC50" i="20" s="1"/>
  <c r="CP84" i="21"/>
  <c r="DC51" i="20" s="1"/>
  <c r="CP85" i="21"/>
  <c r="DC52" i="20" s="1"/>
  <c r="CP79" i="21"/>
  <c r="DC46" i="20" s="1"/>
  <c r="CP80" i="21"/>
  <c r="DC47" i="20" s="1"/>
  <c r="CP81" i="21"/>
  <c r="DC48" i="20" s="1"/>
  <c r="AK13" i="21"/>
  <c r="AK14" i="21"/>
  <c r="AK15" i="21"/>
  <c r="AZ13" i="21"/>
  <c r="AZ14" i="21"/>
  <c r="AZ15" i="21"/>
  <c r="BO13" i="21"/>
  <c r="BO14" i="21"/>
  <c r="BO15" i="21"/>
  <c r="AK46" i="21"/>
  <c r="AK47" i="21"/>
  <c r="AK48" i="21"/>
  <c r="AS46" i="21"/>
  <c r="AS47" i="21"/>
  <c r="AS48" i="21"/>
  <c r="BA46" i="21"/>
  <c r="BA47" i="21"/>
  <c r="BA48" i="21"/>
  <c r="AK79" i="21"/>
  <c r="AK80" i="21"/>
  <c r="AK81" i="21"/>
  <c r="AS79" i="21"/>
  <c r="AS80" i="21"/>
  <c r="AS81" i="21"/>
  <c r="BI79" i="21"/>
  <c r="BI80" i="21"/>
  <c r="BI81" i="21"/>
  <c r="AK33" i="19"/>
  <c r="AZ33" i="19"/>
  <c r="BO33" i="19"/>
  <c r="CD32" i="19"/>
  <c r="CD31" i="19"/>
  <c r="CD30" i="19"/>
  <c r="AK28" i="19"/>
  <c r="AZ28" i="19"/>
  <c r="BO28" i="19"/>
  <c r="AK27" i="19"/>
  <c r="AZ27" i="19"/>
  <c r="BO27" i="19"/>
  <c r="AK26" i="19"/>
  <c r="AZ26" i="19"/>
  <c r="BO26" i="19"/>
  <c r="AK25" i="19"/>
  <c r="AZ25" i="19"/>
  <c r="BO25" i="19"/>
  <c r="CD23" i="19"/>
  <c r="AK22" i="19"/>
  <c r="AZ22" i="19"/>
  <c r="BO22" i="19"/>
  <c r="CD21" i="19"/>
  <c r="CD20" i="19"/>
  <c r="CD19" i="19"/>
  <c r="CD18" i="19"/>
  <c r="CD17" i="19"/>
  <c r="CD16" i="19"/>
  <c r="CD15" i="19"/>
  <c r="CD14" i="19"/>
  <c r="CD13" i="19"/>
  <c r="AK135" i="19"/>
  <c r="AK169" i="19"/>
  <c r="AY169" i="19"/>
  <c r="BM169" i="19"/>
  <c r="CQ169" i="19"/>
  <c r="DC169" i="19"/>
  <c r="AK203" i="19"/>
  <c r="BG203" i="19"/>
  <c r="BR203" i="19"/>
  <c r="CA168" i="19"/>
  <c r="DO168" i="19"/>
  <c r="CA167" i="19"/>
  <c r="DO167" i="19"/>
  <c r="CA166" i="19"/>
  <c r="DO166" i="19"/>
  <c r="AK130" i="19"/>
  <c r="AK164" i="19"/>
  <c r="AY164" i="19"/>
  <c r="BM164" i="19"/>
  <c r="CQ164" i="19"/>
  <c r="DC164" i="19"/>
  <c r="AK198" i="19"/>
  <c r="BG198" i="19"/>
  <c r="BR198" i="19"/>
  <c r="AK129" i="19"/>
  <c r="AK163" i="19"/>
  <c r="AY163" i="19"/>
  <c r="BM163" i="19"/>
  <c r="CQ163" i="19"/>
  <c r="DC163" i="19"/>
  <c r="AK197" i="19"/>
  <c r="BG197" i="19"/>
  <c r="BR197" i="19"/>
  <c r="AK128" i="19"/>
  <c r="AK162" i="19"/>
  <c r="AY162" i="19"/>
  <c r="BM162" i="19"/>
  <c r="CQ162" i="19"/>
  <c r="DC162" i="19"/>
  <c r="AK196" i="19"/>
  <c r="BG196" i="19"/>
  <c r="BR196" i="19"/>
  <c r="BG195" i="19"/>
  <c r="BR195" i="19"/>
  <c r="AK127" i="19"/>
  <c r="AK161" i="19"/>
  <c r="AY161" i="19"/>
  <c r="BM161" i="19"/>
  <c r="CQ161" i="19"/>
  <c r="DC161" i="19"/>
  <c r="AK195" i="19"/>
  <c r="CA159" i="19"/>
  <c r="DO159" i="19"/>
  <c r="BG192" i="19"/>
  <c r="BR192" i="19"/>
  <c r="AK124" i="19"/>
  <c r="AK158" i="19"/>
  <c r="AY158" i="19"/>
  <c r="BM158" i="19"/>
  <c r="CQ158" i="19"/>
  <c r="DC158" i="19"/>
  <c r="CA157" i="19"/>
  <c r="DO157" i="19"/>
  <c r="CA156" i="19"/>
  <c r="DO156" i="19"/>
  <c r="CA155" i="19"/>
  <c r="DO155" i="19"/>
  <c r="CA154" i="19"/>
  <c r="DO154" i="19"/>
  <c r="CA153" i="19"/>
  <c r="DO153" i="19"/>
  <c r="CA152" i="19"/>
  <c r="DO152" i="19"/>
  <c r="CA151" i="19"/>
  <c r="DO151" i="19"/>
  <c r="CA150" i="19"/>
  <c r="DO150" i="19"/>
  <c r="CA149" i="19"/>
  <c r="DO149" i="19"/>
  <c r="AK67" i="19"/>
  <c r="BA67" i="19"/>
  <c r="BQ67" i="19"/>
  <c r="AK101" i="19"/>
  <c r="AU101" i="19"/>
  <c r="BO101" i="19"/>
  <c r="CK101" i="19"/>
  <c r="CK98" i="22" s="1"/>
  <c r="CV101" i="19"/>
  <c r="CV98" i="22" s="1"/>
  <c r="CG66" i="19"/>
  <c r="BE100" i="19"/>
  <c r="CG65" i="19"/>
  <c r="BE99" i="19"/>
  <c r="CG64" i="19"/>
  <c r="BE98" i="19"/>
  <c r="AK62" i="19"/>
  <c r="BA62" i="19"/>
  <c r="BQ62" i="19"/>
  <c r="AK96" i="19"/>
  <c r="AU96" i="19"/>
  <c r="BO96" i="19"/>
  <c r="AK61" i="19"/>
  <c r="BA61" i="19"/>
  <c r="BQ61" i="19"/>
  <c r="AK95" i="19"/>
  <c r="AU95" i="19"/>
  <c r="BO95" i="19"/>
  <c r="AK60" i="19"/>
  <c r="BA60" i="19"/>
  <c r="BQ60" i="19"/>
  <c r="AK94" i="19"/>
  <c r="AU94" i="19"/>
  <c r="BO94" i="19"/>
  <c r="AK59" i="19"/>
  <c r="BA59" i="19"/>
  <c r="BQ59" i="19"/>
  <c r="AK93" i="19"/>
  <c r="AU93" i="19"/>
  <c r="BO93" i="19"/>
  <c r="CV93" i="19"/>
  <c r="CG57" i="19"/>
  <c r="BE91" i="19"/>
  <c r="CG47" i="19"/>
  <c r="CG48" i="19"/>
  <c r="CG49" i="19"/>
  <c r="CG50" i="19"/>
  <c r="CG51" i="19"/>
  <c r="CG52" i="19"/>
  <c r="CG53" i="19"/>
  <c r="CG54" i="19"/>
  <c r="CG55" i="19"/>
  <c r="BE81" i="19"/>
  <c r="BE82" i="19"/>
  <c r="BE83" i="19"/>
  <c r="BE84" i="19"/>
  <c r="BE85" i="19"/>
  <c r="BE86" i="19"/>
  <c r="BE87" i="19"/>
  <c r="BE88" i="19"/>
  <c r="BE89" i="19"/>
  <c r="BO90" i="19"/>
  <c r="CV90" i="19"/>
  <c r="AK135" i="18"/>
  <c r="AT135" i="18"/>
  <c r="BC135" i="18"/>
  <c r="BL135" i="18"/>
  <c r="BU135" i="18"/>
  <c r="CD135" i="18"/>
  <c r="CM135" i="18"/>
  <c r="CV135" i="18"/>
  <c r="AK169" i="18"/>
  <c r="AR169" i="18"/>
  <c r="BF169" i="18"/>
  <c r="BM169" i="18"/>
  <c r="BT169" i="18"/>
  <c r="CB169" i="18"/>
  <c r="CR169" i="18"/>
  <c r="AK203" i="18"/>
  <c r="AV203" i="18"/>
  <c r="BG203" i="18"/>
  <c r="BR203" i="18"/>
  <c r="CN203" i="18"/>
  <c r="CY203" i="18"/>
  <c r="DE134" i="18"/>
  <c r="AY168" i="18"/>
  <c r="CJ168" i="18"/>
  <c r="CC202" i="18"/>
  <c r="DE133" i="18"/>
  <c r="AY167" i="18"/>
  <c r="CJ167" i="18"/>
  <c r="CC201" i="18"/>
  <c r="DE132" i="18"/>
  <c r="AY166" i="18"/>
  <c r="CJ166" i="18"/>
  <c r="CC200" i="18"/>
  <c r="AK130" i="18"/>
  <c r="AT130" i="18"/>
  <c r="BC130" i="18"/>
  <c r="BL130" i="18"/>
  <c r="BU130" i="18"/>
  <c r="CD130" i="18"/>
  <c r="CM130" i="18"/>
  <c r="CV130" i="18"/>
  <c r="AK164" i="18"/>
  <c r="AY164" i="18" s="1"/>
  <c r="BT164" i="18"/>
  <c r="CB164" i="18"/>
  <c r="AK198" i="18"/>
  <c r="AV198" i="18"/>
  <c r="BG198" i="18"/>
  <c r="BR198" i="18"/>
  <c r="CN198" i="18"/>
  <c r="CY198" i="18"/>
  <c r="AK129" i="18"/>
  <c r="AT129" i="18"/>
  <c r="BC129" i="18"/>
  <c r="BL129" i="18"/>
  <c r="BU129" i="18"/>
  <c r="CD129" i="18"/>
  <c r="CM129" i="18"/>
  <c r="CV129" i="18"/>
  <c r="AY156" i="18"/>
  <c r="AY163" i="18" s="1"/>
  <c r="BT163" i="18"/>
  <c r="CB163" i="18"/>
  <c r="CR163" i="18"/>
  <c r="AK197" i="18"/>
  <c r="AV197" i="18"/>
  <c r="BG197" i="18"/>
  <c r="BR197" i="18"/>
  <c r="CN197" i="18"/>
  <c r="CY197" i="18"/>
  <c r="AK128" i="18"/>
  <c r="AT128" i="18"/>
  <c r="BC128" i="18"/>
  <c r="BL128" i="18"/>
  <c r="BU128" i="18"/>
  <c r="CD128" i="18"/>
  <c r="CM128" i="18"/>
  <c r="CV128" i="18"/>
  <c r="AK162" i="18"/>
  <c r="AR162" i="18"/>
  <c r="BF162" i="18"/>
  <c r="BT162" i="18"/>
  <c r="CB162" i="18"/>
  <c r="CR162" i="18"/>
  <c r="AK196" i="18"/>
  <c r="AV196" i="18"/>
  <c r="BG196" i="18"/>
  <c r="BR196" i="18"/>
  <c r="CN196" i="18"/>
  <c r="CY196" i="18"/>
  <c r="CD127" i="18"/>
  <c r="CM127" i="18"/>
  <c r="CV127" i="18"/>
  <c r="BM161" i="18"/>
  <c r="BT161" i="18"/>
  <c r="CB161" i="18"/>
  <c r="CR161" i="18"/>
  <c r="CN195" i="18"/>
  <c r="CY195" i="18"/>
  <c r="AK127" i="18"/>
  <c r="AT127" i="18"/>
  <c r="BC127" i="18"/>
  <c r="BL127" i="18"/>
  <c r="BU127" i="18"/>
  <c r="AK161" i="18"/>
  <c r="AR161" i="18"/>
  <c r="BF161" i="18"/>
  <c r="AK195" i="18"/>
  <c r="AV195" i="18"/>
  <c r="BG195" i="18"/>
  <c r="BR195" i="18"/>
  <c r="DE125" i="18"/>
  <c r="AY159" i="18"/>
  <c r="CJ159" i="18"/>
  <c r="CC193" i="18"/>
  <c r="CD124" i="18"/>
  <c r="CM124" i="18"/>
  <c r="CV124" i="18"/>
  <c r="BM158" i="18"/>
  <c r="BT158" i="18"/>
  <c r="CB158" i="18"/>
  <c r="CR158" i="18"/>
  <c r="CN192" i="18"/>
  <c r="CY192" i="18"/>
  <c r="AK124" i="18"/>
  <c r="AT124" i="18"/>
  <c r="BC124" i="18"/>
  <c r="BL124" i="18"/>
  <c r="BU124" i="18"/>
  <c r="AK158" i="18"/>
  <c r="AR158" i="18"/>
  <c r="BF158" i="18"/>
  <c r="AK192" i="18"/>
  <c r="AV192" i="18"/>
  <c r="BG192" i="18"/>
  <c r="BR192" i="18"/>
  <c r="DE123" i="18"/>
  <c r="AY157" i="18"/>
  <c r="CJ157" i="18"/>
  <c r="CC191" i="18"/>
  <c r="DE122" i="18"/>
  <c r="CJ156" i="18"/>
  <c r="CC190" i="18"/>
  <c r="DE121" i="18"/>
  <c r="AY155" i="18"/>
  <c r="CJ155" i="18"/>
  <c r="CC189" i="18"/>
  <c r="DE120" i="18"/>
  <c r="AY154" i="18"/>
  <c r="CJ154" i="18"/>
  <c r="CC188" i="18"/>
  <c r="DE119" i="18"/>
  <c r="AY153" i="18"/>
  <c r="CJ153" i="18"/>
  <c r="CC187" i="18"/>
  <c r="DE118" i="18"/>
  <c r="AY152" i="18"/>
  <c r="CJ152" i="18"/>
  <c r="CC186" i="18"/>
  <c r="DE117" i="18"/>
  <c r="AY151" i="18"/>
  <c r="CJ151" i="18"/>
  <c r="CC185" i="18"/>
  <c r="DE116" i="18"/>
  <c r="AY150" i="18"/>
  <c r="CJ150" i="18"/>
  <c r="CC184" i="18"/>
  <c r="DE115" i="18"/>
  <c r="CJ149" i="18"/>
  <c r="AY149" i="18"/>
  <c r="CC183" i="18"/>
  <c r="AK33" i="18"/>
  <c r="AZ33" i="18"/>
  <c r="BO33" i="18"/>
  <c r="AK67" i="18"/>
  <c r="AS67" i="18"/>
  <c r="BA67" i="18"/>
  <c r="AK101" i="18"/>
  <c r="AS101" i="18"/>
  <c r="CP101" i="18"/>
  <c r="CD32" i="18"/>
  <c r="BI66" i="18"/>
  <c r="BA100" i="18"/>
  <c r="CD31" i="18"/>
  <c r="BI65" i="18"/>
  <c r="BA99" i="18"/>
  <c r="CD30" i="18"/>
  <c r="BI64" i="18"/>
  <c r="BA98" i="18"/>
  <c r="AK28" i="18"/>
  <c r="AZ28" i="18"/>
  <c r="BO28" i="18"/>
  <c r="AK62" i="18"/>
  <c r="AS62" i="18"/>
  <c r="BA62" i="18"/>
  <c r="AK96" i="18"/>
  <c r="AS96" i="18"/>
  <c r="CP96" i="18"/>
  <c r="AK27" i="18"/>
  <c r="AZ27" i="18"/>
  <c r="BO27" i="18"/>
  <c r="AK61" i="18"/>
  <c r="AS61" i="18"/>
  <c r="BA61" i="18"/>
  <c r="AK95" i="18"/>
  <c r="AS95" i="18"/>
  <c r="CP95" i="18"/>
  <c r="AK26" i="18"/>
  <c r="AZ26" i="18"/>
  <c r="BO26" i="18"/>
  <c r="AK60" i="18"/>
  <c r="AS60" i="18"/>
  <c r="BA60" i="18"/>
  <c r="AK94" i="18"/>
  <c r="AS94" i="18"/>
  <c r="CP94" i="18"/>
  <c r="AK25" i="18"/>
  <c r="AZ25" i="18"/>
  <c r="BO25" i="18"/>
  <c r="AK59" i="18"/>
  <c r="AS59" i="18"/>
  <c r="BA59" i="18"/>
  <c r="AK93" i="18"/>
  <c r="AS93" i="18"/>
  <c r="CP93" i="18"/>
  <c r="CD23" i="18"/>
  <c r="BI57" i="18"/>
  <c r="BA91" i="18"/>
  <c r="CD13" i="18"/>
  <c r="CD14" i="18"/>
  <c r="DA82" i="18" s="1"/>
  <c r="CD15" i="18"/>
  <c r="CD16" i="18"/>
  <c r="CD17" i="18"/>
  <c r="CD18" i="18"/>
  <c r="CD19" i="18"/>
  <c r="CD20" i="18"/>
  <c r="CD21" i="18"/>
  <c r="BI47" i="18"/>
  <c r="BI48" i="18"/>
  <c r="BI49" i="18"/>
  <c r="BI50" i="18"/>
  <c r="BI51" i="18"/>
  <c r="BI52" i="18"/>
  <c r="BI53" i="18"/>
  <c r="BI54" i="18"/>
  <c r="BI55" i="18"/>
  <c r="AK90" i="18"/>
  <c r="AS90" i="18"/>
  <c r="BA89" i="18"/>
  <c r="BA88" i="18"/>
  <c r="BA86" i="18"/>
  <c r="BA85" i="18"/>
  <c r="BA84" i="18"/>
  <c r="BA83" i="18"/>
  <c r="BA82" i="18"/>
  <c r="BA87" i="18"/>
  <c r="BA81" i="18"/>
  <c r="DQ60" i="17"/>
  <c r="DQ59" i="17"/>
  <c r="DQ58" i="17"/>
  <c r="DQ57" i="17"/>
  <c r="DQ55" i="17"/>
  <c r="CL25" i="6"/>
  <c r="BN25" i="6"/>
  <c r="BC25" i="6"/>
  <c r="AR25" i="6"/>
  <c r="AG25" i="6"/>
  <c r="CL29" i="6"/>
  <c r="CL26" i="6"/>
  <c r="CL27" i="6"/>
  <c r="CL28" i="6"/>
  <c r="BN26" i="6"/>
  <c r="BN27" i="6"/>
  <c r="BN28" i="6"/>
  <c r="BC26" i="6"/>
  <c r="BC27" i="6"/>
  <c r="BC28" i="6"/>
  <c r="AR26" i="6"/>
  <c r="AR27" i="6"/>
  <c r="AR28" i="6"/>
  <c r="AR29" i="6"/>
  <c r="V25" i="6"/>
  <c r="DW17" i="6"/>
  <c r="DA17" i="6"/>
  <c r="AP17" i="6"/>
  <c r="BR11" i="7"/>
  <c r="DK3" i="35"/>
  <c r="W3" i="35"/>
  <c r="T3" i="35"/>
  <c r="Q3" i="35"/>
  <c r="N3" i="35"/>
  <c r="K3" i="35"/>
  <c r="H3" i="35"/>
  <c r="DK1" i="35"/>
  <c r="AK128" i="21"/>
  <c r="AK129" i="21"/>
  <c r="AK130" i="21"/>
  <c r="AT128" i="21"/>
  <c r="AT129" i="21"/>
  <c r="AT130" i="21"/>
  <c r="BC128" i="21"/>
  <c r="BC129" i="21"/>
  <c r="BC130" i="21"/>
  <c r="BL128" i="21"/>
  <c r="BL129" i="21"/>
  <c r="BL130" i="21"/>
  <c r="BU128" i="21"/>
  <c r="BU129" i="21"/>
  <c r="BU130" i="21"/>
  <c r="CD128" i="21"/>
  <c r="CD129" i="21"/>
  <c r="CD130" i="21"/>
  <c r="CM128" i="21"/>
  <c r="CV128" i="21"/>
  <c r="CM129" i="21"/>
  <c r="CV129" i="21"/>
  <c r="CM130" i="21"/>
  <c r="CV130" i="21"/>
  <c r="AK161" i="21"/>
  <c r="AR161" i="21"/>
  <c r="AR164" i="21" s="1"/>
  <c r="AK162" i="21"/>
  <c r="AY162" i="21" s="1"/>
  <c r="AK163" i="21"/>
  <c r="AY163" i="21" s="1"/>
  <c r="BF161" i="21"/>
  <c r="BF164" i="21" s="1"/>
  <c r="BM161" i="21"/>
  <c r="BM164" i="21" s="1"/>
  <c r="BT161" i="21"/>
  <c r="CB161" i="21"/>
  <c r="BT162" i="21"/>
  <c r="CB162" i="21"/>
  <c r="BT163" i="21"/>
  <c r="CB163" i="21"/>
  <c r="CR161" i="21"/>
  <c r="CR162" i="21"/>
  <c r="CR163" i="21"/>
  <c r="AK194" i="21"/>
  <c r="AV194" i="21"/>
  <c r="BG194" i="21"/>
  <c r="BR194" i="21"/>
  <c r="AK195" i="21"/>
  <c r="AV195" i="21"/>
  <c r="BG195" i="21"/>
  <c r="BR195" i="21"/>
  <c r="AK196" i="21"/>
  <c r="AV196" i="21"/>
  <c r="BG196" i="21"/>
  <c r="BR196" i="21"/>
  <c r="CN194" i="21"/>
  <c r="CN195" i="21"/>
  <c r="CN196" i="21"/>
  <c r="CY194" i="21"/>
  <c r="CY195" i="21"/>
  <c r="CY196" i="21"/>
  <c r="AK120" i="21"/>
  <c r="AK126" i="21" s="1"/>
  <c r="AT120" i="21"/>
  <c r="AT126" i="21" s="1"/>
  <c r="BC120" i="21"/>
  <c r="BC126" i="21" s="1"/>
  <c r="BL120" i="21"/>
  <c r="BL126" i="21" s="1"/>
  <c r="BU120" i="21"/>
  <c r="BU126" i="21" s="1"/>
  <c r="CD120" i="21"/>
  <c r="CD126" i="21" s="1"/>
  <c r="CM120" i="21"/>
  <c r="CM126" i="21" s="1"/>
  <c r="CV120" i="21"/>
  <c r="CV126" i="21" s="1"/>
  <c r="AK153" i="21"/>
  <c r="BT153" i="21"/>
  <c r="BT159" i="21" s="1"/>
  <c r="CB153" i="21"/>
  <c r="AK186" i="21"/>
  <c r="AK192" i="21" s="1"/>
  <c r="AV186" i="21"/>
  <c r="AV192" i="21" s="1"/>
  <c r="BG186" i="21"/>
  <c r="BG192" i="21" s="1"/>
  <c r="BR186" i="21"/>
  <c r="BR192" i="21" s="1"/>
  <c r="CN186" i="21"/>
  <c r="CN192" i="21" s="1"/>
  <c r="CY186" i="21"/>
  <c r="CY192" i="21" s="1"/>
  <c r="AK119" i="21"/>
  <c r="AK125" i="21" s="1"/>
  <c r="AT119" i="21"/>
  <c r="AT125" i="21" s="1"/>
  <c r="BC119" i="21"/>
  <c r="BC125" i="21" s="1"/>
  <c r="BL119" i="21"/>
  <c r="BL125" i="21" s="1"/>
  <c r="BU119" i="21"/>
  <c r="BU125" i="21" s="1"/>
  <c r="CD119" i="21"/>
  <c r="CD125" i="21" s="1"/>
  <c r="CM119" i="21"/>
  <c r="CV119" i="21"/>
  <c r="CV125" i="21" s="1"/>
  <c r="AK152" i="21"/>
  <c r="AY152" i="21" s="1"/>
  <c r="AY158" i="21" s="1"/>
  <c r="BT152" i="21"/>
  <c r="CB152" i="21"/>
  <c r="CB158" i="21" s="1"/>
  <c r="CR152" i="21"/>
  <c r="CR158" i="21" s="1"/>
  <c r="AK185" i="21"/>
  <c r="AK191" i="21" s="1"/>
  <c r="AV185" i="21"/>
  <c r="BG185" i="21"/>
  <c r="BG191" i="21" s="1"/>
  <c r="BR185" i="21"/>
  <c r="BR191" i="21" s="1"/>
  <c r="CN185" i="21"/>
  <c r="CN191" i="21" s="1"/>
  <c r="CY185" i="21"/>
  <c r="CY191" i="21" s="1"/>
  <c r="AK115" i="21"/>
  <c r="AK116" i="21"/>
  <c r="AK117" i="21"/>
  <c r="AK118" i="21"/>
  <c r="AT115" i="21"/>
  <c r="AT116" i="21"/>
  <c r="AT117" i="21"/>
  <c r="AT118" i="21"/>
  <c r="BC115" i="21"/>
  <c r="BC116" i="21"/>
  <c r="BC117" i="21"/>
  <c r="BC118" i="21"/>
  <c r="BL115" i="21"/>
  <c r="BL116" i="21"/>
  <c r="BL117" i="21"/>
  <c r="BL118" i="21"/>
  <c r="BU115" i="21"/>
  <c r="BU116" i="21"/>
  <c r="BU117" i="21"/>
  <c r="BU118" i="21"/>
  <c r="CD115" i="21"/>
  <c r="CD116" i="21"/>
  <c r="CD117" i="21"/>
  <c r="CD118" i="21"/>
  <c r="CM115" i="21"/>
  <c r="CM116" i="21"/>
  <c r="CM117" i="21"/>
  <c r="CM118" i="21"/>
  <c r="CV115" i="21"/>
  <c r="CV116" i="21"/>
  <c r="CV117" i="21"/>
  <c r="CV118" i="21"/>
  <c r="AK148" i="21"/>
  <c r="AR148" i="21"/>
  <c r="AK149" i="21"/>
  <c r="AR149" i="21"/>
  <c r="AK150" i="21"/>
  <c r="AR150" i="21"/>
  <c r="AK151" i="21"/>
  <c r="AY151" i="21" s="1"/>
  <c r="BF148" i="21"/>
  <c r="BF149" i="21"/>
  <c r="BF150" i="21"/>
  <c r="BT148" i="21"/>
  <c r="CB148" i="21"/>
  <c r="BT149" i="21"/>
  <c r="CB149" i="21"/>
  <c r="BT150" i="21"/>
  <c r="CB150" i="21"/>
  <c r="BT151" i="21"/>
  <c r="CB151" i="21"/>
  <c r="CR148" i="21"/>
  <c r="CR149" i="21"/>
  <c r="CR150" i="21"/>
  <c r="CR151" i="21"/>
  <c r="AK181" i="21"/>
  <c r="AK182" i="21"/>
  <c r="AK183" i="21"/>
  <c r="AK184" i="21"/>
  <c r="AV181" i="21"/>
  <c r="AV182" i="21"/>
  <c r="AV183" i="21"/>
  <c r="AV184" i="21"/>
  <c r="BG181" i="21"/>
  <c r="BG182" i="21"/>
  <c r="BG183" i="21"/>
  <c r="BG184" i="21"/>
  <c r="BR181" i="21"/>
  <c r="BR182" i="21"/>
  <c r="BR183" i="21"/>
  <c r="BR184" i="21"/>
  <c r="CN181" i="21"/>
  <c r="CN182" i="21"/>
  <c r="CN183" i="21"/>
  <c r="CN184" i="21"/>
  <c r="CY181" i="21"/>
  <c r="CY182" i="21"/>
  <c r="CY183" i="21"/>
  <c r="CY184" i="21"/>
  <c r="AK112" i="21"/>
  <c r="AK113" i="21"/>
  <c r="AK114" i="21"/>
  <c r="AT112" i="21"/>
  <c r="AT113" i="21"/>
  <c r="AT114" i="21"/>
  <c r="BC112" i="21"/>
  <c r="BC113" i="21"/>
  <c r="BC114" i="21"/>
  <c r="BL112" i="21"/>
  <c r="BL113" i="21"/>
  <c r="BL114" i="21"/>
  <c r="BU112" i="21"/>
  <c r="BU113" i="21"/>
  <c r="BU114" i="21"/>
  <c r="CD112" i="21"/>
  <c r="CD113" i="21"/>
  <c r="CD114" i="21"/>
  <c r="CM112" i="21"/>
  <c r="CM113" i="21"/>
  <c r="CM114" i="21"/>
  <c r="CV112" i="21"/>
  <c r="CV113" i="21"/>
  <c r="CV114" i="21"/>
  <c r="AK145" i="21"/>
  <c r="AR145" i="21"/>
  <c r="AK146" i="21"/>
  <c r="AR146" i="21"/>
  <c r="AK147" i="21"/>
  <c r="AR147" i="21"/>
  <c r="BF145" i="21"/>
  <c r="BF146" i="21"/>
  <c r="BF147" i="21"/>
  <c r="BM145" i="21"/>
  <c r="BM156" i="21" s="1"/>
  <c r="BT145" i="21"/>
  <c r="CB145" i="21"/>
  <c r="BT146" i="21"/>
  <c r="CB146" i="21"/>
  <c r="BT147" i="21"/>
  <c r="CB147" i="21"/>
  <c r="CR145" i="21"/>
  <c r="CR146" i="21"/>
  <c r="CR147" i="21"/>
  <c r="AK178" i="21"/>
  <c r="AK179" i="21"/>
  <c r="AK180" i="21"/>
  <c r="AV178" i="21"/>
  <c r="AV179" i="21"/>
  <c r="AV180" i="21"/>
  <c r="BG178" i="21"/>
  <c r="BG179" i="21"/>
  <c r="BG180" i="21"/>
  <c r="BR178" i="21"/>
  <c r="BR179" i="21"/>
  <c r="BR180" i="21"/>
  <c r="CN178" i="21"/>
  <c r="CN179" i="21"/>
  <c r="CN180" i="21"/>
  <c r="CY178" i="21"/>
  <c r="CY179" i="21"/>
  <c r="CY180" i="21"/>
  <c r="CD95" i="20"/>
  <c r="CD96" i="20"/>
  <c r="CD97" i="20"/>
  <c r="CD87" i="20"/>
  <c r="CD93" i="20" s="1"/>
  <c r="CD86" i="20"/>
  <c r="CD92" i="20" s="1"/>
  <c r="CD82" i="20"/>
  <c r="CD83" i="20"/>
  <c r="CD84" i="20"/>
  <c r="CD85" i="20"/>
  <c r="CD79" i="20"/>
  <c r="CD80" i="20"/>
  <c r="CD81" i="20"/>
  <c r="BU97" i="20"/>
  <c r="BU96" i="20"/>
  <c r="BU95" i="20"/>
  <c r="BU87" i="20"/>
  <c r="BU93" i="20" s="1"/>
  <c r="BU86" i="20"/>
  <c r="BU92" i="20" s="1"/>
  <c r="BU85" i="20"/>
  <c r="BU84" i="20"/>
  <c r="BU83" i="20"/>
  <c r="BU82" i="20"/>
  <c r="BU81" i="20"/>
  <c r="BU80" i="20"/>
  <c r="BU79" i="20"/>
  <c r="CD98" i="17"/>
  <c r="CD93" i="17"/>
  <c r="CD92" i="17"/>
  <c r="CD91" i="17"/>
  <c r="CD90" i="17"/>
  <c r="CD88" i="17"/>
  <c r="CS131" i="43"/>
  <c r="CI131" i="43"/>
  <c r="AK131" i="43"/>
  <c r="AU131" i="43"/>
  <c r="BE131" i="43"/>
  <c r="BO131" i="43"/>
  <c r="CS98" i="43"/>
  <c r="BX98" i="43"/>
  <c r="CE98" i="43"/>
  <c r="BQ98" i="43"/>
  <c r="BI98" i="43"/>
  <c r="AK98" i="43"/>
  <c r="AS98" i="43"/>
  <c r="CM65" i="43"/>
  <c r="CV65" i="43"/>
  <c r="CC65" i="43"/>
  <c r="BS65" i="43"/>
  <c r="BJ65" i="43"/>
  <c r="AZ65" i="43"/>
  <c r="AS65" i="43"/>
  <c r="AK65" i="43"/>
  <c r="BY130" i="43"/>
  <c r="CL97" i="43"/>
  <c r="BA97" i="43"/>
  <c r="DE64" i="43"/>
  <c r="BY129" i="43"/>
  <c r="CL96" i="43"/>
  <c r="BA96" i="43"/>
  <c r="DE63" i="43"/>
  <c r="BY128" i="43"/>
  <c r="CL95" i="43"/>
  <c r="BA95" i="43"/>
  <c r="DE62" i="43"/>
  <c r="CS126" i="43"/>
  <c r="CI126" i="43"/>
  <c r="AK126" i="43"/>
  <c r="AU126" i="43"/>
  <c r="BE126" i="43"/>
  <c r="BO126" i="43"/>
  <c r="BX93" i="43"/>
  <c r="CE93" i="43"/>
  <c r="AK93" i="43"/>
  <c r="BA93" i="43" s="1"/>
  <c r="CM60" i="43"/>
  <c r="CV60" i="43"/>
  <c r="DE60" i="43" s="1"/>
  <c r="CC60" i="43"/>
  <c r="BS60" i="43"/>
  <c r="BJ60" i="43"/>
  <c r="AZ60" i="43"/>
  <c r="AS60" i="43"/>
  <c r="AK60" i="43"/>
  <c r="CS125" i="43"/>
  <c r="CI125" i="43"/>
  <c r="AK125" i="43"/>
  <c r="AU125" i="43"/>
  <c r="BE125" i="43"/>
  <c r="BO125" i="43"/>
  <c r="BY125" i="43" s="1"/>
  <c r="CS92" i="43"/>
  <c r="BX92" i="43"/>
  <c r="CE92" i="43"/>
  <c r="AK92" i="43"/>
  <c r="BA92" i="43" s="1"/>
  <c r="CM59" i="43"/>
  <c r="CV59" i="43"/>
  <c r="CC59" i="43"/>
  <c r="BS59" i="43"/>
  <c r="BJ59" i="43"/>
  <c r="AZ59" i="43"/>
  <c r="AS59" i="43"/>
  <c r="AK59" i="43"/>
  <c r="CS124" i="43"/>
  <c r="CI124" i="43"/>
  <c r="AK124" i="43"/>
  <c r="AU124" i="43"/>
  <c r="BE124" i="43"/>
  <c r="BO124" i="43"/>
  <c r="CS91" i="43"/>
  <c r="BX91" i="43"/>
  <c r="CE91" i="43"/>
  <c r="BI91" i="43"/>
  <c r="AK91" i="43"/>
  <c r="AS91" i="43"/>
  <c r="BA91" i="43" s="1"/>
  <c r="CM58" i="43"/>
  <c r="CV58" i="43"/>
  <c r="CC58" i="43"/>
  <c r="BS58" i="43"/>
  <c r="BJ58" i="43"/>
  <c r="AZ58" i="43"/>
  <c r="AS58" i="43"/>
  <c r="AK58" i="43"/>
  <c r="CS123" i="43"/>
  <c r="CI123" i="43"/>
  <c r="AK123" i="43"/>
  <c r="AU123" i="43"/>
  <c r="BE123" i="43"/>
  <c r="BO123" i="43"/>
  <c r="CS90" i="43"/>
  <c r="BX90" i="43"/>
  <c r="CE90" i="43"/>
  <c r="BQ90" i="43"/>
  <c r="BI90" i="43"/>
  <c r="AK90" i="43"/>
  <c r="AS90" i="43"/>
  <c r="CM57" i="43"/>
  <c r="CV57" i="43"/>
  <c r="CC57" i="43"/>
  <c r="BS57" i="43"/>
  <c r="BJ57" i="43"/>
  <c r="AZ57" i="43"/>
  <c r="AS57" i="43"/>
  <c r="AK57" i="43"/>
  <c r="CS121" i="43"/>
  <c r="CI121" i="43"/>
  <c r="AK121" i="43"/>
  <c r="AU121" i="43"/>
  <c r="BE121" i="43"/>
  <c r="BO121" i="43"/>
  <c r="CS88" i="43"/>
  <c r="BX88" i="43"/>
  <c r="CE88" i="43"/>
  <c r="BQ88" i="43"/>
  <c r="BI88" i="43"/>
  <c r="AK88" i="43"/>
  <c r="AS88" i="43"/>
  <c r="CM55" i="43"/>
  <c r="CV55" i="43"/>
  <c r="CC55" i="43"/>
  <c r="BS55" i="43"/>
  <c r="BJ55" i="43"/>
  <c r="AZ55" i="43"/>
  <c r="AS55" i="43"/>
  <c r="AK55" i="43"/>
  <c r="BY120" i="43"/>
  <c r="CL87" i="43"/>
  <c r="BA87" i="43"/>
  <c r="DE54" i="43"/>
  <c r="BY119" i="43"/>
  <c r="CL86" i="43"/>
  <c r="BA86" i="43"/>
  <c r="DE53" i="43"/>
  <c r="BY118" i="43"/>
  <c r="CL85" i="43"/>
  <c r="BA85" i="43"/>
  <c r="DE52" i="43"/>
  <c r="BY117" i="43"/>
  <c r="CL84" i="43"/>
  <c r="BA84" i="43"/>
  <c r="DE51" i="43"/>
  <c r="BY116" i="43"/>
  <c r="CL83" i="43"/>
  <c r="BA83" i="43"/>
  <c r="DE50" i="43"/>
  <c r="BY115" i="43"/>
  <c r="CL82" i="43"/>
  <c r="BA82" i="43"/>
  <c r="DE49" i="43"/>
  <c r="BY114" i="43"/>
  <c r="CL81" i="43"/>
  <c r="BA81" i="43"/>
  <c r="DE48" i="43"/>
  <c r="BY113" i="43"/>
  <c r="CL80" i="43"/>
  <c r="BA80" i="43"/>
  <c r="DE47" i="43"/>
  <c r="BY112" i="43"/>
  <c r="CL79" i="43"/>
  <c r="BA79" i="43"/>
  <c r="DE46" i="43"/>
  <c r="BU65" i="42"/>
  <c r="BU60" i="42"/>
  <c r="BU59" i="42"/>
  <c r="BU58" i="42"/>
  <c r="BU57" i="42"/>
  <c r="BU55" i="42"/>
  <c r="CS131" i="41"/>
  <c r="CI131" i="41"/>
  <c r="AK131" i="41"/>
  <c r="AU131" i="41"/>
  <c r="BE131" i="41"/>
  <c r="BO131" i="41"/>
  <c r="CS98" i="41"/>
  <c r="BX98" i="41"/>
  <c r="CE98" i="41"/>
  <c r="BQ98" i="41"/>
  <c r="BI98" i="41"/>
  <c r="AK98" i="41"/>
  <c r="AS98" i="41"/>
  <c r="CM65" i="41"/>
  <c r="CV65" i="41"/>
  <c r="CC65" i="41"/>
  <c r="BS65" i="41"/>
  <c r="BJ65" i="41"/>
  <c r="AZ65" i="41"/>
  <c r="AS65" i="41"/>
  <c r="AK65" i="41"/>
  <c r="BY130" i="41"/>
  <c r="CL97" i="41"/>
  <c r="BA97" i="41"/>
  <c r="DE64" i="41"/>
  <c r="BY129" i="41"/>
  <c r="CL96" i="41"/>
  <c r="BA96" i="41"/>
  <c r="DE63" i="41"/>
  <c r="BY128" i="41"/>
  <c r="CL95" i="41"/>
  <c r="BA95" i="41"/>
  <c r="DE62" i="41"/>
  <c r="CS126" i="41"/>
  <c r="CI126" i="41"/>
  <c r="AK126" i="41"/>
  <c r="AU126" i="41"/>
  <c r="BE126" i="41"/>
  <c r="BO126" i="41"/>
  <c r="BX93" i="41"/>
  <c r="CE93" i="41"/>
  <c r="CL93" i="41" s="1"/>
  <c r="AK93" i="41"/>
  <c r="BA93" i="41" s="1"/>
  <c r="CM60" i="41"/>
  <c r="CV60" i="41"/>
  <c r="DE60" i="41" s="1"/>
  <c r="CC60" i="41"/>
  <c r="BS60" i="41"/>
  <c r="BJ60" i="41"/>
  <c r="AZ60" i="41"/>
  <c r="AS60" i="41"/>
  <c r="AK60" i="41"/>
  <c r="CS125" i="41"/>
  <c r="CI125" i="41"/>
  <c r="AK125" i="41"/>
  <c r="AU125" i="41"/>
  <c r="BE125" i="41"/>
  <c r="BO125" i="41"/>
  <c r="CS92" i="41"/>
  <c r="BX92" i="41"/>
  <c r="CE92" i="41"/>
  <c r="AK92" i="41"/>
  <c r="BA92" i="41" s="1"/>
  <c r="CM59" i="41"/>
  <c r="CV59" i="41"/>
  <c r="CC59" i="41"/>
  <c r="BS59" i="41"/>
  <c r="BJ59" i="41"/>
  <c r="AZ59" i="41"/>
  <c r="AS59" i="41"/>
  <c r="AK59" i="41"/>
  <c r="CS124" i="41"/>
  <c r="CI124" i="41"/>
  <c r="AK124" i="41"/>
  <c r="AU124" i="41"/>
  <c r="BE124" i="41"/>
  <c r="BO124" i="41"/>
  <c r="CS91" i="41"/>
  <c r="BX91" i="41"/>
  <c r="CE91" i="41"/>
  <c r="BI91" i="41"/>
  <c r="AK91" i="41"/>
  <c r="AS91" i="41"/>
  <c r="CM58" i="41"/>
  <c r="CV58" i="41"/>
  <c r="CC58" i="41"/>
  <c r="BS58" i="41"/>
  <c r="BJ58" i="41"/>
  <c r="AZ58" i="41"/>
  <c r="AS58" i="41"/>
  <c r="AK58" i="41"/>
  <c r="CS123" i="41"/>
  <c r="CI123" i="41"/>
  <c r="AK123" i="41"/>
  <c r="AU123" i="41"/>
  <c r="BE123" i="41"/>
  <c r="BO123" i="41"/>
  <c r="CS90" i="41"/>
  <c r="BX90" i="41"/>
  <c r="CE90" i="41"/>
  <c r="BQ90" i="41"/>
  <c r="BI90" i="41"/>
  <c r="AK90" i="41"/>
  <c r="AS90" i="41"/>
  <c r="CM57" i="41"/>
  <c r="CV57" i="41"/>
  <c r="CC57" i="41"/>
  <c r="BS57" i="41"/>
  <c r="BJ57" i="41"/>
  <c r="AZ57" i="41"/>
  <c r="AS57" i="41"/>
  <c r="AK57" i="41"/>
  <c r="CS121" i="41"/>
  <c r="CI121" i="41"/>
  <c r="AK121" i="41"/>
  <c r="AU121" i="41"/>
  <c r="BE121" i="41"/>
  <c r="BO121" i="41"/>
  <c r="CS88" i="41"/>
  <c r="BX88" i="41"/>
  <c r="CE88" i="41"/>
  <c r="BQ88" i="41"/>
  <c r="BI88" i="41"/>
  <c r="AK88" i="41"/>
  <c r="AS88" i="41"/>
  <c r="CM55" i="41"/>
  <c r="CV55" i="41"/>
  <c r="CC55" i="41"/>
  <c r="BS55" i="41"/>
  <c r="BJ55" i="41"/>
  <c r="AZ55" i="41"/>
  <c r="AS55" i="41"/>
  <c r="AK55" i="41"/>
  <c r="BY120" i="41"/>
  <c r="CL87" i="41"/>
  <c r="BA87" i="41"/>
  <c r="DE54" i="41"/>
  <c r="BY119" i="41"/>
  <c r="CL86" i="41"/>
  <c r="BA86" i="41"/>
  <c r="DE53" i="41"/>
  <c r="BY118" i="41"/>
  <c r="CL85" i="41"/>
  <c r="BA85" i="41"/>
  <c r="DE52" i="41"/>
  <c r="BY117" i="41"/>
  <c r="CL84" i="41"/>
  <c r="BA84" i="41"/>
  <c r="DE51" i="41"/>
  <c r="BY116" i="41"/>
  <c r="CL83" i="41"/>
  <c r="BA83" i="41"/>
  <c r="DE50" i="41"/>
  <c r="BY115" i="41"/>
  <c r="CL82" i="41"/>
  <c r="BA82" i="41"/>
  <c r="DE49" i="41"/>
  <c r="BY114" i="41"/>
  <c r="CL81" i="41"/>
  <c r="BA81" i="41"/>
  <c r="DE48" i="41"/>
  <c r="BY113" i="41"/>
  <c r="CL80" i="41"/>
  <c r="BA80" i="41"/>
  <c r="DE47" i="41"/>
  <c r="BY112" i="41"/>
  <c r="CL79" i="41"/>
  <c r="BA79" i="41"/>
  <c r="DE46" i="41"/>
  <c r="BU65" i="40"/>
  <c r="BU60" i="40"/>
  <c r="BU59" i="40"/>
  <c r="BU58" i="40"/>
  <c r="BU57" i="40"/>
  <c r="BU55" i="40"/>
  <c r="BY129" i="39"/>
  <c r="CL96" i="39"/>
  <c r="BA96" i="39"/>
  <c r="DE63" i="39"/>
  <c r="CS131" i="39"/>
  <c r="CI131" i="39"/>
  <c r="AK131" i="39"/>
  <c r="AU131" i="39"/>
  <c r="BE131" i="39"/>
  <c r="BO131" i="39"/>
  <c r="CS98" i="39"/>
  <c r="BX98" i="39"/>
  <c r="CE98" i="39"/>
  <c r="BQ98" i="39"/>
  <c r="BI98" i="39"/>
  <c r="AK98" i="39"/>
  <c r="AS98" i="39"/>
  <c r="CM65" i="39"/>
  <c r="CV65" i="39"/>
  <c r="CC65" i="39"/>
  <c r="BS65" i="39"/>
  <c r="BJ65" i="39"/>
  <c r="AZ65" i="39"/>
  <c r="AS65" i="39"/>
  <c r="AK65" i="39"/>
  <c r="BY130" i="39"/>
  <c r="CL97" i="39"/>
  <c r="BA97" i="39"/>
  <c r="DE64" i="39"/>
  <c r="BY128" i="39"/>
  <c r="CL95" i="39"/>
  <c r="BA95" i="39"/>
  <c r="DE62" i="39"/>
  <c r="CS126" i="39"/>
  <c r="CI126" i="39"/>
  <c r="AK126" i="39"/>
  <c r="AU126" i="39"/>
  <c r="BE126" i="39"/>
  <c r="BO126" i="39"/>
  <c r="BX93" i="39"/>
  <c r="CE93" i="39"/>
  <c r="AK93" i="39"/>
  <c r="BA93" i="39" s="1"/>
  <c r="CM60" i="39"/>
  <c r="CV60" i="39"/>
  <c r="CC60" i="39"/>
  <c r="BS60" i="39"/>
  <c r="BJ60" i="39"/>
  <c r="AZ60" i="39"/>
  <c r="AS60" i="39"/>
  <c r="AK60" i="39"/>
  <c r="CS125" i="39"/>
  <c r="CI125" i="39"/>
  <c r="AK125" i="39"/>
  <c r="AU125" i="39"/>
  <c r="BE125" i="39"/>
  <c r="BO125" i="39"/>
  <c r="CS92" i="39"/>
  <c r="BX92" i="39"/>
  <c r="CE92" i="39"/>
  <c r="AK92" i="39"/>
  <c r="BA92" i="39" s="1"/>
  <c r="CM59" i="39"/>
  <c r="CV59" i="39"/>
  <c r="CC59" i="39"/>
  <c r="BS59" i="39"/>
  <c r="BJ59" i="39"/>
  <c r="AZ59" i="39"/>
  <c r="AS59" i="39"/>
  <c r="AK59" i="39"/>
  <c r="CS124" i="39"/>
  <c r="CI124" i="39"/>
  <c r="AK124" i="39"/>
  <c r="AU124" i="39"/>
  <c r="BE124" i="39"/>
  <c r="BO124" i="39"/>
  <c r="CS91" i="39"/>
  <c r="BX91" i="39"/>
  <c r="CE91" i="39"/>
  <c r="BI91" i="39"/>
  <c r="AK91" i="39"/>
  <c r="AS91" i="39"/>
  <c r="CM58" i="39"/>
  <c r="CV58" i="39"/>
  <c r="CC58" i="39"/>
  <c r="BS58" i="39"/>
  <c r="BJ58" i="39"/>
  <c r="AZ58" i="39"/>
  <c r="AS58" i="39"/>
  <c r="AK58" i="39"/>
  <c r="CS123" i="39"/>
  <c r="CI123" i="39"/>
  <c r="AK123" i="39"/>
  <c r="AU123" i="39"/>
  <c r="BE123" i="39"/>
  <c r="BO123" i="39"/>
  <c r="CS90" i="39"/>
  <c r="BX90" i="39"/>
  <c r="CE90" i="39"/>
  <c r="BQ90" i="39"/>
  <c r="BI90" i="39"/>
  <c r="AK90" i="39"/>
  <c r="AS90" i="39"/>
  <c r="CM57" i="39"/>
  <c r="CV57" i="39"/>
  <c r="CC57" i="39"/>
  <c r="BS57" i="39"/>
  <c r="BJ57" i="39"/>
  <c r="AZ57" i="39"/>
  <c r="AS57" i="39"/>
  <c r="AK57" i="39"/>
  <c r="CS121" i="39"/>
  <c r="CI121" i="39"/>
  <c r="AK121" i="39"/>
  <c r="AU121" i="39"/>
  <c r="BE121" i="39"/>
  <c r="BO121" i="39"/>
  <c r="CS88" i="39"/>
  <c r="BX88" i="39"/>
  <c r="CE88" i="39"/>
  <c r="BQ88" i="39"/>
  <c r="BI88" i="39"/>
  <c r="AK88" i="39"/>
  <c r="AS88" i="39"/>
  <c r="CM55" i="39"/>
  <c r="CV55" i="39"/>
  <c r="CC55" i="39"/>
  <c r="BS55" i="39"/>
  <c r="BJ55" i="39"/>
  <c r="AZ55" i="39"/>
  <c r="AS55" i="39"/>
  <c r="AK55" i="39"/>
  <c r="BY120" i="39"/>
  <c r="CL87" i="39"/>
  <c r="BA87" i="39"/>
  <c r="DE54" i="39"/>
  <c r="BY119" i="39"/>
  <c r="CL86" i="39"/>
  <c r="BA86" i="39"/>
  <c r="DE53" i="39"/>
  <c r="BY118" i="39"/>
  <c r="CL85" i="39"/>
  <c r="BA85" i="39"/>
  <c r="DE52" i="39"/>
  <c r="BY117" i="39"/>
  <c r="CL84" i="39"/>
  <c r="BA84" i="39"/>
  <c r="DE51" i="39"/>
  <c r="BY116" i="39"/>
  <c r="CL83" i="39"/>
  <c r="BA83" i="39"/>
  <c r="DE50" i="39"/>
  <c r="BY115" i="39"/>
  <c r="CL82" i="39"/>
  <c r="BA82" i="39"/>
  <c r="DE49" i="39"/>
  <c r="BY114" i="39"/>
  <c r="CL81" i="39"/>
  <c r="BA81" i="39"/>
  <c r="DE48" i="39"/>
  <c r="BY113" i="39"/>
  <c r="CL80" i="39"/>
  <c r="BA80" i="39"/>
  <c r="DE47" i="39"/>
  <c r="BY112" i="39"/>
  <c r="CL79" i="39"/>
  <c r="BA79" i="39"/>
  <c r="DE46" i="39"/>
  <c r="BU65" i="38"/>
  <c r="BU60" i="38"/>
  <c r="BU59" i="38"/>
  <c r="BU58" i="38"/>
  <c r="BU57" i="38"/>
  <c r="BU55" i="38"/>
  <c r="BY113" i="37"/>
  <c r="CL80" i="37"/>
  <c r="BA80" i="37"/>
  <c r="DE47" i="37"/>
  <c r="DE46" i="37"/>
  <c r="BY112" i="37"/>
  <c r="CL79" i="37"/>
  <c r="BA79" i="37"/>
  <c r="CS131" i="37"/>
  <c r="CI131" i="37"/>
  <c r="AK131" i="37"/>
  <c r="AU131" i="37"/>
  <c r="BE131" i="37"/>
  <c r="BO131" i="37"/>
  <c r="CS98" i="37"/>
  <c r="BX98" i="37"/>
  <c r="CE98" i="37"/>
  <c r="BQ98" i="37"/>
  <c r="BI98" i="37"/>
  <c r="AK98" i="37"/>
  <c r="AS98" i="37"/>
  <c r="CM65" i="37"/>
  <c r="CV65" i="37"/>
  <c r="CC65" i="37"/>
  <c r="BS65" i="37"/>
  <c r="BJ65" i="37"/>
  <c r="AZ65" i="37"/>
  <c r="AS65" i="37"/>
  <c r="AK65" i="37"/>
  <c r="BY130" i="37"/>
  <c r="CL97" i="37"/>
  <c r="BA97" i="37"/>
  <c r="DE64" i="37"/>
  <c r="BY129" i="37"/>
  <c r="CL96" i="37"/>
  <c r="BA96" i="37"/>
  <c r="DE63" i="37"/>
  <c r="BY128" i="37"/>
  <c r="CL95" i="37"/>
  <c r="BA95" i="37"/>
  <c r="DE62" i="37"/>
  <c r="CS126" i="37"/>
  <c r="CI126" i="37"/>
  <c r="AK126" i="37"/>
  <c r="AU126" i="37"/>
  <c r="BE126" i="37"/>
  <c r="BO126" i="37"/>
  <c r="BX93" i="37"/>
  <c r="CE93" i="37"/>
  <c r="AK93" i="37"/>
  <c r="BA93" i="37" s="1"/>
  <c r="CM60" i="37"/>
  <c r="CV60" i="37"/>
  <c r="CC60" i="37"/>
  <c r="BS60" i="37"/>
  <c r="BJ60" i="37"/>
  <c r="AZ60" i="37"/>
  <c r="AS60" i="37"/>
  <c r="AK60" i="37"/>
  <c r="CS125" i="37"/>
  <c r="CI125" i="37"/>
  <c r="AK125" i="37"/>
  <c r="AU125" i="37"/>
  <c r="BE125" i="37"/>
  <c r="BO125" i="37"/>
  <c r="CS92" i="37"/>
  <c r="BX92" i="37"/>
  <c r="CE92" i="37"/>
  <c r="AK92" i="37"/>
  <c r="BA92" i="37" s="1"/>
  <c r="CM59" i="37"/>
  <c r="CV59" i="37"/>
  <c r="CC59" i="37"/>
  <c r="BS59" i="37"/>
  <c r="BJ59" i="37"/>
  <c r="AZ59" i="37"/>
  <c r="AS59" i="37"/>
  <c r="AK59" i="37"/>
  <c r="CS124" i="37"/>
  <c r="CI124" i="37"/>
  <c r="AK124" i="37"/>
  <c r="AU124" i="37"/>
  <c r="BE124" i="37"/>
  <c r="BO124" i="37"/>
  <c r="CS91" i="37"/>
  <c r="BX91" i="37"/>
  <c r="CE91" i="37"/>
  <c r="BI91" i="37"/>
  <c r="AK91" i="37"/>
  <c r="AS91" i="37"/>
  <c r="CM58" i="37"/>
  <c r="CV58" i="37"/>
  <c r="CC58" i="37"/>
  <c r="BS58" i="37"/>
  <c r="BJ58" i="37"/>
  <c r="AZ58" i="37"/>
  <c r="AS58" i="37"/>
  <c r="AK58" i="37"/>
  <c r="CC57" i="37"/>
  <c r="CM57" i="37"/>
  <c r="CV57" i="37"/>
  <c r="CS123" i="37"/>
  <c r="CI123" i="37"/>
  <c r="AK123" i="37"/>
  <c r="AU123" i="37"/>
  <c r="BE123" i="37"/>
  <c r="BO123" i="37"/>
  <c r="CS90" i="37"/>
  <c r="BX90" i="37"/>
  <c r="CE90" i="37"/>
  <c r="BQ90" i="37"/>
  <c r="BI90" i="37"/>
  <c r="AK90" i="37"/>
  <c r="AS90" i="37"/>
  <c r="BS57" i="37"/>
  <c r="BJ57" i="37"/>
  <c r="AZ57" i="37"/>
  <c r="AS57" i="37"/>
  <c r="AK57" i="37"/>
  <c r="CC55" i="37"/>
  <c r="CM55" i="37"/>
  <c r="CV55" i="37"/>
  <c r="CS121" i="37"/>
  <c r="CI121" i="37"/>
  <c r="AK121" i="37"/>
  <c r="AU121" i="37"/>
  <c r="BE121" i="37"/>
  <c r="BO121" i="37"/>
  <c r="CS88" i="37"/>
  <c r="BX88" i="37"/>
  <c r="CE88" i="37"/>
  <c r="BQ88" i="37"/>
  <c r="BI88" i="37"/>
  <c r="AK88" i="37"/>
  <c r="AS88" i="37"/>
  <c r="BS55" i="37"/>
  <c r="BJ55" i="37"/>
  <c r="AZ55" i="37"/>
  <c r="AS55" i="37"/>
  <c r="AK55" i="37"/>
  <c r="BY120" i="37"/>
  <c r="CL87" i="37"/>
  <c r="BA87" i="37"/>
  <c r="DE54" i="37"/>
  <c r="BY119" i="37"/>
  <c r="CL86" i="37"/>
  <c r="BA86" i="37"/>
  <c r="DE53" i="37"/>
  <c r="BY118" i="37"/>
  <c r="CL85" i="37"/>
  <c r="BA85" i="37"/>
  <c r="DE52" i="37"/>
  <c r="BY117" i="37"/>
  <c r="CL84" i="37"/>
  <c r="BA84" i="37"/>
  <c r="DE51" i="37"/>
  <c r="BY116" i="37"/>
  <c r="CL83" i="37"/>
  <c r="BA83" i="37"/>
  <c r="DE50" i="37"/>
  <c r="BY115" i="37"/>
  <c r="CL82" i="37"/>
  <c r="BA82" i="37"/>
  <c r="DE49" i="37"/>
  <c r="BY114" i="37"/>
  <c r="CL81" i="37"/>
  <c r="BA81" i="37"/>
  <c r="DE48" i="37"/>
  <c r="BL65" i="36"/>
  <c r="BL60" i="36"/>
  <c r="BL59" i="36"/>
  <c r="BL58" i="36"/>
  <c r="BL57" i="36"/>
  <c r="BL55" i="36"/>
  <c r="CM49" i="36"/>
  <c r="CM48" i="36"/>
  <c r="CM47" i="36"/>
  <c r="CM46" i="36"/>
  <c r="DW97" i="20"/>
  <c r="DN97" i="20"/>
  <c r="DE97" i="20"/>
  <c r="DW96" i="20"/>
  <c r="DN96" i="20"/>
  <c r="DE96" i="20"/>
  <c r="CM97" i="20"/>
  <c r="BL97" i="20"/>
  <c r="BC97" i="20"/>
  <c r="CM96" i="20"/>
  <c r="BL96" i="20"/>
  <c r="BC96" i="20"/>
  <c r="DW95" i="20"/>
  <c r="DN95" i="20"/>
  <c r="DE95" i="20"/>
  <c r="CM95" i="20"/>
  <c r="BL95" i="20"/>
  <c r="BC95" i="20"/>
  <c r="DW87" i="20"/>
  <c r="DW93" i="20" s="1"/>
  <c r="DN87" i="20"/>
  <c r="DN93" i="20" s="1"/>
  <c r="DE87" i="20"/>
  <c r="DE93" i="20" s="1"/>
  <c r="DW86" i="20"/>
  <c r="DW92" i="20" s="1"/>
  <c r="DN86" i="20"/>
  <c r="DN92" i="20" s="1"/>
  <c r="DE86" i="20"/>
  <c r="DE92" i="20" s="1"/>
  <c r="DW85" i="20"/>
  <c r="DN85" i="20"/>
  <c r="DE85" i="20"/>
  <c r="DW84" i="20"/>
  <c r="DN84" i="20"/>
  <c r="DE84" i="20"/>
  <c r="DW83" i="20"/>
  <c r="DN83" i="20"/>
  <c r="DE83" i="20"/>
  <c r="DW82" i="20"/>
  <c r="DN82" i="20"/>
  <c r="DE82" i="20"/>
  <c r="DW81" i="20"/>
  <c r="DN81" i="20"/>
  <c r="DE81" i="20"/>
  <c r="DW80" i="20"/>
  <c r="DN80" i="20"/>
  <c r="DE80" i="20"/>
  <c r="CM87" i="20"/>
  <c r="CM93" i="20" s="1"/>
  <c r="BL87" i="20"/>
  <c r="BL93" i="20" s="1"/>
  <c r="BC87" i="20"/>
  <c r="BC93" i="20" s="1"/>
  <c r="CM86" i="20"/>
  <c r="CM92" i="20" s="1"/>
  <c r="BL86" i="20"/>
  <c r="BC86" i="20"/>
  <c r="BC92" i="20" s="1"/>
  <c r="CM85" i="20"/>
  <c r="BL85" i="20"/>
  <c r="BC85" i="20"/>
  <c r="CM84" i="20"/>
  <c r="BL84" i="20"/>
  <c r="BC84" i="20"/>
  <c r="CM83" i="20"/>
  <c r="BL83" i="20"/>
  <c r="BC83" i="20"/>
  <c r="CM82" i="20"/>
  <c r="BL82" i="20"/>
  <c r="BC82" i="20"/>
  <c r="CM81" i="20"/>
  <c r="BL81" i="20"/>
  <c r="BC81" i="20"/>
  <c r="CM80" i="20"/>
  <c r="BL80" i="20"/>
  <c r="BC80" i="20"/>
  <c r="DW79" i="20"/>
  <c r="DN79" i="20"/>
  <c r="DE79" i="20"/>
  <c r="CM79" i="20"/>
  <c r="BL79" i="20"/>
  <c r="BC79" i="20"/>
  <c r="BA130" i="20"/>
  <c r="BA129" i="20"/>
  <c r="BA128" i="20"/>
  <c r="AS130" i="20"/>
  <c r="AS129" i="20"/>
  <c r="AS128" i="20"/>
  <c r="AK130" i="20"/>
  <c r="AK129" i="20"/>
  <c r="AK128" i="20"/>
  <c r="BA120" i="20"/>
  <c r="BA119" i="20"/>
  <c r="BA125" i="20" s="1"/>
  <c r="BA118" i="20"/>
  <c r="BA117" i="20"/>
  <c r="BA116" i="20"/>
  <c r="BA115" i="20"/>
  <c r="BA114" i="20"/>
  <c r="BA113" i="20"/>
  <c r="BA112" i="20"/>
  <c r="AS120" i="20"/>
  <c r="AS126" i="20" s="1"/>
  <c r="AS119" i="20"/>
  <c r="AS125" i="20" s="1"/>
  <c r="AS118" i="20"/>
  <c r="AS117" i="20"/>
  <c r="AS116" i="20"/>
  <c r="AS115" i="20"/>
  <c r="AS114" i="20"/>
  <c r="AS113" i="20"/>
  <c r="AS112" i="20"/>
  <c r="AK120" i="20"/>
  <c r="AK126" i="20" s="1"/>
  <c r="AK119" i="20"/>
  <c r="AK118" i="20"/>
  <c r="AK117" i="20"/>
  <c r="AK116" i="20"/>
  <c r="AK115" i="20"/>
  <c r="AK114" i="20"/>
  <c r="AK113" i="20"/>
  <c r="AK112" i="20"/>
  <c r="AK125" i="20"/>
  <c r="BR186" i="22"/>
  <c r="BR192" i="22" s="1"/>
  <c r="AK186" i="22"/>
  <c r="AK119" i="22"/>
  <c r="AK125" i="22" s="1"/>
  <c r="AK152" i="22"/>
  <c r="AY152" i="22"/>
  <c r="AY158" i="22" s="1"/>
  <c r="BM152" i="22"/>
  <c r="BM158" i="22" s="1"/>
  <c r="CQ152" i="22"/>
  <c r="DC152" i="22"/>
  <c r="DC158" i="22" s="1"/>
  <c r="AK185" i="22"/>
  <c r="BR185" i="22"/>
  <c r="BR191" i="22" s="1"/>
  <c r="BJ129" i="19"/>
  <c r="BL92" i="20"/>
  <c r="CM98" i="17"/>
  <c r="BU98" i="17"/>
  <c r="BL98" i="17"/>
  <c r="BC98" i="17"/>
  <c r="BC93" i="17"/>
  <c r="CM92" i="17"/>
  <c r="BU92" i="17"/>
  <c r="BL92" i="17"/>
  <c r="BC92" i="17"/>
  <c r="CM91" i="17"/>
  <c r="BU91" i="17"/>
  <c r="BL91" i="17"/>
  <c r="BC91" i="17"/>
  <c r="BC90" i="17"/>
  <c r="BL90" i="17"/>
  <c r="BU90" i="17"/>
  <c r="CM90" i="17"/>
  <c r="BC88" i="17"/>
  <c r="BL88" i="17"/>
  <c r="BU88" i="17"/>
  <c r="CV97" i="17"/>
  <c r="CV96" i="17"/>
  <c r="CV95" i="17"/>
  <c r="BL93" i="17"/>
  <c r="BU93" i="17"/>
  <c r="CM93" i="17"/>
  <c r="CV87" i="17"/>
  <c r="CV86" i="17"/>
  <c r="CV84" i="17"/>
  <c r="CV83" i="17"/>
  <c r="CV82" i="17"/>
  <c r="CV81" i="17"/>
  <c r="CV80" i="17"/>
  <c r="CV79" i="17"/>
  <c r="DN65" i="42"/>
  <c r="DE65" i="42"/>
  <c r="CV65" i="42"/>
  <c r="AT65" i="42"/>
  <c r="BC65" i="42"/>
  <c r="BL65" i="42"/>
  <c r="CD65" i="42"/>
  <c r="CM64" i="42"/>
  <c r="CM63" i="42"/>
  <c r="CM62" i="42"/>
  <c r="DN60" i="42"/>
  <c r="DE60" i="42"/>
  <c r="CV60" i="42"/>
  <c r="AT60" i="42"/>
  <c r="BC60" i="42"/>
  <c r="BL60" i="42"/>
  <c r="CD60" i="42"/>
  <c r="DN59" i="42"/>
  <c r="DE59" i="42"/>
  <c r="CV59" i="42"/>
  <c r="AT59" i="42"/>
  <c r="BC59" i="42"/>
  <c r="BL59" i="42"/>
  <c r="CD59" i="42"/>
  <c r="DN58" i="42"/>
  <c r="DE58" i="42"/>
  <c r="CV58" i="42"/>
  <c r="AT58" i="42"/>
  <c r="BC58" i="42"/>
  <c r="BL58" i="42"/>
  <c r="CD58" i="42"/>
  <c r="DN57" i="42"/>
  <c r="DE57" i="42"/>
  <c r="CV57" i="42"/>
  <c r="AT57" i="42"/>
  <c r="BC57" i="42"/>
  <c r="BL57" i="42"/>
  <c r="CD57" i="42"/>
  <c r="DN55" i="42"/>
  <c r="DE55" i="42"/>
  <c r="CV55" i="42"/>
  <c r="AT55" i="42"/>
  <c r="BC55" i="42"/>
  <c r="BL55" i="42"/>
  <c r="CD55" i="42"/>
  <c r="CM54" i="42"/>
  <c r="CM53" i="42"/>
  <c r="CM52" i="42"/>
  <c r="CM51" i="42"/>
  <c r="CM50" i="42"/>
  <c r="CM49" i="42"/>
  <c r="CM48" i="42"/>
  <c r="CM47" i="42"/>
  <c r="CM46" i="42"/>
  <c r="CD55" i="40"/>
  <c r="BL55" i="40"/>
  <c r="DN65" i="40"/>
  <c r="DE65" i="40"/>
  <c r="CV65" i="40"/>
  <c r="AT65" i="40"/>
  <c r="BC65" i="40"/>
  <c r="BL65" i="40"/>
  <c r="CD65" i="40"/>
  <c r="CM64" i="40"/>
  <c r="CM63" i="40"/>
  <c r="CM62" i="40"/>
  <c r="DN60" i="40"/>
  <c r="DE60" i="40"/>
  <c r="CV60" i="40"/>
  <c r="AT60" i="40"/>
  <c r="BC60" i="40"/>
  <c r="BL60" i="40"/>
  <c r="CD60" i="40"/>
  <c r="DN59" i="40"/>
  <c r="DE59" i="40"/>
  <c r="CV59" i="40"/>
  <c r="AT59" i="40"/>
  <c r="BC59" i="40"/>
  <c r="BL59" i="40"/>
  <c r="CD59" i="40"/>
  <c r="DN58" i="40"/>
  <c r="DE58" i="40"/>
  <c r="CV58" i="40"/>
  <c r="AT58" i="40"/>
  <c r="BC58" i="40"/>
  <c r="BL58" i="40"/>
  <c r="CD58" i="40"/>
  <c r="DN57" i="40"/>
  <c r="DE57" i="40"/>
  <c r="CV57" i="40"/>
  <c r="AT57" i="40"/>
  <c r="BC57" i="40"/>
  <c r="BL57" i="40"/>
  <c r="CD57" i="40"/>
  <c r="DN55" i="40"/>
  <c r="DE55" i="40"/>
  <c r="CV55" i="40"/>
  <c r="AT55" i="40"/>
  <c r="BC55" i="40"/>
  <c r="CM54" i="40"/>
  <c r="CM53" i="40"/>
  <c r="CM52" i="40"/>
  <c r="CM51" i="40"/>
  <c r="CM50" i="40"/>
  <c r="CM49" i="40"/>
  <c r="CM48" i="40"/>
  <c r="CM47" i="40"/>
  <c r="CM46" i="40"/>
  <c r="DN65" i="36"/>
  <c r="DE65" i="36"/>
  <c r="CV65" i="36"/>
  <c r="AT65" i="36"/>
  <c r="BC65" i="36"/>
  <c r="BU65" i="36"/>
  <c r="CD65" i="36"/>
  <c r="DN55" i="36"/>
  <c r="DE55" i="36"/>
  <c r="CV55" i="36"/>
  <c r="AT55" i="36"/>
  <c r="BC55" i="36"/>
  <c r="BU55" i="36"/>
  <c r="CD55" i="36"/>
  <c r="DN55" i="38"/>
  <c r="DE55" i="38"/>
  <c r="CV55" i="38"/>
  <c r="AT55" i="38"/>
  <c r="BC55" i="38"/>
  <c r="BL55" i="38"/>
  <c r="CD55" i="38"/>
  <c r="DN65" i="38"/>
  <c r="DE65" i="38"/>
  <c r="CV65" i="38"/>
  <c r="AT65" i="38"/>
  <c r="BC65" i="38"/>
  <c r="BL65" i="38"/>
  <c r="CD65" i="38"/>
  <c r="CM64" i="38"/>
  <c r="CM63" i="38"/>
  <c r="CM62" i="38"/>
  <c r="DN60" i="38"/>
  <c r="DE60" i="38"/>
  <c r="CV60" i="38"/>
  <c r="AT60" i="38"/>
  <c r="BC60" i="38"/>
  <c r="BL60" i="38"/>
  <c r="CD60" i="38"/>
  <c r="DN59" i="38"/>
  <c r="DE59" i="38"/>
  <c r="CV59" i="38"/>
  <c r="AT59" i="38"/>
  <c r="BC59" i="38"/>
  <c r="BL59" i="38"/>
  <c r="CD59" i="38"/>
  <c r="DN58" i="38"/>
  <c r="DE58" i="38"/>
  <c r="CV58" i="38"/>
  <c r="AT58" i="38"/>
  <c r="BC58" i="38"/>
  <c r="BL58" i="38"/>
  <c r="CD58" i="38"/>
  <c r="DN57" i="38"/>
  <c r="DE57" i="38"/>
  <c r="CV57" i="38"/>
  <c r="AT57" i="38"/>
  <c r="BC57" i="38"/>
  <c r="BL57" i="38"/>
  <c r="CD57" i="38"/>
  <c r="CM54" i="38"/>
  <c r="CM53" i="38"/>
  <c r="CM52" i="38"/>
  <c r="CM51" i="38"/>
  <c r="CM50" i="38"/>
  <c r="CM49" i="38"/>
  <c r="CM48" i="38"/>
  <c r="CM47" i="38"/>
  <c r="CM46" i="38"/>
  <c r="CM54" i="36"/>
  <c r="CM53" i="36"/>
  <c r="CM52" i="36"/>
  <c r="CM51" i="36"/>
  <c r="CM50" i="36"/>
  <c r="CM62" i="36"/>
  <c r="CM63" i="36"/>
  <c r="CM64" i="36"/>
  <c r="AK65" i="36"/>
  <c r="DN60" i="36"/>
  <c r="DE60" i="36"/>
  <c r="CV60" i="36"/>
  <c r="AT60" i="36"/>
  <c r="BC60" i="36"/>
  <c r="BU60" i="36"/>
  <c r="CD60" i="36"/>
  <c r="AT59" i="36"/>
  <c r="BC59" i="36"/>
  <c r="BU59" i="36"/>
  <c r="CD59" i="36"/>
  <c r="AK59" i="36"/>
  <c r="DN58" i="36"/>
  <c r="DE58" i="36"/>
  <c r="CV58" i="36"/>
  <c r="AT58" i="36"/>
  <c r="BC58" i="36"/>
  <c r="BU58" i="36"/>
  <c r="CD58" i="36"/>
  <c r="AK58" i="36"/>
  <c r="DN57" i="36"/>
  <c r="DE57" i="36"/>
  <c r="CV57" i="36"/>
  <c r="AT57" i="36"/>
  <c r="BC57" i="36"/>
  <c r="BU57" i="36"/>
  <c r="CD57" i="36"/>
  <c r="BC33" i="29"/>
  <c r="AB33" i="29"/>
  <c r="AB26" i="29"/>
  <c r="BC19" i="29"/>
  <c r="AK128" i="22"/>
  <c r="AK161" i="22"/>
  <c r="AY161" i="22"/>
  <c r="BM161" i="22"/>
  <c r="CQ161" i="22"/>
  <c r="DC161" i="22"/>
  <c r="AK194" i="22"/>
  <c r="BR194" i="22"/>
  <c r="AK195" i="22"/>
  <c r="AK196" i="22"/>
  <c r="DC153" i="22"/>
  <c r="DC159" i="22" s="1"/>
  <c r="CQ153" i="22"/>
  <c r="CQ159" i="22" s="1"/>
  <c r="AK162" i="22"/>
  <c r="AK163" i="22"/>
  <c r="AY162" i="22"/>
  <c r="AY163" i="22"/>
  <c r="BM162" i="22"/>
  <c r="BM163" i="22"/>
  <c r="CQ162" i="22"/>
  <c r="CQ163" i="22"/>
  <c r="DC162" i="22"/>
  <c r="DC163" i="22"/>
  <c r="CQ148" i="22"/>
  <c r="CQ149" i="22"/>
  <c r="CQ150" i="22"/>
  <c r="CQ151" i="22"/>
  <c r="DC148" i="22"/>
  <c r="DO148" i="22" s="1"/>
  <c r="DC149" i="22"/>
  <c r="DC150" i="22"/>
  <c r="DC151" i="22"/>
  <c r="CQ145" i="22"/>
  <c r="CQ146" i="22"/>
  <c r="CQ147" i="22"/>
  <c r="DC145" i="22"/>
  <c r="DC146" i="22"/>
  <c r="DC147" i="22"/>
  <c r="BM153" i="22"/>
  <c r="BM159" i="22" s="1"/>
  <c r="AY153" i="22"/>
  <c r="AY159" i="22" s="1"/>
  <c r="AK153" i="22"/>
  <c r="AK159" i="22" s="1"/>
  <c r="AK148" i="22"/>
  <c r="AK149" i="22"/>
  <c r="AK150" i="22"/>
  <c r="AK151" i="22"/>
  <c r="AY148" i="22"/>
  <c r="AY149" i="22"/>
  <c r="AY150" i="22"/>
  <c r="AY151" i="22"/>
  <c r="BM148" i="22"/>
  <c r="CA148" i="22" s="1"/>
  <c r="BM149" i="22"/>
  <c r="BM150" i="22"/>
  <c r="BM151" i="22"/>
  <c r="AK145" i="22"/>
  <c r="AK146" i="22"/>
  <c r="AK147" i="22"/>
  <c r="AY145" i="22"/>
  <c r="AY146" i="22"/>
  <c r="AY147" i="22"/>
  <c r="BM145" i="22"/>
  <c r="BM146" i="22"/>
  <c r="BM147" i="22"/>
  <c r="AK129" i="22"/>
  <c r="AK130" i="22"/>
  <c r="AK120" i="22"/>
  <c r="AK126" i="22" s="1"/>
  <c r="BJ125" i="22"/>
  <c r="AK115" i="22"/>
  <c r="AK116" i="22"/>
  <c r="AK117" i="22"/>
  <c r="AK118" i="22"/>
  <c r="AK112" i="22"/>
  <c r="AK113" i="22"/>
  <c r="AK114" i="22"/>
  <c r="AK91" i="42"/>
  <c r="AK91" i="40"/>
  <c r="AK90" i="42"/>
  <c r="AK90" i="40"/>
  <c r="AK93" i="38"/>
  <c r="AT97" i="20"/>
  <c r="AT96" i="20"/>
  <c r="AT95" i="20"/>
  <c r="AT87" i="20"/>
  <c r="AT93" i="20" s="1"/>
  <c r="AT86" i="20"/>
  <c r="AT85" i="20"/>
  <c r="AT84" i="20"/>
  <c r="AT83" i="20"/>
  <c r="AT82" i="20"/>
  <c r="AT81" i="20"/>
  <c r="AT80" i="20"/>
  <c r="AT79" i="20"/>
  <c r="AK13" i="20"/>
  <c r="AW13" i="20"/>
  <c r="AK14" i="20"/>
  <c r="AW14" i="20"/>
  <c r="AK15" i="20"/>
  <c r="AW15" i="20"/>
  <c r="AK16" i="20"/>
  <c r="AW16" i="20"/>
  <c r="AK17" i="20"/>
  <c r="AW17" i="20"/>
  <c r="AK18" i="20"/>
  <c r="AW18" i="20"/>
  <c r="AK19" i="20"/>
  <c r="AW19" i="20"/>
  <c r="AK20" i="20"/>
  <c r="AK26" i="20" s="1"/>
  <c r="AW20" i="20"/>
  <c r="AW26" i="20" s="1"/>
  <c r="AK21" i="20"/>
  <c r="AW21" i="20"/>
  <c r="AW27" i="20" s="1"/>
  <c r="AK29" i="20"/>
  <c r="AK30" i="20"/>
  <c r="AK31" i="20"/>
  <c r="AW29" i="20"/>
  <c r="AW30" i="20"/>
  <c r="AW31" i="20"/>
  <c r="BU29" i="20"/>
  <c r="BU30" i="20"/>
  <c r="BU31" i="20"/>
  <c r="CG29" i="20"/>
  <c r="CG30" i="20"/>
  <c r="CG31" i="20"/>
  <c r="CG21" i="20"/>
  <c r="CG27" i="20" s="1"/>
  <c r="BU21" i="20"/>
  <c r="BU27" i="20" s="1"/>
  <c r="CG20" i="20"/>
  <c r="CG26" i="20" s="1"/>
  <c r="BU20" i="20"/>
  <c r="BU26" i="20" s="1"/>
  <c r="CG16" i="20"/>
  <c r="CG17" i="20"/>
  <c r="CG18" i="20"/>
  <c r="CG19" i="20"/>
  <c r="BU16" i="20"/>
  <c r="BU17" i="20"/>
  <c r="BU18" i="20"/>
  <c r="BU19" i="20"/>
  <c r="CG13" i="20"/>
  <c r="CG14" i="20"/>
  <c r="CG15" i="20"/>
  <c r="BU13" i="20"/>
  <c r="BU14" i="20"/>
  <c r="BU15" i="20"/>
  <c r="BR195" i="22"/>
  <c r="BO96" i="22"/>
  <c r="AT92" i="20"/>
  <c r="AK163" i="18"/>
  <c r="BA126" i="17"/>
  <c r="AS126" i="17"/>
  <c r="AK126" i="17"/>
  <c r="BA125" i="17"/>
  <c r="AS125" i="17"/>
  <c r="AK125" i="17"/>
  <c r="DW93" i="17"/>
  <c r="DN93" i="17"/>
  <c r="DE93" i="17"/>
  <c r="DW92" i="17"/>
  <c r="DN92" i="17"/>
  <c r="DE92" i="17"/>
  <c r="AT92" i="17"/>
  <c r="DC60" i="17"/>
  <c r="BM60" i="17"/>
  <c r="AY60" i="17"/>
  <c r="AK60" i="17"/>
  <c r="DC59" i="17"/>
  <c r="BM59" i="17"/>
  <c r="AY59" i="17"/>
  <c r="AK59" i="17"/>
  <c r="CG27" i="17"/>
  <c r="BU27" i="17"/>
  <c r="AW27" i="17"/>
  <c r="AK27" i="17"/>
  <c r="CG26" i="17"/>
  <c r="BU26" i="17"/>
  <c r="AW26" i="17"/>
  <c r="AK26" i="17"/>
  <c r="BC192" i="43"/>
  <c r="AK192" i="43"/>
  <c r="BC191" i="43"/>
  <c r="AK191" i="43"/>
  <c r="BU159" i="43"/>
  <c r="BC159" i="43"/>
  <c r="AK159" i="43"/>
  <c r="BU158" i="43"/>
  <c r="BC158" i="43"/>
  <c r="AK158" i="43"/>
  <c r="BO27" i="43"/>
  <c r="AZ27" i="43"/>
  <c r="AK27" i="43"/>
  <c r="BO26" i="43"/>
  <c r="AZ26" i="43"/>
  <c r="AK26" i="43"/>
  <c r="BD93" i="42"/>
  <c r="AT93" i="42"/>
  <c r="AK93" i="42"/>
  <c r="BD92" i="42"/>
  <c r="AT92" i="42"/>
  <c r="AK92" i="42"/>
  <c r="AK60" i="42"/>
  <c r="AK59" i="42"/>
  <c r="DK27" i="42"/>
  <c r="CV27" i="42"/>
  <c r="CG27" i="42"/>
  <c r="BU27" i="42"/>
  <c r="AW27" i="42"/>
  <c r="AK27" i="42"/>
  <c r="DK26" i="42"/>
  <c r="CV26" i="42"/>
  <c r="CG26" i="42"/>
  <c r="BU26" i="42"/>
  <c r="AW26" i="42"/>
  <c r="AK26" i="42"/>
  <c r="BC192" i="41"/>
  <c r="AK192" i="41"/>
  <c r="BC191" i="41"/>
  <c r="AK191" i="41"/>
  <c r="BU159" i="41"/>
  <c r="BC159" i="41"/>
  <c r="AK159" i="41"/>
  <c r="CM159" i="41" s="1"/>
  <c r="BU192" i="41" s="1"/>
  <c r="BU158" i="41"/>
  <c r="BC158" i="41"/>
  <c r="AK158" i="41"/>
  <c r="CM158" i="41" s="1"/>
  <c r="BU191" i="41" s="1"/>
  <c r="BO27" i="41"/>
  <c r="AZ27" i="41"/>
  <c r="AK27" i="41"/>
  <c r="BO26" i="41"/>
  <c r="AZ26" i="41"/>
  <c r="AK26" i="41"/>
  <c r="BD93" i="40"/>
  <c r="AT93" i="40"/>
  <c r="AK93" i="40"/>
  <c r="BD92" i="40"/>
  <c r="AT92" i="40"/>
  <c r="BL92" i="40" s="1"/>
  <c r="AK92" i="40"/>
  <c r="AK60" i="40"/>
  <c r="AK59" i="40"/>
  <c r="DK27" i="40"/>
  <c r="CV27" i="40"/>
  <c r="CG27" i="40"/>
  <c r="BU27" i="40"/>
  <c r="AW27" i="40"/>
  <c r="AK27" i="40"/>
  <c r="DK26" i="40"/>
  <c r="CV26" i="40"/>
  <c r="CG26" i="40"/>
  <c r="BU26" i="40"/>
  <c r="AW26" i="40"/>
  <c r="AK26" i="40"/>
  <c r="BC192" i="39"/>
  <c r="AK192" i="39"/>
  <c r="BC191" i="39"/>
  <c r="AK191" i="39"/>
  <c r="BU159" i="39"/>
  <c r="BC159" i="39"/>
  <c r="AK159" i="39"/>
  <c r="CM159" i="39" s="1"/>
  <c r="BU158" i="39"/>
  <c r="BC158" i="39"/>
  <c r="AK158" i="39"/>
  <c r="BO27" i="39"/>
  <c r="AZ27" i="39"/>
  <c r="AK27" i="39"/>
  <c r="BO26" i="39"/>
  <c r="AZ26" i="39"/>
  <c r="AK26" i="39"/>
  <c r="BD93" i="38"/>
  <c r="AT93" i="38"/>
  <c r="BD92" i="38"/>
  <c r="BL92" i="38" s="1"/>
  <c r="AT92" i="38"/>
  <c r="AK92" i="38"/>
  <c r="AK60" i="38"/>
  <c r="AK59" i="38"/>
  <c r="DK27" i="38"/>
  <c r="CV27" i="38"/>
  <c r="CG27" i="38"/>
  <c r="BU27" i="38"/>
  <c r="AW27" i="38"/>
  <c r="AK27" i="38"/>
  <c r="DK26" i="38"/>
  <c r="CV26" i="38"/>
  <c r="CG26" i="38"/>
  <c r="BU26" i="38"/>
  <c r="AW26" i="38"/>
  <c r="AK26" i="38"/>
  <c r="BI26" i="38" s="1"/>
  <c r="AW27" i="36"/>
  <c r="AK27" i="36"/>
  <c r="BI27" i="36" s="1"/>
  <c r="DK26" i="36"/>
  <c r="CV26" i="36"/>
  <c r="CG26" i="36"/>
  <c r="BU26" i="36"/>
  <c r="AW26" i="36"/>
  <c r="AK26" i="36"/>
  <c r="BD93" i="36"/>
  <c r="AT93" i="36"/>
  <c r="AK93" i="36"/>
  <c r="BD92" i="36"/>
  <c r="AT92" i="36"/>
  <c r="AK92" i="36"/>
  <c r="AK60" i="36"/>
  <c r="DN59" i="36"/>
  <c r="DE59" i="36"/>
  <c r="CV59" i="36"/>
  <c r="DK27" i="36"/>
  <c r="CV27" i="36"/>
  <c r="CG27" i="36"/>
  <c r="BU27" i="36"/>
  <c r="BO27" i="37"/>
  <c r="AZ27" i="37"/>
  <c r="AK27" i="37"/>
  <c r="BO26" i="37"/>
  <c r="AZ26" i="37"/>
  <c r="AK26" i="37"/>
  <c r="BC192" i="37"/>
  <c r="AK192" i="37"/>
  <c r="BC191" i="37"/>
  <c r="AK191" i="37"/>
  <c r="BU159" i="37"/>
  <c r="BC159" i="37"/>
  <c r="AK159" i="37"/>
  <c r="BU158" i="37"/>
  <c r="BC158" i="37"/>
  <c r="CM158" i="37" s="1"/>
  <c r="BU191" i="37" s="1"/>
  <c r="AK158" i="37"/>
  <c r="BJ135" i="19"/>
  <c r="BJ130" i="19"/>
  <c r="BJ128" i="19"/>
  <c r="BJ127" i="19"/>
  <c r="BJ124" i="19"/>
  <c r="BA56" i="18"/>
  <c r="AS56" i="18"/>
  <c r="AK56" i="18"/>
  <c r="BO22" i="18"/>
  <c r="AZ22" i="18"/>
  <c r="AK22" i="18"/>
  <c r="AS131" i="17"/>
  <c r="BA131" i="17"/>
  <c r="AK131" i="17"/>
  <c r="BH129" i="17"/>
  <c r="BA124" i="17"/>
  <c r="AS124" i="17"/>
  <c r="AK124" i="17"/>
  <c r="AS123" i="17"/>
  <c r="BA123" i="17"/>
  <c r="AK123" i="17"/>
  <c r="DW98" i="17"/>
  <c r="DN98" i="17"/>
  <c r="DE98" i="17"/>
  <c r="AT98" i="17"/>
  <c r="DW91" i="17"/>
  <c r="DN91" i="17"/>
  <c r="DE91" i="17"/>
  <c r="AT91" i="17"/>
  <c r="DW90" i="17"/>
  <c r="DN90" i="17"/>
  <c r="DE90" i="17"/>
  <c r="BM65" i="17"/>
  <c r="AK65" i="17"/>
  <c r="DC58" i="17"/>
  <c r="BM58" i="17"/>
  <c r="AY58" i="17"/>
  <c r="AK58" i="17"/>
  <c r="DC57" i="17"/>
  <c r="BM57" i="17"/>
  <c r="AY57" i="17"/>
  <c r="AK57" i="17"/>
  <c r="DC55" i="17"/>
  <c r="BM55" i="17"/>
  <c r="AY55" i="17"/>
  <c r="AK55" i="17"/>
  <c r="AY65" i="17"/>
  <c r="CG32" i="17"/>
  <c r="BU32" i="17"/>
  <c r="AK32" i="17"/>
  <c r="AW32" i="17"/>
  <c r="CG25" i="17"/>
  <c r="BU25" i="17"/>
  <c r="AK25" i="17"/>
  <c r="AW25" i="17"/>
  <c r="CG24" i="17"/>
  <c r="BU24" i="17"/>
  <c r="AK24" i="17"/>
  <c r="AW24" i="17"/>
  <c r="CG22" i="17"/>
  <c r="BU22" i="17"/>
  <c r="BI13" i="17"/>
  <c r="BI14" i="17"/>
  <c r="BI15" i="17"/>
  <c r="BI16" i="17"/>
  <c r="BI17" i="17"/>
  <c r="BI18" i="17"/>
  <c r="BI19" i="17"/>
  <c r="BI20" i="17"/>
  <c r="BI21" i="17"/>
  <c r="AW22" i="17"/>
  <c r="AK22" i="17"/>
  <c r="BI31" i="17"/>
  <c r="AK55" i="36"/>
  <c r="AK55" i="38"/>
  <c r="AK55" i="40"/>
  <c r="BD98" i="42"/>
  <c r="AT98" i="42"/>
  <c r="AK98" i="42"/>
  <c r="BD88" i="42"/>
  <c r="AT88" i="42"/>
  <c r="AK88" i="42"/>
  <c r="DK22" i="42"/>
  <c r="CV22" i="42"/>
  <c r="CG22" i="42"/>
  <c r="BU22" i="42"/>
  <c r="AK22" i="42"/>
  <c r="AW22" i="42"/>
  <c r="AK55" i="42"/>
  <c r="DW88" i="17"/>
  <c r="DN88" i="17"/>
  <c r="AT88" i="17"/>
  <c r="DK1" i="17"/>
  <c r="DK34" i="17" s="1"/>
  <c r="DK100" i="17" s="1"/>
  <c r="DK1" i="43"/>
  <c r="DK34" i="43" s="1"/>
  <c r="H3" i="43"/>
  <c r="K3" i="43"/>
  <c r="K36" i="43" s="1"/>
  <c r="N3" i="43"/>
  <c r="N36" i="43" s="1"/>
  <c r="Q3" i="43"/>
  <c r="Q36" i="43" s="1"/>
  <c r="T3" i="43"/>
  <c r="T168" i="43" s="1"/>
  <c r="W3" i="43"/>
  <c r="W36" i="43" s="1"/>
  <c r="DK3" i="43"/>
  <c r="DK36" i="43" s="1"/>
  <c r="CD13" i="43"/>
  <c r="CD14" i="43"/>
  <c r="CD15" i="43"/>
  <c r="CD16" i="43"/>
  <c r="CD17" i="43"/>
  <c r="CD18" i="43"/>
  <c r="CD19" i="43"/>
  <c r="CD20" i="43"/>
  <c r="CD21" i="43"/>
  <c r="AK22" i="43"/>
  <c r="AZ22" i="43"/>
  <c r="BO22" i="43"/>
  <c r="AK24" i="43"/>
  <c r="AZ24" i="43"/>
  <c r="BO24" i="43"/>
  <c r="AK25" i="43"/>
  <c r="AZ25" i="43"/>
  <c r="BO25" i="43"/>
  <c r="CD29" i="43"/>
  <c r="CD30" i="43"/>
  <c r="CD31" i="43"/>
  <c r="AK32" i="43"/>
  <c r="AZ32" i="43"/>
  <c r="BO32" i="43"/>
  <c r="H36" i="43"/>
  <c r="T36" i="43"/>
  <c r="H69" i="43"/>
  <c r="T69" i="43"/>
  <c r="H102" i="43"/>
  <c r="T102" i="43"/>
  <c r="H135" i="43"/>
  <c r="Q135" i="43"/>
  <c r="T135" i="43"/>
  <c r="CM145" i="43"/>
  <c r="BU178" i="43" s="1"/>
  <c r="CM146" i="43"/>
  <c r="BU179" i="43" s="1"/>
  <c r="CM147" i="43"/>
  <c r="BU180" i="43" s="1"/>
  <c r="CM148" i="43"/>
  <c r="BU181" i="43" s="1"/>
  <c r="CM149" i="43"/>
  <c r="BU182" i="43" s="1"/>
  <c r="CM150" i="43"/>
  <c r="BU183" i="43" s="1"/>
  <c r="CM151" i="43"/>
  <c r="BU184" i="43" s="1"/>
  <c r="CM152" i="43"/>
  <c r="BU185" i="43" s="1"/>
  <c r="CM153" i="43"/>
  <c r="BU186" i="43" s="1"/>
  <c r="AK154" i="43"/>
  <c r="BC154" i="43"/>
  <c r="BU154" i="43"/>
  <c r="AK156" i="43"/>
  <c r="BC156" i="43"/>
  <c r="BU156" i="43"/>
  <c r="AK157" i="43"/>
  <c r="BC157" i="43"/>
  <c r="BU157" i="43"/>
  <c r="CM161" i="43"/>
  <c r="BU194" i="43" s="1"/>
  <c r="CM162" i="43"/>
  <c r="BU195" i="43" s="1"/>
  <c r="CM163" i="43"/>
  <c r="BU196" i="43" s="1"/>
  <c r="AK164" i="43"/>
  <c r="BC164" i="43"/>
  <c r="BU164" i="43"/>
  <c r="H168" i="43"/>
  <c r="K168" i="43"/>
  <c r="W168" i="43"/>
  <c r="AK187" i="43"/>
  <c r="BC187" i="43"/>
  <c r="AK189" i="43"/>
  <c r="BC189" i="43"/>
  <c r="AK190" i="43"/>
  <c r="BC190" i="43"/>
  <c r="AK197" i="43"/>
  <c r="BC197" i="43"/>
  <c r="DK1" i="42"/>
  <c r="DK34" i="42" s="1"/>
  <c r="DK67" i="42" s="1"/>
  <c r="H3" i="42"/>
  <c r="H36" i="42" s="1"/>
  <c r="H69" i="42" s="1"/>
  <c r="K3" i="42"/>
  <c r="K36" i="42" s="1"/>
  <c r="K69" i="42" s="1"/>
  <c r="N3" i="42"/>
  <c r="N36" i="42" s="1"/>
  <c r="N69" i="42" s="1"/>
  <c r="Q3" i="42"/>
  <c r="Q36" i="42" s="1"/>
  <c r="Q69" i="42" s="1"/>
  <c r="T3" i="42"/>
  <c r="T36" i="42" s="1"/>
  <c r="T69" i="42" s="1"/>
  <c r="W3" i="42"/>
  <c r="W36" i="42" s="1"/>
  <c r="W69" i="42" s="1"/>
  <c r="DK3" i="42"/>
  <c r="DK36" i="42" s="1"/>
  <c r="DK69" i="42" s="1"/>
  <c r="BI13" i="42"/>
  <c r="BI14" i="42"/>
  <c r="BI15" i="42"/>
  <c r="BI16" i="42"/>
  <c r="BI17" i="42"/>
  <c r="BI18" i="42"/>
  <c r="BI19" i="42"/>
  <c r="BI20" i="42"/>
  <c r="BI21" i="42"/>
  <c r="AK24" i="42"/>
  <c r="AW24" i="42"/>
  <c r="BU24" i="42"/>
  <c r="CG24" i="42"/>
  <c r="CV24" i="42"/>
  <c r="DK24" i="42"/>
  <c r="AK25" i="42"/>
  <c r="AW25" i="42"/>
  <c r="BU25" i="42"/>
  <c r="CG25" i="42"/>
  <c r="CV25" i="42"/>
  <c r="DK25" i="42"/>
  <c r="BI29" i="42"/>
  <c r="BI30" i="42"/>
  <c r="BI31" i="42"/>
  <c r="AK32" i="42"/>
  <c r="AW32" i="42"/>
  <c r="BU32" i="42"/>
  <c r="CG32" i="42"/>
  <c r="CV32" i="42"/>
  <c r="DK32" i="42"/>
  <c r="AK57" i="42"/>
  <c r="AK58" i="42"/>
  <c r="AK65" i="42"/>
  <c r="BL79" i="42"/>
  <c r="BL80" i="42"/>
  <c r="BL81" i="42"/>
  <c r="BL82" i="42"/>
  <c r="BL83" i="42"/>
  <c r="BL84" i="42"/>
  <c r="BL85" i="42"/>
  <c r="BL86" i="42"/>
  <c r="BL87" i="42"/>
  <c r="AT90" i="42"/>
  <c r="BD90" i="42"/>
  <c r="AT91" i="42"/>
  <c r="BD91" i="42"/>
  <c r="BL95" i="42"/>
  <c r="BL96" i="42"/>
  <c r="BL97" i="42"/>
  <c r="DK1" i="41"/>
  <c r="H3" i="41"/>
  <c r="H36" i="41" s="1"/>
  <c r="K3" i="41"/>
  <c r="K102" i="41" s="1"/>
  <c r="N3" i="41"/>
  <c r="N36" i="41" s="1"/>
  <c r="Q3" i="41"/>
  <c r="Q36" i="41" s="1"/>
  <c r="T3" i="41"/>
  <c r="T36" i="41" s="1"/>
  <c r="W3" i="41"/>
  <c r="DK3" i="41"/>
  <c r="DK168" i="41" s="1"/>
  <c r="CD13" i="41"/>
  <c r="CD14" i="41"/>
  <c r="CD15" i="41"/>
  <c r="CD16" i="41"/>
  <c r="CD17" i="41"/>
  <c r="CD18" i="41"/>
  <c r="CD19" i="41"/>
  <c r="CD20" i="41"/>
  <c r="CD21" i="41"/>
  <c r="AK22" i="41"/>
  <c r="AZ22" i="41"/>
  <c r="BO22" i="41"/>
  <c r="AK24" i="41"/>
  <c r="AZ24" i="41"/>
  <c r="BO24" i="41"/>
  <c r="AK25" i="41"/>
  <c r="AZ25" i="41"/>
  <c r="BO25" i="41"/>
  <c r="CD29" i="41"/>
  <c r="CD30" i="41"/>
  <c r="CD31" i="41"/>
  <c r="AK32" i="41"/>
  <c r="AZ32" i="41"/>
  <c r="BO32" i="41"/>
  <c r="K36" i="41"/>
  <c r="K69" i="41"/>
  <c r="K135" i="41"/>
  <c r="CM145" i="41"/>
  <c r="BU178" i="41" s="1"/>
  <c r="CM146" i="41"/>
  <c r="BU179" i="41" s="1"/>
  <c r="CM147" i="41"/>
  <c r="BU180" i="41" s="1"/>
  <c r="CM148" i="41"/>
  <c r="BU181" i="41" s="1"/>
  <c r="CM149" i="41"/>
  <c r="BU182" i="41" s="1"/>
  <c r="CM150" i="41"/>
  <c r="CM151" i="41"/>
  <c r="BU184" i="41" s="1"/>
  <c r="CM152" i="41"/>
  <c r="BU185" i="41" s="1"/>
  <c r="CM153" i="41"/>
  <c r="BU186" i="41" s="1"/>
  <c r="AK154" i="41"/>
  <c r="BC154" i="41"/>
  <c r="BU154" i="41"/>
  <c r="AK156" i="41"/>
  <c r="BC156" i="41"/>
  <c r="BU156" i="41"/>
  <c r="AK157" i="41"/>
  <c r="BC157" i="41"/>
  <c r="BU157" i="41"/>
  <c r="CM161" i="41"/>
  <c r="BU194" i="41" s="1"/>
  <c r="CM162" i="41"/>
  <c r="CM163" i="41"/>
  <c r="BU196" i="41" s="1"/>
  <c r="AK164" i="41"/>
  <c r="BC164" i="41"/>
  <c r="BU164" i="41"/>
  <c r="K168" i="41"/>
  <c r="Q168" i="41"/>
  <c r="T168" i="41"/>
  <c r="BU183" i="41"/>
  <c r="AK187" i="41"/>
  <c r="BC187" i="41"/>
  <c r="AK189" i="41"/>
  <c r="BC189" i="41"/>
  <c r="AK190" i="41"/>
  <c r="BC190" i="41"/>
  <c r="BU195" i="41"/>
  <c r="AK197" i="41"/>
  <c r="BC197" i="41"/>
  <c r="DK1" i="40"/>
  <c r="DK34" i="40" s="1"/>
  <c r="DK67" i="40" s="1"/>
  <c r="H3" i="40"/>
  <c r="K3" i="40"/>
  <c r="K36" i="40" s="1"/>
  <c r="K69" i="40" s="1"/>
  <c r="N3" i="40"/>
  <c r="N36" i="40" s="1"/>
  <c r="N69" i="40" s="1"/>
  <c r="Q3" i="40"/>
  <c r="Q36" i="40" s="1"/>
  <c r="Q69" i="40" s="1"/>
  <c r="T3" i="40"/>
  <c r="T36" i="40" s="1"/>
  <c r="T69" i="40" s="1"/>
  <c r="W3" i="40"/>
  <c r="W36" i="40" s="1"/>
  <c r="W69" i="40" s="1"/>
  <c r="DK3" i="40"/>
  <c r="DK36" i="40" s="1"/>
  <c r="DK69" i="40" s="1"/>
  <c r="BI13" i="40"/>
  <c r="BI14" i="40"/>
  <c r="BI15" i="40"/>
  <c r="BI16" i="40"/>
  <c r="BI17" i="40"/>
  <c r="BI18" i="40"/>
  <c r="BI19" i="40"/>
  <c r="BI20" i="40"/>
  <c r="BI21" i="40"/>
  <c r="AK22" i="40"/>
  <c r="AW22" i="40"/>
  <c r="BU22" i="40"/>
  <c r="CG22" i="40"/>
  <c r="CV22" i="40"/>
  <c r="DK22" i="40"/>
  <c r="AK24" i="40"/>
  <c r="AW24" i="40"/>
  <c r="BU24" i="40"/>
  <c r="CG24" i="40"/>
  <c r="CV24" i="40"/>
  <c r="DK24" i="40"/>
  <c r="AK25" i="40"/>
  <c r="AW25" i="40"/>
  <c r="BU25" i="40"/>
  <c r="CG25" i="40"/>
  <c r="CV25" i="40"/>
  <c r="DK25" i="40"/>
  <c r="BI29" i="40"/>
  <c r="BI30" i="40"/>
  <c r="BI31" i="40"/>
  <c r="AK32" i="40"/>
  <c r="AW32" i="40"/>
  <c r="BU32" i="40"/>
  <c r="CG32" i="40"/>
  <c r="CV32" i="40"/>
  <c r="DK32" i="40"/>
  <c r="H36" i="40"/>
  <c r="H69" i="40" s="1"/>
  <c r="AK57" i="40"/>
  <c r="AK58" i="40"/>
  <c r="AK65" i="40"/>
  <c r="BL79" i="40"/>
  <c r="BL80" i="40"/>
  <c r="BL81" i="40"/>
  <c r="BL82" i="40"/>
  <c r="BL83" i="40"/>
  <c r="BL84" i="40"/>
  <c r="BL85" i="40"/>
  <c r="BL86" i="40"/>
  <c r="BL87" i="40"/>
  <c r="AK88" i="40"/>
  <c r="AT88" i="40"/>
  <c r="BD88" i="40"/>
  <c r="AT90" i="40"/>
  <c r="BD90" i="40"/>
  <c r="AT91" i="40"/>
  <c r="BD91" i="40"/>
  <c r="BL93" i="40"/>
  <c r="BL95" i="40"/>
  <c r="BL96" i="40"/>
  <c r="BL97" i="40"/>
  <c r="AK98" i="40"/>
  <c r="AT98" i="40"/>
  <c r="BD98" i="40"/>
  <c r="DK1" i="39"/>
  <c r="DK34" i="39" s="1"/>
  <c r="H3" i="39"/>
  <c r="H36" i="39" s="1"/>
  <c r="K3" i="39"/>
  <c r="N3" i="39"/>
  <c r="N102" i="39" s="1"/>
  <c r="Q3" i="39"/>
  <c r="T3" i="39"/>
  <c r="T36" i="39" s="1"/>
  <c r="W3" i="39"/>
  <c r="W36" i="39" s="1"/>
  <c r="DK3" i="39"/>
  <c r="CD13" i="39"/>
  <c r="CD14" i="39"/>
  <c r="CD15" i="39"/>
  <c r="CD16" i="39"/>
  <c r="CD17" i="39"/>
  <c r="CD18" i="39"/>
  <c r="CD19" i="39"/>
  <c r="CD20" i="39"/>
  <c r="CD21" i="39"/>
  <c r="AK22" i="39"/>
  <c r="AZ22" i="39"/>
  <c r="BO22" i="39"/>
  <c r="AK24" i="39"/>
  <c r="AZ24" i="39"/>
  <c r="BO24" i="39"/>
  <c r="AK25" i="39"/>
  <c r="AZ25" i="39"/>
  <c r="BO25" i="39"/>
  <c r="CD29" i="39"/>
  <c r="CD30" i="39"/>
  <c r="CD31" i="39"/>
  <c r="AK32" i="39"/>
  <c r="AZ32" i="39"/>
  <c r="BO32" i="39"/>
  <c r="Q36" i="39"/>
  <c r="Q69" i="39"/>
  <c r="DK100" i="39"/>
  <c r="Q102" i="39"/>
  <c r="Q135" i="39"/>
  <c r="CM145" i="39"/>
  <c r="BU178" i="39" s="1"/>
  <c r="CM146" i="39"/>
  <c r="BU179" i="39" s="1"/>
  <c r="CM147" i="39"/>
  <c r="CM148" i="39"/>
  <c r="BU181" i="39" s="1"/>
  <c r="CM149" i="39"/>
  <c r="BU182" i="39" s="1"/>
  <c r="CM150" i="39"/>
  <c r="CM151" i="39"/>
  <c r="CM152" i="39"/>
  <c r="BU185" i="39" s="1"/>
  <c r="CM153" i="39"/>
  <c r="BU186" i="39" s="1"/>
  <c r="AK154" i="39"/>
  <c r="BC154" i="39"/>
  <c r="BU154" i="39"/>
  <c r="AK156" i="39"/>
  <c r="BC156" i="39"/>
  <c r="BU156" i="39"/>
  <c r="AK157" i="39"/>
  <c r="BC157" i="39"/>
  <c r="BU157" i="39"/>
  <c r="CM161" i="39"/>
  <c r="BU194" i="39" s="1"/>
  <c r="CM162" i="39"/>
  <c r="BU195" i="39" s="1"/>
  <c r="CM163" i="39"/>
  <c r="BU196" i="39" s="1"/>
  <c r="AK164" i="39"/>
  <c r="BC164" i="39"/>
  <c r="BU164" i="39"/>
  <c r="Q168" i="39"/>
  <c r="BU180" i="39"/>
  <c r="BU183" i="39"/>
  <c r="BU184" i="39"/>
  <c r="AK187" i="39"/>
  <c r="BC187" i="39"/>
  <c r="AK189" i="39"/>
  <c r="BC189" i="39"/>
  <c r="AK190" i="39"/>
  <c r="BC190" i="39"/>
  <c r="AK197" i="39"/>
  <c r="BC197" i="39"/>
  <c r="DK1" i="38"/>
  <c r="DK34" i="38" s="1"/>
  <c r="DK67" i="38" s="1"/>
  <c r="H3" i="38"/>
  <c r="H36" i="38" s="1"/>
  <c r="H69" i="38" s="1"/>
  <c r="K3" i="38"/>
  <c r="K36" i="38" s="1"/>
  <c r="K69" i="38" s="1"/>
  <c r="N3" i="38"/>
  <c r="N36" i="38" s="1"/>
  <c r="N69" i="38" s="1"/>
  <c r="Q3" i="38"/>
  <c r="Q36" i="38" s="1"/>
  <c r="Q69" i="38" s="1"/>
  <c r="T3" i="38"/>
  <c r="T36" i="38" s="1"/>
  <c r="T69" i="38" s="1"/>
  <c r="W3" i="38"/>
  <c r="W36" i="38" s="1"/>
  <c r="W69" i="38" s="1"/>
  <c r="DK3" i="38"/>
  <c r="DK36" i="38" s="1"/>
  <c r="DK69" i="38" s="1"/>
  <c r="BI13" i="38"/>
  <c r="BI14" i="38"/>
  <c r="BI15" i="38"/>
  <c r="BI16" i="38"/>
  <c r="BI17" i="38"/>
  <c r="BI18" i="38"/>
  <c r="BI19" i="38"/>
  <c r="BI20" i="38"/>
  <c r="BI21" i="38"/>
  <c r="AK22" i="38"/>
  <c r="AW22" i="38"/>
  <c r="BU22" i="38"/>
  <c r="CG22" i="38"/>
  <c r="CV22" i="38"/>
  <c r="DK22" i="38"/>
  <c r="AK24" i="38"/>
  <c r="AW24" i="38"/>
  <c r="BU24" i="38"/>
  <c r="CG24" i="38"/>
  <c r="CV24" i="38"/>
  <c r="DK24" i="38"/>
  <c r="AK25" i="38"/>
  <c r="AW25" i="38"/>
  <c r="BU25" i="38"/>
  <c r="CG25" i="38"/>
  <c r="CV25" i="38"/>
  <c r="DK25" i="38"/>
  <c r="BI27" i="38"/>
  <c r="BI29" i="38"/>
  <c r="BI30" i="38"/>
  <c r="BI31" i="38"/>
  <c r="AK32" i="38"/>
  <c r="AW32" i="38"/>
  <c r="BU32" i="38"/>
  <c r="CG32" i="38"/>
  <c r="CV32" i="38"/>
  <c r="DK32" i="38"/>
  <c r="AK57" i="38"/>
  <c r="AK58" i="38"/>
  <c r="AK65" i="38"/>
  <c r="BL79" i="38"/>
  <c r="BL80" i="38"/>
  <c r="BL81" i="38"/>
  <c r="BL82" i="38"/>
  <c r="BL83" i="38"/>
  <c r="BL84" i="38"/>
  <c r="BL85" i="38"/>
  <c r="BL86" i="38"/>
  <c r="BL87" i="38"/>
  <c r="AK88" i="38"/>
  <c r="AT88" i="38"/>
  <c r="BD88" i="38"/>
  <c r="AK90" i="38"/>
  <c r="AT90" i="38"/>
  <c r="BD90" i="38"/>
  <c r="AK91" i="38"/>
  <c r="AT91" i="38"/>
  <c r="BD91" i="38"/>
  <c r="BL93" i="38"/>
  <c r="BL95" i="38"/>
  <c r="BL96" i="38"/>
  <c r="BL97" i="38"/>
  <c r="AK98" i="38"/>
  <c r="AT98" i="38"/>
  <c r="BD98" i="38"/>
  <c r="BC190" i="37"/>
  <c r="AK190" i="37"/>
  <c r="BC189" i="37"/>
  <c r="AK189" i="37"/>
  <c r="AK157" i="37"/>
  <c r="BC157" i="37"/>
  <c r="BU157" i="37"/>
  <c r="AK156" i="37"/>
  <c r="BC156" i="37"/>
  <c r="BU156" i="37"/>
  <c r="BD91" i="36"/>
  <c r="BD90" i="36"/>
  <c r="AT91" i="36"/>
  <c r="AT90" i="36"/>
  <c r="AK91" i="36"/>
  <c r="AK90" i="36"/>
  <c r="DK25" i="36"/>
  <c r="CV25" i="36"/>
  <c r="CG25" i="36"/>
  <c r="BU25" i="36"/>
  <c r="AK25" i="36"/>
  <c r="AW25" i="36"/>
  <c r="DK24" i="36"/>
  <c r="CV24" i="36"/>
  <c r="CG24" i="36"/>
  <c r="BU24" i="36"/>
  <c r="AK24" i="36"/>
  <c r="AW24" i="36"/>
  <c r="DK22" i="36"/>
  <c r="CV22" i="36"/>
  <c r="BU22" i="36"/>
  <c r="AK22" i="36"/>
  <c r="AW22" i="36"/>
  <c r="AK164" i="37"/>
  <c r="BC164" i="37"/>
  <c r="BU164" i="37"/>
  <c r="CM163" i="37"/>
  <c r="BU196" i="37" s="1"/>
  <c r="CM162" i="37"/>
  <c r="BU195" i="37" s="1"/>
  <c r="CM161" i="37"/>
  <c r="BU194" i="37" s="1"/>
  <c r="CM159" i="37"/>
  <c r="BU192" i="37" s="1"/>
  <c r="AK154" i="37"/>
  <c r="BC154" i="37"/>
  <c r="BU154" i="37"/>
  <c r="CM153" i="37"/>
  <c r="BU186" i="37" s="1"/>
  <c r="CM152" i="37"/>
  <c r="BU185" i="37" s="1"/>
  <c r="CM151" i="37"/>
  <c r="BU184" i="37" s="1"/>
  <c r="CM150" i="37"/>
  <c r="BU183" i="37" s="1"/>
  <c r="CM149" i="37"/>
  <c r="BU182" i="37" s="1"/>
  <c r="CM148" i="37"/>
  <c r="BU181" i="37" s="1"/>
  <c r="CM147" i="37"/>
  <c r="BU180" i="37" s="1"/>
  <c r="CM146" i="37"/>
  <c r="BU179" i="37" s="1"/>
  <c r="CM145" i="37"/>
  <c r="BU178" i="37" s="1"/>
  <c r="DK3" i="37"/>
  <c r="DK1" i="37"/>
  <c r="DK34" i="37" s="1"/>
  <c r="W3" i="37"/>
  <c r="W36" i="37" s="1"/>
  <c r="T3" i="37"/>
  <c r="T36" i="37" s="1"/>
  <c r="Q3" i="37"/>
  <c r="N3" i="37"/>
  <c r="N69" i="37" s="1"/>
  <c r="K3" i="37"/>
  <c r="H3" i="37"/>
  <c r="H135" i="37" s="1"/>
  <c r="DK3" i="36"/>
  <c r="DK36" i="36" s="1"/>
  <c r="DK69" i="36" s="1"/>
  <c r="DK1" i="36"/>
  <c r="DK34" i="36" s="1"/>
  <c r="DK67" i="36" s="1"/>
  <c r="W3" i="36"/>
  <c r="T3" i="36"/>
  <c r="T36" i="36" s="1"/>
  <c r="T69" i="36" s="1"/>
  <c r="Q3" i="36"/>
  <c r="Q36" i="36" s="1"/>
  <c r="Q69" i="36" s="1"/>
  <c r="N3" i="36"/>
  <c r="N36" i="36" s="1"/>
  <c r="N69" i="36" s="1"/>
  <c r="K3" i="36"/>
  <c r="H3" i="36"/>
  <c r="H36" i="36" s="1"/>
  <c r="H69" i="36" s="1"/>
  <c r="CD13" i="37"/>
  <c r="CD14" i="37"/>
  <c r="CD15" i="37"/>
  <c r="CD16" i="37"/>
  <c r="CD17" i="37"/>
  <c r="CD18" i="37"/>
  <c r="CD19" i="37"/>
  <c r="CD20" i="37"/>
  <c r="CD21" i="37"/>
  <c r="AK22" i="37"/>
  <c r="AZ22" i="37"/>
  <c r="BO22" i="37"/>
  <c r="AK24" i="37"/>
  <c r="AZ24" i="37"/>
  <c r="BO24" i="37"/>
  <c r="AK25" i="37"/>
  <c r="AZ25" i="37"/>
  <c r="BO25" i="37"/>
  <c r="CD29" i="37"/>
  <c r="CD30" i="37"/>
  <c r="CD31" i="37"/>
  <c r="AK32" i="37"/>
  <c r="AZ32" i="37"/>
  <c r="BO32" i="37"/>
  <c r="K36" i="37"/>
  <c r="K69" i="37"/>
  <c r="K102" i="37"/>
  <c r="N102" i="37"/>
  <c r="W102" i="37"/>
  <c r="DK133" i="37"/>
  <c r="K135" i="37"/>
  <c r="K168" i="37"/>
  <c r="Q168" i="37"/>
  <c r="W168" i="37"/>
  <c r="AK187" i="37"/>
  <c r="BC187" i="37"/>
  <c r="AK197" i="37"/>
  <c r="BC197" i="37"/>
  <c r="BI13" i="36"/>
  <c r="BI14" i="36"/>
  <c r="BI15" i="36"/>
  <c r="BI16" i="36"/>
  <c r="BI17" i="36"/>
  <c r="BI18" i="36"/>
  <c r="BI19" i="36"/>
  <c r="BI20" i="36"/>
  <c r="BI21" i="36"/>
  <c r="CG22" i="36"/>
  <c r="BI29" i="36"/>
  <c r="BI30" i="36"/>
  <c r="BI31" i="36"/>
  <c r="AK32" i="36"/>
  <c r="AW32" i="36"/>
  <c r="BU32" i="36"/>
  <c r="CG32" i="36"/>
  <c r="CV32" i="36"/>
  <c r="DK32" i="36"/>
  <c r="K36" i="36"/>
  <c r="K69" i="36" s="1"/>
  <c r="W36" i="36"/>
  <c r="W69" i="36" s="1"/>
  <c r="AK57" i="36"/>
  <c r="BL79" i="36"/>
  <c r="BL80" i="36"/>
  <c r="BL81" i="36"/>
  <c r="BL82" i="36"/>
  <c r="BL83" i="36"/>
  <c r="BL84" i="36"/>
  <c r="BL85" i="36"/>
  <c r="BL86" i="36"/>
  <c r="BL87" i="36"/>
  <c r="AK88" i="36"/>
  <c r="AT88" i="36"/>
  <c r="BD88" i="36"/>
  <c r="BL93" i="36"/>
  <c r="BL95" i="36"/>
  <c r="BL96" i="36"/>
  <c r="BL97" i="36"/>
  <c r="AK98" i="36"/>
  <c r="AT98" i="36"/>
  <c r="BD98" i="36"/>
  <c r="AH13" i="35"/>
  <c r="BO97" i="22"/>
  <c r="BO95" i="22"/>
  <c r="DK3" i="31"/>
  <c r="DK44" i="31" s="1"/>
  <c r="W3" i="31"/>
  <c r="W44" i="31" s="1"/>
  <c r="T3" i="31"/>
  <c r="T44" i="31" s="1"/>
  <c r="Q3" i="31"/>
  <c r="Q44" i="31" s="1"/>
  <c r="N3" i="31"/>
  <c r="K3" i="31"/>
  <c r="K44" i="31" s="1"/>
  <c r="H3" i="31"/>
  <c r="H44" i="31" s="1"/>
  <c r="DK1" i="31"/>
  <c r="DK42" i="31" s="1"/>
  <c r="DK3" i="30"/>
  <c r="W3" i="30"/>
  <c r="T3" i="30"/>
  <c r="Q3" i="30"/>
  <c r="N3" i="30"/>
  <c r="K3" i="30"/>
  <c r="H3" i="30"/>
  <c r="DK1" i="30"/>
  <c r="DK3" i="29"/>
  <c r="W3" i="29"/>
  <c r="T3" i="29"/>
  <c r="Q3" i="29"/>
  <c r="N3" i="29"/>
  <c r="K3" i="29"/>
  <c r="H3" i="29"/>
  <c r="DK1" i="29"/>
  <c r="DN3" i="28"/>
  <c r="W3" i="28"/>
  <c r="T3" i="28"/>
  <c r="Q3" i="28"/>
  <c r="N3" i="28"/>
  <c r="K3" i="28"/>
  <c r="H3" i="28"/>
  <c r="DN1" i="28"/>
  <c r="DN3" i="27"/>
  <c r="W3" i="27"/>
  <c r="T3" i="27"/>
  <c r="Q3" i="27"/>
  <c r="N3" i="27"/>
  <c r="K3" i="27"/>
  <c r="H3" i="27"/>
  <c r="DN1" i="27"/>
  <c r="DN3" i="26"/>
  <c r="W3" i="26"/>
  <c r="T3" i="26"/>
  <c r="Q3" i="26"/>
  <c r="N3" i="26"/>
  <c r="K3" i="26"/>
  <c r="H3" i="26"/>
  <c r="DN1" i="26"/>
  <c r="DN3" i="25"/>
  <c r="W3" i="25"/>
  <c r="T3" i="25"/>
  <c r="Q3" i="25"/>
  <c r="N3" i="25"/>
  <c r="K3" i="25"/>
  <c r="H3" i="25"/>
  <c r="DN1" i="25"/>
  <c r="DK3" i="24"/>
  <c r="W3" i="24"/>
  <c r="T3" i="24"/>
  <c r="Q3" i="24"/>
  <c r="N3" i="24"/>
  <c r="K3" i="24"/>
  <c r="H3" i="24"/>
  <c r="DK1" i="24"/>
  <c r="DK3" i="23"/>
  <c r="W3" i="23"/>
  <c r="T3" i="23"/>
  <c r="Q3" i="23"/>
  <c r="N3" i="23"/>
  <c r="K3" i="23"/>
  <c r="H3" i="23"/>
  <c r="DK1" i="23"/>
  <c r="BC12" i="23"/>
  <c r="BC13" i="23"/>
  <c r="DH13" i="23"/>
  <c r="BC14" i="23"/>
  <c r="DH14" i="23"/>
  <c r="BC15" i="23"/>
  <c r="DH15" i="23"/>
  <c r="BC16" i="23"/>
  <c r="DH16" i="23"/>
  <c r="BC17" i="23"/>
  <c r="DH17" i="23"/>
  <c r="BC18" i="23"/>
  <c r="DH18" i="23"/>
  <c r="BC19" i="23"/>
  <c r="DH19" i="23"/>
  <c r="BC20" i="23"/>
  <c r="DH20" i="23"/>
  <c r="AE21" i="23"/>
  <c r="AQ21" i="23"/>
  <c r="BO21" i="23"/>
  <c r="CD21" i="23"/>
  <c r="CS21" i="23"/>
  <c r="AE23" i="23"/>
  <c r="AQ23" i="23"/>
  <c r="BO23" i="23"/>
  <c r="CD23" i="23"/>
  <c r="CS23" i="23"/>
  <c r="AE24" i="23"/>
  <c r="AQ24" i="23"/>
  <c r="BO24" i="23"/>
  <c r="CD24" i="23"/>
  <c r="CS24" i="23"/>
  <c r="AE25" i="23"/>
  <c r="AQ25" i="23"/>
  <c r="BO25" i="23"/>
  <c r="CD25" i="23"/>
  <c r="CS25" i="23"/>
  <c r="BC12" i="24"/>
  <c r="DH12" i="24"/>
  <c r="BC13" i="24"/>
  <c r="DH13" i="24"/>
  <c r="BC14" i="24"/>
  <c r="DH14" i="24"/>
  <c r="BC15" i="24"/>
  <c r="DH15" i="24"/>
  <c r="BC16" i="24"/>
  <c r="DH16" i="24"/>
  <c r="BC17" i="24"/>
  <c r="DH17" i="24"/>
  <c r="BC18" i="24"/>
  <c r="DH18" i="24"/>
  <c r="BC19" i="24"/>
  <c r="DH19" i="24"/>
  <c r="BC20" i="24"/>
  <c r="DH20" i="24"/>
  <c r="BC21" i="24"/>
  <c r="DH21" i="24"/>
  <c r="BC22" i="24"/>
  <c r="DH22" i="24"/>
  <c r="BC23" i="24"/>
  <c r="DH23" i="24"/>
  <c r="BC24" i="24"/>
  <c r="DH24" i="24"/>
  <c r="AE25" i="24"/>
  <c r="AQ25" i="24"/>
  <c r="BO25" i="24"/>
  <c r="CD25" i="24"/>
  <c r="CS25" i="24"/>
  <c r="BC12" i="25"/>
  <c r="CS12" i="25"/>
  <c r="BC13" i="25"/>
  <c r="CS13" i="25"/>
  <c r="BC14" i="25"/>
  <c r="CS14" i="25"/>
  <c r="BC15" i="25"/>
  <c r="CS15" i="25"/>
  <c r="BC16" i="25"/>
  <c r="CS16" i="25"/>
  <c r="BC17" i="25"/>
  <c r="CS17" i="25"/>
  <c r="BC18" i="25"/>
  <c r="CS18" i="25"/>
  <c r="BC19" i="25"/>
  <c r="CS19" i="25"/>
  <c r="BC20" i="25"/>
  <c r="CS20" i="25"/>
  <c r="AE21" i="25"/>
  <c r="AQ21" i="25"/>
  <c r="BO21" i="25"/>
  <c r="CD21" i="25"/>
  <c r="AE23" i="25"/>
  <c r="AQ23" i="25"/>
  <c r="BO23" i="25"/>
  <c r="CD23" i="25"/>
  <c r="AE24" i="25"/>
  <c r="AQ24" i="25"/>
  <c r="BO24" i="25"/>
  <c r="CD24" i="25"/>
  <c r="AE25" i="25"/>
  <c r="AQ25" i="25"/>
  <c r="BO25" i="25"/>
  <c r="CD25" i="25"/>
  <c r="BC12" i="26"/>
  <c r="CS12" i="26"/>
  <c r="BC13" i="26"/>
  <c r="CS13" i="26"/>
  <c r="BC14" i="26"/>
  <c r="CS14" i="26"/>
  <c r="BC15" i="26"/>
  <c r="CS15" i="26"/>
  <c r="BC16" i="26"/>
  <c r="CS16" i="26"/>
  <c r="BC17" i="26"/>
  <c r="CS17" i="26"/>
  <c r="BC18" i="26"/>
  <c r="CS18" i="26"/>
  <c r="BC19" i="26"/>
  <c r="CS19" i="26"/>
  <c r="BC20" i="26"/>
  <c r="CS20" i="26"/>
  <c r="BC21" i="26"/>
  <c r="CS21" i="26"/>
  <c r="BC22" i="26"/>
  <c r="CS22" i="26"/>
  <c r="AE23" i="26"/>
  <c r="AQ23" i="26"/>
  <c r="BO23" i="26"/>
  <c r="CD23" i="26"/>
  <c r="BC12" i="27"/>
  <c r="CS12" i="27"/>
  <c r="BC13" i="27"/>
  <c r="CS13" i="27"/>
  <c r="BC14" i="27"/>
  <c r="CS14" i="27"/>
  <c r="BC15" i="27"/>
  <c r="CS15" i="27"/>
  <c r="BC16" i="27"/>
  <c r="CS16" i="27"/>
  <c r="BC17" i="27"/>
  <c r="CS17" i="27"/>
  <c r="BC18" i="27"/>
  <c r="CS18" i="27"/>
  <c r="BC19" i="27"/>
  <c r="CS19" i="27"/>
  <c r="BC20" i="27"/>
  <c r="CS20" i="27"/>
  <c r="AE21" i="27"/>
  <c r="AQ21" i="27"/>
  <c r="BO21" i="27"/>
  <c r="CD21" i="27"/>
  <c r="AE23" i="27"/>
  <c r="AQ23" i="27"/>
  <c r="BO23" i="27"/>
  <c r="CD23" i="27"/>
  <c r="AE24" i="27"/>
  <c r="AQ24" i="27"/>
  <c r="BO24" i="27"/>
  <c r="CD24" i="27"/>
  <c r="AE25" i="27"/>
  <c r="AQ25" i="27"/>
  <c r="BO25" i="27"/>
  <c r="CD25" i="27"/>
  <c r="BC12" i="28"/>
  <c r="CS12" i="28"/>
  <c r="BC13" i="28"/>
  <c r="CS13" i="28"/>
  <c r="BC14" i="28"/>
  <c r="CS14" i="28"/>
  <c r="BC15" i="28"/>
  <c r="CS15" i="28"/>
  <c r="BC16" i="28"/>
  <c r="CS16" i="28"/>
  <c r="BC17" i="28"/>
  <c r="CS17" i="28"/>
  <c r="BC18" i="28"/>
  <c r="CS18" i="28"/>
  <c r="AE19" i="28"/>
  <c r="AQ19" i="28"/>
  <c r="BO19" i="28"/>
  <c r="CD19" i="28"/>
  <c r="BO22" i="30"/>
  <c r="BY22" i="30"/>
  <c r="BO26" i="30"/>
  <c r="BY26" i="30"/>
  <c r="Y36" i="31"/>
  <c r="AI36" i="31"/>
  <c r="AS36" i="31"/>
  <c r="BC36" i="31"/>
  <c r="BM36" i="31"/>
  <c r="BW36" i="31"/>
  <c r="Y38" i="31"/>
  <c r="AI38" i="31"/>
  <c r="AS38" i="31"/>
  <c r="BC38" i="31"/>
  <c r="BM38" i="31"/>
  <c r="BW38" i="31"/>
  <c r="Y39" i="31"/>
  <c r="AI39" i="31"/>
  <c r="AS39" i="31"/>
  <c r="BC39" i="31"/>
  <c r="BM39" i="31"/>
  <c r="BW39" i="31"/>
  <c r="Y40" i="31"/>
  <c r="AI40" i="31"/>
  <c r="AS40" i="31"/>
  <c r="BC40" i="31"/>
  <c r="BM40" i="31"/>
  <c r="BW40" i="31"/>
  <c r="N44" i="31"/>
  <c r="AS52" i="31"/>
  <c r="AS53" i="31"/>
  <c r="AS54" i="31"/>
  <c r="AS55" i="31"/>
  <c r="AS56" i="31"/>
  <c r="AS57" i="31"/>
  <c r="AS58" i="31"/>
  <c r="AS59" i="31"/>
  <c r="AS60" i="31"/>
  <c r="AS61" i="31"/>
  <c r="AS62" i="31"/>
  <c r="AS63" i="31"/>
  <c r="AS64" i="31"/>
  <c r="AS65" i="31"/>
  <c r="AS66" i="31"/>
  <c r="AS67" i="31"/>
  <c r="AS68" i="31"/>
  <c r="AS69" i="31"/>
  <c r="AS70" i="31"/>
  <c r="AS71" i="31"/>
  <c r="AS72" i="31"/>
  <c r="AS73" i="31"/>
  <c r="AS74" i="31"/>
  <c r="AS81" i="31" s="1"/>
  <c r="Y77" i="31"/>
  <c r="AI77" i="31"/>
  <c r="Y79" i="31"/>
  <c r="AI79" i="31"/>
  <c r="Y80" i="31"/>
  <c r="AI80" i="31"/>
  <c r="Y81" i="31"/>
  <c r="AI81" i="31"/>
  <c r="BR196" i="22"/>
  <c r="BR184" i="22"/>
  <c r="AK184" i="22"/>
  <c r="BR183" i="22"/>
  <c r="AK183" i="22"/>
  <c r="BR182" i="22"/>
  <c r="AK182" i="22"/>
  <c r="BR181" i="22"/>
  <c r="AK181" i="22"/>
  <c r="BR180" i="22"/>
  <c r="AK180" i="22"/>
  <c r="BR179" i="22"/>
  <c r="AK179" i="22"/>
  <c r="AK178" i="22"/>
  <c r="BA121" i="17"/>
  <c r="AS121" i="17"/>
  <c r="AK121" i="17"/>
  <c r="DK3" i="22"/>
  <c r="DK36" i="22" s="1"/>
  <c r="DK168" i="22" s="1"/>
  <c r="DK1" i="22"/>
  <c r="DK34" i="22" s="1"/>
  <c r="DK166" i="22" s="1"/>
  <c r="DK3" i="21"/>
  <c r="DK1" i="21"/>
  <c r="DK100" i="21" s="1"/>
  <c r="W3" i="22"/>
  <c r="W36" i="22" s="1"/>
  <c r="W168" i="22" s="1"/>
  <c r="T3" i="22"/>
  <c r="T36" i="22" s="1"/>
  <c r="T168" i="22" s="1"/>
  <c r="Q3" i="22"/>
  <c r="Q102" i="22" s="1"/>
  <c r="N3" i="22"/>
  <c r="N36" i="22" s="1"/>
  <c r="N168" i="22" s="1"/>
  <c r="K3" i="22"/>
  <c r="K36" i="22" s="1"/>
  <c r="K168" i="22" s="1"/>
  <c r="H3" i="22"/>
  <c r="H36" i="22" s="1"/>
  <c r="H168" i="22" s="1"/>
  <c r="W3" i="21"/>
  <c r="W36" i="21" s="1"/>
  <c r="T3" i="21"/>
  <c r="T36" i="21" s="1"/>
  <c r="Q3" i="21"/>
  <c r="Q36" i="21" s="1"/>
  <c r="N3" i="21"/>
  <c r="N36" i="21" s="1"/>
  <c r="K3" i="21"/>
  <c r="K168" i="21" s="1"/>
  <c r="H3" i="21"/>
  <c r="H69" i="21" s="1"/>
  <c r="Q102" i="21"/>
  <c r="DK3" i="20"/>
  <c r="DK36" i="20" s="1"/>
  <c r="DK102" i="20" s="1"/>
  <c r="DK1" i="20"/>
  <c r="DK34" i="20" s="1"/>
  <c r="DK100" i="20" s="1"/>
  <c r="W3" i="20"/>
  <c r="W36" i="20" s="1"/>
  <c r="W102" i="20" s="1"/>
  <c r="T3" i="20"/>
  <c r="T36" i="20" s="1"/>
  <c r="T102" i="20" s="1"/>
  <c r="Q3" i="20"/>
  <c r="Q36" i="20" s="1"/>
  <c r="Q102" i="20" s="1"/>
  <c r="N3" i="20"/>
  <c r="N36" i="20" s="1"/>
  <c r="N102" i="20" s="1"/>
  <c r="K3" i="20"/>
  <c r="K36" i="20" s="1"/>
  <c r="K102" i="20" s="1"/>
  <c r="H3" i="20"/>
  <c r="H36" i="20" s="1"/>
  <c r="H102" i="20" s="1"/>
  <c r="DK3" i="19"/>
  <c r="DK37" i="19" s="1"/>
  <c r="DK173" i="19" s="1"/>
  <c r="DK1" i="19"/>
  <c r="DK35" i="19" s="1"/>
  <c r="DK171" i="19" s="1"/>
  <c r="W3" i="19"/>
  <c r="W71" i="19" s="1"/>
  <c r="T3" i="19"/>
  <c r="T37" i="19" s="1"/>
  <c r="T173" i="19" s="1"/>
  <c r="Q3" i="19"/>
  <c r="Q105" i="19" s="1"/>
  <c r="N3" i="19"/>
  <c r="N37" i="19" s="1"/>
  <c r="N173" i="19" s="1"/>
  <c r="K3" i="19"/>
  <c r="K105" i="19" s="1"/>
  <c r="H3" i="19"/>
  <c r="H37" i="19" s="1"/>
  <c r="H173" i="19" s="1"/>
  <c r="DK3" i="18"/>
  <c r="DK37" i="18" s="1"/>
  <c r="DK1" i="18"/>
  <c r="DK137" i="18" s="1"/>
  <c r="W3" i="18"/>
  <c r="W37" i="18" s="1"/>
  <c r="T3" i="18"/>
  <c r="T37" i="18" s="1"/>
  <c r="Q3" i="18"/>
  <c r="Q71" i="18" s="1"/>
  <c r="N3" i="18"/>
  <c r="N71" i="18" s="1"/>
  <c r="K3" i="18"/>
  <c r="K105" i="18" s="1"/>
  <c r="H3" i="18"/>
  <c r="H37" i="18" s="1"/>
  <c r="AK56" i="19"/>
  <c r="BA56" i="19"/>
  <c r="BQ56" i="19"/>
  <c r="H71" i="19"/>
  <c r="T71" i="19"/>
  <c r="AK90" i="19"/>
  <c r="AU90" i="19"/>
  <c r="AK192" i="19"/>
  <c r="K37" i="18"/>
  <c r="T71" i="18"/>
  <c r="W71" i="18"/>
  <c r="T139" i="18"/>
  <c r="K173" i="18"/>
  <c r="DK3" i="17"/>
  <c r="DK36" i="17" s="1"/>
  <c r="DK102" i="17" s="1"/>
  <c r="W3" i="17"/>
  <c r="W69" i="17" s="1"/>
  <c r="T3" i="17"/>
  <c r="T36" i="17" s="1"/>
  <c r="T102" i="17" s="1"/>
  <c r="Q3" i="17"/>
  <c r="Q36" i="17" s="1"/>
  <c r="Q102" i="17" s="1"/>
  <c r="N3" i="17"/>
  <c r="K3" i="17"/>
  <c r="K36" i="17" s="1"/>
  <c r="K102" i="17" s="1"/>
  <c r="H3" i="17"/>
  <c r="H36" i="17" s="1"/>
  <c r="H102" i="17" s="1"/>
  <c r="BI23" i="17"/>
  <c r="BI29" i="17"/>
  <c r="BI30" i="17"/>
  <c r="T69" i="17"/>
  <c r="BH112" i="17"/>
  <c r="BH113" i="17"/>
  <c r="BH114" i="17"/>
  <c r="BH115" i="17"/>
  <c r="BH116" i="17"/>
  <c r="BH117" i="17"/>
  <c r="BH118" i="17"/>
  <c r="BH119" i="17"/>
  <c r="BH120" i="17"/>
  <c r="BH122" i="17"/>
  <c r="BH128" i="17"/>
  <c r="BH130" i="17"/>
  <c r="DK3" i="8"/>
  <c r="DK1" i="8"/>
  <c r="W3" i="8"/>
  <c r="T3" i="8"/>
  <c r="Q3" i="8"/>
  <c r="N3" i="8"/>
  <c r="K3" i="8"/>
  <c r="H3" i="8"/>
  <c r="DK3" i="7"/>
  <c r="DK1" i="7"/>
  <c r="W3" i="7"/>
  <c r="T3" i="7"/>
  <c r="Q3" i="7"/>
  <c r="N3" i="7"/>
  <c r="K3" i="7"/>
  <c r="H3" i="7"/>
  <c r="DK3" i="6"/>
  <c r="DK1" i="6"/>
  <c r="W3" i="6"/>
  <c r="T3" i="6"/>
  <c r="Q3" i="6"/>
  <c r="N3" i="6"/>
  <c r="K3" i="6"/>
  <c r="H3" i="6"/>
  <c r="BR10" i="7"/>
  <c r="V17" i="6"/>
  <c r="AF17" i="6"/>
  <c r="AZ17" i="6"/>
  <c r="BJ17" i="6"/>
  <c r="CF17" i="6"/>
  <c r="CQ17" i="6"/>
  <c r="DK17" i="6"/>
  <c r="V26" i="6"/>
  <c r="AG26" i="6"/>
  <c r="V27" i="6"/>
  <c r="AG27" i="6"/>
  <c r="V28" i="6"/>
  <c r="AG28" i="6"/>
  <c r="V29" i="6"/>
  <c r="AG29" i="6"/>
  <c r="DK36" i="41" l="1"/>
  <c r="DK102" i="41"/>
  <c r="DK166" i="39"/>
  <c r="DK67" i="39"/>
  <c r="DK133" i="39"/>
  <c r="DK67" i="20"/>
  <c r="DK166" i="43"/>
  <c r="DK69" i="20"/>
  <c r="W105" i="18"/>
  <c r="W135" i="37"/>
  <c r="W69" i="37"/>
  <c r="Q168" i="21"/>
  <c r="Q69" i="43"/>
  <c r="K71" i="18"/>
  <c r="DE135" i="18"/>
  <c r="DA86" i="18"/>
  <c r="DA84" i="18"/>
  <c r="CM159" i="43"/>
  <c r="BU192" i="43" s="1"/>
  <c r="DC114" i="43"/>
  <c r="DE55" i="43"/>
  <c r="CL88" i="43"/>
  <c r="CL98" i="39"/>
  <c r="DE65" i="39"/>
  <c r="BU192" i="39"/>
  <c r="BY126" i="39"/>
  <c r="CD27" i="39"/>
  <c r="CM158" i="39"/>
  <c r="BU191" i="39" s="1"/>
  <c r="BY121" i="39"/>
  <c r="CD26" i="37"/>
  <c r="CL88" i="37"/>
  <c r="CS25" i="25"/>
  <c r="BL98" i="42"/>
  <c r="BI27" i="42"/>
  <c r="BL92" i="42"/>
  <c r="BI22" i="38"/>
  <c r="CM60" i="36"/>
  <c r="BI26" i="36"/>
  <c r="BH116" i="20"/>
  <c r="BL88" i="36"/>
  <c r="AT90" i="20"/>
  <c r="DA88" i="18"/>
  <c r="DA91" i="18"/>
  <c r="DA99" i="18"/>
  <c r="W173" i="18"/>
  <c r="W139" i="18"/>
  <c r="K139" i="18"/>
  <c r="N69" i="20"/>
  <c r="BC23" i="27"/>
  <c r="DK166" i="37"/>
  <c r="N168" i="39"/>
  <c r="N135" i="39"/>
  <c r="H168" i="41"/>
  <c r="Q168" i="43"/>
  <c r="Q102" i="43"/>
  <c r="BI27" i="17"/>
  <c r="CM59" i="36"/>
  <c r="DE59" i="37"/>
  <c r="DC112" i="43"/>
  <c r="DA89" i="18"/>
  <c r="DA87" i="18"/>
  <c r="DA85" i="18"/>
  <c r="DA83" i="18"/>
  <c r="DA81" i="18"/>
  <c r="BA94" i="18"/>
  <c r="DA98" i="18"/>
  <c r="DA100" i="18"/>
  <c r="AY158" i="18"/>
  <c r="CV88" i="17"/>
  <c r="AS77" i="31"/>
  <c r="CS25" i="27"/>
  <c r="BC25" i="25"/>
  <c r="BC23" i="25"/>
  <c r="BC23" i="23"/>
  <c r="BL98" i="36"/>
  <c r="CD24" i="37"/>
  <c r="BI22" i="36"/>
  <c r="CM157" i="39"/>
  <c r="BU190" i="39" s="1"/>
  <c r="CM156" i="39"/>
  <c r="BU189" i="39" s="1"/>
  <c r="CM154" i="39"/>
  <c r="BU187" i="39" s="1"/>
  <c r="BL91" i="40"/>
  <c r="BI25" i="40"/>
  <c r="CM157" i="41"/>
  <c r="BU190" i="41" s="1"/>
  <c r="BL91" i="42"/>
  <c r="BH124" i="17"/>
  <c r="BH131" i="17"/>
  <c r="CD27" i="37"/>
  <c r="BL92" i="36"/>
  <c r="CD26" i="39"/>
  <c r="BI26" i="40"/>
  <c r="BI27" i="40"/>
  <c r="CD26" i="41"/>
  <c r="CD27" i="41"/>
  <c r="BI26" i="42"/>
  <c r="BL93" i="42"/>
  <c r="CD26" i="43"/>
  <c r="CD27" i="43"/>
  <c r="CM158" i="43"/>
  <c r="BU191" i="43" s="1"/>
  <c r="BH125" i="17"/>
  <c r="CM65" i="40"/>
  <c r="CV90" i="17"/>
  <c r="CV79" i="20"/>
  <c r="DC116" i="37"/>
  <c r="BA90" i="37"/>
  <c r="CL90" i="37"/>
  <c r="DE57" i="37"/>
  <c r="CL93" i="37"/>
  <c r="DE65" i="37"/>
  <c r="BA98" i="37"/>
  <c r="CL98" i="37"/>
  <c r="DC112" i="37"/>
  <c r="DE55" i="39"/>
  <c r="BA91" i="39"/>
  <c r="DE59" i="39"/>
  <c r="CL93" i="39"/>
  <c r="DE55" i="41"/>
  <c r="BY121" i="41"/>
  <c r="BA90" i="41"/>
  <c r="BA91" i="41"/>
  <c r="DE59" i="41"/>
  <c r="CL90" i="43"/>
  <c r="BT164" i="21"/>
  <c r="BN30" i="6"/>
  <c r="DQ58" i="20"/>
  <c r="DE128" i="18"/>
  <c r="DI200" i="18"/>
  <c r="DC65" i="20"/>
  <c r="CP92" i="21"/>
  <c r="DC53" i="20"/>
  <c r="DC59" i="20" s="1"/>
  <c r="DC58" i="20"/>
  <c r="CO65" i="20"/>
  <c r="BM46" i="20"/>
  <c r="DQ65" i="20"/>
  <c r="DQ60" i="20"/>
  <c r="DQ59" i="20"/>
  <c r="DQ55" i="20"/>
  <c r="DQ57" i="20"/>
  <c r="K135" i="21"/>
  <c r="H135" i="21"/>
  <c r="T102" i="21"/>
  <c r="AV197" i="21"/>
  <c r="AS123" i="20"/>
  <c r="BA121" i="20"/>
  <c r="AK131" i="20"/>
  <c r="BH129" i="20"/>
  <c r="BA131" i="20"/>
  <c r="BI31" i="20"/>
  <c r="AK123" i="20"/>
  <c r="BH115" i="20"/>
  <c r="BH125" i="20"/>
  <c r="BC90" i="20"/>
  <c r="CM98" i="20"/>
  <c r="CC184" i="19"/>
  <c r="CC186" i="19"/>
  <c r="CC188" i="19"/>
  <c r="CC190" i="19"/>
  <c r="DO158" i="19"/>
  <c r="CC193" i="19"/>
  <c r="CC201" i="19"/>
  <c r="CC185" i="19"/>
  <c r="CC189" i="19"/>
  <c r="CC202" i="19"/>
  <c r="CC181" i="22"/>
  <c r="CC183" i="19"/>
  <c r="CC187" i="19"/>
  <c r="CC191" i="19"/>
  <c r="CC200" i="19"/>
  <c r="N139" i="19"/>
  <c r="DG81" i="19"/>
  <c r="DG85" i="19"/>
  <c r="DG89" i="19"/>
  <c r="BA93" i="18"/>
  <c r="CD26" i="18"/>
  <c r="CC196" i="18"/>
  <c r="DE129" i="18"/>
  <c r="BA84" i="21"/>
  <c r="AY51" i="20" s="1"/>
  <c r="BI60" i="18"/>
  <c r="CA60" i="20"/>
  <c r="AW24" i="20"/>
  <c r="AT91" i="20"/>
  <c r="BH112" i="20"/>
  <c r="DE98" i="20"/>
  <c r="AK124" i="20"/>
  <c r="BH130" i="20"/>
  <c r="BC91" i="20"/>
  <c r="BI24" i="17"/>
  <c r="BH126" i="17"/>
  <c r="BI17" i="20"/>
  <c r="BA124" i="20"/>
  <c r="BC88" i="20"/>
  <c r="BL91" i="20"/>
  <c r="DW90" i="20"/>
  <c r="BH113" i="20"/>
  <c r="BH117" i="20"/>
  <c r="AS131" i="20"/>
  <c r="DN98" i="20"/>
  <c r="DK69" i="17"/>
  <c r="BA123" i="20"/>
  <c r="BH123" i="20" s="1"/>
  <c r="BI21" i="20"/>
  <c r="BH119" i="20"/>
  <c r="BL90" i="20"/>
  <c r="CV92" i="17"/>
  <c r="CV83" i="20"/>
  <c r="AW25" i="20"/>
  <c r="DW91" i="20"/>
  <c r="DK67" i="17"/>
  <c r="AS121" i="20"/>
  <c r="BH121" i="20" s="1"/>
  <c r="BI30" i="20"/>
  <c r="BI18" i="20"/>
  <c r="BC21" i="25"/>
  <c r="V30" i="6"/>
  <c r="DK171" i="18"/>
  <c r="BC19" i="28"/>
  <c r="CS24" i="27"/>
  <c r="CS23" i="27"/>
  <c r="DH25" i="24"/>
  <c r="DH24" i="23"/>
  <c r="BL88" i="38"/>
  <c r="N36" i="39"/>
  <c r="CD32" i="41"/>
  <c r="K36" i="21"/>
  <c r="K102" i="21"/>
  <c r="W69" i="21"/>
  <c r="W135" i="21"/>
  <c r="W168" i="21"/>
  <c r="DK36" i="21"/>
  <c r="DK102" i="21"/>
  <c r="CS21" i="27"/>
  <c r="CS23" i="26"/>
  <c r="Q69" i="37"/>
  <c r="Q102" i="37"/>
  <c r="DK36" i="37"/>
  <c r="DK69" i="37"/>
  <c r="DK168" i="39"/>
  <c r="DK36" i="39"/>
  <c r="DK69" i="39"/>
  <c r="DK102" i="39"/>
  <c r="DK135" i="39"/>
  <c r="N36" i="17"/>
  <c r="N102" i="17" s="1"/>
  <c r="N69" i="17"/>
  <c r="DK69" i="18"/>
  <c r="DK103" i="18"/>
  <c r="DK35" i="18"/>
  <c r="W102" i="21"/>
  <c r="DK69" i="21"/>
  <c r="Q36" i="37"/>
  <c r="N69" i="39"/>
  <c r="DK34" i="41"/>
  <c r="DK166" i="41"/>
  <c r="DG91" i="19"/>
  <c r="N105" i="19"/>
  <c r="N71" i="19"/>
  <c r="DK168" i="21"/>
  <c r="DK135" i="21"/>
  <c r="K69" i="21"/>
  <c r="H36" i="21"/>
  <c r="H168" i="21"/>
  <c r="T69" i="21"/>
  <c r="T135" i="21"/>
  <c r="T168" i="21"/>
  <c r="DK67" i="21"/>
  <c r="DK133" i="21"/>
  <c r="DK34" i="21"/>
  <c r="DK166" i="21"/>
  <c r="DK135" i="37"/>
  <c r="N36" i="37"/>
  <c r="N168" i="37"/>
  <c r="N135" i="37"/>
  <c r="DK100" i="37"/>
  <c r="DK67" i="37"/>
  <c r="CM154" i="37"/>
  <c r="BU187" i="37" s="1"/>
  <c r="BI25" i="36"/>
  <c r="BL90" i="36"/>
  <c r="CD25" i="41"/>
  <c r="BM51" i="20"/>
  <c r="CD18" i="21"/>
  <c r="CE92" i="21"/>
  <c r="CA59" i="20"/>
  <c r="BC24" i="27"/>
  <c r="BC24" i="25"/>
  <c r="BC24" i="23"/>
  <c r="DH21" i="23"/>
  <c r="AS124" i="20"/>
  <c r="BL91" i="36"/>
  <c r="BI24" i="38"/>
  <c r="W168" i="39"/>
  <c r="CD22" i="39"/>
  <c r="BI26" i="17"/>
  <c r="BU22" i="20"/>
  <c r="CG22" i="20"/>
  <c r="BU32" i="20"/>
  <c r="CM60" i="40"/>
  <c r="DW88" i="20"/>
  <c r="BA126" i="20"/>
  <c r="BH126" i="20" s="1"/>
  <c r="BH120" i="20"/>
  <c r="CV80" i="20"/>
  <c r="BL88" i="20"/>
  <c r="CV84" i="20"/>
  <c r="CV95" i="20"/>
  <c r="BC98" i="20"/>
  <c r="DC120" i="37"/>
  <c r="DC117" i="39"/>
  <c r="DC120" i="39"/>
  <c r="CL88" i="41"/>
  <c r="BM48" i="20"/>
  <c r="AK88" i="21"/>
  <c r="BI47" i="21"/>
  <c r="AK47" i="20" s="1"/>
  <c r="BM49" i="20"/>
  <c r="BI49" i="21"/>
  <c r="AK49" i="20" s="1"/>
  <c r="AZ22" i="21"/>
  <c r="AS98" i="21"/>
  <c r="DE60" i="39"/>
  <c r="CL90" i="41"/>
  <c r="BM63" i="20"/>
  <c r="AG30" i="6"/>
  <c r="BH121" i="17"/>
  <c r="BC25" i="27"/>
  <c r="CS24" i="25"/>
  <c r="CS23" i="25"/>
  <c r="BC21" i="23"/>
  <c r="BI32" i="36"/>
  <c r="AK121" i="20"/>
  <c r="BI24" i="36"/>
  <c r="BL90" i="38"/>
  <c r="K36" i="39"/>
  <c r="K168" i="39"/>
  <c r="BL98" i="40"/>
  <c r="BI24" i="40"/>
  <c r="W36" i="41"/>
  <c r="W168" i="41"/>
  <c r="CM154" i="43"/>
  <c r="BU187" i="43" s="1"/>
  <c r="CD32" i="43"/>
  <c r="CV87" i="20"/>
  <c r="BY121" i="37"/>
  <c r="BY131" i="37"/>
  <c r="DE57" i="41"/>
  <c r="BY126" i="43"/>
  <c r="CV92" i="20"/>
  <c r="CD98" i="20"/>
  <c r="AR156" i="21"/>
  <c r="DI185" i="18"/>
  <c r="DI186" i="18"/>
  <c r="DI187" i="18"/>
  <c r="DI188" i="18"/>
  <c r="DI190" i="18"/>
  <c r="DG83" i="19"/>
  <c r="DG87" i="19"/>
  <c r="DG99" i="19"/>
  <c r="BI53" i="21"/>
  <c r="AK53" i="20" s="1"/>
  <c r="AK59" i="20" s="1"/>
  <c r="BI24" i="42"/>
  <c r="BI22" i="42"/>
  <c r="BH123" i="17"/>
  <c r="BU25" i="20"/>
  <c r="CM59" i="38"/>
  <c r="CM60" i="38"/>
  <c r="CM55" i="36"/>
  <c r="CM57" i="42"/>
  <c r="DC112" i="39"/>
  <c r="CL88" i="39"/>
  <c r="DE57" i="39"/>
  <c r="DE58" i="39"/>
  <c r="CL92" i="39"/>
  <c r="DC115" i="41"/>
  <c r="DC116" i="41"/>
  <c r="DC118" i="41"/>
  <c r="DC119" i="43"/>
  <c r="DC120" i="43"/>
  <c r="DE58" i="43"/>
  <c r="CL91" i="43"/>
  <c r="BT154" i="21"/>
  <c r="DE114" i="21"/>
  <c r="BT157" i="21"/>
  <c r="BR197" i="21"/>
  <c r="AR30" i="6"/>
  <c r="CL30" i="6"/>
  <c r="DE127" i="18"/>
  <c r="DG84" i="19"/>
  <c r="DG88" i="19"/>
  <c r="DG100" i="19"/>
  <c r="BM47" i="20"/>
  <c r="BM52" i="20"/>
  <c r="BM64" i="20"/>
  <c r="BA97" i="21"/>
  <c r="AY64" i="20" s="1"/>
  <c r="AK98" i="21"/>
  <c r="BA65" i="21"/>
  <c r="BL90" i="40"/>
  <c r="BI32" i="40"/>
  <c r="BI22" i="40"/>
  <c r="DK135" i="41"/>
  <c r="DK69" i="41"/>
  <c r="CM164" i="43"/>
  <c r="BU197" i="43" s="1"/>
  <c r="DK133" i="43"/>
  <c r="DK100" i="43"/>
  <c r="DK67" i="43"/>
  <c r="CD22" i="43"/>
  <c r="BI15" i="20"/>
  <c r="BI13" i="20"/>
  <c r="AT98" i="20"/>
  <c r="BH128" i="20"/>
  <c r="CM91" i="20"/>
  <c r="DN91" i="20"/>
  <c r="DE58" i="37"/>
  <c r="DC129" i="37"/>
  <c r="DC116" i="39"/>
  <c r="BA90" i="39"/>
  <c r="CL90" i="39"/>
  <c r="BY131" i="39"/>
  <c r="DC120" i="41"/>
  <c r="DC130" i="41"/>
  <c r="CL98" i="41"/>
  <c r="BY121" i="43"/>
  <c r="CL92" i="43"/>
  <c r="DC129" i="43"/>
  <c r="BA98" i="43"/>
  <c r="CL98" i="43"/>
  <c r="BY131" i="43"/>
  <c r="BU91" i="20"/>
  <c r="BU98" i="20"/>
  <c r="BC30" i="6"/>
  <c r="CC195" i="18"/>
  <c r="DG82" i="19"/>
  <c r="DG86" i="19"/>
  <c r="DG98" i="19"/>
  <c r="BM50" i="20"/>
  <c r="AK65" i="21"/>
  <c r="CD31" i="21"/>
  <c r="CD30" i="21"/>
  <c r="H102" i="21"/>
  <c r="BI98" i="21"/>
  <c r="BI93" i="21"/>
  <c r="BI92" i="21"/>
  <c r="T135" i="22"/>
  <c r="T69" i="22"/>
  <c r="Q36" i="22"/>
  <c r="Q168" i="22" s="1"/>
  <c r="T102" i="22"/>
  <c r="Q135" i="22"/>
  <c r="Q69" i="22"/>
  <c r="AK192" i="22"/>
  <c r="AK191" i="22"/>
  <c r="N135" i="22"/>
  <c r="N102" i="22"/>
  <c r="N69" i="22"/>
  <c r="H135" i="22"/>
  <c r="H102" i="22"/>
  <c r="H69" i="22"/>
  <c r="AS65" i="21"/>
  <c r="AK32" i="21"/>
  <c r="AK158" i="21"/>
  <c r="AK187" i="21"/>
  <c r="BU123" i="21"/>
  <c r="CJ148" i="21"/>
  <c r="AK197" i="21"/>
  <c r="CB164" i="21"/>
  <c r="BA55" i="21"/>
  <c r="BO22" i="21"/>
  <c r="CJ147" i="21"/>
  <c r="BG197" i="21"/>
  <c r="AK22" i="21"/>
  <c r="CM183" i="19"/>
  <c r="CM187" i="19"/>
  <c r="CM191" i="19"/>
  <c r="CM184" i="19"/>
  <c r="CM188" i="19"/>
  <c r="CM200" i="19"/>
  <c r="CM185" i="19"/>
  <c r="CM189" i="19"/>
  <c r="W105" i="19"/>
  <c r="CM186" i="19"/>
  <c r="CM190" i="19"/>
  <c r="CM202" i="19"/>
  <c r="BE80" i="22"/>
  <c r="Q37" i="19"/>
  <c r="Q173" i="19" s="1"/>
  <c r="DO147" i="22"/>
  <c r="BE93" i="19"/>
  <c r="BO92" i="22"/>
  <c r="DO164" i="19"/>
  <c r="CD13" i="22"/>
  <c r="CM178" i="22" s="1"/>
  <c r="BE82" i="22"/>
  <c r="DO150" i="22"/>
  <c r="CA162" i="22"/>
  <c r="CG52" i="22"/>
  <c r="CD29" i="22"/>
  <c r="CA145" i="22"/>
  <c r="BR197" i="22"/>
  <c r="DO149" i="22"/>
  <c r="BO90" i="22"/>
  <c r="AK88" i="22"/>
  <c r="BE96" i="22"/>
  <c r="CG62" i="22"/>
  <c r="CD30" i="22"/>
  <c r="AU98" i="22"/>
  <c r="CA147" i="22"/>
  <c r="CA146" i="22"/>
  <c r="DC154" i="22"/>
  <c r="DO163" i="22"/>
  <c r="BA55" i="22"/>
  <c r="BE83" i="22"/>
  <c r="BE97" i="22"/>
  <c r="CG62" i="19"/>
  <c r="CG48" i="22"/>
  <c r="AK55" i="22"/>
  <c r="BE79" i="22"/>
  <c r="CV91" i="22"/>
  <c r="CD17" i="22"/>
  <c r="DK139" i="19"/>
  <c r="BM156" i="22"/>
  <c r="CA150" i="22"/>
  <c r="CC183" i="22" s="1"/>
  <c r="DC156" i="22"/>
  <c r="DO145" i="22"/>
  <c r="CQ164" i="22"/>
  <c r="DO159" i="22"/>
  <c r="CA164" i="19"/>
  <c r="CC198" i="19" s="1"/>
  <c r="BQ55" i="22"/>
  <c r="BO22" i="22"/>
  <c r="CG54" i="22"/>
  <c r="BJ131" i="22"/>
  <c r="DO151" i="22"/>
  <c r="DK105" i="19"/>
  <c r="BE96" i="19"/>
  <c r="CG67" i="19"/>
  <c r="K37" i="19"/>
  <c r="K173" i="19" s="1"/>
  <c r="DO146" i="22"/>
  <c r="AU88" i="22"/>
  <c r="DO163" i="19"/>
  <c r="BE93" i="22"/>
  <c r="W139" i="19"/>
  <c r="DK103" i="19"/>
  <c r="DK69" i="19"/>
  <c r="W37" i="19"/>
  <c r="W173" i="19" s="1"/>
  <c r="AK131" i="22"/>
  <c r="AY156" i="22"/>
  <c r="CA159" i="22"/>
  <c r="CQ156" i="22"/>
  <c r="DC157" i="22"/>
  <c r="DO161" i="22"/>
  <c r="DO161" i="19"/>
  <c r="CD26" i="19"/>
  <c r="CM196" i="19" s="1"/>
  <c r="CD28" i="19"/>
  <c r="BE87" i="22"/>
  <c r="AZ32" i="22"/>
  <c r="K139" i="19"/>
  <c r="K71" i="19"/>
  <c r="DO153" i="22"/>
  <c r="BR190" i="22"/>
  <c r="DO152" i="22"/>
  <c r="CA169" i="19"/>
  <c r="DK137" i="19"/>
  <c r="CA153" i="22"/>
  <c r="AK98" i="22"/>
  <c r="BR187" i="22"/>
  <c r="AK156" i="22"/>
  <c r="BE95" i="19"/>
  <c r="BE101" i="19"/>
  <c r="CA162" i="19"/>
  <c r="CD21" i="22"/>
  <c r="AK58" i="22"/>
  <c r="CD27" i="22"/>
  <c r="BE95" i="22"/>
  <c r="T173" i="18"/>
  <c r="T105" i="18"/>
  <c r="CM121" i="21"/>
  <c r="AK57" i="21"/>
  <c r="CD29" i="21"/>
  <c r="N173" i="18"/>
  <c r="H139" i="18"/>
  <c r="N105" i="18"/>
  <c r="H71" i="18"/>
  <c r="N37" i="18"/>
  <c r="BM154" i="21"/>
  <c r="BI61" i="18"/>
  <c r="DI191" i="18"/>
  <c r="DI193" i="18"/>
  <c r="DI201" i="18"/>
  <c r="BM59" i="20"/>
  <c r="DE118" i="21"/>
  <c r="H173" i="18"/>
  <c r="N139" i="18"/>
  <c r="H105" i="18"/>
  <c r="CM131" i="21"/>
  <c r="CD28" i="18"/>
  <c r="BI67" i="18"/>
  <c r="CJ158" i="18"/>
  <c r="AY161" i="18"/>
  <c r="CJ162" i="18"/>
  <c r="AY169" i="18"/>
  <c r="CM124" i="21"/>
  <c r="CD124" i="21"/>
  <c r="BL124" i="21"/>
  <c r="BA57" i="21"/>
  <c r="AK58" i="21"/>
  <c r="CY187" i="21"/>
  <c r="CD14" i="21"/>
  <c r="CE90" i="21"/>
  <c r="AK55" i="21"/>
  <c r="CR154" i="21"/>
  <c r="CJ152" i="21"/>
  <c r="CJ158" i="21" s="1"/>
  <c r="CJ153" i="21"/>
  <c r="CJ159" i="21" s="1"/>
  <c r="CD21" i="21"/>
  <c r="BA81" i="21"/>
  <c r="AY48" i="20" s="1"/>
  <c r="AS57" i="21"/>
  <c r="CV123" i="21"/>
  <c r="CR157" i="21"/>
  <c r="CB157" i="21"/>
  <c r="BF157" i="21"/>
  <c r="AK25" i="21"/>
  <c r="BT158" i="21"/>
  <c r="DE116" i="21"/>
  <c r="CN189" i="21"/>
  <c r="BG187" i="21"/>
  <c r="AV187" i="21"/>
  <c r="CJ146" i="21"/>
  <c r="CC195" i="21"/>
  <c r="CJ161" i="21"/>
  <c r="DE130" i="21"/>
  <c r="DE128" i="21"/>
  <c r="BC131" i="21"/>
  <c r="BO25" i="21"/>
  <c r="BA87" i="21"/>
  <c r="BA83" i="21"/>
  <c r="AY50" i="20" s="1"/>
  <c r="AK164" i="21"/>
  <c r="AS55" i="21"/>
  <c r="DE120" i="21"/>
  <c r="DE112" i="21"/>
  <c r="AY148" i="21"/>
  <c r="CC194" i="21"/>
  <c r="AY161" i="21"/>
  <c r="AY164" i="21" s="1"/>
  <c r="CA57" i="20"/>
  <c r="BI46" i="21"/>
  <c r="AK46" i="20" s="1"/>
  <c r="BA79" i="21"/>
  <c r="AY46" i="20" s="1"/>
  <c r="CD15" i="21"/>
  <c r="BA96" i="21"/>
  <c r="AY63" i="20" s="1"/>
  <c r="AZ32" i="21"/>
  <c r="Q69" i="20"/>
  <c r="Q69" i="21"/>
  <c r="AS80" i="31"/>
  <c r="CS19" i="28"/>
  <c r="BC23" i="26"/>
  <c r="BC25" i="23"/>
  <c r="DH23" i="23"/>
  <c r="BO98" i="22"/>
  <c r="DK168" i="37"/>
  <c r="Q135" i="37"/>
  <c r="DK102" i="37"/>
  <c r="CD32" i="37"/>
  <c r="CM164" i="37"/>
  <c r="BU197" i="37" s="1"/>
  <c r="CM157" i="37"/>
  <c r="BU190" i="37" s="1"/>
  <c r="BI32" i="38"/>
  <c r="T168" i="39"/>
  <c r="H168" i="39"/>
  <c r="CD24" i="39"/>
  <c r="CM154" i="41"/>
  <c r="BU187" i="41" s="1"/>
  <c r="W135" i="41"/>
  <c r="W102" i="41"/>
  <c r="W69" i="41"/>
  <c r="CD22" i="41"/>
  <c r="BL90" i="42"/>
  <c r="BI32" i="42"/>
  <c r="CM157" i="43"/>
  <c r="BU190" i="43" s="1"/>
  <c r="CD24" i="43"/>
  <c r="BI22" i="17"/>
  <c r="BI25" i="17"/>
  <c r="AK32" i="20"/>
  <c r="BI20" i="20"/>
  <c r="AK189" i="22"/>
  <c r="BC21" i="27"/>
  <c r="BC25" i="24"/>
  <c r="DH25" i="23"/>
  <c r="CD22" i="37"/>
  <c r="CM156" i="37"/>
  <c r="BU189" i="37" s="1"/>
  <c r="CD32" i="39"/>
  <c r="CD25" i="39"/>
  <c r="N168" i="41"/>
  <c r="CM156" i="41"/>
  <c r="BU189" i="41" s="1"/>
  <c r="N135" i="41"/>
  <c r="N102" i="41"/>
  <c r="N69" i="41"/>
  <c r="CD24" i="41"/>
  <c r="DK168" i="43"/>
  <c r="N168" i="43"/>
  <c r="CD25" i="43"/>
  <c r="BL88" i="42"/>
  <c r="AK27" i="20"/>
  <c r="BI27" i="20" s="1"/>
  <c r="AK121" i="22"/>
  <c r="Q69" i="17"/>
  <c r="CD25" i="37"/>
  <c r="AS79" i="31"/>
  <c r="CS21" i="25"/>
  <c r="BL98" i="38"/>
  <c r="BL91" i="38"/>
  <c r="BI25" i="38"/>
  <c r="CM164" i="39"/>
  <c r="BU197" i="39" s="1"/>
  <c r="BL88" i="40"/>
  <c r="CM164" i="41"/>
  <c r="BU197" i="41" s="1"/>
  <c r="BI25" i="42"/>
  <c r="CM156" i="43"/>
  <c r="BU189" i="43" s="1"/>
  <c r="CG32" i="20"/>
  <c r="AY154" i="22"/>
  <c r="AK154" i="22"/>
  <c r="AK157" i="22"/>
  <c r="CM65" i="36"/>
  <c r="CM58" i="40"/>
  <c r="CV91" i="17"/>
  <c r="CV98" i="17"/>
  <c r="DE60" i="37"/>
  <c r="DC113" i="37"/>
  <c r="BY126" i="41"/>
  <c r="DC126" i="41" s="1"/>
  <c r="BY131" i="41"/>
  <c r="DC115" i="43"/>
  <c r="BA88" i="43"/>
  <c r="BR189" i="21"/>
  <c r="CR156" i="21"/>
  <c r="CB156" i="21"/>
  <c r="CM123" i="21"/>
  <c r="BL123" i="21"/>
  <c r="CJ151" i="21"/>
  <c r="CJ149" i="21"/>
  <c r="AR154" i="21"/>
  <c r="DE117" i="21"/>
  <c r="BL131" i="21"/>
  <c r="CJ169" i="18"/>
  <c r="CG60" i="19"/>
  <c r="CG61" i="19"/>
  <c r="CA161" i="19"/>
  <c r="CD27" i="19"/>
  <c r="BO24" i="21"/>
  <c r="CP91" i="21"/>
  <c r="CD17" i="21"/>
  <c r="BO32" i="21"/>
  <c r="AU90" i="22"/>
  <c r="BO25" i="22"/>
  <c r="BE86" i="22"/>
  <c r="BQ65" i="22"/>
  <c r="BO32" i="22"/>
  <c r="BZ30" i="6"/>
  <c r="BJ123" i="22"/>
  <c r="BJ124" i="22"/>
  <c r="BM157" i="22"/>
  <c r="AY157" i="22"/>
  <c r="BM164" i="22"/>
  <c r="CM58" i="36"/>
  <c r="CM57" i="40"/>
  <c r="CM65" i="42"/>
  <c r="CV93" i="20"/>
  <c r="BH114" i="20"/>
  <c r="BH118" i="20"/>
  <c r="DW98" i="20"/>
  <c r="DC119" i="37"/>
  <c r="BA88" i="39"/>
  <c r="DC114" i="41"/>
  <c r="CJ162" i="21"/>
  <c r="BA90" i="18"/>
  <c r="CD25" i="18"/>
  <c r="BA95" i="18"/>
  <c r="BI62" i="18"/>
  <c r="CC192" i="18"/>
  <c r="CJ164" i="18"/>
  <c r="CD33" i="19"/>
  <c r="CM203" i="19" s="1"/>
  <c r="AS90" i="21"/>
  <c r="CE88" i="21"/>
  <c r="CD19" i="21"/>
  <c r="CD16" i="21"/>
  <c r="CP98" i="21"/>
  <c r="BI64" i="21"/>
  <c r="AK64" i="20" s="1"/>
  <c r="CG47" i="22"/>
  <c r="BO24" i="22"/>
  <c r="CD15" i="22"/>
  <c r="CG49" i="22"/>
  <c r="CD16" i="22"/>
  <c r="BA60" i="22"/>
  <c r="CG60" i="22" s="1"/>
  <c r="BG190" i="22"/>
  <c r="CQ157" i="22"/>
  <c r="AK164" i="22"/>
  <c r="CM57" i="36"/>
  <c r="BL98" i="20"/>
  <c r="DC117" i="37"/>
  <c r="DC118" i="37"/>
  <c r="CL91" i="37"/>
  <c r="BY124" i="37"/>
  <c r="CL92" i="37"/>
  <c r="BY125" i="37"/>
  <c r="BY126" i="37"/>
  <c r="DC115" i="39"/>
  <c r="DC130" i="39"/>
  <c r="DC113" i="41"/>
  <c r="DE58" i="41"/>
  <c r="CL92" i="41"/>
  <c r="DC129" i="41"/>
  <c r="BA98" i="41"/>
  <c r="DC118" i="43"/>
  <c r="BY124" i="43"/>
  <c r="CN187" i="21"/>
  <c r="CY189" i="21"/>
  <c r="AY147" i="21"/>
  <c r="AY145" i="21"/>
  <c r="AT123" i="21"/>
  <c r="CC181" i="21"/>
  <c r="CV121" i="21"/>
  <c r="BC124" i="21"/>
  <c r="DE126" i="21"/>
  <c r="CJ163" i="21"/>
  <c r="BI56" i="18"/>
  <c r="BA96" i="18"/>
  <c r="DI183" i="18"/>
  <c r="DE124" i="18"/>
  <c r="CJ163" i="18"/>
  <c r="BI59" i="21"/>
  <c r="CA151" i="22"/>
  <c r="CA163" i="22"/>
  <c r="CM59" i="40"/>
  <c r="DC130" i="37"/>
  <c r="DC113" i="39"/>
  <c r="DC114" i="39"/>
  <c r="BY123" i="39"/>
  <c r="DC128" i="39"/>
  <c r="BA98" i="39"/>
  <c r="BY123" i="41"/>
  <c r="DC128" i="41"/>
  <c r="DE65" i="41"/>
  <c r="DC116" i="43"/>
  <c r="BY123" i="43"/>
  <c r="CJ145" i="21"/>
  <c r="CN190" i="21"/>
  <c r="BL121" i="21"/>
  <c r="CC192" i="21"/>
  <c r="CC196" i="21"/>
  <c r="CD27" i="18"/>
  <c r="DA95" i="18" s="1"/>
  <c r="CD33" i="18"/>
  <c r="DI202" i="18"/>
  <c r="DO162" i="19"/>
  <c r="AZ24" i="21"/>
  <c r="AK91" i="21"/>
  <c r="BA82" i="21"/>
  <c r="AY49" i="20" s="1"/>
  <c r="BI50" i="21"/>
  <c r="AK50" i="20" s="1"/>
  <c r="CD27" i="21"/>
  <c r="AK124" i="22"/>
  <c r="AK123" i="21"/>
  <c r="AK121" i="21"/>
  <c r="CV124" i="21"/>
  <c r="AK124" i="21"/>
  <c r="CM201" i="19"/>
  <c r="BA85" i="21"/>
  <c r="AY52" i="20" s="1"/>
  <c r="AS91" i="21"/>
  <c r="W36" i="17"/>
  <c r="W102" i="17" s="1"/>
  <c r="Q173" i="18"/>
  <c r="Q105" i="18"/>
  <c r="Q37" i="18"/>
  <c r="Q71" i="19"/>
  <c r="BI29" i="20"/>
  <c r="AK190" i="22"/>
  <c r="AK187" i="22"/>
  <c r="CQ154" i="22"/>
  <c r="DK133" i="22"/>
  <c r="DK100" i="22"/>
  <c r="DK67" i="22"/>
  <c r="N102" i="21"/>
  <c r="N69" i="21"/>
  <c r="T168" i="37"/>
  <c r="T135" i="37"/>
  <c r="H102" i="37"/>
  <c r="H69" i="37"/>
  <c r="H36" i="37"/>
  <c r="AW32" i="20"/>
  <c r="BI19" i="20"/>
  <c r="BR187" i="21"/>
  <c r="CA161" i="22"/>
  <c r="AY164" i="22"/>
  <c r="BT156" i="21"/>
  <c r="CM58" i="38"/>
  <c r="CM55" i="42"/>
  <c r="CM60" i="42"/>
  <c r="DC119" i="39"/>
  <c r="CD88" i="20"/>
  <c r="BU121" i="21"/>
  <c r="AV190" i="21"/>
  <c r="AY150" i="21"/>
  <c r="BO91" i="22"/>
  <c r="H69" i="17"/>
  <c r="DK173" i="18"/>
  <c r="DK139" i="18"/>
  <c r="DK105" i="18"/>
  <c r="DK71" i="18"/>
  <c r="T139" i="19"/>
  <c r="H139" i="19"/>
  <c r="T105" i="19"/>
  <c r="H105" i="19"/>
  <c r="DK71" i="19"/>
  <c r="W69" i="20"/>
  <c r="K69" i="20"/>
  <c r="BR189" i="22"/>
  <c r="DK135" i="22"/>
  <c r="DK102" i="22"/>
  <c r="DK69" i="22"/>
  <c r="N168" i="21"/>
  <c r="AK156" i="21"/>
  <c r="AK154" i="21"/>
  <c r="Q135" i="21"/>
  <c r="BI88" i="21"/>
  <c r="W135" i="39"/>
  <c r="K135" i="39"/>
  <c r="W102" i="39"/>
  <c r="K102" i="39"/>
  <c r="W69" i="39"/>
  <c r="K69" i="39"/>
  <c r="T135" i="41"/>
  <c r="H135" i="41"/>
  <c r="T102" i="41"/>
  <c r="H102" i="41"/>
  <c r="T69" i="41"/>
  <c r="H69" i="41"/>
  <c r="DK135" i="43"/>
  <c r="N135" i="43"/>
  <c r="DK102" i="43"/>
  <c r="N102" i="43"/>
  <c r="DK69" i="43"/>
  <c r="N69" i="43"/>
  <c r="BU24" i="20"/>
  <c r="AK25" i="20"/>
  <c r="CG25" i="20"/>
  <c r="AW22" i="20"/>
  <c r="AT88" i="20"/>
  <c r="AK123" i="22"/>
  <c r="DO162" i="22"/>
  <c r="CC195" i="22" s="1"/>
  <c r="DC164" i="22"/>
  <c r="AR157" i="21"/>
  <c r="CM57" i="38"/>
  <c r="CM65" i="38"/>
  <c r="CM55" i="40"/>
  <c r="CM59" i="42"/>
  <c r="CV93" i="17"/>
  <c r="CQ158" i="22"/>
  <c r="DO158" i="22" s="1"/>
  <c r="DN90" i="20"/>
  <c r="DN88" i="20"/>
  <c r="CM88" i="20"/>
  <c r="CM90" i="20"/>
  <c r="CV82" i="20"/>
  <c r="CV86" i="20"/>
  <c r="DE91" i="20"/>
  <c r="CV96" i="20"/>
  <c r="CV97" i="20"/>
  <c r="DC114" i="37"/>
  <c r="BA88" i="37"/>
  <c r="BY123" i="37"/>
  <c r="DC123" i="37" s="1"/>
  <c r="DC128" i="37"/>
  <c r="DC118" i="39"/>
  <c r="CL91" i="39"/>
  <c r="BY125" i="39"/>
  <c r="DC125" i="39" s="1"/>
  <c r="DC129" i="39"/>
  <c r="DC117" i="41"/>
  <c r="DE57" i="43"/>
  <c r="DE59" i="43"/>
  <c r="DC125" i="43" s="1"/>
  <c r="DC128" i="43"/>
  <c r="CD91" i="20"/>
  <c r="CC183" i="21"/>
  <c r="DE113" i="21"/>
  <c r="BC123" i="21"/>
  <c r="BC121" i="21"/>
  <c r="BR190" i="21"/>
  <c r="BG190" i="21"/>
  <c r="BU124" i="21"/>
  <c r="AY153" i="21"/>
  <c r="AY159" i="21" s="1"/>
  <c r="AK159" i="21"/>
  <c r="DE129" i="21"/>
  <c r="CV131" i="21"/>
  <c r="BE90" i="19"/>
  <c r="CM193" i="19"/>
  <c r="BM60" i="20"/>
  <c r="BG189" i="22"/>
  <c r="BG187" i="22"/>
  <c r="AK189" i="21"/>
  <c r="CC178" i="21"/>
  <c r="AK190" i="21"/>
  <c r="AZ26" i="21"/>
  <c r="CD26" i="21" s="1"/>
  <c r="CD20" i="21"/>
  <c r="CK88" i="22"/>
  <c r="CK90" i="22"/>
  <c r="K69" i="17"/>
  <c r="Q139" i="18"/>
  <c r="H168" i="37"/>
  <c r="T102" i="37"/>
  <c r="T69" i="37"/>
  <c r="BI32" i="17"/>
  <c r="CA149" i="22"/>
  <c r="CG24" i="20"/>
  <c r="BI26" i="20"/>
  <c r="BI14" i="20"/>
  <c r="AK22" i="20"/>
  <c r="BM154" i="22"/>
  <c r="CB159" i="21"/>
  <c r="CM55" i="38"/>
  <c r="DC115" i="37"/>
  <c r="DE55" i="37"/>
  <c r="BA91" i="37"/>
  <c r="BY124" i="39"/>
  <c r="DC112" i="41"/>
  <c r="BA88" i="41"/>
  <c r="BY125" i="41"/>
  <c r="DE65" i="43"/>
  <c r="CC184" i="21"/>
  <c r="AT124" i="21"/>
  <c r="CG56" i="19"/>
  <c r="CD25" i="19"/>
  <c r="AK57" i="22"/>
  <c r="CG46" i="22"/>
  <c r="CD14" i="22"/>
  <c r="AK22" i="22"/>
  <c r="CV90" i="22"/>
  <c r="CV88" i="22"/>
  <c r="BO88" i="22"/>
  <c r="Q139" i="19"/>
  <c r="T69" i="20"/>
  <c r="H69" i="20"/>
  <c r="W135" i="22"/>
  <c r="K135" i="22"/>
  <c r="W102" i="22"/>
  <c r="K102" i="22"/>
  <c r="W69" i="22"/>
  <c r="K69" i="22"/>
  <c r="CB154" i="21"/>
  <c r="N135" i="21"/>
  <c r="AS88" i="21"/>
  <c r="T135" i="39"/>
  <c r="H135" i="39"/>
  <c r="T102" i="39"/>
  <c r="H102" i="39"/>
  <c r="T69" i="39"/>
  <c r="H69" i="39"/>
  <c r="Q135" i="41"/>
  <c r="DK133" i="41"/>
  <c r="Q102" i="41"/>
  <c r="DK100" i="41"/>
  <c r="Q69" i="41"/>
  <c r="DK67" i="41"/>
  <c r="W135" i="43"/>
  <c r="K135" i="43"/>
  <c r="W102" i="43"/>
  <c r="K102" i="43"/>
  <c r="W69" i="43"/>
  <c r="K69" i="43"/>
  <c r="AK24" i="20"/>
  <c r="BI16" i="20"/>
  <c r="BJ121" i="22"/>
  <c r="AK197" i="22"/>
  <c r="CM58" i="42"/>
  <c r="AK158" i="22"/>
  <c r="CA158" i="22" s="1"/>
  <c r="CA152" i="22"/>
  <c r="CV81" i="20"/>
  <c r="CV85" i="20"/>
  <c r="DE90" i="20"/>
  <c r="DE88" i="20"/>
  <c r="BU88" i="20"/>
  <c r="BU90" i="20"/>
  <c r="CD90" i="20"/>
  <c r="CC180" i="21"/>
  <c r="CC179" i="21"/>
  <c r="BF156" i="21"/>
  <c r="BF154" i="21"/>
  <c r="AK157" i="21"/>
  <c r="AY149" i="21"/>
  <c r="AV191" i="21"/>
  <c r="CC191" i="21" s="1"/>
  <c r="CC185" i="21"/>
  <c r="CP93" i="21"/>
  <c r="CL91" i="41"/>
  <c r="BY124" i="41"/>
  <c r="DC117" i="43"/>
  <c r="AV189" i="21"/>
  <c r="AY146" i="21"/>
  <c r="CD121" i="21"/>
  <c r="AT121" i="21"/>
  <c r="CY190" i="21"/>
  <c r="CJ150" i="21"/>
  <c r="DE115" i="21"/>
  <c r="CM125" i="21"/>
  <c r="DE125" i="21" s="1"/>
  <c r="DE119" i="21"/>
  <c r="CN197" i="21"/>
  <c r="CD22" i="18"/>
  <c r="DA90" i="18" s="1"/>
  <c r="BI59" i="18"/>
  <c r="DE130" i="18"/>
  <c r="CG59" i="19"/>
  <c r="CA158" i="19"/>
  <c r="CC192" i="19" s="1"/>
  <c r="CD13" i="21"/>
  <c r="DA79" i="21" s="1"/>
  <c r="CP88" i="21"/>
  <c r="AS58" i="21"/>
  <c r="BI52" i="21"/>
  <c r="AK52" i="20" s="1"/>
  <c r="AU92" i="22"/>
  <c r="BE92" i="22" s="1"/>
  <c r="CG64" i="22"/>
  <c r="DC119" i="41"/>
  <c r="DC113" i="43"/>
  <c r="BA90" i="43"/>
  <c r="CL93" i="43"/>
  <c r="DC126" i="43" s="1"/>
  <c r="DC130" i="43"/>
  <c r="BG189" i="21"/>
  <c r="CD123" i="21"/>
  <c r="CC182" i="21"/>
  <c r="CC186" i="21"/>
  <c r="DI189" i="18"/>
  <c r="AY162" i="18"/>
  <c r="CC198" i="18"/>
  <c r="DO169" i="19"/>
  <c r="BI90" i="21"/>
  <c r="BI48" i="21"/>
  <c r="AK24" i="21"/>
  <c r="CP90" i="21"/>
  <c r="BI54" i="21"/>
  <c r="AS60" i="21"/>
  <c r="BI60" i="21" s="1"/>
  <c r="BA58" i="22"/>
  <c r="CG51" i="22"/>
  <c r="AK25" i="22"/>
  <c r="CD19" i="22"/>
  <c r="AK65" i="22"/>
  <c r="CG63" i="22"/>
  <c r="CD31" i="22"/>
  <c r="AK32" i="22"/>
  <c r="CY197" i="21"/>
  <c r="BU131" i="21"/>
  <c r="AK131" i="21"/>
  <c r="BA101" i="18"/>
  <c r="DI184" i="18"/>
  <c r="CJ161" i="18"/>
  <c r="BE94" i="19"/>
  <c r="CA163" i="19"/>
  <c r="BA80" i="21"/>
  <c r="AY47" i="20" s="1"/>
  <c r="BA58" i="21"/>
  <c r="BI51" i="21"/>
  <c r="AK51" i="20" s="1"/>
  <c r="AZ25" i="21"/>
  <c r="BA92" i="21"/>
  <c r="BA86" i="21"/>
  <c r="AY53" i="20" s="1"/>
  <c r="AY59" i="20" s="1"/>
  <c r="CE98" i="21"/>
  <c r="CA65" i="20"/>
  <c r="BA95" i="21"/>
  <c r="BA57" i="22"/>
  <c r="AZ22" i="22"/>
  <c r="AK24" i="22"/>
  <c r="BE81" i="22"/>
  <c r="AK90" i="22"/>
  <c r="BE85" i="22"/>
  <c r="AK91" i="22"/>
  <c r="AZ25" i="22"/>
  <c r="CD18" i="22"/>
  <c r="CD26" i="22"/>
  <c r="CR164" i="21"/>
  <c r="CD131" i="21"/>
  <c r="AT131" i="21"/>
  <c r="CC197" i="18"/>
  <c r="CC203" i="18"/>
  <c r="CD22" i="19"/>
  <c r="CE91" i="21"/>
  <c r="BI62" i="21"/>
  <c r="AU91" i="22"/>
  <c r="BE84" i="22"/>
  <c r="BG197" i="22"/>
  <c r="AK90" i="21"/>
  <c r="BI91" i="21"/>
  <c r="BI63" i="21"/>
  <c r="BQ57" i="22"/>
  <c r="AZ24" i="22"/>
  <c r="CK91" i="22"/>
  <c r="BQ58" i="22"/>
  <c r="CG50" i="22"/>
  <c r="BA59" i="22"/>
  <c r="CG59" i="22" s="1"/>
  <c r="CG53" i="22"/>
  <c r="CD20" i="22"/>
  <c r="BA65" i="22"/>
  <c r="CC178" i="22" l="1"/>
  <c r="DG90" i="19"/>
  <c r="DC131" i="43"/>
  <c r="DC124" i="43"/>
  <c r="DC121" i="43"/>
  <c r="DC131" i="41"/>
  <c r="DC121" i="41"/>
  <c r="DC131" i="39"/>
  <c r="DC131" i="37"/>
  <c r="DC125" i="37"/>
  <c r="DC121" i="37"/>
  <c r="BH131" i="20"/>
  <c r="DA93" i="18"/>
  <c r="DC123" i="43"/>
  <c r="DC125" i="41"/>
  <c r="DC124" i="37"/>
  <c r="DA101" i="18"/>
  <c r="DA96" i="18"/>
  <c r="DC126" i="39"/>
  <c r="BM55" i="20"/>
  <c r="DA94" i="18"/>
  <c r="DC126" i="37"/>
  <c r="CC180" i="22"/>
  <c r="DC123" i="39"/>
  <c r="DC121" i="39"/>
  <c r="DC123" i="41"/>
  <c r="DC55" i="20"/>
  <c r="DC57" i="20"/>
  <c r="BM65" i="20"/>
  <c r="CC179" i="22"/>
  <c r="DA86" i="21"/>
  <c r="DA96" i="21"/>
  <c r="DA84" i="21"/>
  <c r="BA90" i="21"/>
  <c r="BA91" i="21"/>
  <c r="BI24" i="20"/>
  <c r="CC196" i="22"/>
  <c r="CC194" i="22"/>
  <c r="DG95" i="19"/>
  <c r="DG96" i="19"/>
  <c r="CC197" i="19"/>
  <c r="CC185" i="22"/>
  <c r="CC195" i="19"/>
  <c r="CC186" i="22"/>
  <c r="DG80" i="22"/>
  <c r="CC184" i="22"/>
  <c r="DG94" i="19"/>
  <c r="CC182" i="22"/>
  <c r="CC196" i="19"/>
  <c r="CC203" i="19"/>
  <c r="DG93" i="19"/>
  <c r="CC192" i="22"/>
  <c r="DA97" i="21"/>
  <c r="DA95" i="21"/>
  <c r="DI195" i="18"/>
  <c r="DA81" i="21"/>
  <c r="DA80" i="21"/>
  <c r="BH124" i="20"/>
  <c r="BI25" i="20"/>
  <c r="CV98" i="20"/>
  <c r="DA83" i="21"/>
  <c r="DA85" i="21"/>
  <c r="BI32" i="20"/>
  <c r="DA82" i="21"/>
  <c r="DA92" i="21"/>
  <c r="CV88" i="20"/>
  <c r="DI184" i="21"/>
  <c r="DI192" i="21"/>
  <c r="CV91" i="20"/>
  <c r="DG101" i="19"/>
  <c r="DI203" i="18"/>
  <c r="DC124" i="39"/>
  <c r="DA87" i="21"/>
  <c r="CD32" i="21"/>
  <c r="CC191" i="22"/>
  <c r="DG85" i="22"/>
  <c r="DG84" i="22"/>
  <c r="CM195" i="22"/>
  <c r="DG96" i="22"/>
  <c r="CM194" i="22"/>
  <c r="DG95" i="22"/>
  <c r="DG86" i="22"/>
  <c r="DG92" i="22"/>
  <c r="DG97" i="22"/>
  <c r="CM181" i="22"/>
  <c r="DG82" i="22"/>
  <c r="CM192" i="22"/>
  <c r="DG93" i="22"/>
  <c r="DG79" i="22"/>
  <c r="CM182" i="22"/>
  <c r="DG83" i="22"/>
  <c r="CM180" i="22"/>
  <c r="DG81" i="22"/>
  <c r="CM186" i="22"/>
  <c r="DG87" i="22"/>
  <c r="CJ157" i="21"/>
  <c r="CD24" i="21"/>
  <c r="CM198" i="19"/>
  <c r="CM197" i="19"/>
  <c r="CA156" i="22"/>
  <c r="CD32" i="22"/>
  <c r="DO156" i="22"/>
  <c r="BE98" i="22"/>
  <c r="DO164" i="22"/>
  <c r="CA157" i="22"/>
  <c r="DO154" i="22"/>
  <c r="CA164" i="22"/>
  <c r="BE90" i="22"/>
  <c r="CG58" i="22"/>
  <c r="DO157" i="22"/>
  <c r="DE124" i="21"/>
  <c r="CJ156" i="21"/>
  <c r="DI197" i="18"/>
  <c r="DI196" i="18"/>
  <c r="DI192" i="18"/>
  <c r="BI57" i="21"/>
  <c r="BI58" i="21"/>
  <c r="DI195" i="21"/>
  <c r="DI185" i="21"/>
  <c r="DI196" i="21"/>
  <c r="BM58" i="20"/>
  <c r="DE123" i="21"/>
  <c r="CC197" i="21"/>
  <c r="DI194" i="21"/>
  <c r="CD25" i="21"/>
  <c r="DI181" i="21"/>
  <c r="DI180" i="21"/>
  <c r="AK58" i="20"/>
  <c r="CJ164" i="21"/>
  <c r="DI186" i="21"/>
  <c r="AY58" i="20"/>
  <c r="BA93" i="21"/>
  <c r="DA93" i="21" s="1"/>
  <c r="AY54" i="20"/>
  <c r="AY60" i="20" s="1"/>
  <c r="AY154" i="21"/>
  <c r="DE131" i="21"/>
  <c r="CC190" i="21"/>
  <c r="DI198" i="18"/>
  <c r="DI191" i="21"/>
  <c r="AY156" i="21"/>
  <c r="DI182" i="21"/>
  <c r="CV90" i="20"/>
  <c r="CA154" i="22"/>
  <c r="CJ154" i="21"/>
  <c r="BI22" i="20"/>
  <c r="DI183" i="21"/>
  <c r="CM185" i="22"/>
  <c r="BE88" i="22"/>
  <c r="BI65" i="21"/>
  <c r="AK62" i="20"/>
  <c r="BA98" i="21"/>
  <c r="AY62" i="20"/>
  <c r="AY65" i="20" s="1"/>
  <c r="CM184" i="22"/>
  <c r="BI55" i="21"/>
  <c r="AK48" i="20"/>
  <c r="CM179" i="22"/>
  <c r="CM195" i="19"/>
  <c r="CC189" i="21"/>
  <c r="CM183" i="22"/>
  <c r="BA88" i="21"/>
  <c r="CM196" i="22"/>
  <c r="CD25" i="22"/>
  <c r="AK54" i="20"/>
  <c r="AK60" i="20" s="1"/>
  <c r="DC124" i="41"/>
  <c r="CG55" i="22"/>
  <c r="AY157" i="21"/>
  <c r="CD22" i="21"/>
  <c r="CG57" i="22"/>
  <c r="CA58" i="20"/>
  <c r="AK63" i="20"/>
  <c r="CM192" i="19"/>
  <c r="CM191" i="22"/>
  <c r="BE91" i="22"/>
  <c r="CD24" i="22"/>
  <c r="CG65" i="22"/>
  <c r="CD22" i="22"/>
  <c r="DI178" i="21"/>
  <c r="CC187" i="21"/>
  <c r="DE121" i="21"/>
  <c r="DI179" i="21"/>
  <c r="DA91" i="21" l="1"/>
  <c r="CC190" i="22"/>
  <c r="DA88" i="21"/>
  <c r="CC189" i="22"/>
  <c r="CC187" i="22"/>
  <c r="CC197" i="22"/>
  <c r="DA98" i="21"/>
  <c r="DI189" i="21"/>
  <c r="DA90" i="21"/>
  <c r="DG90" i="22"/>
  <c r="DG88" i="22"/>
  <c r="DG91" i="22"/>
  <c r="CM197" i="22"/>
  <c r="DG98" i="22"/>
  <c r="DI190" i="21"/>
  <c r="DI197" i="21"/>
  <c r="DI187" i="21"/>
  <c r="CM187" i="22"/>
  <c r="AK57" i="20"/>
  <c r="AK55" i="20"/>
  <c r="CM189" i="22"/>
  <c r="BM57" i="20"/>
  <c r="CM190" i="22"/>
  <c r="AY57" i="20"/>
  <c r="AY55" i="20"/>
  <c r="AK65" i="20"/>
</calcChain>
</file>

<file path=xl/comments1.xml><?xml version="1.0" encoding="utf-8"?>
<comments xmlns="http://schemas.openxmlformats.org/spreadsheetml/2006/main">
  <authors>
    <author>航空電子エンジニアリング</author>
  </authors>
  <commentList>
    <comment ref="Q8" authorId="0" shapeId="0">
      <text>
        <r>
          <rPr>
            <sz val="9"/>
            <color indexed="81"/>
            <rFont val="ＭＳ Ｐゴシック"/>
            <family val="3"/>
            <charset val="128"/>
          </rPr>
          <t xml:space="preserve">この「表示」のボタンをクリックすると左で選択した調査表が表示されます
</t>
        </r>
      </text>
    </comment>
  </commentList>
</comments>
</file>

<file path=xl/sharedStrings.xml><?xml version="1.0" encoding="utf-8"?>
<sst xmlns="http://schemas.openxmlformats.org/spreadsheetml/2006/main" count="9580" uniqueCount="4473">
  <si>
    <t>左のうち
税額調整措
置に係る者</t>
    <rPh sb="0" eb="1">
      <t>ヒダリ</t>
    </rPh>
    <rPh sb="5" eb="7">
      <t>ゼイガク</t>
    </rPh>
    <rPh sb="7" eb="9">
      <t>チョウセイ</t>
    </rPh>
    <rPh sb="9" eb="10">
      <t>ソ</t>
    </rPh>
    <rPh sb="11" eb="12">
      <t>チ</t>
    </rPh>
    <rPh sb="13" eb="14">
      <t>カカ</t>
    </rPh>
    <rPh sb="15" eb="16">
      <t>モノ</t>
    </rPh>
    <phoneticPr fontId="3"/>
  </si>
  <si>
    <t>市町村民税</t>
    <rPh sb="0" eb="3">
      <t>シチョウソン</t>
    </rPh>
    <rPh sb="3" eb="4">
      <t>ミン</t>
    </rPh>
    <rPh sb="4" eb="5">
      <t>ゼイ</t>
    </rPh>
    <phoneticPr fontId="3"/>
  </si>
  <si>
    <t>10万円以下の金額</t>
    <rPh sb="2" eb="4">
      <t>マンエン</t>
    </rPh>
    <rPh sb="4" eb="6">
      <t>イカ</t>
    </rPh>
    <rPh sb="7" eb="9">
      <t>キンガク</t>
    </rPh>
    <phoneticPr fontId="3"/>
  </si>
  <si>
    <t>10万円を超え100万円以下</t>
    <rPh sb="2" eb="4">
      <t>マンエン</t>
    </rPh>
    <rPh sb="5" eb="6">
      <t>コ</t>
    </rPh>
    <rPh sb="10" eb="12">
      <t>マンエン</t>
    </rPh>
    <rPh sb="12" eb="14">
      <t>イカ</t>
    </rPh>
    <phoneticPr fontId="3"/>
  </si>
  <si>
    <t>100万円〃200万円〃</t>
    <rPh sb="3" eb="5">
      <t>マンエン</t>
    </rPh>
    <rPh sb="9" eb="11">
      <t>マンエン</t>
    </rPh>
    <phoneticPr fontId="3"/>
  </si>
  <si>
    <t>200万円〃300万円〃</t>
    <rPh sb="3" eb="5">
      <t>マンエン</t>
    </rPh>
    <rPh sb="9" eb="11">
      <t>マンエン</t>
    </rPh>
    <phoneticPr fontId="3"/>
  </si>
  <si>
    <t>300万円〃400万円〃</t>
    <rPh sb="3" eb="5">
      <t>マンエン</t>
    </rPh>
    <rPh sb="9" eb="11">
      <t>マンエン</t>
    </rPh>
    <phoneticPr fontId="3"/>
  </si>
  <si>
    <t>400万円〃550万円〃</t>
    <rPh sb="3" eb="5">
      <t>マンエン</t>
    </rPh>
    <rPh sb="9" eb="11">
      <t>マンエン</t>
    </rPh>
    <phoneticPr fontId="3"/>
  </si>
  <si>
    <t>550万円〃700万円〃</t>
    <rPh sb="3" eb="5">
      <t>マンエン</t>
    </rPh>
    <rPh sb="9" eb="11">
      <t>マンエン</t>
    </rPh>
    <phoneticPr fontId="3"/>
  </si>
  <si>
    <t>700万円〃1,000万円〃</t>
    <rPh sb="3" eb="5">
      <t>マンエン</t>
    </rPh>
    <rPh sb="11" eb="13">
      <t>マンエン</t>
    </rPh>
    <phoneticPr fontId="3"/>
  </si>
  <si>
    <t>1,000万円を超える金額</t>
    <rPh sb="5" eb="7">
      <t>マンエン</t>
    </rPh>
    <rPh sb="8" eb="9">
      <t>コ</t>
    </rPh>
    <rPh sb="11" eb="13">
      <t>キンガク</t>
    </rPh>
    <phoneticPr fontId="3"/>
  </si>
  <si>
    <t>200万円以下の金額</t>
    <rPh sb="3" eb="5">
      <t>マンエン</t>
    </rPh>
    <rPh sb="5" eb="7">
      <t>イカ</t>
    </rPh>
    <rPh sb="8" eb="10">
      <t>キンガク</t>
    </rPh>
    <phoneticPr fontId="3"/>
  </si>
  <si>
    <t>200万円を超え700万円以下</t>
    <rPh sb="3" eb="5">
      <t>マンエン</t>
    </rPh>
    <rPh sb="6" eb="7">
      <t>コ</t>
    </rPh>
    <rPh sb="11" eb="13">
      <t>マンエン</t>
    </rPh>
    <rPh sb="13" eb="15">
      <t>イカ</t>
    </rPh>
    <phoneticPr fontId="3"/>
  </si>
  <si>
    <t>700万円を超える金額</t>
    <rPh sb="3" eb="4">
      <t>マン</t>
    </rPh>
    <rPh sb="4" eb="5">
      <t>エン</t>
    </rPh>
    <rPh sb="6" eb="7">
      <t>コ</t>
    </rPh>
    <rPh sb="9" eb="11">
      <t>キンガク</t>
    </rPh>
    <phoneticPr fontId="3"/>
  </si>
  <si>
    <t>民税　　</t>
    <rPh sb="0" eb="1">
      <t>ミン</t>
    </rPh>
    <rPh sb="1" eb="2">
      <t>ゼイ</t>
    </rPh>
    <phoneticPr fontId="3"/>
  </si>
  <si>
    <t>道府県</t>
    <rPh sb="0" eb="3">
      <t>ドウフケン</t>
    </rPh>
    <phoneticPr fontId="3"/>
  </si>
  <si>
    <t>(24)</t>
    <phoneticPr fontId="3"/>
  </si>
  <si>
    <t>(26)</t>
    <phoneticPr fontId="3"/>
  </si>
  <si>
    <t xml:space="preserve">
公的年金等控除額</t>
    <rPh sb="2" eb="4">
      <t>コウテキ</t>
    </rPh>
    <rPh sb="4" eb="7">
      <t>ネンキンナド</t>
    </rPh>
    <rPh sb="7" eb="9">
      <t>コウジョ</t>
    </rPh>
    <rPh sb="9" eb="10">
      <t>ガク</t>
    </rPh>
    <phoneticPr fontId="3"/>
  </si>
  <si>
    <t xml:space="preserve">
公的年金等に係る
雑所得の金額</t>
    <rPh sb="2" eb="4">
      <t>コウテキ</t>
    </rPh>
    <rPh sb="4" eb="7">
      <t>ネンキンナド</t>
    </rPh>
    <rPh sb="8" eb="9">
      <t>カカワ</t>
    </rPh>
    <rPh sb="11" eb="14">
      <t>ザツショトク</t>
    </rPh>
    <rPh sb="15" eb="17">
      <t>キンガク</t>
    </rPh>
    <phoneticPr fontId="3"/>
  </si>
  <si>
    <t>（a）</t>
    <phoneticPr fontId="3"/>
  </si>
  <si>
    <t>（b）</t>
    <phoneticPr fontId="3"/>
  </si>
  <si>
    <t>（c）</t>
    <phoneticPr fontId="3"/>
  </si>
  <si>
    <t>土地等に係る 
事業所得等の 
金額に係るもの</t>
    <rPh sb="0" eb="3">
      <t>トチトウ</t>
    </rPh>
    <rPh sb="4" eb="5">
      <t>カカワ</t>
    </rPh>
    <rPh sb="8" eb="9">
      <t>コト</t>
    </rPh>
    <rPh sb="9" eb="10">
      <t>ギョウ</t>
    </rPh>
    <rPh sb="10" eb="13">
      <t>ショトクナド</t>
    </rPh>
    <rPh sb="16" eb="17">
      <t>キン</t>
    </rPh>
    <rPh sb="17" eb="18">
      <t>ガク</t>
    </rPh>
    <rPh sb="19" eb="20">
      <t>カカワ</t>
    </rPh>
    <phoneticPr fontId="3"/>
  </si>
  <si>
    <t xml:space="preserve">
医療費控除</t>
    <rPh sb="1" eb="4">
      <t>イリョウヒ</t>
    </rPh>
    <rPh sb="4" eb="6">
      <t>コウジョ</t>
    </rPh>
    <phoneticPr fontId="3"/>
  </si>
  <si>
    <t xml:space="preserve">
社会保険料控除</t>
    <rPh sb="1" eb="3">
      <t>シャカイ</t>
    </rPh>
    <rPh sb="3" eb="5">
      <t>ホケン</t>
    </rPh>
    <rPh sb="5" eb="6">
      <t>リョウ</t>
    </rPh>
    <rPh sb="6" eb="8">
      <t>コウジョ</t>
    </rPh>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</si>
  <si>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</si>
  <si>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寡夫控除</t>
    <rPh sb="0" eb="1">
      <t>ヤモメ</t>
    </rPh>
    <rPh sb="1" eb="2">
      <t>オット</t>
    </rPh>
    <rPh sb="2" eb="4">
      <t>コウジョ</t>
    </rPh>
    <phoneticPr fontId="3"/>
  </si>
  <si>
    <t>勤労学生
控除</t>
    <rPh sb="0" eb="2">
      <t>キンロウ</t>
    </rPh>
    <rPh sb="2" eb="4">
      <t>ガクセイ</t>
    </rPh>
    <rPh sb="5" eb="7">
      <t>コウジョ</t>
    </rPh>
    <phoneticPr fontId="3"/>
  </si>
  <si>
    <t>(11)</t>
  </si>
  <si>
    <t>(14)</t>
  </si>
  <si>
    <t>(17)</t>
  </si>
  <si>
    <t>一般
(70歳未満)</t>
    <rPh sb="0" eb="2">
      <t>イッパン</t>
    </rPh>
    <rPh sb="6" eb="7">
      <t>サイ</t>
    </rPh>
    <rPh sb="7" eb="9">
      <t>ミマン</t>
    </rPh>
    <phoneticPr fontId="3"/>
  </si>
  <si>
    <t>老人配偶者
(70歳以上)</t>
    <rPh sb="0" eb="2">
      <t>ロウジン</t>
    </rPh>
    <rPh sb="2" eb="5">
      <t>ハイグウシャ</t>
    </rPh>
    <rPh sb="9" eb="12">
      <t>サイイジョウ</t>
    </rPh>
    <phoneticPr fontId="3"/>
  </si>
  <si>
    <t>配偶者控除</t>
    <rPh sb="0" eb="3">
      <t>ハイグウシャ</t>
    </rPh>
    <rPh sb="3" eb="5">
      <t>コウジョ</t>
    </rPh>
    <phoneticPr fontId="3"/>
  </si>
  <si>
    <t>(35)</t>
    <phoneticPr fontId="3"/>
  </si>
  <si>
    <t xml:space="preserve">        （千円）   (A)</t>
    <phoneticPr fontId="3"/>
  </si>
  <si>
    <t>(36)</t>
    <phoneticPr fontId="3"/>
  </si>
  <si>
    <t>　 　　（千円）   (B)</t>
    <phoneticPr fontId="3"/>
  </si>
  <si>
    <t>　 　　（千円）   (B)’</t>
    <phoneticPr fontId="3"/>
  </si>
  <si>
    <t>（人）</t>
    <phoneticPr fontId="3"/>
  </si>
  <si>
    <t>年　　　度</t>
    <rPh sb="0" eb="1">
      <t>トシ</t>
    </rPh>
    <rPh sb="4" eb="5">
      <t>ド</t>
    </rPh>
    <phoneticPr fontId="3"/>
  </si>
  <si>
    <t>区分</t>
    <rPh sb="0" eb="2">
      <t>クブン</t>
    </rPh>
    <phoneticPr fontId="3"/>
  </si>
  <si>
    <t>　各調査表の太線の枠内の数値は、Excelによって作成するので、下記事項に留意のうえ記入すること。</t>
    <phoneticPr fontId="3"/>
  </si>
  <si>
    <t>ふりがな</t>
    <phoneticPr fontId="3"/>
  </si>
  <si>
    <t>担当者氏名</t>
    <phoneticPr fontId="3"/>
  </si>
  <si>
    <t>総所得金額,山林所得金額
及び退職所得金額分
（超過税率課税分を含む）</t>
    <rPh sb="0" eb="3">
      <t>ソウショトク</t>
    </rPh>
    <rPh sb="3" eb="5">
      <t>キンガク</t>
    </rPh>
    <rPh sb="6" eb="8">
      <t>サンリン</t>
    </rPh>
    <rPh sb="8" eb="10">
      <t>ショトク</t>
    </rPh>
    <rPh sb="10" eb="12">
      <t>キンガク</t>
    </rPh>
    <rPh sb="13" eb="14">
      <t>オヨ</t>
    </rPh>
    <rPh sb="15" eb="17">
      <t>タイショク</t>
    </rPh>
    <rPh sb="17" eb="19">
      <t>ショトク</t>
    </rPh>
    <rPh sb="19" eb="21">
      <t>キンガク</t>
    </rPh>
    <rPh sb="21" eb="22">
      <t>ブン</t>
    </rPh>
    <phoneticPr fontId="3"/>
  </si>
  <si>
    <t>　 　     　（千円）   (B)</t>
    <phoneticPr fontId="3"/>
  </si>
  <si>
    <t>　      　　（千円）   (B)'</t>
    <phoneticPr fontId="3"/>
  </si>
  <si>
    <t>総所得金額,山林所得金額
及び退職所得金額分
（超過税率課税分を含む）</t>
    <phoneticPr fontId="3"/>
  </si>
  <si>
    <t>　 　     　（千円）   (B)'</t>
    <phoneticPr fontId="3"/>
  </si>
  <si>
    <t xml:space="preserve">      （千円） (A)</t>
    <phoneticPr fontId="3"/>
  </si>
  <si>
    <t>居住用財産の
譲渡に係る分</t>
  </si>
  <si>
    <t>10万円以下の金額</t>
  </si>
  <si>
    <t>扶養親族及び控除対象配偶者</t>
    <rPh sb="0" eb="2">
      <t>フヨウ</t>
    </rPh>
    <rPh sb="2" eb="4">
      <t>シンゾク</t>
    </rPh>
    <rPh sb="4" eb="5">
      <t>オヨ</t>
    </rPh>
    <rPh sb="6" eb="8">
      <t>コウジョ</t>
    </rPh>
    <rPh sb="8" eb="10">
      <t>タイショウ</t>
    </rPh>
    <rPh sb="10" eb="13">
      <t>ハイグウシャ</t>
    </rPh>
    <phoneticPr fontId="3"/>
  </si>
  <si>
    <t>住民税の課税の対象となった配当所得に係る納税義務者数等</t>
    <rPh sb="0" eb="3">
      <t>ジュウミンゼイ</t>
    </rPh>
    <rPh sb="4" eb="6">
      <t>カゼイ</t>
    </rPh>
    <rPh sb="7" eb="9">
      <t>タイショウ</t>
    </rPh>
    <rPh sb="13" eb="15">
      <t>ハイトウ</t>
    </rPh>
    <rPh sb="15" eb="17">
      <t>ショトク</t>
    </rPh>
    <rPh sb="18" eb="19">
      <t>カカ</t>
    </rPh>
    <rPh sb="20" eb="22">
      <t>ノウゼイ</t>
    </rPh>
    <rPh sb="22" eb="25">
      <t>ギムシャ</t>
    </rPh>
    <rPh sb="25" eb="26">
      <t>スウ</t>
    </rPh>
    <rPh sb="26" eb="27">
      <t>トウ</t>
    </rPh>
    <phoneticPr fontId="3"/>
  </si>
  <si>
    <t>住民税の課税の対象となった利子所得に係る納税義務者数等</t>
    <rPh sb="0" eb="3">
      <t>ジュウミンゼイ</t>
    </rPh>
    <rPh sb="4" eb="6">
      <t>カゼイ</t>
    </rPh>
    <rPh sb="7" eb="9">
      <t>タイショウ</t>
    </rPh>
    <rPh sb="13" eb="15">
      <t>リシ</t>
    </rPh>
    <rPh sb="15" eb="17">
      <t>ショトク</t>
    </rPh>
    <rPh sb="18" eb="19">
      <t>カカ</t>
    </rPh>
    <rPh sb="20" eb="22">
      <t>ノウゼイ</t>
    </rPh>
    <rPh sb="22" eb="25">
      <t>ギムシャ</t>
    </rPh>
    <rPh sb="25" eb="26">
      <t>スウ</t>
    </rPh>
    <rPh sb="26" eb="27">
      <t>トウ</t>
    </rPh>
    <phoneticPr fontId="3"/>
  </si>
  <si>
    <t>年度</t>
    <rPh sb="0" eb="2">
      <t>ネンド</t>
    </rPh>
    <phoneticPr fontId="3"/>
  </si>
  <si>
    <t>調定した月</t>
    <rPh sb="0" eb="1">
      <t>チョウ</t>
    </rPh>
    <rPh sb="1" eb="2">
      <t>サダム</t>
    </rPh>
    <rPh sb="4" eb="5">
      <t>ツキ</t>
    </rPh>
    <phoneticPr fontId="3"/>
  </si>
  <si>
    <t>(B)について標準税率
で算出したもの
(超過税率課税分等を除いた額)</t>
    <rPh sb="7" eb="9">
      <t>ヒョウジュン</t>
    </rPh>
    <rPh sb="9" eb="11">
      <t>ゼイリツ</t>
    </rPh>
    <rPh sb="13" eb="15">
      <t>サンシュツ</t>
    </rPh>
    <rPh sb="21" eb="23">
      <t>チョウカ</t>
    </rPh>
    <rPh sb="23" eb="25">
      <t>ゼイリツ</t>
    </rPh>
    <rPh sb="25" eb="27">
      <t>カゼイ</t>
    </rPh>
    <rPh sb="27" eb="28">
      <t>ブン</t>
    </rPh>
    <rPh sb="28" eb="29">
      <t>トウ</t>
    </rPh>
    <rPh sb="30" eb="31">
      <t>ノゾ</t>
    </rPh>
    <rPh sb="33" eb="34">
      <t>ガク</t>
    </rPh>
    <phoneticPr fontId="3"/>
  </si>
  <si>
    <t xml:space="preserve">
公的年金等に
係る収入金額</t>
    <rPh sb="2" eb="4">
      <t>コウテキ</t>
    </rPh>
    <rPh sb="4" eb="6">
      <t>ネンキン</t>
    </rPh>
    <rPh sb="6" eb="7">
      <t>ナド</t>
    </rPh>
    <rPh sb="9" eb="10">
      <t>カカワ</t>
    </rPh>
    <rPh sb="11" eb="13">
      <t>シュウニュウ</t>
    </rPh>
    <rPh sb="13" eb="15">
      <t>キンガク</t>
    </rPh>
    <phoneticPr fontId="3"/>
  </si>
  <si>
    <t>分離短期譲渡所得金額に係るもの</t>
    <rPh sb="0" eb="2">
      <t>ブンリ</t>
    </rPh>
    <rPh sb="2" eb="4">
      <t>タンキ</t>
    </rPh>
    <rPh sb="4" eb="6">
      <t>ジョウト</t>
    </rPh>
    <rPh sb="6" eb="8">
      <t>ショトク</t>
    </rPh>
    <rPh sb="8" eb="10">
      <t>キンガク</t>
    </rPh>
    <rPh sb="11" eb="12">
      <t>カカワ</t>
    </rPh>
    <phoneticPr fontId="3"/>
  </si>
  <si>
    <t>地方公共団体コード</t>
    <rPh sb="0" eb="2">
      <t>チホウ</t>
    </rPh>
    <rPh sb="2" eb="4">
      <t>コウキョウ</t>
    </rPh>
    <rPh sb="4" eb="6">
      <t>ダンタイ</t>
    </rPh>
    <phoneticPr fontId="3"/>
  </si>
  <si>
    <t>(1)</t>
    <phoneticPr fontId="3"/>
  </si>
  <si>
    <t>(2)</t>
    <phoneticPr fontId="3"/>
  </si>
  <si>
    <t>(3)</t>
    <phoneticPr fontId="3"/>
  </si>
  <si>
    <t>(4)</t>
    <phoneticPr fontId="3"/>
  </si>
  <si>
    <t>(5)</t>
    <phoneticPr fontId="3"/>
  </si>
  <si>
    <t>(6)</t>
    <phoneticPr fontId="3"/>
  </si>
  <si>
    <t>(7)</t>
    <phoneticPr fontId="3"/>
  </si>
  <si>
    <t>(8)</t>
    <phoneticPr fontId="3"/>
  </si>
  <si>
    <t>左のうち税額調
整措置に係る者</t>
    <rPh sb="0" eb="1">
      <t>ヒダリ</t>
    </rPh>
    <rPh sb="4" eb="6">
      <t>ゼイガク</t>
    </rPh>
    <rPh sb="6" eb="7">
      <t>チョウ</t>
    </rPh>
    <rPh sb="8" eb="9">
      <t>タダシ</t>
    </rPh>
    <rPh sb="9" eb="11">
      <t>ソチ</t>
    </rPh>
    <rPh sb="12" eb="13">
      <t>カカ</t>
    </rPh>
    <rPh sb="14" eb="15">
      <t>モノ</t>
    </rPh>
    <phoneticPr fontId="3"/>
  </si>
  <si>
    <t>平均税率
(B)／(A)</t>
    <rPh sb="0" eb="2">
      <t>ヘイキン</t>
    </rPh>
    <rPh sb="2" eb="4">
      <t>ゼイリツ</t>
    </rPh>
    <phoneticPr fontId="3"/>
  </si>
  <si>
    <t>市町村民税</t>
  </si>
  <si>
    <t>200万円〃300万円〃</t>
  </si>
  <si>
    <t>300万円〃400万円〃</t>
  </si>
  <si>
    <t>400万円〃550万円〃</t>
  </si>
  <si>
    <t>550万円〃700万円〃</t>
  </si>
  <si>
    <t>700万円〃1,000万円〃</t>
  </si>
  <si>
    <t>合計</t>
  </si>
  <si>
    <t>200万円以下の金額</t>
  </si>
  <si>
    <t>200万円を超え700万円以下</t>
  </si>
  <si>
    <t>民税　　</t>
  </si>
  <si>
    <t>道府県</t>
  </si>
  <si>
    <t>地方公共団体コード</t>
  </si>
  <si>
    <t>表番号</t>
  </si>
  <si>
    <t>都道府県名</t>
  </si>
  <si>
    <t>市町村名</t>
  </si>
  <si>
    <t>行番号</t>
  </si>
  <si>
    <t>分離長期譲渡所得金額に係るもの</t>
  </si>
  <si>
    <t>優良住宅地
としての譲渡
に係るもの</t>
  </si>
  <si>
    <t>居住用財産の
譲渡に係るもの</t>
  </si>
  <si>
    <t>小計</t>
  </si>
  <si>
    <t>分離短期譲渡所得金額に係るもの</t>
  </si>
  <si>
    <t>土地等に係る事業所得等分</t>
  </si>
  <si>
    <t>1</t>
    <phoneticPr fontId="3"/>
  </si>
  <si>
    <t>特別徴収税額
(B)＋(C)
(A)</t>
    <rPh sb="0" eb="2">
      <t>トクベツ</t>
    </rPh>
    <rPh sb="2" eb="4">
      <t>チョウシュウ</t>
    </rPh>
    <rPh sb="4" eb="6">
      <t>ゼイガク</t>
    </rPh>
    <phoneticPr fontId="3"/>
  </si>
  <si>
    <t>特別徴収税額の内訳</t>
    <rPh sb="0" eb="2">
      <t>トクベツ</t>
    </rPh>
    <rPh sb="2" eb="4">
      <t>チョウシュウ</t>
    </rPh>
    <rPh sb="4" eb="6">
      <t>ゼイガク</t>
    </rPh>
    <rPh sb="7" eb="9">
      <t>ウチワケ</t>
    </rPh>
    <phoneticPr fontId="3"/>
  </si>
  <si>
    <t xml:space="preserve">
平均税率
(B)／(A)</t>
    <phoneticPr fontId="3"/>
  </si>
  <si>
    <t xml:space="preserve">
計</t>
    <phoneticPr fontId="3"/>
  </si>
  <si>
    <t xml:space="preserve">
総所得金額
に係るもの</t>
    <rPh sb="1" eb="4">
      <t>ソウショトク</t>
    </rPh>
    <rPh sb="4" eb="6">
      <t>キンガク</t>
    </rPh>
    <rPh sb="8" eb="9">
      <t>カカ</t>
    </rPh>
    <phoneticPr fontId="3"/>
  </si>
  <si>
    <t xml:space="preserve">
退職所得金額
に係るもの</t>
    <rPh sb="1" eb="3">
      <t>タイショク</t>
    </rPh>
    <rPh sb="3" eb="5">
      <t>ショトク</t>
    </rPh>
    <rPh sb="5" eb="7">
      <t>キンガク</t>
    </rPh>
    <rPh sb="9" eb="10">
      <t>カカワ</t>
    </rPh>
    <phoneticPr fontId="3"/>
  </si>
  <si>
    <t xml:space="preserve">
分離長期譲渡
所得金額に係る
所得金額</t>
    <phoneticPr fontId="3"/>
  </si>
  <si>
    <t xml:space="preserve">
生命保険料控除</t>
    <rPh sb="1" eb="3">
      <t>セイメイ</t>
    </rPh>
    <rPh sb="3" eb="6">
      <t>ホケンリョウ</t>
    </rPh>
    <rPh sb="6" eb="8">
      <t>コウジョ</t>
    </rPh>
    <phoneticPr fontId="3"/>
  </si>
  <si>
    <t xml:space="preserve">
社会保険料控除</t>
    <rPh sb="1" eb="3">
      <t>シャカイ</t>
    </rPh>
    <rPh sb="3" eb="6">
      <t>ホケンリョウ</t>
    </rPh>
    <rPh sb="6" eb="8">
      <t>コウジョ</t>
    </rPh>
    <phoneticPr fontId="3"/>
  </si>
  <si>
    <t xml:space="preserve">
小規模企業
共済等掛金控除</t>
    <rPh sb="1" eb="4">
      <t>ショウキボ</t>
    </rPh>
    <rPh sb="4" eb="6">
      <t>キギョウ</t>
    </rPh>
    <rPh sb="7" eb="9">
      <t>キョウサイ</t>
    </rPh>
    <rPh sb="9" eb="10">
      <t>トウ</t>
    </rPh>
    <rPh sb="10" eb="11">
      <t>カ</t>
    </rPh>
    <rPh sb="11" eb="12">
      <t>キン</t>
    </rPh>
    <rPh sb="12" eb="14">
      <t>コウジョ</t>
    </rPh>
    <phoneticPr fontId="3"/>
  </si>
  <si>
    <t>障害者控除
（同居特障加算分含まず）</t>
    <rPh sb="0" eb="3">
      <t>ショウガイシャ</t>
    </rPh>
    <rPh sb="3" eb="5">
      <t>コウジョ</t>
    </rPh>
    <rPh sb="7" eb="9">
      <t>ドウキョ</t>
    </rPh>
    <rPh sb="9" eb="10">
      <t>トク</t>
    </rPh>
    <rPh sb="10" eb="11">
      <t>サワ</t>
    </rPh>
    <rPh sb="11" eb="13">
      <t>カサン</t>
    </rPh>
    <rPh sb="13" eb="14">
      <t>ブン</t>
    </rPh>
    <rPh sb="14" eb="15">
      <t>フク</t>
    </rPh>
    <phoneticPr fontId="3"/>
  </si>
  <si>
    <t xml:space="preserve">
退職所得金額</t>
    <rPh sb="1" eb="3">
      <t>タイショク</t>
    </rPh>
    <rPh sb="3" eb="5">
      <t>ショトク</t>
    </rPh>
    <rPh sb="5" eb="7">
      <t>キンガク</t>
    </rPh>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</si>
  <si>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</si>
  <si>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</si>
  <si>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</si>
  <si>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</si>
  <si>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</si>
  <si>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</si>
  <si>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</si>
  <si>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</si>
  <si>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</si>
  <si>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</si>
  <si>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</si>
  <si>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</si>
  <si>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</si>
  <si>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</si>
  <si>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</si>
  <si>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</si>
  <si>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</si>
  <si>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</si>
  <si>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分離短期譲渡
所得金額に係
る所得金額</t>
    <rPh sb="0" eb="2">
      <t>ブンリ</t>
    </rPh>
    <rPh sb="2" eb="4">
      <t>タンキ</t>
    </rPh>
    <rPh sb="4" eb="6">
      <t>ジョウト</t>
    </rPh>
    <rPh sb="7" eb="8">
      <t>ジョ</t>
    </rPh>
    <rPh sb="8" eb="9">
      <t>トク</t>
    </rPh>
    <rPh sb="9" eb="11">
      <t>キンガク</t>
    </rPh>
    <rPh sb="12" eb="13">
      <t>カカワ</t>
    </rPh>
    <rPh sb="15" eb="16">
      <t>トコロ</t>
    </rPh>
    <rPh sb="16" eb="17">
      <t>トク</t>
    </rPh>
    <rPh sb="17" eb="19">
      <t>キンガク</t>
    </rPh>
    <phoneticPr fontId="3"/>
  </si>
  <si>
    <t>(11)</t>
    <phoneticPr fontId="3"/>
  </si>
  <si>
    <t>(23)</t>
    <phoneticPr fontId="3"/>
  </si>
  <si>
    <t>(29)</t>
    <phoneticPr fontId="3"/>
  </si>
  <si>
    <t>(35)</t>
    <phoneticPr fontId="3"/>
  </si>
  <si>
    <t>優良住宅地
としての譲渡
に係るもの</t>
    <rPh sb="0" eb="2">
      <t>ユウリョウ</t>
    </rPh>
    <rPh sb="2" eb="4">
      <t>ジュウタク</t>
    </rPh>
    <rPh sb="4" eb="5">
      <t>チ</t>
    </rPh>
    <rPh sb="10" eb="12">
      <t>ジョウト</t>
    </rPh>
    <rPh sb="14" eb="15">
      <t>カカワ</t>
    </rPh>
    <phoneticPr fontId="3"/>
  </si>
  <si>
    <t>居住用財産
の譲渡に
係るもの</t>
    <rPh sb="0" eb="3">
      <t>キョジュウヨウ</t>
    </rPh>
    <rPh sb="3" eb="5">
      <t>ザイサン</t>
    </rPh>
    <rPh sb="7" eb="9">
      <t>ジョウト</t>
    </rPh>
    <rPh sb="11" eb="12">
      <t>カカワ</t>
    </rPh>
    <phoneticPr fontId="3"/>
  </si>
  <si>
    <t>　　　　　　　　　区　　　分
　　課税標準額の段階</t>
    <phoneticPr fontId="3"/>
  </si>
  <si>
    <t xml:space="preserve">
総所得金額等　</t>
    <rPh sb="1" eb="4">
      <t>ソウショトク</t>
    </rPh>
    <rPh sb="4" eb="7">
      <t>キンガクトウ</t>
    </rPh>
    <phoneticPr fontId="3"/>
  </si>
  <si>
    <t xml:space="preserve">
所得控除額</t>
    <rPh sb="1" eb="3">
      <t>ショトク</t>
    </rPh>
    <rPh sb="3" eb="5">
      <t>コウジョ</t>
    </rPh>
    <rPh sb="5" eb="6">
      <t>ガク</t>
    </rPh>
    <phoneticPr fontId="3"/>
  </si>
  <si>
    <t>120万円を超え160万円以下</t>
    <rPh sb="3" eb="5">
      <t>マンエン</t>
    </rPh>
    <rPh sb="6" eb="7">
      <t>コ</t>
    </rPh>
    <rPh sb="11" eb="13">
      <t>マンエン</t>
    </rPh>
    <rPh sb="13" eb="15">
      <t>イカ</t>
    </rPh>
    <phoneticPr fontId="3"/>
  </si>
  <si>
    <t>所得控除を行った納税義務者数</t>
    <rPh sb="0" eb="2">
      <t>ショトク</t>
    </rPh>
    <rPh sb="2" eb="4">
      <t>コウジョ</t>
    </rPh>
    <rPh sb="5" eb="6">
      <t>オコナ</t>
    </rPh>
    <rPh sb="8" eb="10">
      <t>ノウゼイ</t>
    </rPh>
    <rPh sb="10" eb="13">
      <t>ギムシャ</t>
    </rPh>
    <rPh sb="13" eb="14">
      <t>スウ</t>
    </rPh>
    <phoneticPr fontId="3"/>
  </si>
  <si>
    <t>税額(千円)</t>
    <rPh sb="0" eb="2">
      <t>ゼイガク</t>
    </rPh>
    <rPh sb="3" eb="5">
      <t>センエン</t>
    </rPh>
    <phoneticPr fontId="3"/>
  </si>
  <si>
    <t>4月</t>
    <rPh sb="0" eb="2">
      <t>シガツ</t>
    </rPh>
    <phoneticPr fontId="3"/>
  </si>
  <si>
    <t>配偶者特別控除が適用された納税義務者数(人)</t>
    <rPh sb="0" eb="3">
      <t>ハイグウシャ</t>
    </rPh>
    <rPh sb="3" eb="5">
      <t>トクベツ</t>
    </rPh>
    <rPh sb="5" eb="7">
      <t>コウジョ</t>
    </rPh>
    <rPh sb="8" eb="10">
      <t>テキヨウ</t>
    </rPh>
    <rPh sb="13" eb="15">
      <t>ノウゼイ</t>
    </rPh>
    <rPh sb="15" eb="18">
      <t>ギムシャ</t>
    </rPh>
    <rPh sb="18" eb="19">
      <t>スウ</t>
    </rPh>
    <rPh sb="20" eb="21">
      <t>ヒト</t>
    </rPh>
    <phoneticPr fontId="3"/>
  </si>
  <si>
    <t>33万円</t>
    <rPh sb="2" eb="4">
      <t>マンエン</t>
    </rPh>
    <phoneticPr fontId="3"/>
  </si>
  <si>
    <t>31万円</t>
    <rPh sb="2" eb="4">
      <t>マンエン</t>
    </rPh>
    <phoneticPr fontId="3"/>
  </si>
  <si>
    <t>26万円</t>
    <rPh sb="2" eb="4">
      <t>マンエン</t>
    </rPh>
    <phoneticPr fontId="3"/>
  </si>
  <si>
    <t xml:space="preserve">        （千円）   (A)</t>
    <phoneticPr fontId="3"/>
  </si>
  <si>
    <t>　 　　（千円）   (B)</t>
    <phoneticPr fontId="3"/>
  </si>
  <si>
    <t>　 　　（千円）   (B)’</t>
    <phoneticPr fontId="3"/>
  </si>
  <si>
    <t>(5)</t>
    <phoneticPr fontId="3"/>
  </si>
  <si>
    <t>(6)</t>
    <phoneticPr fontId="3"/>
  </si>
  <si>
    <t>(7)</t>
    <phoneticPr fontId="3"/>
  </si>
  <si>
    <t>(8)</t>
    <phoneticPr fontId="3"/>
  </si>
  <si>
    <t>(9)</t>
    <phoneticPr fontId="3"/>
  </si>
  <si>
    <t>(10)</t>
    <phoneticPr fontId="3"/>
  </si>
  <si>
    <t>(18)</t>
    <phoneticPr fontId="3"/>
  </si>
  <si>
    <t>(20)</t>
    <phoneticPr fontId="3"/>
  </si>
  <si>
    <t>110万円〃120万円〃</t>
    <rPh sb="3" eb="5">
      <t>マンエン</t>
    </rPh>
    <rPh sb="9" eb="11">
      <t>マンエン</t>
    </rPh>
    <phoneticPr fontId="3"/>
  </si>
  <si>
    <t>120万円〃130万円〃</t>
    <rPh sb="3" eb="5">
      <t>マンエン</t>
    </rPh>
    <rPh sb="9" eb="11">
      <t>マンエン</t>
    </rPh>
    <phoneticPr fontId="3"/>
  </si>
  <si>
    <t>130万円〃140万円〃</t>
    <rPh sb="3" eb="5">
      <t>マンエン</t>
    </rPh>
    <rPh sb="9" eb="11">
      <t>マンエン</t>
    </rPh>
    <phoneticPr fontId="3"/>
  </si>
  <si>
    <t>140万円〃150万円〃</t>
    <rPh sb="3" eb="5">
      <t>マンエン</t>
    </rPh>
    <rPh sb="9" eb="11">
      <t>マンエン</t>
    </rPh>
    <phoneticPr fontId="3"/>
  </si>
  <si>
    <t>150万円〃200万円〃</t>
    <rPh sb="3" eb="5">
      <t>マンエン</t>
    </rPh>
    <rPh sb="9" eb="11">
      <t>マンエン</t>
    </rPh>
    <phoneticPr fontId="3"/>
  </si>
  <si>
    <t>300万円〃500万円〃</t>
    <rPh sb="3" eb="5">
      <t>マンエン</t>
    </rPh>
    <rPh sb="9" eb="11">
      <t>マンエン</t>
    </rPh>
    <phoneticPr fontId="3"/>
  </si>
  <si>
    <t>税額控除額</t>
    <rPh sb="0" eb="2">
      <t>ゼイガク</t>
    </rPh>
    <rPh sb="2" eb="4">
      <t>コウジョ</t>
    </rPh>
    <rPh sb="4" eb="5">
      <t>ガク</t>
    </rPh>
    <phoneticPr fontId="3"/>
  </si>
  <si>
    <t>税　額
調整額</t>
    <rPh sb="0" eb="1">
      <t>ゼイ</t>
    </rPh>
    <rPh sb="2" eb="3">
      <t>ガク</t>
    </rPh>
    <rPh sb="4" eb="6">
      <t>チョウセイ</t>
    </rPh>
    <rPh sb="6" eb="7">
      <t>ガク</t>
    </rPh>
    <phoneticPr fontId="3"/>
  </si>
  <si>
    <t>減免税額</t>
    <rPh sb="0" eb="2">
      <t>ゲンメン</t>
    </rPh>
    <rPh sb="2" eb="4">
      <t>ゼイガク</t>
    </rPh>
    <phoneticPr fontId="3"/>
  </si>
  <si>
    <t>(1)</t>
    <phoneticPr fontId="3"/>
  </si>
  <si>
    <t>(2)</t>
    <phoneticPr fontId="3"/>
  </si>
  <si>
    <t>(3)</t>
    <phoneticPr fontId="3"/>
  </si>
  <si>
    <t>(4)</t>
    <phoneticPr fontId="3"/>
  </si>
  <si>
    <t>(5)</t>
    <phoneticPr fontId="3"/>
  </si>
  <si>
    <t>(6)</t>
    <phoneticPr fontId="3"/>
  </si>
  <si>
    <t>(7)</t>
    <phoneticPr fontId="3"/>
  </si>
  <si>
    <t>行番号</t>
    <phoneticPr fontId="3"/>
  </si>
  <si>
    <t>あり</t>
    <phoneticPr fontId="3"/>
  </si>
  <si>
    <t>なし</t>
    <phoneticPr fontId="3"/>
  </si>
  <si>
    <t>（人）</t>
    <phoneticPr fontId="3"/>
  </si>
  <si>
    <t>（千円）</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</si>
  <si>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</si>
  <si>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</si>
  <si>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</si>
  <si>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</si>
  <si>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</si>
  <si>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</si>
  <si>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</si>
  <si>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</si>
  <si>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</si>
  <si>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同居老親等
(70歳以上)</t>
    <rPh sb="0" eb="2">
      <t>ドウキョ</t>
    </rPh>
    <rPh sb="2" eb="3">
      <t>ロウ</t>
    </rPh>
    <rPh sb="3" eb="4">
      <t>オヤ</t>
    </rPh>
    <rPh sb="4" eb="5">
      <t>トウ</t>
    </rPh>
    <rPh sb="9" eb="10">
      <t>サイ</t>
    </rPh>
    <rPh sb="10" eb="12">
      <t>イジョウ</t>
    </rPh>
    <phoneticPr fontId="3"/>
  </si>
  <si>
    <t>(19)</t>
  </si>
  <si>
    <t>(20)</t>
  </si>
  <si>
    <t>(24)</t>
  </si>
  <si>
    <t>10万円以下の金額</t>
    <phoneticPr fontId="3"/>
  </si>
  <si>
    <t>10万円を超え100万円以下</t>
    <phoneticPr fontId="3"/>
  </si>
  <si>
    <t>100万円〃200万円〃</t>
    <phoneticPr fontId="3"/>
  </si>
  <si>
    <t>200万円〃300万円〃</t>
    <phoneticPr fontId="3"/>
  </si>
  <si>
    <t>(千円)</t>
    <phoneticPr fontId="3"/>
  </si>
  <si>
    <t>資本金等の金額が10億円を超える法人で,従業者数の合計数が50人以下であるもの
(C)</t>
    <rPh sb="0" eb="4">
      <t>シホンキントウ</t>
    </rPh>
    <rPh sb="5" eb="7">
      <t>キンガク</t>
    </rPh>
    <rPh sb="10" eb="12">
      <t>オクエン</t>
    </rPh>
    <rPh sb="13" eb="14">
      <t>コ</t>
    </rPh>
    <rPh sb="16" eb="18">
      <t>ホウジン</t>
    </rPh>
    <rPh sb="20" eb="21">
      <t>ジュウ</t>
    </rPh>
    <rPh sb="21" eb="24">
      <t>ギョウシャスウ</t>
    </rPh>
    <rPh sb="25" eb="28">
      <t>ゴウケイスウ</t>
    </rPh>
    <rPh sb="31" eb="32">
      <t>ニン</t>
    </rPh>
    <rPh sb="32" eb="34">
      <t>イカ</t>
    </rPh>
    <phoneticPr fontId="3"/>
  </si>
  <si>
    <t>資本金等の金額が1億円を超え10億円以下である法人で,従業者数の合計数が50人を超えるもの
(D)</t>
    <rPh sb="0" eb="4">
      <t>シホンキントウ</t>
    </rPh>
    <rPh sb="5" eb="7">
      <t>キンガク</t>
    </rPh>
    <rPh sb="9" eb="11">
      <t>オクエン</t>
    </rPh>
    <rPh sb="12" eb="13">
      <t>コ</t>
    </rPh>
    <rPh sb="16" eb="17">
      <t>オク</t>
    </rPh>
    <rPh sb="17" eb="18">
      <t>エン</t>
    </rPh>
    <rPh sb="18" eb="20">
      <t>イカ</t>
    </rPh>
    <rPh sb="23" eb="25">
      <t>ホウジン</t>
    </rPh>
    <rPh sb="27" eb="28">
      <t>ジュウ</t>
    </rPh>
    <rPh sb="28" eb="31">
      <t>ギョウシャスウ</t>
    </rPh>
    <rPh sb="32" eb="35">
      <t>ゴウケイスウ</t>
    </rPh>
    <rPh sb="38" eb="39">
      <t>ニン</t>
    </rPh>
    <rPh sb="40" eb="41">
      <t>コ</t>
    </rPh>
    <phoneticPr fontId="3"/>
  </si>
  <si>
    <t>資本金等の金額が1,000万円を超え1億円以下である法人で,従業者数の合計数が50人以下であるもの
(G)</t>
    <rPh sb="0" eb="4">
      <t>シホンキントウ</t>
    </rPh>
    <rPh sb="5" eb="7">
      <t>キンガク</t>
    </rPh>
    <rPh sb="13" eb="15">
      <t>マンエン</t>
    </rPh>
    <rPh sb="16" eb="17">
      <t>コ</t>
    </rPh>
    <rPh sb="19" eb="20">
      <t>オク</t>
    </rPh>
    <rPh sb="20" eb="21">
      <t>エン</t>
    </rPh>
    <rPh sb="21" eb="23">
      <t>イカ</t>
    </rPh>
    <rPh sb="26" eb="28">
      <t>ホウジン</t>
    </rPh>
    <rPh sb="30" eb="31">
      <t>ジュウ</t>
    </rPh>
    <rPh sb="31" eb="34">
      <t>ギョウシャスウ</t>
    </rPh>
    <rPh sb="35" eb="38">
      <t>ゴウケイスウ</t>
    </rPh>
    <rPh sb="41" eb="44">
      <t>ニンイカ</t>
    </rPh>
    <phoneticPr fontId="3"/>
  </si>
  <si>
    <t>資本金等の金額が1億円を超え10億円以下である法人で,従業者数の合計数が50人以下であるもの
(E)</t>
    <rPh sb="0" eb="4">
      <t>シホンキントウ</t>
    </rPh>
    <rPh sb="5" eb="7">
      <t>キンガク</t>
    </rPh>
    <rPh sb="9" eb="11">
      <t>オクエン</t>
    </rPh>
    <rPh sb="12" eb="13">
      <t>コ</t>
    </rPh>
    <rPh sb="16" eb="17">
      <t>オク</t>
    </rPh>
    <rPh sb="17" eb="18">
      <t>エン</t>
    </rPh>
    <rPh sb="18" eb="20">
      <t>イカ</t>
    </rPh>
    <rPh sb="23" eb="25">
      <t>ホウジン</t>
    </rPh>
    <rPh sb="27" eb="28">
      <t>ジュウ</t>
    </rPh>
    <rPh sb="28" eb="31">
      <t>ギョウシャスウ</t>
    </rPh>
    <rPh sb="32" eb="35">
      <t>ゴウケイスウ</t>
    </rPh>
    <rPh sb="38" eb="39">
      <t>ニン</t>
    </rPh>
    <rPh sb="39" eb="41">
      <t>イカ</t>
    </rPh>
    <phoneticPr fontId="3"/>
  </si>
  <si>
    <t>資本金等の金額が1,000万円を超え1億円以下である法人で,従業者数の合計数が50人を超えるもの
(F)</t>
    <rPh sb="0" eb="4">
      <t>シホンキントウ</t>
    </rPh>
    <rPh sb="5" eb="7">
      <t>キンガク</t>
    </rPh>
    <rPh sb="13" eb="15">
      <t>マンエン</t>
    </rPh>
    <rPh sb="16" eb="17">
      <t>コ</t>
    </rPh>
    <rPh sb="19" eb="20">
      <t>オク</t>
    </rPh>
    <rPh sb="20" eb="21">
      <t>エン</t>
    </rPh>
    <rPh sb="21" eb="23">
      <t>イカ</t>
    </rPh>
    <rPh sb="26" eb="28">
      <t>ホウジン</t>
    </rPh>
    <rPh sb="30" eb="31">
      <t>ジュウ</t>
    </rPh>
    <rPh sb="31" eb="34">
      <t>ギョウシャスウ</t>
    </rPh>
    <rPh sb="35" eb="38">
      <t>ゴウケイスウ</t>
    </rPh>
    <rPh sb="41" eb="42">
      <t>ニン</t>
    </rPh>
    <rPh sb="43" eb="44">
      <t>コ</t>
    </rPh>
    <phoneticPr fontId="3"/>
  </si>
  <si>
    <t>資本金等の金額が1,000万円以下である法人で,従業者数の合計数が50人を超えるもの
(H)</t>
    <rPh sb="0" eb="4">
      <t>シホンキントウ</t>
    </rPh>
    <rPh sb="5" eb="7">
      <t>キンガク</t>
    </rPh>
    <rPh sb="13" eb="14">
      <t>マン</t>
    </rPh>
    <rPh sb="14" eb="15">
      <t>エン</t>
    </rPh>
    <rPh sb="15" eb="17">
      <t>イカ</t>
    </rPh>
    <rPh sb="20" eb="22">
      <t>ホウジン</t>
    </rPh>
    <rPh sb="24" eb="25">
      <t>ジュウ</t>
    </rPh>
    <rPh sb="25" eb="28">
      <t>ギョウシャスウ</t>
    </rPh>
    <rPh sb="29" eb="32">
      <t>ゴウケイスウ</t>
    </rPh>
    <rPh sb="35" eb="36">
      <t>ニン</t>
    </rPh>
    <rPh sb="37" eb="38">
      <t>コ</t>
    </rPh>
    <phoneticPr fontId="3"/>
  </si>
  <si>
    <t>給与特徴
に係る分</t>
    <rPh sb="0" eb="2">
      <t>キュウヨ</t>
    </rPh>
    <rPh sb="2" eb="4">
      <t>トクチョウ</t>
    </rPh>
    <rPh sb="6" eb="7">
      <t>カカ</t>
    </rPh>
    <rPh sb="8" eb="9">
      <t>ブン</t>
    </rPh>
    <phoneticPr fontId="3"/>
  </si>
  <si>
    <t>年金特徴
に係る分</t>
    <rPh sb="0" eb="2">
      <t>ネンキン</t>
    </rPh>
    <rPh sb="2" eb="4">
      <t>トクチョウ</t>
    </rPh>
    <rPh sb="6" eb="7">
      <t>カカ</t>
    </rPh>
    <rPh sb="8" eb="9">
      <t>ブン</t>
    </rPh>
    <phoneticPr fontId="3"/>
  </si>
  <si>
    <t>老人扶養親族
(70歳以上)</t>
    <rPh sb="0" eb="2">
      <t>ロウジン</t>
    </rPh>
    <rPh sb="2" eb="4">
      <t>フヨウ</t>
    </rPh>
    <rPh sb="4" eb="6">
      <t>シンゾク</t>
    </rPh>
    <rPh sb="10" eb="13">
      <t>サイイジョウ</t>
    </rPh>
    <phoneticPr fontId="3"/>
  </si>
  <si>
    <t>同居老親等
(70歳以上)</t>
    <rPh sb="0" eb="2">
      <t>ドウキョ</t>
    </rPh>
    <rPh sb="2" eb="5">
      <t>ロウシンナド</t>
    </rPh>
    <rPh sb="9" eb="12">
      <t>サイイジョウ</t>
    </rPh>
    <phoneticPr fontId="3"/>
  </si>
  <si>
    <t>特別
割増</t>
    <rPh sb="0" eb="2">
      <t>トクベツ</t>
    </rPh>
    <rPh sb="3" eb="4">
      <t>ワ</t>
    </rPh>
    <rPh sb="4" eb="5">
      <t>マ</t>
    </rPh>
    <phoneticPr fontId="3"/>
  </si>
  <si>
    <t xml:space="preserve">
雑損控除</t>
    <rPh sb="1" eb="3">
      <t>ザッソン</t>
    </rPh>
    <rPh sb="3" eb="5">
      <t>コウジョ</t>
    </rPh>
    <phoneticPr fontId="3"/>
  </si>
  <si>
    <t xml:space="preserve">
小規模企業
共済等掛金控除</t>
    <rPh sb="1" eb="4">
      <t>ショウキボ</t>
    </rPh>
    <rPh sb="4" eb="6">
      <t>キギョウ</t>
    </rPh>
    <rPh sb="7" eb="10">
      <t>キョウサイナド</t>
    </rPh>
    <rPh sb="10" eb="12">
      <t>カケガネ</t>
    </rPh>
    <rPh sb="12" eb="14">
      <t>コウジョ</t>
    </rPh>
    <phoneticPr fontId="3"/>
  </si>
  <si>
    <t>障害者控除</t>
    <rPh sb="0" eb="3">
      <t>ショウガイシャ</t>
    </rPh>
    <rPh sb="3" eb="5">
      <t>コウジョ</t>
    </rPh>
    <phoneticPr fontId="3"/>
  </si>
  <si>
    <t>寡婦控除</t>
    <rPh sb="0" eb="2">
      <t>カフ</t>
    </rPh>
    <rPh sb="2" eb="4">
      <t>コウジョ</t>
    </rPh>
    <phoneticPr fontId="3"/>
  </si>
  <si>
    <t xml:space="preserve">
寡夫控除</t>
    <rPh sb="1" eb="2">
      <t>ヤモメ</t>
    </rPh>
    <rPh sb="2" eb="3">
      <t>オット</t>
    </rPh>
    <rPh sb="3" eb="5">
      <t>コウジョ</t>
    </rPh>
    <phoneticPr fontId="3"/>
  </si>
  <si>
    <t xml:space="preserve">
勤労学生控除</t>
    <rPh sb="1" eb="3">
      <t>キンロウ</t>
    </rPh>
    <rPh sb="3" eb="5">
      <t>ガクセイ</t>
    </rPh>
    <rPh sb="5" eb="7">
      <t>コウジョ</t>
    </rPh>
    <phoneticPr fontId="3"/>
  </si>
  <si>
    <t>配　偶　者　控　除</t>
    <phoneticPr fontId="3"/>
  </si>
  <si>
    <t xml:space="preserve">
配偶者特別控除</t>
    <rPh sb="1" eb="4">
      <t>ハイグウシャ</t>
    </rPh>
    <rPh sb="4" eb="6">
      <t>トクベツ</t>
    </rPh>
    <rPh sb="6" eb="8">
      <t>コウジョ</t>
    </rPh>
    <phoneticPr fontId="3"/>
  </si>
  <si>
    <t>扶養控除</t>
    <rPh sb="0" eb="2">
      <t>フヨウ</t>
    </rPh>
    <rPh sb="2" eb="4">
      <t>コウジョ</t>
    </rPh>
    <phoneticPr fontId="3"/>
  </si>
  <si>
    <t xml:space="preserve">
基礎控除</t>
    <rPh sb="1" eb="3">
      <t>キソ</t>
    </rPh>
    <rPh sb="3" eb="5">
      <t>コウジョ</t>
    </rPh>
    <phoneticPr fontId="3"/>
  </si>
  <si>
    <t>（％）</t>
    <phoneticPr fontId="3"/>
  </si>
  <si>
    <t>地震保険料控除</t>
    <rPh sb="0" eb="2">
      <t>ジシン</t>
    </rPh>
    <rPh sb="2" eb="4">
      <t>ホケン</t>
    </rPh>
    <rPh sb="4" eb="5">
      <t>リョウ</t>
    </rPh>
    <rPh sb="5" eb="7">
      <t>コウジョ</t>
    </rPh>
    <phoneticPr fontId="3"/>
  </si>
  <si>
    <t>配当割額の控除</t>
    <rPh sb="0" eb="2">
      <t>ハイトウ</t>
    </rPh>
    <rPh sb="2" eb="4">
      <t>ワリガク</t>
    </rPh>
    <rPh sb="5" eb="7">
      <t>コウジョ</t>
    </rPh>
    <phoneticPr fontId="3"/>
  </si>
  <si>
    <t>株式等譲渡所得割額の控除</t>
    <rPh sb="0" eb="2">
      <t>カブシキ</t>
    </rPh>
    <rPh sb="2" eb="3">
      <t>トウ</t>
    </rPh>
    <rPh sb="3" eb="5">
      <t>ジョウト</t>
    </rPh>
    <rPh sb="5" eb="8">
      <t>ショトクワリ</t>
    </rPh>
    <rPh sb="8" eb="9">
      <t>ガク</t>
    </rPh>
    <rPh sb="10" eb="12">
      <t>コウジョ</t>
    </rPh>
    <phoneticPr fontId="3"/>
  </si>
  <si>
    <t>住宅借入金等特別税額控除</t>
    <rPh sb="0" eb="2">
      <t>ジュウタク</t>
    </rPh>
    <rPh sb="2" eb="5">
      <t>カリイレキン</t>
    </rPh>
    <rPh sb="5" eb="6">
      <t>トウ</t>
    </rPh>
    <rPh sb="6" eb="8">
      <t>トクベツ</t>
    </rPh>
    <rPh sb="8" eb="10">
      <t>ゼイガク</t>
    </rPh>
    <rPh sb="10" eb="12">
      <t>コウジョ</t>
    </rPh>
    <phoneticPr fontId="3"/>
  </si>
  <si>
    <t>税額控除を行った納税義務者数</t>
    <rPh sb="0" eb="2">
      <t>ゼイガク</t>
    </rPh>
    <rPh sb="2" eb="4">
      <t>コウジョ</t>
    </rPh>
    <rPh sb="5" eb="6">
      <t>オコナ</t>
    </rPh>
    <rPh sb="8" eb="10">
      <t>ノウゼイ</t>
    </rPh>
    <rPh sb="10" eb="13">
      <t>ギムシャ</t>
    </rPh>
    <rPh sb="13" eb="14">
      <t>スウ</t>
    </rPh>
    <phoneticPr fontId="3"/>
  </si>
  <si>
    <t>外国税額
控除</t>
    <rPh sb="0" eb="2">
      <t>ガイコク</t>
    </rPh>
    <rPh sb="2" eb="4">
      <t>ゼイガク</t>
    </rPh>
    <rPh sb="5" eb="7">
      <t>コウジョ</t>
    </rPh>
    <phoneticPr fontId="3"/>
  </si>
  <si>
    <t>一般の譲渡
に係る分</t>
    <phoneticPr fontId="3"/>
  </si>
  <si>
    <t>一般の譲渡
に係るもの</t>
    <phoneticPr fontId="3"/>
  </si>
  <si>
    <r>
      <t xml:space="preserve">　　　　　　　区　　　分
 </t>
    </r>
    <r>
      <rPr>
        <sz val="8"/>
        <rFont val="ＭＳ 明朝"/>
        <family val="1"/>
        <charset val="128"/>
      </rPr>
      <t>給与収入金額の段階</t>
    </r>
    <rPh sb="18" eb="20">
      <t>キュウヨ</t>
    </rPh>
    <rPh sb="20" eb="22">
      <t>シュウニュウ</t>
    </rPh>
    <rPh sb="22" eb="24">
      <t>キンガク</t>
    </rPh>
    <phoneticPr fontId="3"/>
  </si>
  <si>
    <r>
      <t xml:space="preserve">
　　　　　　　区　　　分
</t>
    </r>
    <r>
      <rPr>
        <sz val="8"/>
        <rFont val="ＭＳ 明朝"/>
        <family val="1"/>
        <charset val="128"/>
      </rPr>
      <t xml:space="preserve"> 公的年金等収入金額
 の段階</t>
    </r>
    <rPh sb="18" eb="20">
      <t>コウテキ</t>
    </rPh>
    <rPh sb="20" eb="22">
      <t>ネンキン</t>
    </rPh>
    <rPh sb="22" eb="23">
      <t>トウ</t>
    </rPh>
    <rPh sb="23" eb="25">
      <t>シュウニュウ</t>
    </rPh>
    <rPh sb="25" eb="27">
      <t>キンガク</t>
    </rPh>
    <phoneticPr fontId="3"/>
  </si>
  <si>
    <r>
      <t xml:space="preserve">
　　　　　　　区　　　分
</t>
    </r>
    <r>
      <rPr>
        <sz val="8"/>
        <rFont val="ＭＳ 明朝"/>
        <family val="1"/>
        <charset val="128"/>
      </rPr>
      <t xml:space="preserve"> 公的年金収入金額
 の段階</t>
    </r>
    <rPh sb="18" eb="20">
      <t>コウテキ</t>
    </rPh>
    <rPh sb="20" eb="22">
      <t>ネンキン</t>
    </rPh>
    <rPh sb="22" eb="24">
      <t>シュウニュウ</t>
    </rPh>
    <rPh sb="24" eb="26">
      <t>キンガク</t>
    </rPh>
    <phoneticPr fontId="3"/>
  </si>
  <si>
    <t>長野県</t>
    <phoneticPr fontId="3"/>
  </si>
  <si>
    <t>岐阜県</t>
    <phoneticPr fontId="3"/>
  </si>
  <si>
    <t>静岡県</t>
    <phoneticPr fontId="3"/>
  </si>
  <si>
    <t>23</t>
    <phoneticPr fontId="3"/>
  </si>
  <si>
    <t>7月</t>
  </si>
  <si>
    <t>8月</t>
  </si>
  <si>
    <t>9月</t>
  </si>
  <si>
    <t>10月</t>
  </si>
  <si>
    <t>11月</t>
  </si>
  <si>
    <t>12月</t>
  </si>
  <si>
    <t>1月</t>
  </si>
  <si>
    <t>2月</t>
  </si>
  <si>
    <t>3月</t>
  </si>
  <si>
    <t>4月</t>
  </si>
  <si>
    <t>地方公共団体コード</t>
    <phoneticPr fontId="3"/>
  </si>
  <si>
    <t>表番号</t>
    <phoneticPr fontId="3"/>
  </si>
  <si>
    <t>先物取引に係る
雑所得等の
金額に係るもの</t>
    <phoneticPr fontId="3"/>
  </si>
  <si>
    <t>小計</t>
    <phoneticPr fontId="3"/>
  </si>
  <si>
    <t>(18)</t>
    <phoneticPr fontId="3"/>
  </si>
  <si>
    <t>(19)</t>
    <phoneticPr fontId="3"/>
  </si>
  <si>
    <t>(20)</t>
    <phoneticPr fontId="3"/>
  </si>
  <si>
    <t>国,地方公共
団体等に対
する譲渡に
係る分</t>
    <phoneticPr fontId="3"/>
  </si>
  <si>
    <t>小計</t>
    <phoneticPr fontId="3"/>
  </si>
  <si>
    <t>10万円を超え100万円以下</t>
    <phoneticPr fontId="3"/>
  </si>
  <si>
    <t>100万円〃200万円〃</t>
    <phoneticPr fontId="3"/>
  </si>
  <si>
    <t>【　ガイダンス　】</t>
  </si>
  <si>
    <t>この調査は、以下のブックから成り立っています。</t>
  </si>
  <si>
    <t>①</t>
  </si>
  <si>
    <t>ガイダンス表</t>
  </si>
  <si>
    <t>②　</t>
  </si>
  <si>
    <t>00表　条件コード表</t>
  </si>
  <si>
    <t>③　</t>
  </si>
  <si>
    <t>1,000万円を超える金額</t>
    <phoneticPr fontId="3"/>
  </si>
  <si>
    <t xml:space="preserve">(A)～(H)の法人以外の法人をいうもの
</t>
    <rPh sb="8" eb="10">
      <t>ホウジン</t>
    </rPh>
    <rPh sb="10" eb="12">
      <t>イガイ</t>
    </rPh>
    <rPh sb="13" eb="15">
      <t>ホウジン</t>
    </rPh>
    <phoneticPr fontId="3"/>
  </si>
  <si>
    <t>国,地方公共
団体等に対
する譲渡に
係る金額</t>
    <rPh sb="0" eb="1">
      <t>クニ</t>
    </rPh>
    <rPh sb="2" eb="4">
      <t>チホウ</t>
    </rPh>
    <rPh sb="4" eb="6">
      <t>コウキョウ</t>
    </rPh>
    <rPh sb="7" eb="9">
      <t>ダンタイ</t>
    </rPh>
    <rPh sb="9" eb="10">
      <t>トウ</t>
    </rPh>
    <rPh sb="11" eb="12">
      <t>タイ</t>
    </rPh>
    <rPh sb="15" eb="17">
      <t>ジョウト</t>
    </rPh>
    <rPh sb="19" eb="20">
      <t>カカワ</t>
    </rPh>
    <rPh sb="21" eb="23">
      <t>キンガク</t>
    </rPh>
    <phoneticPr fontId="3"/>
  </si>
  <si>
    <t>＜突合エラーチェックブック＞を開きます。</t>
    <rPh sb="15" eb="16">
      <t>ヒラ</t>
    </rPh>
    <phoneticPr fontId="3"/>
  </si>
  <si>
    <t>34</t>
  </si>
  <si>
    <t>35</t>
  </si>
  <si>
    <t>36</t>
  </si>
  <si>
    <t>37</t>
  </si>
  <si>
    <t>配当
控除</t>
    <rPh sb="0" eb="2">
      <t>ハイトウ</t>
    </rPh>
    <rPh sb="3" eb="5">
      <t>コウジョ</t>
    </rPh>
    <phoneticPr fontId="3"/>
  </si>
  <si>
    <t>突合エラーチェックの実行結果が表示されます。エラーがあった場合は、1.に戻りエラーが発生した表を修正してください。</t>
    <rPh sb="0" eb="1">
      <t>トツ</t>
    </rPh>
    <rPh sb="1" eb="2">
      <t>ゴウ</t>
    </rPh>
    <rPh sb="10" eb="12">
      <t>ジッコウ</t>
    </rPh>
    <rPh sb="12" eb="14">
      <t>ケッカ</t>
    </rPh>
    <rPh sb="15" eb="17">
      <t>ヒョウジ</t>
    </rPh>
    <phoneticPr fontId="3"/>
  </si>
  <si>
    <t>あり</t>
    <phoneticPr fontId="3"/>
  </si>
  <si>
    <t>なし</t>
    <phoneticPr fontId="3"/>
  </si>
  <si>
    <t>（千円）</t>
  </si>
  <si>
    <t>（千円）</t>
    <phoneticPr fontId="3"/>
  </si>
  <si>
    <t>10万円以下の金額</t>
    <phoneticPr fontId="3"/>
  </si>
  <si>
    <t>10万円を超え100万円以下</t>
    <phoneticPr fontId="3"/>
  </si>
  <si>
    <t>100万円〃200万円〃</t>
    <phoneticPr fontId="3"/>
  </si>
  <si>
    <t>1,000万円を超える金額</t>
    <phoneticPr fontId="3"/>
  </si>
  <si>
    <t>(6)</t>
    <phoneticPr fontId="3"/>
  </si>
  <si>
    <t>500万円〃700万円〃</t>
    <rPh sb="3" eb="5">
      <t>マンエン</t>
    </rPh>
    <rPh sb="9" eb="11">
      <t>マンエン</t>
    </rPh>
    <phoneticPr fontId="3"/>
  </si>
  <si>
    <t>2,000万円を超える金額</t>
    <rPh sb="5" eb="7">
      <t>マンエン</t>
    </rPh>
    <rPh sb="8" eb="9">
      <t>コ</t>
    </rPh>
    <rPh sb="11" eb="13">
      <t>キンガク</t>
    </rPh>
    <phoneticPr fontId="3"/>
  </si>
  <si>
    <t>70万円以下の金額</t>
    <rPh sb="2" eb="4">
      <t>マンエン</t>
    </rPh>
    <rPh sb="4" eb="6">
      <t>イカ</t>
    </rPh>
    <rPh sb="7" eb="9">
      <t>キンガク</t>
    </rPh>
    <phoneticPr fontId="3"/>
  </si>
  <si>
    <t>70万円を超え80万円以下</t>
    <rPh sb="2" eb="4">
      <t>マンエン</t>
    </rPh>
    <rPh sb="5" eb="6">
      <t>コ</t>
    </rPh>
    <rPh sb="9" eb="11">
      <t>マンエン</t>
    </rPh>
    <rPh sb="11" eb="13">
      <t>イカ</t>
    </rPh>
    <phoneticPr fontId="3"/>
  </si>
  <si>
    <t>80万円〃100万円〃</t>
    <rPh sb="2" eb="4">
      <t>マンエン</t>
    </rPh>
    <rPh sb="8" eb="10">
      <t>マンエン</t>
    </rPh>
    <phoneticPr fontId="3"/>
  </si>
  <si>
    <t>(6)</t>
  </si>
  <si>
    <t>(7)</t>
  </si>
  <si>
    <t>(8)</t>
  </si>
  <si>
    <t>(B)について標準税率
で算出したもの
(超過税率課税分等
を除いた額)</t>
    <phoneticPr fontId="3"/>
  </si>
  <si>
    <t>納税者数</t>
    <rPh sb="0" eb="2">
      <t>ノウゼイ</t>
    </rPh>
    <rPh sb="2" eb="3">
      <t>シャ</t>
    </rPh>
    <rPh sb="3" eb="4">
      <t>スウ</t>
    </rPh>
    <phoneticPr fontId="3"/>
  </si>
  <si>
    <t xml:space="preserve">
先物取引に係る
雑所得等の
金額に係るもの</t>
    <rPh sb="1" eb="3">
      <t>サキモノ</t>
    </rPh>
    <rPh sb="3" eb="5">
      <t>トリヒキ</t>
    </rPh>
    <rPh sb="6" eb="7">
      <t>カカワ</t>
    </rPh>
    <rPh sb="9" eb="10">
      <t>ザツ</t>
    </rPh>
    <rPh sb="10" eb="11">
      <t>ジョ</t>
    </rPh>
    <rPh sb="11" eb="12">
      <t>トク</t>
    </rPh>
    <rPh sb="12" eb="13">
      <t>トウ</t>
    </rPh>
    <rPh sb="15" eb="17">
      <t>キンガク</t>
    </rPh>
    <rPh sb="18" eb="19">
      <t>カカワ</t>
    </rPh>
    <phoneticPr fontId="3"/>
  </si>
  <si>
    <t>(21)</t>
    <phoneticPr fontId="3"/>
  </si>
  <si>
    <t>(23)</t>
    <phoneticPr fontId="3"/>
  </si>
  <si>
    <t xml:space="preserve">
老人扶養親族
(70歳以上)</t>
    <rPh sb="1" eb="3">
      <t>ロウジン</t>
    </rPh>
    <rPh sb="3" eb="5">
      <t>フヨウ</t>
    </rPh>
    <rPh sb="5" eb="7">
      <t>シンゾク</t>
    </rPh>
    <rPh sb="11" eb="12">
      <t>サイ</t>
    </rPh>
    <rPh sb="12" eb="14">
      <t>イジョウ</t>
    </rPh>
    <phoneticPr fontId="3"/>
  </si>
  <si>
    <t xml:space="preserve">
同居老親等
(70歳以上)</t>
    <rPh sb="1" eb="3">
      <t>ドウキョ</t>
    </rPh>
    <rPh sb="3" eb="6">
      <t>ロウシンナド</t>
    </rPh>
    <rPh sb="10" eb="13">
      <t>サイイジョウ</t>
    </rPh>
    <phoneticPr fontId="3"/>
  </si>
  <si>
    <t xml:space="preserve">
勤労学生控除</t>
    <rPh sb="1" eb="3">
      <t>キンロウ</t>
    </rPh>
    <rPh sb="3" eb="5">
      <t>ガクセイ</t>
    </rPh>
    <phoneticPr fontId="3"/>
  </si>
  <si>
    <t>配偶者控除</t>
    <rPh sb="0" eb="3">
      <t>ハイグウシャ</t>
    </rPh>
    <phoneticPr fontId="3"/>
  </si>
  <si>
    <t>配偶者特別
控除</t>
    <rPh sb="0" eb="3">
      <t>ハイグウシャ</t>
    </rPh>
    <rPh sb="3" eb="5">
      <t>トクベツ</t>
    </rPh>
    <phoneticPr fontId="3"/>
  </si>
  <si>
    <t>寡婦控除</t>
    <rPh sb="0" eb="2">
      <t>カフ</t>
    </rPh>
    <phoneticPr fontId="3"/>
  </si>
  <si>
    <t xml:space="preserve">
配偶者特別
控除</t>
    <rPh sb="1" eb="4">
      <t>ハイグウシャ</t>
    </rPh>
    <rPh sb="4" eb="6">
      <t>トクベツ</t>
    </rPh>
    <phoneticPr fontId="3"/>
  </si>
  <si>
    <t>(2)</t>
  </si>
  <si>
    <t>(3)</t>
  </si>
  <si>
    <t>(4)</t>
  </si>
  <si>
    <t>(5)</t>
  </si>
  <si>
    <t>21万円</t>
    <rPh sb="2" eb="4">
      <t>マンエン</t>
    </rPh>
    <phoneticPr fontId="3"/>
  </si>
  <si>
    <t>16万円</t>
    <rPh sb="2" eb="4">
      <t>マンエン</t>
    </rPh>
    <phoneticPr fontId="3"/>
  </si>
  <si>
    <t>11万円</t>
    <rPh sb="2" eb="4">
      <t>マンエン</t>
    </rPh>
    <phoneticPr fontId="3"/>
  </si>
  <si>
    <t>1万円以下の金額</t>
    <rPh sb="1" eb="3">
      <t>マンエン</t>
    </rPh>
    <rPh sb="3" eb="5">
      <t>イカ</t>
    </rPh>
    <rPh sb="6" eb="8">
      <t>キンガク</t>
    </rPh>
    <phoneticPr fontId="3"/>
  </si>
  <si>
    <t>軽減した者</t>
    <rPh sb="0" eb="2">
      <t>ケイゲン</t>
    </rPh>
    <rPh sb="4" eb="5">
      <t>モノ</t>
    </rPh>
    <phoneticPr fontId="3"/>
  </si>
  <si>
    <t>特定扶養親族
(19歳～22歳)</t>
    <rPh sb="0" eb="2">
      <t>トクテイ</t>
    </rPh>
    <rPh sb="2" eb="4">
      <t>フヨウ</t>
    </rPh>
    <rPh sb="4" eb="6">
      <t>シンゾク</t>
    </rPh>
    <rPh sb="10" eb="11">
      <t>サイ</t>
    </rPh>
    <rPh sb="14" eb="15">
      <t>サイ</t>
    </rPh>
    <phoneticPr fontId="3"/>
  </si>
  <si>
    <t>特別障害者
のうち同居
特障加算分
(23万円)</t>
    <rPh sb="0" eb="2">
      <t>トクベツ</t>
    </rPh>
    <rPh sb="2" eb="5">
      <t>ショウガイシャ</t>
    </rPh>
    <rPh sb="9" eb="11">
      <t>ドウキョ</t>
    </rPh>
    <rPh sb="12" eb="13">
      <t>トク</t>
    </rPh>
    <rPh sb="13" eb="14">
      <t>ショウ</t>
    </rPh>
    <rPh sb="14" eb="16">
      <t>カサン</t>
    </rPh>
    <rPh sb="16" eb="17">
      <t>ブン</t>
    </rPh>
    <rPh sb="21" eb="23">
      <t>マンエン</t>
    </rPh>
    <phoneticPr fontId="3"/>
  </si>
  <si>
    <t>一　　 般
(16歳～18歳)
(23歳～69歳)</t>
    <rPh sb="0" eb="1">
      <t>イチ</t>
    </rPh>
    <rPh sb="4" eb="5">
      <t>パン</t>
    </rPh>
    <rPh sb="9" eb="10">
      <t>サイ</t>
    </rPh>
    <rPh sb="13" eb="14">
      <t>サイ</t>
    </rPh>
    <rPh sb="19" eb="20">
      <t>サイ</t>
    </rPh>
    <rPh sb="23" eb="24">
      <t>サイ</t>
    </rPh>
    <phoneticPr fontId="3"/>
  </si>
  <si>
    <t>特別障害者
のうち同居
特障加算分
(23万円)　</t>
    <rPh sb="0" eb="2">
      <t>トクベツ</t>
    </rPh>
    <rPh sb="2" eb="5">
      <t>ショウガイシャ</t>
    </rPh>
    <rPh sb="9" eb="11">
      <t>ドウキョ</t>
    </rPh>
    <rPh sb="12" eb="13">
      <t>トク</t>
    </rPh>
    <rPh sb="13" eb="14">
      <t>ショウ</t>
    </rPh>
    <rPh sb="14" eb="16">
      <t>カサン</t>
    </rPh>
    <rPh sb="16" eb="17">
      <t>ブン</t>
    </rPh>
    <rPh sb="21" eb="23">
      <t>マンエン</t>
    </rPh>
    <phoneticPr fontId="3"/>
  </si>
  <si>
    <t>特別障害者
のうち同居
特障加算分
(23万円)　</t>
    <rPh sb="0" eb="2">
      <t>トクベツ</t>
    </rPh>
    <rPh sb="2" eb="5">
      <t>ショウガイシャ</t>
    </rPh>
    <rPh sb="9" eb="11">
      <t>ドウキョ</t>
    </rPh>
    <rPh sb="12" eb="13">
      <t>トッ</t>
    </rPh>
    <rPh sb="13" eb="14">
      <t>ショウ</t>
    </rPh>
    <rPh sb="14" eb="16">
      <t>カサン</t>
    </rPh>
    <rPh sb="16" eb="17">
      <t>ブン</t>
    </rPh>
    <rPh sb="21" eb="23">
      <t>マンエン</t>
    </rPh>
    <phoneticPr fontId="3"/>
  </si>
  <si>
    <t>軽減の額</t>
    <rPh sb="0" eb="2">
      <t>ケイゲン</t>
    </rPh>
    <rPh sb="3" eb="4">
      <t>ガク</t>
    </rPh>
    <phoneticPr fontId="3"/>
  </si>
  <si>
    <t>（人)</t>
    <rPh sb="1" eb="2">
      <t>ヒト</t>
    </rPh>
    <phoneticPr fontId="3"/>
  </si>
  <si>
    <t>地方公共団体コード</t>
    <phoneticPr fontId="3"/>
  </si>
  <si>
    <t>市町村名</t>
    <phoneticPr fontId="3"/>
  </si>
  <si>
    <t xml:space="preserve">
配偶者特別
控除</t>
    <rPh sb="1" eb="4">
      <t>ハイグウシャ</t>
    </rPh>
    <rPh sb="4" eb="6">
      <t>トクベツ</t>
    </rPh>
    <rPh sb="7" eb="9">
      <t>コウジョ</t>
    </rPh>
    <phoneticPr fontId="3"/>
  </si>
  <si>
    <t>700万円を超え1,000万円以下</t>
    <rPh sb="3" eb="5">
      <t>マンエン</t>
    </rPh>
    <rPh sb="6" eb="7">
      <t>コ</t>
    </rPh>
    <rPh sb="13" eb="15">
      <t>マンエン</t>
    </rPh>
    <rPh sb="15" eb="17">
      <t>イカ</t>
    </rPh>
    <phoneticPr fontId="3"/>
  </si>
  <si>
    <t>(12)</t>
  </si>
  <si>
    <t>(13)</t>
  </si>
  <si>
    <t>(15)</t>
  </si>
  <si>
    <t>(16)</t>
  </si>
  <si>
    <t>配当割額
の控除額</t>
    <rPh sb="0" eb="2">
      <t>ハイトウ</t>
    </rPh>
    <rPh sb="2" eb="4">
      <t>ワリガク</t>
    </rPh>
    <rPh sb="6" eb="9">
      <t>コウジョガク</t>
    </rPh>
    <phoneticPr fontId="3"/>
  </si>
  <si>
    <t>株式等譲渡所得割額
の控除額</t>
    <rPh sb="0" eb="2">
      <t>カブシキ</t>
    </rPh>
    <rPh sb="2" eb="3">
      <t>トウ</t>
    </rPh>
    <rPh sb="3" eb="5">
      <t>ジョウト</t>
    </rPh>
    <rPh sb="5" eb="7">
      <t>ショトク</t>
    </rPh>
    <rPh sb="7" eb="9">
      <t>ワリガク</t>
    </rPh>
    <rPh sb="11" eb="14">
      <t>コウジョガク</t>
    </rPh>
    <phoneticPr fontId="3"/>
  </si>
  <si>
    <t>調整
控除</t>
    <rPh sb="0" eb="2">
      <t>チョウセイ</t>
    </rPh>
    <rPh sb="3" eb="5">
      <t>コウジョ</t>
    </rPh>
    <phoneticPr fontId="3"/>
  </si>
  <si>
    <t>配当控除</t>
    <rPh sb="0" eb="2">
      <t>ハイトウ</t>
    </rPh>
    <rPh sb="2" eb="4">
      <t>コウジョ</t>
    </rPh>
    <phoneticPr fontId="3"/>
  </si>
  <si>
    <t>住宅借入金等特別税額控除</t>
    <rPh sb="0" eb="2">
      <t>ジュウタク</t>
    </rPh>
    <rPh sb="2" eb="4">
      <t>カリイレ</t>
    </rPh>
    <rPh sb="4" eb="5">
      <t>キン</t>
    </rPh>
    <rPh sb="5" eb="6">
      <t>ナド</t>
    </rPh>
    <rPh sb="6" eb="9">
      <t>トクベツゼイ</t>
    </rPh>
    <rPh sb="9" eb="10">
      <t>ガク</t>
    </rPh>
    <rPh sb="10" eb="12">
      <t>コウジョ</t>
    </rPh>
    <phoneticPr fontId="3"/>
  </si>
  <si>
    <t>外国税額控除</t>
    <rPh sb="0" eb="2">
      <t>ガイコク</t>
    </rPh>
    <rPh sb="2" eb="4">
      <t>ゼイガク</t>
    </rPh>
    <rPh sb="4" eb="6">
      <t>コウジョ</t>
    </rPh>
    <phoneticPr fontId="3"/>
  </si>
  <si>
    <t>　　　　　　　　　区　　　分
　　課税標準額の段階</t>
    <phoneticPr fontId="3"/>
  </si>
  <si>
    <t>あり</t>
    <phoneticPr fontId="3"/>
  </si>
  <si>
    <t>なし</t>
    <phoneticPr fontId="3"/>
  </si>
  <si>
    <t>（人）</t>
    <phoneticPr fontId="3"/>
  </si>
  <si>
    <t>（千円）</t>
    <phoneticPr fontId="3"/>
  </si>
  <si>
    <t>1,000万円を超える金額</t>
    <rPh sb="5" eb="6">
      <t>マン</t>
    </rPh>
    <rPh sb="6" eb="7">
      <t>エン</t>
    </rPh>
    <rPh sb="8" eb="9">
      <t>コ</t>
    </rPh>
    <rPh sb="11" eb="13">
      <t>キンガク</t>
    </rPh>
    <phoneticPr fontId="3"/>
  </si>
  <si>
    <t>(1)</t>
    <phoneticPr fontId="3"/>
  </si>
  <si>
    <t>(2)</t>
    <phoneticPr fontId="3"/>
  </si>
  <si>
    <t>(3)</t>
    <phoneticPr fontId="3"/>
  </si>
  <si>
    <t>(4)</t>
    <phoneticPr fontId="3"/>
  </si>
  <si>
    <t>　　　　　　　　　区　　　分
　　課税標準額の段階</t>
    <phoneticPr fontId="3"/>
  </si>
  <si>
    <t>行番号</t>
    <phoneticPr fontId="3"/>
  </si>
  <si>
    <t>（千円）</t>
    <phoneticPr fontId="3"/>
  </si>
  <si>
    <t>(5)</t>
    <phoneticPr fontId="3"/>
  </si>
  <si>
    <t>(6)</t>
    <phoneticPr fontId="3"/>
  </si>
  <si>
    <t>(7)</t>
    <phoneticPr fontId="3"/>
  </si>
  <si>
    <t>(8)</t>
    <phoneticPr fontId="3"/>
  </si>
  <si>
    <t>(9)</t>
    <phoneticPr fontId="3"/>
  </si>
  <si>
    <t>(10)</t>
    <phoneticPr fontId="3"/>
  </si>
  <si>
    <t>　　　　　　　　　区　　　分
　　課税標準額の段階</t>
    <phoneticPr fontId="3"/>
  </si>
  <si>
    <t>大都市</t>
    <rPh sb="0" eb="3">
      <t>ダイトシ</t>
    </rPh>
    <phoneticPr fontId="3"/>
  </si>
  <si>
    <t>分離長期譲渡所得金額に係るもの</t>
    <rPh sb="0" eb="2">
      <t>ブンリ</t>
    </rPh>
    <rPh sb="2" eb="4">
      <t>チョウキ</t>
    </rPh>
    <rPh sb="4" eb="6">
      <t>ジョウト</t>
    </rPh>
    <rPh sb="6" eb="8">
      <t>ショトク</t>
    </rPh>
    <rPh sb="8" eb="10">
      <t>キンガク</t>
    </rPh>
    <rPh sb="11" eb="12">
      <t>カカワ</t>
    </rPh>
    <phoneticPr fontId="3"/>
  </si>
  <si>
    <t>2</t>
    <phoneticPr fontId="3"/>
  </si>
  <si>
    <t>700万円を超える金額</t>
    <rPh sb="3" eb="5">
      <t>マンエン</t>
    </rPh>
    <rPh sb="6" eb="7">
      <t>コ</t>
    </rPh>
    <rPh sb="9" eb="11">
      <t>キンガク</t>
    </rPh>
    <phoneticPr fontId="3"/>
  </si>
  <si>
    <t>（千円）</t>
    <phoneticPr fontId="3"/>
  </si>
  <si>
    <t>配　偶　者　控　除</t>
    <phoneticPr fontId="3"/>
  </si>
  <si>
    <t>　 　　（千円）   (B)</t>
    <phoneticPr fontId="3"/>
  </si>
  <si>
    <t>　 　　（千円）   (B)’</t>
    <phoneticPr fontId="3"/>
  </si>
  <si>
    <t>（％）</t>
    <phoneticPr fontId="3"/>
  </si>
  <si>
    <t>(B)について標準税率
で算出したもの
(超過税率課税分等
を除いた額)</t>
    <phoneticPr fontId="3"/>
  </si>
  <si>
    <t>なし</t>
    <phoneticPr fontId="3"/>
  </si>
  <si>
    <t>(35)</t>
  </si>
  <si>
    <t>(11)</t>
    <phoneticPr fontId="3"/>
  </si>
  <si>
    <t>(18)</t>
    <phoneticPr fontId="3"/>
  </si>
  <si>
    <t>(30)</t>
    <phoneticPr fontId="3"/>
  </si>
  <si>
    <t>(31)</t>
    <phoneticPr fontId="3"/>
  </si>
  <si>
    <t>(35)</t>
    <phoneticPr fontId="3"/>
  </si>
  <si>
    <t>　 　　（千円）   (B)’</t>
    <phoneticPr fontId="3"/>
  </si>
  <si>
    <t>所得税の納税義務</t>
    <rPh sb="0" eb="3">
      <t>ショトクゼイ</t>
    </rPh>
    <rPh sb="4" eb="6">
      <t>ノウゼイ</t>
    </rPh>
    <rPh sb="6" eb="8">
      <t>ギム</t>
    </rPh>
    <phoneticPr fontId="3"/>
  </si>
  <si>
    <t xml:space="preserve">
課税標準額</t>
    <rPh sb="1" eb="3">
      <t>カゼイ</t>
    </rPh>
    <rPh sb="3" eb="5">
      <t>ヒョウジュン</t>
    </rPh>
    <rPh sb="5" eb="6">
      <t>ガク</t>
    </rPh>
    <phoneticPr fontId="3"/>
  </si>
  <si>
    <t>均等割のみを納める者</t>
    <rPh sb="0" eb="3">
      <t>キントウワリ</t>
    </rPh>
    <rPh sb="6" eb="7">
      <t>オサ</t>
    </rPh>
    <rPh sb="9" eb="10">
      <t>モノ</t>
    </rPh>
    <phoneticPr fontId="3"/>
  </si>
  <si>
    <t>所得割のみを納める者</t>
    <rPh sb="0" eb="2">
      <t>ショトク</t>
    </rPh>
    <rPh sb="2" eb="3">
      <t>ワリ</t>
    </rPh>
    <rPh sb="6" eb="7">
      <t>オサ</t>
    </rPh>
    <rPh sb="9" eb="10">
      <t>モノ</t>
    </rPh>
    <phoneticPr fontId="3"/>
  </si>
  <si>
    <t>均等割と所得割を納める者</t>
    <rPh sb="0" eb="3">
      <t>キントウワリ</t>
    </rPh>
    <rPh sb="4" eb="6">
      <t>ショトク</t>
    </rPh>
    <rPh sb="6" eb="7">
      <t>ワリ</t>
    </rPh>
    <rPh sb="8" eb="9">
      <t>オサ</t>
    </rPh>
    <rPh sb="11" eb="12">
      <t>モノ</t>
    </rPh>
    <phoneticPr fontId="3"/>
  </si>
  <si>
    <t>給与所得者</t>
    <rPh sb="0" eb="2">
      <t>キュウヨ</t>
    </rPh>
    <rPh sb="2" eb="4">
      <t>ショトク</t>
    </rPh>
    <rPh sb="4" eb="5">
      <t>シャ</t>
    </rPh>
    <phoneticPr fontId="3"/>
  </si>
  <si>
    <t>営業等所得者</t>
    <rPh sb="0" eb="2">
      <t>エイギョウ</t>
    </rPh>
    <rPh sb="2" eb="3">
      <t>トウ</t>
    </rPh>
    <rPh sb="3" eb="6">
      <t>ショトクシャ</t>
    </rPh>
    <phoneticPr fontId="3"/>
  </si>
  <si>
    <t>農業所得者</t>
    <rPh sb="0" eb="2">
      <t>ノウギョウ</t>
    </rPh>
    <rPh sb="2" eb="4">
      <t>ショトク</t>
    </rPh>
    <rPh sb="4" eb="5">
      <t>シャ</t>
    </rPh>
    <phoneticPr fontId="3"/>
  </si>
  <si>
    <t>その他の所得者</t>
    <rPh sb="2" eb="3">
      <t>タ</t>
    </rPh>
    <rPh sb="4" eb="7">
      <t>ショトクシャ</t>
    </rPh>
    <phoneticPr fontId="3"/>
  </si>
  <si>
    <t>家屋敷等のみ</t>
    <rPh sb="0" eb="1">
      <t>イエ</t>
    </rPh>
    <rPh sb="1" eb="3">
      <t>ヤシキ</t>
    </rPh>
    <rPh sb="3" eb="4">
      <t>トウ</t>
    </rPh>
    <phoneticPr fontId="3"/>
  </si>
  <si>
    <t>計</t>
    <rPh sb="0" eb="1">
      <t>ケイ</t>
    </rPh>
    <phoneticPr fontId="3"/>
  </si>
  <si>
    <t>行番号</t>
    <phoneticPr fontId="3"/>
  </si>
  <si>
    <t>合計</t>
    <rPh sb="0" eb="2">
      <t>ゴウケイ</t>
    </rPh>
    <phoneticPr fontId="3"/>
  </si>
  <si>
    <t>均等割を納める者</t>
    <rPh sb="0" eb="2">
      <t>キントウ</t>
    </rPh>
    <rPh sb="2" eb="3">
      <t>ワリ</t>
    </rPh>
    <rPh sb="4" eb="5">
      <t>オサ</t>
    </rPh>
    <rPh sb="7" eb="8">
      <t>モノ</t>
    </rPh>
    <phoneticPr fontId="3"/>
  </si>
  <si>
    <t>所得割を納める者</t>
    <rPh sb="0" eb="2">
      <t>ショトク</t>
    </rPh>
    <rPh sb="2" eb="3">
      <t>ワリ</t>
    </rPh>
    <rPh sb="4" eb="5">
      <t>オサ</t>
    </rPh>
    <rPh sb="7" eb="8">
      <t>モノ</t>
    </rPh>
    <phoneticPr fontId="3"/>
  </si>
  <si>
    <t>　　　　　　　　　区　　　分
　　課税標準額の段階</t>
    <phoneticPr fontId="3"/>
  </si>
  <si>
    <t xml:space="preserve">
小計</t>
    <rPh sb="1" eb="3">
      <t>ショウケイ</t>
    </rPh>
    <phoneticPr fontId="3"/>
  </si>
  <si>
    <t>特別</t>
    <rPh sb="0" eb="2">
      <t>トクベツ</t>
    </rPh>
    <phoneticPr fontId="3"/>
  </si>
  <si>
    <t>特別割増</t>
    <rPh sb="0" eb="2">
      <t>トクベツ</t>
    </rPh>
    <rPh sb="2" eb="3">
      <t>ワ</t>
    </rPh>
    <rPh sb="3" eb="4">
      <t>マ</t>
    </rPh>
    <phoneticPr fontId="3"/>
  </si>
  <si>
    <r>
      <t xml:space="preserve">一般
</t>
    </r>
    <r>
      <rPr>
        <sz val="6"/>
        <rFont val="ＭＳ 明朝"/>
        <family val="1"/>
        <charset val="128"/>
      </rPr>
      <t>（70歳未満）</t>
    </r>
    <rPh sb="0" eb="2">
      <t>イッパン</t>
    </rPh>
    <rPh sb="6" eb="7">
      <t>サイ</t>
    </rPh>
    <rPh sb="7" eb="9">
      <t>ミマン</t>
    </rPh>
    <phoneticPr fontId="3"/>
  </si>
  <si>
    <r>
      <t xml:space="preserve">老人配偶者
</t>
    </r>
    <r>
      <rPr>
        <sz val="6"/>
        <rFont val="ＭＳ 明朝"/>
        <family val="1"/>
        <charset val="128"/>
      </rPr>
      <t>（70歳以上）</t>
    </r>
    <rPh sb="0" eb="2">
      <t>ロウジン</t>
    </rPh>
    <rPh sb="2" eb="5">
      <t>ハイグウシャ</t>
    </rPh>
    <rPh sb="9" eb="10">
      <t>サイ</t>
    </rPh>
    <rPh sb="10" eb="12">
      <t>イジョウ</t>
    </rPh>
    <phoneticPr fontId="3"/>
  </si>
  <si>
    <t>老人扶養親族
(70歳以上)</t>
    <rPh sb="0" eb="2">
      <t>ロウジン</t>
    </rPh>
    <rPh sb="2" eb="4">
      <t>フヨウ</t>
    </rPh>
    <rPh sb="4" eb="6">
      <t>シンゾク</t>
    </rPh>
    <rPh sb="10" eb="11">
      <t>サイ</t>
    </rPh>
    <rPh sb="11" eb="13">
      <t>イジョウ</t>
    </rPh>
    <phoneticPr fontId="3"/>
  </si>
  <si>
    <t>総所得金額
に係るもの</t>
    <rPh sb="0" eb="3">
      <t>ソウショトク</t>
    </rPh>
    <rPh sb="3" eb="5">
      <t>キンガク</t>
    </rPh>
    <rPh sb="7" eb="8">
      <t>カカワ</t>
    </rPh>
    <phoneticPr fontId="3"/>
  </si>
  <si>
    <t xml:space="preserve">
減免税額</t>
    <phoneticPr fontId="3"/>
  </si>
  <si>
    <t>所得割額</t>
    <phoneticPr fontId="3"/>
  </si>
  <si>
    <t>計</t>
    <phoneticPr fontId="3"/>
  </si>
  <si>
    <t>あり</t>
    <phoneticPr fontId="3"/>
  </si>
  <si>
    <t>1,000万円〃2,000万円〃</t>
    <rPh sb="5" eb="7">
      <t>マンエン</t>
    </rPh>
    <rPh sb="13" eb="15">
      <t>マンエン</t>
    </rPh>
    <phoneticPr fontId="3"/>
  </si>
  <si>
    <t>（人）</t>
    <phoneticPr fontId="3"/>
  </si>
  <si>
    <t>（千円）</t>
    <phoneticPr fontId="3"/>
  </si>
  <si>
    <t>条件コードを入力してください。(条件コード入力が不要な調査もあります。）</t>
    <rPh sb="0" eb="2">
      <t>ジョウケン</t>
    </rPh>
    <rPh sb="6" eb="8">
      <t>ニュウリョク</t>
    </rPh>
    <phoneticPr fontId="3"/>
  </si>
  <si>
    <t>『ガイダンス表』の、リストボックスから"表nn"（nn：調査により異なります）を選択し、「表示」ボタンを押してください。</t>
    <rPh sb="6" eb="7">
      <t>オモテ</t>
    </rPh>
    <rPh sb="28" eb="30">
      <t>チョウサ</t>
    </rPh>
    <rPh sb="33" eb="34">
      <t>コト</t>
    </rPh>
    <phoneticPr fontId="3"/>
  </si>
  <si>
    <t>各表が表示されます。必要事項を入力してください。</t>
    <rPh sb="3" eb="5">
      <t>ヒョウジ</t>
    </rPh>
    <phoneticPr fontId="3"/>
  </si>
  <si>
    <t>表については、記入する部分は、基本的に白色の項目部分のみになります。</t>
    <rPh sb="0" eb="1">
      <t>ヒョウ</t>
    </rPh>
    <rPh sb="7" eb="9">
      <t>キニュウ</t>
    </rPh>
    <rPh sb="11" eb="13">
      <t>ブブン</t>
    </rPh>
    <rPh sb="15" eb="18">
      <t>キホンテキ</t>
    </rPh>
    <rPh sb="19" eb="21">
      <t>シロイロ</t>
    </rPh>
    <rPh sb="22" eb="24">
      <t>コウモク</t>
    </rPh>
    <rPh sb="24" eb="25">
      <t>ブ</t>
    </rPh>
    <rPh sb="25" eb="26">
      <t>フン</t>
    </rPh>
    <phoneticPr fontId="11"/>
  </si>
  <si>
    <t>(調査により、斜線がある項目についても背景が白色の項目については入力が可能な場合があります。)</t>
    <rPh sb="1" eb="3">
      <t>チョウサ</t>
    </rPh>
    <rPh sb="32" eb="34">
      <t>ニュウリョク</t>
    </rPh>
    <rPh sb="38" eb="40">
      <t>バアイ</t>
    </rPh>
    <phoneticPr fontId="3"/>
  </si>
  <si>
    <t>色の付いた項目については、斜線の有無に関わらず、自動計算されますので入力の必要はありません。</t>
    <rPh sb="34" eb="36">
      <t>ニュウリョク</t>
    </rPh>
    <phoneticPr fontId="11"/>
  </si>
  <si>
    <t>（入力できなくなっています。）</t>
    <rPh sb="1" eb="3">
      <t>ニュウリョク</t>
    </rPh>
    <phoneticPr fontId="3"/>
  </si>
  <si>
    <t>必要な表の入力がすべて終了するまで、2.を繰り返します。</t>
    <rPh sb="0" eb="2">
      <t>ヒツヨウ</t>
    </rPh>
    <rPh sb="21" eb="22">
      <t>ク</t>
    </rPh>
    <rPh sb="23" eb="24">
      <t>カエ</t>
    </rPh>
    <phoneticPr fontId="3"/>
  </si>
  <si>
    <t>入力を途中でやめる場合は、ガイダンス表の「ファイル保存」ボタンを押して、ファイルを保存してください。</t>
    <rPh sb="0" eb="2">
      <t>ニュウリョク</t>
    </rPh>
    <rPh sb="3" eb="5">
      <t>トチュウ</t>
    </rPh>
    <rPh sb="9" eb="11">
      <t>バアイ</t>
    </rPh>
    <rPh sb="18" eb="19">
      <t>ヒョウ</t>
    </rPh>
    <rPh sb="25" eb="27">
      <t>ホゾン</t>
    </rPh>
    <rPh sb="32" eb="33">
      <t>オ</t>
    </rPh>
    <rPh sb="41" eb="43">
      <t>ホゾン</t>
    </rPh>
    <phoneticPr fontId="3"/>
  </si>
  <si>
    <t>nn表　</t>
  </si>
  <si>
    <t>④　</t>
  </si>
  <si>
    <t>ＯＫエラー</t>
  </si>
  <si>
    <t>※</t>
  </si>
  <si>
    <t>されているシート名をクリック</t>
  </si>
  <si>
    <t>して移動可能です。</t>
  </si>
  <si>
    <t>＜＜データの入力＞＞</t>
  </si>
  <si>
    <t>1.</t>
  </si>
  <si>
    <t>・</t>
  </si>
  <si>
    <t>2．</t>
  </si>
  <si>
    <t>2-1</t>
  </si>
  <si>
    <t>2-2</t>
  </si>
  <si>
    <t>＜＜突合エラーチェック＞＞</t>
  </si>
  <si>
    <t>3.</t>
  </si>
  <si>
    <t>3-1</t>
  </si>
  <si>
    <t>『突合エラーチェック』画面が表示されます。「突合エラーチェックを実行」ボタンを押して下さい。</t>
  </si>
  <si>
    <t>3-2</t>
  </si>
  <si>
    <t>3-3</t>
  </si>
  <si>
    <t>3-4</t>
  </si>
  <si>
    <t>調査表選択</t>
    <rPh sb="0" eb="2">
      <t>チョウサ</t>
    </rPh>
    <rPh sb="2" eb="3">
      <t>ヒョウ</t>
    </rPh>
    <rPh sb="3" eb="5">
      <t>センタク</t>
    </rPh>
    <phoneticPr fontId="3"/>
  </si>
  <si>
    <t>⑥</t>
    <phoneticPr fontId="3"/>
  </si>
  <si>
    <t>突合エラーチェック</t>
    <rPh sb="0" eb="1">
      <t>トツ</t>
    </rPh>
    <rPh sb="1" eb="2">
      <t>ゴウ</t>
    </rPh>
    <phoneticPr fontId="3"/>
  </si>
  <si>
    <t>コメント表</t>
    <rPh sb="4" eb="5">
      <t>ヒョウ</t>
    </rPh>
    <phoneticPr fontId="3"/>
  </si>
  <si>
    <t>⑤　</t>
    <phoneticPr fontId="3"/>
  </si>
  <si>
    <t>各シート間は、シートの下に表示</t>
    <rPh sb="0" eb="1">
      <t>カク</t>
    </rPh>
    <rPh sb="4" eb="5">
      <t>カン</t>
    </rPh>
    <rPh sb="11" eb="12">
      <t>シタ</t>
    </rPh>
    <rPh sb="13" eb="15">
      <t>ヒョウジ</t>
    </rPh>
    <phoneticPr fontId="3"/>
  </si>
  <si>
    <t>別ブックになります。</t>
    <rPh sb="0" eb="1">
      <t>ベツ</t>
    </rPh>
    <phoneticPr fontId="3"/>
  </si>
  <si>
    <t>＜入力用ブック＞を開きます。</t>
    <rPh sb="9" eb="10">
      <t>ヒラ</t>
    </rPh>
    <phoneticPr fontId="3"/>
  </si>
  <si>
    <t>1-1</t>
    <phoneticPr fontId="3"/>
  </si>
  <si>
    <t>初期画面（『ガイダンス表』）の、リストボックスから"表00"を選択し、「表示」ボタンを押してください。</t>
    <rPh sb="0" eb="2">
      <t>ショキ</t>
    </rPh>
    <rPh sb="2" eb="4">
      <t>ガメン</t>
    </rPh>
    <rPh sb="11" eb="12">
      <t>オモテ</t>
    </rPh>
    <rPh sb="26" eb="27">
      <t>ヒョウ</t>
    </rPh>
    <rPh sb="31" eb="33">
      <t>センタク</t>
    </rPh>
    <rPh sb="36" eb="38">
      <t>ヒョウジ</t>
    </rPh>
    <rPh sb="43" eb="44">
      <t>オ</t>
    </rPh>
    <phoneticPr fontId="11"/>
  </si>
  <si>
    <t xml:space="preserve">
医療費
控除</t>
    <rPh sb="1" eb="4">
      <t>イリョウヒ</t>
    </rPh>
    <rPh sb="5" eb="7">
      <t>コウジョ</t>
    </rPh>
    <phoneticPr fontId="3"/>
  </si>
  <si>
    <t xml:space="preserve">
社会保険料
控除</t>
    <rPh sb="1" eb="3">
      <t>シャカイ</t>
    </rPh>
    <rPh sb="3" eb="6">
      <t>ホケンリョウ</t>
    </rPh>
    <rPh sb="7" eb="9">
      <t>コウジョ</t>
    </rPh>
    <phoneticPr fontId="3"/>
  </si>
  <si>
    <t xml:space="preserve">
生命保険料
控除</t>
    <rPh sb="7" eb="9">
      <t>コウジョ</t>
    </rPh>
    <phoneticPr fontId="3"/>
  </si>
  <si>
    <t xml:space="preserve">
地震保険料
控除</t>
    <rPh sb="1" eb="3">
      <t>ジシン</t>
    </rPh>
    <rPh sb="3" eb="6">
      <t>ホケンリョウ</t>
    </rPh>
    <rPh sb="7" eb="9">
      <t>コウジョ</t>
    </rPh>
    <phoneticPr fontId="3"/>
  </si>
  <si>
    <t xml:space="preserve">
雑損控除</t>
    <rPh sb="1" eb="2">
      <t>ザツ</t>
    </rPh>
    <rPh sb="2" eb="3">
      <t>ソン</t>
    </rPh>
    <rPh sb="3" eb="5">
      <t>コウジョ</t>
    </rPh>
    <phoneticPr fontId="3"/>
  </si>
  <si>
    <t xml:space="preserve">
寡夫
控除</t>
    <rPh sb="1" eb="2">
      <t>ヤモメ</t>
    </rPh>
    <rPh sb="2" eb="3">
      <t>オット</t>
    </rPh>
    <rPh sb="4" eb="6">
      <t>コウジョ</t>
    </rPh>
    <phoneticPr fontId="3"/>
  </si>
  <si>
    <t xml:space="preserve">
地震保険料控除</t>
    <rPh sb="1" eb="3">
      <t>ジシン</t>
    </rPh>
    <rPh sb="3" eb="6">
      <t>ホケンリョウ</t>
    </rPh>
    <rPh sb="6" eb="8">
      <t>コウジョ</t>
    </rPh>
    <phoneticPr fontId="3"/>
  </si>
  <si>
    <t xml:space="preserve">
寡夫
控除</t>
    <rPh sb="1" eb="2">
      <t>ヤモメ</t>
    </rPh>
    <rPh sb="2" eb="3">
      <t>オット</t>
    </rPh>
    <phoneticPr fontId="3"/>
  </si>
  <si>
    <t>（千円）</t>
    <phoneticPr fontId="3"/>
  </si>
  <si>
    <t>(14)</t>
    <phoneticPr fontId="3"/>
  </si>
  <si>
    <t>(15)</t>
    <phoneticPr fontId="3"/>
  </si>
  <si>
    <t>(16)</t>
    <phoneticPr fontId="3"/>
  </si>
  <si>
    <t>行番号</t>
    <phoneticPr fontId="3"/>
  </si>
  <si>
    <t>法人税割</t>
    <rPh sb="0" eb="3">
      <t>ホウジンゼイ</t>
    </rPh>
    <rPh sb="3" eb="4">
      <t>ワリ</t>
    </rPh>
    <phoneticPr fontId="3"/>
  </si>
  <si>
    <t>一般の譲渡
に係るもの</t>
    <rPh sb="0" eb="2">
      <t>イッパン</t>
    </rPh>
    <rPh sb="3" eb="5">
      <t>ジョウト</t>
    </rPh>
    <rPh sb="7" eb="8">
      <t>カカワ</t>
    </rPh>
    <phoneticPr fontId="3"/>
  </si>
  <si>
    <t>国,地方公共
団体等に対
する譲渡に
係るもの</t>
    <rPh sb="0" eb="1">
      <t>クニ</t>
    </rPh>
    <rPh sb="2" eb="4">
      <t>チホウ</t>
    </rPh>
    <rPh sb="4" eb="6">
      <t>コウキョウ</t>
    </rPh>
    <rPh sb="7" eb="9">
      <t>ダンタイ</t>
    </rPh>
    <rPh sb="9" eb="10">
      <t>トウ</t>
    </rPh>
    <rPh sb="11" eb="12">
      <t>タイ</t>
    </rPh>
    <rPh sb="15" eb="17">
      <t>ジョウト</t>
    </rPh>
    <rPh sb="19" eb="20">
      <t>カカワ</t>
    </rPh>
    <phoneticPr fontId="3"/>
  </si>
  <si>
    <t>合計所得金額155万円を
超え165万円までのもの</t>
    <rPh sb="0" eb="2">
      <t>ゴウケイ</t>
    </rPh>
    <rPh sb="2" eb="4">
      <t>ショトク</t>
    </rPh>
    <rPh sb="4" eb="6">
      <t>キンガク</t>
    </rPh>
    <rPh sb="9" eb="11">
      <t>マンエン</t>
    </rPh>
    <rPh sb="13" eb="14">
      <t>コ</t>
    </rPh>
    <rPh sb="18" eb="20">
      <t>マンエン</t>
    </rPh>
    <phoneticPr fontId="3"/>
  </si>
  <si>
    <t>所得割</t>
    <rPh sb="0" eb="2">
      <t>ショトク</t>
    </rPh>
    <rPh sb="2" eb="3">
      <t>ワリ</t>
    </rPh>
    <phoneticPr fontId="3"/>
  </si>
  <si>
    <t>合計所得金額</t>
    <rPh sb="0" eb="2">
      <t>ゴウケイ</t>
    </rPh>
    <rPh sb="2" eb="4">
      <t>ショトク</t>
    </rPh>
    <rPh sb="4" eb="6">
      <t>キンガク</t>
    </rPh>
    <phoneticPr fontId="3"/>
  </si>
  <si>
    <t>(千円)</t>
    <rPh sb="1" eb="3">
      <t>センエン</t>
    </rPh>
    <phoneticPr fontId="3"/>
  </si>
  <si>
    <t>課税標準額</t>
    <rPh sb="0" eb="2">
      <t>カゼイ</t>
    </rPh>
    <rPh sb="2" eb="4">
      <t>ヒョウジュン</t>
    </rPh>
    <rPh sb="4" eb="5">
      <t>ガク</t>
    </rPh>
    <phoneticPr fontId="3"/>
  </si>
  <si>
    <t>所得割額</t>
    <rPh sb="0" eb="2">
      <t>ショトク</t>
    </rPh>
    <rPh sb="2" eb="3">
      <t>ワリ</t>
    </rPh>
    <rPh sb="3" eb="4">
      <t>ガク</t>
    </rPh>
    <phoneticPr fontId="3"/>
  </si>
  <si>
    <t>(円)</t>
    <rPh sb="1" eb="2">
      <t>エン</t>
    </rPh>
    <phoneticPr fontId="3"/>
  </si>
  <si>
    <t>所得割納税義務者数</t>
    <rPh sb="0" eb="2">
      <t>ショトク</t>
    </rPh>
    <rPh sb="2" eb="3">
      <t>ワリ</t>
    </rPh>
    <rPh sb="3" eb="5">
      <t>ノウゼイ</t>
    </rPh>
    <rPh sb="5" eb="8">
      <t>ギムシャ</t>
    </rPh>
    <rPh sb="8" eb="9">
      <t>スウ</t>
    </rPh>
    <phoneticPr fontId="3"/>
  </si>
  <si>
    <t>(人)</t>
    <rPh sb="1" eb="2">
      <t>ヒト</t>
    </rPh>
    <phoneticPr fontId="3"/>
  </si>
  <si>
    <t>均等割</t>
    <rPh sb="0" eb="3">
      <t>キントウワリ</t>
    </rPh>
    <phoneticPr fontId="3"/>
  </si>
  <si>
    <t>均等割額</t>
    <rPh sb="0" eb="3">
      <t>キントウワリ</t>
    </rPh>
    <rPh sb="3" eb="4">
      <t>ガク</t>
    </rPh>
    <phoneticPr fontId="3"/>
  </si>
  <si>
    <t>均等割納税義務者数</t>
    <rPh sb="0" eb="3">
      <t>キントウワリ</t>
    </rPh>
    <rPh sb="3" eb="5">
      <t>ノウゼイ</t>
    </rPh>
    <rPh sb="5" eb="8">
      <t>ギムシャ</t>
    </rPh>
    <rPh sb="8" eb="9">
      <t>カズ</t>
    </rPh>
    <phoneticPr fontId="3"/>
  </si>
  <si>
    <t>愛知県</t>
    <phoneticPr fontId="3"/>
  </si>
  <si>
    <t>24</t>
    <phoneticPr fontId="3"/>
  </si>
  <si>
    <t>三重県</t>
    <phoneticPr fontId="3"/>
  </si>
  <si>
    <t>滋賀県</t>
    <phoneticPr fontId="3"/>
  </si>
  <si>
    <t>京都府</t>
    <phoneticPr fontId="3"/>
  </si>
  <si>
    <t>大阪府</t>
    <phoneticPr fontId="3"/>
  </si>
  <si>
    <t>兵庫県</t>
    <phoneticPr fontId="3"/>
  </si>
  <si>
    <t>配　偶　者　控　除</t>
    <phoneticPr fontId="3"/>
  </si>
  <si>
    <t>100万円〃200万円〃</t>
    <phoneticPr fontId="3"/>
  </si>
  <si>
    <t>1,000万円を超える金額</t>
    <phoneticPr fontId="3"/>
  </si>
  <si>
    <t>10万円を超え100万円以下</t>
    <phoneticPr fontId="3"/>
  </si>
  <si>
    <t>特別障害者</t>
    <rPh sb="0" eb="2">
      <t>トクベツ</t>
    </rPh>
    <rPh sb="2" eb="5">
      <t>ショウガイシャ</t>
    </rPh>
    <phoneticPr fontId="3"/>
  </si>
  <si>
    <r>
      <t>左のうち
長期分</t>
    </r>
    <r>
      <rPr>
        <sz val="8"/>
        <rFont val="ＭＳ Ｐ明朝"/>
        <family val="1"/>
        <charset val="128"/>
      </rPr>
      <t/>
    </r>
    <rPh sb="0" eb="1">
      <t>ヒダリ</t>
    </rPh>
    <rPh sb="5" eb="6">
      <t>チョウ</t>
    </rPh>
    <rPh sb="6" eb="7">
      <t>キ</t>
    </rPh>
    <rPh sb="7" eb="8">
      <t>ブン</t>
    </rPh>
    <phoneticPr fontId="3"/>
  </si>
  <si>
    <t>(27)</t>
    <phoneticPr fontId="3"/>
  </si>
  <si>
    <t>(29)</t>
    <phoneticPr fontId="3"/>
  </si>
  <si>
    <t>(30)</t>
    <phoneticPr fontId="3"/>
  </si>
  <si>
    <t>(31)</t>
    <phoneticPr fontId="3"/>
  </si>
  <si>
    <t>(注)　「家屋敷等のみ」欄は地方税法第294条第1項第2号に該当する者に係る数である。</t>
    <rPh sb="1" eb="2">
      <t>チュウ</t>
    </rPh>
    <rPh sb="5" eb="6">
      <t>イエ</t>
    </rPh>
    <rPh sb="6" eb="8">
      <t>ヤシキ</t>
    </rPh>
    <rPh sb="8" eb="9">
      <t>トウ</t>
    </rPh>
    <rPh sb="12" eb="13">
      <t>ラン</t>
    </rPh>
    <rPh sb="14" eb="17">
      <t>チホウゼイ</t>
    </rPh>
    <rPh sb="17" eb="18">
      <t>ホウ</t>
    </rPh>
    <rPh sb="18" eb="19">
      <t>ダイ</t>
    </rPh>
    <rPh sb="22" eb="23">
      <t>ジョウ</t>
    </rPh>
    <rPh sb="23" eb="24">
      <t>ダイ</t>
    </rPh>
    <rPh sb="25" eb="26">
      <t>コウ</t>
    </rPh>
    <rPh sb="26" eb="27">
      <t>ダイ</t>
    </rPh>
    <rPh sb="28" eb="29">
      <t>ゴウ</t>
    </rPh>
    <rPh sb="30" eb="32">
      <t>ガイトウ</t>
    </rPh>
    <rPh sb="34" eb="35">
      <t>モノ</t>
    </rPh>
    <rPh sb="36" eb="37">
      <t>カカ</t>
    </rPh>
    <rPh sb="38" eb="39">
      <t>カズ</t>
    </rPh>
    <phoneticPr fontId="3"/>
  </si>
  <si>
    <t>(25)</t>
  </si>
  <si>
    <t>(26)</t>
  </si>
  <si>
    <t>(27)</t>
  </si>
  <si>
    <t xml:space="preserve">
特定支出控除の特例の対象となった納税義務者数</t>
    <rPh sb="1" eb="3">
      <t>トクテイ</t>
    </rPh>
    <rPh sb="3" eb="5">
      <t>シシュツ</t>
    </rPh>
    <rPh sb="5" eb="7">
      <t>コウジョ</t>
    </rPh>
    <rPh sb="8" eb="10">
      <t>トクレイ</t>
    </rPh>
    <rPh sb="11" eb="12">
      <t>タイ</t>
    </rPh>
    <rPh sb="12" eb="13">
      <t>ゾウ</t>
    </rPh>
    <rPh sb="17" eb="19">
      <t>ノウゼイ</t>
    </rPh>
    <rPh sb="19" eb="22">
      <t>ギムシャ</t>
    </rPh>
    <rPh sb="22" eb="23">
      <t>カズ</t>
    </rPh>
    <phoneticPr fontId="3"/>
  </si>
  <si>
    <t>(32)</t>
  </si>
  <si>
    <t>(33)</t>
  </si>
  <si>
    <t xml:space="preserve">
納税義務者数</t>
    <rPh sb="1" eb="3">
      <t>ノウゼイ</t>
    </rPh>
    <rPh sb="3" eb="6">
      <t>ギムシャ</t>
    </rPh>
    <rPh sb="6" eb="7">
      <t>スウ</t>
    </rPh>
    <phoneticPr fontId="3"/>
  </si>
  <si>
    <t>（千円）</t>
    <rPh sb="1" eb="3">
      <t>センエン</t>
    </rPh>
    <phoneticPr fontId="3"/>
  </si>
  <si>
    <t xml:space="preserve">
配当所得の金額</t>
    <rPh sb="1" eb="3">
      <t>ハイトウ</t>
    </rPh>
    <rPh sb="3" eb="5">
      <t>ショトク</t>
    </rPh>
    <rPh sb="6" eb="8">
      <t>キンガク</t>
    </rPh>
    <phoneticPr fontId="3"/>
  </si>
  <si>
    <t xml:space="preserve">
利子所得の金額</t>
    <rPh sb="1" eb="3">
      <t>リシ</t>
    </rPh>
    <rPh sb="3" eb="5">
      <t>ショトク</t>
    </rPh>
    <rPh sb="6" eb="8">
      <t>キンガク</t>
    </rPh>
    <phoneticPr fontId="3"/>
  </si>
  <si>
    <t>第20表　退職所得の分離課税に係る所得割額等に関する調</t>
    <rPh sb="0" eb="1">
      <t>ダイ</t>
    </rPh>
    <rPh sb="3" eb="4">
      <t>ヒョウ</t>
    </rPh>
    <rPh sb="5" eb="7">
      <t>タイショク</t>
    </rPh>
    <rPh sb="7" eb="9">
      <t>ショトク</t>
    </rPh>
    <rPh sb="10" eb="12">
      <t>ブンリ</t>
    </rPh>
    <rPh sb="12" eb="14">
      <t>カゼイ</t>
    </rPh>
    <rPh sb="15" eb="16">
      <t>カカワ</t>
    </rPh>
    <rPh sb="17" eb="19">
      <t>ショトク</t>
    </rPh>
    <rPh sb="19" eb="20">
      <t>ワリ</t>
    </rPh>
    <rPh sb="20" eb="22">
      <t>ガクナド</t>
    </rPh>
    <rPh sb="23" eb="24">
      <t>カン</t>
    </rPh>
    <rPh sb="26" eb="27">
      <t>チョウ</t>
    </rPh>
    <phoneticPr fontId="3"/>
  </si>
  <si>
    <t>平　　　成</t>
    <rPh sb="0" eb="1">
      <t>ヒラ</t>
    </rPh>
    <rPh sb="4" eb="5">
      <t>シゲル</t>
    </rPh>
    <phoneticPr fontId="3"/>
  </si>
  <si>
    <t>300万円〃400万円〃</t>
    <phoneticPr fontId="3"/>
  </si>
  <si>
    <t>400万円〃550万円〃</t>
    <phoneticPr fontId="3"/>
  </si>
  <si>
    <t>550万円〃700万円〃</t>
    <phoneticPr fontId="3"/>
  </si>
  <si>
    <t>700万円〃1,000万円〃</t>
    <phoneticPr fontId="3"/>
  </si>
  <si>
    <t>1,000万円を超える金額</t>
    <phoneticPr fontId="3"/>
  </si>
  <si>
    <t>合計</t>
    <phoneticPr fontId="3"/>
  </si>
  <si>
    <t>うち給与所得者</t>
    <phoneticPr fontId="3"/>
  </si>
  <si>
    <t>200万円以下の金額</t>
    <phoneticPr fontId="3"/>
  </si>
  <si>
    <t>200万円を超え700万円以下</t>
    <phoneticPr fontId="3"/>
  </si>
  <si>
    <t>民税　　</t>
    <phoneticPr fontId="3"/>
  </si>
  <si>
    <t>道府県</t>
    <phoneticPr fontId="3"/>
  </si>
  <si>
    <t>700万円以下の金額</t>
    <phoneticPr fontId="3"/>
  </si>
  <si>
    <t>地方公共団体コード</t>
    <phoneticPr fontId="3"/>
  </si>
  <si>
    <t>表番号</t>
    <phoneticPr fontId="3"/>
  </si>
  <si>
    <t>都道府県名</t>
    <phoneticPr fontId="3"/>
  </si>
  <si>
    <t>市町村名</t>
    <phoneticPr fontId="3"/>
  </si>
  <si>
    <t>(7)</t>
    <phoneticPr fontId="3"/>
  </si>
  <si>
    <t>　　　　　　　　　区　　　分
　　課税標準額の段階</t>
    <phoneticPr fontId="3"/>
  </si>
  <si>
    <t>行番号</t>
    <phoneticPr fontId="3"/>
  </si>
  <si>
    <t/>
  </si>
  <si>
    <t>○　記入上の注意</t>
  </si>
  <si>
    <t>1　調査表には、数値を記入すること。
2　色のついた枠内は自動集計されるので記入しなくてもよい。</t>
  </si>
  <si>
    <t>3　該当のない項目欄は空欄またはゼロ（０）とし、ハイフン（－）等は記入しないこと。
4　単位の誤りのないよう注意すること。</t>
  </si>
  <si>
    <t>市町村名</t>
    <rPh sb="0" eb="3">
      <t>シチョウソン</t>
    </rPh>
    <rPh sb="3" eb="4">
      <t>メイ</t>
    </rPh>
    <phoneticPr fontId="3"/>
  </si>
  <si>
    <t>地方公共団体コード</t>
    <phoneticPr fontId="3"/>
  </si>
  <si>
    <t>表番号</t>
    <rPh sb="0" eb="1">
      <t>ヒョウ</t>
    </rPh>
    <rPh sb="1" eb="3">
      <t>バンゴウ</t>
    </rPh>
    <phoneticPr fontId="3"/>
  </si>
  <si>
    <t>項目名</t>
    <phoneticPr fontId="3"/>
  </si>
  <si>
    <t>行番号</t>
    <phoneticPr fontId="3"/>
  </si>
  <si>
    <t>項目情報</t>
    <phoneticPr fontId="3"/>
  </si>
  <si>
    <t>担当課名</t>
    <phoneticPr fontId="3"/>
  </si>
  <si>
    <t>(18)</t>
  </si>
  <si>
    <t>(21)</t>
  </si>
  <si>
    <t>(10)</t>
  </si>
  <si>
    <t>あり</t>
    <phoneticPr fontId="3"/>
  </si>
  <si>
    <t>なし</t>
    <phoneticPr fontId="3"/>
  </si>
  <si>
    <t>（人）</t>
    <phoneticPr fontId="3"/>
  </si>
  <si>
    <t>（千円）</t>
    <phoneticPr fontId="3"/>
  </si>
  <si>
    <t>(10)</t>
    <phoneticPr fontId="3"/>
  </si>
  <si>
    <t>(11)</t>
    <phoneticPr fontId="3"/>
  </si>
  <si>
    <t>(12)</t>
    <phoneticPr fontId="3"/>
  </si>
  <si>
    <t>(13)</t>
    <phoneticPr fontId="3"/>
  </si>
  <si>
    <t>電話番号（直通）</t>
    <phoneticPr fontId="3"/>
  </si>
  <si>
    <t>1</t>
    <phoneticPr fontId="3"/>
  </si>
  <si>
    <t>人口50万人以上の市</t>
    <rPh sb="0" eb="2">
      <t>ジンコウ</t>
    </rPh>
    <rPh sb="4" eb="6">
      <t>マンニン</t>
    </rPh>
    <rPh sb="6" eb="8">
      <t>イジョウ</t>
    </rPh>
    <rPh sb="9" eb="10">
      <t>シ</t>
    </rPh>
    <phoneticPr fontId="3"/>
  </si>
  <si>
    <t>2</t>
    <phoneticPr fontId="3"/>
  </si>
  <si>
    <t>人口30～50万人の市</t>
    <rPh sb="0" eb="2">
      <t>ジンコウ</t>
    </rPh>
    <rPh sb="7" eb="9">
      <t>マンニン</t>
    </rPh>
    <rPh sb="10" eb="11">
      <t>シ</t>
    </rPh>
    <phoneticPr fontId="3"/>
  </si>
  <si>
    <t>3</t>
    <phoneticPr fontId="3"/>
  </si>
  <si>
    <t>人口10～30万人の市</t>
    <rPh sb="0" eb="2">
      <t>ジンコウ</t>
    </rPh>
    <rPh sb="7" eb="9">
      <t>マンニン</t>
    </rPh>
    <rPh sb="10" eb="11">
      <t>シ</t>
    </rPh>
    <phoneticPr fontId="3"/>
  </si>
  <si>
    <t>4</t>
    <phoneticPr fontId="3"/>
  </si>
  <si>
    <t>人口5～10万人の市</t>
    <rPh sb="0" eb="2">
      <t>ジンコウ</t>
    </rPh>
    <rPh sb="6" eb="8">
      <t>マンニン</t>
    </rPh>
    <rPh sb="9" eb="10">
      <t>シ</t>
    </rPh>
    <phoneticPr fontId="3"/>
  </si>
  <si>
    <t>5</t>
    <phoneticPr fontId="3"/>
  </si>
  <si>
    <t>人口5万人未満の市</t>
    <rPh sb="0" eb="2">
      <t>ジンコウ</t>
    </rPh>
    <rPh sb="3" eb="5">
      <t>マンニン</t>
    </rPh>
    <rPh sb="5" eb="7">
      <t>ミマン</t>
    </rPh>
    <rPh sb="8" eb="9">
      <t>シ</t>
    </rPh>
    <phoneticPr fontId="3"/>
  </si>
  <si>
    <t>6</t>
    <phoneticPr fontId="3"/>
  </si>
  <si>
    <t>町村</t>
    <rPh sb="0" eb="2">
      <t>チョウソン</t>
    </rPh>
    <phoneticPr fontId="3"/>
  </si>
  <si>
    <t>団体区分コード　　　　</t>
    <rPh sb="0" eb="2">
      <t>ダンタイ</t>
    </rPh>
    <rPh sb="2" eb="4">
      <t>クブン</t>
    </rPh>
    <phoneticPr fontId="3"/>
  </si>
  <si>
    <t>団　体　区　分</t>
    <phoneticPr fontId="3"/>
  </si>
  <si>
    <t>団体区分コード</t>
    <phoneticPr fontId="3"/>
  </si>
  <si>
    <t>7</t>
    <phoneticPr fontId="3"/>
  </si>
  <si>
    <t>生  命  保  険  料  控  除</t>
    <rPh sb="0" eb="1">
      <t>ショウ</t>
    </rPh>
    <rPh sb="3" eb="4">
      <t>イノチ</t>
    </rPh>
    <rPh sb="6" eb="7">
      <t>ホ</t>
    </rPh>
    <rPh sb="9" eb="10">
      <t>ケン</t>
    </rPh>
    <rPh sb="12" eb="13">
      <t>リョウ</t>
    </rPh>
    <rPh sb="15" eb="16">
      <t>ヒカエ</t>
    </rPh>
    <rPh sb="18" eb="19">
      <t>ジョ</t>
    </rPh>
    <phoneticPr fontId="3"/>
  </si>
  <si>
    <t>左のうち
新生命保険分</t>
    <rPh sb="0" eb="1">
      <t>ヒダリ</t>
    </rPh>
    <rPh sb="5" eb="6">
      <t>シン</t>
    </rPh>
    <rPh sb="6" eb="8">
      <t>セイメイ</t>
    </rPh>
    <rPh sb="8" eb="10">
      <t>ホケン</t>
    </rPh>
    <rPh sb="10" eb="11">
      <t>ブン</t>
    </rPh>
    <phoneticPr fontId="3"/>
  </si>
  <si>
    <t>左のうち
新個人年金分</t>
    <rPh sb="0" eb="1">
      <t>ヒダリ</t>
    </rPh>
    <rPh sb="5" eb="6">
      <t>シン</t>
    </rPh>
    <rPh sb="6" eb="8">
      <t>コジン</t>
    </rPh>
    <rPh sb="8" eb="10">
      <t>ネンキン</t>
    </rPh>
    <rPh sb="10" eb="11">
      <t>ブン</t>
    </rPh>
    <phoneticPr fontId="3"/>
  </si>
  <si>
    <t>左のうち
介護医療保険分</t>
    <rPh sb="0" eb="1">
      <t>ヒダリ</t>
    </rPh>
    <rPh sb="5" eb="7">
      <t>カイゴ</t>
    </rPh>
    <rPh sb="7" eb="9">
      <t>イリョウ</t>
    </rPh>
    <rPh sb="9" eb="11">
      <t>ホケン</t>
    </rPh>
    <rPh sb="11" eb="12">
      <t>ブン</t>
    </rPh>
    <phoneticPr fontId="3"/>
  </si>
  <si>
    <t>左のうち
旧生命保険分</t>
    <rPh sb="0" eb="1">
      <t>ヒダリ</t>
    </rPh>
    <rPh sb="5" eb="6">
      <t>キュウ</t>
    </rPh>
    <rPh sb="6" eb="8">
      <t>セイメイ</t>
    </rPh>
    <rPh sb="8" eb="10">
      <t>ホケン</t>
    </rPh>
    <rPh sb="10" eb="11">
      <t>ブン</t>
    </rPh>
    <phoneticPr fontId="3"/>
  </si>
  <si>
    <t>左のうち
旧個人年金分</t>
    <rPh sb="0" eb="1">
      <t>ヒダリ</t>
    </rPh>
    <rPh sb="5" eb="6">
      <t>キュウ</t>
    </rPh>
    <rPh sb="6" eb="8">
      <t>コジン</t>
    </rPh>
    <rPh sb="8" eb="10">
      <t>ネンキン</t>
    </rPh>
    <rPh sb="10" eb="11">
      <t>ブン</t>
    </rPh>
    <phoneticPr fontId="3"/>
  </si>
  <si>
    <t>(31)</t>
    <phoneticPr fontId="3"/>
  </si>
  <si>
    <t>(37)</t>
    <phoneticPr fontId="3"/>
  </si>
  <si>
    <t>(38)</t>
    <phoneticPr fontId="3"/>
  </si>
  <si>
    <t>(44)</t>
  </si>
  <si>
    <t>(45)</t>
  </si>
  <si>
    <t>(46)</t>
  </si>
  <si>
    <t>(47)</t>
  </si>
  <si>
    <t>分離長期譲渡
所得金額に係
る所得金額</t>
    <rPh sb="0" eb="2">
      <t>ブンリ</t>
    </rPh>
    <rPh sb="2" eb="4">
      <t>チョウキ</t>
    </rPh>
    <rPh sb="4" eb="6">
      <t>ジョウト</t>
    </rPh>
    <rPh sb="7" eb="8">
      <t>ジョ</t>
    </rPh>
    <rPh sb="8" eb="9">
      <t>トク</t>
    </rPh>
    <rPh sb="9" eb="11">
      <t>キンガク</t>
    </rPh>
    <rPh sb="12" eb="13">
      <t>カカワ</t>
    </rPh>
    <rPh sb="15" eb="16">
      <t>トコロ</t>
    </rPh>
    <rPh sb="16" eb="17">
      <t>トク</t>
    </rPh>
    <rPh sb="17" eb="19">
      <t>キンガク</t>
    </rPh>
    <phoneticPr fontId="3"/>
  </si>
  <si>
    <t>行番号</t>
    <rPh sb="0" eb="3">
      <t>ギョウバンゴウ</t>
    </rPh>
    <phoneticPr fontId="3"/>
  </si>
  <si>
    <r>
      <t>老人配偶者</t>
    </r>
    <r>
      <rPr>
        <sz val="9"/>
        <rFont val="ＭＳ 明朝"/>
        <family val="1"/>
        <charset val="128"/>
      </rPr>
      <t xml:space="preserve">
</t>
    </r>
    <r>
      <rPr>
        <sz val="7"/>
        <rFont val="ＭＳ 明朝"/>
        <family val="1"/>
        <charset val="128"/>
      </rPr>
      <t>(70歳以上)</t>
    </r>
    <rPh sb="0" eb="2">
      <t>ロウジン</t>
    </rPh>
    <rPh sb="2" eb="5">
      <t>ハイグウシャ</t>
    </rPh>
    <rPh sb="9" eb="10">
      <t>サイ</t>
    </rPh>
    <rPh sb="10" eb="12">
      <t>イジョウ</t>
    </rPh>
    <phoneticPr fontId="3"/>
  </si>
  <si>
    <t xml:space="preserve">
給与所得に
係る収入金額</t>
    <rPh sb="2" eb="4">
      <t>キュウヨ</t>
    </rPh>
    <rPh sb="4" eb="6">
      <t>ショトク</t>
    </rPh>
    <rPh sb="8" eb="9">
      <t>カカワ</t>
    </rPh>
    <rPh sb="10" eb="12">
      <t>シュウニュウ</t>
    </rPh>
    <rPh sb="12" eb="14">
      <t>キンガク</t>
    </rPh>
    <phoneticPr fontId="3"/>
  </si>
  <si>
    <t xml:space="preserve">
給与所得控除額</t>
    <rPh sb="2" eb="4">
      <t>キュウヨ</t>
    </rPh>
    <rPh sb="4" eb="6">
      <t>ショトク</t>
    </rPh>
    <rPh sb="6" eb="8">
      <t>コウジョ</t>
    </rPh>
    <rPh sb="8" eb="9">
      <t>ガク</t>
    </rPh>
    <phoneticPr fontId="3"/>
  </si>
  <si>
    <t xml:space="preserve">
特定支出控除額</t>
    <rPh sb="2" eb="4">
      <t>トクテイ</t>
    </rPh>
    <rPh sb="4" eb="6">
      <t>シシュツ</t>
    </rPh>
    <rPh sb="6" eb="8">
      <t>コウジョ</t>
    </rPh>
    <rPh sb="8" eb="9">
      <t>ガク</t>
    </rPh>
    <phoneticPr fontId="3"/>
  </si>
  <si>
    <t xml:space="preserve">
給与所得金額</t>
    <rPh sb="2" eb="4">
      <t>キュウヨ</t>
    </rPh>
    <rPh sb="4" eb="6">
      <t>ショトク</t>
    </rPh>
    <rPh sb="6" eb="8">
      <t>キンガク</t>
    </rPh>
    <phoneticPr fontId="3"/>
  </si>
  <si>
    <t>(B)+(F)　 (I)</t>
    <phoneticPr fontId="3"/>
  </si>
  <si>
    <t>(B)'+(F)'　 (I)'</t>
    <phoneticPr fontId="3"/>
  </si>
  <si>
    <t>(I)について
標準税率で
算出したもの</t>
    <rPh sb="8" eb="10">
      <t>ヒョウジュン</t>
    </rPh>
    <rPh sb="10" eb="12">
      <t>ゼイリツ</t>
    </rPh>
    <rPh sb="14" eb="16">
      <t>サンシュツ</t>
    </rPh>
    <phoneticPr fontId="3"/>
  </si>
  <si>
    <t>(C)+(E)　 (J)</t>
    <phoneticPr fontId="3"/>
  </si>
  <si>
    <t>(A)+(C)+(E)</t>
    <phoneticPr fontId="3"/>
  </si>
  <si>
    <t>(9)</t>
  </si>
  <si>
    <t>(12)</t>
    <phoneticPr fontId="3"/>
  </si>
  <si>
    <t>(17)</t>
    <phoneticPr fontId="3"/>
  </si>
  <si>
    <t>(D)+(G)　  (K)</t>
    <phoneticPr fontId="3"/>
  </si>
  <si>
    <t>(19)</t>
    <phoneticPr fontId="3"/>
  </si>
  <si>
    <t>(11)</t>
    <phoneticPr fontId="3"/>
  </si>
  <si>
    <t>(14)</t>
    <phoneticPr fontId="3"/>
  </si>
  <si>
    <t>(23)</t>
  </si>
  <si>
    <t>(29)</t>
  </si>
  <si>
    <t>(36)</t>
  </si>
  <si>
    <t>(40)</t>
  </si>
  <si>
    <t>(43)</t>
  </si>
  <si>
    <t>総所得金額等</t>
    <rPh sb="0" eb="3">
      <t>ソウショトク</t>
    </rPh>
    <rPh sb="3" eb="6">
      <t>キンガクトウ</t>
    </rPh>
    <phoneticPr fontId="3"/>
  </si>
  <si>
    <t>土地等に係る事
業所得等の金額</t>
    <rPh sb="0" eb="3">
      <t>トチトウ</t>
    </rPh>
    <rPh sb="4" eb="5">
      <t>カカワ</t>
    </rPh>
    <rPh sb="6" eb="7">
      <t>コト</t>
    </rPh>
    <rPh sb="8" eb="9">
      <t>ギョウ</t>
    </rPh>
    <rPh sb="9" eb="12">
      <t>ショトクナド</t>
    </rPh>
    <rPh sb="13" eb="15">
      <t>キンガク</t>
    </rPh>
    <phoneticPr fontId="3"/>
  </si>
  <si>
    <t>左のうち
税額調整措置に
係る者</t>
    <rPh sb="0" eb="1">
      <t>ヒダリ</t>
    </rPh>
    <rPh sb="5" eb="7">
      <t>ゼイガク</t>
    </rPh>
    <rPh sb="7" eb="9">
      <t>チョウセイ</t>
    </rPh>
    <rPh sb="9" eb="11">
      <t>ソチ</t>
    </rPh>
    <rPh sb="13" eb="14">
      <t>カカ</t>
    </rPh>
    <rPh sb="15" eb="16">
      <t>モノ</t>
    </rPh>
    <phoneticPr fontId="3"/>
  </si>
  <si>
    <t>分離長期譲渡所得分</t>
  </si>
  <si>
    <t>分離短期譲渡所得分</t>
  </si>
  <si>
    <t>(a) - (b) - (c)</t>
    <phoneticPr fontId="3"/>
  </si>
  <si>
    <t>（人）</t>
    <phoneticPr fontId="3"/>
  </si>
  <si>
    <t>（人）</t>
    <phoneticPr fontId="3"/>
  </si>
  <si>
    <t>(a) - (b)</t>
    <phoneticPr fontId="3"/>
  </si>
  <si>
    <t>（人）</t>
    <phoneticPr fontId="3"/>
  </si>
  <si>
    <t>38</t>
  </si>
  <si>
    <t>39</t>
  </si>
  <si>
    <t>40</t>
  </si>
  <si>
    <t>41</t>
  </si>
  <si>
    <t>42</t>
  </si>
  <si>
    <t>43</t>
  </si>
  <si>
    <t>44</t>
  </si>
  <si>
    <t>45</t>
  </si>
  <si>
    <t>46</t>
  </si>
  <si>
    <t>47</t>
  </si>
  <si>
    <t>都道府県番号</t>
    <phoneticPr fontId="3"/>
  </si>
  <si>
    <t>都道府県名</t>
    <rPh sb="0" eb="4">
      <t>トドウフケン</t>
    </rPh>
    <rPh sb="4" eb="5">
      <t>メイ</t>
    </rPh>
    <phoneticPr fontId="3"/>
  </si>
  <si>
    <t>01</t>
    <phoneticPr fontId="3"/>
  </si>
  <si>
    <t>北海道</t>
    <phoneticPr fontId="3"/>
  </si>
  <si>
    <t>02</t>
    <phoneticPr fontId="3"/>
  </si>
  <si>
    <t>青森県</t>
    <phoneticPr fontId="3"/>
  </si>
  <si>
    <t>岩手県</t>
    <phoneticPr fontId="3"/>
  </si>
  <si>
    <t>宮城県</t>
    <phoneticPr fontId="3"/>
  </si>
  <si>
    <t>秋田県</t>
    <phoneticPr fontId="3"/>
  </si>
  <si>
    <t>山形県</t>
    <phoneticPr fontId="3"/>
  </si>
  <si>
    <t>福島県</t>
    <phoneticPr fontId="3"/>
  </si>
  <si>
    <t>茨城県</t>
    <phoneticPr fontId="3"/>
  </si>
  <si>
    <t>栃木県</t>
    <phoneticPr fontId="3"/>
  </si>
  <si>
    <t>群馬県</t>
    <phoneticPr fontId="3"/>
  </si>
  <si>
    <t>(K)について
標準税率で
算出したもの</t>
    <rPh sb="8" eb="10">
      <t>ヒョウジュン</t>
    </rPh>
    <rPh sb="10" eb="12">
      <t>ゼイリツ</t>
    </rPh>
    <rPh sb="14" eb="16">
      <t>サンシュツ</t>
    </rPh>
    <phoneticPr fontId="3"/>
  </si>
  <si>
    <t>(B)について標準税率
で算出したもの
(超過税率課税分等を除いた額)</t>
    <phoneticPr fontId="3"/>
  </si>
  <si>
    <t>（同居特障加算分含まず）</t>
    <rPh sb="1" eb="3">
      <t>ドウキョ</t>
    </rPh>
    <rPh sb="3" eb="4">
      <t>トク</t>
    </rPh>
    <rPh sb="4" eb="5">
      <t>サワ</t>
    </rPh>
    <rPh sb="5" eb="7">
      <t>カサン</t>
    </rPh>
    <rPh sb="7" eb="8">
      <t>ブン</t>
    </rPh>
    <rPh sb="8" eb="9">
      <t>フク</t>
    </rPh>
    <phoneticPr fontId="3"/>
  </si>
  <si>
    <t>普通</t>
    <rPh sb="0" eb="2">
      <t>フツウ</t>
    </rPh>
    <phoneticPr fontId="3"/>
  </si>
  <si>
    <t>特別</t>
    <rPh sb="0" eb="1">
      <t>トク</t>
    </rPh>
    <rPh sb="1" eb="2">
      <t>ベツ</t>
    </rPh>
    <phoneticPr fontId="3"/>
  </si>
  <si>
    <t>一般</t>
    <rPh sb="0" eb="2">
      <t>イッパン</t>
    </rPh>
    <phoneticPr fontId="3"/>
  </si>
  <si>
    <t>特別割増</t>
    <rPh sb="0" eb="2">
      <t>トクベツ</t>
    </rPh>
    <rPh sb="2" eb="4">
      <t>ワリマシ</t>
    </rPh>
    <phoneticPr fontId="3"/>
  </si>
  <si>
    <t>(42)</t>
    <phoneticPr fontId="3"/>
  </si>
  <si>
    <t>タイトル</t>
    <phoneticPr fontId="3"/>
  </si>
  <si>
    <t>コメント</t>
    <phoneticPr fontId="3"/>
  </si>
  <si>
    <t>エラー
番号</t>
    <phoneticPr fontId="3"/>
  </si>
  <si>
    <t>行</t>
    <rPh sb="0" eb="1">
      <t>ギョウ</t>
    </rPh>
    <phoneticPr fontId="3"/>
  </si>
  <si>
    <t>列</t>
    <rPh sb="0" eb="1">
      <t>レツ</t>
    </rPh>
    <phoneticPr fontId="3"/>
  </si>
  <si>
    <t>理由</t>
    <rPh sb="0" eb="2">
      <t>リユウ</t>
    </rPh>
    <phoneticPr fontId="3"/>
  </si>
  <si>
    <t>山林所得金額
に係るもの</t>
    <rPh sb="0" eb="2">
      <t>サンリン</t>
    </rPh>
    <rPh sb="2" eb="4">
      <t>ショトク</t>
    </rPh>
    <rPh sb="4" eb="6">
      <t>キンガク</t>
    </rPh>
    <rPh sb="8" eb="9">
      <t>カカワ</t>
    </rPh>
    <phoneticPr fontId="3"/>
  </si>
  <si>
    <t>資本金等の金額が50億円を超える法人で,従業者数の合計数が50人を超えるもの
(A)</t>
    <rPh sb="0" eb="4">
      <t>シホンキントウ</t>
    </rPh>
    <rPh sb="5" eb="7">
      <t>キンガク</t>
    </rPh>
    <rPh sb="10" eb="12">
      <t>オクエン</t>
    </rPh>
    <rPh sb="13" eb="14">
      <t>コ</t>
    </rPh>
    <rPh sb="16" eb="18">
      <t>ホウジン</t>
    </rPh>
    <rPh sb="20" eb="23">
      <t>ジュウギョウシャ</t>
    </rPh>
    <rPh sb="23" eb="24">
      <t>カズ</t>
    </rPh>
    <rPh sb="25" eb="27">
      <t>ゴウケイ</t>
    </rPh>
    <rPh sb="27" eb="28">
      <t>スウ</t>
    </rPh>
    <rPh sb="31" eb="32">
      <t>ニン</t>
    </rPh>
    <rPh sb="33" eb="34">
      <t>コ</t>
    </rPh>
    <phoneticPr fontId="3"/>
  </si>
  <si>
    <t>資本金等の金額が10億円を超え50億円以下である法人で,従業者数の合計数が50人を超えるもの
(B)</t>
    <rPh sb="0" eb="4">
      <t>シホンキントウ</t>
    </rPh>
    <rPh sb="5" eb="7">
      <t>キンガク</t>
    </rPh>
    <rPh sb="10" eb="12">
      <t>オクエン</t>
    </rPh>
    <rPh sb="13" eb="14">
      <t>コ</t>
    </rPh>
    <rPh sb="17" eb="18">
      <t>オク</t>
    </rPh>
    <rPh sb="18" eb="19">
      <t>エン</t>
    </rPh>
    <rPh sb="19" eb="21">
      <t>イカ</t>
    </rPh>
    <rPh sb="24" eb="26">
      <t>ホウジン</t>
    </rPh>
    <rPh sb="28" eb="31">
      <t>ジュウギョウシャ</t>
    </rPh>
    <rPh sb="31" eb="32">
      <t>カズ</t>
    </rPh>
    <rPh sb="33" eb="35">
      <t>ゴウケイ</t>
    </rPh>
    <rPh sb="35" eb="36">
      <t>スウ</t>
    </rPh>
    <rPh sb="39" eb="40">
      <t>ニン</t>
    </rPh>
    <rPh sb="41" eb="42">
      <t>コ</t>
    </rPh>
    <phoneticPr fontId="3"/>
  </si>
  <si>
    <t>退職所得金額
に係るもの</t>
    <rPh sb="0" eb="2">
      <t>タイショク</t>
    </rPh>
    <rPh sb="2" eb="4">
      <t>ショトク</t>
    </rPh>
    <rPh sb="4" eb="6">
      <t>キンガク</t>
    </rPh>
    <rPh sb="8" eb="9">
      <t>カカワ</t>
    </rPh>
    <phoneticPr fontId="3"/>
  </si>
  <si>
    <t xml:space="preserve">
算出税額　</t>
    <rPh sb="1" eb="3">
      <t>サンシュツ</t>
    </rPh>
    <rPh sb="3" eb="5">
      <t>ゼイガク</t>
    </rPh>
    <phoneticPr fontId="3"/>
  </si>
  <si>
    <t xml:space="preserve">
減免税額</t>
    <rPh sb="1" eb="3">
      <t>ゲンメン</t>
    </rPh>
    <rPh sb="3" eb="5">
      <t>ゼイガク</t>
    </rPh>
    <phoneticPr fontId="3"/>
  </si>
  <si>
    <t xml:space="preserve">
計</t>
    <rPh sb="1" eb="2">
      <t>ケイ</t>
    </rPh>
    <phoneticPr fontId="3"/>
  </si>
  <si>
    <t xml:space="preserve">
総所得金額</t>
    <rPh sb="1" eb="4">
      <t>ソウショトク</t>
    </rPh>
    <rPh sb="4" eb="6">
      <t>キンガク</t>
    </rPh>
    <phoneticPr fontId="3"/>
  </si>
  <si>
    <t xml:space="preserve">
山林所得金額</t>
    <rPh sb="1" eb="3">
      <t>サンリン</t>
    </rPh>
    <rPh sb="3" eb="5">
      <t>ショトク</t>
    </rPh>
    <rPh sb="5" eb="7">
      <t>キンガク</t>
    </rPh>
    <phoneticPr fontId="3"/>
  </si>
  <si>
    <t>(7)</t>
    <phoneticPr fontId="3"/>
  </si>
  <si>
    <t>(8)</t>
    <phoneticPr fontId="3"/>
  </si>
  <si>
    <t>(9)</t>
    <phoneticPr fontId="3"/>
  </si>
  <si>
    <t>(人)</t>
    <phoneticPr fontId="3"/>
  </si>
  <si>
    <t>(人)</t>
    <phoneticPr fontId="3"/>
  </si>
  <si>
    <t>（千円）</t>
    <phoneticPr fontId="3"/>
  </si>
  <si>
    <t>奈良県</t>
    <phoneticPr fontId="3"/>
  </si>
  <si>
    <t>140万円〃160万円〃</t>
    <rPh sb="3" eb="5">
      <t>マンエン</t>
    </rPh>
    <rPh sb="9" eb="11">
      <t>マンエン</t>
    </rPh>
    <phoneticPr fontId="3"/>
  </si>
  <si>
    <t>160万円〃200万円〃</t>
    <rPh sb="3" eb="5">
      <t>マンエン</t>
    </rPh>
    <rPh sb="9" eb="11">
      <t>マンエン</t>
    </rPh>
    <phoneticPr fontId="3"/>
  </si>
  <si>
    <t>200万円〃250万円〃</t>
    <rPh sb="3" eb="5">
      <t>マンエン</t>
    </rPh>
    <rPh sb="9" eb="11">
      <t>マンエン</t>
    </rPh>
    <phoneticPr fontId="3"/>
  </si>
  <si>
    <t>250万円〃300万円〃</t>
    <rPh sb="3" eb="5">
      <t>マンエン</t>
    </rPh>
    <rPh sb="9" eb="11">
      <t>マンエン</t>
    </rPh>
    <phoneticPr fontId="3"/>
  </si>
  <si>
    <t>500万円を超える金額</t>
    <rPh sb="3" eb="5">
      <t>マンエン</t>
    </rPh>
    <rPh sb="6" eb="7">
      <t>コ</t>
    </rPh>
    <rPh sb="9" eb="11">
      <t>キンガク</t>
    </rPh>
    <phoneticPr fontId="3"/>
  </si>
  <si>
    <t>120万円以下の金額</t>
    <rPh sb="3" eb="5">
      <t>マンエン</t>
    </rPh>
    <rPh sb="5" eb="7">
      <t>イカ</t>
    </rPh>
    <rPh sb="8" eb="10">
      <t>キンガク</t>
    </rPh>
    <phoneticPr fontId="3"/>
  </si>
  <si>
    <t>(千円)</t>
    <phoneticPr fontId="3"/>
  </si>
  <si>
    <t xml:space="preserve">
特別徴収義務者数</t>
    <rPh sb="1" eb="3">
      <t>トクベツ</t>
    </rPh>
    <rPh sb="3" eb="5">
      <t>チョウシュウ</t>
    </rPh>
    <rPh sb="5" eb="7">
      <t>ギム</t>
    </rPh>
    <rPh sb="7" eb="8">
      <t>シャ</t>
    </rPh>
    <rPh sb="8" eb="9">
      <t>スウ</t>
    </rPh>
    <phoneticPr fontId="3"/>
  </si>
  <si>
    <t>住宅借入金等特別税額控除</t>
    <rPh sb="0" eb="2">
      <t>ジュウタク</t>
    </rPh>
    <rPh sb="2" eb="4">
      <t>カリイレ</t>
    </rPh>
    <rPh sb="4" eb="6">
      <t>キンナド</t>
    </rPh>
    <rPh sb="6" eb="8">
      <t>トクベツ</t>
    </rPh>
    <rPh sb="8" eb="10">
      <t>ゼイガク</t>
    </rPh>
    <rPh sb="10" eb="12">
      <t>コウジョ</t>
    </rPh>
    <phoneticPr fontId="3"/>
  </si>
  <si>
    <t>(22)</t>
  </si>
  <si>
    <t>(28)</t>
  </si>
  <si>
    <t>(34)</t>
  </si>
  <si>
    <t>(39)</t>
  </si>
  <si>
    <t>うち連結申告
法人分</t>
    <rPh sb="2" eb="4">
      <t>レンケツ</t>
    </rPh>
    <rPh sb="4" eb="6">
      <t>シンコク</t>
    </rPh>
    <rPh sb="7" eb="9">
      <t>ホウジン</t>
    </rPh>
    <rPh sb="9" eb="10">
      <t>ブン</t>
    </rPh>
    <phoneticPr fontId="3"/>
  </si>
  <si>
    <t>基礎控除</t>
    <rPh sb="0" eb="2">
      <t>キソ</t>
    </rPh>
    <rPh sb="2" eb="4">
      <t>コウジョ</t>
    </rPh>
    <phoneticPr fontId="3"/>
  </si>
  <si>
    <t>行番号</t>
    <phoneticPr fontId="3"/>
  </si>
  <si>
    <t xml:space="preserve">        （千円）   (A)</t>
    <phoneticPr fontId="3"/>
  </si>
  <si>
    <t>　 　　（千円）   (B)</t>
    <phoneticPr fontId="3"/>
  </si>
  <si>
    <t>（千円）</t>
    <phoneticPr fontId="3"/>
  </si>
  <si>
    <t>（％）</t>
    <phoneticPr fontId="3"/>
  </si>
  <si>
    <t>市町村民税</t>
    <phoneticPr fontId="3"/>
  </si>
  <si>
    <t>10万円以下の金額</t>
    <phoneticPr fontId="3"/>
  </si>
  <si>
    <t>10万円を超え100万円以下</t>
    <phoneticPr fontId="3"/>
  </si>
  <si>
    <t>100万円〃200万円〃</t>
    <phoneticPr fontId="3"/>
  </si>
  <si>
    <t>200万円〃300万円〃</t>
    <phoneticPr fontId="3"/>
  </si>
  <si>
    <t>300万円〃400万円〃</t>
    <phoneticPr fontId="3"/>
  </si>
  <si>
    <t>400万円〃550万円〃</t>
    <phoneticPr fontId="3"/>
  </si>
  <si>
    <t>550万円〃700万円〃</t>
    <phoneticPr fontId="3"/>
  </si>
  <si>
    <t>700万円〃1,000万円〃</t>
    <phoneticPr fontId="3"/>
  </si>
  <si>
    <t>1,000万円を超える金額</t>
    <phoneticPr fontId="3"/>
  </si>
  <si>
    <t>合計</t>
    <phoneticPr fontId="3"/>
  </si>
  <si>
    <t>うち給与所得者</t>
    <phoneticPr fontId="3"/>
  </si>
  <si>
    <t>200万円以下の金額</t>
    <phoneticPr fontId="3"/>
  </si>
  <si>
    <t>一般
(16歳～18歳)
(23歳～69歳)</t>
    <rPh sb="0" eb="2">
      <t>イッパン</t>
    </rPh>
    <rPh sb="6" eb="7">
      <t>サイ</t>
    </rPh>
    <rPh sb="10" eb="11">
      <t>サイ</t>
    </rPh>
    <rPh sb="16" eb="17">
      <t>サイ</t>
    </rPh>
    <rPh sb="20" eb="21">
      <t>サイ</t>
    </rPh>
    <phoneticPr fontId="3"/>
  </si>
  <si>
    <t>特定扶養親族
(19歳～22歳)</t>
    <phoneticPr fontId="3"/>
  </si>
  <si>
    <t>特別障害者のうち同居特別障害加算金分(23万円)に係る者</t>
    <rPh sb="0" eb="2">
      <t>トクベツ</t>
    </rPh>
    <rPh sb="2" eb="5">
      <t>ショウガイシャ</t>
    </rPh>
    <rPh sb="8" eb="10">
      <t>ドウキョ</t>
    </rPh>
    <rPh sb="10" eb="12">
      <t>トクベツ</t>
    </rPh>
    <rPh sb="12" eb="14">
      <t>ショウガイ</t>
    </rPh>
    <rPh sb="14" eb="17">
      <t>カサンキン</t>
    </rPh>
    <rPh sb="17" eb="18">
      <t>ブン</t>
    </rPh>
    <rPh sb="21" eb="23">
      <t>マンエン</t>
    </rPh>
    <rPh sb="25" eb="26">
      <t>カカ</t>
    </rPh>
    <rPh sb="27" eb="28">
      <t>モノ</t>
    </rPh>
    <phoneticPr fontId="3"/>
  </si>
  <si>
    <t>200万円を超え700万円以下</t>
    <phoneticPr fontId="3"/>
  </si>
  <si>
    <t>民税　　</t>
    <phoneticPr fontId="3"/>
  </si>
  <si>
    <t>道府県</t>
    <phoneticPr fontId="3"/>
  </si>
  <si>
    <t>700万円以下の金額</t>
    <phoneticPr fontId="3"/>
  </si>
  <si>
    <t>10万円以下の金額</t>
    <phoneticPr fontId="3"/>
  </si>
  <si>
    <t>(21)</t>
    <phoneticPr fontId="3"/>
  </si>
  <si>
    <t>(23)</t>
    <phoneticPr fontId="3"/>
  </si>
  <si>
    <t>配　偶　者　控　除</t>
    <phoneticPr fontId="3"/>
  </si>
  <si>
    <t>分離短期譲渡所得金額</t>
    <rPh sb="0" eb="2">
      <t>ブンリ</t>
    </rPh>
    <rPh sb="2" eb="4">
      <t>タンキ</t>
    </rPh>
    <rPh sb="4" eb="6">
      <t>ジョウト</t>
    </rPh>
    <rPh sb="6" eb="8">
      <t>ショトク</t>
    </rPh>
    <rPh sb="8" eb="10">
      <t>キンガク</t>
    </rPh>
    <phoneticPr fontId="3"/>
  </si>
  <si>
    <t>先物取引に
係る雑所得
等の金額</t>
    <rPh sb="0" eb="2">
      <t>サキモノ</t>
    </rPh>
    <rPh sb="2" eb="4">
      <t>トリヒキ</t>
    </rPh>
    <rPh sb="8" eb="9">
      <t>ザツ</t>
    </rPh>
    <rPh sb="9" eb="11">
      <t>ショトク</t>
    </rPh>
    <rPh sb="12" eb="13">
      <t>トウ</t>
    </rPh>
    <rPh sb="14" eb="16">
      <t>キンガク</t>
    </rPh>
    <phoneticPr fontId="3"/>
  </si>
  <si>
    <t>国,地方公共
団体等に対
する譲渡に
係る金額</t>
    <rPh sb="0" eb="1">
      <t>クニ</t>
    </rPh>
    <rPh sb="2" eb="4">
      <t>チホウ</t>
    </rPh>
    <rPh sb="4" eb="5">
      <t>オオヤケ</t>
    </rPh>
    <rPh sb="5" eb="6">
      <t>トモ</t>
    </rPh>
    <rPh sb="7" eb="9">
      <t>ダンタイ</t>
    </rPh>
    <rPh sb="9" eb="10">
      <t>トウ</t>
    </rPh>
    <rPh sb="11" eb="12">
      <t>タイ</t>
    </rPh>
    <rPh sb="15" eb="17">
      <t>ジョウト</t>
    </rPh>
    <rPh sb="19" eb="20">
      <t>カカワ</t>
    </rPh>
    <rPh sb="21" eb="23">
      <t>キンガク</t>
    </rPh>
    <phoneticPr fontId="3"/>
  </si>
  <si>
    <t>5月</t>
  </si>
  <si>
    <t>6月</t>
  </si>
  <si>
    <t>　　　　区　分
所得者区分</t>
    <rPh sb="4" eb="5">
      <t>ク</t>
    </rPh>
    <rPh sb="6" eb="7">
      <t>ブン</t>
    </rPh>
    <phoneticPr fontId="3"/>
  </si>
  <si>
    <t>1</t>
  </si>
  <si>
    <t>2</t>
  </si>
  <si>
    <t>3</t>
  </si>
  <si>
    <t>4</t>
  </si>
  <si>
    <t>5</t>
  </si>
  <si>
    <t>6</t>
  </si>
  <si>
    <t>7</t>
  </si>
  <si>
    <t>8</t>
  </si>
  <si>
    <t>9</t>
  </si>
  <si>
    <t>　　　　　　　　　区　　　分
　　課税標準額の段階</t>
    <phoneticPr fontId="3"/>
  </si>
  <si>
    <t>市町村民税</t>
    <phoneticPr fontId="3"/>
  </si>
  <si>
    <t>小計</t>
    <rPh sb="0" eb="2">
      <t>ショウケイ</t>
    </rPh>
    <phoneticPr fontId="3"/>
  </si>
  <si>
    <t>うち給与所得者</t>
    <rPh sb="2" eb="4">
      <t>キュウヨ</t>
    </rPh>
    <rPh sb="4" eb="6">
      <t>ショトク</t>
    </rPh>
    <rPh sb="6" eb="7">
      <t>シャ</t>
    </rPh>
    <phoneticPr fontId="3"/>
  </si>
  <si>
    <t>分離長期譲渡所得金額</t>
    <rPh sb="0" eb="2">
      <t>ブンリ</t>
    </rPh>
    <rPh sb="2" eb="4">
      <t>チョウキ</t>
    </rPh>
    <rPh sb="4" eb="6">
      <t>ジョウト</t>
    </rPh>
    <rPh sb="6" eb="8">
      <t>ショトク</t>
    </rPh>
    <rPh sb="8" eb="10">
      <t>キンガク</t>
    </rPh>
    <phoneticPr fontId="3"/>
  </si>
  <si>
    <t>一般の譲渡
に係る金額</t>
    <rPh sb="0" eb="2">
      <t>イッパン</t>
    </rPh>
    <rPh sb="3" eb="5">
      <t>ジョウト</t>
    </rPh>
    <rPh sb="7" eb="8">
      <t>カカワ</t>
    </rPh>
    <rPh sb="9" eb="11">
      <t>キンガク</t>
    </rPh>
    <phoneticPr fontId="3"/>
  </si>
  <si>
    <t>優良住宅地
としての譲渡
に係る金額</t>
    <rPh sb="0" eb="2">
      <t>ユウリョウ</t>
    </rPh>
    <rPh sb="2" eb="4">
      <t>ジュウタク</t>
    </rPh>
    <rPh sb="4" eb="5">
      <t>チ</t>
    </rPh>
    <rPh sb="10" eb="12">
      <t>ジョウト</t>
    </rPh>
    <rPh sb="14" eb="15">
      <t>カカワ</t>
    </rPh>
    <rPh sb="16" eb="18">
      <t>キンガク</t>
    </rPh>
    <phoneticPr fontId="3"/>
  </si>
  <si>
    <t>道府県</t>
    <rPh sb="0" eb="1">
      <t>ミチ</t>
    </rPh>
    <rPh sb="1" eb="2">
      <t>フ</t>
    </rPh>
    <rPh sb="2" eb="3">
      <t>ケン</t>
    </rPh>
    <phoneticPr fontId="3"/>
  </si>
  <si>
    <t>寄附金税額控除</t>
    <rPh sb="3" eb="5">
      <t>ゼイガク</t>
    </rPh>
    <rPh sb="5" eb="7">
      <t>コウジョ</t>
    </rPh>
    <phoneticPr fontId="3"/>
  </si>
  <si>
    <t>寄附金税額
控除</t>
    <rPh sb="3" eb="5">
      <t>ゼイガク</t>
    </rPh>
    <rPh sb="6" eb="8">
      <t>コウジョ</t>
    </rPh>
    <phoneticPr fontId="3"/>
  </si>
  <si>
    <t>国,地方公共
団体等に対
する譲渡に
係るもの</t>
    <phoneticPr fontId="3"/>
  </si>
  <si>
    <t>（％）</t>
    <phoneticPr fontId="3"/>
  </si>
  <si>
    <r>
      <t xml:space="preserve">平均税率
</t>
    </r>
    <r>
      <rPr>
        <sz val="7"/>
        <rFont val="ＭＳ Ｐ明朝"/>
        <family val="1"/>
        <charset val="128"/>
      </rPr>
      <t>（B）／（A）</t>
    </r>
    <rPh sb="0" eb="2">
      <t>ヘイキン</t>
    </rPh>
    <rPh sb="2" eb="4">
      <t>ゼイリツ</t>
    </rPh>
    <phoneticPr fontId="3"/>
  </si>
  <si>
    <t>1-2</t>
    <phoneticPr fontId="3"/>
  </si>
  <si>
    <t>(17)</t>
    <phoneticPr fontId="3"/>
  </si>
  <si>
    <t>(41)</t>
    <phoneticPr fontId="3"/>
  </si>
  <si>
    <t>『表00』が表示されます。地方公共団体コードを入力し、「表示」ボタンを押してください。</t>
    <rPh sb="1" eb="2">
      <t>ヒョウ</t>
    </rPh>
    <rPh sb="6" eb="8">
      <t>ヒョウジ</t>
    </rPh>
    <rPh sb="23" eb="25">
      <t>ニュウリョク</t>
    </rPh>
    <rPh sb="28" eb="30">
      <t>ヒョウジ</t>
    </rPh>
    <rPh sb="35" eb="36">
      <t>オ</t>
    </rPh>
    <phoneticPr fontId="11"/>
  </si>
  <si>
    <t>”都道府県名”及び”市町村名”が自動的に表示されます。</t>
    <rPh sb="7" eb="8">
      <t>オヨ</t>
    </rPh>
    <phoneticPr fontId="3"/>
  </si>
  <si>
    <t>(市町村名は存在しない調査もあります。)</t>
    <rPh sb="1" eb="4">
      <t>シチョウソン</t>
    </rPh>
    <rPh sb="4" eb="5">
      <t>ナ</t>
    </rPh>
    <rPh sb="6" eb="8">
      <t>ソンザイ</t>
    </rPh>
    <rPh sb="11" eb="13">
      <t>チョウサ</t>
    </rPh>
    <phoneticPr fontId="3"/>
  </si>
  <si>
    <t>1-3</t>
    <phoneticPr fontId="3"/>
  </si>
  <si>
    <t>（千円）</t>
    <phoneticPr fontId="3"/>
  </si>
  <si>
    <t>土地等に係る事業所得等分</t>
    <rPh sb="0" eb="2">
      <t>トチ</t>
    </rPh>
    <rPh sb="2" eb="3">
      <t>トウ</t>
    </rPh>
    <rPh sb="4" eb="5">
      <t>カカワ</t>
    </rPh>
    <rPh sb="6" eb="8">
      <t>ジギョウ</t>
    </rPh>
    <rPh sb="8" eb="10">
      <t>ショトク</t>
    </rPh>
    <rPh sb="10" eb="11">
      <t>トウ</t>
    </rPh>
    <rPh sb="11" eb="12">
      <t>ブン</t>
    </rPh>
    <phoneticPr fontId="3"/>
  </si>
  <si>
    <t>分離長期譲渡所得分</t>
    <rPh sb="0" eb="2">
      <t>ブンリ</t>
    </rPh>
    <rPh sb="2" eb="4">
      <t>チョウキ</t>
    </rPh>
    <rPh sb="4" eb="6">
      <t>ジョウト</t>
    </rPh>
    <rPh sb="6" eb="8">
      <t>ショトク</t>
    </rPh>
    <rPh sb="8" eb="9">
      <t>ブン</t>
    </rPh>
    <phoneticPr fontId="3"/>
  </si>
  <si>
    <t>分離短期譲渡所得分</t>
    <rPh sb="0" eb="2">
      <t>ブンリ</t>
    </rPh>
    <rPh sb="2" eb="4">
      <t>タンキ</t>
    </rPh>
    <rPh sb="4" eb="6">
      <t>ジョウト</t>
    </rPh>
    <rPh sb="6" eb="8">
      <t>ショトク</t>
    </rPh>
    <rPh sb="8" eb="9">
      <t>ブン</t>
    </rPh>
    <phoneticPr fontId="3"/>
  </si>
  <si>
    <t>居住用財産の
譲渡に係る分</t>
    <rPh sb="0" eb="3">
      <t>キョジュウヨウ</t>
    </rPh>
    <rPh sb="3" eb="5">
      <t>ザイサン</t>
    </rPh>
    <rPh sb="7" eb="9">
      <t>ジョウト</t>
    </rPh>
    <rPh sb="10" eb="11">
      <t>カカワ</t>
    </rPh>
    <rPh sb="12" eb="13">
      <t>ブン</t>
    </rPh>
    <phoneticPr fontId="3"/>
  </si>
  <si>
    <t>一般の譲渡
に係る分</t>
    <rPh sb="0" eb="2">
      <t>イッパン</t>
    </rPh>
    <rPh sb="3" eb="5">
      <t>ジョウト</t>
    </rPh>
    <rPh sb="7" eb="8">
      <t>カカワ</t>
    </rPh>
    <rPh sb="9" eb="10">
      <t>ブン</t>
    </rPh>
    <phoneticPr fontId="3"/>
  </si>
  <si>
    <t>国,地方公共
団体等に
対する譲渡
に係る分</t>
    <rPh sb="0" eb="1">
      <t>クニ</t>
    </rPh>
    <rPh sb="2" eb="4">
      <t>チホウ</t>
    </rPh>
    <rPh sb="4" eb="6">
      <t>コウキョウ</t>
    </rPh>
    <rPh sb="7" eb="9">
      <t>ダンタイ</t>
    </rPh>
    <rPh sb="9" eb="10">
      <t>トウ</t>
    </rPh>
    <rPh sb="12" eb="13">
      <t>タイ</t>
    </rPh>
    <rPh sb="15" eb="17">
      <t>ジョウト</t>
    </rPh>
    <rPh sb="19" eb="20">
      <t>カカワ</t>
    </rPh>
    <rPh sb="21" eb="22">
      <t>ブン</t>
    </rPh>
    <phoneticPr fontId="3"/>
  </si>
  <si>
    <t>(D)'+(G)' 　 (K)'</t>
    <phoneticPr fontId="3"/>
  </si>
  <si>
    <t>法人均等割納税義務者数</t>
    <rPh sb="0" eb="2">
      <t>ホウジン</t>
    </rPh>
    <rPh sb="2" eb="5">
      <t>キントウワ</t>
    </rPh>
    <rPh sb="5" eb="7">
      <t>ノウゼイ</t>
    </rPh>
    <rPh sb="7" eb="10">
      <t>ギムシャ</t>
    </rPh>
    <rPh sb="10" eb="11">
      <t>スウ</t>
    </rPh>
    <phoneticPr fontId="3"/>
  </si>
  <si>
    <t>納税義務者数</t>
    <rPh sb="0" eb="2">
      <t>ノウゼイ</t>
    </rPh>
    <rPh sb="2" eb="5">
      <t>ギムシャ</t>
    </rPh>
    <rPh sb="5" eb="6">
      <t>スウ</t>
    </rPh>
    <phoneticPr fontId="3"/>
  </si>
  <si>
    <t>地方税法第311条
の規定による軽減</t>
    <rPh sb="0" eb="3">
      <t>チホウゼイ</t>
    </rPh>
    <rPh sb="3" eb="4">
      <t>ホウ</t>
    </rPh>
    <rPh sb="4" eb="5">
      <t>ダイ</t>
    </rPh>
    <rPh sb="8" eb="9">
      <t>ジョウ</t>
    </rPh>
    <rPh sb="11" eb="13">
      <t>キテイ</t>
    </rPh>
    <rPh sb="16" eb="18">
      <t>ケイゲン</t>
    </rPh>
    <phoneticPr fontId="3"/>
  </si>
  <si>
    <t>法人</t>
    <rPh sb="0" eb="2">
      <t>ホウジン</t>
    </rPh>
    <phoneticPr fontId="3"/>
  </si>
  <si>
    <t>6万円</t>
    <rPh sb="1" eb="3">
      <t>マンエン</t>
    </rPh>
    <phoneticPr fontId="3"/>
  </si>
  <si>
    <t>3万円</t>
    <rPh sb="1" eb="3">
      <t>マンエン</t>
    </rPh>
    <phoneticPr fontId="3"/>
  </si>
  <si>
    <t>　　　　　　　　　区　　　分
　　課税標準額の段階</t>
    <phoneticPr fontId="3"/>
  </si>
  <si>
    <t>　　　　　　　　　区　　　分
　　課税標準額の段階</t>
    <phoneticPr fontId="3"/>
  </si>
  <si>
    <t>(12)</t>
    <phoneticPr fontId="3"/>
  </si>
  <si>
    <t>(13)</t>
    <phoneticPr fontId="3"/>
  </si>
  <si>
    <t>100万円〃120万円〃</t>
    <rPh sb="3" eb="5">
      <t>マンエン</t>
    </rPh>
    <rPh sb="9" eb="11">
      <t>マンエン</t>
    </rPh>
    <phoneticPr fontId="3"/>
  </si>
  <si>
    <t>120万円〃140万円〃</t>
    <rPh sb="3" eb="5">
      <t>マンエン</t>
    </rPh>
    <rPh sb="9" eb="11">
      <t>マンエン</t>
    </rPh>
    <phoneticPr fontId="3"/>
  </si>
  <si>
    <t>(9)</t>
    <phoneticPr fontId="3"/>
  </si>
  <si>
    <t>(10)</t>
    <phoneticPr fontId="3"/>
  </si>
  <si>
    <t>(11)</t>
    <phoneticPr fontId="3"/>
  </si>
  <si>
    <t>行番号</t>
    <phoneticPr fontId="3"/>
  </si>
  <si>
    <t>個人均等割</t>
    <rPh sb="0" eb="2">
      <t>コジン</t>
    </rPh>
    <rPh sb="2" eb="4">
      <t>キントウ</t>
    </rPh>
    <rPh sb="4" eb="5">
      <t>ワリ</t>
    </rPh>
    <phoneticPr fontId="3"/>
  </si>
  <si>
    <t>エラーがなくなったら、「ファイル出力」ボタンを押して下さい。</t>
    <rPh sb="16" eb="18">
      <t>シュツリョク</t>
    </rPh>
    <phoneticPr fontId="3"/>
  </si>
  <si>
    <t>実行結果が表示されます。</t>
    <rPh sb="0" eb="2">
      <t>ジッコウ</t>
    </rPh>
    <rPh sb="2" eb="4">
      <t>ケッカ</t>
    </rPh>
    <rPh sb="5" eb="7">
      <t>ヒョウジ</t>
    </rPh>
    <phoneticPr fontId="3"/>
  </si>
  <si>
    <r>
      <t>＜＜</t>
    </r>
    <r>
      <rPr>
        <u/>
        <sz val="10"/>
        <rFont val="ＭＳ Ｐゴシック"/>
        <family val="3"/>
        <charset val="128"/>
      </rPr>
      <t>各シートのボタンの配置と処理の流れ</t>
    </r>
    <r>
      <rPr>
        <sz val="10"/>
        <rFont val="ＭＳ Ｐゴシック"/>
        <family val="3"/>
        <charset val="128"/>
      </rPr>
      <t>＞＞</t>
    </r>
    <rPh sb="2" eb="3">
      <t>カク</t>
    </rPh>
    <rPh sb="11" eb="13">
      <t>ハイチ</t>
    </rPh>
    <rPh sb="14" eb="16">
      <t>ショリ</t>
    </rPh>
    <rPh sb="17" eb="18">
      <t>ナガ</t>
    </rPh>
    <phoneticPr fontId="3"/>
  </si>
  <si>
    <t>03</t>
  </si>
  <si>
    <t>04</t>
  </si>
  <si>
    <t>05</t>
  </si>
  <si>
    <t>06</t>
  </si>
  <si>
    <t>07</t>
  </si>
  <si>
    <t>08</t>
  </si>
  <si>
    <t>09</t>
  </si>
  <si>
    <t>10</t>
  </si>
  <si>
    <t>11</t>
  </si>
  <si>
    <t>12</t>
  </si>
  <si>
    <t>13</t>
  </si>
  <si>
    <t>14</t>
  </si>
  <si>
    <t>15</t>
  </si>
  <si>
    <t>16</t>
  </si>
  <si>
    <t>17</t>
  </si>
  <si>
    <t>18</t>
  </si>
  <si>
    <t>19</t>
  </si>
  <si>
    <t>20</t>
  </si>
  <si>
    <t>21</t>
  </si>
  <si>
    <t>22</t>
  </si>
  <si>
    <t>25</t>
  </si>
  <si>
    <t>26</t>
  </si>
  <si>
    <t>27</t>
  </si>
  <si>
    <t>28</t>
  </si>
  <si>
    <t>29</t>
  </si>
  <si>
    <t>30</t>
  </si>
  <si>
    <t>31</t>
  </si>
  <si>
    <t>32</t>
  </si>
  <si>
    <t>33</t>
  </si>
  <si>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</si>
  <si>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</si>
  <si>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</si>
  <si>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</si>
  <si>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</si>
  <si>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</si>
  <si>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</si>
  <si>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</si>
  <si>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</si>
  <si>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（人）</t>
    <phoneticPr fontId="3"/>
  </si>
  <si>
    <t>(8)</t>
    <phoneticPr fontId="3"/>
  </si>
  <si>
    <t>　　　　　　　　　区　　　分
　　課税標準額の段階</t>
    <phoneticPr fontId="3"/>
  </si>
  <si>
    <t xml:space="preserve">
山林所得金額
に係るもの</t>
    <rPh sb="1" eb="3">
      <t>サンリン</t>
    </rPh>
    <rPh sb="3" eb="5">
      <t>ショトク</t>
    </rPh>
    <rPh sb="5" eb="7">
      <t>キンガク</t>
    </rPh>
    <rPh sb="9" eb="10">
      <t>カカワ</t>
    </rPh>
    <phoneticPr fontId="3"/>
  </si>
  <si>
    <t xml:space="preserve">
総所得金額等に係る分
（超過税率課税分を含む）</t>
    <rPh sb="1" eb="4">
      <t>ソウショトク</t>
    </rPh>
    <rPh sb="4" eb="6">
      <t>キンガク</t>
    </rPh>
    <rPh sb="6" eb="7">
      <t>ナド</t>
    </rPh>
    <rPh sb="8" eb="9">
      <t>カカ</t>
    </rPh>
    <rPh sb="10" eb="11">
      <t>フン</t>
    </rPh>
    <phoneticPr fontId="3"/>
  </si>
  <si>
    <t>(3)</t>
    <phoneticPr fontId="3"/>
  </si>
  <si>
    <t>(4)</t>
    <phoneticPr fontId="3"/>
  </si>
  <si>
    <t>　　　　　　　　　区　　　分
　　課税標準額の段階</t>
    <phoneticPr fontId="3"/>
  </si>
  <si>
    <t>（千円）</t>
    <phoneticPr fontId="3"/>
  </si>
  <si>
    <t>(5)</t>
    <phoneticPr fontId="3"/>
  </si>
  <si>
    <t>(6)</t>
    <phoneticPr fontId="3"/>
  </si>
  <si>
    <t>(7)</t>
    <phoneticPr fontId="3"/>
  </si>
  <si>
    <t>(8)</t>
    <phoneticPr fontId="3"/>
  </si>
  <si>
    <t>(9)</t>
    <phoneticPr fontId="3"/>
  </si>
  <si>
    <t>(10)</t>
    <phoneticPr fontId="3"/>
  </si>
  <si>
    <t>合計所得金額125万円を
超え135万円までのもの</t>
    <rPh sb="0" eb="2">
      <t>ゴウケイ</t>
    </rPh>
    <rPh sb="2" eb="4">
      <t>ショトク</t>
    </rPh>
    <rPh sb="4" eb="6">
      <t>キンガク</t>
    </rPh>
    <rPh sb="9" eb="11">
      <t>マンエン</t>
    </rPh>
    <rPh sb="13" eb="14">
      <t>コ</t>
    </rPh>
    <rPh sb="18" eb="20">
      <t>マンエン</t>
    </rPh>
    <phoneticPr fontId="3"/>
  </si>
  <si>
    <t>合計所得金額135万円を
超え145万円までのもの</t>
    <rPh sb="0" eb="2">
      <t>ゴウケイ</t>
    </rPh>
    <rPh sb="2" eb="4">
      <t>ショトク</t>
    </rPh>
    <rPh sb="4" eb="6">
      <t>キンガク</t>
    </rPh>
    <rPh sb="9" eb="11">
      <t>マンエン</t>
    </rPh>
    <rPh sb="13" eb="14">
      <t>コ</t>
    </rPh>
    <rPh sb="18" eb="20">
      <t>マンエン</t>
    </rPh>
    <phoneticPr fontId="3"/>
  </si>
  <si>
    <t>合計所得金額145万円を
超え155万円までのもの</t>
    <rPh sb="0" eb="2">
      <t>ゴウケイ</t>
    </rPh>
    <rPh sb="2" eb="4">
      <t>ショトク</t>
    </rPh>
    <rPh sb="4" eb="6">
      <t>キンガク</t>
    </rPh>
    <rPh sb="9" eb="11">
      <t>マンエン</t>
    </rPh>
    <rPh sb="13" eb="14">
      <t>コ</t>
    </rPh>
    <rPh sb="18" eb="20">
      <t>マンエン</t>
    </rPh>
    <phoneticPr fontId="3"/>
  </si>
  <si>
    <t>　　　　　　　　　区　　　分
　　課税標準額の段階</t>
    <phoneticPr fontId="3"/>
  </si>
  <si>
    <t>　　　　　　区　　　分
 課税標準額の段階</t>
    <phoneticPr fontId="3"/>
  </si>
  <si>
    <t>　　　　　　　区　　　分
 課税標準額の段階</t>
    <phoneticPr fontId="3"/>
  </si>
  <si>
    <t>行番号</t>
    <phoneticPr fontId="3"/>
  </si>
  <si>
    <t>行番号</t>
    <phoneticPr fontId="3"/>
  </si>
  <si>
    <t>(1)</t>
    <phoneticPr fontId="3"/>
  </si>
  <si>
    <t>(2)</t>
    <phoneticPr fontId="3"/>
  </si>
  <si>
    <t>　　 　　区　　分
課税標準額
の段階</t>
    <phoneticPr fontId="3"/>
  </si>
  <si>
    <t>0</t>
    <phoneticPr fontId="3"/>
  </si>
  <si>
    <t>2</t>
    <phoneticPr fontId="3"/>
  </si>
  <si>
    <t>1</t>
    <phoneticPr fontId="3"/>
  </si>
  <si>
    <t>配偶者特別控除が適用された納税義務者数</t>
    <rPh sb="0" eb="3">
      <t>ハイグウシャ</t>
    </rPh>
    <rPh sb="3" eb="5">
      <t>トクベツ</t>
    </rPh>
    <rPh sb="5" eb="7">
      <t>コウジョ</t>
    </rPh>
    <rPh sb="8" eb="10">
      <t>テキヨウ</t>
    </rPh>
    <rPh sb="13" eb="15">
      <t>ノウゼイ</t>
    </rPh>
    <rPh sb="15" eb="18">
      <t>ギムシャ</t>
    </rPh>
    <rPh sb="18" eb="19">
      <t>スウ</t>
    </rPh>
    <phoneticPr fontId="3"/>
  </si>
  <si>
    <t>(人)</t>
    <phoneticPr fontId="3"/>
  </si>
  <si>
    <t>10万円以下の金額</t>
    <rPh sb="4" eb="6">
      <t>イカ</t>
    </rPh>
    <rPh sb="7" eb="9">
      <t>キンガク</t>
    </rPh>
    <phoneticPr fontId="3"/>
  </si>
  <si>
    <t>10万円を超え100万円以下</t>
    <rPh sb="5" eb="6">
      <t>コ</t>
    </rPh>
    <rPh sb="10" eb="12">
      <t>マンエン</t>
    </rPh>
    <rPh sb="12" eb="14">
      <t>イカ</t>
    </rPh>
    <phoneticPr fontId="3"/>
  </si>
  <si>
    <t>行番号</t>
    <phoneticPr fontId="3"/>
  </si>
  <si>
    <t>100万円以下の金額</t>
    <rPh sb="3" eb="5">
      <t>マンエン</t>
    </rPh>
    <rPh sb="5" eb="7">
      <t>イカ</t>
    </rPh>
    <rPh sb="8" eb="10">
      <t>キンガク</t>
    </rPh>
    <phoneticPr fontId="3"/>
  </si>
  <si>
    <t>100万円を超え110万円以下</t>
    <rPh sb="3" eb="5">
      <t>マンエン</t>
    </rPh>
    <rPh sb="6" eb="7">
      <t>コ</t>
    </rPh>
    <rPh sb="11" eb="13">
      <t>マンエン</t>
    </rPh>
    <rPh sb="13" eb="15">
      <t>イカ</t>
    </rPh>
    <phoneticPr fontId="3"/>
  </si>
  <si>
    <t>（千円）</t>
    <phoneticPr fontId="3"/>
  </si>
  <si>
    <t>うち均等割のみ</t>
    <rPh sb="2" eb="4">
      <t>キントウ</t>
    </rPh>
    <rPh sb="4" eb="5">
      <t>ワリ</t>
    </rPh>
    <phoneticPr fontId="3"/>
  </si>
  <si>
    <t>所得割額
(B)</t>
    <rPh sb="0" eb="2">
      <t>ショトク</t>
    </rPh>
    <rPh sb="2" eb="3">
      <t>ワリ</t>
    </rPh>
    <rPh sb="3" eb="4">
      <t>ガク</t>
    </rPh>
    <phoneticPr fontId="3"/>
  </si>
  <si>
    <t>均等割額
(C)</t>
    <rPh sb="0" eb="2">
      <t>キントウ</t>
    </rPh>
    <rPh sb="2" eb="3">
      <t>ワリ</t>
    </rPh>
    <rPh sb="3" eb="4">
      <t>ガク</t>
    </rPh>
    <phoneticPr fontId="3"/>
  </si>
  <si>
    <t>所得控除を行った納税義務者数（つづき）</t>
    <rPh sb="0" eb="2">
      <t>ショトク</t>
    </rPh>
    <rPh sb="2" eb="4">
      <t>コウジョ</t>
    </rPh>
    <rPh sb="5" eb="6">
      <t>オコナ</t>
    </rPh>
    <rPh sb="8" eb="10">
      <t>ノウゼイ</t>
    </rPh>
    <rPh sb="10" eb="13">
      <t>ギムシャ</t>
    </rPh>
    <rPh sb="13" eb="14">
      <t>スウ</t>
    </rPh>
    <phoneticPr fontId="3"/>
  </si>
  <si>
    <t>実人員</t>
    <rPh sb="0" eb="1">
      <t>ジツ</t>
    </rPh>
    <rPh sb="1" eb="3">
      <t>ジンイン</t>
    </rPh>
    <phoneticPr fontId="3"/>
  </si>
  <si>
    <t>障害者控除の対象となった人員</t>
    <rPh sb="0" eb="3">
      <t>ショウガイシャ</t>
    </rPh>
    <rPh sb="3" eb="5">
      <t>コウジョ</t>
    </rPh>
    <rPh sb="6" eb="8">
      <t>タイショウ</t>
    </rPh>
    <rPh sb="12" eb="14">
      <t>ジンイン</t>
    </rPh>
    <phoneticPr fontId="3"/>
  </si>
  <si>
    <t>(A)</t>
    <phoneticPr fontId="3"/>
  </si>
  <si>
    <t>(B)</t>
    <phoneticPr fontId="3"/>
  </si>
  <si>
    <t xml:space="preserve"> (B)'</t>
    <phoneticPr fontId="3"/>
  </si>
  <si>
    <t>納税義務者数</t>
    <rPh sb="0" eb="2">
      <t>ノウゼイ</t>
    </rPh>
    <rPh sb="2" eb="4">
      <t>ギム</t>
    </rPh>
    <rPh sb="4" eb="5">
      <t>シャ</t>
    </rPh>
    <rPh sb="5" eb="6">
      <t>スウ</t>
    </rPh>
    <phoneticPr fontId="3"/>
  </si>
  <si>
    <t>(B)について
標準税率で
算出したもの</t>
    <rPh sb="8" eb="10">
      <t>ヒョウジュン</t>
    </rPh>
    <rPh sb="10" eb="12">
      <t>ゼイリツ</t>
    </rPh>
    <rPh sb="14" eb="16">
      <t>サンシュツ</t>
    </rPh>
    <phoneticPr fontId="3"/>
  </si>
  <si>
    <t>(C)</t>
    <phoneticPr fontId="3"/>
  </si>
  <si>
    <t>納税義務者数　  　</t>
    <rPh sb="0" eb="2">
      <t>ノウゼイ</t>
    </rPh>
    <rPh sb="2" eb="5">
      <t>ギムシャ</t>
    </rPh>
    <rPh sb="5" eb="6">
      <t>スウ</t>
    </rPh>
    <phoneticPr fontId="3"/>
  </si>
  <si>
    <t>(D)</t>
    <phoneticPr fontId="3"/>
  </si>
  <si>
    <t>(D)'</t>
    <phoneticPr fontId="3"/>
  </si>
  <si>
    <t>(D)について
標準税率で
算出したもの</t>
    <rPh sb="8" eb="10">
      <t>ヒョウジュン</t>
    </rPh>
    <rPh sb="10" eb="12">
      <t>ゼイリツ</t>
    </rPh>
    <rPh sb="14" eb="16">
      <t>サンシュツ</t>
    </rPh>
    <phoneticPr fontId="3"/>
  </si>
  <si>
    <t>(E)</t>
    <phoneticPr fontId="3"/>
  </si>
  <si>
    <t>(F)</t>
    <phoneticPr fontId="3"/>
  </si>
  <si>
    <t>(F)'</t>
    <phoneticPr fontId="3"/>
  </si>
  <si>
    <t>(F)について
標準税率で
算出したもの</t>
    <rPh sb="8" eb="10">
      <t>ヒョウジュン</t>
    </rPh>
    <rPh sb="10" eb="12">
      <t>ゼイリツ</t>
    </rPh>
    <rPh sb="14" eb="16">
      <t>サンシュツ</t>
    </rPh>
    <phoneticPr fontId="3"/>
  </si>
  <si>
    <t>(G)</t>
    <phoneticPr fontId="3"/>
  </si>
  <si>
    <t>(G)'</t>
    <phoneticPr fontId="3"/>
  </si>
  <si>
    <t>(G)について
標準税率で
算出したもの</t>
    <rPh sb="8" eb="10">
      <t>ヒョウジュン</t>
    </rPh>
    <rPh sb="10" eb="12">
      <t>ゼイリツ</t>
    </rPh>
    <rPh sb="14" eb="16">
      <t>サンシュツ</t>
    </rPh>
    <phoneticPr fontId="3"/>
  </si>
  <si>
    <t>　　　　区　分
所得者区分</t>
    <rPh sb="4" eb="5">
      <t>ク</t>
    </rPh>
    <rPh sb="6" eb="7">
      <t>ブン</t>
    </rPh>
    <phoneticPr fontId="3"/>
  </si>
  <si>
    <t>(A)+(E) 　(H)</t>
    <phoneticPr fontId="3"/>
  </si>
  <si>
    <t>700万円以下の金額</t>
    <rPh sb="3" eb="5">
      <t>マンエン</t>
    </rPh>
    <rPh sb="5" eb="7">
      <t>イカ</t>
    </rPh>
    <rPh sb="8" eb="10">
      <t>キンガク</t>
    </rPh>
    <phoneticPr fontId="3"/>
  </si>
  <si>
    <t>地方税法第294条
第1項第1号
に該当する者</t>
    <rPh sb="0" eb="3">
      <t>チホウゼイ</t>
    </rPh>
    <rPh sb="3" eb="4">
      <t>ホウ</t>
    </rPh>
    <rPh sb="4" eb="5">
      <t>ダイ</t>
    </rPh>
    <rPh sb="8" eb="9">
      <t>ジョウ</t>
    </rPh>
    <rPh sb="10" eb="11">
      <t>ダイ</t>
    </rPh>
    <rPh sb="12" eb="13">
      <t>コウ</t>
    </rPh>
    <rPh sb="13" eb="14">
      <t>ダイ</t>
    </rPh>
    <rPh sb="15" eb="16">
      <t>ゴウ</t>
    </rPh>
    <rPh sb="18" eb="20">
      <t>ガイトウ</t>
    </rPh>
    <rPh sb="22" eb="23">
      <t>モノ</t>
    </rPh>
    <phoneticPr fontId="3"/>
  </si>
  <si>
    <t>地方税法第294条
第1項第2号
に該当する者</t>
    <rPh sb="0" eb="3">
      <t>チホウゼイ</t>
    </rPh>
    <rPh sb="3" eb="4">
      <t>ホウ</t>
    </rPh>
    <rPh sb="4" eb="5">
      <t>ダイ</t>
    </rPh>
    <rPh sb="8" eb="9">
      <t>ジョウ</t>
    </rPh>
    <rPh sb="10" eb="11">
      <t>ダイ</t>
    </rPh>
    <rPh sb="12" eb="13">
      <t>コウ</t>
    </rPh>
    <rPh sb="13" eb="14">
      <t>ダイ</t>
    </rPh>
    <rPh sb="15" eb="16">
      <t>ゴウ</t>
    </rPh>
    <rPh sb="18" eb="20">
      <t>ガイトウ</t>
    </rPh>
    <rPh sb="22" eb="23">
      <t>モノ</t>
    </rPh>
    <phoneticPr fontId="3"/>
  </si>
  <si>
    <t>固定資産税
納税義務者数</t>
    <phoneticPr fontId="3"/>
  </si>
  <si>
    <r>
      <rPr>
        <sz val="9"/>
        <rFont val="ＭＳ 明朝"/>
        <family val="1"/>
        <charset val="128"/>
      </rPr>
      <t xml:space="preserve">一般
</t>
    </r>
    <r>
      <rPr>
        <sz val="7"/>
        <rFont val="ＭＳ 明朝"/>
        <family val="1"/>
        <charset val="128"/>
      </rPr>
      <t>(70歳未満)</t>
    </r>
    <rPh sb="0" eb="2">
      <t>イッパン</t>
    </rPh>
    <rPh sb="6" eb="7">
      <t>サイ</t>
    </rPh>
    <rPh sb="7" eb="9">
      <t>ミマン</t>
    </rPh>
    <phoneticPr fontId="3"/>
  </si>
  <si>
    <t>居住用財産
の譲渡に
係る金額</t>
    <rPh sb="0" eb="3">
      <t>キョジュウヨウ</t>
    </rPh>
    <rPh sb="3" eb="5">
      <t>ザイサン</t>
    </rPh>
    <rPh sb="7" eb="9">
      <t>ジョウト</t>
    </rPh>
    <rPh sb="11" eb="12">
      <t>カカワ</t>
    </rPh>
    <rPh sb="13" eb="15">
      <t>キンガク</t>
    </rPh>
    <phoneticPr fontId="3"/>
  </si>
  <si>
    <t>優良住宅地
としての
譲渡に係る分</t>
    <rPh sb="0" eb="2">
      <t>ユウリョウ</t>
    </rPh>
    <rPh sb="2" eb="4">
      <t>ジュウタク</t>
    </rPh>
    <rPh sb="4" eb="5">
      <t>チ</t>
    </rPh>
    <rPh sb="11" eb="12">
      <t>ユズル</t>
    </rPh>
    <rPh sb="12" eb="13">
      <t>ワタリ</t>
    </rPh>
    <rPh sb="14" eb="15">
      <t>カカワ</t>
    </rPh>
    <rPh sb="16" eb="17">
      <t>ブン</t>
    </rPh>
    <phoneticPr fontId="3"/>
  </si>
  <si>
    <t xml:space="preserve">
先物取引に
係る雑所得等分</t>
    <rPh sb="1" eb="3">
      <t>サキモノ</t>
    </rPh>
    <rPh sb="3" eb="5">
      <t>トリヒキ</t>
    </rPh>
    <rPh sb="7" eb="8">
      <t>カカワ</t>
    </rPh>
    <rPh sb="9" eb="10">
      <t>ザツ</t>
    </rPh>
    <rPh sb="10" eb="12">
      <t>ショトク</t>
    </rPh>
    <rPh sb="12" eb="13">
      <t>トウ</t>
    </rPh>
    <rPh sb="13" eb="14">
      <t>ブン</t>
    </rPh>
    <phoneticPr fontId="3"/>
  </si>
  <si>
    <t>市町村民税
所得割の
納税義務者数</t>
    <rPh sb="0" eb="3">
      <t>シチョウソン</t>
    </rPh>
    <rPh sb="3" eb="4">
      <t>タミ</t>
    </rPh>
    <rPh sb="4" eb="5">
      <t>ゼイ</t>
    </rPh>
    <rPh sb="6" eb="8">
      <t>ショトク</t>
    </rPh>
    <rPh sb="8" eb="9">
      <t>ワリ</t>
    </rPh>
    <rPh sb="11" eb="12">
      <t>オサム</t>
    </rPh>
    <rPh sb="12" eb="13">
      <t>ゼイ</t>
    </rPh>
    <rPh sb="13" eb="16">
      <t>ギムシャ</t>
    </rPh>
    <rPh sb="16" eb="17">
      <t>カズ</t>
    </rPh>
    <phoneticPr fontId="3"/>
  </si>
  <si>
    <t>(22)</t>
    <phoneticPr fontId="3"/>
  </si>
  <si>
    <t>(25)</t>
    <phoneticPr fontId="3"/>
  </si>
  <si>
    <t>(28)</t>
    <phoneticPr fontId="3"/>
  </si>
  <si>
    <t>(39)</t>
    <phoneticPr fontId="3"/>
  </si>
  <si>
    <t>(32)</t>
    <phoneticPr fontId="3"/>
  </si>
  <si>
    <t>(40)</t>
    <phoneticPr fontId="3"/>
  </si>
  <si>
    <r>
      <t>(注) 「合計所得金額」欄及び「課税標準額」欄の単位は「</t>
    </r>
    <r>
      <rPr>
        <u/>
        <sz val="12"/>
        <rFont val="ＭＳ 明朝"/>
        <family val="1"/>
        <charset val="128"/>
      </rPr>
      <t>千円</t>
    </r>
    <r>
      <rPr>
        <sz val="12"/>
        <rFont val="ＭＳ 明朝"/>
        <family val="1"/>
        <charset val="128"/>
      </rPr>
      <t>」，「所得割額」欄及び</t>
    </r>
    <rPh sb="1" eb="2">
      <t>チュウ</t>
    </rPh>
    <rPh sb="5" eb="7">
      <t>ゴウケイ</t>
    </rPh>
    <rPh sb="7" eb="9">
      <t>ショトク</t>
    </rPh>
    <rPh sb="9" eb="11">
      <t>キンガク</t>
    </rPh>
    <rPh sb="12" eb="13">
      <t>ラン</t>
    </rPh>
    <rPh sb="13" eb="14">
      <t>オヨ</t>
    </rPh>
    <rPh sb="16" eb="18">
      <t>カゼイ</t>
    </rPh>
    <rPh sb="18" eb="20">
      <t>ヒョウジュン</t>
    </rPh>
    <rPh sb="20" eb="21">
      <t>ガク</t>
    </rPh>
    <rPh sb="22" eb="23">
      <t>ラン</t>
    </rPh>
    <rPh sb="24" eb="26">
      <t>タンイ</t>
    </rPh>
    <rPh sb="28" eb="30">
      <t>センエン</t>
    </rPh>
    <rPh sb="33" eb="35">
      <t>ショトク</t>
    </rPh>
    <rPh sb="35" eb="36">
      <t>ワリ</t>
    </rPh>
    <rPh sb="36" eb="37">
      <t>ガク</t>
    </rPh>
    <rPh sb="38" eb="39">
      <t>ラン</t>
    </rPh>
    <rPh sb="39" eb="40">
      <t>オヨ</t>
    </rPh>
    <phoneticPr fontId="3"/>
  </si>
  <si>
    <r>
      <t>「均等割額」欄の単位は「</t>
    </r>
    <r>
      <rPr>
        <u/>
        <sz val="12"/>
        <rFont val="ＭＳ 明朝"/>
        <family val="1"/>
        <charset val="128"/>
      </rPr>
      <t>円</t>
    </r>
    <r>
      <rPr>
        <sz val="12"/>
        <rFont val="ＭＳ 明朝"/>
        <family val="1"/>
        <charset val="128"/>
      </rPr>
      <t>」であるので誤りのないよう注意すること。</t>
    </r>
    <phoneticPr fontId="3"/>
  </si>
  <si>
    <r>
      <t>5「都道府県名」「市町村名」については</t>
    </r>
    <r>
      <rPr>
        <sz val="8"/>
        <color rgb="FFFF0000"/>
        <rFont val="ＭＳ 明朝"/>
        <family val="1"/>
        <charset val="128"/>
      </rPr>
      <t>「地方公共団体コード」</t>
    </r>
    <r>
      <rPr>
        <sz val="8"/>
        <rFont val="ＭＳ 明朝"/>
        <family val="1"/>
        <charset val="128"/>
      </rPr>
      <t>を
   記入すれば自動的に付与される。</t>
    </r>
    <phoneticPr fontId="3"/>
  </si>
  <si>
    <t>1万円を超え2万円以下</t>
    <rPh sb="1" eb="3">
      <t>マンエン</t>
    </rPh>
    <rPh sb="4" eb="5">
      <t>コ</t>
    </rPh>
    <rPh sb="7" eb="9">
      <t>マンエン</t>
    </rPh>
    <rPh sb="9" eb="11">
      <t>イカ</t>
    </rPh>
    <phoneticPr fontId="3"/>
  </si>
  <si>
    <t>2万円〃3万円〃</t>
    <rPh sb="1" eb="3">
      <t>マンエン</t>
    </rPh>
    <rPh sb="5" eb="7">
      <t>マンエン</t>
    </rPh>
    <phoneticPr fontId="3"/>
  </si>
  <si>
    <t>3万円〃4万円〃</t>
    <rPh sb="1" eb="3">
      <t>マンエン</t>
    </rPh>
    <rPh sb="5" eb="7">
      <t>マンエン</t>
    </rPh>
    <phoneticPr fontId="3"/>
  </si>
  <si>
    <t>4万円〃5万円〃</t>
    <rPh sb="1" eb="3">
      <t>マンエン</t>
    </rPh>
    <rPh sb="5" eb="7">
      <t>マンエン</t>
    </rPh>
    <phoneticPr fontId="3"/>
  </si>
  <si>
    <t>5万円〃6万円〃</t>
    <rPh sb="1" eb="3">
      <t>マンエン</t>
    </rPh>
    <rPh sb="5" eb="7">
      <t>マンエン</t>
    </rPh>
    <phoneticPr fontId="3"/>
  </si>
  <si>
    <t>6万円〃7万円〃</t>
    <rPh sb="1" eb="3">
      <t>マンエン</t>
    </rPh>
    <rPh sb="5" eb="7">
      <t>マンエン</t>
    </rPh>
    <phoneticPr fontId="3"/>
  </si>
  <si>
    <t>7万円〃8万円〃</t>
    <rPh sb="1" eb="3">
      <t>マンエン</t>
    </rPh>
    <rPh sb="5" eb="7">
      <t>マンエン</t>
    </rPh>
    <phoneticPr fontId="3"/>
  </si>
  <si>
    <t>8万円〃9万円〃</t>
    <rPh sb="1" eb="3">
      <t>マンエン</t>
    </rPh>
    <rPh sb="5" eb="7">
      <t>マンエン</t>
    </rPh>
    <phoneticPr fontId="3"/>
  </si>
  <si>
    <t>9万円〃10万円〃</t>
    <rPh sb="1" eb="3">
      <t>マンエン</t>
    </rPh>
    <rPh sb="6" eb="8">
      <t>マンエン</t>
    </rPh>
    <phoneticPr fontId="3"/>
  </si>
  <si>
    <t>10万円〃20万円〃</t>
    <rPh sb="2" eb="4">
      <t>マンエン</t>
    </rPh>
    <rPh sb="7" eb="9">
      <t>マンエン</t>
    </rPh>
    <phoneticPr fontId="3"/>
  </si>
  <si>
    <t>20万円〃30万円〃</t>
    <rPh sb="2" eb="4">
      <t>マンエン</t>
    </rPh>
    <rPh sb="7" eb="9">
      <t>マンエン</t>
    </rPh>
    <phoneticPr fontId="3"/>
  </si>
  <si>
    <t>30万円〃40万円〃</t>
    <rPh sb="2" eb="4">
      <t>マンエン</t>
    </rPh>
    <rPh sb="7" eb="9">
      <t>マンエン</t>
    </rPh>
    <phoneticPr fontId="3"/>
  </si>
  <si>
    <t>40万円〃60万円〃</t>
    <rPh sb="2" eb="4">
      <t>マンエン</t>
    </rPh>
    <rPh sb="7" eb="9">
      <t>マンエン</t>
    </rPh>
    <phoneticPr fontId="3"/>
  </si>
  <si>
    <t>60万円〃80万円〃</t>
    <rPh sb="2" eb="4">
      <t>マンエン</t>
    </rPh>
    <rPh sb="7" eb="9">
      <t>マンエン</t>
    </rPh>
    <phoneticPr fontId="3"/>
  </si>
  <si>
    <t>80万円〃120万円〃</t>
    <rPh sb="2" eb="4">
      <t>マンエン</t>
    </rPh>
    <rPh sb="8" eb="10">
      <t>マンエン</t>
    </rPh>
    <phoneticPr fontId="3"/>
  </si>
  <si>
    <t>120万円〃160万円〃</t>
    <rPh sb="3" eb="5">
      <t>マンエン</t>
    </rPh>
    <rPh sb="9" eb="11">
      <t>マンエン</t>
    </rPh>
    <phoneticPr fontId="3"/>
  </si>
  <si>
    <t>(24)</t>
    <phoneticPr fontId="3"/>
  </si>
  <si>
    <t>課税
標準額　</t>
    <phoneticPr fontId="3"/>
  </si>
  <si>
    <t>（千円）</t>
    <phoneticPr fontId="3"/>
  </si>
  <si>
    <t>(26)</t>
    <phoneticPr fontId="3"/>
  </si>
  <si>
    <t xml:space="preserve">
分離短期譲渡
所得金額に係る
所得金額</t>
    <phoneticPr fontId="3"/>
  </si>
  <si>
    <t xml:space="preserve">
一般株式等に係る譲渡所得等の金額</t>
    <phoneticPr fontId="3"/>
  </si>
  <si>
    <t xml:space="preserve">
上場株式等に係る譲渡所得等の金額</t>
    <phoneticPr fontId="3"/>
  </si>
  <si>
    <t xml:space="preserve">
上場株式等に係る配当所得等の金額</t>
    <phoneticPr fontId="3"/>
  </si>
  <si>
    <t xml:space="preserve">
先物取引に係る雑所得等の金額</t>
    <phoneticPr fontId="3"/>
  </si>
  <si>
    <t xml:space="preserve">
所得控除額</t>
    <phoneticPr fontId="3"/>
  </si>
  <si>
    <t>土地等に係る事
業所得等の金額</t>
    <phoneticPr fontId="3"/>
  </si>
  <si>
    <t>一般株式等に係る譲渡所得等の金額</t>
    <rPh sb="0" eb="2">
      <t>イッパン</t>
    </rPh>
    <rPh sb="2" eb="5">
      <t>カブシキナド</t>
    </rPh>
    <rPh sb="6" eb="7">
      <t>カカワ</t>
    </rPh>
    <rPh sb="8" eb="10">
      <t>ジョウト</t>
    </rPh>
    <rPh sb="10" eb="13">
      <t>ショトクナド</t>
    </rPh>
    <rPh sb="14" eb="16">
      <t>キンガク</t>
    </rPh>
    <phoneticPr fontId="3"/>
  </si>
  <si>
    <t>上場株式等に係る譲渡所得等の金額</t>
    <phoneticPr fontId="3"/>
  </si>
  <si>
    <t>上場株式等に係る配当所得等の金額</t>
    <phoneticPr fontId="3"/>
  </si>
  <si>
    <t>(17)</t>
    <phoneticPr fontId="3"/>
  </si>
  <si>
    <t>(18)</t>
    <phoneticPr fontId="3"/>
  </si>
  <si>
    <t>(31)</t>
  </si>
  <si>
    <t>(32)</t>
    <phoneticPr fontId="3"/>
  </si>
  <si>
    <t>(33)</t>
    <phoneticPr fontId="3"/>
  </si>
  <si>
    <t>(34)</t>
    <phoneticPr fontId="3"/>
  </si>
  <si>
    <t>(35)</t>
    <phoneticPr fontId="3"/>
  </si>
  <si>
    <t>(36)</t>
    <phoneticPr fontId="3"/>
  </si>
  <si>
    <t>(37)</t>
    <phoneticPr fontId="3"/>
  </si>
  <si>
    <t>(40)</t>
    <phoneticPr fontId="3"/>
  </si>
  <si>
    <t>(41)</t>
  </si>
  <si>
    <t>(42)</t>
  </si>
  <si>
    <t>(43)</t>
    <phoneticPr fontId="3"/>
  </si>
  <si>
    <t xml:space="preserve">
一般株式等に係る譲渡所得等の金額に係るもの</t>
    <rPh sb="1" eb="3">
      <t>イッパン</t>
    </rPh>
    <rPh sb="3" eb="6">
      <t>カブシキナド</t>
    </rPh>
    <rPh sb="7" eb="8">
      <t>カカワ</t>
    </rPh>
    <rPh sb="9" eb="11">
      <t>ジョウト</t>
    </rPh>
    <rPh sb="11" eb="14">
      <t>ショトクナド</t>
    </rPh>
    <rPh sb="15" eb="17">
      <t>キンガク</t>
    </rPh>
    <rPh sb="18" eb="19">
      <t>カカワ</t>
    </rPh>
    <phoneticPr fontId="3"/>
  </si>
  <si>
    <t xml:space="preserve">
上場株式等に係る譲渡所得等の金額に係るもの</t>
    <phoneticPr fontId="3"/>
  </si>
  <si>
    <t xml:space="preserve">
上場株式等に係る配当所得等の金額に係るもの</t>
    <phoneticPr fontId="3"/>
  </si>
  <si>
    <t>(21)</t>
    <phoneticPr fontId="3"/>
  </si>
  <si>
    <t>(23)</t>
    <phoneticPr fontId="3"/>
  </si>
  <si>
    <t>(24)</t>
    <phoneticPr fontId="3"/>
  </si>
  <si>
    <t>(26)</t>
    <phoneticPr fontId="3"/>
  </si>
  <si>
    <t xml:space="preserve">
一般株式等に係る譲渡所得等分</t>
    <rPh sb="1" eb="3">
      <t>イッパン</t>
    </rPh>
    <rPh sb="3" eb="6">
      <t>カブシキナド</t>
    </rPh>
    <rPh sb="7" eb="8">
      <t>カカワ</t>
    </rPh>
    <rPh sb="9" eb="11">
      <t>ジョウト</t>
    </rPh>
    <rPh sb="11" eb="13">
      <t>ショトク</t>
    </rPh>
    <rPh sb="13" eb="15">
      <t>トウブン</t>
    </rPh>
    <phoneticPr fontId="3"/>
  </si>
  <si>
    <t xml:space="preserve">
上場株式等に係る譲渡所得等分</t>
    <rPh sb="1" eb="3">
      <t>ジョウジョウ</t>
    </rPh>
    <rPh sb="3" eb="6">
      <t>カブシキナド</t>
    </rPh>
    <rPh sb="7" eb="8">
      <t>カカワ</t>
    </rPh>
    <rPh sb="9" eb="11">
      <t>ジョウト</t>
    </rPh>
    <rPh sb="11" eb="13">
      <t>ショトク</t>
    </rPh>
    <rPh sb="13" eb="15">
      <t>トウブン</t>
    </rPh>
    <phoneticPr fontId="3"/>
  </si>
  <si>
    <t xml:space="preserve">
上場株式等の
配当所得
等分</t>
    <rPh sb="1" eb="3">
      <t>ジョウジョウ</t>
    </rPh>
    <rPh sb="3" eb="6">
      <t>カブシキナド</t>
    </rPh>
    <rPh sb="8" eb="10">
      <t>ハイトウ</t>
    </rPh>
    <rPh sb="10" eb="12">
      <t>ショトク</t>
    </rPh>
    <rPh sb="13" eb="15">
      <t>トウブン</t>
    </rPh>
    <phoneticPr fontId="3"/>
  </si>
  <si>
    <t>(32)</t>
    <phoneticPr fontId="3"/>
  </si>
  <si>
    <t>土地等に係る事
業所得等の金額</t>
    <rPh sb="0" eb="3">
      <t>トチナド</t>
    </rPh>
    <rPh sb="4" eb="5">
      <t>カカワ</t>
    </rPh>
    <rPh sb="6" eb="7">
      <t>コト</t>
    </rPh>
    <rPh sb="8" eb="9">
      <t>ギョウ</t>
    </rPh>
    <rPh sb="9" eb="12">
      <t>ショトクナド</t>
    </rPh>
    <rPh sb="13" eb="15">
      <t>キンガク</t>
    </rPh>
    <phoneticPr fontId="3"/>
  </si>
  <si>
    <t>上場株式等に係る譲渡所得等の金額</t>
    <rPh sb="0" eb="2">
      <t>ジョウジョウ</t>
    </rPh>
    <rPh sb="2" eb="5">
      <t>カブシキナド</t>
    </rPh>
    <rPh sb="6" eb="7">
      <t>カカワ</t>
    </rPh>
    <rPh sb="8" eb="10">
      <t>ジョウト</t>
    </rPh>
    <rPh sb="10" eb="13">
      <t>ショトクナド</t>
    </rPh>
    <rPh sb="14" eb="16">
      <t>キンガク</t>
    </rPh>
    <phoneticPr fontId="3"/>
  </si>
  <si>
    <t>上場株式等に係る配当所得等の金額</t>
    <rPh sb="0" eb="2">
      <t>ジョウジョウ</t>
    </rPh>
    <rPh sb="2" eb="5">
      <t>カブシキナド</t>
    </rPh>
    <rPh sb="6" eb="7">
      <t>カカワ</t>
    </rPh>
    <rPh sb="8" eb="10">
      <t>ハイトウ</t>
    </rPh>
    <rPh sb="10" eb="13">
      <t>ショトクナド</t>
    </rPh>
    <rPh sb="14" eb="16">
      <t>キンガク</t>
    </rPh>
    <phoneticPr fontId="3"/>
  </si>
  <si>
    <t>先物取引に係る雑所得等の金額</t>
    <rPh sb="0" eb="2">
      <t>サキモノ</t>
    </rPh>
    <rPh sb="2" eb="4">
      <t>トリヒキ</t>
    </rPh>
    <rPh sb="5" eb="6">
      <t>カカワ</t>
    </rPh>
    <rPh sb="7" eb="11">
      <t>ザッショトクナド</t>
    </rPh>
    <rPh sb="12" eb="14">
      <t>キンガク</t>
    </rPh>
    <phoneticPr fontId="3"/>
  </si>
  <si>
    <t>所得控除額</t>
    <phoneticPr fontId="3"/>
  </si>
  <si>
    <t>課税
標準額　</t>
    <phoneticPr fontId="3"/>
  </si>
  <si>
    <t>(24)</t>
    <phoneticPr fontId="3"/>
  </si>
  <si>
    <t>(25)</t>
    <phoneticPr fontId="3"/>
  </si>
  <si>
    <t xml:space="preserve">
土地等に係る事
業所得等の金額</t>
    <rPh sb="1" eb="4">
      <t>トチナド</t>
    </rPh>
    <rPh sb="5" eb="6">
      <t>カカワ</t>
    </rPh>
    <rPh sb="7" eb="8">
      <t>コト</t>
    </rPh>
    <rPh sb="9" eb="10">
      <t>ギョウ</t>
    </rPh>
    <rPh sb="10" eb="13">
      <t>ショトクナド</t>
    </rPh>
    <rPh sb="14" eb="16">
      <t>キンガク</t>
    </rPh>
    <phoneticPr fontId="3"/>
  </si>
  <si>
    <t>上場株式等に係る譲渡所得等の金額</t>
    <phoneticPr fontId="3"/>
  </si>
  <si>
    <t>上場株式等に係る配当所得等の金額</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</si>
  <si>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</si>
  <si>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</si>
  <si>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</si>
  <si>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</si>
  <si>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</si>
  <si>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</si>
  <si>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</si>
  <si>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</si>
  <si>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</si>
  <si>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</si>
  <si>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</si>
  <si>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</si>
  <si>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</si>
  <si>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</si>
  <si>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(33)</t>
    <phoneticPr fontId="3"/>
  </si>
  <si>
    <t>(34)</t>
    <phoneticPr fontId="3"/>
  </si>
  <si>
    <t>(35)</t>
    <phoneticPr fontId="3"/>
  </si>
  <si>
    <t>(36)</t>
    <phoneticPr fontId="3"/>
  </si>
  <si>
    <t>(37)</t>
    <phoneticPr fontId="3"/>
  </si>
  <si>
    <t>(38)</t>
    <phoneticPr fontId="3"/>
  </si>
  <si>
    <t>(43)</t>
    <phoneticPr fontId="3"/>
  </si>
  <si>
    <t>一般株式等に係る譲渡所得等の金額に係るもの</t>
    <phoneticPr fontId="3"/>
  </si>
  <si>
    <t>上場株式等に係る譲渡所得等の金額に係るもの</t>
    <phoneticPr fontId="3"/>
  </si>
  <si>
    <t>上場株式等に係る配当所得等の金額に係るもの</t>
    <phoneticPr fontId="3"/>
  </si>
  <si>
    <t>(14)</t>
    <phoneticPr fontId="3"/>
  </si>
  <si>
    <t>(15)</t>
    <phoneticPr fontId="3"/>
  </si>
  <si>
    <t>(17)</t>
    <phoneticPr fontId="3"/>
  </si>
  <si>
    <t>(21)</t>
    <phoneticPr fontId="3"/>
  </si>
  <si>
    <t>(22)</t>
    <phoneticPr fontId="3"/>
  </si>
  <si>
    <t>(23)</t>
    <phoneticPr fontId="3"/>
  </si>
  <si>
    <t>(24)</t>
    <phoneticPr fontId="3"/>
  </si>
  <si>
    <t>(25)</t>
    <phoneticPr fontId="3"/>
  </si>
  <si>
    <t>(26)</t>
    <phoneticPr fontId="3"/>
  </si>
  <si>
    <t>(27)</t>
    <phoneticPr fontId="3"/>
  </si>
  <si>
    <t xml:space="preserve">
上場株式等に係る配当所得等分</t>
    <rPh sb="1" eb="3">
      <t>ジョウジョウ</t>
    </rPh>
    <rPh sb="3" eb="6">
      <t>カブシキナド</t>
    </rPh>
    <rPh sb="7" eb="8">
      <t>カカワ</t>
    </rPh>
    <rPh sb="9" eb="11">
      <t>ハイトウ</t>
    </rPh>
    <rPh sb="11" eb="13">
      <t>ショトク</t>
    </rPh>
    <rPh sb="13" eb="15">
      <t>トウブン</t>
    </rPh>
    <phoneticPr fontId="3"/>
  </si>
  <si>
    <t>平成29年度　市町村税課税状況等の調
（平成29年7月1日現在）</t>
    <rPh sb="0" eb="2">
      <t>ヘイセイ</t>
    </rPh>
    <rPh sb="4" eb="6">
      <t>ネンド</t>
    </rPh>
    <rPh sb="7" eb="10">
      <t>シチョウソン</t>
    </rPh>
    <rPh sb="10" eb="11">
      <t>ゼイ</t>
    </rPh>
    <rPh sb="11" eb="12">
      <t>カ</t>
    </rPh>
    <rPh sb="12" eb="13">
      <t>ゼイ</t>
    </rPh>
    <rPh sb="13" eb="15">
      <t>ジョウキョウ</t>
    </rPh>
    <rPh sb="15" eb="16">
      <t>ナド</t>
    </rPh>
    <rPh sb="17" eb="18">
      <t>チョウ</t>
    </rPh>
    <rPh sb="20" eb="22">
      <t>ヘイセイ</t>
    </rPh>
    <rPh sb="24" eb="25">
      <t>ネン</t>
    </rPh>
    <rPh sb="26" eb="27">
      <t>ガツ</t>
    </rPh>
    <rPh sb="28" eb="31">
      <t>ニチゲンザイ</t>
    </rPh>
    <phoneticPr fontId="3"/>
  </si>
  <si>
    <t>(30)</t>
    <phoneticPr fontId="3"/>
  </si>
  <si>
    <t>(32)</t>
    <phoneticPr fontId="3"/>
  </si>
  <si>
    <t>6「団体区分コード」は、平成27年の国勢調査人口（市町村の廃置分合または境界変更があった場合に
　おける関係市町村にあっては、地方自治法施行令第177条第1項の規定によって都道府県知事が告示
　した人口）に基づき、該当する団体区分コード入力すること。</t>
    <rPh sb="2" eb="4">
      <t>ダンタイ</t>
    </rPh>
    <rPh sb="4" eb="6">
      <t>クブン</t>
    </rPh>
    <rPh sb="12" eb="14">
      <t>ヘイセイ</t>
    </rPh>
    <rPh sb="16" eb="17">
      <t>ネン</t>
    </rPh>
    <rPh sb="18" eb="20">
      <t>コクセイ</t>
    </rPh>
    <rPh sb="20" eb="22">
      <t>チョウサ</t>
    </rPh>
    <rPh sb="22" eb="24">
      <t>ジンコウ</t>
    </rPh>
    <rPh sb="25" eb="28">
      <t>シチョウソン</t>
    </rPh>
    <rPh sb="29" eb="31">
      <t>ハイチ</t>
    </rPh>
    <rPh sb="31" eb="33">
      <t>ブンゴウ</t>
    </rPh>
    <rPh sb="36" eb="38">
      <t>キョウカイ</t>
    </rPh>
    <rPh sb="38" eb="40">
      <t>ヘンコウ</t>
    </rPh>
    <rPh sb="44" eb="46">
      <t>バアイ</t>
    </rPh>
    <rPh sb="52" eb="54">
      <t>カンケイ</t>
    </rPh>
    <rPh sb="54" eb="57">
      <t>シチョウソン</t>
    </rPh>
    <rPh sb="63" eb="65">
      <t>チホウ</t>
    </rPh>
    <rPh sb="65" eb="67">
      <t>ジチ</t>
    </rPh>
    <rPh sb="67" eb="68">
      <t>ホウ</t>
    </rPh>
    <rPh sb="68" eb="70">
      <t>セコウ</t>
    </rPh>
    <rPh sb="70" eb="71">
      <t>レイ</t>
    </rPh>
    <rPh sb="71" eb="72">
      <t>ダイ</t>
    </rPh>
    <rPh sb="75" eb="76">
      <t>ジョウ</t>
    </rPh>
    <rPh sb="76" eb="77">
      <t>ダイ</t>
    </rPh>
    <rPh sb="78" eb="79">
      <t>コウ</t>
    </rPh>
    <rPh sb="80" eb="82">
      <t>キテイ</t>
    </rPh>
    <rPh sb="86" eb="90">
      <t>トドウフケン</t>
    </rPh>
    <rPh sb="90" eb="92">
      <t>チジ</t>
    </rPh>
    <rPh sb="93" eb="95">
      <t>コクジ</t>
    </rPh>
    <rPh sb="99" eb="101">
      <t>ジンコウ</t>
    </rPh>
    <rPh sb="103" eb="104">
      <t>モト</t>
    </rPh>
    <rPh sb="107" eb="109">
      <t>ガイトウ</t>
    </rPh>
    <rPh sb="111" eb="113">
      <t>ダンタイ</t>
    </rPh>
    <rPh sb="113" eb="115">
      <t>クブン</t>
    </rPh>
    <rPh sb="118" eb="120">
      <t>ニュウリョク</t>
    </rPh>
    <phoneticPr fontId="3"/>
  </si>
  <si>
    <t>011002</t>
    <phoneticPr fontId="3"/>
  </si>
  <si>
    <t>札幌市</t>
    <phoneticPr fontId="3"/>
  </si>
  <si>
    <t>012025</t>
    <phoneticPr fontId="3"/>
  </si>
  <si>
    <t>函館市</t>
    <phoneticPr fontId="3"/>
  </si>
  <si>
    <t>012033</t>
    <phoneticPr fontId="3"/>
  </si>
  <si>
    <t>小樽市</t>
    <phoneticPr fontId="3"/>
  </si>
  <si>
    <t>012041</t>
    <phoneticPr fontId="3"/>
  </si>
  <si>
    <t>旭川市</t>
    <phoneticPr fontId="3"/>
  </si>
  <si>
    <t>012050</t>
    <phoneticPr fontId="3"/>
  </si>
  <si>
    <t>室蘭市</t>
    <phoneticPr fontId="3"/>
  </si>
  <si>
    <t>012068</t>
    <phoneticPr fontId="3"/>
  </si>
  <si>
    <t>釧路市</t>
    <phoneticPr fontId="3"/>
  </si>
  <si>
    <t>012076</t>
    <phoneticPr fontId="3"/>
  </si>
  <si>
    <t>帯広市</t>
    <phoneticPr fontId="3"/>
  </si>
  <si>
    <t>012084</t>
    <phoneticPr fontId="3"/>
  </si>
  <si>
    <t>北見市</t>
    <phoneticPr fontId="3"/>
  </si>
  <si>
    <t>012092</t>
    <phoneticPr fontId="3"/>
  </si>
  <si>
    <t>夕張市</t>
    <phoneticPr fontId="3"/>
  </si>
  <si>
    <t>012106</t>
    <phoneticPr fontId="3"/>
  </si>
  <si>
    <t>岩見沢市</t>
    <phoneticPr fontId="3"/>
  </si>
  <si>
    <t>012114</t>
    <phoneticPr fontId="3"/>
  </si>
  <si>
    <t>網走市</t>
    <phoneticPr fontId="3"/>
  </si>
  <si>
    <t>012122</t>
    <phoneticPr fontId="3"/>
  </si>
  <si>
    <t>留萌市</t>
    <phoneticPr fontId="3"/>
  </si>
  <si>
    <t>012131</t>
    <phoneticPr fontId="3"/>
  </si>
  <si>
    <t>苫小牧市</t>
    <phoneticPr fontId="3"/>
  </si>
  <si>
    <t>012149</t>
    <phoneticPr fontId="3"/>
  </si>
  <si>
    <t>稚内市</t>
    <phoneticPr fontId="3"/>
  </si>
  <si>
    <t>012157</t>
    <phoneticPr fontId="3"/>
  </si>
  <si>
    <t>美唄市</t>
    <phoneticPr fontId="3"/>
  </si>
  <si>
    <t>012165</t>
    <phoneticPr fontId="3"/>
  </si>
  <si>
    <t>芦別市</t>
    <phoneticPr fontId="3"/>
  </si>
  <si>
    <t>012173</t>
    <phoneticPr fontId="3"/>
  </si>
  <si>
    <t>江別市</t>
    <phoneticPr fontId="3"/>
  </si>
  <si>
    <t>012181</t>
    <phoneticPr fontId="3"/>
  </si>
  <si>
    <t>赤平市</t>
    <phoneticPr fontId="3"/>
  </si>
  <si>
    <t>012190</t>
    <phoneticPr fontId="3"/>
  </si>
  <si>
    <t>紋別市</t>
    <phoneticPr fontId="3"/>
  </si>
  <si>
    <t>012203</t>
    <phoneticPr fontId="3"/>
  </si>
  <si>
    <t>士別市</t>
    <phoneticPr fontId="3"/>
  </si>
  <si>
    <t>012211</t>
    <phoneticPr fontId="3"/>
  </si>
  <si>
    <t>名寄市</t>
    <phoneticPr fontId="3"/>
  </si>
  <si>
    <t>012220</t>
    <phoneticPr fontId="3"/>
  </si>
  <si>
    <t>三笠市</t>
    <phoneticPr fontId="3"/>
  </si>
  <si>
    <t>012238</t>
    <phoneticPr fontId="3"/>
  </si>
  <si>
    <t>根室市</t>
    <phoneticPr fontId="3"/>
  </si>
  <si>
    <t>012246</t>
    <phoneticPr fontId="3"/>
  </si>
  <si>
    <t>千歳市</t>
    <phoneticPr fontId="3"/>
  </si>
  <si>
    <t>012254</t>
    <phoneticPr fontId="3"/>
  </si>
  <si>
    <t>滝川市</t>
    <phoneticPr fontId="3"/>
  </si>
  <si>
    <t>012262</t>
    <phoneticPr fontId="3"/>
  </si>
  <si>
    <t>砂川市</t>
    <phoneticPr fontId="3"/>
  </si>
  <si>
    <t>012271</t>
    <phoneticPr fontId="3"/>
  </si>
  <si>
    <t>歌志内市</t>
    <phoneticPr fontId="3"/>
  </si>
  <si>
    <t>012289</t>
    <phoneticPr fontId="3"/>
  </si>
  <si>
    <t>深川市</t>
    <phoneticPr fontId="3"/>
  </si>
  <si>
    <t>012297</t>
    <phoneticPr fontId="3"/>
  </si>
  <si>
    <t>富良野市</t>
    <phoneticPr fontId="3"/>
  </si>
  <si>
    <t>012301</t>
    <phoneticPr fontId="3"/>
  </si>
  <si>
    <t>登別市</t>
    <phoneticPr fontId="3"/>
  </si>
  <si>
    <t>012319</t>
    <phoneticPr fontId="3"/>
  </si>
  <si>
    <t>恵庭市</t>
    <phoneticPr fontId="3"/>
  </si>
  <si>
    <t>012335</t>
    <phoneticPr fontId="3"/>
  </si>
  <si>
    <t>伊達市</t>
    <phoneticPr fontId="3"/>
  </si>
  <si>
    <t>012343</t>
    <phoneticPr fontId="3"/>
  </si>
  <si>
    <t>北広島市</t>
    <phoneticPr fontId="3"/>
  </si>
  <si>
    <t>012351</t>
    <phoneticPr fontId="3"/>
  </si>
  <si>
    <t>石狩市</t>
    <phoneticPr fontId="3"/>
  </si>
  <si>
    <t>012360</t>
    <phoneticPr fontId="3"/>
  </si>
  <si>
    <t>北斗市</t>
    <phoneticPr fontId="3"/>
  </si>
  <si>
    <t>013030</t>
    <phoneticPr fontId="3"/>
  </si>
  <si>
    <t>当別町</t>
    <phoneticPr fontId="3"/>
  </si>
  <si>
    <t>013048</t>
    <phoneticPr fontId="3"/>
  </si>
  <si>
    <t>新篠津村</t>
    <phoneticPr fontId="3"/>
  </si>
  <si>
    <t>013315</t>
    <phoneticPr fontId="3"/>
  </si>
  <si>
    <t>松前町</t>
    <phoneticPr fontId="3"/>
  </si>
  <si>
    <t>013323</t>
    <phoneticPr fontId="3"/>
  </si>
  <si>
    <t>福島町</t>
    <phoneticPr fontId="3"/>
  </si>
  <si>
    <t>013331</t>
    <phoneticPr fontId="3"/>
  </si>
  <si>
    <t>知内町</t>
    <phoneticPr fontId="3"/>
  </si>
  <si>
    <t>013340</t>
    <phoneticPr fontId="3"/>
  </si>
  <si>
    <t>木古内町</t>
    <phoneticPr fontId="3"/>
  </si>
  <si>
    <t>013374</t>
    <phoneticPr fontId="3"/>
  </si>
  <si>
    <t>七飯町</t>
    <phoneticPr fontId="3"/>
  </si>
  <si>
    <t>013439</t>
    <phoneticPr fontId="3"/>
  </si>
  <si>
    <t>鹿部町</t>
    <phoneticPr fontId="3"/>
  </si>
  <si>
    <t>013455</t>
    <phoneticPr fontId="3"/>
  </si>
  <si>
    <t>森町</t>
    <phoneticPr fontId="3"/>
  </si>
  <si>
    <t>013463</t>
    <phoneticPr fontId="3"/>
  </si>
  <si>
    <t>八雲町</t>
    <phoneticPr fontId="3"/>
  </si>
  <si>
    <t>013471</t>
    <phoneticPr fontId="3"/>
  </si>
  <si>
    <t>長万部町</t>
    <phoneticPr fontId="3"/>
  </si>
  <si>
    <t>013617</t>
    <phoneticPr fontId="3"/>
  </si>
  <si>
    <t>江差町</t>
    <phoneticPr fontId="3"/>
  </si>
  <si>
    <t>013625</t>
    <phoneticPr fontId="3"/>
  </si>
  <si>
    <t>上ノ国町</t>
    <phoneticPr fontId="3"/>
  </si>
  <si>
    <t>013633</t>
    <phoneticPr fontId="3"/>
  </si>
  <si>
    <t>厚沢部町</t>
    <phoneticPr fontId="3"/>
  </si>
  <si>
    <t>013641</t>
    <phoneticPr fontId="3"/>
  </si>
  <si>
    <t>乙部町</t>
    <phoneticPr fontId="3"/>
  </si>
  <si>
    <t>013676</t>
    <phoneticPr fontId="3"/>
  </si>
  <si>
    <t>奥尻町</t>
    <phoneticPr fontId="3"/>
  </si>
  <si>
    <t>013706</t>
    <phoneticPr fontId="3"/>
  </si>
  <si>
    <t>今金町</t>
    <phoneticPr fontId="3"/>
  </si>
  <si>
    <t>013714</t>
    <phoneticPr fontId="3"/>
  </si>
  <si>
    <t>せたな町</t>
    <phoneticPr fontId="3"/>
  </si>
  <si>
    <t>013919</t>
    <phoneticPr fontId="3"/>
  </si>
  <si>
    <t>島牧村</t>
    <phoneticPr fontId="3"/>
  </si>
  <si>
    <t>013927</t>
    <phoneticPr fontId="3"/>
  </si>
  <si>
    <t>寿都町</t>
    <phoneticPr fontId="3"/>
  </si>
  <si>
    <t>013935</t>
    <phoneticPr fontId="3"/>
  </si>
  <si>
    <t>黒松内町</t>
    <phoneticPr fontId="3"/>
  </si>
  <si>
    <t>013943</t>
    <phoneticPr fontId="3"/>
  </si>
  <si>
    <t>蘭越町</t>
    <phoneticPr fontId="3"/>
  </si>
  <si>
    <t>013951</t>
    <phoneticPr fontId="3"/>
  </si>
  <si>
    <t>ニセコ町</t>
    <phoneticPr fontId="3"/>
  </si>
  <si>
    <t>013960</t>
    <phoneticPr fontId="3"/>
  </si>
  <si>
    <t>真狩村</t>
    <phoneticPr fontId="3"/>
  </si>
  <si>
    <t>013978</t>
    <phoneticPr fontId="3"/>
  </si>
  <si>
    <t>留寿都村</t>
    <phoneticPr fontId="3"/>
  </si>
  <si>
    <t>013986</t>
    <phoneticPr fontId="3"/>
  </si>
  <si>
    <t>喜茂別町</t>
    <phoneticPr fontId="3"/>
  </si>
  <si>
    <t>013994</t>
    <phoneticPr fontId="3"/>
  </si>
  <si>
    <t>京極町</t>
    <phoneticPr fontId="3"/>
  </si>
  <si>
    <t>014001</t>
    <phoneticPr fontId="3"/>
  </si>
  <si>
    <t>倶知安町</t>
    <phoneticPr fontId="3"/>
  </si>
  <si>
    <t>014010</t>
    <phoneticPr fontId="3"/>
  </si>
  <si>
    <t>共和町</t>
    <phoneticPr fontId="3"/>
  </si>
  <si>
    <t>014028</t>
    <phoneticPr fontId="3"/>
  </si>
  <si>
    <t>岩内町</t>
    <phoneticPr fontId="3"/>
  </si>
  <si>
    <t>014036</t>
    <phoneticPr fontId="3"/>
  </si>
  <si>
    <t>泊村</t>
    <phoneticPr fontId="3"/>
  </si>
  <si>
    <t>014044</t>
    <phoneticPr fontId="3"/>
  </si>
  <si>
    <t>神恵内村</t>
    <phoneticPr fontId="3"/>
  </si>
  <si>
    <t>014052</t>
    <phoneticPr fontId="3"/>
  </si>
  <si>
    <t>積丹町</t>
    <phoneticPr fontId="3"/>
  </si>
  <si>
    <t>014061</t>
    <phoneticPr fontId="3"/>
  </si>
  <si>
    <t>古平町</t>
    <phoneticPr fontId="3"/>
  </si>
  <si>
    <t>014079</t>
    <phoneticPr fontId="3"/>
  </si>
  <si>
    <t>仁木町</t>
    <phoneticPr fontId="3"/>
  </si>
  <si>
    <t>014087</t>
    <phoneticPr fontId="3"/>
  </si>
  <si>
    <t>余市町</t>
    <phoneticPr fontId="3"/>
  </si>
  <si>
    <t>014095</t>
    <phoneticPr fontId="3"/>
  </si>
  <si>
    <t>赤井川村</t>
    <phoneticPr fontId="3"/>
  </si>
  <si>
    <t>014231</t>
    <phoneticPr fontId="3"/>
  </si>
  <si>
    <t>南幌町</t>
    <phoneticPr fontId="3"/>
  </si>
  <si>
    <t>014249</t>
    <phoneticPr fontId="3"/>
  </si>
  <si>
    <t>奈井江町</t>
    <phoneticPr fontId="3"/>
  </si>
  <si>
    <t>014257</t>
    <phoneticPr fontId="3"/>
  </si>
  <si>
    <t>上砂川町</t>
    <phoneticPr fontId="3"/>
  </si>
  <si>
    <t>014273</t>
    <phoneticPr fontId="3"/>
  </si>
  <si>
    <t>由仁町</t>
    <phoneticPr fontId="3"/>
  </si>
  <si>
    <t>014281</t>
    <phoneticPr fontId="3"/>
  </si>
  <si>
    <t>長沼町</t>
    <phoneticPr fontId="3"/>
  </si>
  <si>
    <t>014290</t>
    <phoneticPr fontId="3"/>
  </si>
  <si>
    <t>栗山町</t>
    <phoneticPr fontId="3"/>
  </si>
  <si>
    <t>014303</t>
    <phoneticPr fontId="3"/>
  </si>
  <si>
    <t>月形町</t>
    <phoneticPr fontId="3"/>
  </si>
  <si>
    <t>014311</t>
    <phoneticPr fontId="3"/>
  </si>
  <si>
    <t>浦臼町</t>
    <phoneticPr fontId="3"/>
  </si>
  <si>
    <t>014320</t>
    <phoneticPr fontId="3"/>
  </si>
  <si>
    <t>新十津川町</t>
    <phoneticPr fontId="3"/>
  </si>
  <si>
    <t>014338</t>
    <phoneticPr fontId="3"/>
  </si>
  <si>
    <t>妹背牛町</t>
    <phoneticPr fontId="3"/>
  </si>
  <si>
    <t>014346</t>
    <phoneticPr fontId="3"/>
  </si>
  <si>
    <t>秩父別町</t>
    <phoneticPr fontId="3"/>
  </si>
  <si>
    <t>014362</t>
    <phoneticPr fontId="3"/>
  </si>
  <si>
    <t>雨竜町</t>
    <phoneticPr fontId="3"/>
  </si>
  <si>
    <t>014371</t>
    <phoneticPr fontId="3"/>
  </si>
  <si>
    <t>北竜町</t>
    <phoneticPr fontId="3"/>
  </si>
  <si>
    <t>014389</t>
    <phoneticPr fontId="3"/>
  </si>
  <si>
    <t>沼田町</t>
    <phoneticPr fontId="3"/>
  </si>
  <si>
    <t>014524</t>
    <phoneticPr fontId="3"/>
  </si>
  <si>
    <t>鷹栖町</t>
    <phoneticPr fontId="3"/>
  </si>
  <si>
    <t>014532</t>
    <phoneticPr fontId="3"/>
  </si>
  <si>
    <t>東神楽町</t>
    <phoneticPr fontId="3"/>
  </si>
  <si>
    <t>014541</t>
    <phoneticPr fontId="3"/>
  </si>
  <si>
    <t>当麻町</t>
    <phoneticPr fontId="3"/>
  </si>
  <si>
    <t>014559</t>
    <phoneticPr fontId="3"/>
  </si>
  <si>
    <t>比布町</t>
    <phoneticPr fontId="3"/>
  </si>
  <si>
    <t>014567</t>
    <phoneticPr fontId="3"/>
  </si>
  <si>
    <t>愛別町</t>
    <phoneticPr fontId="3"/>
  </si>
  <si>
    <t>014575</t>
    <phoneticPr fontId="3"/>
  </si>
  <si>
    <t>上川町</t>
    <phoneticPr fontId="3"/>
  </si>
  <si>
    <t>014583</t>
    <phoneticPr fontId="3"/>
  </si>
  <si>
    <t>東川町</t>
    <phoneticPr fontId="3"/>
  </si>
  <si>
    <t>014591</t>
    <phoneticPr fontId="3"/>
  </si>
  <si>
    <t>美瑛町</t>
    <phoneticPr fontId="3"/>
  </si>
  <si>
    <t>014605</t>
    <phoneticPr fontId="3"/>
  </si>
  <si>
    <t>上富良野町</t>
    <phoneticPr fontId="3"/>
  </si>
  <si>
    <t>014613</t>
    <phoneticPr fontId="3"/>
  </si>
  <si>
    <t>中富良野町</t>
    <phoneticPr fontId="3"/>
  </si>
  <si>
    <t>014621</t>
    <phoneticPr fontId="3"/>
  </si>
  <si>
    <t>南富良野町</t>
    <phoneticPr fontId="3"/>
  </si>
  <si>
    <t>014630</t>
    <phoneticPr fontId="3"/>
  </si>
  <si>
    <t>占冠村</t>
    <phoneticPr fontId="3"/>
  </si>
  <si>
    <t>014648</t>
    <phoneticPr fontId="3"/>
  </si>
  <si>
    <t>和寒町</t>
    <phoneticPr fontId="3"/>
  </si>
  <si>
    <t>014656</t>
    <phoneticPr fontId="3"/>
  </si>
  <si>
    <t>剣淵町</t>
    <phoneticPr fontId="3"/>
  </si>
  <si>
    <t>014681</t>
    <phoneticPr fontId="3"/>
  </si>
  <si>
    <t>下川町</t>
    <phoneticPr fontId="3"/>
  </si>
  <si>
    <t>014699</t>
    <phoneticPr fontId="3"/>
  </si>
  <si>
    <t>美深町</t>
    <phoneticPr fontId="3"/>
  </si>
  <si>
    <t>014702</t>
    <phoneticPr fontId="3"/>
  </si>
  <si>
    <t>音威子府村</t>
    <phoneticPr fontId="3"/>
  </si>
  <si>
    <t>014711</t>
    <phoneticPr fontId="3"/>
  </si>
  <si>
    <t>中川町</t>
    <phoneticPr fontId="3"/>
  </si>
  <si>
    <t>014729</t>
    <phoneticPr fontId="3"/>
  </si>
  <si>
    <t>幌加内町</t>
    <phoneticPr fontId="3"/>
  </si>
  <si>
    <t>014818</t>
    <phoneticPr fontId="3"/>
  </si>
  <si>
    <t>増毛町</t>
    <phoneticPr fontId="3"/>
  </si>
  <si>
    <t>014826</t>
    <phoneticPr fontId="3"/>
  </si>
  <si>
    <t>小平町</t>
    <phoneticPr fontId="3"/>
  </si>
  <si>
    <t>014834</t>
    <phoneticPr fontId="3"/>
  </si>
  <si>
    <t>苫前町</t>
    <phoneticPr fontId="3"/>
  </si>
  <si>
    <t>014842</t>
    <phoneticPr fontId="3"/>
  </si>
  <si>
    <t>羽幌町</t>
    <phoneticPr fontId="3"/>
  </si>
  <si>
    <t>014851</t>
    <phoneticPr fontId="3"/>
  </si>
  <si>
    <t>初山別村</t>
    <phoneticPr fontId="3"/>
  </si>
  <si>
    <t>014869</t>
    <phoneticPr fontId="3"/>
  </si>
  <si>
    <t>遠別町</t>
    <phoneticPr fontId="3"/>
  </si>
  <si>
    <t>014877</t>
    <phoneticPr fontId="3"/>
  </si>
  <si>
    <t>天塩町</t>
    <phoneticPr fontId="3"/>
  </si>
  <si>
    <t>015113</t>
    <phoneticPr fontId="3"/>
  </si>
  <si>
    <t>猿払村</t>
    <phoneticPr fontId="3"/>
  </si>
  <si>
    <t>015121</t>
    <phoneticPr fontId="3"/>
  </si>
  <si>
    <t>浜頓別町</t>
    <phoneticPr fontId="3"/>
  </si>
  <si>
    <t>015130</t>
    <phoneticPr fontId="3"/>
  </si>
  <si>
    <t>中頓別町</t>
    <phoneticPr fontId="3"/>
  </si>
  <si>
    <t>015148</t>
    <phoneticPr fontId="3"/>
  </si>
  <si>
    <t>枝幸町</t>
    <phoneticPr fontId="3"/>
  </si>
  <si>
    <t>015164</t>
    <phoneticPr fontId="3"/>
  </si>
  <si>
    <t>豊富町</t>
    <phoneticPr fontId="3"/>
  </si>
  <si>
    <t>015172</t>
    <phoneticPr fontId="3"/>
  </si>
  <si>
    <t>礼文町</t>
    <phoneticPr fontId="3"/>
  </si>
  <si>
    <t>015181</t>
    <phoneticPr fontId="3"/>
  </si>
  <si>
    <t>利尻町</t>
    <phoneticPr fontId="3"/>
  </si>
  <si>
    <t>015199</t>
    <phoneticPr fontId="3"/>
  </si>
  <si>
    <t>利尻富士町</t>
    <phoneticPr fontId="3"/>
  </si>
  <si>
    <t>015202</t>
    <phoneticPr fontId="3"/>
  </si>
  <si>
    <t>幌延町</t>
    <phoneticPr fontId="3"/>
  </si>
  <si>
    <t>015431</t>
    <phoneticPr fontId="3"/>
  </si>
  <si>
    <t>美幌町</t>
    <phoneticPr fontId="3"/>
  </si>
  <si>
    <t>015440</t>
    <phoneticPr fontId="3"/>
  </si>
  <si>
    <t>津別町</t>
    <phoneticPr fontId="3"/>
  </si>
  <si>
    <t>015458</t>
    <phoneticPr fontId="3"/>
  </si>
  <si>
    <t>斜里町</t>
    <phoneticPr fontId="3"/>
  </si>
  <si>
    <t>015466</t>
    <phoneticPr fontId="3"/>
  </si>
  <si>
    <t>清里町</t>
    <phoneticPr fontId="3"/>
  </si>
  <si>
    <t>015474</t>
    <phoneticPr fontId="3"/>
  </si>
  <si>
    <t>小清水町</t>
    <phoneticPr fontId="3"/>
  </si>
  <si>
    <t>015491</t>
    <phoneticPr fontId="3"/>
  </si>
  <si>
    <t>訓子府町</t>
    <phoneticPr fontId="3"/>
  </si>
  <si>
    <t>015504</t>
    <phoneticPr fontId="3"/>
  </si>
  <si>
    <t>置戸町</t>
    <phoneticPr fontId="3"/>
  </si>
  <si>
    <t>015521</t>
    <phoneticPr fontId="3"/>
  </si>
  <si>
    <t>佐呂間町</t>
    <phoneticPr fontId="3"/>
  </si>
  <si>
    <t>015555</t>
    <phoneticPr fontId="3"/>
  </si>
  <si>
    <t>遠軽町</t>
    <phoneticPr fontId="3"/>
  </si>
  <si>
    <t>015598</t>
    <phoneticPr fontId="3"/>
  </si>
  <si>
    <t>湧別町</t>
    <phoneticPr fontId="3"/>
  </si>
  <si>
    <t>015601</t>
    <phoneticPr fontId="3"/>
  </si>
  <si>
    <t>滝上町</t>
    <phoneticPr fontId="3"/>
  </si>
  <si>
    <t>015610</t>
    <phoneticPr fontId="3"/>
  </si>
  <si>
    <t>興部町</t>
    <phoneticPr fontId="3"/>
  </si>
  <si>
    <t>015628</t>
    <phoneticPr fontId="3"/>
  </si>
  <si>
    <t>西興部村</t>
    <phoneticPr fontId="3"/>
  </si>
  <si>
    <t>015636</t>
    <phoneticPr fontId="3"/>
  </si>
  <si>
    <t>雄武町</t>
    <phoneticPr fontId="3"/>
  </si>
  <si>
    <t>015644</t>
    <phoneticPr fontId="3"/>
  </si>
  <si>
    <t>大空町</t>
    <phoneticPr fontId="3"/>
  </si>
  <si>
    <t>015717</t>
    <phoneticPr fontId="3"/>
  </si>
  <si>
    <t>豊浦町</t>
    <phoneticPr fontId="3"/>
  </si>
  <si>
    <t>015750</t>
    <phoneticPr fontId="3"/>
  </si>
  <si>
    <t>壮瞥町</t>
    <phoneticPr fontId="3"/>
  </si>
  <si>
    <t>015784</t>
    <phoneticPr fontId="3"/>
  </si>
  <si>
    <t>白老町</t>
    <phoneticPr fontId="3"/>
  </si>
  <si>
    <t>015814</t>
    <phoneticPr fontId="3"/>
  </si>
  <si>
    <t>厚真町</t>
    <phoneticPr fontId="3"/>
  </si>
  <si>
    <t>015849</t>
    <phoneticPr fontId="3"/>
  </si>
  <si>
    <t>洞爺湖町</t>
    <phoneticPr fontId="3"/>
  </si>
  <si>
    <t>015857</t>
    <phoneticPr fontId="3"/>
  </si>
  <si>
    <t>安平町</t>
    <phoneticPr fontId="3"/>
  </si>
  <si>
    <t>015865</t>
    <phoneticPr fontId="3"/>
  </si>
  <si>
    <t>むかわ町</t>
    <phoneticPr fontId="3"/>
  </si>
  <si>
    <t>016012</t>
    <phoneticPr fontId="3"/>
  </si>
  <si>
    <t>日高町</t>
    <phoneticPr fontId="3"/>
  </si>
  <si>
    <t>016021</t>
    <phoneticPr fontId="3"/>
  </si>
  <si>
    <t>平取町</t>
    <phoneticPr fontId="3"/>
  </si>
  <si>
    <t>016047</t>
    <phoneticPr fontId="3"/>
  </si>
  <si>
    <t>新冠町</t>
    <phoneticPr fontId="3"/>
  </si>
  <si>
    <t>016071</t>
    <phoneticPr fontId="3"/>
  </si>
  <si>
    <t>浦河町</t>
    <phoneticPr fontId="3"/>
  </si>
  <si>
    <t>016080</t>
    <phoneticPr fontId="3"/>
  </si>
  <si>
    <t>様似町</t>
    <phoneticPr fontId="3"/>
  </si>
  <si>
    <t>016098</t>
    <phoneticPr fontId="3"/>
  </si>
  <si>
    <t>えりも町</t>
    <phoneticPr fontId="3"/>
  </si>
  <si>
    <t>016101</t>
    <phoneticPr fontId="3"/>
  </si>
  <si>
    <t>新ひだか町</t>
    <phoneticPr fontId="3"/>
  </si>
  <si>
    <t>016314</t>
    <phoneticPr fontId="3"/>
  </si>
  <si>
    <t>音更町</t>
    <phoneticPr fontId="3"/>
  </si>
  <si>
    <t>016322</t>
    <phoneticPr fontId="3"/>
  </si>
  <si>
    <t>士幌町</t>
    <phoneticPr fontId="3"/>
  </si>
  <si>
    <t>016331</t>
    <phoneticPr fontId="3"/>
  </si>
  <si>
    <t>上士幌町</t>
    <phoneticPr fontId="3"/>
  </si>
  <si>
    <t>016349</t>
    <phoneticPr fontId="3"/>
  </si>
  <si>
    <t>鹿追町</t>
    <phoneticPr fontId="3"/>
  </si>
  <si>
    <t>016357</t>
    <phoneticPr fontId="3"/>
  </si>
  <si>
    <t>新得町</t>
    <phoneticPr fontId="3"/>
  </si>
  <si>
    <t>016365</t>
    <phoneticPr fontId="3"/>
  </si>
  <si>
    <t>清水町</t>
    <phoneticPr fontId="3"/>
  </si>
  <si>
    <t>016373</t>
    <phoneticPr fontId="3"/>
  </si>
  <si>
    <t>芽室町</t>
    <phoneticPr fontId="3"/>
  </si>
  <si>
    <t>016381</t>
    <phoneticPr fontId="3"/>
  </si>
  <si>
    <t>中札内村</t>
    <phoneticPr fontId="3"/>
  </si>
  <si>
    <t>016390</t>
    <phoneticPr fontId="3"/>
  </si>
  <si>
    <t>更別村</t>
    <phoneticPr fontId="3"/>
  </si>
  <si>
    <t>016411</t>
    <phoneticPr fontId="3"/>
  </si>
  <si>
    <t>大樹町</t>
    <phoneticPr fontId="3"/>
  </si>
  <si>
    <t>016420</t>
    <phoneticPr fontId="3"/>
  </si>
  <si>
    <t>広尾町</t>
    <phoneticPr fontId="3"/>
  </si>
  <si>
    <t>016438</t>
    <phoneticPr fontId="3"/>
  </si>
  <si>
    <t>幕別町</t>
    <phoneticPr fontId="3"/>
  </si>
  <si>
    <t>016446</t>
    <phoneticPr fontId="3"/>
  </si>
  <si>
    <t>池田町</t>
    <phoneticPr fontId="3"/>
  </si>
  <si>
    <t>016454</t>
    <phoneticPr fontId="3"/>
  </si>
  <si>
    <t>豊頃町</t>
    <phoneticPr fontId="3"/>
  </si>
  <si>
    <t>016462</t>
    <phoneticPr fontId="3"/>
  </si>
  <si>
    <t>本別町</t>
    <phoneticPr fontId="3"/>
  </si>
  <si>
    <t>016471</t>
    <phoneticPr fontId="3"/>
  </si>
  <si>
    <t>足寄町</t>
    <phoneticPr fontId="3"/>
  </si>
  <si>
    <t>016489</t>
    <phoneticPr fontId="3"/>
  </si>
  <si>
    <t>陸別町</t>
    <phoneticPr fontId="3"/>
  </si>
  <si>
    <t>016497</t>
    <phoneticPr fontId="3"/>
  </si>
  <si>
    <t>浦幌町</t>
    <phoneticPr fontId="3"/>
  </si>
  <si>
    <t>016616</t>
    <phoneticPr fontId="3"/>
  </si>
  <si>
    <t>釧路町</t>
    <phoneticPr fontId="3"/>
  </si>
  <si>
    <t>016624</t>
    <phoneticPr fontId="3"/>
  </si>
  <si>
    <t>厚岸町</t>
    <phoneticPr fontId="3"/>
  </si>
  <si>
    <t>016632</t>
    <phoneticPr fontId="3"/>
  </si>
  <si>
    <t>浜中町</t>
    <phoneticPr fontId="3"/>
  </si>
  <si>
    <t>016641</t>
    <phoneticPr fontId="3"/>
  </si>
  <si>
    <t>標茶町</t>
    <phoneticPr fontId="3"/>
  </si>
  <si>
    <t>016659</t>
    <phoneticPr fontId="3"/>
  </si>
  <si>
    <t>弟子屈町</t>
    <phoneticPr fontId="3"/>
  </si>
  <si>
    <t>016675</t>
    <phoneticPr fontId="3"/>
  </si>
  <si>
    <t>鶴居村</t>
    <phoneticPr fontId="3"/>
  </si>
  <si>
    <t>016683</t>
    <phoneticPr fontId="3"/>
  </si>
  <si>
    <t>白糠町</t>
    <phoneticPr fontId="3"/>
  </si>
  <si>
    <t>016918</t>
    <phoneticPr fontId="3"/>
  </si>
  <si>
    <t>別海町</t>
    <phoneticPr fontId="3"/>
  </si>
  <si>
    <t>016926</t>
    <phoneticPr fontId="3"/>
  </si>
  <si>
    <t>中標津町</t>
    <phoneticPr fontId="3"/>
  </si>
  <si>
    <t>016934</t>
    <phoneticPr fontId="3"/>
  </si>
  <si>
    <t>標津町</t>
    <phoneticPr fontId="3"/>
  </si>
  <si>
    <t>016942</t>
    <phoneticPr fontId="3"/>
  </si>
  <si>
    <t>羅臼町</t>
    <phoneticPr fontId="3"/>
  </si>
  <si>
    <t>022012</t>
    <phoneticPr fontId="3"/>
  </si>
  <si>
    <t>青森市</t>
    <phoneticPr fontId="3"/>
  </si>
  <si>
    <t>022021</t>
    <phoneticPr fontId="3"/>
  </si>
  <si>
    <t>弘前市</t>
    <phoneticPr fontId="3"/>
  </si>
  <si>
    <t>022039</t>
    <phoneticPr fontId="3"/>
  </si>
  <si>
    <t>八戸市</t>
    <phoneticPr fontId="3"/>
  </si>
  <si>
    <t>022047</t>
    <phoneticPr fontId="3"/>
  </si>
  <si>
    <t>黒石市</t>
    <phoneticPr fontId="3"/>
  </si>
  <si>
    <t>022055</t>
    <phoneticPr fontId="3"/>
  </si>
  <si>
    <t>五所川原市</t>
    <phoneticPr fontId="3"/>
  </si>
  <si>
    <t>022063</t>
    <phoneticPr fontId="3"/>
  </si>
  <si>
    <t>十和田市</t>
    <phoneticPr fontId="3"/>
  </si>
  <si>
    <t>022071</t>
    <phoneticPr fontId="3"/>
  </si>
  <si>
    <t>三沢市</t>
    <phoneticPr fontId="3"/>
  </si>
  <si>
    <t>022080</t>
    <phoneticPr fontId="3"/>
  </si>
  <si>
    <t>むつ市</t>
    <phoneticPr fontId="3"/>
  </si>
  <si>
    <t>022098</t>
    <phoneticPr fontId="3"/>
  </si>
  <si>
    <t>つがる市</t>
    <phoneticPr fontId="3"/>
  </si>
  <si>
    <t>022101</t>
    <phoneticPr fontId="3"/>
  </si>
  <si>
    <t>平川市</t>
    <phoneticPr fontId="3"/>
  </si>
  <si>
    <t>023019</t>
    <phoneticPr fontId="3"/>
  </si>
  <si>
    <t>平内町</t>
    <phoneticPr fontId="3"/>
  </si>
  <si>
    <t>023035</t>
    <phoneticPr fontId="3"/>
  </si>
  <si>
    <t>今別町</t>
    <phoneticPr fontId="3"/>
  </si>
  <si>
    <t>023043</t>
    <phoneticPr fontId="3"/>
  </si>
  <si>
    <t>蓬田村</t>
    <phoneticPr fontId="3"/>
  </si>
  <si>
    <t>023078</t>
    <phoneticPr fontId="3"/>
  </si>
  <si>
    <t>外ヶ浜町</t>
    <phoneticPr fontId="3"/>
  </si>
  <si>
    <t>023213</t>
    <phoneticPr fontId="3"/>
  </si>
  <si>
    <t>鰺ヶ沢町</t>
    <phoneticPr fontId="3"/>
  </si>
  <si>
    <t>023230</t>
    <phoneticPr fontId="3"/>
  </si>
  <si>
    <t>深浦町</t>
    <phoneticPr fontId="3"/>
  </si>
  <si>
    <t>023434</t>
    <phoneticPr fontId="3"/>
  </si>
  <si>
    <t>西目屋村</t>
    <phoneticPr fontId="3"/>
  </si>
  <si>
    <t>023612</t>
    <phoneticPr fontId="3"/>
  </si>
  <si>
    <t>藤崎町</t>
    <phoneticPr fontId="3"/>
  </si>
  <si>
    <t>023621</t>
    <phoneticPr fontId="3"/>
  </si>
  <si>
    <t>大鰐町</t>
    <phoneticPr fontId="3"/>
  </si>
  <si>
    <t>023671</t>
    <phoneticPr fontId="3"/>
  </si>
  <si>
    <t>田舎館村</t>
    <phoneticPr fontId="3"/>
  </si>
  <si>
    <t>023817</t>
    <phoneticPr fontId="3"/>
  </si>
  <si>
    <t>板柳町</t>
    <phoneticPr fontId="3"/>
  </si>
  <si>
    <t>023841</t>
    <phoneticPr fontId="3"/>
  </si>
  <si>
    <t>鶴田町</t>
    <phoneticPr fontId="3"/>
  </si>
  <si>
    <t>023876</t>
    <phoneticPr fontId="3"/>
  </si>
  <si>
    <t>中泊町</t>
    <phoneticPr fontId="3"/>
  </si>
  <si>
    <t>024015</t>
    <phoneticPr fontId="3"/>
  </si>
  <si>
    <t>野辺地町</t>
    <phoneticPr fontId="3"/>
  </si>
  <si>
    <t>024023</t>
    <phoneticPr fontId="3"/>
  </si>
  <si>
    <t>七戸町</t>
    <phoneticPr fontId="3"/>
  </si>
  <si>
    <t>024058</t>
    <phoneticPr fontId="3"/>
  </si>
  <si>
    <t>六戸町</t>
    <phoneticPr fontId="3"/>
  </si>
  <si>
    <t>024066</t>
    <phoneticPr fontId="3"/>
  </si>
  <si>
    <t>横浜町</t>
    <phoneticPr fontId="3"/>
  </si>
  <si>
    <t>024082</t>
    <phoneticPr fontId="3"/>
  </si>
  <si>
    <t>東北町</t>
    <phoneticPr fontId="3"/>
  </si>
  <si>
    <t>024112</t>
    <phoneticPr fontId="3"/>
  </si>
  <si>
    <t>六ヶ所村</t>
    <phoneticPr fontId="3"/>
  </si>
  <si>
    <t>024121</t>
    <phoneticPr fontId="3"/>
  </si>
  <si>
    <t>おいらせ町</t>
    <phoneticPr fontId="3"/>
  </si>
  <si>
    <t>024236</t>
    <phoneticPr fontId="3"/>
  </si>
  <si>
    <t>大間町</t>
    <phoneticPr fontId="3"/>
  </si>
  <si>
    <t>024244</t>
    <phoneticPr fontId="3"/>
  </si>
  <si>
    <t>東通村</t>
    <phoneticPr fontId="3"/>
  </si>
  <si>
    <t>024252</t>
    <phoneticPr fontId="3"/>
  </si>
  <si>
    <t>風間浦村</t>
    <phoneticPr fontId="3"/>
  </si>
  <si>
    <t>024261</t>
    <phoneticPr fontId="3"/>
  </si>
  <si>
    <t>佐井村</t>
    <phoneticPr fontId="3"/>
  </si>
  <si>
    <t>024414</t>
    <phoneticPr fontId="3"/>
  </si>
  <si>
    <t>三戸町</t>
    <phoneticPr fontId="3"/>
  </si>
  <si>
    <t>024422</t>
    <phoneticPr fontId="3"/>
  </si>
  <si>
    <t>五戸町</t>
    <phoneticPr fontId="3"/>
  </si>
  <si>
    <t>024431</t>
    <phoneticPr fontId="3"/>
  </si>
  <si>
    <t>田子町</t>
    <phoneticPr fontId="3"/>
  </si>
  <si>
    <t>024457</t>
    <phoneticPr fontId="3"/>
  </si>
  <si>
    <t>南部町</t>
    <phoneticPr fontId="3"/>
  </si>
  <si>
    <t>024465</t>
    <phoneticPr fontId="3"/>
  </si>
  <si>
    <t>階上町</t>
    <phoneticPr fontId="3"/>
  </si>
  <si>
    <t>024503</t>
    <phoneticPr fontId="3"/>
  </si>
  <si>
    <t>新郷村</t>
    <phoneticPr fontId="3"/>
  </si>
  <si>
    <t>032018</t>
    <phoneticPr fontId="3"/>
  </si>
  <si>
    <t>盛岡市</t>
    <phoneticPr fontId="3"/>
  </si>
  <si>
    <t>032026</t>
    <phoneticPr fontId="3"/>
  </si>
  <si>
    <t>宮古市</t>
    <phoneticPr fontId="3"/>
  </si>
  <si>
    <t>032034</t>
    <phoneticPr fontId="3"/>
  </si>
  <si>
    <t>大船渡市</t>
    <phoneticPr fontId="3"/>
  </si>
  <si>
    <t>032051</t>
    <phoneticPr fontId="3"/>
  </si>
  <si>
    <t>花巻市</t>
    <phoneticPr fontId="3"/>
  </si>
  <si>
    <t>032069</t>
    <phoneticPr fontId="3"/>
  </si>
  <si>
    <t>北上市</t>
    <phoneticPr fontId="3"/>
  </si>
  <si>
    <t>032077</t>
    <phoneticPr fontId="3"/>
  </si>
  <si>
    <t>久慈市</t>
    <phoneticPr fontId="3"/>
  </si>
  <si>
    <t>032085</t>
    <phoneticPr fontId="3"/>
  </si>
  <si>
    <t>遠野市</t>
    <phoneticPr fontId="3"/>
  </si>
  <si>
    <t>032093</t>
    <phoneticPr fontId="3"/>
  </si>
  <si>
    <t>一関市</t>
    <phoneticPr fontId="3"/>
  </si>
  <si>
    <t>032107</t>
    <phoneticPr fontId="3"/>
  </si>
  <si>
    <t>陸前高田市</t>
    <phoneticPr fontId="3"/>
  </si>
  <si>
    <t>032115</t>
    <phoneticPr fontId="3"/>
  </si>
  <si>
    <t>釜石市</t>
    <phoneticPr fontId="3"/>
  </si>
  <si>
    <t>032131</t>
    <phoneticPr fontId="3"/>
  </si>
  <si>
    <t>二戸市</t>
    <phoneticPr fontId="3"/>
  </si>
  <si>
    <t>032140</t>
    <phoneticPr fontId="3"/>
  </si>
  <si>
    <t>八幡平市</t>
    <phoneticPr fontId="3"/>
  </si>
  <si>
    <t>032158</t>
    <phoneticPr fontId="3"/>
  </si>
  <si>
    <t>奥州市</t>
    <phoneticPr fontId="3"/>
  </si>
  <si>
    <t>032166</t>
    <phoneticPr fontId="3"/>
  </si>
  <si>
    <t>滝沢市</t>
    <phoneticPr fontId="3"/>
  </si>
  <si>
    <t>033014</t>
    <phoneticPr fontId="3"/>
  </si>
  <si>
    <t>雫石町</t>
    <phoneticPr fontId="3"/>
  </si>
  <si>
    <t>033022</t>
    <phoneticPr fontId="3"/>
  </si>
  <si>
    <t>葛巻町</t>
    <phoneticPr fontId="3"/>
  </si>
  <si>
    <t>033031</t>
    <phoneticPr fontId="3"/>
  </si>
  <si>
    <t>岩手町</t>
    <phoneticPr fontId="3"/>
  </si>
  <si>
    <t>033219</t>
    <phoneticPr fontId="3"/>
  </si>
  <si>
    <t>紫波町</t>
    <phoneticPr fontId="3"/>
  </si>
  <si>
    <t>033227</t>
    <phoneticPr fontId="3"/>
  </si>
  <si>
    <t>矢巾町</t>
    <phoneticPr fontId="3"/>
  </si>
  <si>
    <t>033669</t>
    <phoneticPr fontId="3"/>
  </si>
  <si>
    <t>西和賀町</t>
    <phoneticPr fontId="3"/>
  </si>
  <si>
    <t>033812</t>
    <phoneticPr fontId="3"/>
  </si>
  <si>
    <t>金ケ崎町</t>
    <phoneticPr fontId="3"/>
  </si>
  <si>
    <t>034029</t>
    <phoneticPr fontId="3"/>
  </si>
  <si>
    <t>平泉町</t>
    <phoneticPr fontId="3"/>
  </si>
  <si>
    <t>034410</t>
    <phoneticPr fontId="3"/>
  </si>
  <si>
    <t>住田町</t>
    <phoneticPr fontId="3"/>
  </si>
  <si>
    <t>034614</t>
    <phoneticPr fontId="3"/>
  </si>
  <si>
    <t>大槌町</t>
    <phoneticPr fontId="3"/>
  </si>
  <si>
    <t>034827</t>
    <phoneticPr fontId="3"/>
  </si>
  <si>
    <t>山田町</t>
    <phoneticPr fontId="3"/>
  </si>
  <si>
    <t>034835</t>
    <phoneticPr fontId="3"/>
  </si>
  <si>
    <t>岩泉町</t>
    <phoneticPr fontId="3"/>
  </si>
  <si>
    <t>034843</t>
    <phoneticPr fontId="3"/>
  </si>
  <si>
    <t>田野畑村</t>
    <phoneticPr fontId="3"/>
  </si>
  <si>
    <t>034851</t>
    <phoneticPr fontId="3"/>
  </si>
  <si>
    <t>普代村</t>
    <phoneticPr fontId="3"/>
  </si>
  <si>
    <t>035017</t>
    <phoneticPr fontId="3"/>
  </si>
  <si>
    <t>軽米町</t>
    <phoneticPr fontId="3"/>
  </si>
  <si>
    <t>035033</t>
    <phoneticPr fontId="3"/>
  </si>
  <si>
    <t>野田村</t>
    <phoneticPr fontId="3"/>
  </si>
  <si>
    <t>035068</t>
    <phoneticPr fontId="3"/>
  </si>
  <si>
    <t>九戸村</t>
    <phoneticPr fontId="3"/>
  </si>
  <si>
    <t>035076</t>
    <phoneticPr fontId="3"/>
  </si>
  <si>
    <t>洋野町</t>
    <phoneticPr fontId="3"/>
  </si>
  <si>
    <t>035246</t>
    <phoneticPr fontId="3"/>
  </si>
  <si>
    <t>一戸町</t>
    <phoneticPr fontId="3"/>
  </si>
  <si>
    <t>041009</t>
    <phoneticPr fontId="3"/>
  </si>
  <si>
    <t>仙台市</t>
    <phoneticPr fontId="3"/>
  </si>
  <si>
    <t>042021</t>
    <phoneticPr fontId="3"/>
  </si>
  <si>
    <t>石巻市</t>
    <phoneticPr fontId="3"/>
  </si>
  <si>
    <t>042030</t>
    <phoneticPr fontId="3"/>
  </si>
  <si>
    <t>塩竈市</t>
    <phoneticPr fontId="3"/>
  </si>
  <si>
    <t>042056</t>
    <phoneticPr fontId="3"/>
  </si>
  <si>
    <t>気仙沼市</t>
    <phoneticPr fontId="3"/>
  </si>
  <si>
    <t>042064</t>
    <phoneticPr fontId="3"/>
  </si>
  <si>
    <t>白石市</t>
    <phoneticPr fontId="3"/>
  </si>
  <si>
    <t>042072</t>
    <phoneticPr fontId="3"/>
  </si>
  <si>
    <t>名取市</t>
    <phoneticPr fontId="3"/>
  </si>
  <si>
    <t>042081</t>
    <phoneticPr fontId="3"/>
  </si>
  <si>
    <t>角田市</t>
    <phoneticPr fontId="3"/>
  </si>
  <si>
    <t>042099</t>
    <phoneticPr fontId="3"/>
  </si>
  <si>
    <t>多賀城市</t>
    <phoneticPr fontId="3"/>
  </si>
  <si>
    <t>042111</t>
    <phoneticPr fontId="3"/>
  </si>
  <si>
    <t>岩沼市</t>
    <phoneticPr fontId="3"/>
  </si>
  <si>
    <t>042129</t>
    <phoneticPr fontId="3"/>
  </si>
  <si>
    <t>登米市</t>
    <phoneticPr fontId="3"/>
  </si>
  <si>
    <t>042137</t>
    <phoneticPr fontId="3"/>
  </si>
  <si>
    <t>栗原市</t>
    <phoneticPr fontId="3"/>
  </si>
  <si>
    <t>042145</t>
    <phoneticPr fontId="3"/>
  </si>
  <si>
    <t>東松島市</t>
    <phoneticPr fontId="3"/>
  </si>
  <si>
    <t>042153</t>
    <phoneticPr fontId="3"/>
  </si>
  <si>
    <t>大崎市</t>
    <phoneticPr fontId="3"/>
  </si>
  <si>
    <t>042161</t>
    <phoneticPr fontId="3"/>
  </si>
  <si>
    <t>富谷市</t>
    <phoneticPr fontId="3"/>
  </si>
  <si>
    <t>043010</t>
    <phoneticPr fontId="3"/>
  </si>
  <si>
    <t>蔵王町</t>
    <phoneticPr fontId="3"/>
  </si>
  <si>
    <t>043028</t>
    <phoneticPr fontId="3"/>
  </si>
  <si>
    <t>七ヶ宿町</t>
    <phoneticPr fontId="3"/>
  </si>
  <si>
    <t>043214</t>
    <phoneticPr fontId="3"/>
  </si>
  <si>
    <t>大河原町</t>
    <phoneticPr fontId="3"/>
  </si>
  <si>
    <t>043222</t>
    <phoneticPr fontId="3"/>
  </si>
  <si>
    <t>村田町</t>
    <phoneticPr fontId="3"/>
  </si>
  <si>
    <t>043231</t>
    <phoneticPr fontId="3"/>
  </si>
  <si>
    <t>柴田町</t>
    <phoneticPr fontId="3"/>
  </si>
  <si>
    <t>043249</t>
    <phoneticPr fontId="3"/>
  </si>
  <si>
    <t>川崎町</t>
    <phoneticPr fontId="3"/>
  </si>
  <si>
    <t>043419</t>
    <phoneticPr fontId="3"/>
  </si>
  <si>
    <t>丸森町</t>
    <phoneticPr fontId="3"/>
  </si>
  <si>
    <t>043613</t>
    <phoneticPr fontId="3"/>
  </si>
  <si>
    <t>亘理町</t>
    <phoneticPr fontId="3"/>
  </si>
  <si>
    <t>043621</t>
    <phoneticPr fontId="3"/>
  </si>
  <si>
    <t>山元町</t>
    <phoneticPr fontId="3"/>
  </si>
  <si>
    <t>044016</t>
    <phoneticPr fontId="3"/>
  </si>
  <si>
    <t>松島町</t>
    <phoneticPr fontId="3"/>
  </si>
  <si>
    <t>044041</t>
    <phoneticPr fontId="3"/>
  </si>
  <si>
    <t>七ヶ浜町</t>
    <phoneticPr fontId="3"/>
  </si>
  <si>
    <t>044067</t>
    <phoneticPr fontId="3"/>
  </si>
  <si>
    <t>利府町</t>
    <phoneticPr fontId="3"/>
  </si>
  <si>
    <t>044211</t>
    <phoneticPr fontId="3"/>
  </si>
  <si>
    <t>大和町</t>
    <phoneticPr fontId="3"/>
  </si>
  <si>
    <t>044229</t>
    <phoneticPr fontId="3"/>
  </si>
  <si>
    <t>大郷町</t>
    <phoneticPr fontId="3"/>
  </si>
  <si>
    <t>044245</t>
    <phoneticPr fontId="3"/>
  </si>
  <si>
    <t>大衡村</t>
    <phoneticPr fontId="3"/>
  </si>
  <si>
    <t>044440</t>
    <phoneticPr fontId="3"/>
  </si>
  <si>
    <t>色麻町</t>
    <phoneticPr fontId="3"/>
  </si>
  <si>
    <t>044458</t>
    <phoneticPr fontId="3"/>
  </si>
  <si>
    <t>加美町</t>
    <phoneticPr fontId="3"/>
  </si>
  <si>
    <t>045012</t>
    <phoneticPr fontId="3"/>
  </si>
  <si>
    <t>涌谷町</t>
    <phoneticPr fontId="3"/>
  </si>
  <si>
    <t>045055</t>
    <phoneticPr fontId="3"/>
  </si>
  <si>
    <t>美里町</t>
    <phoneticPr fontId="3"/>
  </si>
  <si>
    <t>045811</t>
    <phoneticPr fontId="3"/>
  </si>
  <si>
    <t>女川町</t>
    <phoneticPr fontId="3"/>
  </si>
  <si>
    <t>046060</t>
    <phoneticPr fontId="3"/>
  </si>
  <si>
    <t>南三陸町</t>
    <phoneticPr fontId="3"/>
  </si>
  <si>
    <t>052019</t>
    <phoneticPr fontId="3"/>
  </si>
  <si>
    <t>秋田市</t>
    <phoneticPr fontId="3"/>
  </si>
  <si>
    <t>052027</t>
    <phoneticPr fontId="3"/>
  </si>
  <si>
    <t>能代市</t>
    <phoneticPr fontId="3"/>
  </si>
  <si>
    <t>052035</t>
    <phoneticPr fontId="3"/>
  </si>
  <si>
    <t>横手市</t>
    <phoneticPr fontId="3"/>
  </si>
  <si>
    <t>052043</t>
    <phoneticPr fontId="3"/>
  </si>
  <si>
    <t>大館市</t>
    <phoneticPr fontId="3"/>
  </si>
  <si>
    <t>052060</t>
    <phoneticPr fontId="3"/>
  </si>
  <si>
    <t>男鹿市</t>
    <phoneticPr fontId="3"/>
  </si>
  <si>
    <t>052078</t>
    <phoneticPr fontId="3"/>
  </si>
  <si>
    <t>湯沢市</t>
    <phoneticPr fontId="3"/>
  </si>
  <si>
    <t>052094</t>
    <phoneticPr fontId="3"/>
  </si>
  <si>
    <t>鹿角市</t>
    <phoneticPr fontId="3"/>
  </si>
  <si>
    <t>052108</t>
    <phoneticPr fontId="3"/>
  </si>
  <si>
    <t>由利本荘市</t>
    <phoneticPr fontId="3"/>
  </si>
  <si>
    <t>052116</t>
    <phoneticPr fontId="3"/>
  </si>
  <si>
    <t>潟上市</t>
    <phoneticPr fontId="3"/>
  </si>
  <si>
    <t>052124</t>
    <phoneticPr fontId="3"/>
  </si>
  <si>
    <t>大仙市</t>
    <phoneticPr fontId="3"/>
  </si>
  <si>
    <t>052132</t>
    <phoneticPr fontId="3"/>
  </si>
  <si>
    <t>北秋田市</t>
    <phoneticPr fontId="3"/>
  </si>
  <si>
    <t>052141</t>
    <phoneticPr fontId="3"/>
  </si>
  <si>
    <t>にかほ市</t>
    <phoneticPr fontId="3"/>
  </si>
  <si>
    <t>052159</t>
    <phoneticPr fontId="3"/>
  </si>
  <si>
    <t>仙北市</t>
    <phoneticPr fontId="3"/>
  </si>
  <si>
    <t>053031</t>
    <phoneticPr fontId="3"/>
  </si>
  <si>
    <t>小坂町</t>
    <phoneticPr fontId="3"/>
  </si>
  <si>
    <t>053279</t>
    <phoneticPr fontId="3"/>
  </si>
  <si>
    <t>上小阿仁村</t>
    <phoneticPr fontId="3"/>
  </si>
  <si>
    <t>053465</t>
    <phoneticPr fontId="3"/>
  </si>
  <si>
    <t>藤里町</t>
    <phoneticPr fontId="3"/>
  </si>
  <si>
    <t>053481</t>
    <phoneticPr fontId="3"/>
  </si>
  <si>
    <t>三種町</t>
    <phoneticPr fontId="3"/>
  </si>
  <si>
    <t>053490</t>
    <phoneticPr fontId="3"/>
  </si>
  <si>
    <t>八峰町</t>
    <phoneticPr fontId="3"/>
  </si>
  <si>
    <t>053619</t>
    <phoneticPr fontId="3"/>
  </si>
  <si>
    <t>五城目町</t>
    <phoneticPr fontId="3"/>
  </si>
  <si>
    <t>053635</t>
    <phoneticPr fontId="3"/>
  </si>
  <si>
    <t>八郎潟町</t>
    <phoneticPr fontId="3"/>
  </si>
  <si>
    <t>053660</t>
    <phoneticPr fontId="3"/>
  </si>
  <si>
    <t>井川町</t>
    <phoneticPr fontId="3"/>
  </si>
  <si>
    <t>053686</t>
    <phoneticPr fontId="3"/>
  </si>
  <si>
    <t>大潟村</t>
    <phoneticPr fontId="3"/>
  </si>
  <si>
    <t>054348</t>
    <phoneticPr fontId="3"/>
  </si>
  <si>
    <t>美郷町</t>
    <phoneticPr fontId="3"/>
  </si>
  <si>
    <t>054631</t>
    <phoneticPr fontId="3"/>
  </si>
  <si>
    <t>羽後町</t>
    <phoneticPr fontId="3"/>
  </si>
  <si>
    <t>054640</t>
    <phoneticPr fontId="3"/>
  </si>
  <si>
    <t>東成瀬村</t>
    <phoneticPr fontId="3"/>
  </si>
  <si>
    <t>062014</t>
    <phoneticPr fontId="3"/>
  </si>
  <si>
    <t>山形市</t>
    <phoneticPr fontId="3"/>
  </si>
  <si>
    <t>062022</t>
    <phoneticPr fontId="3"/>
  </si>
  <si>
    <t>米沢市</t>
    <phoneticPr fontId="3"/>
  </si>
  <si>
    <t>062031</t>
    <phoneticPr fontId="3"/>
  </si>
  <si>
    <t>鶴岡市</t>
    <phoneticPr fontId="3"/>
  </si>
  <si>
    <t>062049</t>
    <phoneticPr fontId="3"/>
  </si>
  <si>
    <t>酒田市</t>
    <phoneticPr fontId="3"/>
  </si>
  <si>
    <t>062057</t>
    <phoneticPr fontId="3"/>
  </si>
  <si>
    <t>新庄市</t>
    <phoneticPr fontId="3"/>
  </si>
  <si>
    <t>062065</t>
    <phoneticPr fontId="3"/>
  </si>
  <si>
    <t>寒河江市</t>
    <phoneticPr fontId="3"/>
  </si>
  <si>
    <t>062073</t>
    <phoneticPr fontId="3"/>
  </si>
  <si>
    <t>上山市</t>
    <phoneticPr fontId="3"/>
  </si>
  <si>
    <t>062081</t>
    <phoneticPr fontId="3"/>
  </si>
  <si>
    <t>村山市</t>
    <phoneticPr fontId="3"/>
  </si>
  <si>
    <t>062090</t>
    <phoneticPr fontId="3"/>
  </si>
  <si>
    <t>長井市</t>
    <phoneticPr fontId="3"/>
  </si>
  <si>
    <t>062103</t>
    <phoneticPr fontId="3"/>
  </si>
  <si>
    <t>天童市</t>
    <phoneticPr fontId="3"/>
  </si>
  <si>
    <t>062111</t>
    <phoneticPr fontId="3"/>
  </si>
  <si>
    <t>東根市</t>
    <phoneticPr fontId="3"/>
  </si>
  <si>
    <t>062120</t>
    <phoneticPr fontId="3"/>
  </si>
  <si>
    <t>尾花沢市</t>
    <phoneticPr fontId="3"/>
  </si>
  <si>
    <t>062138</t>
    <phoneticPr fontId="3"/>
  </si>
  <si>
    <t>南陽市</t>
    <phoneticPr fontId="3"/>
  </si>
  <si>
    <t>063011</t>
    <phoneticPr fontId="3"/>
  </si>
  <si>
    <t>山辺町</t>
    <phoneticPr fontId="3"/>
  </si>
  <si>
    <t>063029</t>
    <phoneticPr fontId="3"/>
  </si>
  <si>
    <t>中山町</t>
    <phoneticPr fontId="3"/>
  </si>
  <si>
    <t>063215</t>
    <phoneticPr fontId="3"/>
  </si>
  <si>
    <t>河北町</t>
    <phoneticPr fontId="3"/>
  </si>
  <si>
    <t>063223</t>
    <phoneticPr fontId="3"/>
  </si>
  <si>
    <t>西川町</t>
    <phoneticPr fontId="3"/>
  </si>
  <si>
    <t>063231</t>
    <phoneticPr fontId="3"/>
  </si>
  <si>
    <t>朝日町</t>
    <phoneticPr fontId="3"/>
  </si>
  <si>
    <t>063240</t>
    <phoneticPr fontId="3"/>
  </si>
  <si>
    <t>大江町</t>
    <phoneticPr fontId="3"/>
  </si>
  <si>
    <t>063410</t>
    <phoneticPr fontId="3"/>
  </si>
  <si>
    <t>大石田町</t>
    <phoneticPr fontId="3"/>
  </si>
  <si>
    <t>063614</t>
    <phoneticPr fontId="3"/>
  </si>
  <si>
    <t>金山町</t>
    <phoneticPr fontId="3"/>
  </si>
  <si>
    <t>063622</t>
    <phoneticPr fontId="3"/>
  </si>
  <si>
    <t>最上町</t>
    <phoneticPr fontId="3"/>
  </si>
  <si>
    <t>063631</t>
    <phoneticPr fontId="3"/>
  </si>
  <si>
    <t>舟形町</t>
    <phoneticPr fontId="3"/>
  </si>
  <si>
    <t>063649</t>
    <phoneticPr fontId="3"/>
  </si>
  <si>
    <t>真室川町</t>
    <phoneticPr fontId="3"/>
  </si>
  <si>
    <t>063657</t>
    <phoneticPr fontId="3"/>
  </si>
  <si>
    <t>大蔵村</t>
    <phoneticPr fontId="3"/>
  </si>
  <si>
    <t>063665</t>
    <phoneticPr fontId="3"/>
  </si>
  <si>
    <t>鮭川村</t>
    <phoneticPr fontId="3"/>
  </si>
  <si>
    <t>063673</t>
    <phoneticPr fontId="3"/>
  </si>
  <si>
    <t>戸沢村</t>
    <phoneticPr fontId="3"/>
  </si>
  <si>
    <t>063819</t>
    <phoneticPr fontId="3"/>
  </si>
  <si>
    <t>高畠町</t>
    <phoneticPr fontId="3"/>
  </si>
  <si>
    <t>063827</t>
    <phoneticPr fontId="3"/>
  </si>
  <si>
    <t>川西町</t>
    <phoneticPr fontId="3"/>
  </si>
  <si>
    <t>064017</t>
    <phoneticPr fontId="3"/>
  </si>
  <si>
    <t>小国町</t>
    <phoneticPr fontId="3"/>
  </si>
  <si>
    <t>064025</t>
    <phoneticPr fontId="3"/>
  </si>
  <si>
    <t>白鷹町</t>
    <phoneticPr fontId="3"/>
  </si>
  <si>
    <t>064033</t>
    <phoneticPr fontId="3"/>
  </si>
  <si>
    <t>飯豊町</t>
    <phoneticPr fontId="3"/>
  </si>
  <si>
    <t>064262</t>
    <phoneticPr fontId="3"/>
  </si>
  <si>
    <t>三川町</t>
    <phoneticPr fontId="3"/>
  </si>
  <si>
    <t>064289</t>
    <phoneticPr fontId="3"/>
  </si>
  <si>
    <t>庄内町</t>
    <phoneticPr fontId="3"/>
  </si>
  <si>
    <t>064611</t>
    <phoneticPr fontId="3"/>
  </si>
  <si>
    <t>遊佐町</t>
    <phoneticPr fontId="3"/>
  </si>
  <si>
    <t>072010</t>
    <phoneticPr fontId="3"/>
  </si>
  <si>
    <t>福島市</t>
    <phoneticPr fontId="3"/>
  </si>
  <si>
    <t>072028</t>
    <phoneticPr fontId="3"/>
  </si>
  <si>
    <t>会津若松市</t>
    <phoneticPr fontId="3"/>
  </si>
  <si>
    <t>072036</t>
    <phoneticPr fontId="3"/>
  </si>
  <si>
    <t>郡山市</t>
    <phoneticPr fontId="3"/>
  </si>
  <si>
    <t>072044</t>
    <phoneticPr fontId="3"/>
  </si>
  <si>
    <t>いわき市</t>
    <phoneticPr fontId="3"/>
  </si>
  <si>
    <t>072052</t>
    <phoneticPr fontId="3"/>
  </si>
  <si>
    <t>白河市</t>
    <phoneticPr fontId="3"/>
  </si>
  <si>
    <t>072079</t>
    <phoneticPr fontId="3"/>
  </si>
  <si>
    <t>須賀川市</t>
    <phoneticPr fontId="3"/>
  </si>
  <si>
    <t>072087</t>
    <phoneticPr fontId="3"/>
  </si>
  <si>
    <t>喜多方市</t>
    <phoneticPr fontId="3"/>
  </si>
  <si>
    <t>072095</t>
    <phoneticPr fontId="3"/>
  </si>
  <si>
    <t>相馬市</t>
    <phoneticPr fontId="3"/>
  </si>
  <si>
    <t>072109</t>
    <phoneticPr fontId="3"/>
  </si>
  <si>
    <t>二本松市</t>
    <phoneticPr fontId="3"/>
  </si>
  <si>
    <t>072117</t>
    <phoneticPr fontId="3"/>
  </si>
  <si>
    <t>田村市</t>
    <phoneticPr fontId="3"/>
  </si>
  <si>
    <t>072125</t>
    <phoneticPr fontId="3"/>
  </si>
  <si>
    <t>南相馬市</t>
    <phoneticPr fontId="3"/>
  </si>
  <si>
    <t>072133</t>
    <phoneticPr fontId="3"/>
  </si>
  <si>
    <t>伊達市</t>
    <phoneticPr fontId="3"/>
  </si>
  <si>
    <t>072141</t>
    <phoneticPr fontId="3"/>
  </si>
  <si>
    <t>本宮市</t>
    <phoneticPr fontId="3"/>
  </si>
  <si>
    <t>073016</t>
    <phoneticPr fontId="3"/>
  </si>
  <si>
    <t>桑折町</t>
    <phoneticPr fontId="3"/>
  </si>
  <si>
    <t>073032</t>
    <phoneticPr fontId="3"/>
  </si>
  <si>
    <t>国見町</t>
    <phoneticPr fontId="3"/>
  </si>
  <si>
    <t>073083</t>
    <phoneticPr fontId="3"/>
  </si>
  <si>
    <t>川俣町</t>
    <phoneticPr fontId="3"/>
  </si>
  <si>
    <t>073229</t>
    <phoneticPr fontId="3"/>
  </si>
  <si>
    <t>大玉村</t>
    <phoneticPr fontId="3"/>
  </si>
  <si>
    <t>073423</t>
    <phoneticPr fontId="3"/>
  </si>
  <si>
    <t>鏡石町</t>
    <phoneticPr fontId="3"/>
  </si>
  <si>
    <t>073440</t>
    <phoneticPr fontId="3"/>
  </si>
  <si>
    <t>天栄村</t>
    <phoneticPr fontId="3"/>
  </si>
  <si>
    <t>073628</t>
    <phoneticPr fontId="3"/>
  </si>
  <si>
    <t>下郷町</t>
    <phoneticPr fontId="3"/>
  </si>
  <si>
    <t>073644</t>
    <phoneticPr fontId="3"/>
  </si>
  <si>
    <t>檜枝岐村</t>
    <phoneticPr fontId="3"/>
  </si>
  <si>
    <t>073679</t>
    <phoneticPr fontId="3"/>
  </si>
  <si>
    <t>只見町</t>
    <phoneticPr fontId="3"/>
  </si>
  <si>
    <t>073687</t>
    <phoneticPr fontId="3"/>
  </si>
  <si>
    <t>南会津町</t>
    <phoneticPr fontId="3"/>
  </si>
  <si>
    <t>074021</t>
    <phoneticPr fontId="3"/>
  </si>
  <si>
    <t>北塩原村</t>
    <phoneticPr fontId="3"/>
  </si>
  <si>
    <t>074055</t>
    <phoneticPr fontId="3"/>
  </si>
  <si>
    <t>西会津町</t>
    <phoneticPr fontId="3"/>
  </si>
  <si>
    <t>074071</t>
    <phoneticPr fontId="3"/>
  </si>
  <si>
    <t>磐梯町</t>
    <phoneticPr fontId="3"/>
  </si>
  <si>
    <t>074080</t>
    <phoneticPr fontId="3"/>
  </si>
  <si>
    <t>猪苗代町</t>
    <phoneticPr fontId="3"/>
  </si>
  <si>
    <t>074217</t>
    <phoneticPr fontId="3"/>
  </si>
  <si>
    <t>会津坂下町</t>
    <phoneticPr fontId="3"/>
  </si>
  <si>
    <t>074225</t>
    <phoneticPr fontId="3"/>
  </si>
  <si>
    <t>湯川村</t>
    <phoneticPr fontId="3"/>
  </si>
  <si>
    <t>074233</t>
    <phoneticPr fontId="3"/>
  </si>
  <si>
    <t>柳津町</t>
    <phoneticPr fontId="3"/>
  </si>
  <si>
    <t>074446</t>
    <phoneticPr fontId="3"/>
  </si>
  <si>
    <t>三島町</t>
    <phoneticPr fontId="3"/>
  </si>
  <si>
    <t>074454</t>
    <phoneticPr fontId="3"/>
  </si>
  <si>
    <t>金山町</t>
    <phoneticPr fontId="3"/>
  </si>
  <si>
    <t>074462</t>
    <phoneticPr fontId="3"/>
  </si>
  <si>
    <t>昭和村</t>
    <phoneticPr fontId="3"/>
  </si>
  <si>
    <t>074471</t>
    <phoneticPr fontId="3"/>
  </si>
  <si>
    <t>会津美里町</t>
    <phoneticPr fontId="3"/>
  </si>
  <si>
    <t>074616</t>
    <phoneticPr fontId="3"/>
  </si>
  <si>
    <t>西郷村</t>
    <phoneticPr fontId="3"/>
  </si>
  <si>
    <t>074641</t>
    <phoneticPr fontId="3"/>
  </si>
  <si>
    <t>泉崎村</t>
    <phoneticPr fontId="3"/>
  </si>
  <si>
    <t>074659</t>
    <phoneticPr fontId="3"/>
  </si>
  <si>
    <t>中島村</t>
    <phoneticPr fontId="3"/>
  </si>
  <si>
    <t>074667</t>
    <phoneticPr fontId="3"/>
  </si>
  <si>
    <t>矢吹町</t>
    <phoneticPr fontId="3"/>
  </si>
  <si>
    <t>074811</t>
    <phoneticPr fontId="3"/>
  </si>
  <si>
    <t>棚倉町</t>
    <phoneticPr fontId="3"/>
  </si>
  <si>
    <t>074829</t>
    <phoneticPr fontId="3"/>
  </si>
  <si>
    <t>矢祭町</t>
    <phoneticPr fontId="3"/>
  </si>
  <si>
    <t>074837</t>
    <phoneticPr fontId="3"/>
  </si>
  <si>
    <t>塙町</t>
    <phoneticPr fontId="3"/>
  </si>
  <si>
    <t>074845</t>
    <phoneticPr fontId="3"/>
  </si>
  <si>
    <t>鮫川村</t>
    <phoneticPr fontId="3"/>
  </si>
  <si>
    <t>075019</t>
    <phoneticPr fontId="3"/>
  </si>
  <si>
    <t>石川町</t>
    <phoneticPr fontId="3"/>
  </si>
  <si>
    <t>075027</t>
    <phoneticPr fontId="3"/>
  </si>
  <si>
    <t>玉川村</t>
    <phoneticPr fontId="3"/>
  </si>
  <si>
    <t>075035</t>
    <phoneticPr fontId="3"/>
  </si>
  <si>
    <t>平田村</t>
    <phoneticPr fontId="3"/>
  </si>
  <si>
    <t>075043</t>
    <phoneticPr fontId="3"/>
  </si>
  <si>
    <t>浅川町</t>
    <phoneticPr fontId="3"/>
  </si>
  <si>
    <t>075051</t>
    <phoneticPr fontId="3"/>
  </si>
  <si>
    <t>古殿町</t>
    <phoneticPr fontId="3"/>
  </si>
  <si>
    <t>075213</t>
    <phoneticPr fontId="3"/>
  </si>
  <si>
    <t>三春町</t>
    <phoneticPr fontId="3"/>
  </si>
  <si>
    <t>075221</t>
    <phoneticPr fontId="3"/>
  </si>
  <si>
    <t>小野町</t>
    <phoneticPr fontId="3"/>
  </si>
  <si>
    <t>075418</t>
    <phoneticPr fontId="3"/>
  </si>
  <si>
    <t>広野町</t>
    <phoneticPr fontId="3"/>
  </si>
  <si>
    <t>075426</t>
    <phoneticPr fontId="3"/>
  </si>
  <si>
    <t>楢葉町</t>
    <phoneticPr fontId="3"/>
  </si>
  <si>
    <t>075434</t>
    <phoneticPr fontId="3"/>
  </si>
  <si>
    <t>富岡町</t>
    <phoneticPr fontId="3"/>
  </si>
  <si>
    <t>075442</t>
    <phoneticPr fontId="3"/>
  </si>
  <si>
    <t>川内村</t>
    <phoneticPr fontId="3"/>
  </si>
  <si>
    <t>075451</t>
    <phoneticPr fontId="3"/>
  </si>
  <si>
    <t>大熊町</t>
    <phoneticPr fontId="3"/>
  </si>
  <si>
    <t>075469</t>
    <phoneticPr fontId="3"/>
  </si>
  <si>
    <t>双葉町</t>
    <phoneticPr fontId="3"/>
  </si>
  <si>
    <t>075477</t>
    <phoneticPr fontId="3"/>
  </si>
  <si>
    <t>浪江町</t>
    <phoneticPr fontId="3"/>
  </si>
  <si>
    <t>075485</t>
    <phoneticPr fontId="3"/>
  </si>
  <si>
    <t>葛尾村</t>
    <phoneticPr fontId="3"/>
  </si>
  <si>
    <t>075612</t>
    <phoneticPr fontId="3"/>
  </si>
  <si>
    <t>新地町</t>
    <phoneticPr fontId="3"/>
  </si>
  <si>
    <t>075647</t>
    <phoneticPr fontId="3"/>
  </si>
  <si>
    <t>飯舘村</t>
    <phoneticPr fontId="3"/>
  </si>
  <si>
    <t>082015</t>
    <phoneticPr fontId="3"/>
  </si>
  <si>
    <t>水戸市</t>
    <phoneticPr fontId="3"/>
  </si>
  <si>
    <t>082023</t>
    <phoneticPr fontId="3"/>
  </si>
  <si>
    <t>日立市</t>
    <phoneticPr fontId="3"/>
  </si>
  <si>
    <t>082031</t>
    <phoneticPr fontId="3"/>
  </si>
  <si>
    <t>土浦市</t>
    <phoneticPr fontId="3"/>
  </si>
  <si>
    <t>082040</t>
    <phoneticPr fontId="3"/>
  </si>
  <si>
    <t>古河市</t>
    <phoneticPr fontId="3"/>
  </si>
  <si>
    <t>082058</t>
    <phoneticPr fontId="3"/>
  </si>
  <si>
    <t>石岡市</t>
    <phoneticPr fontId="3"/>
  </si>
  <si>
    <t>082074</t>
    <phoneticPr fontId="3"/>
  </si>
  <si>
    <t>結城市</t>
    <phoneticPr fontId="3"/>
  </si>
  <si>
    <t>082082</t>
    <phoneticPr fontId="3"/>
  </si>
  <si>
    <t>龍ケ崎市</t>
    <phoneticPr fontId="3"/>
  </si>
  <si>
    <t>082104</t>
    <phoneticPr fontId="3"/>
  </si>
  <si>
    <t>下妻市</t>
    <phoneticPr fontId="3"/>
  </si>
  <si>
    <t>082112</t>
    <phoneticPr fontId="3"/>
  </si>
  <si>
    <t>常総市</t>
    <phoneticPr fontId="3"/>
  </si>
  <si>
    <t>082121</t>
    <phoneticPr fontId="3"/>
  </si>
  <si>
    <t>常陸太田市</t>
    <phoneticPr fontId="3"/>
  </si>
  <si>
    <t>082147</t>
    <phoneticPr fontId="3"/>
  </si>
  <si>
    <t>高萩市</t>
    <phoneticPr fontId="3"/>
  </si>
  <si>
    <t>082155</t>
    <phoneticPr fontId="3"/>
  </si>
  <si>
    <t>北茨城市</t>
    <phoneticPr fontId="3"/>
  </si>
  <si>
    <t>082163</t>
    <phoneticPr fontId="3"/>
  </si>
  <si>
    <t>笠間市</t>
    <phoneticPr fontId="3"/>
  </si>
  <si>
    <t>082171</t>
    <phoneticPr fontId="3"/>
  </si>
  <si>
    <t>取手市</t>
    <phoneticPr fontId="3"/>
  </si>
  <si>
    <t>082198</t>
    <phoneticPr fontId="3"/>
  </si>
  <si>
    <t>牛久市</t>
    <phoneticPr fontId="3"/>
  </si>
  <si>
    <t>082201</t>
    <phoneticPr fontId="3"/>
  </si>
  <si>
    <t>つくば市</t>
    <phoneticPr fontId="3"/>
  </si>
  <si>
    <t>082210</t>
    <phoneticPr fontId="3"/>
  </si>
  <si>
    <t>ひたちなか市</t>
    <phoneticPr fontId="3"/>
  </si>
  <si>
    <t>082228</t>
    <phoneticPr fontId="3"/>
  </si>
  <si>
    <t>鹿嶋市</t>
    <phoneticPr fontId="3"/>
  </si>
  <si>
    <t>082236</t>
    <phoneticPr fontId="3"/>
  </si>
  <si>
    <t>潮来市</t>
    <phoneticPr fontId="3"/>
  </si>
  <si>
    <t>082244</t>
    <phoneticPr fontId="3"/>
  </si>
  <si>
    <t>守谷市</t>
    <phoneticPr fontId="3"/>
  </si>
  <si>
    <t>082252</t>
    <phoneticPr fontId="3"/>
  </si>
  <si>
    <t>常陸大宮市</t>
    <phoneticPr fontId="3"/>
  </si>
  <si>
    <t>082261</t>
    <phoneticPr fontId="3"/>
  </si>
  <si>
    <t>那珂市</t>
    <phoneticPr fontId="3"/>
  </si>
  <si>
    <t>082279</t>
    <phoneticPr fontId="3"/>
  </si>
  <si>
    <t>筑西市</t>
    <phoneticPr fontId="3"/>
  </si>
  <si>
    <t>082287</t>
    <phoneticPr fontId="3"/>
  </si>
  <si>
    <t>坂東市</t>
    <phoneticPr fontId="3"/>
  </si>
  <si>
    <t>082295</t>
    <phoneticPr fontId="3"/>
  </si>
  <si>
    <t>稲敷市</t>
    <phoneticPr fontId="3"/>
  </si>
  <si>
    <t>082309</t>
    <phoneticPr fontId="3"/>
  </si>
  <si>
    <t>かすみがうら市</t>
    <phoneticPr fontId="3"/>
  </si>
  <si>
    <t>082317</t>
    <phoneticPr fontId="3"/>
  </si>
  <si>
    <t>桜川市</t>
    <phoneticPr fontId="3"/>
  </si>
  <si>
    <t>082325</t>
    <phoneticPr fontId="3"/>
  </si>
  <si>
    <t>神栖市</t>
    <phoneticPr fontId="3"/>
  </si>
  <si>
    <t>082333</t>
    <phoneticPr fontId="3"/>
  </si>
  <si>
    <t>行方市</t>
    <phoneticPr fontId="3"/>
  </si>
  <si>
    <t>082341</t>
    <phoneticPr fontId="3"/>
  </si>
  <si>
    <t>鉾田市</t>
    <phoneticPr fontId="3"/>
  </si>
  <si>
    <t>082350</t>
    <phoneticPr fontId="3"/>
  </si>
  <si>
    <t>つくばみらい市</t>
    <phoneticPr fontId="3"/>
  </si>
  <si>
    <t>082368</t>
    <phoneticPr fontId="3"/>
  </si>
  <si>
    <t>小美玉市</t>
    <phoneticPr fontId="3"/>
  </si>
  <si>
    <t>083020</t>
    <phoneticPr fontId="3"/>
  </si>
  <si>
    <t>茨城町</t>
    <phoneticPr fontId="3"/>
  </si>
  <si>
    <t>083097</t>
    <phoneticPr fontId="3"/>
  </si>
  <si>
    <t>大洗町</t>
    <phoneticPr fontId="3"/>
  </si>
  <si>
    <t>083101</t>
    <phoneticPr fontId="3"/>
  </si>
  <si>
    <t>城里町</t>
    <phoneticPr fontId="3"/>
  </si>
  <si>
    <t>083411</t>
    <phoneticPr fontId="3"/>
  </si>
  <si>
    <t>東海村</t>
    <phoneticPr fontId="3"/>
  </si>
  <si>
    <t>083640</t>
    <phoneticPr fontId="3"/>
  </si>
  <si>
    <t>大子町</t>
    <phoneticPr fontId="3"/>
  </si>
  <si>
    <t>084425</t>
    <phoneticPr fontId="3"/>
  </si>
  <si>
    <t>美浦村</t>
    <phoneticPr fontId="3"/>
  </si>
  <si>
    <t>084433</t>
    <phoneticPr fontId="3"/>
  </si>
  <si>
    <t>阿見町</t>
    <phoneticPr fontId="3"/>
  </si>
  <si>
    <t>084476</t>
    <phoneticPr fontId="3"/>
  </si>
  <si>
    <t>河内町</t>
    <phoneticPr fontId="3"/>
  </si>
  <si>
    <t>085219</t>
    <phoneticPr fontId="3"/>
  </si>
  <si>
    <t>八千代町</t>
    <phoneticPr fontId="3"/>
  </si>
  <si>
    <t>085421</t>
    <phoneticPr fontId="3"/>
  </si>
  <si>
    <t>五霞町</t>
    <phoneticPr fontId="3"/>
  </si>
  <si>
    <t>085464</t>
    <phoneticPr fontId="3"/>
  </si>
  <si>
    <t>境町</t>
    <phoneticPr fontId="3"/>
  </si>
  <si>
    <t>085642</t>
    <phoneticPr fontId="3"/>
  </si>
  <si>
    <t>利根町</t>
    <phoneticPr fontId="3"/>
  </si>
  <si>
    <t>092011</t>
    <phoneticPr fontId="3"/>
  </si>
  <si>
    <t>宇都宮市</t>
    <phoneticPr fontId="3"/>
  </si>
  <si>
    <t>092029</t>
    <phoneticPr fontId="3"/>
  </si>
  <si>
    <t>足利市</t>
    <phoneticPr fontId="3"/>
  </si>
  <si>
    <t>092037</t>
    <phoneticPr fontId="3"/>
  </si>
  <si>
    <t>栃木市</t>
    <phoneticPr fontId="3"/>
  </si>
  <si>
    <t>092045</t>
    <phoneticPr fontId="3"/>
  </si>
  <si>
    <t>佐野市</t>
    <phoneticPr fontId="3"/>
  </si>
  <si>
    <t>092053</t>
    <phoneticPr fontId="3"/>
  </si>
  <si>
    <t>鹿沼市</t>
    <phoneticPr fontId="3"/>
  </si>
  <si>
    <t>092061</t>
    <phoneticPr fontId="3"/>
  </si>
  <si>
    <t>日光市</t>
    <phoneticPr fontId="3"/>
  </si>
  <si>
    <t>092088</t>
    <phoneticPr fontId="3"/>
  </si>
  <si>
    <t>小山市</t>
    <phoneticPr fontId="3"/>
  </si>
  <si>
    <t>092096</t>
    <phoneticPr fontId="3"/>
  </si>
  <si>
    <t>真岡市</t>
    <phoneticPr fontId="3"/>
  </si>
  <si>
    <t>092100</t>
    <phoneticPr fontId="3"/>
  </si>
  <si>
    <t>大田原市</t>
    <phoneticPr fontId="3"/>
  </si>
  <si>
    <t>092118</t>
    <phoneticPr fontId="3"/>
  </si>
  <si>
    <t>矢板市</t>
    <phoneticPr fontId="3"/>
  </si>
  <si>
    <t>092134</t>
    <phoneticPr fontId="3"/>
  </si>
  <si>
    <t>那須塩原市</t>
    <phoneticPr fontId="3"/>
  </si>
  <si>
    <t>092142</t>
    <phoneticPr fontId="3"/>
  </si>
  <si>
    <t>さくら市</t>
    <phoneticPr fontId="3"/>
  </si>
  <si>
    <t>092151</t>
    <phoneticPr fontId="3"/>
  </si>
  <si>
    <t>那須烏山市</t>
    <phoneticPr fontId="3"/>
  </si>
  <si>
    <t>092169</t>
    <phoneticPr fontId="3"/>
  </si>
  <si>
    <t>下野市</t>
    <phoneticPr fontId="3"/>
  </si>
  <si>
    <t>093017</t>
    <phoneticPr fontId="3"/>
  </si>
  <si>
    <t>上三川町</t>
    <phoneticPr fontId="3"/>
  </si>
  <si>
    <t>093424</t>
    <phoneticPr fontId="3"/>
  </si>
  <si>
    <t>益子町</t>
    <phoneticPr fontId="3"/>
  </si>
  <si>
    <t>093432</t>
    <phoneticPr fontId="3"/>
  </si>
  <si>
    <t>茂木町</t>
    <phoneticPr fontId="3"/>
  </si>
  <si>
    <t>093441</t>
    <phoneticPr fontId="3"/>
  </si>
  <si>
    <t>市貝町</t>
    <phoneticPr fontId="3"/>
  </si>
  <si>
    <t>093459</t>
    <phoneticPr fontId="3"/>
  </si>
  <si>
    <t>芳賀町</t>
    <phoneticPr fontId="3"/>
  </si>
  <si>
    <t>093611</t>
    <phoneticPr fontId="3"/>
  </si>
  <si>
    <t>壬生町</t>
    <phoneticPr fontId="3"/>
  </si>
  <si>
    <t>093645</t>
    <phoneticPr fontId="3"/>
  </si>
  <si>
    <t>野木町</t>
    <phoneticPr fontId="3"/>
  </si>
  <si>
    <t>093840</t>
    <phoneticPr fontId="3"/>
  </si>
  <si>
    <t>塩谷町</t>
    <phoneticPr fontId="3"/>
  </si>
  <si>
    <t>093866</t>
    <phoneticPr fontId="3"/>
  </si>
  <si>
    <t>高根沢町</t>
    <phoneticPr fontId="3"/>
  </si>
  <si>
    <t>094072</t>
    <phoneticPr fontId="3"/>
  </si>
  <si>
    <t>那須町</t>
    <phoneticPr fontId="3"/>
  </si>
  <si>
    <t>094111</t>
    <phoneticPr fontId="3"/>
  </si>
  <si>
    <t>那珂川町</t>
    <phoneticPr fontId="3"/>
  </si>
  <si>
    <t>102016</t>
    <phoneticPr fontId="3"/>
  </si>
  <si>
    <t>前橋市</t>
    <phoneticPr fontId="3"/>
  </si>
  <si>
    <t>102024</t>
    <phoneticPr fontId="3"/>
  </si>
  <si>
    <t>高崎市</t>
    <phoneticPr fontId="3"/>
  </si>
  <si>
    <t>102032</t>
    <phoneticPr fontId="3"/>
  </si>
  <si>
    <t>桐生市</t>
    <phoneticPr fontId="3"/>
  </si>
  <si>
    <t>102041</t>
    <phoneticPr fontId="3"/>
  </si>
  <si>
    <t>伊勢崎市</t>
    <phoneticPr fontId="3"/>
  </si>
  <si>
    <t>102059</t>
    <phoneticPr fontId="3"/>
  </si>
  <si>
    <t>太田市</t>
    <phoneticPr fontId="3"/>
  </si>
  <si>
    <t>102067</t>
    <phoneticPr fontId="3"/>
  </si>
  <si>
    <t>沼田市</t>
    <phoneticPr fontId="3"/>
  </si>
  <si>
    <t>102075</t>
    <phoneticPr fontId="3"/>
  </si>
  <si>
    <t>館林市</t>
    <phoneticPr fontId="3"/>
  </si>
  <si>
    <t>102083</t>
    <phoneticPr fontId="3"/>
  </si>
  <si>
    <t>渋川市</t>
    <phoneticPr fontId="3"/>
  </si>
  <si>
    <t>102091</t>
    <phoneticPr fontId="3"/>
  </si>
  <si>
    <t>藤岡市</t>
    <phoneticPr fontId="3"/>
  </si>
  <si>
    <t>102105</t>
    <phoneticPr fontId="3"/>
  </si>
  <si>
    <t>富岡市</t>
    <phoneticPr fontId="3"/>
  </si>
  <si>
    <t>102113</t>
    <phoneticPr fontId="3"/>
  </si>
  <si>
    <t>安中市</t>
    <phoneticPr fontId="3"/>
  </si>
  <si>
    <t>102121</t>
    <phoneticPr fontId="3"/>
  </si>
  <si>
    <t>みどり市</t>
    <phoneticPr fontId="3"/>
  </si>
  <si>
    <t>103446</t>
    <phoneticPr fontId="3"/>
  </si>
  <si>
    <t>榛東村</t>
    <phoneticPr fontId="3"/>
  </si>
  <si>
    <t>103454</t>
    <phoneticPr fontId="3"/>
  </si>
  <si>
    <t>吉岡町</t>
    <phoneticPr fontId="3"/>
  </si>
  <si>
    <t>103667</t>
    <phoneticPr fontId="3"/>
  </si>
  <si>
    <t>上野村</t>
    <phoneticPr fontId="3"/>
  </si>
  <si>
    <t>103675</t>
    <phoneticPr fontId="3"/>
  </si>
  <si>
    <t>神流町</t>
    <phoneticPr fontId="3"/>
  </si>
  <si>
    <t>103829</t>
    <phoneticPr fontId="3"/>
  </si>
  <si>
    <t>下仁田町</t>
    <phoneticPr fontId="3"/>
  </si>
  <si>
    <t>103837</t>
    <phoneticPr fontId="3"/>
  </si>
  <si>
    <t>南牧村</t>
    <phoneticPr fontId="3"/>
  </si>
  <si>
    <t>103845</t>
    <phoneticPr fontId="3"/>
  </si>
  <si>
    <t>甘楽町</t>
    <phoneticPr fontId="3"/>
  </si>
  <si>
    <t>104213</t>
    <phoneticPr fontId="3"/>
  </si>
  <si>
    <t>中之条町</t>
    <phoneticPr fontId="3"/>
  </si>
  <si>
    <t>104248</t>
    <phoneticPr fontId="3"/>
  </si>
  <si>
    <t>長野原町</t>
    <phoneticPr fontId="3"/>
  </si>
  <si>
    <t>104256</t>
    <phoneticPr fontId="3"/>
  </si>
  <si>
    <t>嬬恋村</t>
    <phoneticPr fontId="3"/>
  </si>
  <si>
    <t>104264</t>
    <phoneticPr fontId="3"/>
  </si>
  <si>
    <t>草津町</t>
    <phoneticPr fontId="3"/>
  </si>
  <si>
    <t>104281</t>
    <phoneticPr fontId="3"/>
  </si>
  <si>
    <t>高山村</t>
    <phoneticPr fontId="3"/>
  </si>
  <si>
    <t>104299</t>
    <phoneticPr fontId="3"/>
  </si>
  <si>
    <t>東吾妻町</t>
    <phoneticPr fontId="3"/>
  </si>
  <si>
    <t>104434</t>
    <phoneticPr fontId="3"/>
  </si>
  <si>
    <t>片品村</t>
    <phoneticPr fontId="3"/>
  </si>
  <si>
    <t>104442</t>
    <phoneticPr fontId="3"/>
  </si>
  <si>
    <t>川場村</t>
    <phoneticPr fontId="3"/>
  </si>
  <si>
    <t>104485</t>
    <phoneticPr fontId="3"/>
  </si>
  <si>
    <t>昭和村</t>
    <phoneticPr fontId="3"/>
  </si>
  <si>
    <t>104493</t>
    <phoneticPr fontId="3"/>
  </si>
  <si>
    <t>みなかみ町</t>
    <phoneticPr fontId="3"/>
  </si>
  <si>
    <t>104647</t>
    <phoneticPr fontId="3"/>
  </si>
  <si>
    <t>玉村町</t>
    <phoneticPr fontId="3"/>
  </si>
  <si>
    <t>105210</t>
    <phoneticPr fontId="3"/>
  </si>
  <si>
    <t>板倉町</t>
    <phoneticPr fontId="3"/>
  </si>
  <si>
    <t>105228</t>
    <phoneticPr fontId="3"/>
  </si>
  <si>
    <t>明和町</t>
    <phoneticPr fontId="3"/>
  </si>
  <si>
    <t>105236</t>
    <phoneticPr fontId="3"/>
  </si>
  <si>
    <t>千代田町</t>
    <phoneticPr fontId="3"/>
  </si>
  <si>
    <t>105244</t>
    <phoneticPr fontId="3"/>
  </si>
  <si>
    <t>大泉町</t>
    <phoneticPr fontId="3"/>
  </si>
  <si>
    <t>105252</t>
    <phoneticPr fontId="3"/>
  </si>
  <si>
    <t>邑楽町</t>
    <phoneticPr fontId="3"/>
  </si>
  <si>
    <t>111007</t>
    <phoneticPr fontId="3"/>
  </si>
  <si>
    <t>さいたま市</t>
    <phoneticPr fontId="3"/>
  </si>
  <si>
    <t>112011</t>
    <phoneticPr fontId="3"/>
  </si>
  <si>
    <t>川越市</t>
    <phoneticPr fontId="3"/>
  </si>
  <si>
    <t>112020</t>
    <phoneticPr fontId="3"/>
  </si>
  <si>
    <t>熊谷市</t>
    <phoneticPr fontId="3"/>
  </si>
  <si>
    <t>112038</t>
    <phoneticPr fontId="3"/>
  </si>
  <si>
    <t>川口市</t>
    <phoneticPr fontId="3"/>
  </si>
  <si>
    <t>112062</t>
    <phoneticPr fontId="3"/>
  </si>
  <si>
    <t>行田市</t>
    <phoneticPr fontId="3"/>
  </si>
  <si>
    <t>112071</t>
    <phoneticPr fontId="3"/>
  </si>
  <si>
    <t>秩父市</t>
    <phoneticPr fontId="3"/>
  </si>
  <si>
    <t>112089</t>
    <phoneticPr fontId="3"/>
  </si>
  <si>
    <t>所沢市</t>
    <phoneticPr fontId="3"/>
  </si>
  <si>
    <t>112097</t>
    <phoneticPr fontId="3"/>
  </si>
  <si>
    <t>飯能市</t>
    <phoneticPr fontId="3"/>
  </si>
  <si>
    <t>112101</t>
    <phoneticPr fontId="3"/>
  </si>
  <si>
    <t>加須市</t>
    <phoneticPr fontId="3"/>
  </si>
  <si>
    <t>112119</t>
    <phoneticPr fontId="3"/>
  </si>
  <si>
    <t>本庄市</t>
    <phoneticPr fontId="3"/>
  </si>
  <si>
    <t>112127</t>
    <phoneticPr fontId="3"/>
  </si>
  <si>
    <t>東松山市</t>
    <phoneticPr fontId="3"/>
  </si>
  <si>
    <t>112143</t>
    <phoneticPr fontId="3"/>
  </si>
  <si>
    <t>春日部市</t>
    <phoneticPr fontId="3"/>
  </si>
  <si>
    <t>112151</t>
    <phoneticPr fontId="3"/>
  </si>
  <si>
    <t>狭山市</t>
    <phoneticPr fontId="3"/>
  </si>
  <si>
    <t>112160</t>
    <phoneticPr fontId="3"/>
  </si>
  <si>
    <t>羽生市</t>
    <phoneticPr fontId="3"/>
  </si>
  <si>
    <t>112178</t>
    <phoneticPr fontId="3"/>
  </si>
  <si>
    <t>鴻巣市</t>
    <phoneticPr fontId="3"/>
  </si>
  <si>
    <t>112186</t>
    <phoneticPr fontId="3"/>
  </si>
  <si>
    <t>深谷市</t>
    <phoneticPr fontId="3"/>
  </si>
  <si>
    <t>112194</t>
    <phoneticPr fontId="3"/>
  </si>
  <si>
    <t>上尾市</t>
    <phoneticPr fontId="3"/>
  </si>
  <si>
    <t>112216</t>
    <phoneticPr fontId="3"/>
  </si>
  <si>
    <t>草加市</t>
    <phoneticPr fontId="3"/>
  </si>
  <si>
    <t>112224</t>
    <phoneticPr fontId="3"/>
  </si>
  <si>
    <t>越谷市</t>
    <phoneticPr fontId="3"/>
  </si>
  <si>
    <t>112232</t>
    <phoneticPr fontId="3"/>
  </si>
  <si>
    <t>蕨市</t>
    <phoneticPr fontId="3"/>
  </si>
  <si>
    <t>112241</t>
    <phoneticPr fontId="3"/>
  </si>
  <si>
    <t>戸田市</t>
    <phoneticPr fontId="3"/>
  </si>
  <si>
    <t>112259</t>
    <phoneticPr fontId="3"/>
  </si>
  <si>
    <t>入間市</t>
    <phoneticPr fontId="3"/>
  </si>
  <si>
    <t>112275</t>
    <phoneticPr fontId="3"/>
  </si>
  <si>
    <t>朝霞市</t>
    <phoneticPr fontId="3"/>
  </si>
  <si>
    <t>112283</t>
    <phoneticPr fontId="3"/>
  </si>
  <si>
    <t>志木市</t>
    <phoneticPr fontId="3"/>
  </si>
  <si>
    <t>112291</t>
    <phoneticPr fontId="3"/>
  </si>
  <si>
    <t>和光市</t>
    <phoneticPr fontId="3"/>
  </si>
  <si>
    <t>112305</t>
    <phoneticPr fontId="3"/>
  </si>
  <si>
    <t>新座市</t>
    <phoneticPr fontId="3"/>
  </si>
  <si>
    <t>112313</t>
    <phoneticPr fontId="3"/>
  </si>
  <si>
    <t>桶川市</t>
    <phoneticPr fontId="3"/>
  </si>
  <si>
    <t>112321</t>
    <phoneticPr fontId="3"/>
  </si>
  <si>
    <t>久喜市</t>
    <phoneticPr fontId="3"/>
  </si>
  <si>
    <t>112330</t>
    <phoneticPr fontId="3"/>
  </si>
  <si>
    <t>北本市</t>
    <phoneticPr fontId="3"/>
  </si>
  <si>
    <t>112348</t>
    <phoneticPr fontId="3"/>
  </si>
  <si>
    <t>八潮市</t>
    <phoneticPr fontId="3"/>
  </si>
  <si>
    <t>112356</t>
    <phoneticPr fontId="3"/>
  </si>
  <si>
    <t>富士見市</t>
    <phoneticPr fontId="3"/>
  </si>
  <si>
    <t>112372</t>
    <phoneticPr fontId="3"/>
  </si>
  <si>
    <t>三郷市</t>
    <phoneticPr fontId="3"/>
  </si>
  <si>
    <t>112381</t>
    <phoneticPr fontId="3"/>
  </si>
  <si>
    <t>蓮田市</t>
    <phoneticPr fontId="3"/>
  </si>
  <si>
    <t>112399</t>
    <phoneticPr fontId="3"/>
  </si>
  <si>
    <t>坂戸市</t>
    <phoneticPr fontId="3"/>
  </si>
  <si>
    <t>112402</t>
    <phoneticPr fontId="3"/>
  </si>
  <si>
    <t>幸手市</t>
    <phoneticPr fontId="3"/>
  </si>
  <si>
    <t>112411</t>
    <phoneticPr fontId="3"/>
  </si>
  <si>
    <t>鶴ヶ島市</t>
    <phoneticPr fontId="3"/>
  </si>
  <si>
    <t>112429</t>
    <phoneticPr fontId="3"/>
  </si>
  <si>
    <t>日高市</t>
    <phoneticPr fontId="3"/>
  </si>
  <si>
    <t>112437</t>
    <phoneticPr fontId="3"/>
  </si>
  <si>
    <t>吉川市</t>
    <phoneticPr fontId="3"/>
  </si>
  <si>
    <t>112453</t>
    <phoneticPr fontId="3"/>
  </si>
  <si>
    <t>ふじみ野市</t>
    <phoneticPr fontId="3"/>
  </si>
  <si>
    <t>112461</t>
    <phoneticPr fontId="3"/>
  </si>
  <si>
    <t>白岡市</t>
    <phoneticPr fontId="3"/>
  </si>
  <si>
    <t>113018</t>
    <phoneticPr fontId="3"/>
  </si>
  <si>
    <t>伊奈町</t>
    <phoneticPr fontId="3"/>
  </si>
  <si>
    <t>113247</t>
    <phoneticPr fontId="3"/>
  </si>
  <si>
    <t>三芳町</t>
    <phoneticPr fontId="3"/>
  </si>
  <si>
    <t>113263</t>
    <phoneticPr fontId="3"/>
  </si>
  <si>
    <t>毛呂山町</t>
    <phoneticPr fontId="3"/>
  </si>
  <si>
    <t>113271</t>
    <phoneticPr fontId="3"/>
  </si>
  <si>
    <t>越生町</t>
    <phoneticPr fontId="3"/>
  </si>
  <si>
    <t>113417</t>
    <phoneticPr fontId="3"/>
  </si>
  <si>
    <t>滑川町</t>
    <phoneticPr fontId="3"/>
  </si>
  <si>
    <t>113425</t>
    <phoneticPr fontId="3"/>
  </si>
  <si>
    <t>嵐山町</t>
    <phoneticPr fontId="3"/>
  </si>
  <si>
    <t>113433</t>
    <phoneticPr fontId="3"/>
  </si>
  <si>
    <t>小川町</t>
    <phoneticPr fontId="3"/>
  </si>
  <si>
    <t>113468</t>
    <phoneticPr fontId="3"/>
  </si>
  <si>
    <t>川島町</t>
    <phoneticPr fontId="3"/>
  </si>
  <si>
    <t>113476</t>
    <phoneticPr fontId="3"/>
  </si>
  <si>
    <t>吉見町</t>
    <phoneticPr fontId="3"/>
  </si>
  <si>
    <t>113484</t>
    <phoneticPr fontId="3"/>
  </si>
  <si>
    <t>鳩山町</t>
    <phoneticPr fontId="3"/>
  </si>
  <si>
    <t>113492</t>
    <phoneticPr fontId="3"/>
  </si>
  <si>
    <t>ときがわ町</t>
    <phoneticPr fontId="3"/>
  </si>
  <si>
    <t>113611</t>
    <phoneticPr fontId="3"/>
  </si>
  <si>
    <t>横瀬町</t>
    <phoneticPr fontId="3"/>
  </si>
  <si>
    <t>113620</t>
    <phoneticPr fontId="3"/>
  </si>
  <si>
    <t>皆野町</t>
    <phoneticPr fontId="3"/>
  </si>
  <si>
    <t>113638</t>
    <phoneticPr fontId="3"/>
  </si>
  <si>
    <t>長瀞町</t>
    <phoneticPr fontId="3"/>
  </si>
  <si>
    <t>113654</t>
    <phoneticPr fontId="3"/>
  </si>
  <si>
    <t>小鹿野町</t>
    <phoneticPr fontId="3"/>
  </si>
  <si>
    <t>113697</t>
    <phoneticPr fontId="3"/>
  </si>
  <si>
    <t>東秩父村</t>
    <phoneticPr fontId="3"/>
  </si>
  <si>
    <t>113816</t>
    <phoneticPr fontId="3"/>
  </si>
  <si>
    <t>美里町</t>
    <phoneticPr fontId="3"/>
  </si>
  <si>
    <t>113832</t>
    <phoneticPr fontId="3"/>
  </si>
  <si>
    <t>神川町</t>
    <phoneticPr fontId="3"/>
  </si>
  <si>
    <t>113859</t>
    <phoneticPr fontId="3"/>
  </si>
  <si>
    <t>上里町</t>
    <phoneticPr fontId="3"/>
  </si>
  <si>
    <t>114081</t>
    <phoneticPr fontId="3"/>
  </si>
  <si>
    <t>寄居町</t>
    <phoneticPr fontId="3"/>
  </si>
  <si>
    <t>114421</t>
    <phoneticPr fontId="3"/>
  </si>
  <si>
    <t>宮代町</t>
    <phoneticPr fontId="3"/>
  </si>
  <si>
    <t>114642</t>
    <phoneticPr fontId="3"/>
  </si>
  <si>
    <t>杉戸町</t>
    <phoneticPr fontId="3"/>
  </si>
  <si>
    <t>114651</t>
    <phoneticPr fontId="3"/>
  </si>
  <si>
    <t>松伏町</t>
    <phoneticPr fontId="3"/>
  </si>
  <si>
    <t>121002</t>
    <phoneticPr fontId="3"/>
  </si>
  <si>
    <t>千葉市</t>
    <phoneticPr fontId="3"/>
  </si>
  <si>
    <t>122025</t>
    <phoneticPr fontId="3"/>
  </si>
  <si>
    <t>銚子市</t>
    <phoneticPr fontId="3"/>
  </si>
  <si>
    <t>122033</t>
    <phoneticPr fontId="3"/>
  </si>
  <si>
    <t>市川市</t>
    <phoneticPr fontId="3"/>
  </si>
  <si>
    <t>122041</t>
    <phoneticPr fontId="3"/>
  </si>
  <si>
    <t>船橋市</t>
    <phoneticPr fontId="3"/>
  </si>
  <si>
    <t>122050</t>
    <phoneticPr fontId="3"/>
  </si>
  <si>
    <t>館山市</t>
    <phoneticPr fontId="3"/>
  </si>
  <si>
    <t>122068</t>
    <phoneticPr fontId="3"/>
  </si>
  <si>
    <t>木更津市</t>
    <phoneticPr fontId="3"/>
  </si>
  <si>
    <t>122076</t>
    <phoneticPr fontId="3"/>
  </si>
  <si>
    <t>松戸市</t>
    <phoneticPr fontId="3"/>
  </si>
  <si>
    <t>122084</t>
    <phoneticPr fontId="3"/>
  </si>
  <si>
    <t>野田市</t>
    <phoneticPr fontId="3"/>
  </si>
  <si>
    <t>122106</t>
    <phoneticPr fontId="3"/>
  </si>
  <si>
    <t>茂原市</t>
    <phoneticPr fontId="3"/>
  </si>
  <si>
    <t>122114</t>
    <phoneticPr fontId="3"/>
  </si>
  <si>
    <t>成田市</t>
    <phoneticPr fontId="3"/>
  </si>
  <si>
    <t>122122</t>
    <phoneticPr fontId="3"/>
  </si>
  <si>
    <t>佐倉市</t>
    <phoneticPr fontId="3"/>
  </si>
  <si>
    <t>122131</t>
    <phoneticPr fontId="3"/>
  </si>
  <si>
    <t>東金市</t>
    <phoneticPr fontId="3"/>
  </si>
  <si>
    <t>122157</t>
    <phoneticPr fontId="3"/>
  </si>
  <si>
    <t>旭市</t>
    <phoneticPr fontId="3"/>
  </si>
  <si>
    <t>122165</t>
    <phoneticPr fontId="3"/>
  </si>
  <si>
    <t>習志野市</t>
    <phoneticPr fontId="3"/>
  </si>
  <si>
    <t>122173</t>
    <phoneticPr fontId="3"/>
  </si>
  <si>
    <t>柏市</t>
    <phoneticPr fontId="3"/>
  </si>
  <si>
    <t>122181</t>
    <phoneticPr fontId="3"/>
  </si>
  <si>
    <t>勝浦市</t>
    <phoneticPr fontId="3"/>
  </si>
  <si>
    <t>122190</t>
    <phoneticPr fontId="3"/>
  </si>
  <si>
    <t>市原市</t>
    <phoneticPr fontId="3"/>
  </si>
  <si>
    <t>122203</t>
    <phoneticPr fontId="3"/>
  </si>
  <si>
    <t>流山市</t>
    <phoneticPr fontId="3"/>
  </si>
  <si>
    <t>122211</t>
    <phoneticPr fontId="3"/>
  </si>
  <si>
    <t>八千代市</t>
    <phoneticPr fontId="3"/>
  </si>
  <si>
    <t>122220</t>
    <phoneticPr fontId="3"/>
  </si>
  <si>
    <t>我孫子市</t>
    <phoneticPr fontId="3"/>
  </si>
  <si>
    <t>122238</t>
    <phoneticPr fontId="3"/>
  </si>
  <si>
    <t>鴨川市</t>
    <phoneticPr fontId="3"/>
  </si>
  <si>
    <t>122246</t>
    <phoneticPr fontId="3"/>
  </si>
  <si>
    <t>鎌ケ谷市</t>
    <phoneticPr fontId="3"/>
  </si>
  <si>
    <t>122254</t>
    <phoneticPr fontId="3"/>
  </si>
  <si>
    <t>君津市</t>
    <phoneticPr fontId="3"/>
  </si>
  <si>
    <t>122262</t>
    <phoneticPr fontId="3"/>
  </si>
  <si>
    <t>富津市</t>
    <phoneticPr fontId="3"/>
  </si>
  <si>
    <t>122271</t>
    <phoneticPr fontId="3"/>
  </si>
  <si>
    <t>浦安市</t>
    <phoneticPr fontId="3"/>
  </si>
  <si>
    <t>122289</t>
    <phoneticPr fontId="3"/>
  </si>
  <si>
    <t>四街道市</t>
    <phoneticPr fontId="3"/>
  </si>
  <si>
    <t>122297</t>
    <phoneticPr fontId="3"/>
  </si>
  <si>
    <t>袖ケ浦市</t>
    <phoneticPr fontId="3"/>
  </si>
  <si>
    <t>122301</t>
    <phoneticPr fontId="3"/>
  </si>
  <si>
    <t>八街市</t>
    <phoneticPr fontId="3"/>
  </si>
  <si>
    <t>122319</t>
    <phoneticPr fontId="3"/>
  </si>
  <si>
    <t>印西市</t>
    <phoneticPr fontId="3"/>
  </si>
  <si>
    <t>122327</t>
    <phoneticPr fontId="3"/>
  </si>
  <si>
    <t>白井市</t>
    <phoneticPr fontId="3"/>
  </si>
  <si>
    <t>122335</t>
    <phoneticPr fontId="3"/>
  </si>
  <si>
    <t>富里市</t>
    <phoneticPr fontId="3"/>
  </si>
  <si>
    <t>122343</t>
    <phoneticPr fontId="3"/>
  </si>
  <si>
    <t>南房総市</t>
    <phoneticPr fontId="3"/>
  </si>
  <si>
    <t>122351</t>
    <phoneticPr fontId="3"/>
  </si>
  <si>
    <t>匝瑳市</t>
    <phoneticPr fontId="3"/>
  </si>
  <si>
    <t>122360</t>
    <phoneticPr fontId="3"/>
  </si>
  <si>
    <t>香取市</t>
    <phoneticPr fontId="3"/>
  </si>
  <si>
    <t>122378</t>
    <phoneticPr fontId="3"/>
  </si>
  <si>
    <t>山武市</t>
    <phoneticPr fontId="3"/>
  </si>
  <si>
    <t>122386</t>
    <phoneticPr fontId="3"/>
  </si>
  <si>
    <t>いすみ市</t>
    <phoneticPr fontId="3"/>
  </si>
  <si>
    <t>122394</t>
    <phoneticPr fontId="3"/>
  </si>
  <si>
    <t>大網白里市</t>
    <phoneticPr fontId="3"/>
  </si>
  <si>
    <t>123226</t>
    <phoneticPr fontId="3"/>
  </si>
  <si>
    <t>酒々井町</t>
    <phoneticPr fontId="3"/>
  </si>
  <si>
    <t>123293</t>
    <phoneticPr fontId="3"/>
  </si>
  <si>
    <t>栄町</t>
    <phoneticPr fontId="3"/>
  </si>
  <si>
    <t>123421</t>
    <phoneticPr fontId="3"/>
  </si>
  <si>
    <t>神崎町</t>
    <phoneticPr fontId="3"/>
  </si>
  <si>
    <t>123471</t>
    <phoneticPr fontId="3"/>
  </si>
  <si>
    <t>多古町</t>
    <phoneticPr fontId="3"/>
  </si>
  <si>
    <t>123498</t>
    <phoneticPr fontId="3"/>
  </si>
  <si>
    <t>東庄町</t>
    <phoneticPr fontId="3"/>
  </si>
  <si>
    <t>124036</t>
    <phoneticPr fontId="3"/>
  </si>
  <si>
    <t>九十九里町</t>
    <phoneticPr fontId="3"/>
  </si>
  <si>
    <t>124095</t>
    <phoneticPr fontId="3"/>
  </si>
  <si>
    <t>芝山町</t>
    <phoneticPr fontId="3"/>
  </si>
  <si>
    <t>124109</t>
    <phoneticPr fontId="3"/>
  </si>
  <si>
    <t>横芝光町</t>
    <phoneticPr fontId="3"/>
  </si>
  <si>
    <t>124214</t>
    <phoneticPr fontId="3"/>
  </si>
  <si>
    <t>一宮町</t>
    <phoneticPr fontId="3"/>
  </si>
  <si>
    <t>124222</t>
    <phoneticPr fontId="3"/>
  </si>
  <si>
    <t>睦沢町</t>
    <phoneticPr fontId="3"/>
  </si>
  <si>
    <t>124231</t>
    <phoneticPr fontId="3"/>
  </si>
  <si>
    <t>長生村</t>
    <phoneticPr fontId="3"/>
  </si>
  <si>
    <t>124249</t>
    <phoneticPr fontId="3"/>
  </si>
  <si>
    <t>白子町</t>
    <phoneticPr fontId="3"/>
  </si>
  <si>
    <t>124265</t>
    <phoneticPr fontId="3"/>
  </si>
  <si>
    <t>長柄町</t>
    <phoneticPr fontId="3"/>
  </si>
  <si>
    <t>124273</t>
    <phoneticPr fontId="3"/>
  </si>
  <si>
    <t>長南町</t>
    <phoneticPr fontId="3"/>
  </si>
  <si>
    <t>124419</t>
    <phoneticPr fontId="3"/>
  </si>
  <si>
    <t>大多喜町</t>
    <phoneticPr fontId="3"/>
  </si>
  <si>
    <t>124435</t>
    <phoneticPr fontId="3"/>
  </si>
  <si>
    <t>御宿町</t>
    <phoneticPr fontId="3"/>
  </si>
  <si>
    <t>124630</t>
    <phoneticPr fontId="3"/>
  </si>
  <si>
    <t>鋸南町</t>
    <phoneticPr fontId="3"/>
  </si>
  <si>
    <t>131016</t>
    <phoneticPr fontId="3"/>
  </si>
  <si>
    <t>千代田区</t>
    <phoneticPr fontId="3"/>
  </si>
  <si>
    <t>131024</t>
    <phoneticPr fontId="3"/>
  </si>
  <si>
    <t>中央区</t>
    <phoneticPr fontId="3"/>
  </si>
  <si>
    <t>131032</t>
    <phoneticPr fontId="3"/>
  </si>
  <si>
    <t>港区</t>
    <phoneticPr fontId="3"/>
  </si>
  <si>
    <t>131041</t>
    <phoneticPr fontId="3"/>
  </si>
  <si>
    <t>新宿区</t>
    <phoneticPr fontId="3"/>
  </si>
  <si>
    <t>131059</t>
    <phoneticPr fontId="3"/>
  </si>
  <si>
    <t>文京区</t>
    <phoneticPr fontId="3"/>
  </si>
  <si>
    <t>131067</t>
    <phoneticPr fontId="3"/>
  </si>
  <si>
    <t>台東区</t>
    <phoneticPr fontId="3"/>
  </si>
  <si>
    <t>131075</t>
    <phoneticPr fontId="3"/>
  </si>
  <si>
    <t>墨田区</t>
    <phoneticPr fontId="3"/>
  </si>
  <si>
    <t>131083</t>
    <phoneticPr fontId="3"/>
  </si>
  <si>
    <t>江東区</t>
    <phoneticPr fontId="3"/>
  </si>
  <si>
    <t>131091</t>
    <phoneticPr fontId="3"/>
  </si>
  <si>
    <t>品川区</t>
    <phoneticPr fontId="3"/>
  </si>
  <si>
    <t>131105</t>
    <phoneticPr fontId="3"/>
  </si>
  <si>
    <t>目黒区</t>
    <phoneticPr fontId="3"/>
  </si>
  <si>
    <t>131113</t>
    <phoneticPr fontId="3"/>
  </si>
  <si>
    <t>大田区</t>
    <phoneticPr fontId="3"/>
  </si>
  <si>
    <t>131121</t>
    <phoneticPr fontId="3"/>
  </si>
  <si>
    <t>世田谷区</t>
    <phoneticPr fontId="3"/>
  </si>
  <si>
    <t>131130</t>
    <phoneticPr fontId="3"/>
  </si>
  <si>
    <t>渋谷区</t>
    <phoneticPr fontId="3"/>
  </si>
  <si>
    <t>131148</t>
    <phoneticPr fontId="3"/>
  </si>
  <si>
    <t>中野区</t>
    <phoneticPr fontId="3"/>
  </si>
  <si>
    <t>131156</t>
    <phoneticPr fontId="3"/>
  </si>
  <si>
    <t>杉並区</t>
    <phoneticPr fontId="3"/>
  </si>
  <si>
    <t>131164</t>
    <phoneticPr fontId="3"/>
  </si>
  <si>
    <t>豊島区</t>
    <phoneticPr fontId="3"/>
  </si>
  <si>
    <t>131172</t>
    <phoneticPr fontId="3"/>
  </si>
  <si>
    <t>北区</t>
    <phoneticPr fontId="3"/>
  </si>
  <si>
    <t>131181</t>
    <phoneticPr fontId="3"/>
  </si>
  <si>
    <t>荒川区</t>
    <phoneticPr fontId="3"/>
  </si>
  <si>
    <t>131199</t>
    <phoneticPr fontId="3"/>
  </si>
  <si>
    <t>板橋区</t>
    <phoneticPr fontId="3"/>
  </si>
  <si>
    <t>131202</t>
    <phoneticPr fontId="3"/>
  </si>
  <si>
    <t>練馬区</t>
    <phoneticPr fontId="3"/>
  </si>
  <si>
    <t>131211</t>
    <phoneticPr fontId="3"/>
  </si>
  <si>
    <t>足立区</t>
    <phoneticPr fontId="3"/>
  </si>
  <si>
    <t>131229</t>
    <phoneticPr fontId="3"/>
  </si>
  <si>
    <t>葛飾区</t>
    <phoneticPr fontId="3"/>
  </si>
  <si>
    <t>131237</t>
    <phoneticPr fontId="3"/>
  </si>
  <si>
    <t>江戸川区</t>
    <phoneticPr fontId="3"/>
  </si>
  <si>
    <t>132012</t>
    <phoneticPr fontId="3"/>
  </si>
  <si>
    <t>八王子市</t>
    <phoneticPr fontId="3"/>
  </si>
  <si>
    <t>132021</t>
    <phoneticPr fontId="3"/>
  </si>
  <si>
    <t>立川市</t>
    <phoneticPr fontId="3"/>
  </si>
  <si>
    <t>132039</t>
    <phoneticPr fontId="3"/>
  </si>
  <si>
    <t>武蔵野市</t>
    <phoneticPr fontId="3"/>
  </si>
  <si>
    <t>132047</t>
    <phoneticPr fontId="3"/>
  </si>
  <si>
    <t>三鷹市</t>
    <phoneticPr fontId="3"/>
  </si>
  <si>
    <t>132055</t>
    <phoneticPr fontId="3"/>
  </si>
  <si>
    <t>青梅市</t>
    <phoneticPr fontId="3"/>
  </si>
  <si>
    <t>132063</t>
    <phoneticPr fontId="3"/>
  </si>
  <si>
    <t>府中市</t>
    <phoneticPr fontId="3"/>
  </si>
  <si>
    <t>132071</t>
    <phoneticPr fontId="3"/>
  </si>
  <si>
    <t>昭島市</t>
    <phoneticPr fontId="3"/>
  </si>
  <si>
    <t>132080</t>
    <phoneticPr fontId="3"/>
  </si>
  <si>
    <t>調布市</t>
    <phoneticPr fontId="3"/>
  </si>
  <si>
    <t>132098</t>
    <phoneticPr fontId="3"/>
  </si>
  <si>
    <t>町田市</t>
    <phoneticPr fontId="3"/>
  </si>
  <si>
    <t>132101</t>
    <phoneticPr fontId="3"/>
  </si>
  <si>
    <t>小金井市</t>
    <phoneticPr fontId="3"/>
  </si>
  <si>
    <t>132110</t>
    <phoneticPr fontId="3"/>
  </si>
  <si>
    <t>小平市</t>
    <phoneticPr fontId="3"/>
  </si>
  <si>
    <t>132128</t>
    <phoneticPr fontId="3"/>
  </si>
  <si>
    <t>日野市</t>
    <phoneticPr fontId="3"/>
  </si>
  <si>
    <t>132136</t>
    <phoneticPr fontId="3"/>
  </si>
  <si>
    <t>東村山市</t>
    <phoneticPr fontId="3"/>
  </si>
  <si>
    <t>132144</t>
    <phoneticPr fontId="3"/>
  </si>
  <si>
    <t>国分寺市</t>
    <phoneticPr fontId="3"/>
  </si>
  <si>
    <t>132152</t>
    <phoneticPr fontId="3"/>
  </si>
  <si>
    <t>国立市</t>
    <phoneticPr fontId="3"/>
  </si>
  <si>
    <t>132187</t>
    <phoneticPr fontId="3"/>
  </si>
  <si>
    <t>福生市</t>
    <phoneticPr fontId="3"/>
  </si>
  <si>
    <t>132195</t>
    <phoneticPr fontId="3"/>
  </si>
  <si>
    <t>狛江市</t>
    <phoneticPr fontId="3"/>
  </si>
  <si>
    <t>132209</t>
    <phoneticPr fontId="3"/>
  </si>
  <si>
    <t>東大和市</t>
    <phoneticPr fontId="3"/>
  </si>
  <si>
    <t>132217</t>
    <phoneticPr fontId="3"/>
  </si>
  <si>
    <t>清瀬市</t>
    <phoneticPr fontId="3"/>
  </si>
  <si>
    <t>132225</t>
    <phoneticPr fontId="3"/>
  </si>
  <si>
    <t>東久留米市</t>
    <phoneticPr fontId="3"/>
  </si>
  <si>
    <t>132233</t>
    <phoneticPr fontId="3"/>
  </si>
  <si>
    <t>武蔵村山市</t>
    <phoneticPr fontId="3"/>
  </si>
  <si>
    <t>132241</t>
    <phoneticPr fontId="3"/>
  </si>
  <si>
    <t>多摩市</t>
    <phoneticPr fontId="3"/>
  </si>
  <si>
    <t>132250</t>
    <phoneticPr fontId="3"/>
  </si>
  <si>
    <t>稲城市</t>
    <phoneticPr fontId="3"/>
  </si>
  <si>
    <t>132276</t>
    <phoneticPr fontId="3"/>
  </si>
  <si>
    <t>羽村市</t>
    <phoneticPr fontId="3"/>
  </si>
  <si>
    <t>132284</t>
    <phoneticPr fontId="3"/>
  </si>
  <si>
    <t>あきる野市</t>
    <phoneticPr fontId="3"/>
  </si>
  <si>
    <t>132292</t>
    <phoneticPr fontId="3"/>
  </si>
  <si>
    <t>西東京市</t>
    <phoneticPr fontId="3"/>
  </si>
  <si>
    <t>133035</t>
    <phoneticPr fontId="3"/>
  </si>
  <si>
    <t>瑞穂町</t>
    <phoneticPr fontId="3"/>
  </si>
  <si>
    <t>133051</t>
    <phoneticPr fontId="3"/>
  </si>
  <si>
    <t>日の出町</t>
    <phoneticPr fontId="3"/>
  </si>
  <si>
    <t>133078</t>
    <phoneticPr fontId="3"/>
  </si>
  <si>
    <t>檜原村</t>
    <phoneticPr fontId="3"/>
  </si>
  <si>
    <t>133086</t>
    <phoneticPr fontId="3"/>
  </si>
  <si>
    <t>奥多摩町</t>
    <phoneticPr fontId="3"/>
  </si>
  <si>
    <t>133612</t>
    <phoneticPr fontId="3"/>
  </si>
  <si>
    <t>大島町</t>
    <phoneticPr fontId="3"/>
  </si>
  <si>
    <t>133621</t>
    <phoneticPr fontId="3"/>
  </si>
  <si>
    <t>利島村</t>
    <phoneticPr fontId="3"/>
  </si>
  <si>
    <t>133639</t>
    <phoneticPr fontId="3"/>
  </si>
  <si>
    <t>新島村</t>
    <phoneticPr fontId="3"/>
  </si>
  <si>
    <t>133647</t>
    <phoneticPr fontId="3"/>
  </si>
  <si>
    <t>神津島村</t>
    <phoneticPr fontId="3"/>
  </si>
  <si>
    <t>133817</t>
    <phoneticPr fontId="3"/>
  </si>
  <si>
    <t>三宅村</t>
    <phoneticPr fontId="3"/>
  </si>
  <si>
    <t>133825</t>
    <phoneticPr fontId="3"/>
  </si>
  <si>
    <t>御蔵島村</t>
    <phoneticPr fontId="3"/>
  </si>
  <si>
    <t>134015</t>
    <phoneticPr fontId="3"/>
  </si>
  <si>
    <t>八丈町</t>
    <phoneticPr fontId="3"/>
  </si>
  <si>
    <t>134023</t>
    <phoneticPr fontId="3"/>
  </si>
  <si>
    <t>青ヶ島村</t>
    <phoneticPr fontId="3"/>
  </si>
  <si>
    <t>134210</t>
    <phoneticPr fontId="3"/>
  </si>
  <si>
    <t>小笠原村</t>
    <phoneticPr fontId="3"/>
  </si>
  <si>
    <t>141003</t>
    <phoneticPr fontId="3"/>
  </si>
  <si>
    <t>横浜市</t>
    <phoneticPr fontId="3"/>
  </si>
  <si>
    <t>141305</t>
    <phoneticPr fontId="3"/>
  </si>
  <si>
    <t>川崎市</t>
    <phoneticPr fontId="3"/>
  </si>
  <si>
    <t>141500</t>
    <phoneticPr fontId="3"/>
  </si>
  <si>
    <t>相模原市</t>
    <phoneticPr fontId="3"/>
  </si>
  <si>
    <t>142018</t>
    <phoneticPr fontId="3"/>
  </si>
  <si>
    <t>横須賀市</t>
    <phoneticPr fontId="3"/>
  </si>
  <si>
    <t>142034</t>
    <phoneticPr fontId="3"/>
  </si>
  <si>
    <t>平塚市</t>
    <phoneticPr fontId="3"/>
  </si>
  <si>
    <t>142042</t>
    <phoneticPr fontId="3"/>
  </si>
  <si>
    <t>鎌倉市</t>
    <phoneticPr fontId="3"/>
  </si>
  <si>
    <t>142051</t>
    <phoneticPr fontId="3"/>
  </si>
  <si>
    <t>藤沢市</t>
    <phoneticPr fontId="3"/>
  </si>
  <si>
    <t>142069</t>
    <phoneticPr fontId="3"/>
  </si>
  <si>
    <t>小田原市</t>
    <phoneticPr fontId="3"/>
  </si>
  <si>
    <t>142077</t>
    <phoneticPr fontId="3"/>
  </si>
  <si>
    <t>茅ヶ崎市</t>
    <phoneticPr fontId="3"/>
  </si>
  <si>
    <t>142085</t>
    <phoneticPr fontId="3"/>
  </si>
  <si>
    <t>逗子市</t>
    <phoneticPr fontId="3"/>
  </si>
  <si>
    <t>142107</t>
    <phoneticPr fontId="3"/>
  </si>
  <si>
    <t>三浦市</t>
    <phoneticPr fontId="3"/>
  </si>
  <si>
    <t>142115</t>
    <phoneticPr fontId="3"/>
  </si>
  <si>
    <t>秦野市</t>
    <phoneticPr fontId="3"/>
  </si>
  <si>
    <t>142123</t>
    <phoneticPr fontId="3"/>
  </si>
  <si>
    <t>厚木市</t>
    <phoneticPr fontId="3"/>
  </si>
  <si>
    <t>142131</t>
    <phoneticPr fontId="3"/>
  </si>
  <si>
    <t>大和市</t>
    <phoneticPr fontId="3"/>
  </si>
  <si>
    <t>142140</t>
    <phoneticPr fontId="3"/>
  </si>
  <si>
    <t>伊勢原市</t>
    <phoneticPr fontId="3"/>
  </si>
  <si>
    <t>142158</t>
    <phoneticPr fontId="3"/>
  </si>
  <si>
    <t>海老名市</t>
    <phoneticPr fontId="3"/>
  </si>
  <si>
    <t>142166</t>
    <phoneticPr fontId="3"/>
  </si>
  <si>
    <t>座間市</t>
    <phoneticPr fontId="3"/>
  </si>
  <si>
    <t>142174</t>
    <phoneticPr fontId="3"/>
  </si>
  <si>
    <t>南足柄市</t>
    <phoneticPr fontId="3"/>
  </si>
  <si>
    <t>142182</t>
    <phoneticPr fontId="3"/>
  </si>
  <si>
    <t>綾瀬市</t>
    <phoneticPr fontId="3"/>
  </si>
  <si>
    <t>143014</t>
    <phoneticPr fontId="3"/>
  </si>
  <si>
    <t>葉山町</t>
    <phoneticPr fontId="3"/>
  </si>
  <si>
    <t>143219</t>
    <phoneticPr fontId="3"/>
  </si>
  <si>
    <t>寒川町</t>
    <phoneticPr fontId="3"/>
  </si>
  <si>
    <t>143413</t>
    <phoneticPr fontId="3"/>
  </si>
  <si>
    <t>大磯町</t>
    <phoneticPr fontId="3"/>
  </si>
  <si>
    <t>143421</t>
    <phoneticPr fontId="3"/>
  </si>
  <si>
    <t>二宮町</t>
    <phoneticPr fontId="3"/>
  </si>
  <si>
    <t>143618</t>
    <phoneticPr fontId="3"/>
  </si>
  <si>
    <t>中井町</t>
    <phoneticPr fontId="3"/>
  </si>
  <si>
    <t>143626</t>
    <phoneticPr fontId="3"/>
  </si>
  <si>
    <t>大井町</t>
    <phoneticPr fontId="3"/>
  </si>
  <si>
    <t>143634</t>
    <phoneticPr fontId="3"/>
  </si>
  <si>
    <t>松田町</t>
    <phoneticPr fontId="3"/>
  </si>
  <si>
    <t>143642</t>
    <phoneticPr fontId="3"/>
  </si>
  <si>
    <t>山北町</t>
    <phoneticPr fontId="3"/>
  </si>
  <si>
    <t>143669</t>
    <phoneticPr fontId="3"/>
  </si>
  <si>
    <t>開成町</t>
    <phoneticPr fontId="3"/>
  </si>
  <si>
    <t>143821</t>
    <phoneticPr fontId="3"/>
  </si>
  <si>
    <t>箱根町</t>
    <phoneticPr fontId="3"/>
  </si>
  <si>
    <t>143839</t>
    <phoneticPr fontId="3"/>
  </si>
  <si>
    <t>真鶴町</t>
    <phoneticPr fontId="3"/>
  </si>
  <si>
    <t>143847</t>
    <phoneticPr fontId="3"/>
  </si>
  <si>
    <t>湯河原町</t>
    <phoneticPr fontId="3"/>
  </si>
  <si>
    <t>144011</t>
    <phoneticPr fontId="3"/>
  </si>
  <si>
    <t>愛川町</t>
    <phoneticPr fontId="3"/>
  </si>
  <si>
    <t>144029</t>
    <phoneticPr fontId="3"/>
  </si>
  <si>
    <t>清川村</t>
    <phoneticPr fontId="3"/>
  </si>
  <si>
    <t>151009</t>
    <phoneticPr fontId="3"/>
  </si>
  <si>
    <t>新潟市</t>
    <phoneticPr fontId="3"/>
  </si>
  <si>
    <t>152021</t>
    <phoneticPr fontId="3"/>
  </si>
  <si>
    <t>長岡市</t>
    <phoneticPr fontId="3"/>
  </si>
  <si>
    <t>152048</t>
    <phoneticPr fontId="3"/>
  </si>
  <si>
    <t>三条市</t>
    <phoneticPr fontId="3"/>
  </si>
  <si>
    <t>152056</t>
    <phoneticPr fontId="3"/>
  </si>
  <si>
    <t>柏崎市</t>
    <phoneticPr fontId="3"/>
  </si>
  <si>
    <t>152064</t>
    <phoneticPr fontId="3"/>
  </si>
  <si>
    <t>新発田市</t>
    <phoneticPr fontId="3"/>
  </si>
  <si>
    <t>152081</t>
    <phoneticPr fontId="3"/>
  </si>
  <si>
    <t>小千谷市</t>
    <phoneticPr fontId="3"/>
  </si>
  <si>
    <t>152099</t>
    <phoneticPr fontId="3"/>
  </si>
  <si>
    <t>加茂市</t>
    <phoneticPr fontId="3"/>
  </si>
  <si>
    <t>152102</t>
    <phoneticPr fontId="3"/>
  </si>
  <si>
    <t>十日町市</t>
    <phoneticPr fontId="3"/>
  </si>
  <si>
    <t>152111</t>
    <phoneticPr fontId="3"/>
  </si>
  <si>
    <t>見附市</t>
    <phoneticPr fontId="3"/>
  </si>
  <si>
    <t>152129</t>
    <phoneticPr fontId="3"/>
  </si>
  <si>
    <t>村上市</t>
    <phoneticPr fontId="3"/>
  </si>
  <si>
    <t>152137</t>
    <phoneticPr fontId="3"/>
  </si>
  <si>
    <t>燕市</t>
    <phoneticPr fontId="3"/>
  </si>
  <si>
    <t>152161</t>
    <phoneticPr fontId="3"/>
  </si>
  <si>
    <t>糸魚川市</t>
    <phoneticPr fontId="3"/>
  </si>
  <si>
    <t>152170</t>
    <phoneticPr fontId="3"/>
  </si>
  <si>
    <t>妙高市</t>
    <phoneticPr fontId="3"/>
  </si>
  <si>
    <t>152188</t>
    <phoneticPr fontId="3"/>
  </si>
  <si>
    <t>五泉市</t>
    <phoneticPr fontId="3"/>
  </si>
  <si>
    <t>152226</t>
    <phoneticPr fontId="3"/>
  </si>
  <si>
    <t>上越市</t>
    <phoneticPr fontId="3"/>
  </si>
  <si>
    <t>152234</t>
    <phoneticPr fontId="3"/>
  </si>
  <si>
    <t>阿賀野市</t>
    <phoneticPr fontId="3"/>
  </si>
  <si>
    <t>152242</t>
    <phoneticPr fontId="3"/>
  </si>
  <si>
    <t>佐渡市</t>
    <phoneticPr fontId="3"/>
  </si>
  <si>
    <t>152251</t>
    <phoneticPr fontId="3"/>
  </si>
  <si>
    <t>魚沼市</t>
    <phoneticPr fontId="3"/>
  </si>
  <si>
    <t>152269</t>
    <phoneticPr fontId="3"/>
  </si>
  <si>
    <t>南魚沼市</t>
    <phoneticPr fontId="3"/>
  </si>
  <si>
    <t>152277</t>
    <phoneticPr fontId="3"/>
  </si>
  <si>
    <t>胎内市</t>
    <phoneticPr fontId="3"/>
  </si>
  <si>
    <t>153079</t>
    <phoneticPr fontId="3"/>
  </si>
  <si>
    <t>聖籠町</t>
    <phoneticPr fontId="3"/>
  </si>
  <si>
    <t>153427</t>
    <phoneticPr fontId="3"/>
  </si>
  <si>
    <t>弥彦村</t>
    <phoneticPr fontId="3"/>
  </si>
  <si>
    <t>153613</t>
    <phoneticPr fontId="3"/>
  </si>
  <si>
    <t>田上町</t>
    <phoneticPr fontId="3"/>
  </si>
  <si>
    <t>153851</t>
    <phoneticPr fontId="3"/>
  </si>
  <si>
    <t>阿賀町</t>
    <phoneticPr fontId="3"/>
  </si>
  <si>
    <t>154059</t>
    <phoneticPr fontId="3"/>
  </si>
  <si>
    <t>出雲崎町</t>
    <phoneticPr fontId="3"/>
  </si>
  <si>
    <t>154610</t>
    <phoneticPr fontId="3"/>
  </si>
  <si>
    <t>湯沢町</t>
    <phoneticPr fontId="3"/>
  </si>
  <si>
    <t>154822</t>
    <phoneticPr fontId="3"/>
  </si>
  <si>
    <t>津南町</t>
    <phoneticPr fontId="3"/>
  </si>
  <si>
    <t>155047</t>
    <phoneticPr fontId="3"/>
  </si>
  <si>
    <t>刈羽村</t>
    <phoneticPr fontId="3"/>
  </si>
  <si>
    <t>155811</t>
    <phoneticPr fontId="3"/>
  </si>
  <si>
    <t>関川村</t>
    <phoneticPr fontId="3"/>
  </si>
  <si>
    <t>155861</t>
    <phoneticPr fontId="3"/>
  </si>
  <si>
    <t>粟島浦村</t>
    <phoneticPr fontId="3"/>
  </si>
  <si>
    <t>162019</t>
    <phoneticPr fontId="3"/>
  </si>
  <si>
    <t>富山市</t>
    <phoneticPr fontId="3"/>
  </si>
  <si>
    <t>162027</t>
    <phoneticPr fontId="3"/>
  </si>
  <si>
    <t>高岡市</t>
    <phoneticPr fontId="3"/>
  </si>
  <si>
    <t>162043</t>
    <phoneticPr fontId="3"/>
  </si>
  <si>
    <t>魚津市</t>
    <phoneticPr fontId="3"/>
  </si>
  <si>
    <t>162051</t>
    <phoneticPr fontId="3"/>
  </si>
  <si>
    <t>氷見市</t>
    <phoneticPr fontId="3"/>
  </si>
  <si>
    <t>162060</t>
    <phoneticPr fontId="3"/>
  </si>
  <si>
    <t>滑川市</t>
    <phoneticPr fontId="3"/>
  </si>
  <si>
    <t>162078</t>
    <phoneticPr fontId="3"/>
  </si>
  <si>
    <t>黒部市</t>
    <phoneticPr fontId="3"/>
  </si>
  <si>
    <t>162086</t>
    <phoneticPr fontId="3"/>
  </si>
  <si>
    <t>砺波市</t>
    <phoneticPr fontId="3"/>
  </si>
  <si>
    <t>162094</t>
    <phoneticPr fontId="3"/>
  </si>
  <si>
    <t>小矢部市</t>
    <phoneticPr fontId="3"/>
  </si>
  <si>
    <t>162108</t>
    <phoneticPr fontId="3"/>
  </si>
  <si>
    <t>南砺市</t>
    <phoneticPr fontId="3"/>
  </si>
  <si>
    <t>162116</t>
    <phoneticPr fontId="3"/>
  </si>
  <si>
    <t>射水市</t>
    <phoneticPr fontId="3"/>
  </si>
  <si>
    <t>163210</t>
    <phoneticPr fontId="3"/>
  </si>
  <si>
    <t>舟橋村</t>
    <phoneticPr fontId="3"/>
  </si>
  <si>
    <t>163228</t>
    <phoneticPr fontId="3"/>
  </si>
  <si>
    <t>上市町</t>
    <phoneticPr fontId="3"/>
  </si>
  <si>
    <t>163236</t>
    <phoneticPr fontId="3"/>
  </si>
  <si>
    <t>立山町</t>
    <phoneticPr fontId="3"/>
  </si>
  <si>
    <t>163422</t>
    <phoneticPr fontId="3"/>
  </si>
  <si>
    <t>入善町</t>
    <phoneticPr fontId="3"/>
  </si>
  <si>
    <t>163431</t>
    <phoneticPr fontId="3"/>
  </si>
  <si>
    <t>朝日町</t>
    <phoneticPr fontId="3"/>
  </si>
  <si>
    <t>172014</t>
    <phoneticPr fontId="3"/>
  </si>
  <si>
    <t>金沢市</t>
    <phoneticPr fontId="3"/>
  </si>
  <si>
    <t>172022</t>
    <phoneticPr fontId="3"/>
  </si>
  <si>
    <t>七尾市</t>
    <phoneticPr fontId="3"/>
  </si>
  <si>
    <t>172031</t>
    <phoneticPr fontId="3"/>
  </si>
  <si>
    <t>小松市</t>
    <phoneticPr fontId="3"/>
  </si>
  <si>
    <t>172049</t>
    <phoneticPr fontId="3"/>
  </si>
  <si>
    <t>輪島市</t>
    <phoneticPr fontId="3"/>
  </si>
  <si>
    <t>172057</t>
    <phoneticPr fontId="3"/>
  </si>
  <si>
    <t>珠洲市</t>
    <phoneticPr fontId="3"/>
  </si>
  <si>
    <t>172065</t>
    <phoneticPr fontId="3"/>
  </si>
  <si>
    <t>加賀市</t>
    <phoneticPr fontId="3"/>
  </si>
  <si>
    <t>172073</t>
    <phoneticPr fontId="3"/>
  </si>
  <si>
    <t>羽咋市</t>
    <phoneticPr fontId="3"/>
  </si>
  <si>
    <t>172090</t>
    <phoneticPr fontId="3"/>
  </si>
  <si>
    <t>かほく市</t>
    <phoneticPr fontId="3"/>
  </si>
  <si>
    <t>172103</t>
    <phoneticPr fontId="3"/>
  </si>
  <si>
    <t>白山市</t>
    <phoneticPr fontId="3"/>
  </si>
  <si>
    <t>172111</t>
    <phoneticPr fontId="3"/>
  </si>
  <si>
    <t>能美市</t>
    <phoneticPr fontId="3"/>
  </si>
  <si>
    <t>172120</t>
    <phoneticPr fontId="3"/>
  </si>
  <si>
    <t>野々市市</t>
    <phoneticPr fontId="3"/>
  </si>
  <si>
    <t>173240</t>
    <phoneticPr fontId="3"/>
  </si>
  <si>
    <t>川北町</t>
    <phoneticPr fontId="3"/>
  </si>
  <si>
    <t>173614</t>
    <phoneticPr fontId="3"/>
  </si>
  <si>
    <t>津幡町</t>
    <phoneticPr fontId="3"/>
  </si>
  <si>
    <t>173657</t>
    <phoneticPr fontId="3"/>
  </si>
  <si>
    <t>内灘町</t>
    <phoneticPr fontId="3"/>
  </si>
  <si>
    <t>173843</t>
    <phoneticPr fontId="3"/>
  </si>
  <si>
    <t>志賀町</t>
    <phoneticPr fontId="3"/>
  </si>
  <si>
    <t>173860</t>
    <phoneticPr fontId="3"/>
  </si>
  <si>
    <t>宝達志水町</t>
    <phoneticPr fontId="3"/>
  </si>
  <si>
    <t>174076</t>
    <phoneticPr fontId="3"/>
  </si>
  <si>
    <t>中能登町</t>
    <phoneticPr fontId="3"/>
  </si>
  <si>
    <t>174611</t>
    <phoneticPr fontId="3"/>
  </si>
  <si>
    <t>穴水町</t>
    <phoneticPr fontId="3"/>
  </si>
  <si>
    <t>174637</t>
    <phoneticPr fontId="3"/>
  </si>
  <si>
    <t>能登町</t>
    <phoneticPr fontId="3"/>
  </si>
  <si>
    <t>182010</t>
    <phoneticPr fontId="3"/>
  </si>
  <si>
    <t>福井市</t>
    <phoneticPr fontId="3"/>
  </si>
  <si>
    <t>182028</t>
    <phoneticPr fontId="3"/>
  </si>
  <si>
    <t>敦賀市</t>
    <phoneticPr fontId="3"/>
  </si>
  <si>
    <t>182044</t>
    <phoneticPr fontId="3"/>
  </si>
  <si>
    <t>小浜市</t>
    <phoneticPr fontId="3"/>
  </si>
  <si>
    <t>182052</t>
    <phoneticPr fontId="3"/>
  </si>
  <si>
    <t>大野市</t>
    <phoneticPr fontId="3"/>
  </si>
  <si>
    <t>182061</t>
    <phoneticPr fontId="3"/>
  </si>
  <si>
    <t>勝山市</t>
    <phoneticPr fontId="3"/>
  </si>
  <si>
    <t>182079</t>
    <phoneticPr fontId="3"/>
  </si>
  <si>
    <t>鯖江市</t>
    <phoneticPr fontId="3"/>
  </si>
  <si>
    <t>182087</t>
    <phoneticPr fontId="3"/>
  </si>
  <si>
    <t>あわら市</t>
    <phoneticPr fontId="3"/>
  </si>
  <si>
    <t>182095</t>
    <phoneticPr fontId="3"/>
  </si>
  <si>
    <t>越前市</t>
    <phoneticPr fontId="3"/>
  </si>
  <si>
    <t>182109</t>
    <phoneticPr fontId="3"/>
  </si>
  <si>
    <t>坂井市</t>
    <phoneticPr fontId="3"/>
  </si>
  <si>
    <t>183229</t>
    <phoneticPr fontId="3"/>
  </si>
  <si>
    <t>永平寺町</t>
    <phoneticPr fontId="3"/>
  </si>
  <si>
    <t>183822</t>
    <phoneticPr fontId="3"/>
  </si>
  <si>
    <t>池田町</t>
    <phoneticPr fontId="3"/>
  </si>
  <si>
    <t>184047</t>
    <phoneticPr fontId="3"/>
  </si>
  <si>
    <t>南越前町</t>
    <phoneticPr fontId="3"/>
  </si>
  <si>
    <t>184233</t>
    <phoneticPr fontId="3"/>
  </si>
  <si>
    <t>越前町</t>
    <phoneticPr fontId="3"/>
  </si>
  <si>
    <t>184420</t>
    <phoneticPr fontId="3"/>
  </si>
  <si>
    <t>美浜町</t>
    <phoneticPr fontId="3"/>
  </si>
  <si>
    <t>184811</t>
    <phoneticPr fontId="3"/>
  </si>
  <si>
    <t>高浜町</t>
    <phoneticPr fontId="3"/>
  </si>
  <si>
    <t>184837</t>
    <phoneticPr fontId="3"/>
  </si>
  <si>
    <t>おおい町</t>
    <phoneticPr fontId="3"/>
  </si>
  <si>
    <t>185019</t>
    <phoneticPr fontId="3"/>
  </si>
  <si>
    <t>若狭町</t>
    <phoneticPr fontId="3"/>
  </si>
  <si>
    <t>192015</t>
    <phoneticPr fontId="3"/>
  </si>
  <si>
    <t>甲府市</t>
    <phoneticPr fontId="3"/>
  </si>
  <si>
    <t>192023</t>
    <phoneticPr fontId="3"/>
  </si>
  <si>
    <t>富士吉田市</t>
    <phoneticPr fontId="3"/>
  </si>
  <si>
    <t>192040</t>
    <phoneticPr fontId="3"/>
  </si>
  <si>
    <t>都留市</t>
    <phoneticPr fontId="3"/>
  </si>
  <si>
    <t>192058</t>
    <phoneticPr fontId="3"/>
  </si>
  <si>
    <t>山梨市</t>
    <phoneticPr fontId="3"/>
  </si>
  <si>
    <t>192066</t>
    <phoneticPr fontId="3"/>
  </si>
  <si>
    <t>大月市</t>
    <phoneticPr fontId="3"/>
  </si>
  <si>
    <t>192074</t>
    <phoneticPr fontId="3"/>
  </si>
  <si>
    <t>韮崎市</t>
    <phoneticPr fontId="3"/>
  </si>
  <si>
    <t>192082</t>
    <phoneticPr fontId="3"/>
  </si>
  <si>
    <t>南アルプス市</t>
    <phoneticPr fontId="3"/>
  </si>
  <si>
    <t>192091</t>
    <phoneticPr fontId="3"/>
  </si>
  <si>
    <t>北杜市</t>
    <phoneticPr fontId="3"/>
  </si>
  <si>
    <t>192104</t>
    <phoneticPr fontId="3"/>
  </si>
  <si>
    <t>甲斐市</t>
    <phoneticPr fontId="3"/>
  </si>
  <si>
    <t>192112</t>
    <phoneticPr fontId="3"/>
  </si>
  <si>
    <t>笛吹市</t>
    <phoneticPr fontId="3"/>
  </si>
  <si>
    <t>192121</t>
    <phoneticPr fontId="3"/>
  </si>
  <si>
    <t>上野原市</t>
    <phoneticPr fontId="3"/>
  </si>
  <si>
    <t>192139</t>
    <phoneticPr fontId="3"/>
  </si>
  <si>
    <t>甲州市</t>
    <phoneticPr fontId="3"/>
  </si>
  <si>
    <t>192147</t>
    <phoneticPr fontId="3"/>
  </si>
  <si>
    <t>中央市</t>
    <phoneticPr fontId="3"/>
  </si>
  <si>
    <t>193461</t>
    <phoneticPr fontId="3"/>
  </si>
  <si>
    <t>市川三郷町</t>
    <phoneticPr fontId="3"/>
  </si>
  <si>
    <t>193640</t>
    <phoneticPr fontId="3"/>
  </si>
  <si>
    <t>早川町</t>
    <phoneticPr fontId="3"/>
  </si>
  <si>
    <t>193658</t>
    <phoneticPr fontId="3"/>
  </si>
  <si>
    <t>身延町</t>
    <phoneticPr fontId="3"/>
  </si>
  <si>
    <t>193666</t>
    <phoneticPr fontId="3"/>
  </si>
  <si>
    <t>南部町</t>
    <phoneticPr fontId="3"/>
  </si>
  <si>
    <t>193682</t>
    <phoneticPr fontId="3"/>
  </si>
  <si>
    <t>富士川町</t>
    <phoneticPr fontId="3"/>
  </si>
  <si>
    <t>193844</t>
    <phoneticPr fontId="3"/>
  </si>
  <si>
    <t>昭和町</t>
    <phoneticPr fontId="3"/>
  </si>
  <si>
    <t>194221</t>
    <phoneticPr fontId="3"/>
  </si>
  <si>
    <t>道志村</t>
    <phoneticPr fontId="3"/>
  </si>
  <si>
    <t>194239</t>
    <phoneticPr fontId="3"/>
  </si>
  <si>
    <t>西桂町</t>
    <phoneticPr fontId="3"/>
  </si>
  <si>
    <t>194247</t>
    <phoneticPr fontId="3"/>
  </si>
  <si>
    <t>忍野村</t>
    <phoneticPr fontId="3"/>
  </si>
  <si>
    <t>194255</t>
    <phoneticPr fontId="3"/>
  </si>
  <si>
    <t>山中湖村</t>
    <phoneticPr fontId="3"/>
  </si>
  <si>
    <t>194298</t>
    <phoneticPr fontId="3"/>
  </si>
  <si>
    <t>鳴沢村</t>
    <phoneticPr fontId="3"/>
  </si>
  <si>
    <t>194301</t>
    <phoneticPr fontId="3"/>
  </si>
  <si>
    <t>富士河口湖町</t>
    <phoneticPr fontId="3"/>
  </si>
  <si>
    <t>194425</t>
    <phoneticPr fontId="3"/>
  </si>
  <si>
    <t>小菅村</t>
    <phoneticPr fontId="3"/>
  </si>
  <si>
    <t>194433</t>
    <phoneticPr fontId="3"/>
  </si>
  <si>
    <t>丹波山村</t>
    <phoneticPr fontId="3"/>
  </si>
  <si>
    <t>202011</t>
    <phoneticPr fontId="3"/>
  </si>
  <si>
    <t>長野市</t>
    <phoneticPr fontId="3"/>
  </si>
  <si>
    <t>202029</t>
    <phoneticPr fontId="3"/>
  </si>
  <si>
    <t>松本市</t>
    <phoneticPr fontId="3"/>
  </si>
  <si>
    <t>202037</t>
    <phoneticPr fontId="3"/>
  </si>
  <si>
    <t>上田市</t>
    <phoneticPr fontId="3"/>
  </si>
  <si>
    <t>202045</t>
    <phoneticPr fontId="3"/>
  </si>
  <si>
    <t>岡谷市</t>
    <phoneticPr fontId="3"/>
  </si>
  <si>
    <t>202053</t>
    <phoneticPr fontId="3"/>
  </si>
  <si>
    <t>飯田市</t>
    <phoneticPr fontId="3"/>
  </si>
  <si>
    <t>202061</t>
    <phoneticPr fontId="3"/>
  </si>
  <si>
    <t>諏訪市</t>
    <phoneticPr fontId="3"/>
  </si>
  <si>
    <t>202070</t>
    <phoneticPr fontId="3"/>
  </si>
  <si>
    <t>須坂市</t>
    <phoneticPr fontId="3"/>
  </si>
  <si>
    <t>202088</t>
    <phoneticPr fontId="3"/>
  </si>
  <si>
    <t>小諸市</t>
    <phoneticPr fontId="3"/>
  </si>
  <si>
    <t>202096</t>
    <phoneticPr fontId="3"/>
  </si>
  <si>
    <t>伊那市</t>
    <phoneticPr fontId="3"/>
  </si>
  <si>
    <t>202100</t>
    <phoneticPr fontId="3"/>
  </si>
  <si>
    <t>駒ヶ根市</t>
    <phoneticPr fontId="3"/>
  </si>
  <si>
    <t>202118</t>
    <phoneticPr fontId="3"/>
  </si>
  <si>
    <t>中野市</t>
    <phoneticPr fontId="3"/>
  </si>
  <si>
    <t>202126</t>
    <phoneticPr fontId="3"/>
  </si>
  <si>
    <t>大町市</t>
    <phoneticPr fontId="3"/>
  </si>
  <si>
    <t>202134</t>
    <phoneticPr fontId="3"/>
  </si>
  <si>
    <t>飯山市</t>
    <phoneticPr fontId="3"/>
  </si>
  <si>
    <t>202142</t>
    <phoneticPr fontId="3"/>
  </si>
  <si>
    <t>茅野市</t>
    <phoneticPr fontId="3"/>
  </si>
  <si>
    <t>202151</t>
    <phoneticPr fontId="3"/>
  </si>
  <si>
    <t>塩尻市</t>
    <phoneticPr fontId="3"/>
  </si>
  <si>
    <t>202177</t>
    <phoneticPr fontId="3"/>
  </si>
  <si>
    <t>佐久市</t>
    <phoneticPr fontId="3"/>
  </si>
  <si>
    <t>202185</t>
    <phoneticPr fontId="3"/>
  </si>
  <si>
    <t>千曲市</t>
    <phoneticPr fontId="3"/>
  </si>
  <si>
    <t>202193</t>
    <phoneticPr fontId="3"/>
  </si>
  <si>
    <t>東御市</t>
    <phoneticPr fontId="3"/>
  </si>
  <si>
    <t>202207</t>
    <phoneticPr fontId="3"/>
  </si>
  <si>
    <t>安曇野市</t>
    <phoneticPr fontId="3"/>
  </si>
  <si>
    <t>203033</t>
    <phoneticPr fontId="3"/>
  </si>
  <si>
    <t>小海町</t>
    <phoneticPr fontId="3"/>
  </si>
  <si>
    <t>203041</t>
    <phoneticPr fontId="3"/>
  </si>
  <si>
    <t>川上村</t>
    <phoneticPr fontId="3"/>
  </si>
  <si>
    <t>203050</t>
    <phoneticPr fontId="3"/>
  </si>
  <si>
    <t>203068</t>
    <phoneticPr fontId="3"/>
  </si>
  <si>
    <t>南相木村</t>
    <phoneticPr fontId="3"/>
  </si>
  <si>
    <t>203076</t>
    <phoneticPr fontId="3"/>
  </si>
  <si>
    <t>北相木村</t>
    <phoneticPr fontId="3"/>
  </si>
  <si>
    <t>203092</t>
    <phoneticPr fontId="3"/>
  </si>
  <si>
    <t>佐久穂町</t>
    <phoneticPr fontId="3"/>
  </si>
  <si>
    <t>203211</t>
    <phoneticPr fontId="3"/>
  </si>
  <si>
    <t>軽井沢町</t>
    <phoneticPr fontId="3"/>
  </si>
  <si>
    <t>203238</t>
    <phoneticPr fontId="3"/>
  </si>
  <si>
    <t>御代田町</t>
    <phoneticPr fontId="3"/>
  </si>
  <si>
    <t>203246</t>
    <phoneticPr fontId="3"/>
  </si>
  <si>
    <t>立科町</t>
    <phoneticPr fontId="3"/>
  </si>
  <si>
    <t>203491</t>
    <phoneticPr fontId="3"/>
  </si>
  <si>
    <t>青木村</t>
    <phoneticPr fontId="3"/>
  </si>
  <si>
    <t>203505</t>
    <phoneticPr fontId="3"/>
  </si>
  <si>
    <t>長和町</t>
    <phoneticPr fontId="3"/>
  </si>
  <si>
    <t>203611</t>
    <phoneticPr fontId="3"/>
  </si>
  <si>
    <t>下諏訪町</t>
    <phoneticPr fontId="3"/>
  </si>
  <si>
    <t>203629</t>
    <phoneticPr fontId="3"/>
  </si>
  <si>
    <t>富士見町</t>
    <phoneticPr fontId="3"/>
  </si>
  <si>
    <t>203637</t>
    <phoneticPr fontId="3"/>
  </si>
  <si>
    <t>原村</t>
    <phoneticPr fontId="3"/>
  </si>
  <si>
    <t>203823</t>
    <phoneticPr fontId="3"/>
  </si>
  <si>
    <t>辰野町</t>
    <phoneticPr fontId="3"/>
  </si>
  <si>
    <t>203831</t>
    <phoneticPr fontId="3"/>
  </si>
  <si>
    <t>箕輪町</t>
    <phoneticPr fontId="3"/>
  </si>
  <si>
    <t>203840</t>
    <phoneticPr fontId="3"/>
  </si>
  <si>
    <t>飯島町</t>
    <phoneticPr fontId="3"/>
  </si>
  <si>
    <t>203858</t>
    <phoneticPr fontId="3"/>
  </si>
  <si>
    <t>南箕輪村</t>
    <phoneticPr fontId="3"/>
  </si>
  <si>
    <t>203866</t>
    <phoneticPr fontId="3"/>
  </si>
  <si>
    <t>中川村</t>
    <phoneticPr fontId="3"/>
  </si>
  <si>
    <t>203882</t>
    <phoneticPr fontId="3"/>
  </si>
  <si>
    <t>宮田村</t>
    <phoneticPr fontId="3"/>
  </si>
  <si>
    <t>204021</t>
    <phoneticPr fontId="3"/>
  </si>
  <si>
    <t>松川町</t>
    <phoneticPr fontId="3"/>
  </si>
  <si>
    <t>204030</t>
    <phoneticPr fontId="3"/>
  </si>
  <si>
    <t>高森町</t>
    <phoneticPr fontId="3"/>
  </si>
  <si>
    <t>204048</t>
    <phoneticPr fontId="3"/>
  </si>
  <si>
    <t>阿南町</t>
    <phoneticPr fontId="3"/>
  </si>
  <si>
    <t>204072</t>
    <phoneticPr fontId="3"/>
  </si>
  <si>
    <t>阿智村</t>
    <phoneticPr fontId="3"/>
  </si>
  <si>
    <t>204099</t>
    <phoneticPr fontId="3"/>
  </si>
  <si>
    <t>平谷村</t>
    <phoneticPr fontId="3"/>
  </si>
  <si>
    <t>204102</t>
    <phoneticPr fontId="3"/>
  </si>
  <si>
    <t>根羽村</t>
    <phoneticPr fontId="3"/>
  </si>
  <si>
    <t>204111</t>
    <phoneticPr fontId="3"/>
  </si>
  <si>
    <t>下條村</t>
    <phoneticPr fontId="3"/>
  </si>
  <si>
    <t>204129</t>
    <phoneticPr fontId="3"/>
  </si>
  <si>
    <t>売木村</t>
    <phoneticPr fontId="3"/>
  </si>
  <si>
    <t>204137</t>
    <phoneticPr fontId="3"/>
  </si>
  <si>
    <t>天龍村</t>
    <phoneticPr fontId="3"/>
  </si>
  <si>
    <t>204145</t>
    <phoneticPr fontId="3"/>
  </si>
  <si>
    <t>泰阜村</t>
    <phoneticPr fontId="3"/>
  </si>
  <si>
    <t>204153</t>
    <phoneticPr fontId="3"/>
  </si>
  <si>
    <t>喬木村</t>
    <phoneticPr fontId="3"/>
  </si>
  <si>
    <t>204161</t>
    <phoneticPr fontId="3"/>
  </si>
  <si>
    <t>豊丘村</t>
    <phoneticPr fontId="3"/>
  </si>
  <si>
    <t>204170</t>
    <phoneticPr fontId="3"/>
  </si>
  <si>
    <t>大鹿村</t>
    <phoneticPr fontId="3"/>
  </si>
  <si>
    <t>204226</t>
    <phoneticPr fontId="3"/>
  </si>
  <si>
    <t>上松町</t>
    <phoneticPr fontId="3"/>
  </si>
  <si>
    <t>204234</t>
    <phoneticPr fontId="3"/>
  </si>
  <si>
    <t>南木曽町</t>
    <phoneticPr fontId="3"/>
  </si>
  <si>
    <t>204251</t>
    <phoneticPr fontId="3"/>
  </si>
  <si>
    <t>木祖村</t>
    <phoneticPr fontId="3"/>
  </si>
  <si>
    <t>204293</t>
    <phoneticPr fontId="3"/>
  </si>
  <si>
    <t>王滝村</t>
    <phoneticPr fontId="3"/>
  </si>
  <si>
    <t>204307</t>
    <phoneticPr fontId="3"/>
  </si>
  <si>
    <t>大桑村</t>
    <phoneticPr fontId="3"/>
  </si>
  <si>
    <t>204323</t>
    <phoneticPr fontId="3"/>
  </si>
  <si>
    <t>木曽町</t>
    <phoneticPr fontId="3"/>
  </si>
  <si>
    <t>204463</t>
    <phoneticPr fontId="3"/>
  </si>
  <si>
    <t>麻績村</t>
    <phoneticPr fontId="3"/>
  </si>
  <si>
    <t>204480</t>
    <phoneticPr fontId="3"/>
  </si>
  <si>
    <t>生坂村</t>
    <phoneticPr fontId="3"/>
  </si>
  <si>
    <t>204501</t>
    <phoneticPr fontId="3"/>
  </si>
  <si>
    <t>山形村</t>
    <phoneticPr fontId="3"/>
  </si>
  <si>
    <t>204510</t>
    <phoneticPr fontId="3"/>
  </si>
  <si>
    <t>朝日村</t>
    <phoneticPr fontId="3"/>
  </si>
  <si>
    <t>204528</t>
    <phoneticPr fontId="3"/>
  </si>
  <si>
    <t>筑北村</t>
    <phoneticPr fontId="3"/>
  </si>
  <si>
    <t>204811</t>
    <phoneticPr fontId="3"/>
  </si>
  <si>
    <t>204820</t>
    <phoneticPr fontId="3"/>
  </si>
  <si>
    <t>松川村</t>
    <phoneticPr fontId="3"/>
  </si>
  <si>
    <t>204854</t>
    <phoneticPr fontId="3"/>
  </si>
  <si>
    <t>白馬村</t>
    <phoneticPr fontId="3"/>
  </si>
  <si>
    <t>204862</t>
    <phoneticPr fontId="3"/>
  </si>
  <si>
    <t>小谷村</t>
    <phoneticPr fontId="3"/>
  </si>
  <si>
    <t>205214</t>
    <phoneticPr fontId="3"/>
  </si>
  <si>
    <t>坂城町</t>
    <phoneticPr fontId="3"/>
  </si>
  <si>
    <t>205419</t>
    <phoneticPr fontId="3"/>
  </si>
  <si>
    <t>小布施町</t>
    <phoneticPr fontId="3"/>
  </si>
  <si>
    <t>205435</t>
    <phoneticPr fontId="3"/>
  </si>
  <si>
    <t>205613</t>
    <phoneticPr fontId="3"/>
  </si>
  <si>
    <t>山ノ内町</t>
    <phoneticPr fontId="3"/>
  </si>
  <si>
    <t>205621</t>
    <phoneticPr fontId="3"/>
  </si>
  <si>
    <t>木島平村</t>
    <phoneticPr fontId="3"/>
  </si>
  <si>
    <t>205630</t>
    <phoneticPr fontId="3"/>
  </si>
  <si>
    <t>野沢温泉村</t>
    <phoneticPr fontId="3"/>
  </si>
  <si>
    <t>205834</t>
    <phoneticPr fontId="3"/>
  </si>
  <si>
    <t>信濃町</t>
    <phoneticPr fontId="3"/>
  </si>
  <si>
    <t>205885</t>
    <phoneticPr fontId="3"/>
  </si>
  <si>
    <t>小川村</t>
    <phoneticPr fontId="3"/>
  </si>
  <si>
    <t>205907</t>
    <phoneticPr fontId="3"/>
  </si>
  <si>
    <t>飯綱町</t>
    <phoneticPr fontId="3"/>
  </si>
  <si>
    <t>206024</t>
    <phoneticPr fontId="3"/>
  </si>
  <si>
    <t>栄村</t>
    <phoneticPr fontId="3"/>
  </si>
  <si>
    <t>212016</t>
    <phoneticPr fontId="3"/>
  </si>
  <si>
    <t>岐阜市</t>
    <phoneticPr fontId="3"/>
  </si>
  <si>
    <t>212024</t>
    <phoneticPr fontId="3"/>
  </si>
  <si>
    <t>大垣市</t>
    <phoneticPr fontId="3"/>
  </si>
  <si>
    <t>212032</t>
    <phoneticPr fontId="3"/>
  </si>
  <si>
    <t>高山市</t>
    <phoneticPr fontId="3"/>
  </si>
  <si>
    <t>212041</t>
    <phoneticPr fontId="3"/>
  </si>
  <si>
    <t>多治見市</t>
    <phoneticPr fontId="3"/>
  </si>
  <si>
    <t>212059</t>
    <phoneticPr fontId="3"/>
  </si>
  <si>
    <t>関市</t>
    <phoneticPr fontId="3"/>
  </si>
  <si>
    <t>212067</t>
    <phoneticPr fontId="3"/>
  </si>
  <si>
    <t>中津川市</t>
    <phoneticPr fontId="3"/>
  </si>
  <si>
    <t>212075</t>
    <phoneticPr fontId="3"/>
  </si>
  <si>
    <t>美濃市</t>
    <phoneticPr fontId="3"/>
  </si>
  <si>
    <t>212083</t>
    <phoneticPr fontId="3"/>
  </si>
  <si>
    <t>瑞浪市</t>
    <phoneticPr fontId="3"/>
  </si>
  <si>
    <t>212091</t>
    <phoneticPr fontId="3"/>
  </si>
  <si>
    <t>羽島市</t>
    <phoneticPr fontId="3"/>
  </si>
  <si>
    <t>212105</t>
    <phoneticPr fontId="3"/>
  </si>
  <si>
    <t>恵那市</t>
    <phoneticPr fontId="3"/>
  </si>
  <si>
    <t>212113</t>
    <phoneticPr fontId="3"/>
  </si>
  <si>
    <t>美濃加茂市</t>
    <phoneticPr fontId="3"/>
  </si>
  <si>
    <t>212121</t>
    <phoneticPr fontId="3"/>
  </si>
  <si>
    <t>土岐市</t>
    <phoneticPr fontId="3"/>
  </si>
  <si>
    <t>212130</t>
    <phoneticPr fontId="3"/>
  </si>
  <si>
    <t>各務原市</t>
    <phoneticPr fontId="3"/>
  </si>
  <si>
    <t>212148</t>
    <phoneticPr fontId="3"/>
  </si>
  <si>
    <t>可児市</t>
    <phoneticPr fontId="3"/>
  </si>
  <si>
    <t>212156</t>
    <phoneticPr fontId="3"/>
  </si>
  <si>
    <t>山県市</t>
    <phoneticPr fontId="3"/>
  </si>
  <si>
    <t>212164</t>
    <phoneticPr fontId="3"/>
  </si>
  <si>
    <t>瑞穂市</t>
    <phoneticPr fontId="3"/>
  </si>
  <si>
    <t>212172</t>
    <phoneticPr fontId="3"/>
  </si>
  <si>
    <t>飛騨市</t>
    <phoneticPr fontId="3"/>
  </si>
  <si>
    <t>212181</t>
    <phoneticPr fontId="3"/>
  </si>
  <si>
    <t>本巣市</t>
    <phoneticPr fontId="3"/>
  </si>
  <si>
    <t>212199</t>
    <phoneticPr fontId="3"/>
  </si>
  <si>
    <t>郡上市</t>
    <phoneticPr fontId="3"/>
  </si>
  <si>
    <t>212202</t>
    <phoneticPr fontId="3"/>
  </si>
  <si>
    <t>下呂市</t>
    <phoneticPr fontId="3"/>
  </si>
  <si>
    <t>212211</t>
    <phoneticPr fontId="3"/>
  </si>
  <si>
    <t>海津市</t>
    <phoneticPr fontId="3"/>
  </si>
  <si>
    <t>213021</t>
    <phoneticPr fontId="3"/>
  </si>
  <si>
    <t>岐南町</t>
    <phoneticPr fontId="3"/>
  </si>
  <si>
    <t>213039</t>
    <phoneticPr fontId="3"/>
  </si>
  <si>
    <t>笠松町</t>
    <phoneticPr fontId="3"/>
  </si>
  <si>
    <t>213411</t>
    <phoneticPr fontId="3"/>
  </si>
  <si>
    <t>養老町</t>
    <phoneticPr fontId="3"/>
  </si>
  <si>
    <t>213616</t>
    <phoneticPr fontId="3"/>
  </si>
  <si>
    <t>垂井町</t>
    <phoneticPr fontId="3"/>
  </si>
  <si>
    <t>213624</t>
    <phoneticPr fontId="3"/>
  </si>
  <si>
    <t>関ケ原町</t>
    <phoneticPr fontId="3"/>
  </si>
  <si>
    <t>213811</t>
    <phoneticPr fontId="3"/>
  </si>
  <si>
    <t>神戸町</t>
    <phoneticPr fontId="3"/>
  </si>
  <si>
    <t>213829</t>
    <phoneticPr fontId="3"/>
  </si>
  <si>
    <t>輪之内町</t>
    <phoneticPr fontId="3"/>
  </si>
  <si>
    <t>213837</t>
    <phoneticPr fontId="3"/>
  </si>
  <si>
    <t>安八町</t>
    <phoneticPr fontId="3"/>
  </si>
  <si>
    <t>214019</t>
    <phoneticPr fontId="3"/>
  </si>
  <si>
    <t>揖斐川町</t>
    <phoneticPr fontId="3"/>
  </si>
  <si>
    <t>214035</t>
    <phoneticPr fontId="3"/>
  </si>
  <si>
    <t>大野町</t>
    <phoneticPr fontId="3"/>
  </si>
  <si>
    <t>214043</t>
    <phoneticPr fontId="3"/>
  </si>
  <si>
    <t>214213</t>
    <phoneticPr fontId="3"/>
  </si>
  <si>
    <t>北方町</t>
    <phoneticPr fontId="3"/>
  </si>
  <si>
    <t>215015</t>
    <phoneticPr fontId="3"/>
  </si>
  <si>
    <t>坂祝町</t>
    <phoneticPr fontId="3"/>
  </si>
  <si>
    <t>215023</t>
    <phoneticPr fontId="3"/>
  </si>
  <si>
    <t>富加町</t>
    <phoneticPr fontId="3"/>
  </si>
  <si>
    <t>215031</t>
    <phoneticPr fontId="3"/>
  </si>
  <si>
    <t>川辺町</t>
    <phoneticPr fontId="3"/>
  </si>
  <si>
    <t>215040</t>
    <phoneticPr fontId="3"/>
  </si>
  <si>
    <t>七宗町</t>
    <phoneticPr fontId="3"/>
  </si>
  <si>
    <t>215058</t>
    <phoneticPr fontId="3"/>
  </si>
  <si>
    <t>八百津町</t>
    <phoneticPr fontId="3"/>
  </si>
  <si>
    <t>215066</t>
    <phoneticPr fontId="3"/>
  </si>
  <si>
    <t>白川町</t>
    <phoneticPr fontId="3"/>
  </si>
  <si>
    <t>215074</t>
    <phoneticPr fontId="3"/>
  </si>
  <si>
    <t>東白川村</t>
    <phoneticPr fontId="3"/>
  </si>
  <si>
    <t>215210</t>
    <phoneticPr fontId="3"/>
  </si>
  <si>
    <t>御嵩町</t>
    <phoneticPr fontId="3"/>
  </si>
  <si>
    <t>216046</t>
    <phoneticPr fontId="3"/>
  </si>
  <si>
    <t>白川村</t>
    <phoneticPr fontId="3"/>
  </si>
  <si>
    <t>221007</t>
    <phoneticPr fontId="3"/>
  </si>
  <si>
    <t>静岡市</t>
    <phoneticPr fontId="3"/>
  </si>
  <si>
    <t>221309</t>
    <phoneticPr fontId="3"/>
  </si>
  <si>
    <t>浜松市</t>
    <phoneticPr fontId="3"/>
  </si>
  <si>
    <t>222038</t>
    <phoneticPr fontId="3"/>
  </si>
  <si>
    <t>沼津市</t>
    <phoneticPr fontId="3"/>
  </si>
  <si>
    <t>222054</t>
    <phoneticPr fontId="3"/>
  </si>
  <si>
    <t>熱海市</t>
    <phoneticPr fontId="3"/>
  </si>
  <si>
    <t>222062</t>
    <phoneticPr fontId="3"/>
  </si>
  <si>
    <t>三島市</t>
    <phoneticPr fontId="3"/>
  </si>
  <si>
    <t>222071</t>
    <phoneticPr fontId="3"/>
  </si>
  <si>
    <t>富士宮市</t>
    <phoneticPr fontId="3"/>
  </si>
  <si>
    <t>222089</t>
    <phoneticPr fontId="3"/>
  </si>
  <si>
    <t>伊東市</t>
    <phoneticPr fontId="3"/>
  </si>
  <si>
    <t>222097</t>
    <phoneticPr fontId="3"/>
  </si>
  <si>
    <t>島田市</t>
    <phoneticPr fontId="3"/>
  </si>
  <si>
    <t>222101</t>
    <phoneticPr fontId="3"/>
  </si>
  <si>
    <t>富士市</t>
    <phoneticPr fontId="3"/>
  </si>
  <si>
    <t>222119</t>
    <phoneticPr fontId="3"/>
  </si>
  <si>
    <t>磐田市</t>
    <phoneticPr fontId="3"/>
  </si>
  <si>
    <t>222127</t>
    <phoneticPr fontId="3"/>
  </si>
  <si>
    <t>焼津市</t>
    <phoneticPr fontId="3"/>
  </si>
  <si>
    <t>222135</t>
    <phoneticPr fontId="3"/>
  </si>
  <si>
    <t>掛川市</t>
    <phoneticPr fontId="3"/>
  </si>
  <si>
    <t>222143</t>
    <phoneticPr fontId="3"/>
  </si>
  <si>
    <t>藤枝市</t>
    <phoneticPr fontId="3"/>
  </si>
  <si>
    <t>222151</t>
    <phoneticPr fontId="3"/>
  </si>
  <si>
    <t>御殿場市</t>
    <phoneticPr fontId="3"/>
  </si>
  <si>
    <t>222160</t>
    <phoneticPr fontId="3"/>
  </si>
  <si>
    <t>袋井市</t>
    <phoneticPr fontId="3"/>
  </si>
  <si>
    <t>222194</t>
    <phoneticPr fontId="3"/>
  </si>
  <si>
    <t>下田市</t>
    <phoneticPr fontId="3"/>
  </si>
  <si>
    <t>222208</t>
    <phoneticPr fontId="3"/>
  </si>
  <si>
    <t>裾野市</t>
    <phoneticPr fontId="3"/>
  </si>
  <si>
    <t>222216</t>
    <phoneticPr fontId="3"/>
  </si>
  <si>
    <t>湖西市</t>
    <phoneticPr fontId="3"/>
  </si>
  <si>
    <t>222224</t>
    <phoneticPr fontId="3"/>
  </si>
  <si>
    <t>伊豆市</t>
    <phoneticPr fontId="3"/>
  </si>
  <si>
    <t>222232</t>
    <phoneticPr fontId="3"/>
  </si>
  <si>
    <t>御前崎市</t>
    <phoneticPr fontId="3"/>
  </si>
  <si>
    <t>222241</t>
    <phoneticPr fontId="3"/>
  </si>
  <si>
    <t>菊川市</t>
    <phoneticPr fontId="3"/>
  </si>
  <si>
    <t>222259</t>
    <phoneticPr fontId="3"/>
  </si>
  <si>
    <t>伊豆の国市</t>
    <phoneticPr fontId="3"/>
  </si>
  <si>
    <t>222267</t>
    <phoneticPr fontId="3"/>
  </si>
  <si>
    <t>牧之原市</t>
    <phoneticPr fontId="3"/>
  </si>
  <si>
    <t>223018</t>
    <phoneticPr fontId="3"/>
  </si>
  <si>
    <t>東伊豆町</t>
    <phoneticPr fontId="3"/>
  </si>
  <si>
    <t>223026</t>
    <phoneticPr fontId="3"/>
  </si>
  <si>
    <t>河津町</t>
    <phoneticPr fontId="3"/>
  </si>
  <si>
    <t>223042</t>
    <phoneticPr fontId="3"/>
  </si>
  <si>
    <t>南伊豆町</t>
    <phoneticPr fontId="3"/>
  </si>
  <si>
    <t>223051</t>
    <phoneticPr fontId="3"/>
  </si>
  <si>
    <t>松崎町</t>
    <phoneticPr fontId="3"/>
  </si>
  <si>
    <t>223069</t>
    <phoneticPr fontId="3"/>
  </si>
  <si>
    <t>西伊豆町</t>
    <phoneticPr fontId="3"/>
  </si>
  <si>
    <t>223255</t>
    <phoneticPr fontId="3"/>
  </si>
  <si>
    <t>函南町</t>
    <phoneticPr fontId="3"/>
  </si>
  <si>
    <t>223417</t>
    <phoneticPr fontId="3"/>
  </si>
  <si>
    <t>223425</t>
    <phoneticPr fontId="3"/>
  </si>
  <si>
    <t>長泉町</t>
    <phoneticPr fontId="3"/>
  </si>
  <si>
    <t>223441</t>
    <phoneticPr fontId="3"/>
  </si>
  <si>
    <t>小山町</t>
    <phoneticPr fontId="3"/>
  </si>
  <si>
    <t>224243</t>
    <phoneticPr fontId="3"/>
  </si>
  <si>
    <t>吉田町</t>
    <phoneticPr fontId="3"/>
  </si>
  <si>
    <t>224294</t>
    <phoneticPr fontId="3"/>
  </si>
  <si>
    <t>川根本町</t>
    <phoneticPr fontId="3"/>
  </si>
  <si>
    <t>224618</t>
    <phoneticPr fontId="3"/>
  </si>
  <si>
    <t>231002</t>
    <phoneticPr fontId="3"/>
  </si>
  <si>
    <t>名古屋市</t>
    <phoneticPr fontId="3"/>
  </si>
  <si>
    <t>232017</t>
    <phoneticPr fontId="3"/>
  </si>
  <si>
    <t>豊橋市</t>
    <phoneticPr fontId="3"/>
  </si>
  <si>
    <t>232025</t>
    <phoneticPr fontId="3"/>
  </si>
  <si>
    <t>岡崎市</t>
    <phoneticPr fontId="3"/>
  </si>
  <si>
    <t>232033</t>
    <phoneticPr fontId="3"/>
  </si>
  <si>
    <t>一宮市</t>
    <phoneticPr fontId="3"/>
  </si>
  <si>
    <t>232041</t>
    <phoneticPr fontId="3"/>
  </si>
  <si>
    <t>瀬戸市</t>
    <phoneticPr fontId="3"/>
  </si>
  <si>
    <t>232050</t>
    <phoneticPr fontId="3"/>
  </si>
  <si>
    <t>半田市</t>
    <phoneticPr fontId="3"/>
  </si>
  <si>
    <t>232068</t>
    <phoneticPr fontId="3"/>
  </si>
  <si>
    <t>春日井市</t>
    <phoneticPr fontId="3"/>
  </si>
  <si>
    <t>232076</t>
    <phoneticPr fontId="3"/>
  </si>
  <si>
    <t>豊川市</t>
    <phoneticPr fontId="3"/>
  </si>
  <si>
    <t>232084</t>
    <phoneticPr fontId="3"/>
  </si>
  <si>
    <t>津島市</t>
    <phoneticPr fontId="3"/>
  </si>
  <si>
    <t>232092</t>
    <phoneticPr fontId="3"/>
  </si>
  <si>
    <t>碧南市</t>
    <phoneticPr fontId="3"/>
  </si>
  <si>
    <t>232106</t>
    <phoneticPr fontId="3"/>
  </si>
  <si>
    <t>刈谷市</t>
    <phoneticPr fontId="3"/>
  </si>
  <si>
    <t>232114</t>
    <phoneticPr fontId="3"/>
  </si>
  <si>
    <t>豊田市</t>
    <phoneticPr fontId="3"/>
  </si>
  <si>
    <t>232122</t>
    <phoneticPr fontId="3"/>
  </si>
  <si>
    <t>安城市</t>
    <phoneticPr fontId="3"/>
  </si>
  <si>
    <t>232131</t>
    <phoneticPr fontId="3"/>
  </si>
  <si>
    <t>西尾市</t>
    <phoneticPr fontId="3"/>
  </si>
  <si>
    <t>232149</t>
    <phoneticPr fontId="3"/>
  </si>
  <si>
    <t>蒲郡市</t>
    <phoneticPr fontId="3"/>
  </si>
  <si>
    <t>232157</t>
    <phoneticPr fontId="3"/>
  </si>
  <si>
    <t>犬山市</t>
    <phoneticPr fontId="3"/>
  </si>
  <si>
    <t>232165</t>
    <phoneticPr fontId="3"/>
  </si>
  <si>
    <t>常滑市</t>
    <phoneticPr fontId="3"/>
  </si>
  <si>
    <t>232173</t>
    <phoneticPr fontId="3"/>
  </si>
  <si>
    <t>江南市</t>
    <phoneticPr fontId="3"/>
  </si>
  <si>
    <t>232190</t>
    <phoneticPr fontId="3"/>
  </si>
  <si>
    <t>小牧市</t>
    <phoneticPr fontId="3"/>
  </si>
  <si>
    <t>232203</t>
    <phoneticPr fontId="3"/>
  </si>
  <si>
    <t>稲沢市</t>
    <phoneticPr fontId="3"/>
  </si>
  <si>
    <t>232211</t>
    <phoneticPr fontId="3"/>
  </si>
  <si>
    <t>新城市</t>
    <phoneticPr fontId="3"/>
  </si>
  <si>
    <t>232220</t>
    <phoneticPr fontId="3"/>
  </si>
  <si>
    <t>東海市</t>
    <phoneticPr fontId="3"/>
  </si>
  <si>
    <t>232238</t>
    <phoneticPr fontId="3"/>
  </si>
  <si>
    <t>大府市</t>
    <phoneticPr fontId="3"/>
  </si>
  <si>
    <t>232246</t>
    <phoneticPr fontId="3"/>
  </si>
  <si>
    <t>知多市</t>
    <phoneticPr fontId="3"/>
  </si>
  <si>
    <t>232254</t>
    <phoneticPr fontId="3"/>
  </si>
  <si>
    <t>知立市</t>
    <phoneticPr fontId="3"/>
  </si>
  <si>
    <t>232262</t>
    <phoneticPr fontId="3"/>
  </si>
  <si>
    <t>尾張旭市</t>
    <phoneticPr fontId="3"/>
  </si>
  <si>
    <t>232271</t>
    <phoneticPr fontId="3"/>
  </si>
  <si>
    <t>高浜市</t>
    <phoneticPr fontId="3"/>
  </si>
  <si>
    <t>232289</t>
    <phoneticPr fontId="3"/>
  </si>
  <si>
    <t>岩倉市</t>
    <phoneticPr fontId="3"/>
  </si>
  <si>
    <t>232297</t>
    <phoneticPr fontId="3"/>
  </si>
  <si>
    <t>豊明市</t>
    <phoneticPr fontId="3"/>
  </si>
  <si>
    <t>232301</t>
    <phoneticPr fontId="3"/>
  </si>
  <si>
    <t>日進市</t>
    <phoneticPr fontId="3"/>
  </si>
  <si>
    <t>232319</t>
    <phoneticPr fontId="3"/>
  </si>
  <si>
    <t>田原市</t>
    <phoneticPr fontId="3"/>
  </si>
  <si>
    <t>232327</t>
    <phoneticPr fontId="3"/>
  </si>
  <si>
    <t>愛西市</t>
    <phoneticPr fontId="3"/>
  </si>
  <si>
    <t>232335</t>
    <phoneticPr fontId="3"/>
  </si>
  <si>
    <t>清須市</t>
    <phoneticPr fontId="3"/>
  </si>
  <si>
    <t>232343</t>
    <phoneticPr fontId="3"/>
  </si>
  <si>
    <t>北名古屋市</t>
    <phoneticPr fontId="3"/>
  </si>
  <si>
    <t>232351</t>
    <phoneticPr fontId="3"/>
  </si>
  <si>
    <t>弥富市</t>
    <phoneticPr fontId="3"/>
  </si>
  <si>
    <t>232360</t>
    <phoneticPr fontId="3"/>
  </si>
  <si>
    <t>みよし市</t>
    <phoneticPr fontId="3"/>
  </si>
  <si>
    <t>232378</t>
    <phoneticPr fontId="3"/>
  </si>
  <si>
    <t>あま市</t>
    <phoneticPr fontId="3"/>
  </si>
  <si>
    <t>232386</t>
    <phoneticPr fontId="3"/>
  </si>
  <si>
    <t>長久手市</t>
    <phoneticPr fontId="3"/>
  </si>
  <si>
    <t>233021</t>
    <phoneticPr fontId="3"/>
  </si>
  <si>
    <t>東郷町</t>
    <phoneticPr fontId="3"/>
  </si>
  <si>
    <t>233421</t>
    <phoneticPr fontId="3"/>
  </si>
  <si>
    <t>豊山町</t>
    <phoneticPr fontId="3"/>
  </si>
  <si>
    <t>233617</t>
    <phoneticPr fontId="3"/>
  </si>
  <si>
    <t>大口町</t>
    <phoneticPr fontId="3"/>
  </si>
  <si>
    <t>233625</t>
    <phoneticPr fontId="3"/>
  </si>
  <si>
    <t>扶桑町</t>
    <phoneticPr fontId="3"/>
  </si>
  <si>
    <t>234249</t>
    <phoneticPr fontId="3"/>
  </si>
  <si>
    <t>大治町</t>
    <phoneticPr fontId="3"/>
  </si>
  <si>
    <t>234257</t>
    <phoneticPr fontId="3"/>
  </si>
  <si>
    <t>蟹江町</t>
    <phoneticPr fontId="3"/>
  </si>
  <si>
    <t>234273</t>
    <phoneticPr fontId="3"/>
  </si>
  <si>
    <t>飛島村</t>
    <phoneticPr fontId="3"/>
  </si>
  <si>
    <t>234419</t>
    <phoneticPr fontId="3"/>
  </si>
  <si>
    <t>阿久比町</t>
    <phoneticPr fontId="3"/>
  </si>
  <si>
    <t>234427</t>
    <phoneticPr fontId="3"/>
  </si>
  <si>
    <t>東浦町</t>
    <phoneticPr fontId="3"/>
  </si>
  <si>
    <t>234451</t>
    <phoneticPr fontId="3"/>
  </si>
  <si>
    <t>南知多町</t>
    <phoneticPr fontId="3"/>
  </si>
  <si>
    <t>234460</t>
    <phoneticPr fontId="3"/>
  </si>
  <si>
    <t>美浜町</t>
    <phoneticPr fontId="3"/>
  </si>
  <si>
    <t>234478</t>
    <phoneticPr fontId="3"/>
  </si>
  <si>
    <t>武豊町</t>
    <phoneticPr fontId="3"/>
  </si>
  <si>
    <t>235016</t>
    <phoneticPr fontId="3"/>
  </si>
  <si>
    <t>幸田町</t>
    <phoneticPr fontId="3"/>
  </si>
  <si>
    <t>235610</t>
    <phoneticPr fontId="3"/>
  </si>
  <si>
    <t>設楽町</t>
    <phoneticPr fontId="3"/>
  </si>
  <si>
    <t>235628</t>
    <phoneticPr fontId="3"/>
  </si>
  <si>
    <t>東栄町</t>
    <phoneticPr fontId="3"/>
  </si>
  <si>
    <t>235636</t>
    <phoneticPr fontId="3"/>
  </si>
  <si>
    <t>豊根村</t>
    <phoneticPr fontId="3"/>
  </si>
  <si>
    <t>242012</t>
    <phoneticPr fontId="3"/>
  </si>
  <si>
    <t>津市</t>
    <phoneticPr fontId="3"/>
  </si>
  <si>
    <t>242021</t>
    <phoneticPr fontId="3"/>
  </si>
  <si>
    <t>四日市市</t>
    <phoneticPr fontId="3"/>
  </si>
  <si>
    <t>242039</t>
    <phoneticPr fontId="3"/>
  </si>
  <si>
    <t>伊勢市</t>
    <phoneticPr fontId="3"/>
  </si>
  <si>
    <t>242047</t>
    <phoneticPr fontId="3"/>
  </si>
  <si>
    <t>松阪市</t>
    <phoneticPr fontId="3"/>
  </si>
  <si>
    <t>242055</t>
    <phoneticPr fontId="3"/>
  </si>
  <si>
    <t>桑名市</t>
    <phoneticPr fontId="3"/>
  </si>
  <si>
    <t>242071</t>
    <phoneticPr fontId="3"/>
  </si>
  <si>
    <t>鈴鹿市</t>
    <phoneticPr fontId="3"/>
  </si>
  <si>
    <t>242080</t>
    <phoneticPr fontId="3"/>
  </si>
  <si>
    <t>名張市</t>
    <phoneticPr fontId="3"/>
  </si>
  <si>
    <t>242098</t>
    <phoneticPr fontId="3"/>
  </si>
  <si>
    <t>尾鷲市</t>
    <phoneticPr fontId="3"/>
  </si>
  <si>
    <t>242101</t>
    <phoneticPr fontId="3"/>
  </si>
  <si>
    <t>亀山市</t>
    <phoneticPr fontId="3"/>
  </si>
  <si>
    <t>242110</t>
    <phoneticPr fontId="3"/>
  </si>
  <si>
    <t>鳥羽市</t>
    <phoneticPr fontId="3"/>
  </si>
  <si>
    <t>242128</t>
    <phoneticPr fontId="3"/>
  </si>
  <si>
    <t>熊野市</t>
    <phoneticPr fontId="3"/>
  </si>
  <si>
    <t>242144</t>
    <phoneticPr fontId="3"/>
  </si>
  <si>
    <t>いなべ市</t>
    <phoneticPr fontId="3"/>
  </si>
  <si>
    <t>242152</t>
    <phoneticPr fontId="3"/>
  </si>
  <si>
    <t>志摩市</t>
    <phoneticPr fontId="3"/>
  </si>
  <si>
    <t>242161</t>
    <phoneticPr fontId="3"/>
  </si>
  <si>
    <t>伊賀市</t>
    <phoneticPr fontId="3"/>
  </si>
  <si>
    <t>243035</t>
    <phoneticPr fontId="3"/>
  </si>
  <si>
    <t>木曽岬町</t>
    <phoneticPr fontId="3"/>
  </si>
  <si>
    <t>243248</t>
    <phoneticPr fontId="3"/>
  </si>
  <si>
    <t>東員町</t>
    <phoneticPr fontId="3"/>
  </si>
  <si>
    <t>243418</t>
    <phoneticPr fontId="3"/>
  </si>
  <si>
    <t>菰野町</t>
    <phoneticPr fontId="3"/>
  </si>
  <si>
    <t>243434</t>
    <phoneticPr fontId="3"/>
  </si>
  <si>
    <t>243442</t>
    <phoneticPr fontId="3"/>
  </si>
  <si>
    <t>川越町</t>
    <phoneticPr fontId="3"/>
  </si>
  <si>
    <t>244414</t>
    <phoneticPr fontId="3"/>
  </si>
  <si>
    <t>多気町</t>
    <phoneticPr fontId="3"/>
  </si>
  <si>
    <t>244422</t>
    <phoneticPr fontId="3"/>
  </si>
  <si>
    <t>明和町</t>
    <phoneticPr fontId="3"/>
  </si>
  <si>
    <t>244431</t>
    <phoneticPr fontId="3"/>
  </si>
  <si>
    <t>大台町</t>
    <phoneticPr fontId="3"/>
  </si>
  <si>
    <t>244619</t>
    <phoneticPr fontId="3"/>
  </si>
  <si>
    <t>玉城町</t>
    <phoneticPr fontId="3"/>
  </si>
  <si>
    <t>244708</t>
    <phoneticPr fontId="3"/>
  </si>
  <si>
    <t>度会町</t>
    <phoneticPr fontId="3"/>
  </si>
  <si>
    <t>244716</t>
    <phoneticPr fontId="3"/>
  </si>
  <si>
    <t>大紀町</t>
    <phoneticPr fontId="3"/>
  </si>
  <si>
    <t>244724</t>
    <phoneticPr fontId="3"/>
  </si>
  <si>
    <t>南伊勢町</t>
    <phoneticPr fontId="3"/>
  </si>
  <si>
    <t>245437</t>
    <phoneticPr fontId="3"/>
  </si>
  <si>
    <t>紀北町</t>
    <phoneticPr fontId="3"/>
  </si>
  <si>
    <t>245615</t>
    <phoneticPr fontId="3"/>
  </si>
  <si>
    <t>御浜町</t>
    <phoneticPr fontId="3"/>
  </si>
  <si>
    <t>245623</t>
    <phoneticPr fontId="3"/>
  </si>
  <si>
    <t>紀宝町</t>
    <phoneticPr fontId="3"/>
  </si>
  <si>
    <t>252018</t>
    <phoneticPr fontId="3"/>
  </si>
  <si>
    <t>大津市</t>
    <phoneticPr fontId="3"/>
  </si>
  <si>
    <t>252026</t>
    <phoneticPr fontId="3"/>
  </si>
  <si>
    <t>彦根市</t>
    <phoneticPr fontId="3"/>
  </si>
  <si>
    <t>252034</t>
    <phoneticPr fontId="3"/>
  </si>
  <si>
    <t>長浜市</t>
    <phoneticPr fontId="3"/>
  </si>
  <si>
    <t>252042</t>
    <phoneticPr fontId="3"/>
  </si>
  <si>
    <t>近江八幡市</t>
    <phoneticPr fontId="3"/>
  </si>
  <si>
    <t>252069</t>
    <phoneticPr fontId="3"/>
  </si>
  <si>
    <t>草津市</t>
    <phoneticPr fontId="3"/>
  </si>
  <si>
    <t>252077</t>
    <phoneticPr fontId="3"/>
  </si>
  <si>
    <t>守山市</t>
    <phoneticPr fontId="3"/>
  </si>
  <si>
    <t>252085</t>
    <phoneticPr fontId="3"/>
  </si>
  <si>
    <t>栗東市</t>
    <phoneticPr fontId="3"/>
  </si>
  <si>
    <t>252093</t>
    <phoneticPr fontId="3"/>
  </si>
  <si>
    <t>甲賀市</t>
    <phoneticPr fontId="3"/>
  </si>
  <si>
    <t>252107</t>
    <phoneticPr fontId="3"/>
  </si>
  <si>
    <t>野洲市</t>
    <phoneticPr fontId="3"/>
  </si>
  <si>
    <t>252115</t>
    <phoneticPr fontId="3"/>
  </si>
  <si>
    <t>湖南市</t>
    <phoneticPr fontId="3"/>
  </si>
  <si>
    <t>252123</t>
    <phoneticPr fontId="3"/>
  </si>
  <si>
    <t>高島市</t>
    <phoneticPr fontId="3"/>
  </si>
  <si>
    <t>252131</t>
    <phoneticPr fontId="3"/>
  </si>
  <si>
    <t>東近江市</t>
    <phoneticPr fontId="3"/>
  </si>
  <si>
    <t>252140</t>
    <phoneticPr fontId="3"/>
  </si>
  <si>
    <t>米原市</t>
    <phoneticPr fontId="3"/>
  </si>
  <si>
    <t>253839</t>
    <phoneticPr fontId="3"/>
  </si>
  <si>
    <t>日野町</t>
    <phoneticPr fontId="3"/>
  </si>
  <si>
    <t>253847</t>
    <phoneticPr fontId="3"/>
  </si>
  <si>
    <t>竜王町</t>
    <phoneticPr fontId="3"/>
  </si>
  <si>
    <t>254258</t>
    <phoneticPr fontId="3"/>
  </si>
  <si>
    <t>愛荘町</t>
    <phoneticPr fontId="3"/>
  </si>
  <si>
    <t>254410</t>
    <phoneticPr fontId="3"/>
  </si>
  <si>
    <t>豊郷町</t>
    <phoneticPr fontId="3"/>
  </si>
  <si>
    <t>254428</t>
    <phoneticPr fontId="3"/>
  </si>
  <si>
    <t>甲良町</t>
    <phoneticPr fontId="3"/>
  </si>
  <si>
    <t>254436</t>
    <phoneticPr fontId="3"/>
  </si>
  <si>
    <t>多賀町</t>
    <phoneticPr fontId="3"/>
  </si>
  <si>
    <t>261009</t>
    <phoneticPr fontId="3"/>
  </si>
  <si>
    <t>京都市</t>
    <phoneticPr fontId="3"/>
  </si>
  <si>
    <t>262013</t>
    <phoneticPr fontId="3"/>
  </si>
  <si>
    <t>福知山市</t>
    <phoneticPr fontId="3"/>
  </si>
  <si>
    <t>262021</t>
    <phoneticPr fontId="3"/>
  </si>
  <si>
    <t>舞鶴市</t>
    <phoneticPr fontId="3"/>
  </si>
  <si>
    <t>262030</t>
    <phoneticPr fontId="3"/>
  </si>
  <si>
    <t>綾部市</t>
    <phoneticPr fontId="3"/>
  </si>
  <si>
    <t>262048</t>
    <phoneticPr fontId="3"/>
  </si>
  <si>
    <t>宇治市</t>
    <phoneticPr fontId="3"/>
  </si>
  <si>
    <t>262056</t>
    <phoneticPr fontId="3"/>
  </si>
  <si>
    <t>宮津市</t>
    <phoneticPr fontId="3"/>
  </si>
  <si>
    <t>262064</t>
    <phoneticPr fontId="3"/>
  </si>
  <si>
    <t>亀岡市</t>
    <phoneticPr fontId="3"/>
  </si>
  <si>
    <t>262072</t>
    <phoneticPr fontId="3"/>
  </si>
  <si>
    <t>城陽市</t>
    <phoneticPr fontId="3"/>
  </si>
  <si>
    <t>262081</t>
    <phoneticPr fontId="3"/>
  </si>
  <si>
    <t>向日市</t>
    <phoneticPr fontId="3"/>
  </si>
  <si>
    <t>262099</t>
    <phoneticPr fontId="3"/>
  </si>
  <si>
    <t>長岡京市</t>
    <phoneticPr fontId="3"/>
  </si>
  <si>
    <t>262102</t>
    <phoneticPr fontId="3"/>
  </si>
  <si>
    <t>八幡市</t>
    <phoneticPr fontId="3"/>
  </si>
  <si>
    <t>262111</t>
    <phoneticPr fontId="3"/>
  </si>
  <si>
    <t>京田辺市</t>
    <phoneticPr fontId="3"/>
  </si>
  <si>
    <t>262129</t>
    <phoneticPr fontId="3"/>
  </si>
  <si>
    <t>京丹後市</t>
    <phoneticPr fontId="3"/>
  </si>
  <si>
    <t>262137</t>
    <phoneticPr fontId="3"/>
  </si>
  <si>
    <t>南丹市</t>
    <phoneticPr fontId="3"/>
  </si>
  <si>
    <t>262145</t>
    <phoneticPr fontId="3"/>
  </si>
  <si>
    <t>木津川市</t>
    <phoneticPr fontId="3"/>
  </si>
  <si>
    <t>263036</t>
    <phoneticPr fontId="3"/>
  </si>
  <si>
    <t>大山崎町</t>
    <phoneticPr fontId="3"/>
  </si>
  <si>
    <t>263222</t>
    <phoneticPr fontId="3"/>
  </si>
  <si>
    <t>久御山町</t>
    <phoneticPr fontId="3"/>
  </si>
  <si>
    <t>263435</t>
    <phoneticPr fontId="3"/>
  </si>
  <si>
    <t>井手町</t>
    <phoneticPr fontId="3"/>
  </si>
  <si>
    <t>263443</t>
    <phoneticPr fontId="3"/>
  </si>
  <si>
    <t>宇治田原町</t>
    <phoneticPr fontId="3"/>
  </si>
  <si>
    <t>263648</t>
    <phoneticPr fontId="3"/>
  </si>
  <si>
    <t>笠置町</t>
    <phoneticPr fontId="3"/>
  </si>
  <si>
    <t>263656</t>
    <phoneticPr fontId="3"/>
  </si>
  <si>
    <t>和束町</t>
    <phoneticPr fontId="3"/>
  </si>
  <si>
    <t>263664</t>
    <phoneticPr fontId="3"/>
  </si>
  <si>
    <t>精華町</t>
    <phoneticPr fontId="3"/>
  </si>
  <si>
    <t>263672</t>
    <phoneticPr fontId="3"/>
  </si>
  <si>
    <t>南山城村</t>
    <phoneticPr fontId="3"/>
  </si>
  <si>
    <t>264075</t>
    <phoneticPr fontId="3"/>
  </si>
  <si>
    <t>京丹波町</t>
    <phoneticPr fontId="3"/>
  </si>
  <si>
    <t>264636</t>
    <phoneticPr fontId="3"/>
  </si>
  <si>
    <t>伊根町</t>
    <phoneticPr fontId="3"/>
  </si>
  <si>
    <t>264652</t>
    <phoneticPr fontId="3"/>
  </si>
  <si>
    <t>与謝野町</t>
    <phoneticPr fontId="3"/>
  </si>
  <si>
    <t>271004</t>
    <phoneticPr fontId="3"/>
  </si>
  <si>
    <t>大阪市</t>
    <phoneticPr fontId="3"/>
  </si>
  <si>
    <t>271403</t>
    <phoneticPr fontId="3"/>
  </si>
  <si>
    <t>堺市</t>
    <phoneticPr fontId="3"/>
  </si>
  <si>
    <t>272027</t>
    <phoneticPr fontId="3"/>
  </si>
  <si>
    <t>岸和田市</t>
    <phoneticPr fontId="3"/>
  </si>
  <si>
    <t>272035</t>
    <phoneticPr fontId="3"/>
  </si>
  <si>
    <t>豊中市</t>
    <phoneticPr fontId="3"/>
  </si>
  <si>
    <t>272043</t>
    <phoneticPr fontId="3"/>
  </si>
  <si>
    <t>池田市</t>
    <phoneticPr fontId="3"/>
  </si>
  <si>
    <t>272051</t>
    <phoneticPr fontId="3"/>
  </si>
  <si>
    <t>吹田市</t>
    <phoneticPr fontId="3"/>
  </si>
  <si>
    <t>272060</t>
    <phoneticPr fontId="3"/>
  </si>
  <si>
    <t>泉大津市</t>
    <phoneticPr fontId="3"/>
  </si>
  <si>
    <t>272078</t>
    <phoneticPr fontId="3"/>
  </si>
  <si>
    <t>高槻市</t>
    <phoneticPr fontId="3"/>
  </si>
  <si>
    <t>272086</t>
    <phoneticPr fontId="3"/>
  </si>
  <si>
    <t>貝塚市</t>
    <phoneticPr fontId="3"/>
  </si>
  <si>
    <t>272094</t>
    <phoneticPr fontId="3"/>
  </si>
  <si>
    <t>守口市</t>
    <phoneticPr fontId="3"/>
  </si>
  <si>
    <t>272108</t>
    <phoneticPr fontId="3"/>
  </si>
  <si>
    <t>枚方市</t>
    <phoneticPr fontId="3"/>
  </si>
  <si>
    <t>272116</t>
    <phoneticPr fontId="3"/>
  </si>
  <si>
    <t>茨木市</t>
    <phoneticPr fontId="3"/>
  </si>
  <si>
    <t>272124</t>
    <phoneticPr fontId="3"/>
  </si>
  <si>
    <t>八尾市</t>
    <phoneticPr fontId="3"/>
  </si>
  <si>
    <t>272132</t>
    <phoneticPr fontId="3"/>
  </si>
  <si>
    <t>泉佐野市</t>
    <phoneticPr fontId="3"/>
  </si>
  <si>
    <t>272141</t>
    <phoneticPr fontId="3"/>
  </si>
  <si>
    <t>富田林市</t>
    <phoneticPr fontId="3"/>
  </si>
  <si>
    <t>272159</t>
    <phoneticPr fontId="3"/>
  </si>
  <si>
    <t>寝屋川市</t>
    <phoneticPr fontId="3"/>
  </si>
  <si>
    <t>272167</t>
    <phoneticPr fontId="3"/>
  </si>
  <si>
    <t>河内長野市</t>
    <phoneticPr fontId="3"/>
  </si>
  <si>
    <t>272175</t>
    <phoneticPr fontId="3"/>
  </si>
  <si>
    <t>松原市</t>
    <phoneticPr fontId="3"/>
  </si>
  <si>
    <t>272183</t>
    <phoneticPr fontId="3"/>
  </si>
  <si>
    <t>大東市</t>
    <phoneticPr fontId="3"/>
  </si>
  <si>
    <t>272191</t>
    <phoneticPr fontId="3"/>
  </si>
  <si>
    <t>和泉市</t>
    <phoneticPr fontId="3"/>
  </si>
  <si>
    <t>272205</t>
    <phoneticPr fontId="3"/>
  </si>
  <si>
    <t>箕面市</t>
    <phoneticPr fontId="3"/>
  </si>
  <si>
    <t>272213</t>
    <phoneticPr fontId="3"/>
  </si>
  <si>
    <t>柏原市</t>
    <phoneticPr fontId="3"/>
  </si>
  <si>
    <t>272221</t>
    <phoneticPr fontId="3"/>
  </si>
  <si>
    <t>羽曳野市</t>
    <phoneticPr fontId="3"/>
  </si>
  <si>
    <t>272230</t>
    <phoneticPr fontId="3"/>
  </si>
  <si>
    <t>門真市</t>
    <phoneticPr fontId="3"/>
  </si>
  <si>
    <t>272248</t>
    <phoneticPr fontId="3"/>
  </si>
  <si>
    <t>摂津市</t>
    <phoneticPr fontId="3"/>
  </si>
  <si>
    <t>272256</t>
    <phoneticPr fontId="3"/>
  </si>
  <si>
    <t>高石市</t>
    <phoneticPr fontId="3"/>
  </si>
  <si>
    <t>272264</t>
    <phoneticPr fontId="3"/>
  </si>
  <si>
    <t>藤井寺市</t>
    <phoneticPr fontId="3"/>
  </si>
  <si>
    <t>272272</t>
    <phoneticPr fontId="3"/>
  </si>
  <si>
    <t>東大阪市</t>
    <phoneticPr fontId="3"/>
  </si>
  <si>
    <t>272281</t>
    <phoneticPr fontId="3"/>
  </si>
  <si>
    <t>泉南市</t>
    <phoneticPr fontId="3"/>
  </si>
  <si>
    <t>272299</t>
    <phoneticPr fontId="3"/>
  </si>
  <si>
    <t>四條畷市</t>
    <phoneticPr fontId="3"/>
  </si>
  <si>
    <t>272302</t>
    <phoneticPr fontId="3"/>
  </si>
  <si>
    <t>交野市</t>
    <phoneticPr fontId="3"/>
  </si>
  <si>
    <t>272311</t>
    <phoneticPr fontId="3"/>
  </si>
  <si>
    <t>大阪狭山市</t>
    <phoneticPr fontId="3"/>
  </si>
  <si>
    <t>272329</t>
    <phoneticPr fontId="3"/>
  </si>
  <si>
    <t>阪南市</t>
    <phoneticPr fontId="3"/>
  </si>
  <si>
    <t>273015</t>
    <phoneticPr fontId="3"/>
  </si>
  <si>
    <t>島本町</t>
    <phoneticPr fontId="3"/>
  </si>
  <si>
    <t>273210</t>
    <phoneticPr fontId="3"/>
  </si>
  <si>
    <t>豊能町</t>
    <phoneticPr fontId="3"/>
  </si>
  <si>
    <t>273228</t>
    <phoneticPr fontId="3"/>
  </si>
  <si>
    <t>能勢町</t>
    <phoneticPr fontId="3"/>
  </si>
  <si>
    <t>273414</t>
    <phoneticPr fontId="3"/>
  </si>
  <si>
    <t>忠岡町</t>
    <phoneticPr fontId="3"/>
  </si>
  <si>
    <t>273619</t>
    <phoneticPr fontId="3"/>
  </si>
  <si>
    <t>熊取町</t>
    <phoneticPr fontId="3"/>
  </si>
  <si>
    <t>273627</t>
    <phoneticPr fontId="3"/>
  </si>
  <si>
    <t>田尻町</t>
    <phoneticPr fontId="3"/>
  </si>
  <si>
    <t>273660</t>
    <phoneticPr fontId="3"/>
  </si>
  <si>
    <t>岬町</t>
    <phoneticPr fontId="3"/>
  </si>
  <si>
    <t>273813</t>
    <phoneticPr fontId="3"/>
  </si>
  <si>
    <t>太子町</t>
    <phoneticPr fontId="3"/>
  </si>
  <si>
    <t>273821</t>
    <phoneticPr fontId="3"/>
  </si>
  <si>
    <t>河南町</t>
    <phoneticPr fontId="3"/>
  </si>
  <si>
    <t>273830</t>
    <phoneticPr fontId="3"/>
  </si>
  <si>
    <t>千早赤阪村</t>
    <phoneticPr fontId="3"/>
  </si>
  <si>
    <t>281000</t>
    <phoneticPr fontId="3"/>
  </si>
  <si>
    <t>神戸市</t>
    <phoneticPr fontId="3"/>
  </si>
  <si>
    <t>282014</t>
    <phoneticPr fontId="3"/>
  </si>
  <si>
    <t>姫路市</t>
    <phoneticPr fontId="3"/>
  </si>
  <si>
    <t>282022</t>
    <phoneticPr fontId="3"/>
  </si>
  <si>
    <t>尼崎市</t>
    <phoneticPr fontId="3"/>
  </si>
  <si>
    <t>282031</t>
    <phoneticPr fontId="3"/>
  </si>
  <si>
    <t>明石市</t>
    <phoneticPr fontId="3"/>
  </si>
  <si>
    <t>282049</t>
    <phoneticPr fontId="3"/>
  </si>
  <si>
    <t>西宮市</t>
    <phoneticPr fontId="3"/>
  </si>
  <si>
    <t>282057</t>
    <phoneticPr fontId="3"/>
  </si>
  <si>
    <t>洲本市</t>
    <phoneticPr fontId="3"/>
  </si>
  <si>
    <t>282065</t>
    <phoneticPr fontId="3"/>
  </si>
  <si>
    <t>芦屋市</t>
    <phoneticPr fontId="3"/>
  </si>
  <si>
    <t>282073</t>
    <phoneticPr fontId="3"/>
  </si>
  <si>
    <t>伊丹市</t>
    <phoneticPr fontId="3"/>
  </si>
  <si>
    <t>282081</t>
    <phoneticPr fontId="3"/>
  </si>
  <si>
    <t>相生市</t>
    <phoneticPr fontId="3"/>
  </si>
  <si>
    <t>282090</t>
    <phoneticPr fontId="3"/>
  </si>
  <si>
    <t>豊岡市</t>
    <phoneticPr fontId="3"/>
  </si>
  <si>
    <t>282103</t>
    <phoneticPr fontId="3"/>
  </si>
  <si>
    <t>加古川市</t>
    <phoneticPr fontId="3"/>
  </si>
  <si>
    <t>282120</t>
    <phoneticPr fontId="3"/>
  </si>
  <si>
    <t>赤穂市</t>
    <phoneticPr fontId="3"/>
  </si>
  <si>
    <t>282138</t>
    <phoneticPr fontId="3"/>
  </si>
  <si>
    <t>西脇市</t>
    <phoneticPr fontId="3"/>
  </si>
  <si>
    <t>282146</t>
    <phoneticPr fontId="3"/>
  </si>
  <si>
    <t>宝塚市</t>
    <phoneticPr fontId="3"/>
  </si>
  <si>
    <t>282154</t>
    <phoneticPr fontId="3"/>
  </si>
  <si>
    <t>三木市</t>
    <phoneticPr fontId="3"/>
  </si>
  <si>
    <t>282162</t>
    <phoneticPr fontId="3"/>
  </si>
  <si>
    <t>高砂市</t>
    <phoneticPr fontId="3"/>
  </si>
  <si>
    <t>282171</t>
    <phoneticPr fontId="3"/>
  </si>
  <si>
    <t>川西市</t>
    <phoneticPr fontId="3"/>
  </si>
  <si>
    <t>282189</t>
    <phoneticPr fontId="3"/>
  </si>
  <si>
    <t>小野市</t>
    <phoneticPr fontId="3"/>
  </si>
  <si>
    <t>282197</t>
    <phoneticPr fontId="3"/>
  </si>
  <si>
    <t>三田市</t>
    <phoneticPr fontId="3"/>
  </si>
  <si>
    <t>282201</t>
    <phoneticPr fontId="3"/>
  </si>
  <si>
    <t>加西市</t>
    <phoneticPr fontId="3"/>
  </si>
  <si>
    <t>282219</t>
    <phoneticPr fontId="3"/>
  </si>
  <si>
    <t>篠山市</t>
    <phoneticPr fontId="3"/>
  </si>
  <si>
    <t>282227</t>
    <phoneticPr fontId="3"/>
  </si>
  <si>
    <t>養父市</t>
    <phoneticPr fontId="3"/>
  </si>
  <si>
    <t>282235</t>
    <phoneticPr fontId="3"/>
  </si>
  <si>
    <t>丹波市</t>
    <phoneticPr fontId="3"/>
  </si>
  <si>
    <t>282243</t>
    <phoneticPr fontId="3"/>
  </si>
  <si>
    <t>南あわじ市</t>
    <phoneticPr fontId="3"/>
  </si>
  <si>
    <t>282251</t>
    <phoneticPr fontId="3"/>
  </si>
  <si>
    <t>朝来市</t>
    <phoneticPr fontId="3"/>
  </si>
  <si>
    <t>282260</t>
    <phoneticPr fontId="3"/>
  </si>
  <si>
    <t>淡路市</t>
    <phoneticPr fontId="3"/>
  </si>
  <si>
    <t>282278</t>
    <phoneticPr fontId="3"/>
  </si>
  <si>
    <t>宍粟市</t>
    <phoneticPr fontId="3"/>
  </si>
  <si>
    <t>282286</t>
    <phoneticPr fontId="3"/>
  </si>
  <si>
    <t>加東市</t>
    <phoneticPr fontId="3"/>
  </si>
  <si>
    <t>282294</t>
    <phoneticPr fontId="3"/>
  </si>
  <si>
    <t>たつの市</t>
    <phoneticPr fontId="3"/>
  </si>
  <si>
    <t>283011</t>
    <phoneticPr fontId="3"/>
  </si>
  <si>
    <t>猪名川町</t>
    <phoneticPr fontId="3"/>
  </si>
  <si>
    <t>283657</t>
    <phoneticPr fontId="3"/>
  </si>
  <si>
    <t>多可町</t>
    <phoneticPr fontId="3"/>
  </si>
  <si>
    <t>283819</t>
    <phoneticPr fontId="3"/>
  </si>
  <si>
    <t>稲美町</t>
    <phoneticPr fontId="3"/>
  </si>
  <si>
    <t>283827</t>
    <phoneticPr fontId="3"/>
  </si>
  <si>
    <t>播磨町</t>
    <phoneticPr fontId="3"/>
  </si>
  <si>
    <t>284424</t>
    <phoneticPr fontId="3"/>
  </si>
  <si>
    <t>市川町</t>
    <phoneticPr fontId="3"/>
  </si>
  <si>
    <t>284432</t>
    <phoneticPr fontId="3"/>
  </si>
  <si>
    <t>福崎町</t>
    <phoneticPr fontId="3"/>
  </si>
  <si>
    <t>284467</t>
    <phoneticPr fontId="3"/>
  </si>
  <si>
    <t>神河町</t>
    <phoneticPr fontId="3"/>
  </si>
  <si>
    <t>284645</t>
    <phoneticPr fontId="3"/>
  </si>
  <si>
    <t>太子町</t>
    <phoneticPr fontId="3"/>
  </si>
  <si>
    <t>284815</t>
    <phoneticPr fontId="3"/>
  </si>
  <si>
    <t>上郡町</t>
    <phoneticPr fontId="3"/>
  </si>
  <si>
    <t>285013</t>
    <phoneticPr fontId="3"/>
  </si>
  <si>
    <t>佐用町</t>
    <phoneticPr fontId="3"/>
  </si>
  <si>
    <t>285854</t>
    <phoneticPr fontId="3"/>
  </si>
  <si>
    <t>香美町</t>
    <phoneticPr fontId="3"/>
  </si>
  <si>
    <t>285862</t>
    <phoneticPr fontId="3"/>
  </si>
  <si>
    <t>新温泉町</t>
    <phoneticPr fontId="3"/>
  </si>
  <si>
    <t>292010</t>
    <phoneticPr fontId="3"/>
  </si>
  <si>
    <t>奈良市</t>
    <phoneticPr fontId="3"/>
  </si>
  <si>
    <t>292028</t>
    <phoneticPr fontId="3"/>
  </si>
  <si>
    <t>大和高田市</t>
    <phoneticPr fontId="3"/>
  </si>
  <si>
    <t>292036</t>
    <phoneticPr fontId="3"/>
  </si>
  <si>
    <t>大和郡山市</t>
    <phoneticPr fontId="3"/>
  </si>
  <si>
    <t>292044</t>
    <phoneticPr fontId="3"/>
  </si>
  <si>
    <t>天理市</t>
    <phoneticPr fontId="3"/>
  </si>
  <si>
    <t>292052</t>
    <phoneticPr fontId="3"/>
  </si>
  <si>
    <t>橿原市</t>
    <phoneticPr fontId="3"/>
  </si>
  <si>
    <t>292061</t>
    <phoneticPr fontId="3"/>
  </si>
  <si>
    <t>桜井市</t>
    <phoneticPr fontId="3"/>
  </si>
  <si>
    <t>292079</t>
    <phoneticPr fontId="3"/>
  </si>
  <si>
    <t>五條市</t>
    <phoneticPr fontId="3"/>
  </si>
  <si>
    <t>292087</t>
    <phoneticPr fontId="3"/>
  </si>
  <si>
    <t>御所市</t>
    <phoneticPr fontId="3"/>
  </si>
  <si>
    <t>292095</t>
    <phoneticPr fontId="3"/>
  </si>
  <si>
    <t>生駒市</t>
    <phoneticPr fontId="3"/>
  </si>
  <si>
    <t>292109</t>
    <phoneticPr fontId="3"/>
  </si>
  <si>
    <t>香芝市</t>
    <phoneticPr fontId="3"/>
  </si>
  <si>
    <t>292117</t>
    <phoneticPr fontId="3"/>
  </si>
  <si>
    <t>葛城市</t>
    <phoneticPr fontId="3"/>
  </si>
  <si>
    <t>292125</t>
    <phoneticPr fontId="3"/>
  </si>
  <si>
    <t>宇陀市</t>
    <phoneticPr fontId="3"/>
  </si>
  <si>
    <t>293229</t>
    <phoneticPr fontId="3"/>
  </si>
  <si>
    <t>山添村</t>
    <phoneticPr fontId="3"/>
  </si>
  <si>
    <t>293423</t>
    <phoneticPr fontId="3"/>
  </si>
  <si>
    <t>平群町</t>
    <phoneticPr fontId="3"/>
  </si>
  <si>
    <t>293431</t>
    <phoneticPr fontId="3"/>
  </si>
  <si>
    <t>三郷町</t>
    <phoneticPr fontId="3"/>
  </si>
  <si>
    <t>293440</t>
    <phoneticPr fontId="3"/>
  </si>
  <si>
    <t>斑鳩町</t>
    <phoneticPr fontId="3"/>
  </si>
  <si>
    <t>293458</t>
    <phoneticPr fontId="3"/>
  </si>
  <si>
    <t>安堵町</t>
    <phoneticPr fontId="3"/>
  </si>
  <si>
    <t>293610</t>
    <phoneticPr fontId="3"/>
  </si>
  <si>
    <t>293628</t>
    <phoneticPr fontId="3"/>
  </si>
  <si>
    <t>三宅町</t>
    <phoneticPr fontId="3"/>
  </si>
  <si>
    <t>293636</t>
    <phoneticPr fontId="3"/>
  </si>
  <si>
    <t>田原本町</t>
    <phoneticPr fontId="3"/>
  </si>
  <si>
    <t>293857</t>
    <phoneticPr fontId="3"/>
  </si>
  <si>
    <t>曽爾村</t>
    <phoneticPr fontId="3"/>
  </si>
  <si>
    <t>293865</t>
    <phoneticPr fontId="3"/>
  </si>
  <si>
    <t>御杖村</t>
    <phoneticPr fontId="3"/>
  </si>
  <si>
    <t>294012</t>
    <phoneticPr fontId="3"/>
  </si>
  <si>
    <t>高取町</t>
    <phoneticPr fontId="3"/>
  </si>
  <si>
    <t>294021</t>
    <phoneticPr fontId="3"/>
  </si>
  <si>
    <t>明日香村</t>
    <phoneticPr fontId="3"/>
  </si>
  <si>
    <t>294241</t>
    <phoneticPr fontId="3"/>
  </si>
  <si>
    <t>上牧町</t>
    <phoneticPr fontId="3"/>
  </si>
  <si>
    <t>294250</t>
    <phoneticPr fontId="3"/>
  </si>
  <si>
    <t>王寺町</t>
    <phoneticPr fontId="3"/>
  </si>
  <si>
    <t>294268</t>
    <phoneticPr fontId="3"/>
  </si>
  <si>
    <t>広陵町</t>
    <phoneticPr fontId="3"/>
  </si>
  <si>
    <t>294276</t>
    <phoneticPr fontId="3"/>
  </si>
  <si>
    <t>河合町</t>
    <phoneticPr fontId="3"/>
  </si>
  <si>
    <t>294411</t>
    <phoneticPr fontId="3"/>
  </si>
  <si>
    <t>吉野町</t>
    <phoneticPr fontId="3"/>
  </si>
  <si>
    <t>294420</t>
    <phoneticPr fontId="3"/>
  </si>
  <si>
    <t>大淀町</t>
    <phoneticPr fontId="3"/>
  </si>
  <si>
    <t>294438</t>
    <phoneticPr fontId="3"/>
  </si>
  <si>
    <t>下市町</t>
    <phoneticPr fontId="3"/>
  </si>
  <si>
    <t>294446</t>
    <phoneticPr fontId="3"/>
  </si>
  <si>
    <t>黒滝村</t>
    <phoneticPr fontId="3"/>
  </si>
  <si>
    <t>294462</t>
    <phoneticPr fontId="3"/>
  </si>
  <si>
    <t>天川村</t>
    <phoneticPr fontId="3"/>
  </si>
  <si>
    <t>294471</t>
    <phoneticPr fontId="3"/>
  </si>
  <si>
    <t>野迫川村</t>
    <phoneticPr fontId="3"/>
  </si>
  <si>
    <t>294497</t>
    <phoneticPr fontId="3"/>
  </si>
  <si>
    <t>十津川村</t>
    <phoneticPr fontId="3"/>
  </si>
  <si>
    <t>294501</t>
    <phoneticPr fontId="3"/>
  </si>
  <si>
    <t>下北山村</t>
    <phoneticPr fontId="3"/>
  </si>
  <si>
    <t>294519</t>
    <phoneticPr fontId="3"/>
  </si>
  <si>
    <t>上北山村</t>
    <phoneticPr fontId="3"/>
  </si>
  <si>
    <t>294527</t>
    <phoneticPr fontId="3"/>
  </si>
  <si>
    <t>川上村</t>
    <phoneticPr fontId="3"/>
  </si>
  <si>
    <t>294535</t>
    <phoneticPr fontId="3"/>
  </si>
  <si>
    <t>東吉野村</t>
    <phoneticPr fontId="3"/>
  </si>
  <si>
    <t>302015</t>
    <phoneticPr fontId="3"/>
  </si>
  <si>
    <t>和歌山市</t>
    <phoneticPr fontId="3"/>
  </si>
  <si>
    <t>302023</t>
    <phoneticPr fontId="3"/>
  </si>
  <si>
    <t>海南市</t>
    <phoneticPr fontId="3"/>
  </si>
  <si>
    <t>302031</t>
    <phoneticPr fontId="3"/>
  </si>
  <si>
    <t>橋本市</t>
    <phoneticPr fontId="3"/>
  </si>
  <si>
    <t>302040</t>
    <phoneticPr fontId="3"/>
  </si>
  <si>
    <t>有田市</t>
    <phoneticPr fontId="3"/>
  </si>
  <si>
    <t>302058</t>
    <phoneticPr fontId="3"/>
  </si>
  <si>
    <t>御坊市</t>
    <phoneticPr fontId="3"/>
  </si>
  <si>
    <t>302066</t>
    <phoneticPr fontId="3"/>
  </si>
  <si>
    <t>田辺市</t>
    <phoneticPr fontId="3"/>
  </si>
  <si>
    <t>302074</t>
    <phoneticPr fontId="3"/>
  </si>
  <si>
    <t>新宮市</t>
    <phoneticPr fontId="3"/>
  </si>
  <si>
    <t>302082</t>
    <phoneticPr fontId="3"/>
  </si>
  <si>
    <t>紀の川市</t>
    <phoneticPr fontId="3"/>
  </si>
  <si>
    <t>302091</t>
    <phoneticPr fontId="3"/>
  </si>
  <si>
    <t>岩出市</t>
    <phoneticPr fontId="3"/>
  </si>
  <si>
    <t>303046</t>
    <phoneticPr fontId="3"/>
  </si>
  <si>
    <t>紀美野町</t>
    <phoneticPr fontId="3"/>
  </si>
  <si>
    <t>303411</t>
    <phoneticPr fontId="3"/>
  </si>
  <si>
    <t>かつらぎ町</t>
    <phoneticPr fontId="3"/>
  </si>
  <si>
    <t>303437</t>
    <phoneticPr fontId="3"/>
  </si>
  <si>
    <t>九度山町</t>
    <phoneticPr fontId="3"/>
  </si>
  <si>
    <t>303445</t>
    <phoneticPr fontId="3"/>
  </si>
  <si>
    <t>高野町</t>
    <phoneticPr fontId="3"/>
  </si>
  <si>
    <t>303615</t>
    <phoneticPr fontId="3"/>
  </si>
  <si>
    <t>湯浅町</t>
    <phoneticPr fontId="3"/>
  </si>
  <si>
    <t>303623</t>
    <phoneticPr fontId="3"/>
  </si>
  <si>
    <t>広川町</t>
    <phoneticPr fontId="3"/>
  </si>
  <si>
    <t>303666</t>
    <phoneticPr fontId="3"/>
  </si>
  <si>
    <t>有田川町</t>
    <phoneticPr fontId="3"/>
  </si>
  <si>
    <t>303810</t>
    <phoneticPr fontId="3"/>
  </si>
  <si>
    <t>美浜町</t>
    <phoneticPr fontId="3"/>
  </si>
  <si>
    <t>303828</t>
    <phoneticPr fontId="3"/>
  </si>
  <si>
    <t>日高町</t>
    <phoneticPr fontId="3"/>
  </si>
  <si>
    <t>303836</t>
    <phoneticPr fontId="3"/>
  </si>
  <si>
    <t>由良町</t>
    <phoneticPr fontId="3"/>
  </si>
  <si>
    <t>303909</t>
    <phoneticPr fontId="3"/>
  </si>
  <si>
    <t>印南町</t>
    <phoneticPr fontId="3"/>
  </si>
  <si>
    <t>303917</t>
    <phoneticPr fontId="3"/>
  </si>
  <si>
    <t>みなべ町</t>
    <phoneticPr fontId="3"/>
  </si>
  <si>
    <t>303925</t>
    <phoneticPr fontId="3"/>
  </si>
  <si>
    <t>日高川町</t>
    <phoneticPr fontId="3"/>
  </si>
  <si>
    <t>304018</t>
    <phoneticPr fontId="3"/>
  </si>
  <si>
    <t>白浜町</t>
    <phoneticPr fontId="3"/>
  </si>
  <si>
    <t>304042</t>
    <phoneticPr fontId="3"/>
  </si>
  <si>
    <t>上富田町</t>
    <phoneticPr fontId="3"/>
  </si>
  <si>
    <t>304069</t>
    <phoneticPr fontId="3"/>
  </si>
  <si>
    <t>すさみ町</t>
    <phoneticPr fontId="3"/>
  </si>
  <si>
    <t>304212</t>
    <phoneticPr fontId="3"/>
  </si>
  <si>
    <t>那智勝浦町</t>
    <phoneticPr fontId="3"/>
  </si>
  <si>
    <t>304221</t>
    <phoneticPr fontId="3"/>
  </si>
  <si>
    <t>太地町</t>
    <phoneticPr fontId="3"/>
  </si>
  <si>
    <t>304247</t>
    <phoneticPr fontId="3"/>
  </si>
  <si>
    <t>古座川町</t>
    <phoneticPr fontId="3"/>
  </si>
  <si>
    <t>304271</t>
    <phoneticPr fontId="3"/>
  </si>
  <si>
    <t>北山村</t>
    <phoneticPr fontId="3"/>
  </si>
  <si>
    <t>304280</t>
    <phoneticPr fontId="3"/>
  </si>
  <si>
    <t>串本町</t>
    <phoneticPr fontId="3"/>
  </si>
  <si>
    <t>312011</t>
    <phoneticPr fontId="3"/>
  </si>
  <si>
    <t>鳥取市</t>
    <phoneticPr fontId="3"/>
  </si>
  <si>
    <t>312029</t>
    <phoneticPr fontId="3"/>
  </si>
  <si>
    <t>米子市</t>
    <phoneticPr fontId="3"/>
  </si>
  <si>
    <t>312037</t>
    <phoneticPr fontId="3"/>
  </si>
  <si>
    <t>倉吉市</t>
    <phoneticPr fontId="3"/>
  </si>
  <si>
    <t>312045</t>
    <phoneticPr fontId="3"/>
  </si>
  <si>
    <t>境港市</t>
    <phoneticPr fontId="3"/>
  </si>
  <si>
    <t>313025</t>
    <phoneticPr fontId="3"/>
  </si>
  <si>
    <t>岩美町</t>
    <phoneticPr fontId="3"/>
  </si>
  <si>
    <t>313254</t>
    <phoneticPr fontId="3"/>
  </si>
  <si>
    <t>若桜町</t>
    <phoneticPr fontId="3"/>
  </si>
  <si>
    <t>313289</t>
    <phoneticPr fontId="3"/>
  </si>
  <si>
    <t>智頭町</t>
    <phoneticPr fontId="3"/>
  </si>
  <si>
    <t>313297</t>
    <phoneticPr fontId="3"/>
  </si>
  <si>
    <t>八頭町</t>
    <phoneticPr fontId="3"/>
  </si>
  <si>
    <t>313645</t>
    <phoneticPr fontId="3"/>
  </si>
  <si>
    <t>三朝町</t>
    <phoneticPr fontId="3"/>
  </si>
  <si>
    <t>313700</t>
    <phoneticPr fontId="3"/>
  </si>
  <si>
    <t>湯梨浜町</t>
    <phoneticPr fontId="3"/>
  </si>
  <si>
    <t>313718</t>
    <phoneticPr fontId="3"/>
  </si>
  <si>
    <t>琴浦町</t>
    <phoneticPr fontId="3"/>
  </si>
  <si>
    <t>313726</t>
    <phoneticPr fontId="3"/>
  </si>
  <si>
    <t>北栄町</t>
    <phoneticPr fontId="3"/>
  </si>
  <si>
    <t>313840</t>
    <phoneticPr fontId="3"/>
  </si>
  <si>
    <t>日吉津村</t>
    <phoneticPr fontId="3"/>
  </si>
  <si>
    <t>313866</t>
    <phoneticPr fontId="3"/>
  </si>
  <si>
    <t>大山町</t>
    <phoneticPr fontId="3"/>
  </si>
  <si>
    <t>313891</t>
    <phoneticPr fontId="3"/>
  </si>
  <si>
    <t>313904</t>
    <phoneticPr fontId="3"/>
  </si>
  <si>
    <t>伯耆町</t>
    <phoneticPr fontId="3"/>
  </si>
  <si>
    <t>314013</t>
    <phoneticPr fontId="3"/>
  </si>
  <si>
    <t>日南町</t>
    <phoneticPr fontId="3"/>
  </si>
  <si>
    <t>314021</t>
    <phoneticPr fontId="3"/>
  </si>
  <si>
    <t>日野町</t>
    <phoneticPr fontId="3"/>
  </si>
  <si>
    <t>314030</t>
    <phoneticPr fontId="3"/>
  </si>
  <si>
    <t>江府町</t>
    <phoneticPr fontId="3"/>
  </si>
  <si>
    <t>322016</t>
    <phoneticPr fontId="3"/>
  </si>
  <si>
    <t>松江市</t>
    <phoneticPr fontId="3"/>
  </si>
  <si>
    <t>322024</t>
    <phoneticPr fontId="3"/>
  </si>
  <si>
    <t>浜田市</t>
    <phoneticPr fontId="3"/>
  </si>
  <si>
    <t>322032</t>
    <phoneticPr fontId="3"/>
  </si>
  <si>
    <t>出雲市</t>
    <phoneticPr fontId="3"/>
  </si>
  <si>
    <t>322041</t>
    <phoneticPr fontId="3"/>
  </si>
  <si>
    <t>益田市</t>
    <phoneticPr fontId="3"/>
  </si>
  <si>
    <t>322059</t>
    <phoneticPr fontId="3"/>
  </si>
  <si>
    <t>大田市</t>
    <phoneticPr fontId="3"/>
  </si>
  <si>
    <t>322067</t>
    <phoneticPr fontId="3"/>
  </si>
  <si>
    <t>安来市</t>
    <phoneticPr fontId="3"/>
  </si>
  <si>
    <t>322075</t>
    <phoneticPr fontId="3"/>
  </si>
  <si>
    <t>江津市</t>
    <phoneticPr fontId="3"/>
  </si>
  <si>
    <t>322091</t>
    <phoneticPr fontId="3"/>
  </si>
  <si>
    <t>雲南市</t>
    <phoneticPr fontId="3"/>
  </si>
  <si>
    <t>323438</t>
    <phoneticPr fontId="3"/>
  </si>
  <si>
    <t>奥出雲町</t>
    <phoneticPr fontId="3"/>
  </si>
  <si>
    <t>323861</t>
    <phoneticPr fontId="3"/>
  </si>
  <si>
    <t>飯南町</t>
    <phoneticPr fontId="3"/>
  </si>
  <si>
    <t>324418</t>
    <phoneticPr fontId="3"/>
  </si>
  <si>
    <t>川本町</t>
    <phoneticPr fontId="3"/>
  </si>
  <si>
    <t>324485</t>
    <phoneticPr fontId="3"/>
  </si>
  <si>
    <t>美郷町</t>
    <phoneticPr fontId="3"/>
  </si>
  <si>
    <t>324493</t>
    <phoneticPr fontId="3"/>
  </si>
  <si>
    <t>邑南町</t>
    <phoneticPr fontId="3"/>
  </si>
  <si>
    <t>325015</t>
    <phoneticPr fontId="3"/>
  </si>
  <si>
    <t>津和野町</t>
    <phoneticPr fontId="3"/>
  </si>
  <si>
    <t>325058</t>
    <phoneticPr fontId="3"/>
  </si>
  <si>
    <t>吉賀町</t>
    <phoneticPr fontId="3"/>
  </si>
  <si>
    <t>325252</t>
    <phoneticPr fontId="3"/>
  </si>
  <si>
    <t>海士町</t>
    <phoneticPr fontId="3"/>
  </si>
  <si>
    <t>325261</t>
    <phoneticPr fontId="3"/>
  </si>
  <si>
    <t>西ノ島町</t>
    <phoneticPr fontId="3"/>
  </si>
  <si>
    <t>325279</t>
    <phoneticPr fontId="3"/>
  </si>
  <si>
    <t>知夫村</t>
    <phoneticPr fontId="3"/>
  </si>
  <si>
    <t>325287</t>
    <phoneticPr fontId="3"/>
  </si>
  <si>
    <t>隠岐の島町</t>
    <phoneticPr fontId="3"/>
  </si>
  <si>
    <t>331007</t>
    <phoneticPr fontId="3"/>
  </si>
  <si>
    <t>岡山市</t>
    <phoneticPr fontId="3"/>
  </si>
  <si>
    <t>332020</t>
    <phoneticPr fontId="3"/>
  </si>
  <si>
    <t>倉敷市</t>
    <phoneticPr fontId="3"/>
  </si>
  <si>
    <t>332038</t>
    <phoneticPr fontId="3"/>
  </si>
  <si>
    <t>津山市</t>
    <phoneticPr fontId="3"/>
  </si>
  <si>
    <t>332046</t>
    <phoneticPr fontId="3"/>
  </si>
  <si>
    <t>玉野市</t>
    <phoneticPr fontId="3"/>
  </si>
  <si>
    <t>332054</t>
    <phoneticPr fontId="3"/>
  </si>
  <si>
    <t>笠岡市</t>
    <phoneticPr fontId="3"/>
  </si>
  <si>
    <t>332071</t>
    <phoneticPr fontId="3"/>
  </si>
  <si>
    <t>井原市</t>
    <phoneticPr fontId="3"/>
  </si>
  <si>
    <t>332089</t>
    <phoneticPr fontId="3"/>
  </si>
  <si>
    <t>総社市</t>
    <phoneticPr fontId="3"/>
  </si>
  <si>
    <t>332097</t>
    <phoneticPr fontId="3"/>
  </si>
  <si>
    <t>高梁市</t>
    <phoneticPr fontId="3"/>
  </si>
  <si>
    <t>332101</t>
    <phoneticPr fontId="3"/>
  </si>
  <si>
    <t>新見市</t>
    <phoneticPr fontId="3"/>
  </si>
  <si>
    <t>332119</t>
    <phoneticPr fontId="3"/>
  </si>
  <si>
    <t>備前市</t>
    <phoneticPr fontId="3"/>
  </si>
  <si>
    <t>332127</t>
    <phoneticPr fontId="3"/>
  </si>
  <si>
    <t>瀬戸内市</t>
    <phoneticPr fontId="3"/>
  </si>
  <si>
    <t>332135</t>
    <phoneticPr fontId="3"/>
  </si>
  <si>
    <t>赤磐市</t>
    <phoneticPr fontId="3"/>
  </si>
  <si>
    <t>332143</t>
    <phoneticPr fontId="3"/>
  </si>
  <si>
    <t>真庭市</t>
    <phoneticPr fontId="3"/>
  </si>
  <si>
    <t>332151</t>
    <phoneticPr fontId="3"/>
  </si>
  <si>
    <t>美作市</t>
    <phoneticPr fontId="3"/>
  </si>
  <si>
    <t>332160</t>
    <phoneticPr fontId="3"/>
  </si>
  <si>
    <t>浅口市</t>
    <phoneticPr fontId="3"/>
  </si>
  <si>
    <t>333468</t>
    <phoneticPr fontId="3"/>
  </si>
  <si>
    <t>和気町</t>
    <phoneticPr fontId="3"/>
  </si>
  <si>
    <t>334235</t>
    <phoneticPr fontId="3"/>
  </si>
  <si>
    <t>早島町</t>
    <phoneticPr fontId="3"/>
  </si>
  <si>
    <t>334456</t>
    <phoneticPr fontId="3"/>
  </si>
  <si>
    <t>里庄町</t>
    <phoneticPr fontId="3"/>
  </si>
  <si>
    <t>334618</t>
    <phoneticPr fontId="3"/>
  </si>
  <si>
    <t>矢掛町</t>
    <phoneticPr fontId="3"/>
  </si>
  <si>
    <t>335860</t>
    <phoneticPr fontId="3"/>
  </si>
  <si>
    <t>新庄村</t>
    <phoneticPr fontId="3"/>
  </si>
  <si>
    <t>336068</t>
    <phoneticPr fontId="3"/>
  </si>
  <si>
    <t>鏡野町</t>
    <phoneticPr fontId="3"/>
  </si>
  <si>
    <t>336220</t>
    <phoneticPr fontId="3"/>
  </si>
  <si>
    <t>勝央町</t>
    <phoneticPr fontId="3"/>
  </si>
  <si>
    <t>336238</t>
    <phoneticPr fontId="3"/>
  </si>
  <si>
    <t>奈義町</t>
    <phoneticPr fontId="3"/>
  </si>
  <si>
    <t>336432</t>
    <phoneticPr fontId="3"/>
  </si>
  <si>
    <t>西粟倉村</t>
    <phoneticPr fontId="3"/>
  </si>
  <si>
    <t>336637</t>
    <phoneticPr fontId="3"/>
  </si>
  <si>
    <t>久米南町</t>
    <phoneticPr fontId="3"/>
  </si>
  <si>
    <t>336661</t>
    <phoneticPr fontId="3"/>
  </si>
  <si>
    <t>美咲町</t>
    <phoneticPr fontId="3"/>
  </si>
  <si>
    <t>336815</t>
    <phoneticPr fontId="3"/>
  </si>
  <si>
    <t>吉備中央町</t>
    <phoneticPr fontId="3"/>
  </si>
  <si>
    <t>341002</t>
    <phoneticPr fontId="3"/>
  </si>
  <si>
    <t>広島市</t>
    <phoneticPr fontId="3"/>
  </si>
  <si>
    <t>342025</t>
    <phoneticPr fontId="3"/>
  </si>
  <si>
    <t>呉市</t>
    <phoneticPr fontId="3"/>
  </si>
  <si>
    <t>342033</t>
    <phoneticPr fontId="3"/>
  </si>
  <si>
    <t>竹原市</t>
    <phoneticPr fontId="3"/>
  </si>
  <si>
    <t>342041</t>
    <phoneticPr fontId="3"/>
  </si>
  <si>
    <t>三原市</t>
    <phoneticPr fontId="3"/>
  </si>
  <si>
    <t>342050</t>
    <phoneticPr fontId="3"/>
  </si>
  <si>
    <t>尾道市</t>
    <phoneticPr fontId="3"/>
  </si>
  <si>
    <t>342076</t>
    <phoneticPr fontId="3"/>
  </si>
  <si>
    <t>福山市</t>
    <phoneticPr fontId="3"/>
  </si>
  <si>
    <t>342084</t>
    <phoneticPr fontId="3"/>
  </si>
  <si>
    <t>府中市</t>
    <phoneticPr fontId="3"/>
  </si>
  <si>
    <t>342092</t>
    <phoneticPr fontId="3"/>
  </si>
  <si>
    <t>三次市</t>
    <phoneticPr fontId="3"/>
  </si>
  <si>
    <t>342106</t>
    <phoneticPr fontId="3"/>
  </si>
  <si>
    <t>庄原市</t>
    <phoneticPr fontId="3"/>
  </si>
  <si>
    <t>342114</t>
    <phoneticPr fontId="3"/>
  </si>
  <si>
    <t>大竹市</t>
    <phoneticPr fontId="3"/>
  </si>
  <si>
    <t>342122</t>
    <phoneticPr fontId="3"/>
  </si>
  <si>
    <t>東広島市</t>
    <phoneticPr fontId="3"/>
  </si>
  <si>
    <t>342131</t>
    <phoneticPr fontId="3"/>
  </si>
  <si>
    <t>廿日市市</t>
    <phoneticPr fontId="3"/>
  </si>
  <si>
    <t>342149</t>
    <phoneticPr fontId="3"/>
  </si>
  <si>
    <t>安芸高田市</t>
    <phoneticPr fontId="3"/>
  </si>
  <si>
    <t>342157</t>
    <phoneticPr fontId="3"/>
  </si>
  <si>
    <t>江田島市</t>
    <phoneticPr fontId="3"/>
  </si>
  <si>
    <t>343021</t>
    <phoneticPr fontId="3"/>
  </si>
  <si>
    <t>府中町</t>
    <phoneticPr fontId="3"/>
  </si>
  <si>
    <t>343048</t>
    <phoneticPr fontId="3"/>
  </si>
  <si>
    <t>海田町</t>
    <phoneticPr fontId="3"/>
  </si>
  <si>
    <t>343072</t>
    <phoneticPr fontId="3"/>
  </si>
  <si>
    <t>熊野町</t>
    <phoneticPr fontId="3"/>
  </si>
  <si>
    <t>343099</t>
    <phoneticPr fontId="3"/>
  </si>
  <si>
    <t>坂町</t>
    <phoneticPr fontId="3"/>
  </si>
  <si>
    <t>343684</t>
    <phoneticPr fontId="3"/>
  </si>
  <si>
    <t>安芸太田町</t>
    <phoneticPr fontId="3"/>
  </si>
  <si>
    <t>343692</t>
    <phoneticPr fontId="3"/>
  </si>
  <si>
    <t>北広島町</t>
    <phoneticPr fontId="3"/>
  </si>
  <si>
    <t>344311</t>
    <phoneticPr fontId="3"/>
  </si>
  <si>
    <t>大崎上島町</t>
    <phoneticPr fontId="3"/>
  </si>
  <si>
    <t>344621</t>
    <phoneticPr fontId="3"/>
  </si>
  <si>
    <t>世羅町</t>
    <phoneticPr fontId="3"/>
  </si>
  <si>
    <t>345458</t>
    <phoneticPr fontId="3"/>
  </si>
  <si>
    <t>神石高原町</t>
    <phoneticPr fontId="3"/>
  </si>
  <si>
    <t>352012</t>
    <phoneticPr fontId="3"/>
  </si>
  <si>
    <t>下関市</t>
    <phoneticPr fontId="3"/>
  </si>
  <si>
    <t>352021</t>
    <phoneticPr fontId="3"/>
  </si>
  <si>
    <t>宇部市</t>
    <phoneticPr fontId="3"/>
  </si>
  <si>
    <t>352039</t>
    <phoneticPr fontId="3"/>
  </si>
  <si>
    <t>山口市</t>
    <phoneticPr fontId="3"/>
  </si>
  <si>
    <t>352047</t>
    <phoneticPr fontId="3"/>
  </si>
  <si>
    <t>萩市</t>
    <phoneticPr fontId="3"/>
  </si>
  <si>
    <t>352063</t>
    <phoneticPr fontId="3"/>
  </si>
  <si>
    <t>防府市</t>
    <phoneticPr fontId="3"/>
  </si>
  <si>
    <t>352071</t>
    <phoneticPr fontId="3"/>
  </si>
  <si>
    <t>下松市</t>
    <phoneticPr fontId="3"/>
  </si>
  <si>
    <t>352080</t>
    <phoneticPr fontId="3"/>
  </si>
  <si>
    <t>岩国市</t>
    <phoneticPr fontId="3"/>
  </si>
  <si>
    <t>352101</t>
    <phoneticPr fontId="3"/>
  </si>
  <si>
    <t>光市</t>
    <phoneticPr fontId="3"/>
  </si>
  <si>
    <t>352110</t>
    <phoneticPr fontId="3"/>
  </si>
  <si>
    <t>長門市</t>
    <phoneticPr fontId="3"/>
  </si>
  <si>
    <t>352128</t>
    <phoneticPr fontId="3"/>
  </si>
  <si>
    <t>柳井市</t>
    <phoneticPr fontId="3"/>
  </si>
  <si>
    <t>352136</t>
    <phoneticPr fontId="3"/>
  </si>
  <si>
    <t>美祢市</t>
    <phoneticPr fontId="3"/>
  </si>
  <si>
    <t>352152</t>
    <phoneticPr fontId="3"/>
  </si>
  <si>
    <t>周南市</t>
    <phoneticPr fontId="3"/>
  </si>
  <si>
    <t>352161</t>
    <phoneticPr fontId="3"/>
  </si>
  <si>
    <t>山陽小野田市</t>
    <phoneticPr fontId="3"/>
  </si>
  <si>
    <t>353051</t>
    <phoneticPr fontId="3"/>
  </si>
  <si>
    <t>周防大島町</t>
    <phoneticPr fontId="3"/>
  </si>
  <si>
    <t>353213</t>
    <phoneticPr fontId="3"/>
  </si>
  <si>
    <t>和木町</t>
    <phoneticPr fontId="3"/>
  </si>
  <si>
    <t>353418</t>
    <phoneticPr fontId="3"/>
  </si>
  <si>
    <t>上関町</t>
    <phoneticPr fontId="3"/>
  </si>
  <si>
    <t>353434</t>
    <phoneticPr fontId="3"/>
  </si>
  <si>
    <t>田布施町</t>
    <phoneticPr fontId="3"/>
  </si>
  <si>
    <t>353442</t>
    <phoneticPr fontId="3"/>
  </si>
  <si>
    <t>平生町</t>
    <phoneticPr fontId="3"/>
  </si>
  <si>
    <t>355020</t>
    <phoneticPr fontId="3"/>
  </si>
  <si>
    <t>阿武町</t>
    <phoneticPr fontId="3"/>
  </si>
  <si>
    <t>362018</t>
    <phoneticPr fontId="3"/>
  </si>
  <si>
    <t>徳島市</t>
    <phoneticPr fontId="3"/>
  </si>
  <si>
    <t>362026</t>
    <phoneticPr fontId="3"/>
  </si>
  <si>
    <t>鳴門市</t>
    <phoneticPr fontId="3"/>
  </si>
  <si>
    <t>362034</t>
    <phoneticPr fontId="3"/>
  </si>
  <si>
    <t>小松島市</t>
    <phoneticPr fontId="3"/>
  </si>
  <si>
    <t>362042</t>
    <phoneticPr fontId="3"/>
  </si>
  <si>
    <t>阿南市</t>
    <phoneticPr fontId="3"/>
  </si>
  <si>
    <t>362051</t>
    <phoneticPr fontId="3"/>
  </si>
  <si>
    <t>吉野川市</t>
    <phoneticPr fontId="3"/>
  </si>
  <si>
    <t>362069</t>
    <phoneticPr fontId="3"/>
  </si>
  <si>
    <t>阿波市</t>
    <phoneticPr fontId="3"/>
  </si>
  <si>
    <t>362077</t>
    <phoneticPr fontId="3"/>
  </si>
  <si>
    <t>美馬市</t>
    <phoneticPr fontId="3"/>
  </si>
  <si>
    <t>362085</t>
    <phoneticPr fontId="3"/>
  </si>
  <si>
    <t>三好市</t>
    <phoneticPr fontId="3"/>
  </si>
  <si>
    <t>363014</t>
    <phoneticPr fontId="3"/>
  </si>
  <si>
    <t>勝浦町</t>
    <phoneticPr fontId="3"/>
  </si>
  <si>
    <t>363022</t>
    <phoneticPr fontId="3"/>
  </si>
  <si>
    <t>上勝町</t>
    <phoneticPr fontId="3"/>
  </si>
  <si>
    <t>363219</t>
    <phoneticPr fontId="3"/>
  </si>
  <si>
    <t>佐那河内村</t>
    <phoneticPr fontId="3"/>
  </si>
  <si>
    <t>363413</t>
    <phoneticPr fontId="3"/>
  </si>
  <si>
    <t>石井町</t>
    <phoneticPr fontId="3"/>
  </si>
  <si>
    <t>363421</t>
    <phoneticPr fontId="3"/>
  </si>
  <si>
    <t>神山町</t>
    <phoneticPr fontId="3"/>
  </si>
  <si>
    <t>363685</t>
    <phoneticPr fontId="3"/>
  </si>
  <si>
    <t>那賀町</t>
    <phoneticPr fontId="3"/>
  </si>
  <si>
    <t>363839</t>
    <phoneticPr fontId="3"/>
  </si>
  <si>
    <t>牟岐町</t>
    <phoneticPr fontId="3"/>
  </si>
  <si>
    <t>363871</t>
    <phoneticPr fontId="3"/>
  </si>
  <si>
    <t>美波町</t>
    <phoneticPr fontId="3"/>
  </si>
  <si>
    <t>363880</t>
    <phoneticPr fontId="3"/>
  </si>
  <si>
    <t>海陽町</t>
    <phoneticPr fontId="3"/>
  </si>
  <si>
    <t>364011</t>
    <phoneticPr fontId="3"/>
  </si>
  <si>
    <t>松茂町</t>
    <phoneticPr fontId="3"/>
  </si>
  <si>
    <t>364029</t>
    <phoneticPr fontId="3"/>
  </si>
  <si>
    <t>北島町</t>
    <phoneticPr fontId="3"/>
  </si>
  <si>
    <t>364037</t>
    <phoneticPr fontId="3"/>
  </si>
  <si>
    <t>藍住町</t>
    <phoneticPr fontId="3"/>
  </si>
  <si>
    <t>364045</t>
    <phoneticPr fontId="3"/>
  </si>
  <si>
    <t>板野町</t>
    <phoneticPr fontId="3"/>
  </si>
  <si>
    <t>364053</t>
    <phoneticPr fontId="3"/>
  </si>
  <si>
    <t>上板町</t>
    <phoneticPr fontId="3"/>
  </si>
  <si>
    <t>364681</t>
    <phoneticPr fontId="3"/>
  </si>
  <si>
    <t>つるぎ町</t>
    <phoneticPr fontId="3"/>
  </si>
  <si>
    <t>364894</t>
    <phoneticPr fontId="3"/>
  </si>
  <si>
    <t>東みよし町</t>
    <phoneticPr fontId="3"/>
  </si>
  <si>
    <t>372013</t>
    <phoneticPr fontId="3"/>
  </si>
  <si>
    <t>高松市</t>
    <phoneticPr fontId="3"/>
  </si>
  <si>
    <t>372021</t>
    <phoneticPr fontId="3"/>
  </si>
  <si>
    <t>丸亀市</t>
    <phoneticPr fontId="3"/>
  </si>
  <si>
    <t>372030</t>
    <phoneticPr fontId="3"/>
  </si>
  <si>
    <t>坂出市</t>
    <phoneticPr fontId="3"/>
  </si>
  <si>
    <t>372048</t>
    <phoneticPr fontId="3"/>
  </si>
  <si>
    <t>善通寺市</t>
    <phoneticPr fontId="3"/>
  </si>
  <si>
    <t>372056</t>
    <phoneticPr fontId="3"/>
  </si>
  <si>
    <t>観音寺市</t>
    <phoneticPr fontId="3"/>
  </si>
  <si>
    <t>372064</t>
    <phoneticPr fontId="3"/>
  </si>
  <si>
    <t>さぬき市</t>
    <phoneticPr fontId="3"/>
  </si>
  <si>
    <t>372072</t>
    <phoneticPr fontId="3"/>
  </si>
  <si>
    <t>東かがわ市</t>
    <phoneticPr fontId="3"/>
  </si>
  <si>
    <t>372081</t>
    <phoneticPr fontId="3"/>
  </si>
  <si>
    <t>三豊市</t>
    <phoneticPr fontId="3"/>
  </si>
  <si>
    <t>373222</t>
    <phoneticPr fontId="3"/>
  </si>
  <si>
    <t>土庄町</t>
    <phoneticPr fontId="3"/>
  </si>
  <si>
    <t>373249</t>
    <phoneticPr fontId="3"/>
  </si>
  <si>
    <t>小豆島町</t>
    <phoneticPr fontId="3"/>
  </si>
  <si>
    <t>373419</t>
    <phoneticPr fontId="3"/>
  </si>
  <si>
    <t>三木町</t>
    <phoneticPr fontId="3"/>
  </si>
  <si>
    <t>373648</t>
    <phoneticPr fontId="3"/>
  </si>
  <si>
    <t>直島町</t>
    <phoneticPr fontId="3"/>
  </si>
  <si>
    <t>373869</t>
    <phoneticPr fontId="3"/>
  </si>
  <si>
    <t>宇多津町</t>
    <phoneticPr fontId="3"/>
  </si>
  <si>
    <t>373877</t>
    <phoneticPr fontId="3"/>
  </si>
  <si>
    <t>綾川町</t>
    <phoneticPr fontId="3"/>
  </si>
  <si>
    <t>374032</t>
    <phoneticPr fontId="3"/>
  </si>
  <si>
    <t>琴平町</t>
    <phoneticPr fontId="3"/>
  </si>
  <si>
    <t>374041</t>
    <phoneticPr fontId="3"/>
  </si>
  <si>
    <t>多度津町</t>
    <phoneticPr fontId="3"/>
  </si>
  <si>
    <t>374067</t>
    <phoneticPr fontId="3"/>
  </si>
  <si>
    <t>まんのう町</t>
    <phoneticPr fontId="3"/>
  </si>
  <si>
    <t>382019</t>
    <phoneticPr fontId="3"/>
  </si>
  <si>
    <t>松山市</t>
    <phoneticPr fontId="3"/>
  </si>
  <si>
    <t>382027</t>
    <phoneticPr fontId="3"/>
  </si>
  <si>
    <t>今治市</t>
    <phoneticPr fontId="3"/>
  </si>
  <si>
    <t>382035</t>
    <phoneticPr fontId="3"/>
  </si>
  <si>
    <t>宇和島市</t>
    <phoneticPr fontId="3"/>
  </si>
  <si>
    <t>382043</t>
    <phoneticPr fontId="3"/>
  </si>
  <si>
    <t>八幡浜市</t>
    <phoneticPr fontId="3"/>
  </si>
  <si>
    <t>382051</t>
    <phoneticPr fontId="3"/>
  </si>
  <si>
    <t>新居浜市</t>
    <phoneticPr fontId="3"/>
  </si>
  <si>
    <t>382060</t>
    <phoneticPr fontId="3"/>
  </si>
  <si>
    <t>西条市</t>
    <phoneticPr fontId="3"/>
  </si>
  <si>
    <t>382078</t>
    <phoneticPr fontId="3"/>
  </si>
  <si>
    <t>大洲市</t>
    <phoneticPr fontId="3"/>
  </si>
  <si>
    <t>382108</t>
    <phoneticPr fontId="3"/>
  </si>
  <si>
    <t>伊予市</t>
    <phoneticPr fontId="3"/>
  </si>
  <si>
    <t>382132</t>
    <phoneticPr fontId="3"/>
  </si>
  <si>
    <t>四国中央市</t>
    <phoneticPr fontId="3"/>
  </si>
  <si>
    <t>382141</t>
    <phoneticPr fontId="3"/>
  </si>
  <si>
    <t>西予市</t>
    <phoneticPr fontId="3"/>
  </si>
  <si>
    <t>382159</t>
    <phoneticPr fontId="3"/>
  </si>
  <si>
    <t>東温市</t>
    <phoneticPr fontId="3"/>
  </si>
  <si>
    <t>383562</t>
    <phoneticPr fontId="3"/>
  </si>
  <si>
    <t>上島町</t>
    <phoneticPr fontId="3"/>
  </si>
  <si>
    <t>383864</t>
    <phoneticPr fontId="3"/>
  </si>
  <si>
    <t>久万高原町</t>
    <phoneticPr fontId="3"/>
  </si>
  <si>
    <t>384011</t>
    <phoneticPr fontId="3"/>
  </si>
  <si>
    <t>松前町</t>
    <phoneticPr fontId="3"/>
  </si>
  <si>
    <t>384020</t>
    <phoneticPr fontId="3"/>
  </si>
  <si>
    <t>砥部町</t>
    <phoneticPr fontId="3"/>
  </si>
  <si>
    <t>384224</t>
    <phoneticPr fontId="3"/>
  </si>
  <si>
    <t>内子町</t>
    <phoneticPr fontId="3"/>
  </si>
  <si>
    <t>384429</t>
    <phoneticPr fontId="3"/>
  </si>
  <si>
    <t>伊方町</t>
    <phoneticPr fontId="3"/>
  </si>
  <si>
    <t>384844</t>
    <phoneticPr fontId="3"/>
  </si>
  <si>
    <t>松野町</t>
    <phoneticPr fontId="3"/>
  </si>
  <si>
    <t>384887</t>
    <phoneticPr fontId="3"/>
  </si>
  <si>
    <t>鬼北町</t>
    <phoneticPr fontId="3"/>
  </si>
  <si>
    <t>385069</t>
    <phoneticPr fontId="3"/>
  </si>
  <si>
    <t>愛南町</t>
    <phoneticPr fontId="3"/>
  </si>
  <si>
    <t>392014</t>
    <phoneticPr fontId="3"/>
  </si>
  <si>
    <t>高知市</t>
    <phoneticPr fontId="3"/>
  </si>
  <si>
    <t>392022</t>
    <phoneticPr fontId="3"/>
  </si>
  <si>
    <t>室戸市</t>
    <phoneticPr fontId="3"/>
  </si>
  <si>
    <t>392031</t>
    <phoneticPr fontId="3"/>
  </si>
  <si>
    <t>安芸市</t>
    <phoneticPr fontId="3"/>
  </si>
  <si>
    <t>392049</t>
    <phoneticPr fontId="3"/>
  </si>
  <si>
    <t>南国市</t>
    <phoneticPr fontId="3"/>
  </si>
  <si>
    <t>392057</t>
    <phoneticPr fontId="3"/>
  </si>
  <si>
    <t>土佐市</t>
    <phoneticPr fontId="3"/>
  </si>
  <si>
    <t>392065</t>
    <phoneticPr fontId="3"/>
  </si>
  <si>
    <t>須崎市</t>
    <phoneticPr fontId="3"/>
  </si>
  <si>
    <t>392081</t>
    <phoneticPr fontId="3"/>
  </si>
  <si>
    <t>宿毛市</t>
    <phoneticPr fontId="3"/>
  </si>
  <si>
    <t>392090</t>
    <phoneticPr fontId="3"/>
  </si>
  <si>
    <t>土佐清水市</t>
    <phoneticPr fontId="3"/>
  </si>
  <si>
    <t>392103</t>
    <phoneticPr fontId="3"/>
  </si>
  <si>
    <t>四万十市</t>
    <phoneticPr fontId="3"/>
  </si>
  <si>
    <t>392111</t>
    <phoneticPr fontId="3"/>
  </si>
  <si>
    <t>香南市</t>
    <phoneticPr fontId="3"/>
  </si>
  <si>
    <t>392120</t>
    <phoneticPr fontId="3"/>
  </si>
  <si>
    <t>香美市</t>
    <phoneticPr fontId="3"/>
  </si>
  <si>
    <t>393011</t>
    <phoneticPr fontId="3"/>
  </si>
  <si>
    <t>東洋町</t>
    <phoneticPr fontId="3"/>
  </si>
  <si>
    <t>393029</t>
    <phoneticPr fontId="3"/>
  </si>
  <si>
    <t>奈半利町</t>
    <phoneticPr fontId="3"/>
  </si>
  <si>
    <t>393037</t>
    <phoneticPr fontId="3"/>
  </si>
  <si>
    <t>田野町</t>
    <phoneticPr fontId="3"/>
  </si>
  <si>
    <t>393045</t>
    <phoneticPr fontId="3"/>
  </si>
  <si>
    <t>安田町</t>
    <phoneticPr fontId="3"/>
  </si>
  <si>
    <t>393053</t>
    <phoneticPr fontId="3"/>
  </si>
  <si>
    <t>北川村</t>
    <phoneticPr fontId="3"/>
  </si>
  <si>
    <t>393061</t>
    <phoneticPr fontId="3"/>
  </si>
  <si>
    <t>馬路村</t>
    <phoneticPr fontId="3"/>
  </si>
  <si>
    <t>393070</t>
    <phoneticPr fontId="3"/>
  </si>
  <si>
    <t>芸西村</t>
    <phoneticPr fontId="3"/>
  </si>
  <si>
    <t>393410</t>
    <phoneticPr fontId="3"/>
  </si>
  <si>
    <t>本山町</t>
    <phoneticPr fontId="3"/>
  </si>
  <si>
    <t>393444</t>
    <phoneticPr fontId="3"/>
  </si>
  <si>
    <t>大豊町</t>
    <phoneticPr fontId="3"/>
  </si>
  <si>
    <t>393631</t>
    <phoneticPr fontId="3"/>
  </si>
  <si>
    <t>土佐町</t>
    <phoneticPr fontId="3"/>
  </si>
  <si>
    <t>393649</t>
    <phoneticPr fontId="3"/>
  </si>
  <si>
    <t>大川村</t>
    <phoneticPr fontId="3"/>
  </si>
  <si>
    <t>393860</t>
    <phoneticPr fontId="3"/>
  </si>
  <si>
    <t>いの町</t>
    <phoneticPr fontId="3"/>
  </si>
  <si>
    <t>393878</t>
    <phoneticPr fontId="3"/>
  </si>
  <si>
    <t>仁淀川町</t>
    <phoneticPr fontId="3"/>
  </si>
  <si>
    <t>394017</t>
    <phoneticPr fontId="3"/>
  </si>
  <si>
    <t>中土佐町</t>
    <phoneticPr fontId="3"/>
  </si>
  <si>
    <t>394025</t>
    <phoneticPr fontId="3"/>
  </si>
  <si>
    <t>佐川町</t>
    <phoneticPr fontId="3"/>
  </si>
  <si>
    <t>394033</t>
    <phoneticPr fontId="3"/>
  </si>
  <si>
    <t>越知町</t>
    <phoneticPr fontId="3"/>
  </si>
  <si>
    <t>394050</t>
    <phoneticPr fontId="3"/>
  </si>
  <si>
    <t>梼原町</t>
    <phoneticPr fontId="3"/>
  </si>
  <si>
    <t>394106</t>
    <phoneticPr fontId="3"/>
  </si>
  <si>
    <t>日高村</t>
    <phoneticPr fontId="3"/>
  </si>
  <si>
    <t>394114</t>
    <phoneticPr fontId="3"/>
  </si>
  <si>
    <t>津野町</t>
    <phoneticPr fontId="3"/>
  </si>
  <si>
    <t>394122</t>
    <phoneticPr fontId="3"/>
  </si>
  <si>
    <t>四万十町</t>
    <phoneticPr fontId="3"/>
  </si>
  <si>
    <t>394246</t>
    <phoneticPr fontId="3"/>
  </si>
  <si>
    <t>大月町</t>
    <phoneticPr fontId="3"/>
  </si>
  <si>
    <t>394271</t>
    <phoneticPr fontId="3"/>
  </si>
  <si>
    <t>三原村</t>
    <phoneticPr fontId="3"/>
  </si>
  <si>
    <t>394289</t>
    <phoneticPr fontId="3"/>
  </si>
  <si>
    <t>黒潮町</t>
    <phoneticPr fontId="3"/>
  </si>
  <si>
    <t>401005</t>
    <phoneticPr fontId="3"/>
  </si>
  <si>
    <t>北九州市</t>
    <phoneticPr fontId="3"/>
  </si>
  <si>
    <t>401307</t>
    <phoneticPr fontId="3"/>
  </si>
  <si>
    <t>福岡市</t>
    <phoneticPr fontId="3"/>
  </si>
  <si>
    <t>402028</t>
    <phoneticPr fontId="3"/>
  </si>
  <si>
    <t>大牟田市</t>
    <phoneticPr fontId="3"/>
  </si>
  <si>
    <t>402036</t>
    <phoneticPr fontId="3"/>
  </si>
  <si>
    <t>久留米市</t>
    <phoneticPr fontId="3"/>
  </si>
  <si>
    <t>402044</t>
    <phoneticPr fontId="3"/>
  </si>
  <si>
    <t>直方市</t>
    <phoneticPr fontId="3"/>
  </si>
  <si>
    <t>402052</t>
    <phoneticPr fontId="3"/>
  </si>
  <si>
    <t>飯塚市</t>
    <phoneticPr fontId="3"/>
  </si>
  <si>
    <t>402061</t>
    <phoneticPr fontId="3"/>
  </si>
  <si>
    <t>田川市</t>
    <phoneticPr fontId="3"/>
  </si>
  <si>
    <t>402079</t>
    <phoneticPr fontId="3"/>
  </si>
  <si>
    <t>柳川市</t>
    <phoneticPr fontId="3"/>
  </si>
  <si>
    <t>402109</t>
    <phoneticPr fontId="3"/>
  </si>
  <si>
    <t>八女市</t>
    <phoneticPr fontId="3"/>
  </si>
  <si>
    <t>402117</t>
    <phoneticPr fontId="3"/>
  </si>
  <si>
    <t>筑後市</t>
    <phoneticPr fontId="3"/>
  </si>
  <si>
    <t>402125</t>
    <phoneticPr fontId="3"/>
  </si>
  <si>
    <t>大川市</t>
    <phoneticPr fontId="3"/>
  </si>
  <si>
    <t>402133</t>
    <phoneticPr fontId="3"/>
  </si>
  <si>
    <t>行橋市</t>
    <phoneticPr fontId="3"/>
  </si>
  <si>
    <t>402141</t>
    <phoneticPr fontId="3"/>
  </si>
  <si>
    <t>豊前市</t>
    <phoneticPr fontId="3"/>
  </si>
  <si>
    <t>402150</t>
    <phoneticPr fontId="3"/>
  </si>
  <si>
    <t>中間市</t>
    <phoneticPr fontId="3"/>
  </si>
  <si>
    <t>402168</t>
    <phoneticPr fontId="3"/>
  </si>
  <si>
    <t>小郡市</t>
    <phoneticPr fontId="3"/>
  </si>
  <si>
    <t>402176</t>
    <phoneticPr fontId="3"/>
  </si>
  <si>
    <t>筑紫野市</t>
    <phoneticPr fontId="3"/>
  </si>
  <si>
    <t>402184</t>
    <phoneticPr fontId="3"/>
  </si>
  <si>
    <t>春日市</t>
    <phoneticPr fontId="3"/>
  </si>
  <si>
    <t>402192</t>
    <phoneticPr fontId="3"/>
  </si>
  <si>
    <t>大野城市</t>
    <phoneticPr fontId="3"/>
  </si>
  <si>
    <t>402206</t>
    <phoneticPr fontId="3"/>
  </si>
  <si>
    <t>宗像市</t>
    <phoneticPr fontId="3"/>
  </si>
  <si>
    <t>402214</t>
    <phoneticPr fontId="3"/>
  </si>
  <si>
    <t>太宰府市</t>
    <phoneticPr fontId="3"/>
  </si>
  <si>
    <t>402231</t>
    <phoneticPr fontId="3"/>
  </si>
  <si>
    <t>古賀市</t>
    <phoneticPr fontId="3"/>
  </si>
  <si>
    <t>402249</t>
    <phoneticPr fontId="3"/>
  </si>
  <si>
    <t>福津市</t>
    <phoneticPr fontId="3"/>
  </si>
  <si>
    <t>402257</t>
    <phoneticPr fontId="3"/>
  </si>
  <si>
    <t>うきは市</t>
    <phoneticPr fontId="3"/>
  </si>
  <si>
    <t>402265</t>
    <phoneticPr fontId="3"/>
  </si>
  <si>
    <t>宮若市</t>
    <phoneticPr fontId="3"/>
  </si>
  <si>
    <t>402273</t>
    <phoneticPr fontId="3"/>
  </si>
  <si>
    <t>嘉麻市</t>
    <phoneticPr fontId="3"/>
  </si>
  <si>
    <t>402281</t>
    <phoneticPr fontId="3"/>
  </si>
  <si>
    <t>朝倉市</t>
    <phoneticPr fontId="3"/>
  </si>
  <si>
    <t>402290</t>
    <phoneticPr fontId="3"/>
  </si>
  <si>
    <t>みやま市</t>
    <phoneticPr fontId="3"/>
  </si>
  <si>
    <t>402303</t>
    <phoneticPr fontId="3"/>
  </si>
  <si>
    <t>糸島市</t>
    <phoneticPr fontId="3"/>
  </si>
  <si>
    <t>403059</t>
    <phoneticPr fontId="3"/>
  </si>
  <si>
    <t>那珂川町</t>
    <phoneticPr fontId="3"/>
  </si>
  <si>
    <t>403415</t>
    <phoneticPr fontId="3"/>
  </si>
  <si>
    <t>宇美町</t>
    <phoneticPr fontId="3"/>
  </si>
  <si>
    <t>403423</t>
    <phoneticPr fontId="3"/>
  </si>
  <si>
    <t>篠栗町</t>
    <phoneticPr fontId="3"/>
  </si>
  <si>
    <t>403431</t>
    <phoneticPr fontId="3"/>
  </si>
  <si>
    <t>志免町</t>
    <phoneticPr fontId="3"/>
  </si>
  <si>
    <t>403440</t>
    <phoneticPr fontId="3"/>
  </si>
  <si>
    <t>須恵町</t>
    <phoneticPr fontId="3"/>
  </si>
  <si>
    <t>403458</t>
    <phoneticPr fontId="3"/>
  </si>
  <si>
    <t>新宮町</t>
    <phoneticPr fontId="3"/>
  </si>
  <si>
    <t>403482</t>
    <phoneticPr fontId="3"/>
  </si>
  <si>
    <t>久山町</t>
    <phoneticPr fontId="3"/>
  </si>
  <si>
    <t>403491</t>
    <phoneticPr fontId="3"/>
  </si>
  <si>
    <t>粕屋町</t>
    <phoneticPr fontId="3"/>
  </si>
  <si>
    <t>403814</t>
    <phoneticPr fontId="3"/>
  </si>
  <si>
    <t>芦屋町</t>
    <phoneticPr fontId="3"/>
  </si>
  <si>
    <t>403822</t>
    <phoneticPr fontId="3"/>
  </si>
  <si>
    <t>水巻町</t>
    <phoneticPr fontId="3"/>
  </si>
  <si>
    <t>403831</t>
    <phoneticPr fontId="3"/>
  </si>
  <si>
    <t>岡垣町</t>
    <phoneticPr fontId="3"/>
  </si>
  <si>
    <t>403849</t>
    <phoneticPr fontId="3"/>
  </si>
  <si>
    <t>遠賀町</t>
    <phoneticPr fontId="3"/>
  </si>
  <si>
    <t>404012</t>
    <phoneticPr fontId="3"/>
  </si>
  <si>
    <t>小竹町</t>
    <phoneticPr fontId="3"/>
  </si>
  <si>
    <t>404021</t>
    <phoneticPr fontId="3"/>
  </si>
  <si>
    <t>鞍手町</t>
    <phoneticPr fontId="3"/>
  </si>
  <si>
    <t>404217</t>
    <phoneticPr fontId="3"/>
  </si>
  <si>
    <t>桂川町</t>
    <phoneticPr fontId="3"/>
  </si>
  <si>
    <t>404471</t>
    <phoneticPr fontId="3"/>
  </si>
  <si>
    <t>筑前町</t>
    <phoneticPr fontId="3"/>
  </si>
  <si>
    <t>404489</t>
    <phoneticPr fontId="3"/>
  </si>
  <si>
    <t>東峰村</t>
    <phoneticPr fontId="3"/>
  </si>
  <si>
    <t>405035</t>
    <phoneticPr fontId="3"/>
  </si>
  <si>
    <t>大刀洗町</t>
    <phoneticPr fontId="3"/>
  </si>
  <si>
    <t>405221</t>
    <phoneticPr fontId="3"/>
  </si>
  <si>
    <t>大木町</t>
    <phoneticPr fontId="3"/>
  </si>
  <si>
    <t>405442</t>
    <phoneticPr fontId="3"/>
  </si>
  <si>
    <t>406015</t>
    <phoneticPr fontId="3"/>
  </si>
  <si>
    <t>香春町</t>
    <phoneticPr fontId="3"/>
  </si>
  <si>
    <t>406023</t>
    <phoneticPr fontId="3"/>
  </si>
  <si>
    <t>添田町</t>
    <phoneticPr fontId="3"/>
  </si>
  <si>
    <t>406040</t>
    <phoneticPr fontId="3"/>
  </si>
  <si>
    <t>糸田町</t>
    <phoneticPr fontId="3"/>
  </si>
  <si>
    <t>406058</t>
    <phoneticPr fontId="3"/>
  </si>
  <si>
    <t>川崎町</t>
    <phoneticPr fontId="3"/>
  </si>
  <si>
    <t>406082</t>
    <phoneticPr fontId="3"/>
  </si>
  <si>
    <t>大任町</t>
    <phoneticPr fontId="3"/>
  </si>
  <si>
    <t>406091</t>
    <phoneticPr fontId="3"/>
  </si>
  <si>
    <t>赤村</t>
    <phoneticPr fontId="3"/>
  </si>
  <si>
    <t>406104</t>
    <phoneticPr fontId="3"/>
  </si>
  <si>
    <t>福智町</t>
    <phoneticPr fontId="3"/>
  </si>
  <si>
    <t>406210</t>
    <phoneticPr fontId="3"/>
  </si>
  <si>
    <t>苅田町</t>
    <phoneticPr fontId="3"/>
  </si>
  <si>
    <t>406252</t>
    <phoneticPr fontId="3"/>
  </si>
  <si>
    <t>みやこ町</t>
    <phoneticPr fontId="3"/>
  </si>
  <si>
    <t>406422</t>
    <phoneticPr fontId="3"/>
  </si>
  <si>
    <t>吉富町</t>
    <phoneticPr fontId="3"/>
  </si>
  <si>
    <t>406465</t>
    <phoneticPr fontId="3"/>
  </si>
  <si>
    <t>上毛町</t>
    <phoneticPr fontId="3"/>
  </si>
  <si>
    <t>406473</t>
    <phoneticPr fontId="3"/>
  </si>
  <si>
    <t>築上町</t>
    <phoneticPr fontId="3"/>
  </si>
  <si>
    <t>412015</t>
    <phoneticPr fontId="3"/>
  </si>
  <si>
    <t>佐賀市</t>
    <phoneticPr fontId="3"/>
  </si>
  <si>
    <t>412023</t>
    <phoneticPr fontId="3"/>
  </si>
  <si>
    <t>唐津市</t>
    <phoneticPr fontId="3"/>
  </si>
  <si>
    <t>412031</t>
    <phoneticPr fontId="3"/>
  </si>
  <si>
    <t>鳥栖市</t>
    <phoneticPr fontId="3"/>
  </si>
  <si>
    <t>412040</t>
    <phoneticPr fontId="3"/>
  </si>
  <si>
    <t>多久市</t>
    <phoneticPr fontId="3"/>
  </si>
  <si>
    <t>412058</t>
    <phoneticPr fontId="3"/>
  </si>
  <si>
    <t>伊万里市</t>
    <phoneticPr fontId="3"/>
  </si>
  <si>
    <t>412066</t>
    <phoneticPr fontId="3"/>
  </si>
  <si>
    <t>武雄市</t>
    <phoneticPr fontId="3"/>
  </si>
  <si>
    <t>412074</t>
    <phoneticPr fontId="3"/>
  </si>
  <si>
    <t>鹿島市</t>
    <phoneticPr fontId="3"/>
  </si>
  <si>
    <t>412082</t>
    <phoneticPr fontId="3"/>
  </si>
  <si>
    <t>小城市</t>
    <phoneticPr fontId="3"/>
  </si>
  <si>
    <t>412091</t>
    <phoneticPr fontId="3"/>
  </si>
  <si>
    <t>嬉野市</t>
    <phoneticPr fontId="3"/>
  </si>
  <si>
    <t>412104</t>
    <phoneticPr fontId="3"/>
  </si>
  <si>
    <t>神埼市</t>
    <phoneticPr fontId="3"/>
  </si>
  <si>
    <t>413275</t>
    <phoneticPr fontId="3"/>
  </si>
  <si>
    <t>吉野ヶ里町</t>
    <phoneticPr fontId="3"/>
  </si>
  <si>
    <t>413411</t>
    <phoneticPr fontId="3"/>
  </si>
  <si>
    <t>基山町</t>
    <phoneticPr fontId="3"/>
  </si>
  <si>
    <t>413453</t>
    <phoneticPr fontId="3"/>
  </si>
  <si>
    <t>上峰町</t>
    <phoneticPr fontId="3"/>
  </si>
  <si>
    <t>413461</t>
    <phoneticPr fontId="3"/>
  </si>
  <si>
    <t>みやき町</t>
    <phoneticPr fontId="3"/>
  </si>
  <si>
    <t>413879</t>
    <phoneticPr fontId="3"/>
  </si>
  <si>
    <t>玄海町</t>
    <phoneticPr fontId="3"/>
  </si>
  <si>
    <t>414018</t>
    <phoneticPr fontId="3"/>
  </si>
  <si>
    <t>有田町</t>
    <phoneticPr fontId="3"/>
  </si>
  <si>
    <t>414239</t>
    <phoneticPr fontId="3"/>
  </si>
  <si>
    <t>大町町</t>
    <phoneticPr fontId="3"/>
  </si>
  <si>
    <t>414247</t>
    <phoneticPr fontId="3"/>
  </si>
  <si>
    <t>江北町</t>
    <phoneticPr fontId="3"/>
  </si>
  <si>
    <t>414255</t>
    <phoneticPr fontId="3"/>
  </si>
  <si>
    <t>白石町</t>
    <phoneticPr fontId="3"/>
  </si>
  <si>
    <t>414417</t>
    <phoneticPr fontId="3"/>
  </si>
  <si>
    <t>太良町</t>
    <phoneticPr fontId="3"/>
  </si>
  <si>
    <t>422011</t>
    <phoneticPr fontId="3"/>
  </si>
  <si>
    <t>長崎市</t>
    <phoneticPr fontId="3"/>
  </si>
  <si>
    <t>422029</t>
    <phoneticPr fontId="3"/>
  </si>
  <si>
    <t>佐世保市</t>
    <phoneticPr fontId="3"/>
  </si>
  <si>
    <t>422037</t>
    <phoneticPr fontId="3"/>
  </si>
  <si>
    <t>島原市</t>
    <phoneticPr fontId="3"/>
  </si>
  <si>
    <t>422045</t>
    <phoneticPr fontId="3"/>
  </si>
  <si>
    <t>諫早市</t>
    <phoneticPr fontId="3"/>
  </si>
  <si>
    <t>422053</t>
    <phoneticPr fontId="3"/>
  </si>
  <si>
    <t>大村市</t>
    <phoneticPr fontId="3"/>
  </si>
  <si>
    <t>422070</t>
    <phoneticPr fontId="3"/>
  </si>
  <si>
    <t>平戸市</t>
    <phoneticPr fontId="3"/>
  </si>
  <si>
    <t>422088</t>
    <phoneticPr fontId="3"/>
  </si>
  <si>
    <t>松浦市</t>
    <phoneticPr fontId="3"/>
  </si>
  <si>
    <t>422096</t>
    <phoneticPr fontId="3"/>
  </si>
  <si>
    <t>対馬市</t>
    <phoneticPr fontId="3"/>
  </si>
  <si>
    <t>422100</t>
    <phoneticPr fontId="3"/>
  </si>
  <si>
    <t>壱岐市</t>
    <phoneticPr fontId="3"/>
  </si>
  <si>
    <t>422118</t>
    <phoneticPr fontId="3"/>
  </si>
  <si>
    <t>五島市</t>
    <phoneticPr fontId="3"/>
  </si>
  <si>
    <t>422126</t>
    <phoneticPr fontId="3"/>
  </si>
  <si>
    <t>西海市</t>
    <phoneticPr fontId="3"/>
  </si>
  <si>
    <t>422134</t>
    <phoneticPr fontId="3"/>
  </si>
  <si>
    <t>雲仙市</t>
    <phoneticPr fontId="3"/>
  </si>
  <si>
    <t>422142</t>
    <phoneticPr fontId="3"/>
  </si>
  <si>
    <t>南島原市</t>
    <phoneticPr fontId="3"/>
  </si>
  <si>
    <t>423076</t>
    <phoneticPr fontId="3"/>
  </si>
  <si>
    <t>長与町</t>
    <phoneticPr fontId="3"/>
  </si>
  <si>
    <t>423084</t>
    <phoneticPr fontId="3"/>
  </si>
  <si>
    <t>時津町</t>
    <phoneticPr fontId="3"/>
  </si>
  <si>
    <t>423211</t>
    <phoneticPr fontId="3"/>
  </si>
  <si>
    <t>東彼杵町</t>
    <phoneticPr fontId="3"/>
  </si>
  <si>
    <t>423220</t>
    <phoneticPr fontId="3"/>
  </si>
  <si>
    <t>川棚町</t>
    <phoneticPr fontId="3"/>
  </si>
  <si>
    <t>423238</t>
    <phoneticPr fontId="3"/>
  </si>
  <si>
    <t>波佐見町</t>
    <phoneticPr fontId="3"/>
  </si>
  <si>
    <t>423831</t>
    <phoneticPr fontId="3"/>
  </si>
  <si>
    <t>小値賀町</t>
    <phoneticPr fontId="3"/>
  </si>
  <si>
    <t>423912</t>
    <phoneticPr fontId="3"/>
  </si>
  <si>
    <t>佐々町</t>
    <phoneticPr fontId="3"/>
  </si>
  <si>
    <t>424111</t>
    <phoneticPr fontId="3"/>
  </si>
  <si>
    <t>新上五島町</t>
    <phoneticPr fontId="3"/>
  </si>
  <si>
    <t>431001</t>
    <phoneticPr fontId="3"/>
  </si>
  <si>
    <t>熊本市</t>
    <phoneticPr fontId="3"/>
  </si>
  <si>
    <t>432024</t>
    <phoneticPr fontId="3"/>
  </si>
  <si>
    <t>八代市</t>
    <phoneticPr fontId="3"/>
  </si>
  <si>
    <t>432032</t>
    <phoneticPr fontId="3"/>
  </si>
  <si>
    <t>人吉市</t>
    <phoneticPr fontId="3"/>
  </si>
  <si>
    <t>432041</t>
    <phoneticPr fontId="3"/>
  </si>
  <si>
    <t>荒尾市</t>
    <phoneticPr fontId="3"/>
  </si>
  <si>
    <t>432059</t>
    <phoneticPr fontId="3"/>
  </si>
  <si>
    <t>水俣市</t>
    <phoneticPr fontId="3"/>
  </si>
  <si>
    <t>432067</t>
    <phoneticPr fontId="3"/>
  </si>
  <si>
    <t>玉名市</t>
    <phoneticPr fontId="3"/>
  </si>
  <si>
    <t>432083</t>
    <phoneticPr fontId="3"/>
  </si>
  <si>
    <t>山鹿市</t>
    <phoneticPr fontId="3"/>
  </si>
  <si>
    <t>432105</t>
    <phoneticPr fontId="3"/>
  </si>
  <si>
    <t>菊池市</t>
    <phoneticPr fontId="3"/>
  </si>
  <si>
    <t>432113</t>
    <phoneticPr fontId="3"/>
  </si>
  <si>
    <t>宇土市</t>
    <phoneticPr fontId="3"/>
  </si>
  <si>
    <t>432121</t>
    <phoneticPr fontId="3"/>
  </si>
  <si>
    <t>上天草市</t>
    <phoneticPr fontId="3"/>
  </si>
  <si>
    <t>432130</t>
    <phoneticPr fontId="3"/>
  </si>
  <si>
    <t>宇城市</t>
    <phoneticPr fontId="3"/>
  </si>
  <si>
    <t>432148</t>
    <phoneticPr fontId="3"/>
  </si>
  <si>
    <t>阿蘇市</t>
    <phoneticPr fontId="3"/>
  </si>
  <si>
    <t>432156</t>
    <phoneticPr fontId="3"/>
  </si>
  <si>
    <t>天草市</t>
    <phoneticPr fontId="3"/>
  </si>
  <si>
    <t>432164</t>
    <phoneticPr fontId="3"/>
  </si>
  <si>
    <t>合志市</t>
    <phoneticPr fontId="3"/>
  </si>
  <si>
    <t>433489</t>
    <phoneticPr fontId="3"/>
  </si>
  <si>
    <t>美里町</t>
    <phoneticPr fontId="3"/>
  </si>
  <si>
    <t>433641</t>
    <phoneticPr fontId="3"/>
  </si>
  <si>
    <t>玉東町</t>
    <phoneticPr fontId="3"/>
  </si>
  <si>
    <t>433675</t>
    <phoneticPr fontId="3"/>
  </si>
  <si>
    <t>南関町</t>
    <phoneticPr fontId="3"/>
  </si>
  <si>
    <t>433683</t>
    <phoneticPr fontId="3"/>
  </si>
  <si>
    <t>長洲町</t>
    <phoneticPr fontId="3"/>
  </si>
  <si>
    <t>433691</t>
    <phoneticPr fontId="3"/>
  </si>
  <si>
    <t>和水町</t>
    <phoneticPr fontId="3"/>
  </si>
  <si>
    <t>434035</t>
    <phoneticPr fontId="3"/>
  </si>
  <si>
    <t>大津町</t>
    <phoneticPr fontId="3"/>
  </si>
  <si>
    <t>434043</t>
    <phoneticPr fontId="3"/>
  </si>
  <si>
    <t>菊陽町</t>
    <phoneticPr fontId="3"/>
  </si>
  <si>
    <t>434230</t>
    <phoneticPr fontId="3"/>
  </si>
  <si>
    <t>南小国町</t>
    <phoneticPr fontId="3"/>
  </si>
  <si>
    <t>434248</t>
    <phoneticPr fontId="3"/>
  </si>
  <si>
    <t>小国町</t>
    <phoneticPr fontId="3"/>
  </si>
  <si>
    <t>434256</t>
    <phoneticPr fontId="3"/>
  </si>
  <si>
    <t>産山村</t>
    <phoneticPr fontId="3"/>
  </si>
  <si>
    <t>434281</t>
    <phoneticPr fontId="3"/>
  </si>
  <si>
    <t>434329</t>
    <phoneticPr fontId="3"/>
  </si>
  <si>
    <t>西原村</t>
    <phoneticPr fontId="3"/>
  </si>
  <si>
    <t>434337</t>
    <phoneticPr fontId="3"/>
  </si>
  <si>
    <t>南阿蘇村</t>
    <phoneticPr fontId="3"/>
  </si>
  <si>
    <t>434418</t>
    <phoneticPr fontId="3"/>
  </si>
  <si>
    <t>御船町</t>
    <phoneticPr fontId="3"/>
  </si>
  <si>
    <t>434426</t>
    <phoneticPr fontId="3"/>
  </si>
  <si>
    <t>嘉島町</t>
    <phoneticPr fontId="3"/>
  </si>
  <si>
    <t>434434</t>
    <phoneticPr fontId="3"/>
  </si>
  <si>
    <t>益城町</t>
    <phoneticPr fontId="3"/>
  </si>
  <si>
    <t>434442</t>
    <phoneticPr fontId="3"/>
  </si>
  <si>
    <t>甲佐町</t>
    <phoneticPr fontId="3"/>
  </si>
  <si>
    <t>434477</t>
    <phoneticPr fontId="3"/>
  </si>
  <si>
    <t>山都町</t>
    <phoneticPr fontId="3"/>
  </si>
  <si>
    <t>434680</t>
    <phoneticPr fontId="3"/>
  </si>
  <si>
    <t>氷川町</t>
    <phoneticPr fontId="3"/>
  </si>
  <si>
    <t>434825</t>
    <phoneticPr fontId="3"/>
  </si>
  <si>
    <t>芦北町</t>
    <phoneticPr fontId="3"/>
  </si>
  <si>
    <t>434841</t>
    <phoneticPr fontId="3"/>
  </si>
  <si>
    <t>津奈木町</t>
    <phoneticPr fontId="3"/>
  </si>
  <si>
    <t>435015</t>
    <phoneticPr fontId="3"/>
  </si>
  <si>
    <t>錦町</t>
    <phoneticPr fontId="3"/>
  </si>
  <si>
    <t>435058</t>
    <phoneticPr fontId="3"/>
  </si>
  <si>
    <t>多良木町</t>
    <phoneticPr fontId="3"/>
  </si>
  <si>
    <t>435066</t>
    <phoneticPr fontId="3"/>
  </si>
  <si>
    <t>湯前町</t>
    <phoneticPr fontId="3"/>
  </si>
  <si>
    <t>435074</t>
    <phoneticPr fontId="3"/>
  </si>
  <si>
    <t>水上村</t>
    <phoneticPr fontId="3"/>
  </si>
  <si>
    <t>435104</t>
    <phoneticPr fontId="3"/>
  </si>
  <si>
    <t>相良村</t>
    <phoneticPr fontId="3"/>
  </si>
  <si>
    <t>435112</t>
    <phoneticPr fontId="3"/>
  </si>
  <si>
    <t>五木村</t>
    <phoneticPr fontId="3"/>
  </si>
  <si>
    <t>435121</t>
    <phoneticPr fontId="3"/>
  </si>
  <si>
    <t>山江村</t>
    <phoneticPr fontId="3"/>
  </si>
  <si>
    <t>435139</t>
    <phoneticPr fontId="3"/>
  </si>
  <si>
    <t>球磨村</t>
    <phoneticPr fontId="3"/>
  </si>
  <si>
    <t>435147</t>
    <phoneticPr fontId="3"/>
  </si>
  <si>
    <t>あさぎり町</t>
    <phoneticPr fontId="3"/>
  </si>
  <si>
    <t>435317</t>
    <phoneticPr fontId="3"/>
  </si>
  <si>
    <t>苓北町</t>
    <phoneticPr fontId="3"/>
  </si>
  <si>
    <t>442011</t>
    <phoneticPr fontId="3"/>
  </si>
  <si>
    <t>大分市</t>
    <phoneticPr fontId="3"/>
  </si>
  <si>
    <t>442020</t>
    <phoneticPr fontId="3"/>
  </si>
  <si>
    <t>別府市</t>
    <phoneticPr fontId="3"/>
  </si>
  <si>
    <t>442038</t>
    <phoneticPr fontId="3"/>
  </si>
  <si>
    <t>中津市</t>
    <phoneticPr fontId="3"/>
  </si>
  <si>
    <t>442046</t>
    <phoneticPr fontId="3"/>
  </si>
  <si>
    <t>日田市</t>
    <phoneticPr fontId="3"/>
  </si>
  <si>
    <t>442054</t>
    <phoneticPr fontId="3"/>
  </si>
  <si>
    <t>佐伯市</t>
    <phoneticPr fontId="3"/>
  </si>
  <si>
    <t>442062</t>
    <phoneticPr fontId="3"/>
  </si>
  <si>
    <t>臼杵市</t>
    <phoneticPr fontId="3"/>
  </si>
  <si>
    <t>442071</t>
    <phoneticPr fontId="3"/>
  </si>
  <si>
    <t>津久見市</t>
    <phoneticPr fontId="3"/>
  </si>
  <si>
    <t>442089</t>
    <phoneticPr fontId="3"/>
  </si>
  <si>
    <t>竹田市</t>
    <phoneticPr fontId="3"/>
  </si>
  <si>
    <t>442097</t>
    <phoneticPr fontId="3"/>
  </si>
  <si>
    <t>豊後高田市</t>
    <phoneticPr fontId="3"/>
  </si>
  <si>
    <t>442101</t>
    <phoneticPr fontId="3"/>
  </si>
  <si>
    <t>杵築市</t>
    <phoneticPr fontId="3"/>
  </si>
  <si>
    <t>442119</t>
    <phoneticPr fontId="3"/>
  </si>
  <si>
    <t>宇佐市</t>
    <phoneticPr fontId="3"/>
  </si>
  <si>
    <t>442127</t>
    <phoneticPr fontId="3"/>
  </si>
  <si>
    <t>豊後大野市</t>
    <phoneticPr fontId="3"/>
  </si>
  <si>
    <t>442135</t>
    <phoneticPr fontId="3"/>
  </si>
  <si>
    <t>由布市</t>
    <phoneticPr fontId="3"/>
  </si>
  <si>
    <t>442143</t>
    <phoneticPr fontId="3"/>
  </si>
  <si>
    <t>国東市</t>
    <phoneticPr fontId="3"/>
  </si>
  <si>
    <t>443221</t>
    <phoneticPr fontId="3"/>
  </si>
  <si>
    <t>姫島村</t>
    <phoneticPr fontId="3"/>
  </si>
  <si>
    <t>443417</t>
    <phoneticPr fontId="3"/>
  </si>
  <si>
    <t>日出町</t>
    <phoneticPr fontId="3"/>
  </si>
  <si>
    <t>444618</t>
    <phoneticPr fontId="3"/>
  </si>
  <si>
    <t>九重町</t>
    <phoneticPr fontId="3"/>
  </si>
  <si>
    <t>444626</t>
    <phoneticPr fontId="3"/>
  </si>
  <si>
    <t>玖珠町</t>
    <phoneticPr fontId="3"/>
  </si>
  <si>
    <t>452017</t>
    <phoneticPr fontId="3"/>
  </si>
  <si>
    <t>宮崎市</t>
    <phoneticPr fontId="3"/>
  </si>
  <si>
    <t>452025</t>
    <phoneticPr fontId="3"/>
  </si>
  <si>
    <t>都城市</t>
    <phoneticPr fontId="3"/>
  </si>
  <si>
    <t>452033</t>
    <phoneticPr fontId="3"/>
  </si>
  <si>
    <t>延岡市</t>
    <phoneticPr fontId="3"/>
  </si>
  <si>
    <t>452041</t>
    <phoneticPr fontId="3"/>
  </si>
  <si>
    <t>日南市</t>
    <phoneticPr fontId="3"/>
  </si>
  <si>
    <t>452050</t>
    <phoneticPr fontId="3"/>
  </si>
  <si>
    <t>小林市</t>
    <phoneticPr fontId="3"/>
  </si>
  <si>
    <t>452068</t>
    <phoneticPr fontId="3"/>
  </si>
  <si>
    <t>日向市</t>
    <phoneticPr fontId="3"/>
  </si>
  <si>
    <t>452076</t>
    <phoneticPr fontId="3"/>
  </si>
  <si>
    <t>串間市</t>
    <phoneticPr fontId="3"/>
  </si>
  <si>
    <t>452084</t>
    <phoneticPr fontId="3"/>
  </si>
  <si>
    <t>西都市</t>
    <phoneticPr fontId="3"/>
  </si>
  <si>
    <t>452092</t>
    <phoneticPr fontId="3"/>
  </si>
  <si>
    <t>えびの市</t>
    <phoneticPr fontId="3"/>
  </si>
  <si>
    <t>453412</t>
    <phoneticPr fontId="3"/>
  </si>
  <si>
    <t>三股町</t>
    <phoneticPr fontId="3"/>
  </si>
  <si>
    <t>453617</t>
    <phoneticPr fontId="3"/>
  </si>
  <si>
    <t>高原町</t>
    <phoneticPr fontId="3"/>
  </si>
  <si>
    <t>453820</t>
    <phoneticPr fontId="3"/>
  </si>
  <si>
    <t>国富町</t>
    <phoneticPr fontId="3"/>
  </si>
  <si>
    <t>453838</t>
    <phoneticPr fontId="3"/>
  </si>
  <si>
    <t>綾町</t>
    <phoneticPr fontId="3"/>
  </si>
  <si>
    <t>454010</t>
    <phoneticPr fontId="3"/>
  </si>
  <si>
    <t>高鍋町</t>
    <phoneticPr fontId="3"/>
  </si>
  <si>
    <t>454028</t>
    <phoneticPr fontId="3"/>
  </si>
  <si>
    <t>新富町</t>
    <phoneticPr fontId="3"/>
  </si>
  <si>
    <t>454036</t>
    <phoneticPr fontId="3"/>
  </si>
  <si>
    <t>西米良村</t>
    <phoneticPr fontId="3"/>
  </si>
  <si>
    <t>454044</t>
    <phoneticPr fontId="3"/>
  </si>
  <si>
    <t>木城町</t>
    <phoneticPr fontId="3"/>
  </si>
  <si>
    <t>454052</t>
    <phoneticPr fontId="3"/>
  </si>
  <si>
    <t>川南町</t>
    <phoneticPr fontId="3"/>
  </si>
  <si>
    <t>454061</t>
    <phoneticPr fontId="3"/>
  </si>
  <si>
    <t>都農町</t>
    <phoneticPr fontId="3"/>
  </si>
  <si>
    <t>454214</t>
    <phoneticPr fontId="3"/>
  </si>
  <si>
    <t>門川町</t>
    <phoneticPr fontId="3"/>
  </si>
  <si>
    <t>454290</t>
    <phoneticPr fontId="3"/>
  </si>
  <si>
    <t>諸塚村</t>
    <phoneticPr fontId="3"/>
  </si>
  <si>
    <t>454303</t>
    <phoneticPr fontId="3"/>
  </si>
  <si>
    <t>椎葉村</t>
    <phoneticPr fontId="3"/>
  </si>
  <si>
    <t>454311</t>
    <phoneticPr fontId="3"/>
  </si>
  <si>
    <t>454419</t>
    <phoneticPr fontId="3"/>
  </si>
  <si>
    <t>高千穂町</t>
    <phoneticPr fontId="3"/>
  </si>
  <si>
    <t>454427</t>
    <phoneticPr fontId="3"/>
  </si>
  <si>
    <t>日之影町</t>
    <phoneticPr fontId="3"/>
  </si>
  <si>
    <t>454435</t>
    <phoneticPr fontId="3"/>
  </si>
  <si>
    <t>五ヶ瀬町</t>
    <phoneticPr fontId="3"/>
  </si>
  <si>
    <t>462012</t>
    <phoneticPr fontId="3"/>
  </si>
  <si>
    <t>鹿児島市</t>
    <phoneticPr fontId="3"/>
  </si>
  <si>
    <t>462039</t>
    <phoneticPr fontId="3"/>
  </si>
  <si>
    <t>鹿屋市</t>
    <phoneticPr fontId="3"/>
  </si>
  <si>
    <t>462047</t>
    <phoneticPr fontId="3"/>
  </si>
  <si>
    <t>枕崎市</t>
    <phoneticPr fontId="3"/>
  </si>
  <si>
    <t>462063</t>
    <phoneticPr fontId="3"/>
  </si>
  <si>
    <t>阿久根市</t>
    <phoneticPr fontId="3"/>
  </si>
  <si>
    <t>462080</t>
    <phoneticPr fontId="3"/>
  </si>
  <si>
    <t>出水市</t>
    <phoneticPr fontId="3"/>
  </si>
  <si>
    <t>462101</t>
    <phoneticPr fontId="3"/>
  </si>
  <si>
    <t>指宿市</t>
    <phoneticPr fontId="3"/>
  </si>
  <si>
    <t>462136</t>
    <phoneticPr fontId="3"/>
  </si>
  <si>
    <t>西之表市</t>
    <phoneticPr fontId="3"/>
  </si>
  <si>
    <t>462144</t>
    <phoneticPr fontId="3"/>
  </si>
  <si>
    <t>垂水市</t>
    <phoneticPr fontId="3"/>
  </si>
  <si>
    <t>462152</t>
    <phoneticPr fontId="3"/>
  </si>
  <si>
    <t>薩摩川内市</t>
    <phoneticPr fontId="3"/>
  </si>
  <si>
    <t>462161</t>
    <phoneticPr fontId="3"/>
  </si>
  <si>
    <t>日置市</t>
    <phoneticPr fontId="3"/>
  </si>
  <si>
    <t>462179</t>
    <phoneticPr fontId="3"/>
  </si>
  <si>
    <t>曽於市</t>
    <phoneticPr fontId="3"/>
  </si>
  <si>
    <t>462187</t>
    <phoneticPr fontId="3"/>
  </si>
  <si>
    <t>霧島市</t>
    <phoneticPr fontId="3"/>
  </si>
  <si>
    <t>462195</t>
    <phoneticPr fontId="3"/>
  </si>
  <si>
    <t>いちき串木野市</t>
    <phoneticPr fontId="3"/>
  </si>
  <si>
    <t>462209</t>
    <phoneticPr fontId="3"/>
  </si>
  <si>
    <t>南さつま市</t>
    <phoneticPr fontId="3"/>
  </si>
  <si>
    <t>462217</t>
    <phoneticPr fontId="3"/>
  </si>
  <si>
    <t>志布志市</t>
    <phoneticPr fontId="3"/>
  </si>
  <si>
    <t>462225</t>
    <phoneticPr fontId="3"/>
  </si>
  <si>
    <t>奄美市</t>
    <phoneticPr fontId="3"/>
  </si>
  <si>
    <t>462233</t>
    <phoneticPr fontId="3"/>
  </si>
  <si>
    <t>南九州市</t>
    <phoneticPr fontId="3"/>
  </si>
  <si>
    <t>462241</t>
    <phoneticPr fontId="3"/>
  </si>
  <si>
    <t>伊佐市</t>
    <phoneticPr fontId="3"/>
  </si>
  <si>
    <t>462250</t>
    <phoneticPr fontId="3"/>
  </si>
  <si>
    <t>姶良市</t>
    <phoneticPr fontId="3"/>
  </si>
  <si>
    <t>463035</t>
    <phoneticPr fontId="3"/>
  </si>
  <si>
    <t>三島村</t>
    <phoneticPr fontId="3"/>
  </si>
  <si>
    <t>463043</t>
    <phoneticPr fontId="3"/>
  </si>
  <si>
    <t>十島村</t>
    <phoneticPr fontId="3"/>
  </si>
  <si>
    <t>463922</t>
    <phoneticPr fontId="3"/>
  </si>
  <si>
    <t>さつま町</t>
    <phoneticPr fontId="3"/>
  </si>
  <si>
    <t>464040</t>
    <phoneticPr fontId="3"/>
  </si>
  <si>
    <t>長島町</t>
    <phoneticPr fontId="3"/>
  </si>
  <si>
    <t>464520</t>
    <phoneticPr fontId="3"/>
  </si>
  <si>
    <t>湧水町</t>
    <phoneticPr fontId="3"/>
  </si>
  <si>
    <t>464686</t>
    <phoneticPr fontId="3"/>
  </si>
  <si>
    <t>大崎町</t>
    <phoneticPr fontId="3"/>
  </si>
  <si>
    <t>464821</t>
    <phoneticPr fontId="3"/>
  </si>
  <si>
    <t>東串良町</t>
    <phoneticPr fontId="3"/>
  </si>
  <si>
    <t>464902</t>
    <phoneticPr fontId="3"/>
  </si>
  <si>
    <t>錦江町</t>
    <phoneticPr fontId="3"/>
  </si>
  <si>
    <t>464911</t>
    <phoneticPr fontId="3"/>
  </si>
  <si>
    <t>南大隅町</t>
    <phoneticPr fontId="3"/>
  </si>
  <si>
    <t>464929</t>
    <phoneticPr fontId="3"/>
  </si>
  <si>
    <t>肝付町</t>
    <phoneticPr fontId="3"/>
  </si>
  <si>
    <t>465011</t>
    <phoneticPr fontId="3"/>
  </si>
  <si>
    <t>中種子町</t>
    <phoneticPr fontId="3"/>
  </si>
  <si>
    <t>465020</t>
    <phoneticPr fontId="3"/>
  </si>
  <si>
    <t>南種子町</t>
    <phoneticPr fontId="3"/>
  </si>
  <si>
    <t>465054</t>
    <phoneticPr fontId="3"/>
  </si>
  <si>
    <t>屋久島町</t>
    <phoneticPr fontId="3"/>
  </si>
  <si>
    <t>465232</t>
    <phoneticPr fontId="3"/>
  </si>
  <si>
    <t>大和村</t>
    <phoneticPr fontId="3"/>
  </si>
  <si>
    <t>465241</t>
    <phoneticPr fontId="3"/>
  </si>
  <si>
    <t>宇検村</t>
    <phoneticPr fontId="3"/>
  </si>
  <si>
    <t>465259</t>
    <phoneticPr fontId="3"/>
  </si>
  <si>
    <t>瀬戸内町</t>
    <phoneticPr fontId="3"/>
  </si>
  <si>
    <t>465275</t>
    <phoneticPr fontId="3"/>
  </si>
  <si>
    <t>龍郷町</t>
    <phoneticPr fontId="3"/>
  </si>
  <si>
    <t>465291</t>
    <phoneticPr fontId="3"/>
  </si>
  <si>
    <t>喜界町</t>
    <phoneticPr fontId="3"/>
  </si>
  <si>
    <t>465305</t>
    <phoneticPr fontId="3"/>
  </si>
  <si>
    <t>徳之島町</t>
    <phoneticPr fontId="3"/>
  </si>
  <si>
    <t>465313</t>
    <phoneticPr fontId="3"/>
  </si>
  <si>
    <t>天城町</t>
    <phoneticPr fontId="3"/>
  </si>
  <si>
    <t>465321</t>
    <phoneticPr fontId="3"/>
  </si>
  <si>
    <t>伊仙町</t>
    <phoneticPr fontId="3"/>
  </si>
  <si>
    <t>465330</t>
    <phoneticPr fontId="3"/>
  </si>
  <si>
    <t>和泊町</t>
    <phoneticPr fontId="3"/>
  </si>
  <si>
    <t>465348</t>
    <phoneticPr fontId="3"/>
  </si>
  <si>
    <t>知名町</t>
    <phoneticPr fontId="3"/>
  </si>
  <si>
    <t>465356</t>
    <phoneticPr fontId="3"/>
  </si>
  <si>
    <t>与論町</t>
    <phoneticPr fontId="3"/>
  </si>
  <si>
    <t>472018</t>
    <phoneticPr fontId="3"/>
  </si>
  <si>
    <t>那覇市</t>
    <phoneticPr fontId="3"/>
  </si>
  <si>
    <t>472051</t>
    <phoneticPr fontId="3"/>
  </si>
  <si>
    <t>宜野湾市</t>
    <phoneticPr fontId="3"/>
  </si>
  <si>
    <t>472077</t>
    <phoneticPr fontId="3"/>
  </si>
  <si>
    <t>石垣市</t>
    <phoneticPr fontId="3"/>
  </si>
  <si>
    <t>472085</t>
    <phoneticPr fontId="3"/>
  </si>
  <si>
    <t>浦添市</t>
    <phoneticPr fontId="3"/>
  </si>
  <si>
    <t>472093</t>
    <phoneticPr fontId="3"/>
  </si>
  <si>
    <t>名護市</t>
    <phoneticPr fontId="3"/>
  </si>
  <si>
    <t>472107</t>
    <phoneticPr fontId="3"/>
  </si>
  <si>
    <t>糸満市</t>
    <phoneticPr fontId="3"/>
  </si>
  <si>
    <t>472115</t>
    <phoneticPr fontId="3"/>
  </si>
  <si>
    <t>沖縄市</t>
    <phoneticPr fontId="3"/>
  </si>
  <si>
    <t>472123</t>
    <phoneticPr fontId="3"/>
  </si>
  <si>
    <t>豊見城市</t>
    <phoneticPr fontId="3"/>
  </si>
  <si>
    <t>472131</t>
    <phoneticPr fontId="3"/>
  </si>
  <si>
    <t>うるま市</t>
    <phoneticPr fontId="3"/>
  </si>
  <si>
    <t>472140</t>
    <phoneticPr fontId="3"/>
  </si>
  <si>
    <t>宮古島市</t>
    <phoneticPr fontId="3"/>
  </si>
  <si>
    <t>472158</t>
    <phoneticPr fontId="3"/>
  </si>
  <si>
    <t>南城市</t>
    <phoneticPr fontId="3"/>
  </si>
  <si>
    <t>473014</t>
    <phoneticPr fontId="3"/>
  </si>
  <si>
    <t>国頭村</t>
    <phoneticPr fontId="3"/>
  </si>
  <si>
    <t>473022</t>
    <phoneticPr fontId="3"/>
  </si>
  <si>
    <t>大宜味村</t>
    <phoneticPr fontId="3"/>
  </si>
  <si>
    <t>473031</t>
    <phoneticPr fontId="3"/>
  </si>
  <si>
    <t>東村</t>
    <phoneticPr fontId="3"/>
  </si>
  <si>
    <t>473065</t>
    <phoneticPr fontId="3"/>
  </si>
  <si>
    <t>今帰仁村</t>
    <phoneticPr fontId="3"/>
  </si>
  <si>
    <t>473081</t>
    <phoneticPr fontId="3"/>
  </si>
  <si>
    <t>本部町</t>
    <phoneticPr fontId="3"/>
  </si>
  <si>
    <t>473111</t>
    <phoneticPr fontId="3"/>
  </si>
  <si>
    <t>恩納村</t>
    <phoneticPr fontId="3"/>
  </si>
  <si>
    <t>473138</t>
    <phoneticPr fontId="3"/>
  </si>
  <si>
    <t>宜野座村</t>
    <phoneticPr fontId="3"/>
  </si>
  <si>
    <t>473146</t>
    <phoneticPr fontId="3"/>
  </si>
  <si>
    <t>金武町</t>
    <phoneticPr fontId="3"/>
  </si>
  <si>
    <t>473154</t>
    <phoneticPr fontId="3"/>
  </si>
  <si>
    <t>伊江村</t>
    <phoneticPr fontId="3"/>
  </si>
  <si>
    <t>473243</t>
    <phoneticPr fontId="3"/>
  </si>
  <si>
    <t>読谷村</t>
    <phoneticPr fontId="3"/>
  </si>
  <si>
    <t>473251</t>
    <phoneticPr fontId="3"/>
  </si>
  <si>
    <t>嘉手納町</t>
    <phoneticPr fontId="3"/>
  </si>
  <si>
    <t>473260</t>
    <phoneticPr fontId="3"/>
  </si>
  <si>
    <t>北谷町</t>
    <phoneticPr fontId="3"/>
  </si>
  <si>
    <t>473278</t>
    <phoneticPr fontId="3"/>
  </si>
  <si>
    <t>北中城村</t>
    <phoneticPr fontId="3"/>
  </si>
  <si>
    <t>473286</t>
    <phoneticPr fontId="3"/>
  </si>
  <si>
    <t>中城村</t>
    <phoneticPr fontId="3"/>
  </si>
  <si>
    <t>473294</t>
    <phoneticPr fontId="3"/>
  </si>
  <si>
    <t>西原町</t>
    <phoneticPr fontId="3"/>
  </si>
  <si>
    <t>473481</t>
    <phoneticPr fontId="3"/>
  </si>
  <si>
    <t>与那原町</t>
    <phoneticPr fontId="3"/>
  </si>
  <si>
    <t>473502</t>
    <phoneticPr fontId="3"/>
  </si>
  <si>
    <t>南風原町</t>
    <phoneticPr fontId="3"/>
  </si>
  <si>
    <t>473537</t>
    <phoneticPr fontId="3"/>
  </si>
  <si>
    <t>渡嘉敷村</t>
    <phoneticPr fontId="3"/>
  </si>
  <si>
    <t>473545</t>
    <phoneticPr fontId="3"/>
  </si>
  <si>
    <t>座間味村</t>
    <phoneticPr fontId="3"/>
  </si>
  <si>
    <t>473553</t>
    <phoneticPr fontId="3"/>
  </si>
  <si>
    <t>粟国村</t>
    <phoneticPr fontId="3"/>
  </si>
  <si>
    <t>473561</t>
    <phoneticPr fontId="3"/>
  </si>
  <si>
    <t>渡名喜村</t>
    <phoneticPr fontId="3"/>
  </si>
  <si>
    <t>473570</t>
    <phoneticPr fontId="3"/>
  </si>
  <si>
    <t>南大東村</t>
    <phoneticPr fontId="3"/>
  </si>
  <si>
    <t>473588</t>
    <phoneticPr fontId="3"/>
  </si>
  <si>
    <t>北大東村</t>
    <phoneticPr fontId="3"/>
  </si>
  <si>
    <t>473596</t>
    <phoneticPr fontId="3"/>
  </si>
  <si>
    <t>伊平屋村</t>
    <phoneticPr fontId="3"/>
  </si>
  <si>
    <t>473600</t>
    <phoneticPr fontId="3"/>
  </si>
  <si>
    <t>伊是名村</t>
    <phoneticPr fontId="3"/>
  </si>
  <si>
    <t>473618</t>
    <phoneticPr fontId="3"/>
  </si>
  <si>
    <t>久米島町</t>
    <phoneticPr fontId="3"/>
  </si>
  <si>
    <t>473626</t>
    <phoneticPr fontId="3"/>
  </si>
  <si>
    <t>八重瀬町</t>
    <phoneticPr fontId="3"/>
  </si>
  <si>
    <t>473758</t>
    <phoneticPr fontId="3"/>
  </si>
  <si>
    <t>多良間村</t>
    <phoneticPr fontId="3"/>
  </si>
  <si>
    <t>473812</t>
    <phoneticPr fontId="3"/>
  </si>
  <si>
    <t>竹富町</t>
    <phoneticPr fontId="3"/>
  </si>
  <si>
    <t>473821</t>
    <phoneticPr fontId="3"/>
  </si>
  <si>
    <t>与那国町</t>
    <phoneticPr fontId="3"/>
  </si>
  <si>
    <t>A14</t>
    <phoneticPr fontId="3"/>
  </si>
  <si>
    <t>010</t>
    <phoneticPr fontId="3"/>
  </si>
  <si>
    <t>1</t>
    <phoneticPr fontId="3"/>
  </si>
  <si>
    <t>端数処理のため</t>
    <rPh sb="0" eb="2">
      <t>ハスウ</t>
    </rPh>
    <rPh sb="2" eb="4">
      <t>ショリ</t>
    </rPh>
    <phoneticPr fontId="3"/>
  </si>
  <si>
    <t>A15</t>
    <phoneticPr fontId="3"/>
  </si>
  <si>
    <t>040</t>
    <phoneticPr fontId="3"/>
  </si>
  <si>
    <t>7</t>
    <phoneticPr fontId="3"/>
  </si>
  <si>
    <t>D38</t>
    <phoneticPr fontId="3"/>
  </si>
  <si>
    <t>G60</t>
    <phoneticPr fontId="3"/>
  </si>
  <si>
    <t>I61</t>
    <phoneticPr fontId="3"/>
  </si>
  <si>
    <t>015</t>
    <phoneticPr fontId="3"/>
  </si>
  <si>
    <t>35</t>
    <phoneticPr fontId="3"/>
  </si>
  <si>
    <t>065</t>
    <phoneticPr fontId="3"/>
  </si>
  <si>
    <t>095</t>
    <phoneticPr fontId="3"/>
  </si>
  <si>
    <t>4</t>
    <phoneticPr fontId="3"/>
  </si>
  <si>
    <t>011</t>
    <phoneticPr fontId="3"/>
  </si>
  <si>
    <t>13</t>
    <phoneticPr fontId="3"/>
  </si>
  <si>
    <t>課税標準額に対して、肉用牛の売却所得が高額のため</t>
    <rPh sb="0" eb="2">
      <t>カゼイ</t>
    </rPh>
    <rPh sb="2" eb="4">
      <t>ヒョウジュン</t>
    </rPh>
    <rPh sb="4" eb="5">
      <t>ガク</t>
    </rPh>
    <rPh sb="6" eb="7">
      <t>タイ</t>
    </rPh>
    <rPh sb="10" eb="13">
      <t>ニクヨウギュウ</t>
    </rPh>
    <rPh sb="14" eb="16">
      <t>バイキャク</t>
    </rPh>
    <rPh sb="16" eb="18">
      <t>ショトク</t>
    </rPh>
    <rPh sb="19" eb="21">
      <t>コウガク</t>
    </rPh>
    <phoneticPr fontId="3"/>
  </si>
  <si>
    <t>旅費を伴う出張回数の増のため</t>
    <rPh sb="0" eb="2">
      <t>リョヒ</t>
    </rPh>
    <rPh sb="3" eb="4">
      <t>トモナ</t>
    </rPh>
    <rPh sb="5" eb="7">
      <t>シュッチョウ</t>
    </rPh>
    <rPh sb="7" eb="9">
      <t>カイスウ</t>
    </rPh>
    <rPh sb="10" eb="11">
      <t>ゾウ</t>
    </rPh>
    <phoneticPr fontId="3"/>
  </si>
  <si>
    <t>財務部　市民税課</t>
    <rPh sb="0" eb="3">
      <t>ザイムブ</t>
    </rPh>
    <rPh sb="4" eb="7">
      <t>シミンゼイ</t>
    </rPh>
    <rPh sb="7" eb="8">
      <t>カ</t>
    </rPh>
    <phoneticPr fontId="3"/>
  </si>
  <si>
    <t>0956-24-1111(2208)</t>
    <phoneticPr fontId="3"/>
  </si>
  <si>
    <t>長崎県</t>
    <phoneticPr fontId="3"/>
  </si>
  <si>
    <t>佐世保市</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</si>
</sst>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quot;△ &quot;#,##0"/>
    <numFmt numFmtId="178" formatCode="0.0%"/>
    <numFmt numFmtId="179" formatCode="0_ "/>
    <numFmt numFmtId="180" formatCode="#,##0_ "/>
    <numFmt numFmtId="181" formatCode="0_);[Red]\(0\)"/>
  </numFmts>
  <fonts count="39">
    <font>
      <sz val="11"/>
      <name val="ＭＳ Ｐゴシック"/>
      <family val="3"/>
      <charset val="128"/>
    </font>
    <font>
      <sz val="11"/>
      <name val="ＭＳ Ｐゴシック"/>
      <family val="3"/>
      <charset val="128"/>
    </font>
    <font>
      <sz val="11"/>
      <name val="明朝"/>
      <family val="3"/>
      <charset val="128"/>
    </font>
    <font>
      <sz val="6"/>
      <name val="ＭＳ Ｐゴシック"/>
      <family val="3"/>
      <charset val="128"/>
    </font>
    <font>
      <b/>
      <sz val="11"/>
      <name val="明朝"/>
      <family val="3"/>
      <charset val="128"/>
    </font>
    <font>
      <b/>
      <sz val="11"/>
      <name val="ＭＳ Ｐゴシック"/>
      <family val="3"/>
      <charset val="128"/>
    </font>
    <font>
      <sz val="11"/>
      <color indexed="10"/>
      <name val="ＭＳ Ｐゴシック"/>
      <family val="3"/>
      <charset val="128"/>
    </font>
    <font>
      <sz val="9"/>
      <color indexed="10"/>
      <name val="ＭＳ Ｐゴシック"/>
      <family val="3"/>
      <charset val="128"/>
    </font>
    <font>
      <b/>
      <sz val="12"/>
      <name val="ＭＳ 明朝"/>
      <family val="1"/>
      <charset val="128"/>
    </font>
    <font>
      <b/>
      <sz val="12"/>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9"/>
      <name val="ＭＳ Ｐゴシック"/>
      <family val="3"/>
      <charset val="128"/>
    </font>
    <font>
      <sz val="9"/>
      <color indexed="81"/>
      <name val="ＭＳ Ｐゴシック"/>
      <family val="3"/>
      <charset val="128"/>
    </font>
    <font>
      <sz val="8"/>
      <name val="ＭＳ Ｐゴシック"/>
      <family val="3"/>
      <charset val="128"/>
    </font>
    <font>
      <sz val="9"/>
      <name val="ＭＳ 明朝"/>
      <family val="1"/>
      <charset val="128"/>
    </font>
    <font>
      <sz val="11"/>
      <name val="ＭＳ 明朝"/>
      <family val="1"/>
      <charset val="128"/>
    </font>
    <font>
      <sz val="8"/>
      <name val="ＭＳ 明朝"/>
      <family val="1"/>
      <charset val="128"/>
    </font>
    <font>
      <b/>
      <sz val="9"/>
      <name val="ＭＳ 明朝"/>
      <family val="1"/>
      <charset val="128"/>
    </font>
    <font>
      <b/>
      <sz val="10"/>
      <name val="ＭＳ 明朝"/>
      <family val="1"/>
      <charset val="128"/>
    </font>
    <font>
      <b/>
      <sz val="8"/>
      <name val="ＭＳ 明朝"/>
      <family val="1"/>
      <charset val="128"/>
    </font>
    <font>
      <sz val="10"/>
      <name val="ＭＳ 明朝"/>
      <family val="1"/>
      <charset val="128"/>
    </font>
    <font>
      <sz val="6"/>
      <name val="ＭＳ 明朝"/>
      <family val="1"/>
      <charset val="128"/>
    </font>
    <font>
      <sz val="7"/>
      <name val="ＭＳ 明朝"/>
      <family val="1"/>
      <charset val="128"/>
    </font>
    <font>
      <sz val="9"/>
      <color indexed="9"/>
      <name val="ＭＳ 明朝"/>
      <family val="1"/>
      <charset val="128"/>
    </font>
    <font>
      <sz val="6"/>
      <name val="ＭＳ Ｐ明朝"/>
      <family val="1"/>
      <charset val="128"/>
    </font>
    <font>
      <sz val="8"/>
      <name val="ＭＳ Ｐ明朝"/>
      <family val="1"/>
      <charset val="128"/>
    </font>
    <font>
      <b/>
      <sz val="11"/>
      <name val="ＭＳ 明朝"/>
      <family val="1"/>
      <charset val="128"/>
    </font>
    <font>
      <sz val="14"/>
      <name val="ＭＳ 明朝"/>
      <family val="1"/>
      <charset val="128"/>
    </font>
    <font>
      <sz val="11"/>
      <color indexed="9"/>
      <name val="ＭＳ 明朝"/>
      <family val="1"/>
      <charset val="128"/>
    </font>
    <font>
      <sz val="7"/>
      <name val="ＭＳ Ｐ明朝"/>
      <family val="1"/>
      <charset val="128"/>
    </font>
    <font>
      <sz val="5"/>
      <color indexed="10"/>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12"/>
      <name val="ＭＳ 明朝"/>
      <family val="1"/>
      <charset val="128"/>
    </font>
    <font>
      <u/>
      <sz val="12"/>
      <name val="ＭＳ 明朝"/>
      <family val="1"/>
      <charset val="128"/>
    </font>
    <font>
      <sz val="8"/>
      <color rgb="FFFF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s>
  <cellStyleXfs count="27">
    <xf numFmtId="0" fontId="0" fillId="0" borderId="0"/>
    <xf numFmtId="0" fontId="35" fillId="0" borderId="0"/>
    <xf numFmtId="0" fontId="2"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735">
    <xf numFmtId="0" fontId="0" fillId="0" borderId="0" xfId="0"/>
    <xf numFmtId="0" fontId="1" fillId="0" borderId="0" xfId="4" applyProtection="1">
      <protection hidden="1"/>
    </xf>
    <xf numFmtId="0" fontId="1" fillId="0" borderId="0" xfId="4" applyProtection="1"/>
    <xf numFmtId="0" fontId="1" fillId="0" borderId="0" xfId="4" applyBorder="1" applyAlignment="1" applyProtection="1">
      <alignment horizontal="center" vertical="center"/>
    </xf>
    <xf numFmtId="0" fontId="16" fillId="0" borderId="0" xfId="0" applyNumberFormat="1" applyFont="1" applyBorder="1" applyAlignment="1" applyProtection="1"/>
    <xf numFmtId="0" fontId="16" fillId="0" borderId="0" xfId="0" applyNumberFormat="1" applyFont="1" applyFill="1" applyBorder="1" applyAlignment="1" applyProtection="1"/>
    <xf numFmtId="49" fontId="16" fillId="0" borderId="0" xfId="7" applyNumberFormat="1" applyFont="1" applyBorder="1" applyAlignment="1" applyProtection="1">
      <alignment horizontal="distributed" vertical="center" wrapText="1"/>
    </xf>
    <xf numFmtId="0" fontId="16" fillId="0" borderId="0" xfId="7" applyNumberFormat="1" applyFont="1" applyBorder="1" applyAlignment="1" applyProtection="1">
      <alignment horizontal="center" vertical="center"/>
    </xf>
    <xf numFmtId="0" fontId="16" fillId="0" borderId="0" xfId="0" applyFont="1" applyBorder="1" applyAlignment="1" applyProtection="1">
      <alignment horizontal="center" vertical="center" shrinkToFit="1"/>
    </xf>
    <xf numFmtId="0" fontId="19" fillId="0" borderId="0" xfId="0" applyNumberFormat="1" applyFont="1" applyBorder="1" applyAlignment="1" applyProtection="1">
      <alignment horizontal="center" vertical="center" wrapText="1"/>
    </xf>
    <xf numFmtId="49" fontId="18" fillId="0" borderId="0" xfId="0" applyNumberFormat="1" applyFont="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vertical="center"/>
    </xf>
    <xf numFmtId="0" fontId="16" fillId="0" borderId="0" xfId="0" applyNumberFormat="1" applyFont="1" applyBorder="1" applyAlignment="1" applyProtection="1">
      <alignment horizontal="center" vertical="center"/>
    </xf>
    <xf numFmtId="0" fontId="16" fillId="0" borderId="0" xfId="0" applyNumberFormat="1" applyFont="1" applyBorder="1" applyAlignment="1" applyProtection="1">
      <alignment vertical="center"/>
    </xf>
    <xf numFmtId="49" fontId="16" fillId="0" borderId="0" xfId="0" applyNumberFormat="1" applyFont="1" applyBorder="1" applyAlignment="1" applyProtection="1">
      <alignment vertical="center"/>
    </xf>
    <xf numFmtId="49" fontId="16" fillId="0" borderId="0" xfId="0" applyNumberFormat="1" applyFont="1" applyFill="1" applyBorder="1" applyAlignment="1" applyProtection="1">
      <alignment vertical="center"/>
    </xf>
    <xf numFmtId="177" fontId="25" fillId="0" borderId="0" xfId="9" applyNumberFormat="1" applyFont="1" applyBorder="1" applyAlignment="1" applyProtection="1">
      <alignment horizontal="right" vertical="center" shrinkToFit="1"/>
    </xf>
    <xf numFmtId="49" fontId="29" fillId="0" borderId="0" xfId="0" applyNumberFormat="1" applyFont="1" applyBorder="1" applyAlignment="1" applyProtection="1">
      <alignment vertical="center"/>
    </xf>
    <xf numFmtId="49" fontId="29" fillId="0" borderId="0" xfId="0" applyNumberFormat="1" applyFont="1" applyFill="1" applyBorder="1" applyAlignment="1" applyProtection="1">
      <alignment vertical="center"/>
    </xf>
    <xf numFmtId="176" fontId="16" fillId="0" borderId="4" xfId="12" applyNumberFormat="1" applyFont="1" applyBorder="1" applyAlignment="1" applyProtection="1">
      <alignment horizontal="center" vertical="center"/>
    </xf>
    <xf numFmtId="177" fontId="16" fillId="0" borderId="4" xfId="0" applyNumberFormat="1" applyFont="1" applyFill="1" applyBorder="1" applyAlignment="1" applyProtection="1">
      <alignment horizontal="right" vertical="center"/>
    </xf>
    <xf numFmtId="177" fontId="17" fillId="0" borderId="4" xfId="0" applyNumberFormat="1" applyFont="1" applyFill="1" applyBorder="1" applyAlignment="1" applyProtection="1">
      <alignment horizontal="right" vertical="center"/>
    </xf>
    <xf numFmtId="176" fontId="16" fillId="0" borderId="0" xfId="12" applyNumberFormat="1" applyFont="1" applyBorder="1" applyAlignment="1" applyProtection="1">
      <alignment horizontal="center" vertical="center"/>
    </xf>
    <xf numFmtId="49" fontId="16" fillId="0" borderId="4" xfId="0" applyNumberFormat="1" applyFont="1" applyBorder="1" applyAlignment="1" applyProtection="1">
      <alignment vertical="center"/>
    </xf>
    <xf numFmtId="178" fontId="16" fillId="0" borderId="0" xfId="0" applyNumberFormat="1" applyFont="1" applyFill="1" applyBorder="1" applyAlignment="1" applyProtection="1">
      <alignment horizontal="right" vertical="center"/>
    </xf>
    <xf numFmtId="49" fontId="16" fillId="0" borderId="0" xfId="0" applyNumberFormat="1" applyFont="1" applyFill="1" applyBorder="1" applyAlignment="1" applyProtection="1">
      <alignment horizontal="distributed" vertical="center" wrapText="1"/>
    </xf>
    <xf numFmtId="177" fontId="25" fillId="0" borderId="0" xfId="0" applyNumberFormat="1" applyFont="1" applyBorder="1" applyAlignment="1" applyProtection="1">
      <alignment horizontal="right" vertical="center" shrinkToFit="1"/>
    </xf>
    <xf numFmtId="49" fontId="25" fillId="0" borderId="0" xfId="0" applyNumberFormat="1" applyFont="1" applyFill="1" applyBorder="1" applyAlignment="1" applyProtection="1">
      <alignment vertical="center"/>
    </xf>
    <xf numFmtId="176" fontId="16" fillId="0" borderId="4" xfId="8" applyNumberFormat="1" applyFont="1" applyBorder="1" applyAlignment="1" applyProtection="1">
      <alignment horizontal="center" vertical="center"/>
    </xf>
    <xf numFmtId="177" fontId="16" fillId="0" borderId="4" xfId="0" applyNumberFormat="1" applyFont="1" applyFill="1" applyBorder="1" applyAlignment="1" applyProtection="1">
      <alignment vertical="center" shrinkToFit="1"/>
    </xf>
    <xf numFmtId="176" fontId="16" fillId="0" borderId="0" xfId="8" applyNumberFormat="1" applyFont="1" applyBorder="1" applyAlignment="1" applyProtection="1">
      <alignment horizontal="center" vertical="center"/>
    </xf>
    <xf numFmtId="177" fontId="16" fillId="0" borderId="0" xfId="0" applyNumberFormat="1" applyFont="1" applyBorder="1" applyAlignment="1" applyProtection="1">
      <alignment vertical="center" shrinkToFit="1"/>
    </xf>
    <xf numFmtId="177" fontId="16" fillId="0" borderId="4" xfId="0" applyNumberFormat="1" applyFont="1" applyBorder="1" applyAlignment="1" applyProtection="1">
      <alignment vertical="center" shrinkToFit="1"/>
    </xf>
    <xf numFmtId="49" fontId="16" fillId="0" borderId="5" xfId="0" applyNumberFormat="1" applyFont="1" applyFill="1" applyBorder="1" applyAlignment="1" applyProtection="1">
      <alignment horizontal="center" vertical="distributed" textRotation="255" wrapText="1" justifyLastLine="1"/>
    </xf>
    <xf numFmtId="49" fontId="16" fillId="0" borderId="0" xfId="0" applyNumberFormat="1" applyFont="1" applyFill="1" applyBorder="1" applyAlignment="1" applyProtection="1">
      <alignment horizontal="center" vertical="distributed" textRotation="255" wrapText="1" justifyLastLine="1"/>
    </xf>
    <xf numFmtId="176" fontId="16" fillId="0" borderId="0" xfId="8" applyNumberFormat="1" applyFont="1" applyFill="1" applyBorder="1" applyAlignment="1" applyProtection="1">
      <alignment horizontal="center" vertical="center"/>
    </xf>
    <xf numFmtId="177" fontId="16" fillId="0" borderId="0" xfId="0" applyNumberFormat="1" applyFont="1" applyFill="1" applyBorder="1" applyAlignment="1" applyProtection="1">
      <alignment vertical="center" shrinkToFit="1"/>
    </xf>
    <xf numFmtId="176" fontId="16" fillId="0" borderId="6" xfId="8" applyNumberFormat="1" applyFont="1" applyBorder="1" applyAlignment="1" applyProtection="1">
      <alignment horizontal="center" vertical="center"/>
    </xf>
    <xf numFmtId="0" fontId="17" fillId="0" borderId="0" xfId="0" applyFont="1" applyFill="1" applyBorder="1" applyAlignment="1" applyProtection="1">
      <alignment horizontal="center" vertical="distributed" textRotation="255" wrapText="1" justifyLastLine="1"/>
    </xf>
    <xf numFmtId="0" fontId="17" fillId="0" borderId="0" xfId="0" applyFont="1" applyFill="1" applyBorder="1" applyAlignment="1" applyProtection="1">
      <alignment horizontal="right" vertical="center" shrinkToFit="1"/>
    </xf>
    <xf numFmtId="49" fontId="18" fillId="0" borderId="0" xfId="0" applyNumberFormat="1" applyFont="1" applyFill="1" applyBorder="1" applyAlignment="1" applyProtection="1">
      <alignment horizontal="distributed" vertical="center" wrapText="1"/>
    </xf>
    <xf numFmtId="49" fontId="17" fillId="0" borderId="0" xfId="0" applyNumberFormat="1" applyFont="1" applyFill="1" applyBorder="1" applyAlignment="1" applyProtection="1">
      <alignment horizontal="distributed" vertical="center" wrapText="1"/>
    </xf>
    <xf numFmtId="49" fontId="23" fillId="0" borderId="0" xfId="0" applyNumberFormat="1" applyFont="1" applyFill="1" applyBorder="1" applyAlignment="1" applyProtection="1">
      <alignment horizontal="distributed" vertical="center" wrapText="1"/>
    </xf>
    <xf numFmtId="178" fontId="16" fillId="0" borderId="0" xfId="0" applyNumberFormat="1" applyFont="1" applyFill="1" applyBorder="1" applyAlignment="1" applyProtection="1">
      <alignment horizontal="right" vertical="center" shrinkToFit="1"/>
    </xf>
    <xf numFmtId="176" fontId="16" fillId="0" borderId="0" xfId="13" applyNumberFormat="1" applyFont="1" applyBorder="1" applyAlignment="1" applyProtection="1">
      <alignment horizontal="center" vertical="center"/>
    </xf>
    <xf numFmtId="176" fontId="16" fillId="0" borderId="0" xfId="13" applyNumberFormat="1" applyFont="1" applyFill="1" applyBorder="1" applyAlignment="1" applyProtection="1">
      <alignment horizontal="center" vertical="center"/>
    </xf>
    <xf numFmtId="177" fontId="25" fillId="0" borderId="0" xfId="0" applyNumberFormat="1" applyFont="1" applyFill="1" applyBorder="1" applyAlignment="1" applyProtection="1">
      <alignment horizontal="right" vertical="center" shrinkToFit="1"/>
    </xf>
    <xf numFmtId="178" fontId="17" fillId="0" borderId="0" xfId="0" applyNumberFormat="1" applyFont="1" applyFill="1" applyBorder="1" applyAlignment="1" applyProtection="1">
      <alignment horizontal="right" vertical="center" shrinkToFit="1"/>
    </xf>
    <xf numFmtId="177" fontId="16" fillId="0" borderId="0" xfId="0" applyNumberFormat="1" applyFont="1" applyBorder="1" applyAlignment="1" applyProtection="1">
      <alignment horizontal="right" vertical="center"/>
    </xf>
    <xf numFmtId="49" fontId="25" fillId="0" borderId="0" xfId="0" applyNumberFormat="1" applyFont="1" applyBorder="1" applyAlignment="1" applyProtection="1">
      <alignment vertical="center"/>
    </xf>
    <xf numFmtId="176" fontId="16" fillId="0" borderId="0" xfId="14" applyNumberFormat="1" applyFont="1" applyBorder="1" applyAlignment="1" applyProtection="1">
      <alignment horizontal="center" vertical="center"/>
    </xf>
    <xf numFmtId="49" fontId="16" fillId="0" borderId="0" xfId="14" applyNumberFormat="1" applyFont="1" applyBorder="1" applyAlignment="1" applyProtection="1">
      <alignment horizontal="distributed" vertical="center"/>
    </xf>
    <xf numFmtId="49" fontId="16" fillId="0" borderId="0" xfId="0" applyNumberFormat="1" applyFont="1" applyFill="1" applyBorder="1" applyAlignment="1" applyProtection="1">
      <alignment horizontal="distributed" vertical="center" shrinkToFit="1"/>
    </xf>
    <xf numFmtId="176" fontId="16" fillId="0" borderId="5" xfId="14" applyNumberFormat="1" applyFont="1" applyFill="1" applyBorder="1" applyAlignment="1" applyProtection="1">
      <alignment horizontal="center" vertical="center"/>
    </xf>
    <xf numFmtId="176" fontId="16" fillId="0" borderId="0" xfId="14" applyNumberFormat="1" applyFont="1" applyFill="1" applyBorder="1" applyAlignment="1" applyProtection="1">
      <alignment horizontal="center" vertical="center"/>
    </xf>
    <xf numFmtId="49" fontId="16" fillId="0" borderId="0" xfId="14" applyNumberFormat="1" applyFont="1" applyBorder="1" applyAlignment="1" applyProtection="1">
      <alignment horizontal="distributed" vertical="center" wrapText="1"/>
    </xf>
    <xf numFmtId="49" fontId="16" fillId="0" borderId="0" xfId="0" applyNumberFormat="1" applyFont="1" applyFill="1" applyBorder="1" applyAlignment="1" applyProtection="1">
      <alignment horizontal="distributed" vertical="center" wrapText="1" shrinkToFit="1"/>
    </xf>
    <xf numFmtId="49" fontId="18" fillId="0" borderId="0" xfId="0" applyNumberFormat="1" applyFont="1" applyFill="1" applyBorder="1" applyAlignment="1" applyProtection="1">
      <alignment horizontal="distributed" vertical="center"/>
    </xf>
    <xf numFmtId="49" fontId="16" fillId="0" borderId="5" xfId="0" applyNumberFormat="1" applyFont="1" applyFill="1" applyBorder="1" applyAlignment="1" applyProtection="1">
      <alignment horizontal="distributed" vertical="center" wrapText="1" shrinkToFit="1"/>
    </xf>
    <xf numFmtId="49" fontId="16" fillId="0" borderId="0" xfId="14" applyNumberFormat="1" applyFont="1" applyFill="1" applyBorder="1" applyAlignment="1" applyProtection="1">
      <alignment horizontal="distributed" vertical="center" wrapText="1"/>
    </xf>
    <xf numFmtId="49" fontId="25" fillId="0" borderId="0" xfId="14" applyNumberFormat="1" applyFont="1" applyFill="1" applyBorder="1" applyAlignment="1" applyProtection="1">
      <alignment horizontal="distributed" vertical="center" wrapText="1"/>
    </xf>
    <xf numFmtId="49" fontId="25" fillId="0" borderId="0" xfId="0" applyNumberFormat="1" applyFont="1" applyFill="1" applyBorder="1" applyAlignment="1" applyProtection="1">
      <alignment horizontal="distributed" vertical="center" wrapText="1" shrinkToFit="1"/>
    </xf>
    <xf numFmtId="176" fontId="25" fillId="0" borderId="0" xfId="14" applyNumberFormat="1" applyFont="1" applyFill="1" applyBorder="1" applyAlignment="1" applyProtection="1">
      <alignment horizontal="center" vertical="center"/>
    </xf>
    <xf numFmtId="176" fontId="16" fillId="0" borderId="0" xfId="23" applyNumberFormat="1" applyFont="1" applyBorder="1" applyAlignment="1" applyProtection="1">
      <alignment horizontal="center" vertical="center"/>
    </xf>
    <xf numFmtId="49" fontId="16" fillId="0" borderId="0" xfId="23" applyNumberFormat="1" applyFont="1" applyBorder="1" applyAlignment="1" applyProtection="1">
      <alignment horizontal="distributed" vertical="center"/>
    </xf>
    <xf numFmtId="49" fontId="16" fillId="0" borderId="0" xfId="0" applyNumberFormat="1" applyFont="1" applyBorder="1" applyAlignment="1" applyProtection="1">
      <alignment horizontal="distributed" vertical="center"/>
    </xf>
    <xf numFmtId="49" fontId="16" fillId="0" borderId="0" xfId="0" applyNumberFormat="1" applyFont="1" applyFill="1" applyBorder="1" applyAlignment="1" applyProtection="1">
      <alignment horizontal="distributed" vertical="center" wrapText="1" justifyLastLine="1" shrinkToFit="1"/>
    </xf>
    <xf numFmtId="49" fontId="16" fillId="0" borderId="0" xfId="23" applyNumberFormat="1" applyFont="1" applyFill="1" applyBorder="1" applyAlignment="1" applyProtection="1">
      <alignment horizontal="distributed" vertical="center" wrapText="1" justifyLastLine="1"/>
    </xf>
    <xf numFmtId="49" fontId="16" fillId="0" borderId="0" xfId="0" applyNumberFormat="1" applyFont="1" applyFill="1" applyBorder="1" applyAlignment="1" applyProtection="1">
      <alignment horizontal="distributed" vertical="center" textRotation="255" wrapText="1" justifyLastLine="1"/>
    </xf>
    <xf numFmtId="49" fontId="16" fillId="0" borderId="0" xfId="23" applyNumberFormat="1" applyFont="1" applyFill="1" applyBorder="1" applyAlignment="1" applyProtection="1">
      <alignment horizontal="distributed" vertical="center"/>
    </xf>
    <xf numFmtId="49" fontId="17" fillId="0" borderId="0" xfId="0" applyNumberFormat="1" applyFont="1" applyBorder="1" applyAlignment="1" applyProtection="1">
      <alignment horizontal="distributed" vertical="center" shrinkToFit="1"/>
    </xf>
    <xf numFmtId="49" fontId="17" fillId="0" borderId="0" xfId="0" applyNumberFormat="1" applyFont="1" applyFill="1" applyBorder="1" applyAlignment="1" applyProtection="1">
      <alignment horizontal="distributed" vertical="center" shrinkToFit="1"/>
    </xf>
    <xf numFmtId="49" fontId="17" fillId="0" borderId="0" xfId="0" applyNumberFormat="1" applyFont="1" applyBorder="1" applyAlignment="1" applyProtection="1">
      <alignment horizontal="distributed" vertical="center" wrapText="1" shrinkToFit="1"/>
    </xf>
    <xf numFmtId="49" fontId="17" fillId="0" borderId="0" xfId="0" applyNumberFormat="1" applyFont="1" applyFill="1" applyBorder="1" applyAlignment="1" applyProtection="1">
      <alignment horizontal="distributed" vertical="center" wrapText="1" shrinkToFit="1"/>
    </xf>
    <xf numFmtId="49" fontId="17" fillId="0" borderId="5" xfId="0" applyNumberFormat="1" applyFont="1" applyFill="1" applyBorder="1" applyAlignment="1" applyProtection="1">
      <alignment horizontal="distributed" vertical="center" wrapText="1" shrinkToFit="1"/>
    </xf>
    <xf numFmtId="49" fontId="30" fillId="0" borderId="0" xfId="0" applyNumberFormat="1" applyFont="1" applyFill="1" applyBorder="1" applyAlignment="1" applyProtection="1">
      <alignment horizontal="distributed" vertical="center" wrapText="1"/>
    </xf>
    <xf numFmtId="49" fontId="30" fillId="0" borderId="0" xfId="0" applyNumberFormat="1" applyFont="1" applyFill="1" applyBorder="1" applyAlignment="1" applyProtection="1">
      <alignment horizontal="distributed" vertical="center" wrapText="1" shrinkToFit="1"/>
    </xf>
    <xf numFmtId="49" fontId="17" fillId="0" borderId="0" xfId="0" applyNumberFormat="1" applyFont="1" applyFill="1" applyBorder="1" applyAlignment="1" applyProtection="1">
      <alignment horizontal="distributed" vertical="center" wrapText="1" justifyLastLine="1" shrinkToFit="1"/>
    </xf>
    <xf numFmtId="49" fontId="17" fillId="0" borderId="0" xfId="0" applyNumberFormat="1" applyFont="1" applyFill="1" applyBorder="1" applyAlignment="1" applyProtection="1">
      <alignment horizontal="distributed" vertical="center" textRotation="255" wrapText="1" justifyLastLine="1"/>
    </xf>
    <xf numFmtId="176" fontId="16" fillId="0" borderId="0" xfId="15" applyNumberFormat="1" applyFont="1" applyFill="1" applyBorder="1" applyAlignment="1" applyProtection="1">
      <alignment horizontal="center" vertical="center"/>
    </xf>
    <xf numFmtId="176" fontId="16" fillId="0" borderId="0" xfId="16" applyNumberFormat="1" applyFont="1" applyFill="1" applyBorder="1" applyAlignment="1" applyProtection="1">
      <alignment horizontal="center" vertical="center"/>
    </xf>
    <xf numFmtId="176" fontId="16" fillId="0" borderId="0" xfId="17" applyNumberFormat="1" applyFont="1" applyFill="1" applyBorder="1" applyAlignment="1" applyProtection="1">
      <alignment horizontal="center" vertical="center"/>
    </xf>
    <xf numFmtId="176" fontId="16" fillId="0" borderId="0" xfId="18" applyNumberFormat="1" applyFont="1" applyFill="1" applyBorder="1" applyAlignment="1" applyProtection="1">
      <alignment horizontal="center" vertical="center"/>
    </xf>
    <xf numFmtId="176" fontId="16" fillId="0" borderId="0" xfId="19" applyNumberFormat="1" applyFont="1" applyFill="1" applyBorder="1" applyAlignment="1" applyProtection="1">
      <alignment horizontal="center" vertical="center"/>
    </xf>
    <xf numFmtId="176" fontId="16" fillId="0" borderId="0" xfId="20" applyNumberFormat="1" applyFont="1" applyFill="1" applyBorder="1" applyAlignment="1" applyProtection="1">
      <alignment horizontal="center" vertical="center"/>
    </xf>
    <xf numFmtId="49" fontId="16" fillId="0" borderId="0" xfId="0" applyNumberFormat="1" applyFont="1" applyBorder="1" applyAlignment="1" applyProtection="1">
      <alignment horizontal="center" vertical="center" justifyLastLine="1"/>
    </xf>
    <xf numFmtId="177" fontId="16" fillId="0" borderId="0" xfId="0" applyNumberFormat="1" applyFont="1" applyFill="1" applyBorder="1" applyAlignment="1" applyProtection="1">
      <alignment horizontal="right" vertical="center"/>
    </xf>
    <xf numFmtId="49" fontId="16" fillId="0" borderId="7" xfId="0" applyNumberFormat="1" applyFont="1" applyFill="1" applyBorder="1" applyAlignment="1" applyProtection="1">
      <alignment horizontal="distributed" vertical="center" wrapText="1"/>
    </xf>
    <xf numFmtId="176" fontId="16" fillId="0" borderId="0" xfId="0" applyNumberFormat="1" applyFont="1" applyFill="1" applyBorder="1" applyAlignment="1" applyProtection="1">
      <alignment horizontal="right" vertical="center"/>
    </xf>
    <xf numFmtId="176" fontId="17"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0" xfId="0" applyFont="1" applyAlignment="1" applyProtection="1">
      <alignment vertical="top"/>
    </xf>
    <xf numFmtId="0" fontId="30" fillId="0" borderId="0" xfId="0" applyFont="1" applyAlignment="1" applyProtection="1">
      <alignment vertical="top"/>
    </xf>
    <xf numFmtId="0" fontId="16" fillId="0" borderId="0" xfId="0" applyFont="1" applyAlignment="1" applyProtection="1">
      <alignment vertical="top"/>
    </xf>
    <xf numFmtId="0" fontId="25" fillId="0" borderId="0" xfId="0" applyFont="1" applyAlignment="1" applyProtection="1">
      <alignment vertical="top"/>
    </xf>
    <xf numFmtId="177" fontId="16" fillId="0" borderId="0" xfId="9" applyNumberFormat="1" applyFont="1" applyBorder="1" applyAlignment="1" applyProtection="1">
      <alignment horizontal="right" vertical="center" shrinkToFit="1"/>
    </xf>
    <xf numFmtId="49" fontId="32" fillId="0" borderId="0" xfId="0" applyNumberFormat="1" applyFont="1" applyFill="1" applyBorder="1" applyAlignment="1" applyProtection="1">
      <alignment horizontal="distributed" vertical="center" wrapText="1" justifyLastLine="1"/>
    </xf>
    <xf numFmtId="176" fontId="16" fillId="0" borderId="5" xfId="12" applyNumberFormat="1" applyFont="1" applyFill="1" applyBorder="1" applyAlignment="1" applyProtection="1">
      <alignment horizontal="center" vertical="center"/>
    </xf>
    <xf numFmtId="176" fontId="16" fillId="0" borderId="0" xfId="12" applyNumberFormat="1" applyFont="1" applyFill="1" applyBorder="1" applyAlignment="1" applyProtection="1">
      <alignment horizontal="center" vertical="center"/>
    </xf>
    <xf numFmtId="176" fontId="16" fillId="0" borderId="5" xfId="13" applyNumberFormat="1" applyFont="1" applyFill="1" applyBorder="1" applyAlignment="1" applyProtection="1">
      <alignment horizontal="center" vertical="center"/>
    </xf>
    <xf numFmtId="176" fontId="16" fillId="0" borderId="5" xfId="21" applyNumberFormat="1" applyFont="1" applyFill="1" applyBorder="1" applyAlignment="1" applyProtection="1">
      <alignment horizontal="center" vertical="center"/>
    </xf>
    <xf numFmtId="176" fontId="16" fillId="0" borderId="5" xfId="22" applyNumberFormat="1" applyFont="1" applyFill="1" applyBorder="1" applyAlignment="1" applyProtection="1">
      <alignment horizontal="center" vertical="center" wrapText="1"/>
    </xf>
    <xf numFmtId="176" fontId="16" fillId="0" borderId="0" xfId="22" applyNumberFormat="1" applyFont="1" applyFill="1" applyBorder="1" applyAlignment="1" applyProtection="1">
      <alignment horizontal="center" vertical="center" wrapText="1"/>
    </xf>
    <xf numFmtId="176" fontId="16" fillId="0" borderId="5" xfId="22" applyNumberFormat="1" applyFont="1" applyFill="1" applyBorder="1" applyAlignment="1" applyProtection="1">
      <alignment horizontal="center" vertical="center"/>
    </xf>
    <xf numFmtId="176" fontId="16" fillId="0" borderId="5" xfId="23" applyNumberFormat="1" applyFont="1" applyFill="1" applyBorder="1" applyAlignment="1" applyProtection="1">
      <alignment horizontal="center" vertical="center"/>
    </xf>
    <xf numFmtId="176" fontId="16" fillId="0" borderId="0" xfId="23"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distributed" vertical="center"/>
    </xf>
    <xf numFmtId="176" fontId="16" fillId="0" borderId="5" xfId="24" applyNumberFormat="1" applyFont="1" applyFill="1" applyBorder="1" applyAlignment="1" applyProtection="1">
      <alignment horizontal="center" vertical="center"/>
    </xf>
    <xf numFmtId="49" fontId="16" fillId="0" borderId="6" xfId="0" applyNumberFormat="1" applyFont="1" applyBorder="1" applyAlignment="1" applyProtection="1">
      <alignment vertical="center"/>
    </xf>
    <xf numFmtId="0" fontId="0" fillId="0" borderId="0" xfId="0" applyProtection="1"/>
    <xf numFmtId="49" fontId="18" fillId="0" borderId="0" xfId="0" applyNumberFormat="1" applyFont="1" applyBorder="1" applyAlignment="1" applyProtection="1">
      <alignment vertical="center" justifyLastLine="1"/>
    </xf>
    <xf numFmtId="49" fontId="36" fillId="0" borderId="0" xfId="0" applyNumberFormat="1" applyFont="1" applyBorder="1" applyAlignment="1" applyProtection="1">
      <alignment vertical="center"/>
    </xf>
    <xf numFmtId="49" fontId="36" fillId="0" borderId="0" xfId="0" applyNumberFormat="1" applyFont="1" applyFill="1" applyBorder="1" applyAlignment="1" applyProtection="1">
      <alignment vertical="center"/>
    </xf>
    <xf numFmtId="49" fontId="16" fillId="0" borderId="5" xfId="0" applyNumberFormat="1" applyFont="1" applyBorder="1" applyAlignment="1" applyProtection="1">
      <alignment horizontal="distributed" vertical="center" wrapText="1"/>
    </xf>
    <xf numFmtId="49" fontId="17" fillId="0" borderId="0" xfId="0" applyNumberFormat="1" applyFont="1" applyAlignment="1" applyProtection="1">
      <alignment horizontal="center" vertical="center" wrapText="1"/>
    </xf>
    <xf numFmtId="49" fontId="17" fillId="0" borderId="0" xfId="0" applyNumberFormat="1" applyFont="1" applyBorder="1" applyAlignment="1" applyProtection="1">
      <alignment horizontal="center" vertical="center" wrapText="1"/>
    </xf>
    <xf numFmtId="49" fontId="16" fillId="0" borderId="2" xfId="0" applyNumberFormat="1" applyFont="1" applyBorder="1" applyAlignment="1" applyProtection="1">
      <alignment horizontal="distributed" vertical="center" wrapText="1" justifyLastLine="1"/>
    </xf>
    <xf numFmtId="49" fontId="16" fillId="0" borderId="3" xfId="0" applyNumberFormat="1" applyFont="1" applyBorder="1" applyAlignment="1" applyProtection="1">
      <alignment horizontal="distributed" vertical="center" wrapText="1" justifyLastLine="1"/>
    </xf>
    <xf numFmtId="49" fontId="16" fillId="0" borderId="7" xfId="0" applyNumberFormat="1" applyFont="1" applyBorder="1" applyAlignment="1" applyProtection="1">
      <alignment horizontal="distributed" vertical="center" wrapText="1" justifyLastLine="1"/>
    </xf>
    <xf numFmtId="49" fontId="16" fillId="0" borderId="0" xfId="0" applyNumberFormat="1" applyFont="1" applyBorder="1" applyAlignment="1" applyProtection="1">
      <alignment horizontal="distributed" vertical="center" wrapText="1" justifyLastLine="1"/>
    </xf>
    <xf numFmtId="49" fontId="16" fillId="0" borderId="8" xfId="0" applyNumberFormat="1" applyFont="1" applyBorder="1" applyAlignment="1" applyProtection="1">
      <alignment horizontal="distributed" vertical="center" wrapText="1" justifyLastLine="1"/>
    </xf>
    <xf numFmtId="49" fontId="23" fillId="0" borderId="0" xfId="0" applyNumberFormat="1" applyFont="1" applyBorder="1" applyAlignment="1" applyProtection="1">
      <alignment horizontal="center" vertical="center" wrapText="1" justifyLastLine="1"/>
    </xf>
    <xf numFmtId="49" fontId="18" fillId="0" borderId="0" xfId="0" applyNumberFormat="1" applyFont="1" applyBorder="1" applyAlignment="1" applyProtection="1">
      <alignment horizontal="distributed" vertical="center" wrapText="1" justifyLastLine="1"/>
    </xf>
    <xf numFmtId="49" fontId="16" fillId="0" borderId="0" xfId="0" applyNumberFormat="1" applyFont="1" applyBorder="1" applyAlignment="1" applyProtection="1">
      <alignment horizontal="distributed" vertical="center" justifyLastLine="1"/>
    </xf>
    <xf numFmtId="49" fontId="18" fillId="0" borderId="0" xfId="0" applyNumberFormat="1" applyFont="1" applyBorder="1" applyAlignment="1" applyProtection="1">
      <alignment horizontal="right" vertical="center" wrapText="1" justifyLastLine="1"/>
    </xf>
    <xf numFmtId="49" fontId="23" fillId="0" borderId="0" xfId="25" applyNumberFormat="1" applyFont="1" applyBorder="1" applyAlignment="1" applyProtection="1">
      <alignment horizontal="center" vertical="center" wrapText="1"/>
    </xf>
    <xf numFmtId="49" fontId="23" fillId="0" borderId="8" xfId="25" applyNumberFormat="1" applyFont="1" applyBorder="1" applyAlignment="1" applyProtection="1">
      <alignment horizontal="center" vertical="center" wrapText="1"/>
    </xf>
    <xf numFmtId="49" fontId="18" fillId="0" borderId="0" xfId="0" applyNumberFormat="1" applyFont="1" applyBorder="1" applyAlignment="1" applyProtection="1">
      <alignment horizontal="distributed" vertical="center" justifyLastLine="1"/>
    </xf>
    <xf numFmtId="49" fontId="18" fillId="0" borderId="0" xfId="0" applyNumberFormat="1" applyFont="1" applyBorder="1" applyAlignment="1" applyProtection="1">
      <alignment horizontal="center" vertical="center" wrapText="1" justifyLastLine="1"/>
    </xf>
    <xf numFmtId="49" fontId="16" fillId="0" borderId="9" xfId="0" applyNumberFormat="1" applyFont="1" applyBorder="1" applyAlignment="1" applyProtection="1">
      <alignment horizontal="distributed" vertical="center" wrapText="1" justifyLastLine="1"/>
    </xf>
    <xf numFmtId="49" fontId="16" fillId="0" borderId="6" xfId="0" applyNumberFormat="1" applyFont="1" applyBorder="1" applyAlignment="1" applyProtection="1">
      <alignment horizontal="distributed" vertical="center" wrapText="1" justifyLastLine="1"/>
    </xf>
    <xf numFmtId="49" fontId="16" fillId="0" borderId="10" xfId="0" applyNumberFormat="1" applyFont="1" applyBorder="1" applyAlignment="1" applyProtection="1">
      <alignment horizontal="distributed" vertical="center" wrapText="1" justifyLastLine="1"/>
    </xf>
    <xf numFmtId="177" fontId="16" fillId="0" borderId="0" xfId="0" applyNumberFormat="1" applyFont="1" applyBorder="1" applyAlignment="1" applyProtection="1">
      <alignment horizontal="right" vertical="center" shrinkToFit="1"/>
    </xf>
    <xf numFmtId="0" fontId="18" fillId="0" borderId="0" xfId="0" applyFont="1" applyBorder="1" applyAlignment="1" applyProtection="1">
      <alignment horizontal="distributed" vertical="center" wrapText="1" justifyLastLine="1"/>
    </xf>
    <xf numFmtId="49" fontId="16" fillId="0" borderId="7" xfId="0" applyNumberFormat="1" applyFont="1" applyFill="1" applyBorder="1" applyAlignment="1" applyProtection="1">
      <alignment horizontal="distributed" vertical="center" wrapText="1" justifyLastLine="1"/>
    </xf>
    <xf numFmtId="49" fontId="16" fillId="0" borderId="0" xfId="0" applyNumberFormat="1" applyFont="1" applyFill="1" applyBorder="1" applyAlignment="1" applyProtection="1">
      <alignment horizontal="distributed" vertical="center" wrapText="1" justifyLastLine="1"/>
    </xf>
    <xf numFmtId="49" fontId="16" fillId="0" borderId="5" xfId="0" applyNumberFormat="1" applyFont="1" applyFill="1" applyBorder="1" applyAlignment="1" applyProtection="1">
      <alignment horizontal="distributed" vertical="center" wrapText="1" justifyLastLine="1"/>
    </xf>
    <xf numFmtId="0" fontId="17" fillId="0" borderId="0" xfId="0" applyFont="1" applyBorder="1" applyAlignment="1" applyProtection="1">
      <alignment horizontal="center" vertical="distributed" textRotation="255" wrapText="1" justifyLastLine="1"/>
    </xf>
    <xf numFmtId="49" fontId="24" fillId="0" borderId="0" xfId="0" applyNumberFormat="1" applyFont="1" applyBorder="1" applyAlignment="1" applyProtection="1">
      <alignment horizontal="distributed" vertical="center" wrapText="1" justifyLastLine="1"/>
    </xf>
    <xf numFmtId="49" fontId="16" fillId="0" borderId="3" xfId="0" applyNumberFormat="1" applyFont="1" applyFill="1" applyBorder="1" applyAlignment="1" applyProtection="1">
      <alignment horizontal="distributed" vertical="center" wrapText="1" justifyLastLine="1"/>
    </xf>
    <xf numFmtId="49" fontId="17" fillId="0" borderId="0" xfId="0" applyNumberFormat="1" applyFont="1" applyFill="1" applyBorder="1" applyAlignment="1" applyProtection="1">
      <alignment horizontal="distributed" vertical="center" wrapText="1" justifyLastLine="1"/>
    </xf>
    <xf numFmtId="177" fontId="16" fillId="0" borderId="0" xfId="0" applyNumberFormat="1" applyFont="1" applyFill="1" applyBorder="1" applyAlignment="1" applyProtection="1">
      <alignment horizontal="right" vertical="center" shrinkToFit="1"/>
    </xf>
    <xf numFmtId="177" fontId="17" fillId="0" borderId="0" xfId="0" applyNumberFormat="1" applyFont="1" applyFill="1" applyBorder="1" applyAlignment="1" applyProtection="1">
      <alignment horizontal="right" vertical="center" shrinkToFit="1"/>
    </xf>
    <xf numFmtId="176" fontId="16" fillId="0" borderId="0" xfId="21" applyNumberFormat="1" applyFont="1" applyFill="1" applyBorder="1" applyAlignment="1" applyProtection="1">
      <alignment horizontal="center" vertical="center"/>
    </xf>
    <xf numFmtId="177" fontId="16" fillId="0" borderId="4" xfId="0" applyNumberFormat="1" applyFont="1" applyFill="1" applyBorder="1" applyAlignment="1" applyProtection="1">
      <alignment horizontal="right" vertical="center" shrinkToFit="1"/>
    </xf>
    <xf numFmtId="176" fontId="16" fillId="0" borderId="0" xfId="21" applyNumberFormat="1" applyFont="1" applyBorder="1" applyAlignment="1" applyProtection="1">
      <alignment horizontal="center" vertical="center"/>
    </xf>
    <xf numFmtId="176" fontId="16" fillId="0" borderId="0" xfId="22" applyNumberFormat="1" applyFont="1" applyFill="1" applyBorder="1" applyAlignment="1" applyProtection="1">
      <alignment horizontal="center" vertical="center"/>
    </xf>
    <xf numFmtId="176" fontId="16" fillId="0" borderId="0" xfId="22" applyNumberFormat="1" applyFont="1" applyBorder="1" applyAlignment="1" applyProtection="1">
      <alignment horizontal="center" vertical="center"/>
    </xf>
    <xf numFmtId="176" fontId="16" fillId="0" borderId="0" xfId="24" applyNumberFormat="1" applyFont="1" applyFill="1" applyBorder="1" applyAlignment="1" applyProtection="1">
      <alignment horizontal="center" vertical="center"/>
    </xf>
    <xf numFmtId="176" fontId="16" fillId="0" borderId="0" xfId="24"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wrapText="1"/>
    </xf>
    <xf numFmtId="49" fontId="16" fillId="0" borderId="8" xfId="0" applyNumberFormat="1" applyFont="1" applyBorder="1" applyAlignment="1" applyProtection="1">
      <alignment horizontal="center" vertical="center" wrapText="1"/>
    </xf>
    <xf numFmtId="49" fontId="16" fillId="0" borderId="0" xfId="0" applyNumberFormat="1" applyFont="1" applyBorder="1" applyAlignment="1" applyProtection="1">
      <alignment horizontal="center" vertical="center"/>
    </xf>
    <xf numFmtId="176" fontId="22" fillId="0" borderId="17" xfId="0" applyNumberFormat="1" applyFont="1" applyBorder="1" applyAlignment="1" applyProtection="1">
      <alignment horizontal="center" vertical="center" shrinkToFit="1"/>
    </xf>
    <xf numFmtId="176" fontId="22" fillId="0" borderId="20" xfId="0" applyNumberFormat="1" applyFont="1" applyBorder="1" applyAlignment="1" applyProtection="1">
      <alignment horizontal="center" vertical="center" shrinkToFit="1"/>
    </xf>
    <xf numFmtId="176" fontId="22" fillId="0" borderId="21" xfId="0" applyNumberFormat="1" applyFont="1" applyBorder="1" applyAlignment="1" applyProtection="1">
      <alignment horizontal="center" vertical="center" shrinkToFit="1"/>
    </xf>
    <xf numFmtId="0" fontId="18" fillId="0" borderId="0" xfId="0" applyNumberFormat="1" applyFont="1" applyBorder="1" applyAlignment="1" applyProtection="1">
      <alignment wrapText="1"/>
    </xf>
    <xf numFmtId="0" fontId="18" fillId="0" borderId="0" xfId="0" applyNumberFormat="1" applyFont="1" applyFill="1" applyBorder="1" applyAlignment="1" applyProtection="1">
      <alignment wrapText="1"/>
    </xf>
    <xf numFmtId="0" fontId="21" fillId="0" borderId="0" xfId="0" applyNumberFormat="1" applyFont="1" applyBorder="1" applyAlignment="1" applyProtection="1"/>
    <xf numFmtId="0" fontId="18" fillId="0" borderId="0" xfId="0" applyNumberFormat="1" applyFont="1" applyBorder="1" applyAlignment="1" applyProtection="1"/>
    <xf numFmtId="49" fontId="16" fillId="0" borderId="2" xfId="1" applyNumberFormat="1" applyFont="1" applyBorder="1" applyAlignment="1" applyProtection="1">
      <alignment horizontal="distributed" vertical="center" wrapText="1" indent="2"/>
    </xf>
    <xf numFmtId="49" fontId="16" fillId="0" borderId="3" xfId="1" applyNumberFormat="1" applyFont="1" applyBorder="1" applyAlignment="1" applyProtection="1">
      <alignment horizontal="distributed" vertical="center" wrapText="1" indent="2"/>
    </xf>
    <xf numFmtId="49" fontId="16" fillId="0" borderId="2" xfId="1" applyNumberFormat="1" applyFont="1" applyBorder="1" applyAlignment="1" applyProtection="1">
      <alignment horizontal="center" vertical="center" wrapText="1" justifyLastLine="1"/>
    </xf>
    <xf numFmtId="49" fontId="16" fillId="0" borderId="3" xfId="1" applyNumberFormat="1" applyFont="1" applyBorder="1" applyAlignment="1" applyProtection="1">
      <alignment horizontal="center" vertical="center" wrapText="1" justifyLastLine="1"/>
    </xf>
    <xf numFmtId="49" fontId="16" fillId="0" borderId="36" xfId="1" applyNumberFormat="1" applyFont="1" applyBorder="1" applyAlignment="1" applyProtection="1">
      <alignment horizontal="center" vertical="center" wrapText="1" justifyLastLine="1"/>
    </xf>
    <xf numFmtId="49" fontId="16" fillId="0" borderId="2" xfId="0" applyNumberFormat="1" applyFont="1" applyBorder="1" applyAlignment="1" applyProtection="1">
      <alignment horizontal="distributed" vertical="center" wrapText="1"/>
    </xf>
    <xf numFmtId="49" fontId="16" fillId="0" borderId="3" xfId="0" applyNumberFormat="1" applyFont="1" applyBorder="1" applyAlignment="1" applyProtection="1">
      <alignment horizontal="distributed" vertical="center" wrapText="1"/>
    </xf>
    <xf numFmtId="49" fontId="16" fillId="0" borderId="23" xfId="0" applyNumberFormat="1" applyFont="1" applyBorder="1" applyAlignment="1" applyProtection="1">
      <alignment horizontal="distributed" vertical="center" wrapText="1"/>
    </xf>
    <xf numFmtId="176" fontId="22" fillId="0" borderId="19" xfId="0" applyNumberFormat="1" applyFont="1" applyBorder="1" applyAlignment="1" applyProtection="1">
      <alignment horizontal="center" vertical="center" shrinkToFit="1"/>
    </xf>
    <xf numFmtId="49" fontId="16" fillId="0" borderId="15" xfId="0" applyNumberFormat="1" applyFont="1" applyBorder="1" applyAlignment="1" applyProtection="1">
      <alignment horizontal="distributed" vertical="center" wrapText="1"/>
    </xf>
    <xf numFmtId="49" fontId="16" fillId="0" borderId="5" xfId="0" applyNumberFormat="1" applyFont="1" applyBorder="1" applyAlignment="1" applyProtection="1">
      <alignment horizontal="distributed" vertical="center" wrapText="1"/>
    </xf>
    <xf numFmtId="49" fontId="16" fillId="0" borderId="44" xfId="0" applyNumberFormat="1" applyFont="1" applyBorder="1" applyAlignment="1" applyProtection="1">
      <alignment horizontal="distributed" vertical="center" wrapText="1"/>
    </xf>
    <xf numFmtId="176" fontId="22" fillId="0" borderId="48" xfId="0" applyNumberFormat="1" applyFont="1" applyBorder="1" applyAlignment="1" applyProtection="1">
      <alignment horizontal="center" vertical="center" shrinkToFit="1"/>
    </xf>
    <xf numFmtId="176" fontId="22" fillId="0" borderId="24" xfId="0" applyNumberFormat="1" applyFont="1" applyBorder="1" applyAlignment="1" applyProtection="1">
      <alignment horizontal="center" vertical="center" shrinkToFit="1"/>
    </xf>
    <xf numFmtId="176" fontId="22" fillId="0" borderId="49" xfId="0" applyNumberFormat="1" applyFont="1" applyBorder="1" applyAlignment="1" applyProtection="1">
      <alignment horizontal="center" vertical="center" shrinkToFit="1"/>
    </xf>
    <xf numFmtId="0" fontId="16" fillId="0" borderId="0" xfId="0" applyFont="1" applyBorder="1" applyAlignment="1" applyProtection="1">
      <alignment horizontal="left" vertical="center" shrinkToFit="1"/>
    </xf>
    <xf numFmtId="0" fontId="0" fillId="0" borderId="0" xfId="0" applyBorder="1" applyAlignment="1" applyProtection="1">
      <alignment horizontal="left" vertical="center" shrinkToFit="1"/>
    </xf>
    <xf numFmtId="49" fontId="16" fillId="0" borderId="0" xfId="0" applyNumberFormat="1" applyFont="1" applyBorder="1" applyAlignment="1" applyProtection="1">
      <alignment horizontal="distributed" vertical="center" wrapText="1"/>
    </xf>
    <xf numFmtId="176" fontId="22" fillId="0" borderId="0" xfId="0" applyNumberFormat="1" applyFont="1" applyBorder="1" applyAlignment="1" applyProtection="1">
      <alignment horizontal="center" vertical="center" shrinkToFit="1"/>
    </xf>
    <xf numFmtId="0" fontId="16" fillId="0" borderId="24" xfId="0" applyNumberFormat="1" applyFont="1" applyBorder="1" applyAlignment="1" applyProtection="1">
      <alignment horizontal="center" vertical="center"/>
    </xf>
    <xf numFmtId="179" fontId="16" fillId="0" borderId="30" xfId="0" applyNumberFormat="1" applyFont="1" applyBorder="1" applyAlignment="1" applyProtection="1">
      <alignment horizontal="center" vertical="center" wrapText="1"/>
    </xf>
    <xf numFmtId="179" fontId="16" fillId="0" borderId="31" xfId="0" applyNumberFormat="1" applyFont="1" applyBorder="1" applyAlignment="1" applyProtection="1">
      <alignment horizontal="center" vertical="center" wrapText="1"/>
    </xf>
    <xf numFmtId="179" fontId="16" fillId="0" borderId="27" xfId="0" applyNumberFormat="1" applyFont="1" applyBorder="1" applyAlignment="1" applyProtection="1">
      <alignment horizontal="center" vertical="center" wrapText="1"/>
    </xf>
    <xf numFmtId="179" fontId="16" fillId="0" borderId="28" xfId="0" applyNumberFormat="1" applyFont="1" applyBorder="1" applyAlignment="1" applyProtection="1">
      <alignment horizontal="center" vertical="center" wrapText="1"/>
    </xf>
    <xf numFmtId="0" fontId="16" fillId="0" borderId="37" xfId="0" applyNumberFormat="1" applyFont="1" applyBorder="1" applyAlignment="1" applyProtection="1">
      <alignment horizontal="center" vertical="center"/>
    </xf>
    <xf numFmtId="0" fontId="16" fillId="0" borderId="25" xfId="0" applyNumberFormat="1" applyFont="1" applyBorder="1" applyAlignment="1" applyProtection="1">
      <alignment horizontal="center" vertical="center"/>
    </xf>
    <xf numFmtId="176" fontId="22" fillId="0" borderId="18" xfId="0" applyNumberFormat="1" applyFont="1" applyBorder="1" applyAlignment="1" applyProtection="1">
      <alignment horizontal="center" vertical="center" shrinkToFit="1"/>
    </xf>
    <xf numFmtId="49" fontId="8" fillId="0" borderId="0" xfId="0" applyNumberFormat="1" applyFont="1" applyBorder="1" applyAlignment="1" applyProtection="1">
      <alignment horizontal="center" vertical="center" wrapText="1"/>
    </xf>
    <xf numFmtId="49" fontId="17" fillId="0" borderId="0" xfId="0" applyNumberFormat="1" applyFont="1" applyAlignment="1" applyProtection="1">
      <alignment horizontal="center" vertical="center" wrapText="1"/>
    </xf>
    <xf numFmtId="49" fontId="17" fillId="0" borderId="0" xfId="0" applyNumberFormat="1" applyFont="1" applyBorder="1" applyAlignment="1" applyProtection="1">
      <alignment horizontal="center" vertical="center" wrapText="1"/>
    </xf>
    <xf numFmtId="49" fontId="16" fillId="0" borderId="25" xfId="7" applyNumberFormat="1" applyFont="1" applyBorder="1" applyAlignment="1" applyProtection="1">
      <alignment horizontal="distributed" vertical="center" wrapText="1"/>
    </xf>
    <xf numFmtId="49" fontId="16" fillId="0" borderId="3" xfId="7" applyNumberFormat="1" applyFont="1" applyBorder="1" applyAlignment="1" applyProtection="1">
      <alignment horizontal="distributed" vertical="center" wrapText="1"/>
    </xf>
    <xf numFmtId="49" fontId="16" fillId="0" borderId="25" xfId="0" applyNumberFormat="1" applyFont="1" applyBorder="1" applyAlignment="1" applyProtection="1">
      <alignment horizontal="center" vertical="center" wrapText="1"/>
    </xf>
    <xf numFmtId="49" fontId="16" fillId="0" borderId="3" xfId="0" applyNumberFormat="1" applyFont="1" applyBorder="1" applyAlignment="1" applyProtection="1">
      <alignment horizontal="center" vertical="center" wrapText="1"/>
    </xf>
    <xf numFmtId="49" fontId="16" fillId="0" borderId="16" xfId="0" applyNumberFormat="1" applyFont="1" applyBorder="1" applyAlignment="1" applyProtection="1">
      <alignment horizontal="distributed" vertical="center" wrapText="1"/>
    </xf>
    <xf numFmtId="0" fontId="16" fillId="0" borderId="15" xfId="0" applyNumberFormat="1" applyFont="1" applyBorder="1" applyAlignment="1" applyProtection="1">
      <alignment horizontal="distributed" vertical="center" wrapText="1" justifyLastLine="1"/>
    </xf>
    <xf numFmtId="0" fontId="16" fillId="0" borderId="5" xfId="0" applyNumberFormat="1" applyFont="1" applyBorder="1" applyAlignment="1" applyProtection="1">
      <alignment horizontal="distributed" vertical="center" wrapText="1" justifyLastLine="1"/>
    </xf>
    <xf numFmtId="0" fontId="16" fillId="0" borderId="16" xfId="0" applyNumberFormat="1" applyFont="1" applyBorder="1" applyAlignment="1" applyProtection="1">
      <alignment horizontal="distributed" vertical="center" wrapText="1" justifyLastLine="1"/>
    </xf>
    <xf numFmtId="49" fontId="16" fillId="0" borderId="15" xfId="0" applyNumberFormat="1" applyFont="1" applyBorder="1" applyAlignment="1" applyProtection="1">
      <alignment horizontal="distributed" vertical="center" wrapText="1" justifyLastLine="1"/>
    </xf>
    <xf numFmtId="49" fontId="16" fillId="0" borderId="5" xfId="0" applyNumberFormat="1" applyFont="1" applyBorder="1" applyAlignment="1" applyProtection="1">
      <alignment horizontal="distributed" vertical="center" wrapText="1" justifyLastLine="1"/>
    </xf>
    <xf numFmtId="49" fontId="16" fillId="0" borderId="16" xfId="0" applyNumberFormat="1" applyFont="1" applyBorder="1" applyAlignment="1" applyProtection="1">
      <alignment horizontal="distributed" vertical="center" wrapText="1" justifyLastLine="1"/>
    </xf>
    <xf numFmtId="176" fontId="22" fillId="0" borderId="38" xfId="0" applyNumberFormat="1" applyFont="1" applyBorder="1" applyAlignment="1" applyProtection="1">
      <alignment horizontal="center" vertical="center"/>
    </xf>
    <xf numFmtId="176" fontId="22" fillId="0" borderId="39" xfId="0" applyNumberFormat="1" applyFont="1" applyBorder="1" applyAlignment="1" applyProtection="1">
      <alignment horizontal="center" vertical="center"/>
    </xf>
    <xf numFmtId="176" fontId="22" fillId="0" borderId="40" xfId="0" applyNumberFormat="1" applyFont="1" applyBorder="1" applyAlignment="1" applyProtection="1">
      <alignment horizontal="center" vertical="center"/>
    </xf>
    <xf numFmtId="176" fontId="22" fillId="0" borderId="41" xfId="0" applyNumberFormat="1" applyFont="1" applyBorder="1" applyAlignment="1" applyProtection="1">
      <alignment horizontal="center" vertical="center"/>
    </xf>
    <xf numFmtId="176" fontId="22" fillId="0" borderId="42" xfId="0" applyNumberFormat="1" applyFont="1" applyBorder="1" applyAlignment="1" applyProtection="1">
      <alignment horizontal="center" vertical="center"/>
    </xf>
    <xf numFmtId="176" fontId="22" fillId="0" borderId="50" xfId="0" applyNumberFormat="1" applyFont="1" applyBorder="1" applyAlignment="1" applyProtection="1">
      <alignment horizontal="center" vertical="center" shrinkToFit="1"/>
    </xf>
    <xf numFmtId="176" fontId="22" fillId="0" borderId="16" xfId="0" applyNumberFormat="1" applyFont="1" applyBorder="1" applyAlignment="1" applyProtection="1">
      <alignment horizontal="center" vertical="center" shrinkToFit="1"/>
    </xf>
    <xf numFmtId="176" fontId="22" fillId="0" borderId="45" xfId="0" applyNumberFormat="1" applyFont="1" applyBorder="1" applyAlignment="1" applyProtection="1">
      <alignment horizontal="center" vertical="center" shrinkToFit="1"/>
    </xf>
    <xf numFmtId="176" fontId="22" fillId="0" borderId="5" xfId="0" applyNumberFormat="1" applyFont="1" applyBorder="1" applyAlignment="1" applyProtection="1">
      <alignment horizontal="center" vertical="center" shrinkToFit="1"/>
    </xf>
    <xf numFmtId="176" fontId="22" fillId="0" borderId="46" xfId="0" applyNumberFormat="1" applyFont="1" applyBorder="1" applyAlignment="1" applyProtection="1">
      <alignment horizontal="center" vertical="center" shrinkToFit="1"/>
    </xf>
    <xf numFmtId="176" fontId="22" fillId="0" borderId="47" xfId="0" applyNumberFormat="1" applyFont="1" applyBorder="1" applyAlignment="1" applyProtection="1">
      <alignment horizontal="center" vertical="center" shrinkToFit="1"/>
    </xf>
    <xf numFmtId="176" fontId="16" fillId="0" borderId="22" xfId="9" applyNumberFormat="1" applyFont="1" applyBorder="1" applyAlignment="1" applyProtection="1">
      <alignment horizontal="center" vertical="center"/>
    </xf>
    <xf numFmtId="176" fontId="16" fillId="0" borderId="4" xfId="9" applyNumberFormat="1" applyFont="1" applyBorder="1" applyAlignment="1" applyProtection="1">
      <alignment horizontal="center" vertical="center"/>
    </xf>
    <xf numFmtId="176" fontId="16" fillId="0" borderId="29" xfId="9" applyNumberFormat="1" applyFont="1" applyBorder="1" applyAlignment="1" applyProtection="1">
      <alignment horizontal="center" vertical="center"/>
    </xf>
    <xf numFmtId="176" fontId="16" fillId="0" borderId="32" xfId="9" applyNumberFormat="1" applyFont="1" applyBorder="1" applyAlignment="1" applyProtection="1">
      <alignment horizontal="center" vertical="center"/>
    </xf>
    <xf numFmtId="176" fontId="16" fillId="0" borderId="53" xfId="9" applyNumberFormat="1" applyFont="1" applyBorder="1" applyAlignment="1" applyProtection="1">
      <alignment horizontal="center" vertical="center"/>
    </xf>
    <xf numFmtId="49" fontId="16" fillId="0" borderId="7" xfId="0" applyNumberFormat="1" applyFont="1" applyBorder="1" applyAlignment="1" applyProtection="1">
      <alignment horizontal="distributed" vertical="center" wrapText="1" justifyLastLine="1"/>
    </xf>
    <xf numFmtId="49" fontId="16" fillId="0" borderId="0" xfId="0" applyNumberFormat="1" applyFont="1" applyBorder="1" applyAlignment="1" applyProtection="1">
      <alignment horizontal="distributed" vertical="center" wrapText="1" justifyLastLine="1"/>
    </xf>
    <xf numFmtId="49" fontId="16" fillId="0" borderId="8" xfId="0" applyNumberFormat="1" applyFont="1" applyBorder="1" applyAlignment="1" applyProtection="1">
      <alignment horizontal="distributed" vertical="center" wrapText="1" justifyLastLine="1"/>
    </xf>
    <xf numFmtId="49" fontId="23" fillId="0" borderId="7" xfId="0" applyNumberFormat="1" applyFont="1" applyBorder="1" applyAlignment="1" applyProtection="1">
      <alignment horizontal="center" vertical="center" wrapText="1" justifyLastLine="1"/>
    </xf>
    <xf numFmtId="49" fontId="23" fillId="0" borderId="0" xfId="0" applyNumberFormat="1" applyFont="1" applyBorder="1" applyAlignment="1" applyProtection="1">
      <alignment horizontal="center" vertical="center" wrapText="1" justifyLastLine="1"/>
    </xf>
    <xf numFmtId="49" fontId="23" fillId="0" borderId="8" xfId="0" applyNumberFormat="1" applyFont="1" applyBorder="1" applyAlignment="1" applyProtection="1">
      <alignment horizontal="center" vertical="center" wrapText="1" justifyLastLine="1"/>
    </xf>
    <xf numFmtId="49" fontId="16" fillId="0" borderId="2" xfId="0" applyNumberFormat="1" applyFont="1" applyBorder="1" applyAlignment="1" applyProtection="1">
      <alignment horizontal="distributed" vertical="center" justifyLastLine="1" shrinkToFit="1"/>
    </xf>
    <xf numFmtId="49" fontId="16" fillId="0" borderId="3" xfId="0" applyNumberFormat="1" applyFont="1" applyBorder="1" applyAlignment="1" applyProtection="1">
      <alignment horizontal="distributed" vertical="center" justifyLastLine="1" shrinkToFit="1"/>
    </xf>
    <xf numFmtId="49" fontId="16" fillId="0" borderId="36" xfId="0" applyNumberFormat="1" applyFont="1" applyBorder="1" applyAlignment="1" applyProtection="1">
      <alignment horizontal="distributed" vertical="center" justifyLastLine="1" shrinkToFit="1"/>
    </xf>
    <xf numFmtId="49" fontId="18" fillId="0" borderId="15" xfId="0" applyNumberFormat="1" applyFont="1" applyBorder="1" applyAlignment="1" applyProtection="1">
      <alignment horizontal="center" vertical="center" wrapText="1" shrinkToFit="1"/>
    </xf>
    <xf numFmtId="49" fontId="18" fillId="0" borderId="5" xfId="0" applyNumberFormat="1" applyFont="1" applyBorder="1" applyAlignment="1" applyProtection="1">
      <alignment horizontal="center" vertical="center" wrapText="1" shrinkToFit="1"/>
    </xf>
    <xf numFmtId="49" fontId="18" fillId="0" borderId="16" xfId="0" applyNumberFormat="1" applyFont="1" applyBorder="1" applyAlignment="1" applyProtection="1">
      <alignment horizontal="center" vertical="center" wrapText="1" shrinkToFit="1"/>
    </xf>
    <xf numFmtId="49" fontId="18" fillId="0" borderId="7" xfId="0" applyNumberFormat="1" applyFont="1" applyBorder="1" applyAlignment="1" applyProtection="1">
      <alignment horizontal="center" vertical="center" wrapText="1" shrinkToFit="1"/>
    </xf>
    <xf numFmtId="49" fontId="18" fillId="0" borderId="0" xfId="0" applyNumberFormat="1" applyFont="1" applyBorder="1" applyAlignment="1" applyProtection="1">
      <alignment horizontal="center" vertical="center" wrapText="1" shrinkToFit="1"/>
    </xf>
    <xf numFmtId="49" fontId="18" fillId="0" borderId="8" xfId="0" applyNumberFormat="1" applyFont="1" applyBorder="1" applyAlignment="1" applyProtection="1">
      <alignment horizontal="center" vertical="center" wrapText="1" shrinkToFit="1"/>
    </xf>
    <xf numFmtId="49" fontId="18" fillId="0" borderId="7" xfId="0" applyNumberFormat="1" applyFont="1" applyBorder="1" applyAlignment="1" applyProtection="1">
      <alignment horizontal="distributed" vertical="center" wrapText="1" justifyLastLine="1"/>
    </xf>
    <xf numFmtId="49" fontId="18" fillId="0" borderId="0" xfId="0" applyNumberFormat="1" applyFont="1" applyBorder="1" applyAlignment="1" applyProtection="1">
      <alignment horizontal="distributed" vertical="center" wrapText="1" justifyLastLine="1"/>
    </xf>
    <xf numFmtId="49" fontId="18" fillId="0" borderId="8" xfId="0" applyNumberFormat="1" applyFont="1" applyBorder="1" applyAlignment="1" applyProtection="1">
      <alignment horizontal="distributed" vertical="center" wrapText="1" justifyLastLine="1"/>
    </xf>
    <xf numFmtId="49" fontId="18" fillId="6" borderId="15" xfId="0" applyNumberFormat="1" applyFont="1" applyFill="1" applyBorder="1" applyAlignment="1" applyProtection="1">
      <alignment horizontal="distributed" vertical="center" wrapText="1" justifyLastLine="1"/>
    </xf>
    <xf numFmtId="49" fontId="18" fillId="6" borderId="5" xfId="0" applyNumberFormat="1" applyFont="1" applyFill="1" applyBorder="1" applyAlignment="1" applyProtection="1">
      <alignment horizontal="distributed" vertical="center" wrapText="1" justifyLastLine="1"/>
    </xf>
    <xf numFmtId="49" fontId="18" fillId="6" borderId="16" xfId="0" applyNumberFormat="1" applyFont="1" applyFill="1" applyBorder="1" applyAlignment="1" applyProtection="1">
      <alignment horizontal="distributed" vertical="center" wrapText="1" justifyLastLine="1"/>
    </xf>
    <xf numFmtId="49" fontId="18" fillId="6" borderId="7" xfId="0" applyNumberFormat="1" applyFont="1" applyFill="1" applyBorder="1" applyAlignment="1" applyProtection="1">
      <alignment horizontal="distributed" vertical="center" wrapText="1" justifyLastLine="1"/>
    </xf>
    <xf numFmtId="49" fontId="18" fillId="6" borderId="0" xfId="0" applyNumberFormat="1" applyFont="1" applyFill="1" applyBorder="1" applyAlignment="1" applyProtection="1">
      <alignment horizontal="distributed" vertical="center" wrapText="1" justifyLastLine="1"/>
    </xf>
    <xf numFmtId="49" fontId="18" fillId="0" borderId="1" xfId="0" applyNumberFormat="1" applyFont="1" applyFill="1" applyBorder="1" applyAlignment="1" applyProtection="1">
      <alignment vertical="top" wrapText="1"/>
    </xf>
    <xf numFmtId="49" fontId="18" fillId="0" borderId="24" xfId="0" applyNumberFormat="1" applyFont="1" applyFill="1" applyBorder="1" applyAlignment="1" applyProtection="1">
      <alignment vertical="top" wrapText="1"/>
    </xf>
    <xf numFmtId="49" fontId="18" fillId="0" borderId="51" xfId="0" applyNumberFormat="1" applyFont="1" applyBorder="1" applyAlignment="1" applyProtection="1">
      <alignment horizontal="distributed" vertical="center" justifyLastLine="1"/>
    </xf>
    <xf numFmtId="49" fontId="16" fillId="0" borderId="2" xfId="0" applyNumberFormat="1" applyFont="1" applyBorder="1" applyAlignment="1" applyProtection="1">
      <alignment horizontal="distributed" vertical="center" wrapText="1" justifyLastLine="1"/>
    </xf>
    <xf numFmtId="49" fontId="16" fillId="0" borderId="3" xfId="0" applyNumberFormat="1" applyFont="1" applyBorder="1" applyAlignment="1" applyProtection="1">
      <alignment horizontal="distributed" vertical="center" wrapText="1" justifyLastLine="1"/>
    </xf>
    <xf numFmtId="49" fontId="16" fillId="0" borderId="36" xfId="0" applyNumberFormat="1" applyFont="1" applyBorder="1" applyAlignment="1" applyProtection="1">
      <alignment horizontal="distributed" vertical="center" wrapText="1" justifyLastLine="1"/>
    </xf>
    <xf numFmtId="177" fontId="16" fillId="3" borderId="54" xfId="0" applyNumberFormat="1" applyFont="1" applyFill="1" applyBorder="1" applyAlignment="1" applyProtection="1">
      <alignment horizontal="right" vertical="center" shrinkToFit="1"/>
    </xf>
    <xf numFmtId="177" fontId="16" fillId="3" borderId="56" xfId="0" applyNumberFormat="1" applyFont="1" applyFill="1" applyBorder="1" applyAlignment="1" applyProtection="1">
      <alignment horizontal="right" vertical="center" shrinkToFit="1"/>
    </xf>
    <xf numFmtId="49" fontId="23" fillId="0" borderId="9" xfId="0" applyNumberFormat="1" applyFont="1" applyBorder="1" applyAlignment="1" applyProtection="1">
      <alignment horizontal="center" vertical="center" wrapText="1" justifyLastLine="1"/>
    </xf>
    <xf numFmtId="49" fontId="23" fillId="0" borderId="6" xfId="0" applyNumberFormat="1" applyFont="1" applyBorder="1" applyAlignment="1" applyProtection="1">
      <alignment horizontal="center" vertical="center" wrapText="1" justifyLastLine="1"/>
    </xf>
    <xf numFmtId="49" fontId="23" fillId="0" borderId="10" xfId="0" applyNumberFormat="1" applyFont="1" applyBorder="1" applyAlignment="1" applyProtection="1">
      <alignment horizontal="center" vertical="center" wrapText="1" justifyLastLine="1"/>
    </xf>
    <xf numFmtId="49" fontId="18" fillId="0" borderId="15" xfId="0" applyNumberFormat="1" applyFont="1" applyFill="1" applyBorder="1" applyAlignment="1" applyProtection="1">
      <alignment vertical="top" wrapText="1"/>
    </xf>
    <xf numFmtId="49" fontId="18" fillId="0" borderId="5" xfId="0" applyNumberFormat="1" applyFont="1" applyFill="1" applyBorder="1" applyAlignment="1" applyProtection="1">
      <alignment vertical="top" wrapText="1"/>
    </xf>
    <xf numFmtId="49" fontId="18" fillId="0" borderId="16" xfId="0" applyNumberFormat="1" applyFont="1" applyFill="1" applyBorder="1" applyAlignment="1" applyProtection="1">
      <alignment vertical="top" wrapText="1"/>
    </xf>
    <xf numFmtId="49" fontId="18" fillId="0" borderId="7" xfId="0" applyNumberFormat="1" applyFont="1" applyFill="1" applyBorder="1" applyAlignment="1" applyProtection="1">
      <alignment vertical="top" wrapText="1"/>
    </xf>
    <xf numFmtId="49" fontId="18" fillId="0" borderId="0" xfId="0" applyNumberFormat="1" applyFont="1" applyFill="1" applyBorder="1" applyAlignment="1" applyProtection="1">
      <alignment vertical="top" wrapText="1"/>
    </xf>
    <xf numFmtId="49" fontId="18" fillId="0" borderId="8" xfId="0" applyNumberFormat="1" applyFont="1" applyFill="1" applyBorder="1" applyAlignment="1" applyProtection="1">
      <alignment vertical="top" wrapText="1"/>
    </xf>
    <xf numFmtId="49" fontId="23" fillId="6" borderId="15" xfId="0" applyNumberFormat="1" applyFont="1" applyFill="1" applyBorder="1" applyAlignment="1" applyProtection="1">
      <alignment horizontal="distributed" vertical="center" wrapText="1" justifyLastLine="1"/>
    </xf>
    <xf numFmtId="49" fontId="23" fillId="6" borderId="5" xfId="0" applyNumberFormat="1" applyFont="1" applyFill="1" applyBorder="1" applyAlignment="1" applyProtection="1">
      <alignment horizontal="distributed" vertical="center" wrapText="1" justifyLastLine="1"/>
    </xf>
    <xf numFmtId="49" fontId="23" fillId="6" borderId="16" xfId="0" applyNumberFormat="1" applyFont="1" applyFill="1" applyBorder="1" applyAlignment="1" applyProtection="1">
      <alignment horizontal="distributed" vertical="center" wrapText="1" justifyLastLine="1"/>
    </xf>
    <xf numFmtId="49" fontId="23" fillId="6" borderId="7" xfId="0" applyNumberFormat="1" applyFont="1" applyFill="1" applyBorder="1" applyAlignment="1" applyProtection="1">
      <alignment horizontal="distributed" vertical="center" wrapText="1" justifyLastLine="1"/>
    </xf>
    <xf numFmtId="49" fontId="23" fillId="6" borderId="0" xfId="0" applyNumberFormat="1" applyFont="1" applyFill="1" applyBorder="1" applyAlignment="1" applyProtection="1">
      <alignment horizontal="distributed" vertical="center" wrapText="1" justifyLastLine="1"/>
    </xf>
    <xf numFmtId="49" fontId="23" fillId="6" borderId="8" xfId="0" applyNumberFormat="1" applyFont="1" applyFill="1" applyBorder="1" applyAlignment="1" applyProtection="1">
      <alignment horizontal="distributed" vertical="center" wrapText="1" justifyLastLine="1"/>
    </xf>
    <xf numFmtId="49" fontId="16" fillId="0" borderId="15" xfId="9" applyNumberFormat="1" applyFont="1" applyBorder="1" applyAlignment="1" applyProtection="1">
      <alignment horizontal="center" vertical="center" wrapText="1"/>
    </xf>
    <xf numFmtId="49" fontId="16" fillId="0" borderId="5" xfId="0" applyNumberFormat="1" applyFont="1" applyBorder="1" applyAlignment="1" applyProtection="1">
      <alignment horizontal="center" vertical="center" wrapText="1"/>
    </xf>
    <xf numFmtId="49" fontId="16" fillId="0" borderId="16" xfId="0" applyNumberFormat="1" applyFont="1" applyBorder="1" applyAlignment="1" applyProtection="1">
      <alignment horizontal="center" vertical="center" wrapText="1"/>
    </xf>
    <xf numFmtId="49" fontId="16" fillId="0" borderId="9" xfId="0" applyNumberFormat="1" applyFont="1" applyBorder="1" applyAlignment="1" applyProtection="1">
      <alignment horizontal="center" vertical="center" wrapText="1"/>
    </xf>
    <xf numFmtId="49" fontId="16" fillId="0" borderId="6" xfId="0" applyNumberFormat="1" applyFont="1" applyBorder="1" applyAlignment="1" applyProtection="1">
      <alignment horizontal="center" vertical="center" wrapText="1"/>
    </xf>
    <xf numFmtId="49" fontId="16" fillId="0" borderId="10" xfId="0" applyNumberFormat="1" applyFont="1" applyBorder="1" applyAlignment="1" applyProtection="1">
      <alignment horizontal="center" vertical="center" wrapText="1"/>
    </xf>
    <xf numFmtId="49" fontId="18" fillId="0" borderId="25" xfId="0" applyNumberFormat="1" applyFont="1" applyBorder="1" applyAlignment="1" applyProtection="1">
      <alignment horizontal="distributed" vertical="center" justifyLastLine="1"/>
    </xf>
    <xf numFmtId="176" fontId="16" fillId="0" borderId="32" xfId="25" applyNumberFormat="1" applyFont="1" applyBorder="1" applyAlignment="1" applyProtection="1">
      <alignment horizontal="center" vertical="center" wrapText="1"/>
    </xf>
    <xf numFmtId="176" fontId="16" fillId="0" borderId="4" xfId="25" applyNumberFormat="1" applyFont="1" applyBorder="1" applyAlignment="1" applyProtection="1">
      <alignment horizontal="center" vertical="center" wrapText="1"/>
    </xf>
    <xf numFmtId="176" fontId="16" fillId="0" borderId="29" xfId="25" applyNumberFormat="1" applyFont="1" applyBorder="1" applyAlignment="1" applyProtection="1">
      <alignment horizontal="center" vertical="center" wrapText="1"/>
    </xf>
    <xf numFmtId="176" fontId="16" fillId="0" borderId="52" xfId="9" applyNumberFormat="1" applyFont="1" applyBorder="1" applyAlignment="1" applyProtection="1">
      <alignment horizontal="center" vertical="center" wrapText="1"/>
    </xf>
    <xf numFmtId="176" fontId="16" fillId="0" borderId="4" xfId="0" applyNumberFormat="1" applyFont="1" applyBorder="1" applyAlignment="1" applyProtection="1">
      <alignment horizontal="center" vertical="center" wrapText="1"/>
    </xf>
    <xf numFmtId="176" fontId="16" fillId="0" borderId="29" xfId="0" applyNumberFormat="1" applyFont="1" applyBorder="1" applyAlignment="1" applyProtection="1">
      <alignment horizontal="center" vertical="center" wrapText="1"/>
    </xf>
    <xf numFmtId="176" fontId="16" fillId="0" borderId="32" xfId="9" applyNumberFormat="1" applyFont="1" applyBorder="1" applyAlignment="1" applyProtection="1">
      <alignment horizontal="center" vertical="center" wrapText="1"/>
    </xf>
    <xf numFmtId="49" fontId="16" fillId="0" borderId="4" xfId="0" applyNumberFormat="1" applyFont="1" applyBorder="1" applyAlignment="1" applyProtection="1">
      <alignment horizontal="center" vertical="center" wrapText="1"/>
    </xf>
    <xf numFmtId="49" fontId="16" fillId="0" borderId="55" xfId="0" applyNumberFormat="1" applyFont="1" applyBorder="1" applyAlignment="1" applyProtection="1">
      <alignment horizontal="center" vertical="center" wrapText="1"/>
    </xf>
    <xf numFmtId="49" fontId="23" fillId="0" borderId="0" xfId="9" applyNumberFormat="1" applyFont="1" applyBorder="1" applyAlignment="1" applyProtection="1">
      <alignment horizontal="center" vertical="center" wrapText="1"/>
    </xf>
    <xf numFmtId="49" fontId="23" fillId="0" borderId="8" xfId="9" applyNumberFormat="1" applyFont="1" applyBorder="1" applyAlignment="1" applyProtection="1">
      <alignment horizontal="center" vertical="center" wrapText="1"/>
    </xf>
    <xf numFmtId="49" fontId="16" fillId="0" borderId="15" xfId="9" applyNumberFormat="1" applyFont="1" applyFill="1" applyBorder="1" applyAlignment="1" applyProtection="1">
      <alignment horizontal="center" vertical="center" wrapText="1"/>
    </xf>
    <xf numFmtId="49" fontId="16" fillId="4" borderId="0" xfId="9" applyNumberFormat="1" applyFont="1" applyFill="1" applyBorder="1" applyAlignment="1" applyProtection="1">
      <alignment horizontal="center" vertical="center" wrapText="1"/>
    </xf>
    <xf numFmtId="49" fontId="16" fillId="4" borderId="0" xfId="0" applyNumberFormat="1" applyFont="1" applyFill="1" applyBorder="1" applyAlignment="1" applyProtection="1">
      <alignment horizontal="center" vertical="center" wrapText="1"/>
    </xf>
    <xf numFmtId="49" fontId="16" fillId="4" borderId="58" xfId="0" applyNumberFormat="1" applyFont="1" applyFill="1" applyBorder="1" applyAlignment="1" applyProtection="1">
      <alignment horizontal="center" vertical="center" wrapText="1"/>
    </xf>
    <xf numFmtId="49" fontId="16" fillId="0" borderId="3" xfId="9" applyNumberFormat="1" applyFont="1" applyBorder="1" applyAlignment="1" applyProtection="1">
      <alignment horizontal="distributed" vertical="center" wrapText="1"/>
    </xf>
    <xf numFmtId="49" fontId="16" fillId="0" borderId="25" xfId="9" applyNumberFormat="1" applyFont="1" applyBorder="1" applyAlignment="1" applyProtection="1">
      <alignment horizontal="distributed" vertical="center" wrapText="1"/>
    </xf>
    <xf numFmtId="0" fontId="16" fillId="0" borderId="3"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center" vertical="center" wrapText="1"/>
    </xf>
    <xf numFmtId="0" fontId="16" fillId="0" borderId="25" xfId="0" applyNumberFormat="1" applyFont="1" applyBorder="1" applyAlignment="1" applyProtection="1">
      <alignment horizontal="center" vertical="center" wrapText="1"/>
    </xf>
    <xf numFmtId="49" fontId="23" fillId="0" borderId="15" xfId="0" applyNumberFormat="1" applyFont="1" applyBorder="1" applyAlignment="1" applyProtection="1">
      <alignment horizontal="distributed" vertical="center" wrapText="1" justifyLastLine="1"/>
    </xf>
    <xf numFmtId="49" fontId="23" fillId="0" borderId="5" xfId="0" applyNumberFormat="1" applyFont="1" applyBorder="1" applyAlignment="1" applyProtection="1">
      <alignment horizontal="distributed" vertical="center" wrapText="1" justifyLastLine="1"/>
    </xf>
    <xf numFmtId="49" fontId="23" fillId="0" borderId="16" xfId="0" applyNumberFormat="1" applyFont="1" applyBorder="1" applyAlignment="1" applyProtection="1">
      <alignment horizontal="distributed" vertical="center" wrapText="1" justifyLastLine="1"/>
    </xf>
    <xf numFmtId="49" fontId="18" fillId="0" borderId="15" xfId="0" applyNumberFormat="1" applyFont="1" applyBorder="1" applyAlignment="1" applyProtection="1">
      <alignment horizontal="distributed" vertical="center" wrapText="1" justifyLastLine="1"/>
    </xf>
    <xf numFmtId="49" fontId="18" fillId="0" borderId="5" xfId="0" applyNumberFormat="1" applyFont="1" applyBorder="1" applyAlignment="1" applyProtection="1">
      <alignment horizontal="distributed" vertical="center" wrapText="1" justifyLastLine="1"/>
    </xf>
    <xf numFmtId="49" fontId="18" fillId="0" borderId="16" xfId="0" applyNumberFormat="1" applyFont="1" applyBorder="1" applyAlignment="1" applyProtection="1">
      <alignment horizontal="distributed" vertical="center" wrapText="1" justifyLastLine="1"/>
    </xf>
    <xf numFmtId="49" fontId="18" fillId="0" borderId="37" xfId="0" applyNumberFormat="1" applyFont="1" applyBorder="1" applyAlignment="1" applyProtection="1">
      <alignment horizontal="distributed" vertical="center" wrapText="1" justifyLastLine="1"/>
    </xf>
    <xf numFmtId="49" fontId="18" fillId="0" borderId="25" xfId="0" applyNumberFormat="1" applyFont="1" applyBorder="1" applyAlignment="1" applyProtection="1">
      <alignment horizontal="distributed" vertical="center" wrapText="1" justifyLastLine="1"/>
    </xf>
    <xf numFmtId="49" fontId="18" fillId="0" borderId="57" xfId="0" applyNumberFormat="1" applyFont="1" applyBorder="1" applyAlignment="1" applyProtection="1">
      <alignment horizontal="distributed" vertical="center" wrapText="1" justifyLastLine="1"/>
    </xf>
    <xf numFmtId="177" fontId="16" fillId="3" borderId="52" xfId="0" applyNumberFormat="1" applyFont="1" applyFill="1" applyBorder="1" applyAlignment="1" applyProtection="1">
      <alignment horizontal="right" vertical="center" shrinkToFit="1"/>
    </xf>
    <xf numFmtId="177" fontId="16" fillId="3" borderId="4" xfId="0" applyNumberFormat="1" applyFont="1" applyFill="1" applyBorder="1" applyAlignment="1" applyProtection="1">
      <alignment horizontal="right" vertical="center" shrinkToFit="1"/>
    </xf>
    <xf numFmtId="177" fontId="16" fillId="3" borderId="53" xfId="0" applyNumberFormat="1" applyFont="1" applyFill="1" applyBorder="1" applyAlignment="1" applyProtection="1">
      <alignment horizontal="right" vertical="center" shrinkToFit="1"/>
    </xf>
    <xf numFmtId="176" fontId="16" fillId="0" borderId="59" xfId="0" applyNumberFormat="1" applyFont="1" applyBorder="1" applyAlignment="1" applyProtection="1">
      <alignment horizontal="right" vertical="center"/>
    </xf>
    <xf numFmtId="176" fontId="17" fillId="0" borderId="59" xfId="0" applyNumberFormat="1" applyFont="1" applyBorder="1" applyAlignment="1" applyProtection="1">
      <alignment horizontal="right" vertical="center"/>
    </xf>
    <xf numFmtId="49" fontId="26" fillId="0" borderId="9" xfId="0" applyNumberFormat="1" applyFont="1" applyBorder="1" applyAlignment="1" applyProtection="1">
      <alignment horizontal="center" vertical="center" justifyLastLine="1"/>
    </xf>
    <xf numFmtId="49" fontId="26" fillId="0" borderId="6" xfId="0" applyNumberFormat="1" applyFont="1" applyBorder="1" applyAlignment="1" applyProtection="1">
      <alignment horizontal="center" vertical="center" justifyLastLine="1"/>
    </xf>
    <xf numFmtId="49" fontId="26" fillId="0" borderId="10" xfId="0" applyNumberFormat="1" applyFont="1" applyBorder="1" applyAlignment="1" applyProtection="1">
      <alignment horizontal="center" vertical="center" justifyLastLine="1"/>
    </xf>
    <xf numFmtId="177" fontId="16" fillId="0" borderId="59" xfId="0" applyNumberFormat="1" applyFont="1" applyBorder="1" applyAlignment="1" applyProtection="1">
      <alignment horizontal="right" vertical="center" shrinkToFit="1"/>
    </xf>
    <xf numFmtId="177" fontId="17" fillId="0" borderId="59" xfId="0" applyNumberFormat="1" applyFont="1" applyBorder="1" applyAlignment="1" applyProtection="1">
      <alignment horizontal="right" vertical="center" shrinkToFit="1"/>
    </xf>
    <xf numFmtId="49" fontId="18" fillId="0" borderId="7" xfId="0" applyNumberFormat="1" applyFont="1" applyBorder="1" applyAlignment="1" applyProtection="1">
      <alignment horizontal="right" vertical="center" shrinkToFit="1"/>
    </xf>
    <xf numFmtId="49" fontId="18" fillId="0" borderId="7" xfId="0" applyNumberFormat="1" applyFont="1" applyBorder="1" applyAlignment="1" applyProtection="1">
      <alignment horizontal="right" vertical="center" wrapText="1" justifyLastLine="1"/>
    </xf>
    <xf numFmtId="49" fontId="18" fillId="0" borderId="0" xfId="0" applyNumberFormat="1" applyFont="1" applyBorder="1" applyAlignment="1" applyProtection="1">
      <alignment horizontal="right" vertical="center" wrapText="1" justifyLastLine="1"/>
    </xf>
    <xf numFmtId="49" fontId="18" fillId="0" borderId="8" xfId="0" applyNumberFormat="1" applyFont="1" applyBorder="1" applyAlignment="1" applyProtection="1">
      <alignment horizontal="right" vertical="center" wrapText="1" justifyLastLine="1"/>
    </xf>
    <xf numFmtId="49" fontId="18" fillId="0" borderId="7" xfId="0" applyNumberFormat="1" applyFont="1" applyBorder="1" applyAlignment="1" applyProtection="1">
      <alignment horizontal="center" vertical="center" wrapText="1" justifyLastLine="1"/>
    </xf>
    <xf numFmtId="49" fontId="18" fillId="0" borderId="0" xfId="0" applyNumberFormat="1" applyFont="1" applyBorder="1" applyAlignment="1" applyProtection="1">
      <alignment horizontal="center" vertical="center" wrapText="1" justifyLastLine="1"/>
    </xf>
    <xf numFmtId="49" fontId="18" fillId="0" borderId="8" xfId="0" applyNumberFormat="1" applyFont="1" applyBorder="1" applyAlignment="1" applyProtection="1">
      <alignment horizontal="center" vertical="center" wrapText="1" justifyLastLine="1"/>
    </xf>
    <xf numFmtId="49" fontId="16" fillId="0" borderId="2" xfId="0" applyNumberFormat="1" applyFont="1" applyBorder="1" applyAlignment="1" applyProtection="1">
      <alignment horizontal="distributed" vertical="center" justifyLastLine="1"/>
    </xf>
    <xf numFmtId="49" fontId="16" fillId="0" borderId="3" xfId="0" applyNumberFormat="1" applyFont="1" applyBorder="1" applyAlignment="1" applyProtection="1">
      <alignment horizontal="distributed" vertical="center" justifyLastLine="1"/>
    </xf>
    <xf numFmtId="49" fontId="16" fillId="0" borderId="36" xfId="0" applyNumberFormat="1" applyFont="1" applyBorder="1" applyAlignment="1" applyProtection="1">
      <alignment horizontal="distributed" vertical="center" justifyLastLine="1"/>
    </xf>
    <xf numFmtId="177" fontId="16" fillId="3" borderId="20" xfId="0" applyNumberFormat="1" applyFont="1" applyFill="1" applyBorder="1" applyAlignment="1" applyProtection="1">
      <alignment horizontal="right" vertical="center" shrinkToFit="1"/>
    </xf>
    <xf numFmtId="176" fontId="17" fillId="0" borderId="62" xfId="0" applyNumberFormat="1" applyFont="1" applyBorder="1" applyAlignment="1" applyProtection="1">
      <alignment horizontal="right" vertical="center"/>
    </xf>
    <xf numFmtId="176" fontId="17" fillId="0" borderId="63" xfId="0" applyNumberFormat="1" applyFont="1" applyBorder="1" applyAlignment="1" applyProtection="1">
      <alignment horizontal="right" vertical="center"/>
    </xf>
    <xf numFmtId="49" fontId="26" fillId="0" borderId="9" xfId="0" applyNumberFormat="1" applyFont="1" applyBorder="1" applyAlignment="1" applyProtection="1">
      <alignment horizontal="center" vertical="center" wrapText="1" justifyLastLine="1"/>
    </xf>
    <xf numFmtId="49" fontId="26" fillId="0" borderId="6" xfId="0" applyNumberFormat="1" applyFont="1" applyBorder="1" applyAlignment="1" applyProtection="1">
      <alignment horizontal="center" vertical="center" wrapText="1" justifyLastLine="1"/>
    </xf>
    <xf numFmtId="49" fontId="26" fillId="0" borderId="10" xfId="0" applyNumberFormat="1" applyFont="1" applyBorder="1" applyAlignment="1" applyProtection="1">
      <alignment horizontal="center" vertical="center" wrapText="1" justifyLastLine="1"/>
    </xf>
    <xf numFmtId="177" fontId="16" fillId="0" borderId="65" xfId="0" applyNumberFormat="1" applyFont="1" applyBorder="1" applyAlignment="1" applyProtection="1">
      <alignment horizontal="right" vertical="center" shrinkToFit="1"/>
    </xf>
    <xf numFmtId="177" fontId="17" fillId="0" borderId="65" xfId="0" applyNumberFormat="1" applyFont="1" applyBorder="1" applyAlignment="1" applyProtection="1">
      <alignment horizontal="right" vertical="center" shrinkToFit="1"/>
    </xf>
    <xf numFmtId="49" fontId="16" fillId="0" borderId="0" xfId="0" applyNumberFormat="1" applyFont="1" applyBorder="1" applyAlignment="1" applyProtection="1">
      <alignment horizontal="left" vertical="center"/>
    </xf>
    <xf numFmtId="177" fontId="16" fillId="3" borderId="1" xfId="0" applyNumberFormat="1" applyFont="1" applyFill="1" applyBorder="1" applyAlignment="1" applyProtection="1">
      <alignment horizontal="right" vertical="center" shrinkToFit="1"/>
    </xf>
    <xf numFmtId="177" fontId="17" fillId="3" borderId="1" xfId="0" applyNumberFormat="1" applyFont="1" applyFill="1" applyBorder="1" applyAlignment="1" applyProtection="1">
      <alignment horizontal="right" vertical="center" shrinkToFit="1"/>
    </xf>
    <xf numFmtId="177" fontId="17" fillId="3" borderId="61" xfId="0" applyNumberFormat="1" applyFont="1" applyFill="1" applyBorder="1" applyAlignment="1" applyProtection="1">
      <alignment horizontal="right" vertical="center" shrinkToFit="1"/>
    </xf>
    <xf numFmtId="176" fontId="16" fillId="0" borderId="66" xfId="25" applyNumberFormat="1" applyFont="1" applyBorder="1" applyAlignment="1" applyProtection="1">
      <alignment horizontal="center" vertical="center"/>
    </xf>
    <xf numFmtId="176" fontId="16" fillId="0" borderId="67" xfId="25" applyNumberFormat="1" applyFont="1" applyBorder="1" applyAlignment="1" applyProtection="1">
      <alignment horizontal="center" vertical="center"/>
    </xf>
    <xf numFmtId="176" fontId="16" fillId="0" borderId="68" xfId="25" applyNumberFormat="1" applyFont="1" applyBorder="1" applyAlignment="1" applyProtection="1">
      <alignment horizontal="center" vertical="center"/>
    </xf>
    <xf numFmtId="176" fontId="16" fillId="0" borderId="69" xfId="25" applyNumberFormat="1" applyFont="1" applyBorder="1" applyAlignment="1" applyProtection="1">
      <alignment horizontal="center" vertical="center"/>
    </xf>
    <xf numFmtId="176" fontId="16" fillId="0" borderId="18" xfId="25" applyNumberFormat="1" applyFont="1" applyBorder="1" applyAlignment="1" applyProtection="1">
      <alignment horizontal="center" vertical="center"/>
    </xf>
    <xf numFmtId="176" fontId="16" fillId="0" borderId="59" xfId="0" applyNumberFormat="1" applyFont="1" applyFill="1" applyBorder="1" applyAlignment="1" applyProtection="1">
      <alignment horizontal="right" vertical="center"/>
    </xf>
    <xf numFmtId="176" fontId="17" fillId="0" borderId="59" xfId="0" applyNumberFormat="1" applyFont="1" applyFill="1" applyBorder="1" applyAlignment="1" applyProtection="1">
      <alignment horizontal="right" vertical="center"/>
    </xf>
    <xf numFmtId="176" fontId="16" fillId="0" borderId="70" xfId="25" applyNumberFormat="1" applyFont="1" applyBorder="1" applyAlignment="1" applyProtection="1">
      <alignment horizontal="center" vertical="center"/>
    </xf>
    <xf numFmtId="176" fontId="16" fillId="0" borderId="3" xfId="25" applyNumberFormat="1" applyFont="1" applyBorder="1" applyAlignment="1" applyProtection="1">
      <alignment horizontal="center" vertical="center"/>
    </xf>
    <xf numFmtId="176" fontId="16" fillId="0" borderId="71" xfId="25" applyNumberFormat="1" applyFont="1" applyBorder="1" applyAlignment="1" applyProtection="1">
      <alignment horizontal="center" vertical="center"/>
    </xf>
    <xf numFmtId="176" fontId="16" fillId="0" borderId="72" xfId="25" applyNumberFormat="1" applyFont="1" applyBorder="1" applyAlignment="1" applyProtection="1">
      <alignment horizontal="center" vertical="center"/>
    </xf>
    <xf numFmtId="176" fontId="16" fillId="0" borderId="36" xfId="25" applyNumberFormat="1" applyFont="1" applyBorder="1" applyAlignment="1" applyProtection="1">
      <alignment horizontal="center" vertical="center"/>
    </xf>
    <xf numFmtId="49" fontId="18" fillId="0" borderId="2" xfId="0" applyNumberFormat="1" applyFont="1" applyBorder="1" applyAlignment="1" applyProtection="1">
      <alignment horizontal="distributed" vertical="center" justifyLastLine="1"/>
    </xf>
    <xf numFmtId="49" fontId="18" fillId="0" borderId="3" xfId="0" applyNumberFormat="1" applyFont="1" applyBorder="1" applyAlignment="1" applyProtection="1">
      <alignment horizontal="distributed" vertical="center" justifyLastLine="1"/>
    </xf>
    <xf numFmtId="177" fontId="16" fillId="3" borderId="39" xfId="0" applyNumberFormat="1" applyFont="1" applyFill="1" applyBorder="1" applyAlignment="1" applyProtection="1">
      <alignment horizontal="right" vertical="center" shrinkToFit="1"/>
    </xf>
    <xf numFmtId="177" fontId="17" fillId="3" borderId="39" xfId="0" applyNumberFormat="1" applyFont="1" applyFill="1" applyBorder="1" applyAlignment="1" applyProtection="1">
      <alignment horizontal="right" vertical="center" shrinkToFit="1"/>
    </xf>
    <xf numFmtId="177" fontId="17" fillId="3" borderId="43" xfId="0" applyNumberFormat="1" applyFont="1" applyFill="1" applyBorder="1" applyAlignment="1" applyProtection="1">
      <alignment horizontal="right" vertical="center" shrinkToFit="1"/>
    </xf>
    <xf numFmtId="176" fontId="16" fillId="0" borderId="73" xfId="25" applyNumberFormat="1" applyFont="1" applyBorder="1" applyAlignment="1" applyProtection="1">
      <alignment horizontal="center" vertical="center"/>
    </xf>
    <xf numFmtId="176" fontId="16" fillId="0" borderId="51" xfId="25" applyNumberFormat="1" applyFont="1" applyBorder="1" applyAlignment="1" applyProtection="1">
      <alignment horizontal="center" vertical="center"/>
    </xf>
    <xf numFmtId="176" fontId="16" fillId="0" borderId="74" xfId="25" applyNumberFormat="1" applyFont="1" applyBorder="1" applyAlignment="1" applyProtection="1">
      <alignment horizontal="center" vertical="center"/>
    </xf>
    <xf numFmtId="176" fontId="16" fillId="0" borderId="75" xfId="25" applyNumberFormat="1" applyFont="1" applyBorder="1" applyAlignment="1" applyProtection="1">
      <alignment horizontal="center" vertical="center"/>
    </xf>
    <xf numFmtId="176" fontId="16" fillId="0" borderId="42" xfId="25" applyNumberFormat="1" applyFont="1" applyBorder="1" applyAlignment="1" applyProtection="1">
      <alignment horizontal="center" vertical="center"/>
    </xf>
    <xf numFmtId="49" fontId="16" fillId="0" borderId="1" xfId="0" applyNumberFormat="1" applyFont="1" applyBorder="1" applyAlignment="1" applyProtection="1">
      <alignment horizontal="distributed" vertical="center" wrapText="1" justifyLastLine="1"/>
    </xf>
    <xf numFmtId="49" fontId="16" fillId="0" borderId="1" xfId="0" applyNumberFormat="1" applyFont="1" applyBorder="1" applyAlignment="1" applyProtection="1">
      <alignment horizontal="distributed" vertical="center" justifyLastLine="1"/>
    </xf>
    <xf numFmtId="49" fontId="16" fillId="0" borderId="24" xfId="0" applyNumberFormat="1" applyFont="1" applyBorder="1" applyAlignment="1" applyProtection="1">
      <alignment horizontal="distributed" vertical="center" justifyLastLine="1"/>
    </xf>
    <xf numFmtId="49" fontId="16" fillId="0" borderId="24" xfId="0" applyNumberFormat="1" applyFont="1" applyBorder="1" applyAlignment="1" applyProtection="1">
      <alignment horizontal="distributed" vertical="center" wrapText="1" justifyLastLine="1"/>
    </xf>
    <xf numFmtId="49" fontId="18" fillId="0" borderId="24" xfId="0" applyNumberFormat="1" applyFont="1" applyBorder="1" applyAlignment="1" applyProtection="1">
      <alignment horizontal="distributed" vertical="center" wrapText="1" justifyLastLine="1"/>
    </xf>
    <xf numFmtId="49" fontId="18" fillId="0" borderId="24" xfId="0" applyNumberFormat="1" applyFont="1" applyBorder="1" applyAlignment="1" applyProtection="1">
      <alignment horizontal="distributed" vertical="center" justifyLastLine="1"/>
    </xf>
    <xf numFmtId="49" fontId="18" fillId="0" borderId="0" xfId="0" applyNumberFormat="1" applyFont="1" applyBorder="1" applyAlignment="1" applyProtection="1">
      <alignment horizontal="distributed" vertical="center" justifyLastLine="1"/>
    </xf>
    <xf numFmtId="177" fontId="16" fillId="0" borderId="77" xfId="0" applyNumberFormat="1" applyFont="1" applyBorder="1" applyAlignment="1" applyProtection="1">
      <alignment horizontal="right" vertical="center" shrinkToFit="1"/>
    </xf>
    <xf numFmtId="177" fontId="17" fillId="0" borderId="77" xfId="0" applyNumberFormat="1" applyFont="1" applyBorder="1" applyAlignment="1" applyProtection="1">
      <alignment horizontal="right" vertical="center" shrinkToFit="1"/>
    </xf>
    <xf numFmtId="49" fontId="18" fillId="0" borderId="78" xfId="0" applyNumberFormat="1" applyFont="1" applyBorder="1" applyAlignment="1" applyProtection="1">
      <alignment vertical="center" wrapText="1"/>
    </xf>
    <xf numFmtId="49" fontId="18" fillId="0" borderId="79" xfId="0" applyNumberFormat="1" applyFont="1" applyBorder="1" applyAlignment="1" applyProtection="1">
      <alignment vertical="center"/>
    </xf>
    <xf numFmtId="49" fontId="18" fillId="0" borderId="80" xfId="0" applyNumberFormat="1" applyFont="1" applyBorder="1" applyAlignment="1" applyProtection="1">
      <alignment vertical="center"/>
    </xf>
    <xf numFmtId="49" fontId="18" fillId="0" borderId="81" xfId="0" applyNumberFormat="1" applyFont="1" applyBorder="1" applyAlignment="1" applyProtection="1">
      <alignment vertical="center"/>
    </xf>
    <xf numFmtId="49" fontId="18" fillId="0" borderId="82" xfId="0" applyNumberFormat="1" applyFont="1" applyBorder="1" applyAlignment="1" applyProtection="1">
      <alignment vertical="center"/>
    </xf>
    <xf numFmtId="49" fontId="18" fillId="0" borderId="83" xfId="0" applyNumberFormat="1" applyFont="1" applyBorder="1" applyAlignment="1" applyProtection="1">
      <alignment vertical="center"/>
    </xf>
    <xf numFmtId="49" fontId="18" fillId="0" borderId="84" xfId="0" applyNumberFormat="1" applyFont="1" applyBorder="1" applyAlignment="1" applyProtection="1">
      <alignment vertical="center"/>
    </xf>
    <xf numFmtId="49" fontId="18" fillId="0" borderId="85" xfId="0" applyNumberFormat="1" applyFont="1" applyBorder="1" applyAlignment="1" applyProtection="1">
      <alignment vertical="center"/>
    </xf>
    <xf numFmtId="49" fontId="18" fillId="0" borderId="86" xfId="0" applyNumberFormat="1" applyFont="1" applyBorder="1" applyAlignment="1" applyProtection="1">
      <alignment vertical="center"/>
    </xf>
    <xf numFmtId="49" fontId="16" fillId="0" borderId="15" xfId="0" applyNumberFormat="1" applyFont="1" applyBorder="1" applyAlignment="1" applyProtection="1">
      <alignment horizontal="distributed" vertical="center" justifyLastLine="1"/>
    </xf>
    <xf numFmtId="49" fontId="16" fillId="0" borderId="5" xfId="0" applyNumberFormat="1" applyFont="1" applyBorder="1" applyAlignment="1" applyProtection="1">
      <alignment horizontal="distributed" vertical="center" justifyLastLine="1"/>
    </xf>
    <xf numFmtId="49" fontId="16" fillId="0" borderId="16" xfId="0" applyNumberFormat="1" applyFont="1" applyBorder="1" applyAlignment="1" applyProtection="1">
      <alignment horizontal="distributed" vertical="center" justifyLastLine="1"/>
    </xf>
    <xf numFmtId="49" fontId="16" fillId="0" borderId="7" xfId="0" applyNumberFormat="1" applyFont="1" applyBorder="1" applyAlignment="1" applyProtection="1">
      <alignment horizontal="distributed" vertical="center" justifyLastLine="1"/>
    </xf>
    <xf numFmtId="49" fontId="16" fillId="0" borderId="0" xfId="0" applyNumberFormat="1" applyFont="1" applyBorder="1" applyAlignment="1" applyProtection="1">
      <alignment horizontal="distributed" vertical="center" justifyLastLine="1"/>
    </xf>
    <xf numFmtId="49" fontId="16" fillId="0" borderId="25" xfId="25" applyNumberFormat="1" applyFont="1" applyBorder="1" applyAlignment="1" applyProtection="1">
      <alignment horizontal="distributed" vertical="center" wrapText="1"/>
    </xf>
    <xf numFmtId="49" fontId="16" fillId="0" borderId="3" xfId="25" applyNumberFormat="1" applyFont="1" applyBorder="1" applyAlignment="1" applyProtection="1">
      <alignment horizontal="distributed" vertical="center" wrapText="1"/>
    </xf>
    <xf numFmtId="49" fontId="16" fillId="4" borderId="0" xfId="25" applyNumberFormat="1" applyFont="1" applyFill="1" applyBorder="1" applyAlignment="1" applyProtection="1">
      <alignment horizontal="center" vertical="center" wrapText="1"/>
    </xf>
    <xf numFmtId="176" fontId="16" fillId="0" borderId="52" xfId="25" applyNumberFormat="1" applyFont="1" applyBorder="1" applyAlignment="1" applyProtection="1">
      <alignment horizontal="center" vertical="center" wrapText="1"/>
    </xf>
    <xf numFmtId="49" fontId="23" fillId="0" borderId="0" xfId="25" applyNumberFormat="1" applyFont="1" applyBorder="1" applyAlignment="1" applyProtection="1">
      <alignment horizontal="center" vertical="center" wrapText="1"/>
    </xf>
    <xf numFmtId="49" fontId="23" fillId="0" borderId="8" xfId="25" applyNumberFormat="1" applyFont="1" applyBorder="1" applyAlignment="1" applyProtection="1">
      <alignment horizontal="center" vertical="center" wrapText="1"/>
    </xf>
    <xf numFmtId="49" fontId="16" fillId="0" borderId="15" xfId="25" applyNumberFormat="1" applyFont="1" applyFill="1" applyBorder="1" applyAlignment="1" applyProtection="1">
      <alignment horizontal="center" vertical="center" wrapText="1"/>
    </xf>
    <xf numFmtId="49" fontId="16" fillId="0" borderId="15" xfId="25" applyNumberFormat="1" applyFont="1" applyBorder="1" applyAlignment="1" applyProtection="1">
      <alignment horizontal="center" vertical="center" wrapText="1"/>
    </xf>
    <xf numFmtId="49" fontId="18" fillId="0" borderId="79" xfId="0" applyNumberFormat="1" applyFont="1" applyBorder="1" applyAlignment="1" applyProtection="1">
      <alignment vertical="center" wrapText="1"/>
    </xf>
    <xf numFmtId="49" fontId="18" fillId="0" borderId="80" xfId="0" applyNumberFormat="1" applyFont="1" applyBorder="1" applyAlignment="1" applyProtection="1">
      <alignment vertical="center" wrapText="1"/>
    </xf>
    <xf numFmtId="49" fontId="18" fillId="0" borderId="81" xfId="0" applyNumberFormat="1" applyFont="1" applyBorder="1" applyAlignment="1" applyProtection="1">
      <alignment vertical="center" wrapText="1"/>
    </xf>
    <xf numFmtId="49" fontId="18" fillId="0" borderId="82" xfId="0" applyNumberFormat="1" applyFont="1" applyBorder="1" applyAlignment="1" applyProtection="1">
      <alignment vertical="center" wrapText="1"/>
    </xf>
    <xf numFmtId="49" fontId="18" fillId="0" borderId="83" xfId="0" applyNumberFormat="1" applyFont="1" applyBorder="1" applyAlignment="1" applyProtection="1">
      <alignment vertical="center" wrapText="1"/>
    </xf>
    <xf numFmtId="49" fontId="18" fillId="0" borderId="84" xfId="0" applyNumberFormat="1" applyFont="1" applyBorder="1" applyAlignment="1" applyProtection="1">
      <alignment vertical="center" wrapText="1"/>
    </xf>
    <xf numFmtId="49" fontId="18" fillId="0" borderId="85" xfId="0" applyNumberFormat="1" applyFont="1" applyBorder="1" applyAlignment="1" applyProtection="1">
      <alignment vertical="center" wrapText="1"/>
    </xf>
    <xf numFmtId="49" fontId="18" fillId="0" borderId="86" xfId="0" applyNumberFormat="1" applyFont="1" applyBorder="1" applyAlignment="1" applyProtection="1">
      <alignment vertical="center" wrapText="1"/>
    </xf>
    <xf numFmtId="49" fontId="16" fillId="0" borderId="8" xfId="0" applyNumberFormat="1" applyFont="1" applyBorder="1" applyAlignment="1" applyProtection="1">
      <alignment horizontal="distributed" vertical="center" justifyLastLine="1"/>
    </xf>
    <xf numFmtId="49" fontId="16" fillId="0" borderId="9" xfId="0" applyNumberFormat="1" applyFont="1" applyBorder="1" applyAlignment="1" applyProtection="1">
      <alignment horizontal="distributed" vertical="center" justifyLastLine="1"/>
    </xf>
    <xf numFmtId="49" fontId="16" fillId="0" borderId="6" xfId="0" applyNumberFormat="1" applyFont="1" applyBorder="1" applyAlignment="1" applyProtection="1">
      <alignment horizontal="distributed" vertical="center" justifyLastLine="1"/>
    </xf>
    <xf numFmtId="49" fontId="16" fillId="0" borderId="10" xfId="0" applyNumberFormat="1" applyFont="1" applyBorder="1" applyAlignment="1" applyProtection="1">
      <alignment horizontal="distributed" vertical="center" justifyLastLine="1"/>
    </xf>
    <xf numFmtId="49" fontId="26" fillId="0" borderId="60" xfId="0" applyNumberFormat="1" applyFont="1" applyBorder="1" applyAlignment="1" applyProtection="1">
      <alignment horizontal="center" vertical="center" wrapText="1" justifyLastLine="1"/>
    </xf>
    <xf numFmtId="49" fontId="18" fillId="0" borderId="0" xfId="0" applyNumberFormat="1" applyFont="1" applyBorder="1" applyAlignment="1" applyProtection="1">
      <alignment horizontal="right" vertical="center" shrinkToFit="1"/>
    </xf>
    <xf numFmtId="49" fontId="18" fillId="0" borderId="8" xfId="0" applyNumberFormat="1" applyFont="1" applyBorder="1" applyAlignment="1" applyProtection="1">
      <alignment horizontal="right" vertical="center" shrinkToFit="1"/>
    </xf>
    <xf numFmtId="49" fontId="23" fillId="0" borderId="0" xfId="10" applyNumberFormat="1" applyFont="1" applyBorder="1" applyAlignment="1" applyProtection="1">
      <alignment horizontal="center" vertical="center" wrapText="1"/>
    </xf>
    <xf numFmtId="49" fontId="23" fillId="0" borderId="8" xfId="10" applyNumberFormat="1" applyFont="1" applyBorder="1" applyAlignment="1" applyProtection="1">
      <alignment horizontal="center" vertical="center" wrapText="1"/>
    </xf>
    <xf numFmtId="49" fontId="16" fillId="0" borderId="15" xfId="10" applyNumberFormat="1" applyFont="1" applyFill="1" applyBorder="1" applyAlignment="1" applyProtection="1">
      <alignment horizontal="center" vertical="center" wrapText="1"/>
    </xf>
    <xf numFmtId="49" fontId="16" fillId="0" borderId="15" xfId="10" applyNumberFormat="1" applyFont="1" applyBorder="1" applyAlignment="1" applyProtection="1">
      <alignment horizontal="center" vertical="center" wrapText="1"/>
    </xf>
    <xf numFmtId="49" fontId="16" fillId="4" borderId="0" xfId="10" applyNumberFormat="1" applyFont="1" applyFill="1" applyBorder="1" applyAlignment="1" applyProtection="1">
      <alignment horizontal="center" vertical="center" wrapText="1"/>
    </xf>
    <xf numFmtId="176" fontId="16" fillId="0" borderId="32" xfId="10" applyNumberFormat="1" applyFont="1" applyBorder="1" applyAlignment="1" applyProtection="1">
      <alignment horizontal="center" vertical="center" wrapText="1"/>
    </xf>
    <xf numFmtId="176" fontId="16" fillId="0" borderId="4" xfId="10" applyNumberFormat="1" applyFont="1" applyBorder="1" applyAlignment="1" applyProtection="1">
      <alignment horizontal="center" vertical="center" wrapText="1"/>
    </xf>
    <xf numFmtId="176" fontId="16" fillId="0" borderId="29" xfId="10" applyNumberFormat="1" applyFont="1" applyBorder="1" applyAlignment="1" applyProtection="1">
      <alignment horizontal="center" vertical="center" wrapText="1"/>
    </xf>
    <xf numFmtId="49" fontId="16" fillId="0" borderId="25" xfId="10" applyNumberFormat="1" applyFont="1" applyBorder="1" applyAlignment="1" applyProtection="1">
      <alignment horizontal="distributed" vertical="center" wrapText="1"/>
    </xf>
    <xf numFmtId="49" fontId="16" fillId="0" borderId="3" xfId="10" applyNumberFormat="1" applyFont="1" applyBorder="1" applyAlignment="1" applyProtection="1">
      <alignment horizontal="distributed" vertical="center" wrapText="1"/>
    </xf>
    <xf numFmtId="176" fontId="16" fillId="0" borderId="52" xfId="10" applyNumberFormat="1" applyFont="1" applyBorder="1" applyAlignment="1" applyProtection="1">
      <alignment horizontal="center" vertical="center" wrapText="1"/>
    </xf>
    <xf numFmtId="177" fontId="16" fillId="3" borderId="92" xfId="0" applyNumberFormat="1" applyFont="1" applyFill="1" applyBorder="1" applyAlignment="1" applyProtection="1">
      <alignment horizontal="right" vertical="center" shrinkToFit="1"/>
    </xf>
    <xf numFmtId="49" fontId="16" fillId="0" borderId="9" xfId="0" applyNumberFormat="1" applyFont="1" applyBorder="1" applyAlignment="1" applyProtection="1">
      <alignment horizontal="distributed" vertical="center" wrapText="1" justifyLastLine="1"/>
    </xf>
    <xf numFmtId="49" fontId="16" fillId="0" borderId="6" xfId="0" applyNumberFormat="1" applyFont="1" applyBorder="1" applyAlignment="1" applyProtection="1">
      <alignment horizontal="distributed" vertical="center" wrapText="1" justifyLastLine="1"/>
    </xf>
    <xf numFmtId="49" fontId="16" fillId="0" borderId="10" xfId="0" applyNumberFormat="1" applyFont="1" applyBorder="1" applyAlignment="1" applyProtection="1">
      <alignment horizontal="distributed" vertical="center" wrapText="1" justifyLastLine="1"/>
    </xf>
    <xf numFmtId="177" fontId="16" fillId="0" borderId="0" xfId="0" applyNumberFormat="1" applyFont="1" applyBorder="1" applyAlignment="1" applyProtection="1">
      <alignment horizontal="right" vertical="center" shrinkToFit="1"/>
    </xf>
    <xf numFmtId="0" fontId="18" fillId="0" borderId="0" xfId="0" applyFont="1" applyBorder="1" applyAlignment="1" applyProtection="1">
      <alignment horizontal="distributed" vertical="center" wrapText="1" justifyLastLine="1"/>
    </xf>
    <xf numFmtId="176" fontId="16" fillId="0" borderId="87" xfId="7" applyNumberFormat="1" applyFont="1" applyBorder="1" applyAlignment="1" applyProtection="1">
      <alignment horizontal="center" vertical="center"/>
    </xf>
    <xf numFmtId="176" fontId="16" fillId="0" borderId="88" xfId="7" applyNumberFormat="1" applyFont="1" applyBorder="1" applyAlignment="1" applyProtection="1">
      <alignment horizontal="center" vertical="center"/>
    </xf>
    <xf numFmtId="176" fontId="16" fillId="0" borderId="89" xfId="7" applyNumberFormat="1" applyFont="1" applyBorder="1" applyAlignment="1" applyProtection="1">
      <alignment horizontal="center" vertical="center"/>
    </xf>
    <xf numFmtId="176" fontId="16" fillId="0" borderId="90" xfId="7" applyNumberFormat="1" applyFont="1" applyBorder="1" applyAlignment="1" applyProtection="1">
      <alignment horizontal="center" vertical="center"/>
    </xf>
    <xf numFmtId="176" fontId="16" fillId="0" borderId="91" xfId="7" applyNumberFormat="1" applyFont="1" applyBorder="1" applyAlignment="1" applyProtection="1">
      <alignment horizontal="center" vertical="center"/>
    </xf>
    <xf numFmtId="0" fontId="33" fillId="0" borderId="2" xfId="0" applyNumberFormat="1" applyFont="1" applyFill="1" applyBorder="1" applyAlignment="1" applyProtection="1">
      <alignment horizontal="center" vertical="center" wrapText="1"/>
    </xf>
    <xf numFmtId="176" fontId="16" fillId="0" borderId="66" xfId="7" applyNumberFormat="1" applyFont="1" applyBorder="1" applyAlignment="1" applyProtection="1">
      <alignment horizontal="center" vertical="center"/>
    </xf>
    <xf numFmtId="176" fontId="16" fillId="0" borderId="67" xfId="7" applyNumberFormat="1" applyFont="1" applyBorder="1" applyAlignment="1" applyProtection="1">
      <alignment horizontal="center" vertical="center"/>
    </xf>
    <xf numFmtId="176" fontId="16" fillId="0" borderId="68" xfId="7" applyNumberFormat="1" applyFont="1" applyBorder="1" applyAlignment="1" applyProtection="1">
      <alignment horizontal="center" vertical="center"/>
    </xf>
    <xf numFmtId="176" fontId="16" fillId="0" borderId="69" xfId="7" applyNumberFormat="1" applyFont="1" applyBorder="1" applyAlignment="1" applyProtection="1">
      <alignment horizontal="center" vertical="center"/>
    </xf>
    <xf numFmtId="176" fontId="16" fillId="0" borderId="18" xfId="7" applyNumberFormat="1" applyFont="1" applyBorder="1" applyAlignment="1" applyProtection="1">
      <alignment horizontal="center" vertical="center"/>
    </xf>
    <xf numFmtId="49" fontId="18" fillId="0" borderId="3" xfId="0" applyNumberFormat="1" applyFont="1" applyBorder="1" applyAlignment="1" applyProtection="1">
      <alignment horizontal="center" vertical="center" wrapText="1"/>
    </xf>
    <xf numFmtId="176" fontId="16" fillId="0" borderId="96" xfId="0" applyNumberFormat="1" applyFont="1" applyBorder="1" applyAlignment="1" applyProtection="1">
      <alignment horizontal="center" vertical="center"/>
    </xf>
    <xf numFmtId="176" fontId="16" fillId="0" borderId="97" xfId="0" applyNumberFormat="1" applyFont="1" applyBorder="1" applyAlignment="1" applyProtection="1">
      <alignment horizontal="center" vertical="center"/>
    </xf>
    <xf numFmtId="176" fontId="16" fillId="0" borderId="69" xfId="0" applyNumberFormat="1" applyFont="1" applyBorder="1" applyAlignment="1" applyProtection="1">
      <alignment horizontal="center" vertical="center"/>
    </xf>
    <xf numFmtId="49" fontId="16" fillId="0" borderId="15" xfId="0" applyNumberFormat="1" applyFont="1" applyBorder="1" applyAlignment="1" applyProtection="1">
      <alignment horizontal="center" vertical="distributed" textRotation="255" wrapText="1" justifyLastLine="1"/>
    </xf>
    <xf numFmtId="49" fontId="16" fillId="0" borderId="5" xfId="0" applyNumberFormat="1" applyFont="1" applyBorder="1" applyAlignment="1" applyProtection="1">
      <alignment horizontal="center" vertical="distributed" textRotation="255" wrapText="1" justifyLastLine="1"/>
    </xf>
    <xf numFmtId="49" fontId="16" fillId="0" borderId="16" xfId="0" applyNumberFormat="1" applyFont="1" applyBorder="1" applyAlignment="1" applyProtection="1">
      <alignment horizontal="center" vertical="distributed" textRotation="255" wrapText="1" justifyLastLine="1"/>
    </xf>
    <xf numFmtId="49" fontId="16" fillId="0" borderId="37" xfId="0" applyNumberFormat="1" applyFont="1" applyBorder="1" applyAlignment="1" applyProtection="1">
      <alignment horizontal="center" vertical="distributed" textRotation="255" wrapText="1" justifyLastLine="1"/>
    </xf>
    <xf numFmtId="49" fontId="16" fillId="0" borderId="25" xfId="0" applyNumberFormat="1" applyFont="1" applyBorder="1" applyAlignment="1" applyProtection="1">
      <alignment horizontal="center" vertical="distributed" textRotation="255" wrapText="1" justifyLastLine="1"/>
    </xf>
    <xf numFmtId="49" fontId="16" fillId="0" borderId="57" xfId="0" applyNumberFormat="1" applyFont="1" applyBorder="1" applyAlignment="1" applyProtection="1">
      <alignment horizontal="center" vertical="distributed" textRotation="255" wrapText="1" justifyLastLine="1"/>
    </xf>
    <xf numFmtId="176" fontId="16" fillId="0" borderId="98" xfId="0" applyNumberFormat="1" applyFont="1" applyBorder="1" applyAlignment="1" applyProtection="1">
      <alignment horizontal="center" vertical="center"/>
    </xf>
    <xf numFmtId="176" fontId="16" fillId="0" borderId="99" xfId="0" applyNumberFormat="1" applyFont="1" applyBorder="1" applyAlignment="1" applyProtection="1">
      <alignment horizontal="center" vertical="center"/>
    </xf>
    <xf numFmtId="176" fontId="16" fillId="0" borderId="72" xfId="0" applyNumberFormat="1" applyFont="1" applyBorder="1" applyAlignment="1" applyProtection="1">
      <alignment horizontal="center" vertical="center"/>
    </xf>
    <xf numFmtId="176" fontId="16" fillId="0" borderId="3" xfId="0" applyNumberFormat="1" applyFont="1" applyBorder="1" applyAlignment="1" applyProtection="1">
      <alignment horizontal="center" vertical="center"/>
    </xf>
    <xf numFmtId="176" fontId="16" fillId="0" borderId="71" xfId="0" applyNumberFormat="1" applyFont="1" applyBorder="1" applyAlignment="1" applyProtection="1">
      <alignment horizontal="center" vertical="center"/>
    </xf>
    <xf numFmtId="176" fontId="16" fillId="0" borderId="36" xfId="0" applyNumberFormat="1" applyFont="1" applyBorder="1" applyAlignment="1" applyProtection="1">
      <alignment horizontal="center" vertical="center"/>
    </xf>
    <xf numFmtId="49" fontId="18" fillId="0" borderId="3" xfId="0" applyNumberFormat="1" applyFont="1" applyBorder="1" applyAlignment="1" applyProtection="1">
      <alignment horizontal="center" vertical="center"/>
    </xf>
    <xf numFmtId="176" fontId="16" fillId="0" borderId="27" xfId="0" applyNumberFormat="1" applyFont="1" applyBorder="1" applyAlignment="1" applyProtection="1">
      <alignment horizontal="center" vertical="center"/>
    </xf>
    <xf numFmtId="176" fontId="16" fillId="0" borderId="75" xfId="0" applyNumberFormat="1" applyFont="1" applyBorder="1" applyAlignment="1" applyProtection="1">
      <alignment horizontal="center" vertical="center"/>
    </xf>
    <xf numFmtId="49" fontId="18" fillId="0" borderId="15" xfId="0" applyNumberFormat="1" applyFont="1" applyBorder="1" applyAlignment="1" applyProtection="1">
      <alignment horizontal="center" vertical="distributed" textRotation="255" wrapText="1" justifyLastLine="1"/>
    </xf>
    <xf numFmtId="49" fontId="18" fillId="0" borderId="5" xfId="0" applyNumberFormat="1" applyFont="1" applyBorder="1" applyAlignment="1" applyProtection="1">
      <alignment horizontal="center" vertical="distributed" textRotation="255" wrapText="1" justifyLastLine="1"/>
    </xf>
    <xf numFmtId="49" fontId="18" fillId="0" borderId="16" xfId="0" applyNumberFormat="1" applyFont="1" applyBorder="1" applyAlignment="1" applyProtection="1">
      <alignment horizontal="center" vertical="distributed" textRotation="255" wrapText="1" justifyLastLine="1"/>
    </xf>
    <xf numFmtId="49" fontId="18" fillId="0" borderId="7" xfId="0" applyNumberFormat="1" applyFont="1" applyBorder="1" applyAlignment="1" applyProtection="1">
      <alignment horizontal="center" vertical="distributed" textRotation="255" wrapText="1" justifyLastLine="1"/>
    </xf>
    <xf numFmtId="49" fontId="18" fillId="0" borderId="0" xfId="0" applyNumberFormat="1" applyFont="1" applyBorder="1" applyAlignment="1" applyProtection="1">
      <alignment horizontal="center" vertical="distributed" textRotation="255" wrapText="1" justifyLastLine="1"/>
    </xf>
    <xf numFmtId="49" fontId="18" fillId="0" borderId="8" xfId="0" applyNumberFormat="1" applyFont="1" applyBorder="1" applyAlignment="1" applyProtection="1">
      <alignment horizontal="center" vertical="distributed" textRotation="255" wrapText="1" justifyLastLine="1"/>
    </xf>
    <xf numFmtId="49" fontId="18" fillId="0" borderId="37" xfId="0" applyNumberFormat="1" applyFont="1" applyBorder="1" applyAlignment="1" applyProtection="1">
      <alignment horizontal="center" vertical="distributed" textRotation="255" wrapText="1" justifyLastLine="1"/>
    </xf>
    <xf numFmtId="49" fontId="18" fillId="0" borderId="25" xfId="0" applyNumberFormat="1" applyFont="1" applyBorder="1" applyAlignment="1" applyProtection="1">
      <alignment horizontal="center" vertical="distributed" textRotation="255" wrapText="1" justifyLastLine="1"/>
    </xf>
    <xf numFmtId="49" fontId="18" fillId="0" borderId="57" xfId="0" applyNumberFormat="1" applyFont="1" applyBorder="1" applyAlignment="1" applyProtection="1">
      <alignment horizontal="center" vertical="distributed" textRotation="255" wrapText="1" justifyLastLine="1"/>
    </xf>
    <xf numFmtId="176" fontId="16" fillId="0" borderId="101" xfId="0" applyNumberFormat="1" applyFont="1" applyBorder="1" applyAlignment="1" applyProtection="1">
      <alignment horizontal="center" vertical="center"/>
    </xf>
    <xf numFmtId="176" fontId="16" fillId="0" borderId="70" xfId="0" applyNumberFormat="1" applyFont="1" applyBorder="1" applyAlignment="1" applyProtection="1">
      <alignment horizontal="center" vertical="center"/>
    </xf>
    <xf numFmtId="49" fontId="18" fillId="0" borderId="25" xfId="0" applyNumberFormat="1" applyFont="1" applyBorder="1" applyAlignment="1" applyProtection="1">
      <alignment horizontal="center" vertical="center"/>
    </xf>
    <xf numFmtId="176" fontId="16" fillId="0" borderId="32" xfId="11" applyNumberFormat="1" applyFont="1" applyBorder="1" applyAlignment="1" applyProtection="1">
      <alignment horizontal="center" vertical="center" wrapText="1"/>
    </xf>
    <xf numFmtId="176" fontId="16" fillId="0" borderId="4" xfId="11" applyNumberFormat="1" applyFont="1" applyBorder="1" applyAlignment="1" applyProtection="1">
      <alignment horizontal="center" vertical="center" wrapText="1"/>
    </xf>
    <xf numFmtId="176" fontId="16" fillId="0" borderId="29" xfId="11" applyNumberFormat="1" applyFont="1" applyBorder="1" applyAlignment="1" applyProtection="1">
      <alignment horizontal="center" vertical="center" wrapText="1"/>
    </xf>
    <xf numFmtId="176" fontId="16" fillId="0" borderId="52" xfId="11" applyNumberFormat="1" applyFont="1" applyBorder="1" applyAlignment="1" applyProtection="1">
      <alignment horizontal="center" vertical="center" wrapText="1"/>
    </xf>
    <xf numFmtId="49" fontId="16" fillId="0" borderId="3" xfId="11" applyNumberFormat="1" applyFont="1" applyBorder="1" applyAlignment="1" applyProtection="1">
      <alignment horizontal="distributed" vertical="center" wrapText="1"/>
    </xf>
    <xf numFmtId="49" fontId="16" fillId="0" borderId="37" xfId="0" applyNumberFormat="1" applyFont="1" applyBorder="1" applyAlignment="1" applyProtection="1">
      <alignment horizontal="distributed" vertical="center" wrapText="1" justifyLastLine="1"/>
    </xf>
    <xf numFmtId="49" fontId="16" fillId="0" borderId="25" xfId="0" applyNumberFormat="1" applyFont="1" applyBorder="1" applyAlignment="1" applyProtection="1">
      <alignment horizontal="distributed" vertical="center" wrapText="1" justifyLastLine="1"/>
    </xf>
    <xf numFmtId="49" fontId="16" fillId="0" borderId="57" xfId="0" applyNumberFormat="1" applyFont="1" applyBorder="1" applyAlignment="1" applyProtection="1">
      <alignment horizontal="distributed" vertical="center" wrapText="1" justifyLastLine="1"/>
    </xf>
    <xf numFmtId="49" fontId="16" fillId="0" borderId="25" xfId="11" applyNumberFormat="1" applyFont="1" applyBorder="1" applyAlignment="1" applyProtection="1">
      <alignment horizontal="distributed" vertical="center" wrapText="1"/>
    </xf>
    <xf numFmtId="49" fontId="16" fillId="4" borderId="0" xfId="11" applyNumberFormat="1" applyFont="1" applyFill="1" applyBorder="1" applyAlignment="1" applyProtection="1">
      <alignment horizontal="center" vertical="center" wrapText="1"/>
    </xf>
    <xf numFmtId="49" fontId="16" fillId="4" borderId="58" xfId="11" applyNumberFormat="1" applyFont="1" applyFill="1" applyBorder="1" applyAlignment="1" applyProtection="1">
      <alignment horizontal="center" vertical="center" wrapText="1"/>
    </xf>
    <xf numFmtId="49" fontId="23" fillId="0" borderId="0" xfId="11" applyNumberFormat="1" applyFont="1" applyBorder="1" applyAlignment="1" applyProtection="1">
      <alignment horizontal="center" vertical="center" wrapText="1"/>
    </xf>
    <xf numFmtId="49" fontId="23" fillId="0" borderId="8" xfId="11" applyNumberFormat="1" applyFont="1" applyBorder="1" applyAlignment="1" applyProtection="1">
      <alignment horizontal="center" vertical="center" wrapText="1"/>
    </xf>
    <xf numFmtId="49" fontId="16" fillId="0" borderId="15" xfId="11" applyNumberFormat="1" applyFont="1" applyFill="1" applyBorder="1" applyAlignment="1" applyProtection="1">
      <alignment horizontal="center" vertical="center" wrapText="1"/>
    </xf>
    <xf numFmtId="49" fontId="16" fillId="0" borderId="15" xfId="11" applyNumberFormat="1" applyFont="1" applyBorder="1" applyAlignment="1" applyProtection="1">
      <alignment horizontal="center" vertical="center" wrapText="1"/>
    </xf>
    <xf numFmtId="49" fontId="16" fillId="0" borderId="5" xfId="11" applyNumberFormat="1" applyFont="1" applyBorder="1" applyAlignment="1" applyProtection="1">
      <alignment horizontal="center" vertical="center" wrapText="1"/>
    </xf>
    <xf numFmtId="49" fontId="16" fillId="0" borderId="16" xfId="11" applyNumberFormat="1" applyFont="1" applyBorder="1" applyAlignment="1" applyProtection="1">
      <alignment horizontal="center" vertical="center" wrapText="1"/>
    </xf>
    <xf numFmtId="49" fontId="16" fillId="0" borderId="9" xfId="11" applyNumberFormat="1" applyFont="1" applyBorder="1" applyAlignment="1" applyProtection="1">
      <alignment horizontal="center" vertical="center" wrapText="1"/>
    </xf>
    <xf numFmtId="49" fontId="16" fillId="0" borderId="6" xfId="11" applyNumberFormat="1" applyFont="1" applyBorder="1" applyAlignment="1" applyProtection="1">
      <alignment horizontal="center" vertical="center" wrapText="1"/>
    </xf>
    <xf numFmtId="49" fontId="16" fillId="0" borderId="10" xfId="11" applyNumberFormat="1" applyFont="1" applyBorder="1" applyAlignment="1" applyProtection="1">
      <alignment horizontal="center" vertical="center" wrapText="1"/>
    </xf>
    <xf numFmtId="176" fontId="16" fillId="0" borderId="55" xfId="11" applyNumberFormat="1" applyFont="1" applyBorder="1" applyAlignment="1" applyProtection="1">
      <alignment horizontal="center" vertical="center" wrapText="1"/>
    </xf>
    <xf numFmtId="177" fontId="16" fillId="3" borderId="2" xfId="0" applyNumberFormat="1" applyFont="1" applyFill="1" applyBorder="1" applyAlignment="1" applyProtection="1">
      <alignment horizontal="right" vertical="center" shrinkToFit="1"/>
    </xf>
    <xf numFmtId="177" fontId="16" fillId="3" borderId="3" xfId="0" applyNumberFormat="1" applyFont="1" applyFill="1" applyBorder="1" applyAlignment="1" applyProtection="1">
      <alignment horizontal="right" vertical="center" shrinkToFit="1"/>
    </xf>
    <xf numFmtId="177" fontId="16" fillId="3" borderId="36" xfId="0" applyNumberFormat="1" applyFont="1" applyFill="1" applyBorder="1" applyAlignment="1" applyProtection="1">
      <alignment horizontal="right" vertical="center" shrinkToFit="1"/>
    </xf>
    <xf numFmtId="177" fontId="16" fillId="3" borderId="76" xfId="0" applyNumberFormat="1" applyFont="1" applyFill="1" applyBorder="1" applyAlignment="1" applyProtection="1">
      <alignment horizontal="right" vertical="center" shrinkToFit="1"/>
    </xf>
    <xf numFmtId="177" fontId="16" fillId="3" borderId="67" xfId="0" applyNumberFormat="1" applyFont="1" applyFill="1" applyBorder="1" applyAlignment="1" applyProtection="1">
      <alignment horizontal="right" vertical="center" shrinkToFit="1"/>
    </xf>
    <xf numFmtId="177" fontId="16" fillId="3" borderId="18" xfId="0" applyNumberFormat="1" applyFont="1" applyFill="1" applyBorder="1" applyAlignment="1" applyProtection="1">
      <alignment horizontal="right" vertical="center" shrinkToFit="1"/>
    </xf>
    <xf numFmtId="177" fontId="16" fillId="3" borderId="64" xfId="0" applyNumberFormat="1" applyFont="1" applyFill="1" applyBorder="1" applyAlignment="1" applyProtection="1">
      <alignment horizontal="right" vertical="center" shrinkToFit="1"/>
    </xf>
    <xf numFmtId="177" fontId="16" fillId="3" borderId="51" xfId="0" applyNumberFormat="1" applyFont="1" applyFill="1" applyBorder="1" applyAlignment="1" applyProtection="1">
      <alignment horizontal="right" vertical="center" shrinkToFit="1"/>
    </xf>
    <xf numFmtId="177" fontId="16" fillId="3" borderId="42" xfId="0" applyNumberFormat="1" applyFont="1" applyFill="1" applyBorder="1" applyAlignment="1" applyProtection="1">
      <alignment horizontal="right" vertical="center" shrinkToFit="1"/>
    </xf>
    <xf numFmtId="49" fontId="18" fillId="0" borderId="9" xfId="0" applyNumberFormat="1" applyFont="1" applyBorder="1" applyAlignment="1" applyProtection="1">
      <alignment horizontal="center" vertical="center" justifyLastLine="1"/>
    </xf>
    <xf numFmtId="49" fontId="18" fillId="0" borderId="6" xfId="0" applyNumberFormat="1" applyFont="1" applyBorder="1" applyAlignment="1" applyProtection="1">
      <alignment horizontal="center" vertical="center" justifyLastLine="1"/>
    </xf>
    <xf numFmtId="177" fontId="16" fillId="3" borderId="43" xfId="0" applyNumberFormat="1" applyFont="1" applyFill="1" applyBorder="1" applyAlignment="1" applyProtection="1">
      <alignment horizontal="right" vertical="center" shrinkToFit="1"/>
    </xf>
    <xf numFmtId="177" fontId="16" fillId="3" borderId="61" xfId="0" applyNumberFormat="1" applyFont="1" applyFill="1" applyBorder="1" applyAlignment="1" applyProtection="1">
      <alignment horizontal="right" vertical="center" shrinkToFit="1"/>
    </xf>
    <xf numFmtId="177" fontId="16" fillId="3" borderId="26" xfId="0" applyNumberFormat="1" applyFont="1" applyFill="1" applyBorder="1" applyAlignment="1" applyProtection="1">
      <alignment horizontal="right" vertical="center" shrinkToFit="1"/>
    </xf>
    <xf numFmtId="0" fontId="18" fillId="0" borderId="9" xfId="0" applyFont="1" applyBorder="1" applyAlignment="1" applyProtection="1">
      <alignment horizontal="center" vertical="center" wrapText="1" justifyLastLine="1"/>
    </xf>
    <xf numFmtId="0" fontId="18" fillId="0" borderId="6" xfId="0" applyFont="1" applyBorder="1" applyAlignment="1" applyProtection="1">
      <alignment horizontal="center" vertical="center" wrapText="1" justifyLastLine="1"/>
    </xf>
    <xf numFmtId="0" fontId="18" fillId="0" borderId="10" xfId="0" applyFont="1" applyBorder="1" applyAlignment="1" applyProtection="1">
      <alignment horizontal="center" vertical="center" wrapText="1" justifyLastLine="1"/>
    </xf>
    <xf numFmtId="49" fontId="16" fillId="0" borderId="15" xfId="0" applyNumberFormat="1" applyFont="1" applyFill="1" applyBorder="1" applyAlignment="1" applyProtection="1">
      <alignment horizontal="distributed" vertical="center" wrapText="1" justifyLastLine="1"/>
    </xf>
    <xf numFmtId="49" fontId="16" fillId="0" borderId="5" xfId="0" applyNumberFormat="1" applyFont="1" applyFill="1" applyBorder="1" applyAlignment="1" applyProtection="1">
      <alignment horizontal="distributed" vertical="center" wrapText="1" justifyLastLine="1"/>
    </xf>
    <xf numFmtId="49" fontId="16" fillId="0" borderId="16" xfId="0" applyNumberFormat="1" applyFont="1" applyFill="1" applyBorder="1" applyAlignment="1" applyProtection="1">
      <alignment horizontal="distributed" vertical="center" wrapText="1" justifyLastLine="1"/>
    </xf>
    <xf numFmtId="49" fontId="16" fillId="0" borderId="7" xfId="0" applyNumberFormat="1" applyFont="1" applyFill="1" applyBorder="1" applyAlignment="1" applyProtection="1">
      <alignment horizontal="distributed" vertical="center" wrapText="1" justifyLastLine="1"/>
    </xf>
    <xf numFmtId="49" fontId="16" fillId="0" borderId="0" xfId="0" applyNumberFormat="1" applyFont="1" applyFill="1" applyBorder="1" applyAlignment="1" applyProtection="1">
      <alignment horizontal="distributed" vertical="center" wrapText="1" justifyLastLine="1"/>
    </xf>
    <xf numFmtId="49" fontId="16" fillId="0" borderId="8" xfId="0" applyNumberFormat="1" applyFont="1" applyFill="1" applyBorder="1" applyAlignment="1" applyProtection="1">
      <alignment horizontal="distributed" vertical="center" wrapText="1" justifyLastLine="1"/>
    </xf>
    <xf numFmtId="49" fontId="18" fillId="0" borderId="10" xfId="0" applyNumberFormat="1" applyFont="1" applyBorder="1" applyAlignment="1" applyProtection="1">
      <alignment horizontal="center" vertical="center" justifyLastLine="1"/>
    </xf>
    <xf numFmtId="49" fontId="18" fillId="0" borderId="2" xfId="0" applyNumberFormat="1" applyFont="1" applyBorder="1" applyAlignment="1" applyProtection="1">
      <alignment horizontal="distributed" vertical="center" wrapText="1" justifyLastLine="1"/>
    </xf>
    <xf numFmtId="49" fontId="18" fillId="0" borderId="3" xfId="0" applyNumberFormat="1" applyFont="1" applyBorder="1" applyAlignment="1" applyProtection="1">
      <alignment horizontal="distributed" vertical="center" wrapText="1" justifyLastLine="1"/>
    </xf>
    <xf numFmtId="49" fontId="18" fillId="0" borderId="23" xfId="0" applyNumberFormat="1" applyFont="1" applyBorder="1" applyAlignment="1" applyProtection="1">
      <alignment horizontal="distributed" vertical="center" wrapText="1" justifyLastLine="1"/>
    </xf>
    <xf numFmtId="176" fontId="16" fillId="0" borderId="70" xfId="12" applyNumberFormat="1" applyFont="1" applyBorder="1" applyAlignment="1" applyProtection="1">
      <alignment horizontal="center" vertical="center"/>
    </xf>
    <xf numFmtId="176" fontId="16" fillId="0" borderId="3" xfId="12" applyNumberFormat="1" applyFont="1" applyBorder="1" applyAlignment="1" applyProtection="1">
      <alignment horizontal="center" vertical="center"/>
    </xf>
    <xf numFmtId="176" fontId="16" fillId="0" borderId="71" xfId="12" applyNumberFormat="1" applyFont="1" applyBorder="1" applyAlignment="1" applyProtection="1">
      <alignment horizontal="center" vertical="center"/>
    </xf>
    <xf numFmtId="176" fontId="16" fillId="0" borderId="72" xfId="12" applyNumberFormat="1" applyFont="1" applyBorder="1" applyAlignment="1" applyProtection="1">
      <alignment horizontal="center" vertical="center"/>
    </xf>
    <xf numFmtId="176" fontId="16" fillId="0" borderId="36" xfId="12" applyNumberFormat="1" applyFont="1" applyBorder="1" applyAlignment="1" applyProtection="1">
      <alignment horizontal="center" vertical="center"/>
    </xf>
    <xf numFmtId="49" fontId="16" fillId="0" borderId="23" xfId="0" applyNumberFormat="1" applyFont="1" applyBorder="1" applyAlignment="1" applyProtection="1">
      <alignment horizontal="distributed" vertical="center" wrapText="1" justifyLastLine="1"/>
    </xf>
    <xf numFmtId="0" fontId="28" fillId="0" borderId="0" xfId="0" applyNumberFormat="1" applyFont="1" applyBorder="1" applyAlignment="1" applyProtection="1">
      <alignment horizontal="center" vertical="center" wrapText="1"/>
    </xf>
    <xf numFmtId="176" fontId="16" fillId="0" borderId="75" xfId="12" applyNumberFormat="1" applyFont="1" applyBorder="1" applyAlignment="1" applyProtection="1">
      <alignment horizontal="center" vertical="center"/>
    </xf>
    <xf numFmtId="176" fontId="16" fillId="0" borderId="51" xfId="12" applyNumberFormat="1" applyFont="1" applyBorder="1" applyAlignment="1" applyProtection="1">
      <alignment horizontal="center" vertical="center"/>
    </xf>
    <xf numFmtId="176" fontId="16" fillId="0" borderId="42" xfId="12" applyNumberFormat="1" applyFont="1" applyBorder="1" applyAlignment="1" applyProtection="1">
      <alignment horizontal="center" vertical="center"/>
    </xf>
    <xf numFmtId="176" fontId="16" fillId="0" borderId="69" xfId="12" applyNumberFormat="1" applyFont="1" applyBorder="1" applyAlignment="1" applyProtection="1">
      <alignment horizontal="center" vertical="center"/>
    </xf>
    <xf numFmtId="176" fontId="16" fillId="0" borderId="67" xfId="12" applyNumberFormat="1" applyFont="1" applyBorder="1" applyAlignment="1" applyProtection="1">
      <alignment horizontal="center" vertical="center"/>
    </xf>
    <xf numFmtId="176" fontId="16" fillId="0" borderId="68" xfId="12" applyNumberFormat="1" applyFont="1" applyBorder="1" applyAlignment="1" applyProtection="1">
      <alignment horizontal="center" vertical="center"/>
    </xf>
    <xf numFmtId="176" fontId="16" fillId="0" borderId="66" xfId="12" applyNumberFormat="1" applyFont="1" applyBorder="1" applyAlignment="1" applyProtection="1">
      <alignment horizontal="center" vertical="center"/>
    </xf>
    <xf numFmtId="49" fontId="16" fillId="0" borderId="78" xfId="0" applyNumberFormat="1" applyFont="1" applyBorder="1" applyAlignment="1" applyProtection="1">
      <alignment vertical="center" wrapText="1" justifyLastLine="1"/>
    </xf>
    <xf numFmtId="49" fontId="16" fillId="0" borderId="79" xfId="0" applyNumberFormat="1" applyFont="1" applyBorder="1" applyAlignment="1" applyProtection="1">
      <alignment vertical="center" wrapText="1" justifyLastLine="1"/>
    </xf>
    <xf numFmtId="49" fontId="16" fillId="0" borderId="80" xfId="0" applyNumberFormat="1" applyFont="1" applyBorder="1" applyAlignment="1" applyProtection="1">
      <alignment vertical="center" wrapText="1" justifyLastLine="1"/>
    </xf>
    <xf numFmtId="49" fontId="16" fillId="0" borderId="81" xfId="0" applyNumberFormat="1" applyFont="1" applyBorder="1" applyAlignment="1" applyProtection="1">
      <alignment vertical="center" wrapText="1" justifyLastLine="1"/>
    </xf>
    <xf numFmtId="49" fontId="16" fillId="0" borderId="82" xfId="0" applyNumberFormat="1" applyFont="1" applyBorder="1" applyAlignment="1" applyProtection="1">
      <alignment vertical="center" wrapText="1" justifyLastLine="1"/>
    </xf>
    <xf numFmtId="49" fontId="16" fillId="0" borderId="83" xfId="0" applyNumberFormat="1" applyFont="1" applyBorder="1" applyAlignment="1" applyProtection="1">
      <alignment vertical="center" wrapText="1" justifyLastLine="1"/>
    </xf>
    <xf numFmtId="49" fontId="16" fillId="0" borderId="84" xfId="0" applyNumberFormat="1" applyFont="1" applyBorder="1" applyAlignment="1" applyProtection="1">
      <alignment vertical="center" wrapText="1" justifyLastLine="1"/>
    </xf>
    <xf numFmtId="49" fontId="16" fillId="0" borderId="85" xfId="0" applyNumberFormat="1" applyFont="1" applyBorder="1" applyAlignment="1" applyProtection="1">
      <alignment vertical="center" wrapText="1" justifyLastLine="1"/>
    </xf>
    <xf numFmtId="49" fontId="16" fillId="0" borderId="86" xfId="0" applyNumberFormat="1" applyFont="1" applyBorder="1" applyAlignment="1" applyProtection="1">
      <alignment vertical="center" wrapText="1" justifyLastLine="1"/>
    </xf>
    <xf numFmtId="176" fontId="16" fillId="0" borderId="73" xfId="12" applyNumberFormat="1" applyFont="1" applyBorder="1" applyAlignment="1" applyProtection="1">
      <alignment horizontal="center" vertical="center"/>
    </xf>
    <xf numFmtId="176" fontId="16" fillId="0" borderId="74" xfId="12" applyNumberFormat="1" applyFont="1" applyBorder="1" applyAlignment="1" applyProtection="1">
      <alignment horizontal="center" vertical="center"/>
    </xf>
    <xf numFmtId="176" fontId="16" fillId="0" borderId="18" xfId="12" applyNumberFormat="1" applyFont="1" applyBorder="1" applyAlignment="1" applyProtection="1">
      <alignment horizontal="center" vertical="center"/>
    </xf>
    <xf numFmtId="177" fontId="17" fillId="3" borderId="20" xfId="0" applyNumberFormat="1" applyFont="1" applyFill="1" applyBorder="1" applyAlignment="1" applyProtection="1">
      <alignment horizontal="right" vertical="center" shrinkToFit="1"/>
    </xf>
    <xf numFmtId="49" fontId="18" fillId="0" borderId="9" xfId="0" applyNumberFormat="1" applyFont="1" applyBorder="1" applyAlignment="1" applyProtection="1">
      <alignment horizontal="center" vertical="center" wrapText="1" justifyLastLine="1"/>
    </xf>
    <xf numFmtId="49" fontId="18" fillId="0" borderId="6" xfId="0" applyNumberFormat="1" applyFont="1" applyBorder="1" applyAlignment="1" applyProtection="1">
      <alignment horizontal="center" vertical="center" wrapText="1" justifyLastLine="1"/>
    </xf>
    <xf numFmtId="49" fontId="18" fillId="0" borderId="10" xfId="0" applyNumberFormat="1" applyFont="1" applyBorder="1" applyAlignment="1" applyProtection="1">
      <alignment horizontal="center" vertical="center" wrapText="1" justifyLastLine="1"/>
    </xf>
    <xf numFmtId="0" fontId="17" fillId="0" borderId="3" xfId="0" applyFont="1" applyBorder="1" applyAlignment="1" applyProtection="1">
      <alignment horizontal="distributed" vertical="center" justifyLastLine="1"/>
    </xf>
    <xf numFmtId="0" fontId="17" fillId="0" borderId="36" xfId="0" applyFont="1" applyBorder="1" applyAlignment="1" applyProtection="1">
      <alignment horizontal="distributed" vertical="center" justifyLastLine="1"/>
    </xf>
    <xf numFmtId="177" fontId="16" fillId="3" borderId="37" xfId="0" applyNumberFormat="1" applyFont="1" applyFill="1" applyBorder="1" applyAlignment="1" applyProtection="1">
      <alignment horizontal="right" vertical="center" shrinkToFit="1"/>
    </xf>
    <xf numFmtId="177" fontId="17" fillId="3" borderId="25" xfId="0" applyNumberFormat="1" applyFont="1" applyFill="1" applyBorder="1" applyAlignment="1" applyProtection="1">
      <alignment horizontal="right" vertical="center" shrinkToFit="1"/>
    </xf>
    <xf numFmtId="177" fontId="17" fillId="3" borderId="57" xfId="0" applyNumberFormat="1" applyFont="1" applyFill="1" applyBorder="1" applyAlignment="1" applyProtection="1">
      <alignment horizontal="right" vertical="center" shrinkToFit="1"/>
    </xf>
    <xf numFmtId="177" fontId="17" fillId="3" borderId="3" xfId="0" applyNumberFormat="1" applyFont="1" applyFill="1" applyBorder="1" applyAlignment="1" applyProtection="1">
      <alignment horizontal="right" vertical="center" shrinkToFit="1"/>
    </xf>
    <xf numFmtId="177" fontId="17" fillId="3" borderId="36" xfId="0" applyNumberFormat="1" applyFont="1" applyFill="1" applyBorder="1" applyAlignment="1" applyProtection="1">
      <alignment horizontal="right" vertical="center" shrinkToFit="1"/>
    </xf>
    <xf numFmtId="177" fontId="16" fillId="3" borderId="23" xfId="0" applyNumberFormat="1" applyFont="1" applyFill="1" applyBorder="1" applyAlignment="1" applyProtection="1">
      <alignment horizontal="right" vertical="center" shrinkToFit="1"/>
    </xf>
    <xf numFmtId="177" fontId="17" fillId="3" borderId="26" xfId="0" applyNumberFormat="1" applyFont="1" applyFill="1" applyBorder="1" applyAlignment="1" applyProtection="1">
      <alignment horizontal="right" vertical="center" shrinkToFit="1"/>
    </xf>
    <xf numFmtId="0" fontId="17" fillId="0" borderId="5" xfId="0" applyFont="1" applyBorder="1" applyAlignment="1" applyProtection="1">
      <alignment horizontal="center" vertical="distributed" textRotation="255" wrapText="1" justifyLastLine="1"/>
    </xf>
    <xf numFmtId="49" fontId="16" fillId="0" borderId="7" xfId="0" applyNumberFormat="1" applyFont="1" applyBorder="1" applyAlignment="1" applyProtection="1">
      <alignment horizontal="center" vertical="distributed" textRotation="255" wrapText="1" justifyLastLine="1"/>
    </xf>
    <xf numFmtId="0" fontId="17" fillId="0" borderId="0" xfId="0" applyFont="1" applyBorder="1" applyAlignment="1" applyProtection="1">
      <alignment horizontal="center" vertical="distributed" textRotation="255" wrapText="1" justifyLastLine="1"/>
    </xf>
    <xf numFmtId="0" fontId="17" fillId="0" borderId="7" xfId="0" applyFont="1" applyBorder="1" applyAlignment="1" applyProtection="1">
      <alignment horizontal="center" vertical="distributed" textRotation="255" wrapText="1" justifyLastLine="1"/>
    </xf>
    <xf numFmtId="49" fontId="16" fillId="0" borderId="0" xfId="0" applyNumberFormat="1" applyFont="1" applyBorder="1" applyAlignment="1" applyProtection="1">
      <alignment horizontal="center" vertical="distributed" textRotation="255" wrapText="1" justifyLastLine="1"/>
    </xf>
    <xf numFmtId="49" fontId="16" fillId="0" borderId="8" xfId="0" applyNumberFormat="1" applyFont="1" applyBorder="1" applyAlignment="1" applyProtection="1">
      <alignment horizontal="center" vertical="distributed" textRotation="255" wrapText="1" justifyLastLine="1"/>
    </xf>
    <xf numFmtId="0" fontId="17" fillId="0" borderId="25" xfId="0" applyFont="1" applyBorder="1" applyAlignment="1" applyProtection="1">
      <alignment horizontal="center" vertical="distributed" textRotation="255" wrapText="1" justifyLastLine="1"/>
    </xf>
    <xf numFmtId="49" fontId="16" fillId="0" borderId="3" xfId="12" applyNumberFormat="1" applyFont="1" applyBorder="1" applyAlignment="1" applyProtection="1">
      <alignment horizontal="distributed" vertical="center" wrapText="1"/>
    </xf>
    <xf numFmtId="176" fontId="16" fillId="0" borderId="32" xfId="12" applyNumberFormat="1" applyFont="1" applyBorder="1" applyAlignment="1" applyProtection="1">
      <alignment horizontal="center" vertical="center" wrapText="1"/>
    </xf>
    <xf numFmtId="0" fontId="17" fillId="0" borderId="16" xfId="0" applyFont="1" applyBorder="1" applyAlignment="1" applyProtection="1">
      <alignment horizontal="center" vertical="distributed" textRotation="255" wrapText="1" justifyLastLine="1"/>
    </xf>
    <xf numFmtId="0" fontId="17" fillId="0" borderId="0" xfId="0" applyFont="1" applyAlignment="1" applyProtection="1">
      <alignment horizontal="center" vertical="distributed" textRotation="255" wrapText="1" justifyLastLine="1"/>
    </xf>
    <xf numFmtId="0" fontId="17" fillId="0" borderId="8" xfId="0" applyFont="1" applyBorder="1" applyAlignment="1" applyProtection="1">
      <alignment horizontal="center" vertical="distributed" textRotation="255" wrapText="1" justifyLastLine="1"/>
    </xf>
    <xf numFmtId="0" fontId="17" fillId="0" borderId="37" xfId="0" applyFont="1" applyBorder="1" applyAlignment="1" applyProtection="1">
      <alignment horizontal="center" vertical="distributed" textRotation="255" wrapText="1" justifyLastLine="1"/>
    </xf>
    <xf numFmtId="0" fontId="17" fillId="0" borderId="57" xfId="0" applyFont="1" applyBorder="1" applyAlignment="1" applyProtection="1">
      <alignment horizontal="center" vertical="distributed" textRotation="255" wrapText="1" justifyLastLine="1"/>
    </xf>
    <xf numFmtId="49" fontId="23" fillId="0" borderId="0" xfId="12" applyNumberFormat="1" applyFont="1" applyBorder="1" applyAlignment="1" applyProtection="1">
      <alignment horizontal="center" vertical="center" wrapText="1"/>
    </xf>
    <xf numFmtId="49" fontId="23" fillId="0" borderId="8" xfId="12" applyNumberFormat="1" applyFont="1" applyBorder="1" applyAlignment="1" applyProtection="1">
      <alignment horizontal="center" vertical="center" wrapText="1"/>
    </xf>
    <xf numFmtId="49" fontId="16" fillId="0" borderId="15" xfId="12" applyNumberFormat="1" applyFont="1" applyFill="1" applyBorder="1" applyAlignment="1" applyProtection="1">
      <alignment horizontal="center" vertical="center" wrapText="1"/>
    </xf>
    <xf numFmtId="49" fontId="16" fillId="0" borderId="15" xfId="12" applyNumberFormat="1" applyFont="1" applyBorder="1" applyAlignment="1" applyProtection="1">
      <alignment horizontal="center" vertical="center" wrapText="1"/>
    </xf>
    <xf numFmtId="49" fontId="16" fillId="0" borderId="25" xfId="12" applyNumberFormat="1" applyFont="1" applyBorder="1" applyAlignment="1" applyProtection="1">
      <alignment horizontal="distributed" vertical="center" wrapText="1"/>
    </xf>
    <xf numFmtId="177" fontId="16" fillId="4" borderId="0" xfId="12" applyNumberFormat="1" applyFont="1" applyFill="1" applyBorder="1" applyAlignment="1" applyProtection="1">
      <alignment horizontal="center" vertical="center" wrapText="1"/>
    </xf>
    <xf numFmtId="177" fontId="16" fillId="4" borderId="0" xfId="0" applyNumberFormat="1" applyFont="1" applyFill="1" applyBorder="1" applyAlignment="1" applyProtection="1">
      <alignment horizontal="center" vertical="center" wrapText="1"/>
    </xf>
    <xf numFmtId="177" fontId="16" fillId="4" borderId="58" xfId="0" applyNumberFormat="1" applyFont="1" applyFill="1" applyBorder="1" applyAlignment="1" applyProtection="1">
      <alignment horizontal="center" vertical="center" wrapText="1"/>
    </xf>
    <xf numFmtId="176" fontId="16" fillId="0" borderId="4" xfId="12" applyNumberFormat="1" applyFont="1" applyBorder="1" applyAlignment="1" applyProtection="1">
      <alignment horizontal="center" vertical="center" wrapText="1"/>
    </xf>
    <xf numFmtId="176" fontId="16" fillId="0" borderId="29" xfId="12" applyNumberFormat="1" applyFont="1" applyBorder="1" applyAlignment="1" applyProtection="1">
      <alignment horizontal="center" vertical="center" wrapText="1"/>
    </xf>
    <xf numFmtId="177" fontId="17" fillId="3" borderId="67" xfId="0" applyNumberFormat="1" applyFont="1" applyFill="1" applyBorder="1" applyAlignment="1" applyProtection="1">
      <alignment horizontal="right" vertical="center" shrinkToFit="1"/>
    </xf>
    <xf numFmtId="177" fontId="17" fillId="3" borderId="18" xfId="0" applyNumberFormat="1" applyFont="1" applyFill="1" applyBorder="1" applyAlignment="1" applyProtection="1">
      <alignment horizontal="right" vertical="center" shrinkToFit="1"/>
    </xf>
    <xf numFmtId="176" fontId="16" fillId="0" borderId="52" xfId="12" applyNumberFormat="1" applyFont="1" applyBorder="1" applyAlignment="1" applyProtection="1">
      <alignment horizontal="center" vertical="center" wrapText="1"/>
    </xf>
    <xf numFmtId="177" fontId="16" fillId="3" borderId="95" xfId="0" applyNumberFormat="1" applyFont="1" applyFill="1" applyBorder="1" applyAlignment="1" applyProtection="1">
      <alignment horizontal="right" vertical="center" shrinkToFit="1"/>
    </xf>
    <xf numFmtId="177" fontId="16" fillId="3" borderId="25" xfId="0" applyNumberFormat="1" applyFont="1" applyFill="1" applyBorder="1" applyAlignment="1" applyProtection="1">
      <alignment horizontal="right" vertical="center" shrinkToFit="1"/>
    </xf>
    <xf numFmtId="177" fontId="16" fillId="3" borderId="57" xfId="0" applyNumberFormat="1" applyFont="1" applyFill="1" applyBorder="1" applyAlignment="1" applyProtection="1">
      <alignment horizontal="right" vertical="center" shrinkToFit="1"/>
    </xf>
    <xf numFmtId="177" fontId="16" fillId="3" borderId="100" xfId="0" applyNumberFormat="1" applyFont="1" applyFill="1" applyBorder="1" applyAlignment="1" applyProtection="1">
      <alignment horizontal="right" vertical="center" shrinkToFit="1"/>
    </xf>
    <xf numFmtId="176" fontId="16" fillId="0" borderId="102" xfId="12" applyNumberFormat="1" applyFont="1" applyBorder="1" applyAlignment="1" applyProtection="1">
      <alignment horizontal="center" vertical="center"/>
    </xf>
    <xf numFmtId="176" fontId="16" fillId="0" borderId="25" xfId="12" applyNumberFormat="1" applyFont="1" applyBorder="1" applyAlignment="1" applyProtection="1">
      <alignment horizontal="center" vertical="center"/>
    </xf>
    <xf numFmtId="176" fontId="16" fillId="0" borderId="103" xfId="12" applyNumberFormat="1" applyFont="1" applyBorder="1" applyAlignment="1" applyProtection="1">
      <alignment horizontal="center" vertical="center"/>
    </xf>
    <xf numFmtId="176" fontId="16" fillId="0" borderId="104" xfId="12" applyNumberFormat="1" applyFont="1" applyBorder="1" applyAlignment="1" applyProtection="1">
      <alignment horizontal="center" vertical="center"/>
    </xf>
    <xf numFmtId="176" fontId="16" fillId="0" borderId="57" xfId="12" applyNumberFormat="1" applyFont="1" applyBorder="1" applyAlignment="1" applyProtection="1">
      <alignment horizontal="center" vertical="center"/>
    </xf>
    <xf numFmtId="177" fontId="16" fillId="3" borderId="15" xfId="0" applyNumberFormat="1" applyFont="1" applyFill="1" applyBorder="1" applyAlignment="1" applyProtection="1">
      <alignment horizontal="right" vertical="center" shrinkToFit="1"/>
    </xf>
    <xf numFmtId="177" fontId="17" fillId="3" borderId="5" xfId="0" applyNumberFormat="1" applyFont="1" applyFill="1" applyBorder="1" applyAlignment="1" applyProtection="1">
      <alignment horizontal="right" vertical="center" shrinkToFit="1"/>
    </xf>
    <xf numFmtId="177" fontId="17" fillId="3" borderId="16" xfId="0" applyNumberFormat="1" applyFont="1" applyFill="1" applyBorder="1" applyAlignment="1" applyProtection="1">
      <alignment horizontal="right" vertical="center" shrinkToFit="1"/>
    </xf>
    <xf numFmtId="177" fontId="16" fillId="3" borderId="5" xfId="0" applyNumberFormat="1" applyFont="1" applyFill="1" applyBorder="1" applyAlignment="1" applyProtection="1">
      <alignment horizontal="right" vertical="center" shrinkToFit="1"/>
    </xf>
    <xf numFmtId="177" fontId="16" fillId="3" borderId="16" xfId="0" applyNumberFormat="1" applyFont="1" applyFill="1" applyBorder="1" applyAlignment="1" applyProtection="1">
      <alignment horizontal="right" vertical="center" shrinkToFit="1"/>
    </xf>
    <xf numFmtId="177" fontId="16" fillId="3" borderId="35" xfId="0" applyNumberFormat="1" applyFont="1" applyFill="1" applyBorder="1" applyAlignment="1" applyProtection="1">
      <alignment horizontal="right" vertical="center" shrinkToFit="1"/>
    </xf>
    <xf numFmtId="177" fontId="17" fillId="3" borderId="35" xfId="0" applyNumberFormat="1" applyFont="1" applyFill="1" applyBorder="1" applyAlignment="1" applyProtection="1">
      <alignment horizontal="right" vertical="center" shrinkToFit="1"/>
    </xf>
    <xf numFmtId="176" fontId="16" fillId="0" borderId="45" xfId="12" applyNumberFormat="1" applyFont="1" applyBorder="1" applyAlignment="1" applyProtection="1">
      <alignment horizontal="center" vertical="center"/>
    </xf>
    <xf numFmtId="176" fontId="16" fillId="0" borderId="5" xfId="12" applyNumberFormat="1" applyFont="1" applyBorder="1" applyAlignment="1" applyProtection="1">
      <alignment horizontal="center" vertical="center"/>
    </xf>
    <xf numFmtId="176" fontId="16" fillId="0" borderId="46" xfId="12" applyNumberFormat="1" applyFont="1" applyBorder="1" applyAlignment="1" applyProtection="1">
      <alignment horizontal="center" vertical="center"/>
    </xf>
    <xf numFmtId="176" fontId="16" fillId="0" borderId="47" xfId="12" applyNumberFormat="1" applyFont="1" applyBorder="1" applyAlignment="1" applyProtection="1">
      <alignment horizontal="center" vertical="center"/>
    </xf>
    <xf numFmtId="176" fontId="16" fillId="0" borderId="16" xfId="12" applyNumberFormat="1" applyFont="1" applyBorder="1" applyAlignment="1" applyProtection="1">
      <alignment horizontal="center" vertical="center"/>
    </xf>
    <xf numFmtId="177" fontId="17" fillId="3" borderId="92" xfId="0" applyNumberFormat="1" applyFont="1" applyFill="1" applyBorder="1" applyAlignment="1" applyProtection="1">
      <alignment horizontal="right" vertical="center" shrinkToFit="1"/>
    </xf>
    <xf numFmtId="49" fontId="16" fillId="4" borderId="0" xfId="12" applyNumberFormat="1" applyFont="1" applyFill="1" applyBorder="1" applyAlignment="1" applyProtection="1">
      <alignment horizontal="center" vertical="center" wrapText="1"/>
    </xf>
    <xf numFmtId="0" fontId="16" fillId="0" borderId="15" xfId="0" applyFont="1" applyBorder="1" applyAlignment="1" applyProtection="1">
      <alignment horizontal="distributed" vertical="center" wrapText="1" justifyLastLine="1"/>
    </xf>
    <xf numFmtId="176" fontId="16" fillId="0" borderId="72" xfId="8" applyNumberFormat="1" applyFont="1" applyBorder="1" applyAlignment="1" applyProtection="1">
      <alignment horizontal="center" vertical="center"/>
    </xf>
    <xf numFmtId="176" fontId="16" fillId="0" borderId="3" xfId="8" applyNumberFormat="1" applyFont="1" applyBorder="1" applyAlignment="1" applyProtection="1">
      <alignment horizontal="center" vertical="center"/>
    </xf>
    <xf numFmtId="176" fontId="16" fillId="0" borderId="71" xfId="8" applyNumberFormat="1" applyFont="1" applyBorder="1" applyAlignment="1" applyProtection="1">
      <alignment horizontal="center" vertical="center"/>
    </xf>
    <xf numFmtId="176" fontId="16" fillId="0" borderId="70" xfId="8" applyNumberFormat="1" applyFont="1" applyBorder="1" applyAlignment="1" applyProtection="1">
      <alignment horizontal="center" vertical="center"/>
    </xf>
    <xf numFmtId="176" fontId="16" fillId="0" borderId="75" xfId="8" applyNumberFormat="1" applyFont="1" applyBorder="1" applyAlignment="1" applyProtection="1">
      <alignment horizontal="center" vertical="center"/>
    </xf>
    <xf numFmtId="176" fontId="16" fillId="0" borderId="51" xfId="8" applyNumberFormat="1" applyFont="1" applyBorder="1" applyAlignment="1" applyProtection="1">
      <alignment horizontal="center" vertical="center"/>
    </xf>
    <xf numFmtId="176" fontId="16" fillId="0" borderId="42" xfId="8" applyNumberFormat="1" applyFont="1" applyBorder="1" applyAlignment="1" applyProtection="1">
      <alignment horizontal="center" vertical="center"/>
    </xf>
    <xf numFmtId="177" fontId="17" fillId="0" borderId="39" xfId="0" applyNumberFormat="1" applyFont="1" applyBorder="1" applyAlignment="1" applyProtection="1">
      <alignment horizontal="right" vertical="center" shrinkToFit="1"/>
    </xf>
    <xf numFmtId="176" fontId="16" fillId="0" borderId="73" xfId="8" applyNumberFormat="1" applyFont="1" applyBorder="1" applyAlignment="1" applyProtection="1">
      <alignment horizontal="center" vertical="center"/>
    </xf>
    <xf numFmtId="176" fontId="16" fillId="0" borderId="74" xfId="8" applyNumberFormat="1" applyFont="1" applyBorder="1" applyAlignment="1" applyProtection="1">
      <alignment horizontal="center" vertical="center"/>
    </xf>
    <xf numFmtId="176" fontId="16" fillId="0" borderId="36" xfId="8" applyNumberFormat="1" applyFont="1" applyBorder="1" applyAlignment="1" applyProtection="1">
      <alignment horizontal="center" vertical="center"/>
    </xf>
    <xf numFmtId="49" fontId="24" fillId="0" borderId="15" xfId="0" applyNumberFormat="1" applyFont="1" applyBorder="1" applyAlignment="1" applyProtection="1">
      <alignment horizontal="distributed" vertical="center" wrapText="1" justifyLastLine="1"/>
    </xf>
    <xf numFmtId="49" fontId="24" fillId="0" borderId="5" xfId="0" applyNumberFormat="1" applyFont="1" applyBorder="1" applyAlignment="1" applyProtection="1">
      <alignment horizontal="distributed" vertical="center" wrapText="1" justifyLastLine="1"/>
    </xf>
    <xf numFmtId="49" fontId="24" fillId="0" borderId="16" xfId="0" applyNumberFormat="1" applyFont="1" applyBorder="1" applyAlignment="1" applyProtection="1">
      <alignment horizontal="distributed" vertical="center" wrapText="1" justifyLastLine="1"/>
    </xf>
    <xf numFmtId="49" fontId="24" fillId="0" borderId="7" xfId="0" applyNumberFormat="1" applyFont="1" applyBorder="1" applyAlignment="1" applyProtection="1">
      <alignment horizontal="distributed" vertical="center" wrapText="1" justifyLastLine="1"/>
    </xf>
    <xf numFmtId="49" fontId="24" fillId="0" borderId="0" xfId="0" applyNumberFormat="1" applyFont="1" applyBorder="1" applyAlignment="1" applyProtection="1">
      <alignment horizontal="distributed" vertical="center" wrapText="1" justifyLastLine="1"/>
    </xf>
    <xf numFmtId="49" fontId="24" fillId="0" borderId="8" xfId="0" applyNumberFormat="1" applyFont="1" applyBorder="1" applyAlignment="1" applyProtection="1">
      <alignment horizontal="distributed" vertical="center" wrapText="1" justifyLastLine="1"/>
    </xf>
    <xf numFmtId="49" fontId="16" fillId="0" borderId="2" xfId="0" applyNumberFormat="1" applyFont="1" applyBorder="1" applyAlignment="1" applyProtection="1">
      <alignment horizontal="center" vertical="center" wrapText="1" justifyLastLine="1"/>
    </xf>
    <xf numFmtId="49" fontId="16" fillId="0" borderId="3" xfId="0" applyNumberFormat="1" applyFont="1" applyBorder="1" applyAlignment="1" applyProtection="1">
      <alignment horizontal="center" vertical="center" wrapText="1" justifyLastLine="1"/>
    </xf>
    <xf numFmtId="49" fontId="16" fillId="0" borderId="3" xfId="8" applyNumberFormat="1" applyFont="1" applyBorder="1" applyAlignment="1" applyProtection="1">
      <alignment horizontal="distributed" vertical="center" wrapText="1"/>
    </xf>
    <xf numFmtId="177" fontId="16" fillId="3" borderId="109" xfId="0" applyNumberFormat="1" applyFont="1" applyFill="1" applyBorder="1" applyAlignment="1" applyProtection="1">
      <alignment horizontal="right" vertical="center" shrinkToFit="1"/>
    </xf>
    <xf numFmtId="177" fontId="17" fillId="0" borderId="1" xfId="0" applyNumberFormat="1" applyFont="1" applyBorder="1" applyAlignment="1" applyProtection="1">
      <alignment horizontal="right" vertical="center" shrinkToFit="1"/>
    </xf>
    <xf numFmtId="0" fontId="18" fillId="0" borderId="9" xfId="0" applyFont="1" applyBorder="1" applyAlignment="1" applyProtection="1">
      <alignment vertical="center" wrapText="1" justifyLastLine="1"/>
    </xf>
    <xf numFmtId="0" fontId="18" fillId="0" borderId="6" xfId="0" applyFont="1" applyBorder="1" applyAlignment="1" applyProtection="1">
      <alignment vertical="center" wrapText="1" justifyLastLine="1"/>
    </xf>
    <xf numFmtId="0" fontId="18" fillId="0" borderId="10" xfId="0" applyFont="1" applyBorder="1" applyAlignment="1" applyProtection="1">
      <alignment vertical="center" wrapText="1" justifyLastLine="1"/>
    </xf>
    <xf numFmtId="49" fontId="16" fillId="0" borderId="35" xfId="0" applyNumberFormat="1" applyFont="1" applyBorder="1" applyAlignment="1" applyProtection="1">
      <alignment horizontal="distributed" vertical="center" wrapText="1" justifyLastLine="1"/>
    </xf>
    <xf numFmtId="49" fontId="16" fillId="0" borderId="25" xfId="8" applyNumberFormat="1" applyFont="1" applyBorder="1" applyAlignment="1" applyProtection="1">
      <alignment horizontal="distributed" vertical="center" wrapText="1"/>
    </xf>
    <xf numFmtId="176" fontId="16" fillId="0" borderId="52" xfId="8" applyNumberFormat="1" applyFont="1" applyBorder="1" applyAlignment="1" applyProtection="1">
      <alignment horizontal="center" vertical="center" wrapText="1"/>
    </xf>
    <xf numFmtId="177" fontId="17" fillId="0" borderId="20" xfId="0" applyNumberFormat="1" applyFont="1" applyBorder="1" applyAlignment="1" applyProtection="1">
      <alignment horizontal="right" vertical="center" shrinkToFit="1"/>
    </xf>
    <xf numFmtId="177" fontId="17" fillId="0" borderId="26" xfId="0" applyNumberFormat="1" applyFont="1" applyBorder="1" applyAlignment="1" applyProtection="1">
      <alignment horizontal="right" vertical="center" shrinkToFit="1"/>
    </xf>
    <xf numFmtId="177" fontId="17" fillId="0" borderId="43" xfId="0" applyNumberFormat="1" applyFont="1" applyBorder="1" applyAlignment="1" applyProtection="1">
      <alignment horizontal="right" vertical="center" shrinkToFit="1"/>
    </xf>
    <xf numFmtId="177" fontId="17" fillId="0" borderId="61" xfId="0" applyNumberFormat="1" applyFont="1" applyBorder="1" applyAlignment="1" applyProtection="1">
      <alignment horizontal="right" vertical="center" shrinkToFit="1"/>
    </xf>
    <xf numFmtId="49" fontId="16" fillId="4" borderId="0" xfId="8" applyNumberFormat="1" applyFont="1" applyFill="1" applyBorder="1" applyAlignment="1" applyProtection="1">
      <alignment horizontal="center" vertical="center" wrapText="1"/>
    </xf>
    <xf numFmtId="49" fontId="23" fillId="0" borderId="0" xfId="8" applyNumberFormat="1" applyFont="1" applyBorder="1" applyAlignment="1" applyProtection="1">
      <alignment horizontal="center" vertical="center" wrapText="1"/>
    </xf>
    <xf numFmtId="49" fontId="23" fillId="0" borderId="8" xfId="8" applyNumberFormat="1" applyFont="1" applyBorder="1" applyAlignment="1" applyProtection="1">
      <alignment horizontal="center" vertical="center" wrapText="1"/>
    </xf>
    <xf numFmtId="49" fontId="16" fillId="0" borderId="15" xfId="8" applyNumberFormat="1" applyFont="1" applyFill="1" applyBorder="1" applyAlignment="1" applyProtection="1">
      <alignment horizontal="center" vertical="center" wrapText="1"/>
    </xf>
    <xf numFmtId="49" fontId="16" fillId="0" borderId="15" xfId="8" applyNumberFormat="1" applyFont="1" applyBorder="1" applyAlignment="1" applyProtection="1">
      <alignment horizontal="center" vertical="center" wrapText="1"/>
    </xf>
    <xf numFmtId="176" fontId="16" fillId="0" borderId="32" xfId="8" applyNumberFormat="1" applyFont="1" applyBorder="1" applyAlignment="1" applyProtection="1">
      <alignment horizontal="center" vertical="center" wrapText="1"/>
    </xf>
    <xf numFmtId="176" fontId="16" fillId="0" borderId="45" xfId="8" applyNumberFormat="1" applyFont="1" applyBorder="1" applyAlignment="1" applyProtection="1">
      <alignment horizontal="center" vertical="center"/>
    </xf>
    <xf numFmtId="176" fontId="16" fillId="0" borderId="5" xfId="8" applyNumberFormat="1" applyFont="1" applyBorder="1" applyAlignment="1" applyProtection="1">
      <alignment horizontal="center" vertical="center"/>
    </xf>
    <xf numFmtId="176" fontId="16" fillId="0" borderId="46" xfId="8" applyNumberFormat="1" applyFont="1" applyBorder="1" applyAlignment="1" applyProtection="1">
      <alignment horizontal="center" vertical="center"/>
    </xf>
    <xf numFmtId="176" fontId="16" fillId="0" borderId="47" xfId="8" applyNumberFormat="1" applyFont="1" applyBorder="1" applyAlignment="1" applyProtection="1">
      <alignment horizontal="center" vertical="center"/>
    </xf>
    <xf numFmtId="176" fontId="16" fillId="0" borderId="16" xfId="8" applyNumberFormat="1" applyFont="1" applyBorder="1" applyAlignment="1" applyProtection="1">
      <alignment horizontal="center" vertical="center"/>
    </xf>
    <xf numFmtId="176" fontId="16" fillId="0" borderId="102" xfId="8" applyNumberFormat="1" applyFont="1" applyBorder="1" applyAlignment="1" applyProtection="1">
      <alignment horizontal="center" vertical="center"/>
    </xf>
    <xf numFmtId="176" fontId="16" fillId="0" borderId="25" xfId="8" applyNumberFormat="1" applyFont="1" applyBorder="1" applyAlignment="1" applyProtection="1">
      <alignment horizontal="center" vertical="center"/>
    </xf>
    <xf numFmtId="176" fontId="16" fillId="0" borderId="103" xfId="8" applyNumberFormat="1" applyFont="1" applyBorder="1" applyAlignment="1" applyProtection="1">
      <alignment horizontal="center" vertical="center"/>
    </xf>
    <xf numFmtId="176" fontId="16" fillId="0" borderId="104" xfId="8" applyNumberFormat="1" applyFont="1" applyBorder="1" applyAlignment="1" applyProtection="1">
      <alignment horizontal="center" vertical="center"/>
    </xf>
    <xf numFmtId="176" fontId="16" fillId="0" borderId="57" xfId="8" applyNumberFormat="1" applyFont="1" applyBorder="1" applyAlignment="1" applyProtection="1">
      <alignment horizontal="center" vertical="center"/>
    </xf>
    <xf numFmtId="176" fontId="16" fillId="0" borderId="66" xfId="8" applyNumberFormat="1" applyFont="1" applyBorder="1" applyAlignment="1" applyProtection="1">
      <alignment horizontal="center" vertical="center"/>
    </xf>
    <xf numFmtId="176" fontId="16" fillId="0" borderId="67" xfId="8" applyNumberFormat="1" applyFont="1" applyBorder="1" applyAlignment="1" applyProtection="1">
      <alignment horizontal="center" vertical="center"/>
    </xf>
    <xf numFmtId="176" fontId="16" fillId="0" borderId="68" xfId="8" applyNumberFormat="1" applyFont="1" applyBorder="1" applyAlignment="1" applyProtection="1">
      <alignment horizontal="center" vertical="center"/>
    </xf>
    <xf numFmtId="176" fontId="16" fillId="0" borderId="69" xfId="8" applyNumberFormat="1" applyFont="1" applyBorder="1" applyAlignment="1" applyProtection="1">
      <alignment horizontal="center" vertical="center"/>
    </xf>
    <xf numFmtId="176" fontId="16" fillId="0" borderId="18" xfId="8" applyNumberFormat="1" applyFont="1" applyBorder="1" applyAlignment="1" applyProtection="1">
      <alignment horizontal="center" vertical="center"/>
    </xf>
    <xf numFmtId="177" fontId="16" fillId="4" borderId="0" xfId="8" applyNumberFormat="1" applyFont="1" applyFill="1" applyBorder="1" applyAlignment="1" applyProtection="1">
      <alignment horizontal="center" vertical="center" wrapText="1"/>
    </xf>
    <xf numFmtId="176" fontId="16" fillId="0" borderId="4" xfId="8" applyNumberFormat="1" applyFont="1" applyBorder="1" applyAlignment="1" applyProtection="1">
      <alignment horizontal="center" vertical="center" wrapText="1"/>
    </xf>
    <xf numFmtId="176" fontId="16" fillId="0" borderId="29" xfId="8" applyNumberFormat="1" applyFont="1" applyBorder="1" applyAlignment="1" applyProtection="1">
      <alignment horizontal="center" vertical="center" wrapText="1"/>
    </xf>
    <xf numFmtId="177" fontId="17" fillId="0" borderId="67" xfId="0" applyNumberFormat="1" applyFont="1" applyBorder="1" applyAlignment="1" applyProtection="1">
      <alignment horizontal="right" vertical="center" shrinkToFit="1"/>
    </xf>
    <xf numFmtId="177" fontId="17" fillId="0" borderId="18" xfId="0" applyNumberFormat="1" applyFont="1" applyBorder="1" applyAlignment="1" applyProtection="1">
      <alignment horizontal="right" vertical="center" shrinkToFit="1"/>
    </xf>
    <xf numFmtId="177" fontId="17" fillId="3" borderId="76" xfId="0" applyNumberFormat="1" applyFont="1" applyFill="1" applyBorder="1" applyAlignment="1" applyProtection="1">
      <alignment horizontal="right" vertical="center" shrinkToFit="1"/>
    </xf>
    <xf numFmtId="177" fontId="17" fillId="3" borderId="64" xfId="0" applyNumberFormat="1" applyFont="1" applyFill="1" applyBorder="1" applyAlignment="1" applyProtection="1">
      <alignment horizontal="right" vertical="center" shrinkToFit="1"/>
    </xf>
    <xf numFmtId="177" fontId="17" fillId="0" borderId="51" xfId="0" applyNumberFormat="1" applyFont="1" applyBorder="1" applyAlignment="1" applyProtection="1">
      <alignment horizontal="right" vertical="center" shrinkToFit="1"/>
    </xf>
    <xf numFmtId="177" fontId="17" fillId="0" borderId="42" xfId="0" applyNumberFormat="1" applyFont="1" applyBorder="1" applyAlignment="1" applyProtection="1">
      <alignment horizontal="right" vertical="center" shrinkToFit="1"/>
    </xf>
    <xf numFmtId="177" fontId="17" fillId="0" borderId="3" xfId="0" applyNumberFormat="1" applyFont="1" applyBorder="1" applyAlignment="1" applyProtection="1">
      <alignment horizontal="right" vertical="center" shrinkToFit="1"/>
    </xf>
    <xf numFmtId="177" fontId="17" fillId="0" borderId="36" xfId="0" applyNumberFormat="1" applyFont="1" applyBorder="1" applyAlignment="1" applyProtection="1">
      <alignment horizontal="right" vertical="center" shrinkToFit="1"/>
    </xf>
    <xf numFmtId="177" fontId="17" fillId="3" borderId="2" xfId="0" applyNumberFormat="1" applyFont="1" applyFill="1" applyBorder="1" applyAlignment="1" applyProtection="1">
      <alignment horizontal="right" vertical="center" shrinkToFit="1"/>
    </xf>
    <xf numFmtId="49" fontId="24" fillId="6" borderId="15" xfId="0" applyNumberFormat="1" applyFont="1" applyFill="1" applyBorder="1" applyAlignment="1" applyProtection="1">
      <alignment horizontal="distributed" vertical="center" wrapText="1" justifyLastLine="1"/>
    </xf>
    <xf numFmtId="49" fontId="24" fillId="6" borderId="5" xfId="0" applyNumberFormat="1" applyFont="1" applyFill="1" applyBorder="1" applyAlignment="1" applyProtection="1">
      <alignment horizontal="distributed" vertical="center" wrapText="1" justifyLastLine="1"/>
    </xf>
    <xf numFmtId="49" fontId="24" fillId="6" borderId="16" xfId="0" applyNumberFormat="1" applyFont="1" applyFill="1" applyBorder="1" applyAlignment="1" applyProtection="1">
      <alignment horizontal="distributed" vertical="center" wrapText="1" justifyLastLine="1"/>
    </xf>
    <xf numFmtId="49" fontId="24" fillId="6" borderId="7" xfId="0" applyNumberFormat="1" applyFont="1" applyFill="1" applyBorder="1" applyAlignment="1" applyProtection="1">
      <alignment horizontal="distributed" vertical="center" wrapText="1" justifyLastLine="1"/>
    </xf>
    <xf numFmtId="49" fontId="24" fillId="6" borderId="0" xfId="0" applyNumberFormat="1" applyFont="1" applyFill="1" applyBorder="1" applyAlignment="1" applyProtection="1">
      <alignment horizontal="distributed" vertical="center" wrapText="1" justifyLastLine="1"/>
    </xf>
    <xf numFmtId="49" fontId="24" fillId="6" borderId="8" xfId="0" applyNumberFormat="1" applyFont="1" applyFill="1" applyBorder="1" applyAlignment="1" applyProtection="1">
      <alignment horizontal="distributed" vertical="center" wrapText="1" justifyLastLine="1"/>
    </xf>
    <xf numFmtId="176" fontId="16" fillId="0" borderId="98" xfId="8" applyNumberFormat="1" applyFont="1" applyBorder="1" applyAlignment="1" applyProtection="1">
      <alignment horizontal="center" vertical="center"/>
    </xf>
    <xf numFmtId="176" fontId="16" fillId="0" borderId="99" xfId="8" applyNumberFormat="1" applyFont="1" applyBorder="1" applyAlignment="1" applyProtection="1">
      <alignment horizontal="center" vertical="center"/>
    </xf>
    <xf numFmtId="176" fontId="16" fillId="0" borderId="105" xfId="8" applyNumberFormat="1" applyFont="1" applyBorder="1" applyAlignment="1" applyProtection="1">
      <alignment horizontal="center" vertical="center"/>
    </xf>
    <xf numFmtId="177" fontId="16" fillId="4" borderId="58" xfId="8" applyNumberFormat="1" applyFont="1" applyFill="1" applyBorder="1" applyAlignment="1" applyProtection="1">
      <alignment horizontal="center" vertical="center" wrapText="1"/>
    </xf>
    <xf numFmtId="176" fontId="16" fillId="0" borderId="27" xfId="8" applyNumberFormat="1" applyFont="1" applyBorder="1" applyAlignment="1" applyProtection="1">
      <alignment horizontal="center" vertical="center"/>
    </xf>
    <xf numFmtId="176" fontId="16" fillId="0" borderId="41" xfId="8" applyNumberFormat="1" applyFont="1" applyBorder="1" applyAlignment="1" applyProtection="1">
      <alignment horizontal="center" vertical="center"/>
    </xf>
    <xf numFmtId="176" fontId="16" fillId="0" borderId="101" xfId="8" applyNumberFormat="1" applyFont="1" applyBorder="1" applyAlignment="1" applyProtection="1">
      <alignment horizontal="center" vertical="center"/>
    </xf>
    <xf numFmtId="177" fontId="16" fillId="0" borderId="63" xfId="0" applyNumberFormat="1" applyFont="1" applyBorder="1" applyAlignment="1" applyProtection="1">
      <alignment horizontal="right" vertical="center" shrinkToFit="1"/>
    </xf>
    <xf numFmtId="177" fontId="16" fillId="0" borderId="62" xfId="0" applyNumberFormat="1" applyFont="1" applyBorder="1" applyAlignment="1" applyProtection="1">
      <alignment horizontal="right" vertical="center" shrinkToFit="1"/>
    </xf>
    <xf numFmtId="176" fontId="16" fillId="0" borderId="19" xfId="8" applyNumberFormat="1" applyFont="1" applyBorder="1" applyAlignment="1" applyProtection="1">
      <alignment horizontal="center" vertical="center"/>
    </xf>
    <xf numFmtId="176" fontId="16" fillId="0" borderId="20" xfId="8" applyNumberFormat="1" applyFont="1" applyBorder="1" applyAlignment="1" applyProtection="1">
      <alignment horizontal="center" vertical="center"/>
    </xf>
    <xf numFmtId="176" fontId="16" fillId="0" borderId="76" xfId="8" applyNumberFormat="1" applyFont="1" applyBorder="1" applyAlignment="1" applyProtection="1">
      <alignment horizontal="center" vertical="center"/>
    </xf>
    <xf numFmtId="176" fontId="16" fillId="0" borderId="17" xfId="8" applyNumberFormat="1" applyFont="1" applyBorder="1" applyAlignment="1" applyProtection="1">
      <alignment horizontal="center" vertical="center"/>
    </xf>
    <xf numFmtId="176" fontId="16" fillId="0" borderId="21" xfId="8" applyNumberFormat="1" applyFont="1" applyBorder="1" applyAlignment="1" applyProtection="1">
      <alignment horizontal="center" vertical="center"/>
    </xf>
    <xf numFmtId="177" fontId="16" fillId="0" borderId="106" xfId="0" applyNumberFormat="1" applyFont="1" applyFill="1" applyBorder="1" applyAlignment="1" applyProtection="1">
      <alignment horizontal="right" vertical="center" shrinkToFit="1"/>
    </xf>
    <xf numFmtId="177" fontId="16" fillId="0" borderId="107" xfId="0" applyNumberFormat="1" applyFont="1" applyFill="1" applyBorder="1" applyAlignment="1" applyProtection="1">
      <alignment horizontal="right" vertical="center" shrinkToFit="1"/>
    </xf>
    <xf numFmtId="177" fontId="16" fillId="0" borderId="106" xfId="0" applyNumberFormat="1" applyFont="1" applyBorder="1" applyAlignment="1" applyProtection="1">
      <alignment horizontal="right" vertical="center" shrinkToFit="1"/>
    </xf>
    <xf numFmtId="177" fontId="16" fillId="0" borderId="108" xfId="0" applyNumberFormat="1" applyFont="1" applyBorder="1" applyAlignment="1" applyProtection="1">
      <alignment horizontal="right" vertical="center" shrinkToFit="1"/>
    </xf>
    <xf numFmtId="177" fontId="16" fillId="0" borderId="59" xfId="0" applyNumberFormat="1" applyFont="1" applyFill="1" applyBorder="1" applyAlignment="1" applyProtection="1">
      <alignment horizontal="right" vertical="center" shrinkToFit="1"/>
    </xf>
    <xf numFmtId="177" fontId="17" fillId="0" borderId="59" xfId="0" applyNumberFormat="1" applyFont="1" applyFill="1" applyBorder="1" applyAlignment="1" applyProtection="1">
      <alignment horizontal="right" vertical="center" shrinkToFit="1"/>
    </xf>
    <xf numFmtId="176" fontId="16" fillId="0" borderId="96" xfId="8" applyNumberFormat="1" applyFont="1" applyBorder="1" applyAlignment="1" applyProtection="1">
      <alignment horizontal="center" vertical="center"/>
    </xf>
    <xf numFmtId="176" fontId="16" fillId="0" borderId="97" xfId="8" applyNumberFormat="1" applyFont="1" applyBorder="1" applyAlignment="1" applyProtection="1">
      <alignment horizontal="center" vertical="center"/>
    </xf>
    <xf numFmtId="177" fontId="17" fillId="0" borderId="106" xfId="0" applyNumberFormat="1" applyFont="1" applyFill="1" applyBorder="1" applyAlignment="1" applyProtection="1">
      <alignment horizontal="right" vertical="center" shrinkToFit="1"/>
    </xf>
    <xf numFmtId="49" fontId="18" fillId="5" borderId="15" xfId="0" applyNumberFormat="1" applyFont="1" applyFill="1" applyBorder="1" applyAlignment="1" applyProtection="1">
      <alignment horizontal="distributed" vertical="center" wrapText="1" justifyLastLine="1"/>
    </xf>
    <xf numFmtId="49" fontId="18" fillId="5" borderId="5" xfId="0" applyNumberFormat="1" applyFont="1" applyFill="1" applyBorder="1" applyAlignment="1" applyProtection="1">
      <alignment horizontal="distributed" vertical="center" wrapText="1" justifyLastLine="1"/>
    </xf>
    <xf numFmtId="49" fontId="18" fillId="5" borderId="16" xfId="0" applyNumberFormat="1" applyFont="1" applyFill="1" applyBorder="1" applyAlignment="1" applyProtection="1">
      <alignment horizontal="distributed" vertical="center" wrapText="1" justifyLastLine="1"/>
    </xf>
    <xf numFmtId="49" fontId="18" fillId="5" borderId="7" xfId="0" applyNumberFormat="1" applyFont="1" applyFill="1" applyBorder="1" applyAlignment="1" applyProtection="1">
      <alignment horizontal="distributed" vertical="center" wrapText="1" justifyLastLine="1"/>
    </xf>
    <xf numFmtId="49" fontId="18" fillId="5" borderId="0" xfId="0" applyNumberFormat="1" applyFont="1" applyFill="1" applyBorder="1" applyAlignment="1" applyProtection="1">
      <alignment horizontal="distributed" vertical="center" wrapText="1" justifyLastLine="1"/>
    </xf>
    <xf numFmtId="49" fontId="18" fillId="5" borderId="8" xfId="0" applyNumberFormat="1" applyFont="1" applyFill="1" applyBorder="1" applyAlignment="1" applyProtection="1">
      <alignment horizontal="distributed" vertical="center" wrapText="1" justifyLastLine="1"/>
    </xf>
    <xf numFmtId="177" fontId="16" fillId="3" borderId="60" xfId="0" applyNumberFormat="1" applyFont="1" applyFill="1" applyBorder="1" applyAlignment="1" applyProtection="1">
      <alignment horizontal="right" vertical="center" shrinkToFit="1"/>
    </xf>
    <xf numFmtId="177" fontId="16" fillId="3" borderId="110" xfId="0" applyNumberFormat="1" applyFont="1" applyFill="1" applyBorder="1" applyAlignment="1" applyProtection="1">
      <alignment horizontal="right" vertical="center" shrinkToFit="1"/>
    </xf>
    <xf numFmtId="176" fontId="16" fillId="0" borderId="111" xfId="8" applyNumberFormat="1" applyFont="1" applyBorder="1" applyAlignment="1" applyProtection="1">
      <alignment horizontal="center" vertical="center"/>
    </xf>
    <xf numFmtId="176" fontId="16" fillId="0" borderId="1" xfId="8" applyNumberFormat="1" applyFont="1" applyBorder="1" applyAlignment="1" applyProtection="1">
      <alignment horizontal="center" vertical="center"/>
    </xf>
    <xf numFmtId="176" fontId="16" fillId="0" borderId="2" xfId="8" applyNumberFormat="1" applyFont="1" applyBorder="1" applyAlignment="1" applyProtection="1">
      <alignment horizontal="center" vertical="center"/>
    </xf>
    <xf numFmtId="176" fontId="16" fillId="0" borderId="112" xfId="8" applyNumberFormat="1" applyFont="1" applyBorder="1" applyAlignment="1" applyProtection="1">
      <alignment horizontal="center" vertical="center"/>
    </xf>
    <xf numFmtId="176" fontId="16" fillId="0" borderId="38" xfId="8" applyNumberFormat="1" applyFont="1" applyBorder="1" applyAlignment="1" applyProtection="1">
      <alignment horizontal="center" vertical="center"/>
    </xf>
    <xf numFmtId="176" fontId="16" fillId="0" borderId="39" xfId="8" applyNumberFormat="1" applyFont="1" applyBorder="1" applyAlignment="1" applyProtection="1">
      <alignment horizontal="center" vertical="center"/>
    </xf>
    <xf numFmtId="176" fontId="16" fillId="0" borderId="64" xfId="8" applyNumberFormat="1" applyFont="1" applyBorder="1" applyAlignment="1" applyProtection="1">
      <alignment horizontal="center" vertical="center"/>
    </xf>
    <xf numFmtId="176" fontId="16" fillId="0" borderId="40" xfId="8" applyNumberFormat="1" applyFont="1" applyBorder="1" applyAlignment="1" applyProtection="1">
      <alignment horizontal="center" vertical="center"/>
    </xf>
    <xf numFmtId="49" fontId="18" fillId="0" borderId="15" xfId="0" applyNumberFormat="1" applyFont="1" applyBorder="1" applyAlignment="1" applyProtection="1">
      <alignment horizontal="distributed" vertical="top" wrapText="1" justifyLastLine="1"/>
    </xf>
    <xf numFmtId="49" fontId="18" fillId="0" borderId="5" xfId="0" applyNumberFormat="1" applyFont="1" applyBorder="1" applyAlignment="1" applyProtection="1">
      <alignment horizontal="distributed" vertical="top" wrapText="1" justifyLastLine="1"/>
    </xf>
    <xf numFmtId="49" fontId="18" fillId="0" borderId="16" xfId="0" applyNumberFormat="1" applyFont="1" applyBorder="1" applyAlignment="1" applyProtection="1">
      <alignment horizontal="distributed" vertical="top" wrapText="1" justifyLastLine="1"/>
    </xf>
    <xf numFmtId="49" fontId="18" fillId="0" borderId="7" xfId="0" applyNumberFormat="1" applyFont="1" applyBorder="1" applyAlignment="1" applyProtection="1">
      <alignment horizontal="distributed" vertical="top" wrapText="1" justifyLastLine="1"/>
    </xf>
    <xf numFmtId="49" fontId="18" fillId="0" borderId="0" xfId="0" applyNumberFormat="1" applyFont="1" applyBorder="1" applyAlignment="1" applyProtection="1">
      <alignment horizontal="distributed" vertical="top" wrapText="1" justifyLastLine="1"/>
    </xf>
    <xf numFmtId="49" fontId="18" fillId="0" borderId="8" xfId="0" applyNumberFormat="1" applyFont="1" applyBorder="1" applyAlignment="1" applyProtection="1">
      <alignment horizontal="distributed" vertical="top" wrapText="1" justifyLastLine="1"/>
    </xf>
    <xf numFmtId="49" fontId="18" fillId="0" borderId="9" xfId="0" applyNumberFormat="1" applyFont="1" applyBorder="1" applyAlignment="1" applyProtection="1">
      <alignment vertical="top" wrapText="1" justifyLastLine="1"/>
    </xf>
    <xf numFmtId="49" fontId="18" fillId="0" borderId="6" xfId="0" applyNumberFormat="1" applyFont="1" applyBorder="1" applyAlignment="1" applyProtection="1">
      <alignment vertical="top" wrapText="1" justifyLastLine="1"/>
    </xf>
    <xf numFmtId="49" fontId="18" fillId="0" borderId="10" xfId="0" applyNumberFormat="1" applyFont="1" applyBorder="1" applyAlignment="1" applyProtection="1">
      <alignment vertical="top" wrapText="1" justifyLastLine="1"/>
    </xf>
    <xf numFmtId="177" fontId="17" fillId="0" borderId="76" xfId="0" applyNumberFormat="1" applyFont="1" applyBorder="1" applyAlignment="1" applyProtection="1">
      <alignment horizontal="right" vertical="center" shrinkToFit="1"/>
    </xf>
    <xf numFmtId="178" fontId="16" fillId="3" borderId="36" xfId="0" applyNumberFormat="1" applyFont="1" applyFill="1" applyBorder="1" applyAlignment="1" applyProtection="1">
      <alignment horizontal="right" vertical="center"/>
    </xf>
    <xf numFmtId="178" fontId="16" fillId="3" borderId="1" xfId="0" applyNumberFormat="1" applyFont="1" applyFill="1" applyBorder="1" applyAlignment="1" applyProtection="1">
      <alignment horizontal="right" vertical="center"/>
    </xf>
    <xf numFmtId="49" fontId="24" fillId="0" borderId="15" xfId="0" applyNumberFormat="1" applyFont="1" applyFill="1" applyBorder="1" applyAlignment="1" applyProtection="1">
      <alignment horizontal="center" vertical="center" wrapText="1" justifyLastLine="1"/>
    </xf>
    <xf numFmtId="49" fontId="24" fillId="0" borderId="5" xfId="0" applyNumberFormat="1" applyFont="1" applyFill="1" applyBorder="1" applyAlignment="1" applyProtection="1">
      <alignment horizontal="center" vertical="center" wrapText="1" justifyLastLine="1"/>
    </xf>
    <xf numFmtId="49" fontId="24" fillId="0" borderId="16" xfId="0" applyNumberFormat="1" applyFont="1" applyFill="1" applyBorder="1" applyAlignment="1" applyProtection="1">
      <alignment horizontal="center" vertical="center" wrapText="1" justifyLastLine="1"/>
    </xf>
    <xf numFmtId="49" fontId="24" fillId="0" borderId="7" xfId="0" applyNumberFormat="1" applyFont="1" applyFill="1" applyBorder="1" applyAlignment="1" applyProtection="1">
      <alignment horizontal="center" vertical="center" wrapText="1" justifyLastLine="1"/>
    </xf>
    <xf numFmtId="49" fontId="24" fillId="0" borderId="0" xfId="0" applyNumberFormat="1" applyFont="1" applyFill="1" applyBorder="1" applyAlignment="1" applyProtection="1">
      <alignment horizontal="center" vertical="center" wrapText="1" justifyLastLine="1"/>
    </xf>
    <xf numFmtId="49" fontId="24" fillId="0" borderId="8" xfId="0" applyNumberFormat="1" applyFont="1" applyFill="1" applyBorder="1" applyAlignment="1" applyProtection="1">
      <alignment horizontal="center" vertical="center" wrapText="1" justifyLastLine="1"/>
    </xf>
    <xf numFmtId="49" fontId="18" fillId="0" borderId="37" xfId="0" applyNumberFormat="1" applyFont="1" applyFill="1" applyBorder="1" applyAlignment="1" applyProtection="1">
      <alignment horizontal="center" vertical="center" wrapText="1" justifyLastLine="1"/>
    </xf>
    <xf numFmtId="49" fontId="18" fillId="0" borderId="25" xfId="0" applyNumberFormat="1" applyFont="1" applyFill="1" applyBorder="1" applyAlignment="1" applyProtection="1">
      <alignment horizontal="center" vertical="center" wrapText="1" justifyLastLine="1"/>
    </xf>
    <xf numFmtId="49" fontId="18" fillId="0" borderId="57" xfId="0" applyNumberFormat="1" applyFont="1" applyFill="1" applyBorder="1" applyAlignment="1" applyProtection="1">
      <alignment horizontal="center" vertical="center" wrapText="1" justifyLastLine="1"/>
    </xf>
    <xf numFmtId="177" fontId="17" fillId="0" borderId="2" xfId="0" applyNumberFormat="1" applyFont="1" applyBorder="1" applyAlignment="1" applyProtection="1">
      <alignment horizontal="right" vertical="center" shrinkToFit="1"/>
    </xf>
    <xf numFmtId="177" fontId="17" fillId="0" borderId="64" xfId="0" applyNumberFormat="1" applyFont="1" applyBorder="1" applyAlignment="1" applyProtection="1">
      <alignment horizontal="right" vertical="center" shrinkToFit="1"/>
    </xf>
    <xf numFmtId="49" fontId="16" fillId="0" borderId="2" xfId="0" applyNumberFormat="1" applyFont="1" applyFill="1" applyBorder="1" applyAlignment="1" applyProtection="1">
      <alignment horizontal="distributed" vertical="center" wrapText="1" justifyLastLine="1"/>
    </xf>
    <xf numFmtId="49" fontId="16" fillId="0" borderId="3" xfId="0" applyNumberFormat="1" applyFont="1" applyFill="1" applyBorder="1" applyAlignment="1" applyProtection="1">
      <alignment horizontal="distributed" vertical="center" wrapText="1" justifyLastLine="1"/>
    </xf>
    <xf numFmtId="49" fontId="28" fillId="0" borderId="0" xfId="0" applyNumberFormat="1" applyFont="1" applyBorder="1" applyAlignment="1" applyProtection="1">
      <alignment horizontal="center" vertical="center" wrapText="1"/>
    </xf>
    <xf numFmtId="177" fontId="16" fillId="0" borderId="0" xfId="0" applyNumberFormat="1" applyFont="1" applyFill="1" applyBorder="1" applyAlignment="1" applyProtection="1">
      <alignment horizontal="right" vertical="center" shrinkToFit="1"/>
    </xf>
    <xf numFmtId="177" fontId="17" fillId="0" borderId="0" xfId="0" applyNumberFormat="1" applyFont="1" applyFill="1" applyBorder="1" applyAlignment="1" applyProtection="1">
      <alignment horizontal="right" vertical="center" shrinkToFit="1"/>
    </xf>
    <xf numFmtId="49" fontId="24" fillId="0" borderId="0" xfId="0" applyNumberFormat="1" applyFont="1" applyFill="1" applyBorder="1" applyAlignment="1" applyProtection="1">
      <alignment horizontal="distributed" vertical="center" wrapText="1" justifyLastLine="1"/>
    </xf>
    <xf numFmtId="0" fontId="17" fillId="0" borderId="0" xfId="0" applyFont="1" applyFill="1" applyBorder="1" applyAlignment="1" applyProtection="1">
      <alignment horizontal="distributed" vertical="center" wrapText="1" justifyLastLine="1"/>
    </xf>
    <xf numFmtId="49" fontId="17" fillId="0" borderId="0" xfId="0" applyNumberFormat="1" applyFont="1" applyFill="1" applyBorder="1" applyAlignment="1" applyProtection="1">
      <alignment horizontal="distributed" vertical="center" wrapText="1" justifyLastLine="1"/>
    </xf>
    <xf numFmtId="0" fontId="20" fillId="0" borderId="0" xfId="0" applyNumberFormat="1" applyFont="1" applyBorder="1" applyAlignment="1" applyProtection="1">
      <alignment horizontal="center" vertical="center" wrapText="1"/>
    </xf>
    <xf numFmtId="176" fontId="16" fillId="0" borderId="66" xfId="13" applyNumberFormat="1" applyFont="1" applyBorder="1" applyAlignment="1" applyProtection="1">
      <alignment horizontal="center" vertical="center"/>
    </xf>
    <xf numFmtId="176" fontId="16" fillId="0" borderId="67" xfId="13" applyNumberFormat="1" applyFont="1" applyBorder="1" applyAlignment="1" applyProtection="1">
      <alignment horizontal="center" vertical="center"/>
    </xf>
    <xf numFmtId="176" fontId="16" fillId="0" borderId="68" xfId="13" applyNumberFormat="1" applyFont="1" applyBorder="1" applyAlignment="1" applyProtection="1">
      <alignment horizontal="center" vertical="center"/>
    </xf>
    <xf numFmtId="176" fontId="16" fillId="0" borderId="69" xfId="13" applyNumberFormat="1" applyFont="1" applyBorder="1" applyAlignment="1" applyProtection="1">
      <alignment horizontal="center" vertical="center"/>
    </xf>
    <xf numFmtId="176" fontId="16" fillId="0" borderId="72" xfId="13" applyNumberFormat="1" applyFont="1" applyBorder="1" applyAlignment="1" applyProtection="1">
      <alignment horizontal="center" vertical="center"/>
    </xf>
    <xf numFmtId="176" fontId="16" fillId="0" borderId="3" xfId="13" applyNumberFormat="1" applyFont="1" applyBorder="1" applyAlignment="1" applyProtection="1">
      <alignment horizontal="center" vertical="center"/>
    </xf>
    <xf numFmtId="176" fontId="16" fillId="0" borderId="71" xfId="13" applyNumberFormat="1" applyFont="1" applyBorder="1" applyAlignment="1" applyProtection="1">
      <alignment horizontal="center" vertical="center"/>
    </xf>
    <xf numFmtId="176" fontId="16" fillId="0" borderId="73" xfId="13" applyNumberFormat="1" applyFont="1" applyBorder="1" applyAlignment="1" applyProtection="1">
      <alignment horizontal="center" vertical="center"/>
    </xf>
    <xf numFmtId="176" fontId="16" fillId="0" borderId="51" xfId="13" applyNumberFormat="1" applyFont="1" applyBorder="1" applyAlignment="1" applyProtection="1">
      <alignment horizontal="center" vertical="center"/>
    </xf>
    <xf numFmtId="176" fontId="16" fillId="0" borderId="74" xfId="13" applyNumberFormat="1" applyFont="1" applyBorder="1" applyAlignment="1" applyProtection="1">
      <alignment horizontal="center" vertical="center"/>
    </xf>
    <xf numFmtId="176" fontId="16" fillId="0" borderId="36" xfId="13" applyNumberFormat="1" applyFont="1" applyBorder="1" applyAlignment="1" applyProtection="1">
      <alignment horizontal="center" vertical="center"/>
    </xf>
    <xf numFmtId="176" fontId="16" fillId="0" borderId="70" xfId="13" applyNumberFormat="1" applyFont="1" applyBorder="1" applyAlignment="1" applyProtection="1">
      <alignment horizontal="center" vertical="center"/>
    </xf>
    <xf numFmtId="176" fontId="16" fillId="0" borderId="18" xfId="13" applyNumberFormat="1" applyFont="1" applyBorder="1" applyAlignment="1" applyProtection="1">
      <alignment horizontal="center" vertical="center"/>
    </xf>
    <xf numFmtId="176" fontId="16" fillId="0" borderId="75" xfId="13" applyNumberFormat="1" applyFont="1" applyBorder="1" applyAlignment="1" applyProtection="1">
      <alignment horizontal="center" vertical="center"/>
    </xf>
    <xf numFmtId="176" fontId="16" fillId="0" borderId="42" xfId="13" applyNumberFormat="1" applyFont="1" applyBorder="1" applyAlignment="1" applyProtection="1">
      <alignment horizontal="center" vertical="center"/>
    </xf>
    <xf numFmtId="49" fontId="23" fillId="0" borderId="0" xfId="13" applyNumberFormat="1" applyFont="1" applyBorder="1" applyAlignment="1" applyProtection="1">
      <alignment horizontal="center" vertical="center" wrapText="1"/>
    </xf>
    <xf numFmtId="49" fontId="23" fillId="0" borderId="8" xfId="13" applyNumberFormat="1" applyFont="1" applyBorder="1" applyAlignment="1" applyProtection="1">
      <alignment horizontal="center" vertical="center" wrapText="1"/>
    </xf>
    <xf numFmtId="49" fontId="16" fillId="0" borderId="15" xfId="13" applyNumberFormat="1" applyFont="1" applyFill="1" applyBorder="1" applyAlignment="1" applyProtection="1">
      <alignment horizontal="center" vertical="center" wrapText="1"/>
    </xf>
    <xf numFmtId="49" fontId="16" fillId="0" borderId="5" xfId="13" applyNumberFormat="1" applyFont="1" applyFill="1" applyBorder="1" applyAlignment="1" applyProtection="1">
      <alignment horizontal="center" vertical="center" wrapText="1"/>
    </xf>
    <xf numFmtId="49" fontId="16" fillId="0" borderId="16" xfId="13" applyNumberFormat="1" applyFont="1" applyFill="1" applyBorder="1" applyAlignment="1" applyProtection="1">
      <alignment horizontal="center" vertical="center" wrapText="1"/>
    </xf>
    <xf numFmtId="49" fontId="16" fillId="0" borderId="9" xfId="13" applyNumberFormat="1" applyFont="1" applyFill="1" applyBorder="1" applyAlignment="1" applyProtection="1">
      <alignment horizontal="center" vertical="center" wrapText="1"/>
    </xf>
    <xf numFmtId="49" fontId="16" fillId="0" borderId="6" xfId="13" applyNumberFormat="1" applyFont="1" applyFill="1" applyBorder="1" applyAlignment="1" applyProtection="1">
      <alignment horizontal="center" vertical="center" wrapText="1"/>
    </xf>
    <xf numFmtId="49" fontId="16" fillId="0" borderId="10" xfId="13" applyNumberFormat="1" applyFont="1" applyFill="1" applyBorder="1" applyAlignment="1" applyProtection="1">
      <alignment horizontal="center" vertical="center" wrapText="1"/>
    </xf>
    <xf numFmtId="49" fontId="16" fillId="0" borderId="15" xfId="13" applyNumberFormat="1" applyFont="1" applyBorder="1" applyAlignment="1" applyProtection="1">
      <alignment horizontal="center" vertical="center" wrapText="1"/>
    </xf>
    <xf numFmtId="49" fontId="16" fillId="0" borderId="5" xfId="13" applyNumberFormat="1" applyFont="1" applyBorder="1" applyAlignment="1" applyProtection="1">
      <alignment horizontal="center" vertical="center" wrapText="1"/>
    </xf>
    <xf numFmtId="49" fontId="16" fillId="0" borderId="16" xfId="13" applyNumberFormat="1" applyFont="1" applyBorder="1" applyAlignment="1" applyProtection="1">
      <alignment horizontal="center" vertical="center" wrapText="1"/>
    </xf>
    <xf numFmtId="49" fontId="16" fillId="0" borderId="9" xfId="13" applyNumberFormat="1" applyFont="1" applyBorder="1" applyAlignment="1" applyProtection="1">
      <alignment horizontal="center" vertical="center" wrapText="1"/>
    </xf>
    <xf numFmtId="49" fontId="16" fillId="0" borderId="6" xfId="13" applyNumberFormat="1" applyFont="1" applyBorder="1" applyAlignment="1" applyProtection="1">
      <alignment horizontal="center" vertical="center" wrapText="1"/>
    </xf>
    <xf numFmtId="49" fontId="16" fillId="0" borderId="10" xfId="13" applyNumberFormat="1" applyFont="1" applyBorder="1" applyAlignment="1" applyProtection="1">
      <alignment horizontal="center" vertical="center" wrapText="1"/>
    </xf>
    <xf numFmtId="177" fontId="16" fillId="5" borderId="59" xfId="0" applyNumberFormat="1" applyFont="1" applyFill="1" applyBorder="1" applyAlignment="1" applyProtection="1">
      <alignment horizontal="right" vertical="center" shrinkToFit="1"/>
    </xf>
    <xf numFmtId="177" fontId="16" fillId="5" borderId="62" xfId="0" applyNumberFormat="1" applyFont="1" applyFill="1" applyBorder="1" applyAlignment="1" applyProtection="1">
      <alignment horizontal="right" vertical="center" shrinkToFit="1"/>
    </xf>
    <xf numFmtId="177" fontId="16" fillId="5" borderId="63" xfId="0" applyNumberFormat="1" applyFont="1" applyFill="1" applyBorder="1" applyAlignment="1" applyProtection="1">
      <alignment horizontal="right" vertical="center" shrinkToFit="1"/>
    </xf>
    <xf numFmtId="177" fontId="16" fillId="5" borderId="116" xfId="0" applyNumberFormat="1" applyFont="1" applyFill="1" applyBorder="1" applyAlignment="1" applyProtection="1">
      <alignment horizontal="right" vertical="center" shrinkToFit="1"/>
    </xf>
    <xf numFmtId="177" fontId="16" fillId="5" borderId="117" xfId="0" applyNumberFormat="1" applyFont="1" applyFill="1" applyBorder="1" applyAlignment="1" applyProtection="1">
      <alignment horizontal="right" vertical="center" shrinkToFit="1"/>
    </xf>
    <xf numFmtId="49" fontId="16" fillId="0" borderId="3" xfId="13" applyNumberFormat="1" applyFont="1" applyBorder="1" applyAlignment="1" applyProtection="1">
      <alignment horizontal="distributed" vertical="center" wrapText="1"/>
    </xf>
    <xf numFmtId="0" fontId="18" fillId="0" borderId="7" xfId="0" applyFont="1" applyBorder="1" applyAlignment="1" applyProtection="1">
      <alignment horizontal="center" vertical="center" wrapText="1" justifyLastLine="1"/>
    </xf>
    <xf numFmtId="0" fontId="18" fillId="0" borderId="0" xfId="0" applyFont="1" applyBorder="1" applyAlignment="1" applyProtection="1">
      <alignment horizontal="center" vertical="center" wrapText="1" justifyLastLine="1"/>
    </xf>
    <xf numFmtId="0" fontId="18" fillId="0" borderId="8" xfId="0" applyFont="1" applyBorder="1" applyAlignment="1" applyProtection="1">
      <alignment horizontal="center" vertical="center" wrapText="1" justifyLastLine="1"/>
    </xf>
    <xf numFmtId="49" fontId="16" fillId="0" borderId="0" xfId="13" applyNumberFormat="1" applyFont="1" applyBorder="1" applyAlignment="1" applyProtection="1">
      <alignment horizontal="distributed" vertical="center" wrapText="1"/>
    </xf>
    <xf numFmtId="49" fontId="16" fillId="0" borderId="25" xfId="13" applyNumberFormat="1" applyFont="1" applyBorder="1" applyAlignment="1" applyProtection="1">
      <alignment horizontal="distributed" vertical="center" wrapText="1"/>
    </xf>
    <xf numFmtId="49" fontId="18" fillId="0" borderId="7" xfId="0" applyNumberFormat="1" applyFont="1" applyBorder="1" applyAlignment="1" applyProtection="1">
      <alignment horizontal="center" vertical="center" justifyLastLine="1"/>
    </xf>
    <xf numFmtId="49" fontId="18" fillId="0" borderId="0" xfId="0" applyNumberFormat="1" applyFont="1" applyBorder="1" applyAlignment="1" applyProtection="1">
      <alignment horizontal="center" vertical="center" justifyLastLine="1"/>
    </xf>
    <xf numFmtId="49" fontId="16" fillId="0" borderId="1" xfId="13" applyNumberFormat="1" applyFont="1" applyFill="1" applyBorder="1" applyAlignment="1" applyProtection="1">
      <alignment horizontal="center" vertical="center" wrapText="1"/>
    </xf>
    <xf numFmtId="49" fontId="16" fillId="0" borderId="24" xfId="13" applyNumberFormat="1" applyFont="1" applyFill="1" applyBorder="1" applyAlignment="1" applyProtection="1">
      <alignment horizontal="center" vertical="center" wrapText="1"/>
    </xf>
    <xf numFmtId="176" fontId="16" fillId="0" borderId="32" xfId="13" applyNumberFormat="1" applyFont="1" applyBorder="1" applyAlignment="1" applyProtection="1">
      <alignment horizontal="center" vertical="center" wrapText="1"/>
    </xf>
    <xf numFmtId="176" fontId="16" fillId="0" borderId="4" xfId="13" applyNumberFormat="1" applyFont="1" applyBorder="1" applyAlignment="1" applyProtection="1">
      <alignment horizontal="center" vertical="center" wrapText="1"/>
    </xf>
    <xf numFmtId="176" fontId="16" fillId="0" borderId="29" xfId="13" applyNumberFormat="1" applyFont="1" applyBorder="1" applyAlignment="1" applyProtection="1">
      <alignment horizontal="center" vertical="center" wrapText="1"/>
    </xf>
    <xf numFmtId="176" fontId="16" fillId="0" borderId="52" xfId="13" applyNumberFormat="1" applyFont="1" applyBorder="1" applyAlignment="1" applyProtection="1">
      <alignment horizontal="center" vertical="center" wrapText="1"/>
    </xf>
    <xf numFmtId="177" fontId="16" fillId="4" borderId="0" xfId="13" applyNumberFormat="1" applyFont="1" applyFill="1" applyBorder="1" applyAlignment="1" applyProtection="1">
      <alignment horizontal="center" vertical="center" wrapText="1"/>
    </xf>
    <xf numFmtId="176" fontId="16" fillId="0" borderId="22" xfId="13" applyNumberFormat="1" applyFont="1" applyBorder="1" applyAlignment="1" applyProtection="1">
      <alignment horizontal="center" vertical="center" wrapText="1"/>
    </xf>
    <xf numFmtId="49" fontId="16" fillId="0" borderId="1" xfId="13" applyNumberFormat="1" applyFont="1" applyBorder="1" applyAlignment="1" applyProtection="1">
      <alignment horizontal="center" vertical="center" wrapText="1"/>
    </xf>
    <xf numFmtId="49" fontId="16" fillId="0" borderId="24" xfId="13" applyNumberFormat="1" applyFont="1" applyBorder="1" applyAlignment="1" applyProtection="1">
      <alignment horizontal="center" vertical="center" wrapText="1"/>
    </xf>
    <xf numFmtId="177" fontId="16" fillId="5" borderId="118" xfId="0" applyNumberFormat="1" applyFont="1" applyFill="1" applyBorder="1" applyAlignment="1" applyProtection="1">
      <alignment horizontal="right" vertical="center" shrinkToFit="1"/>
    </xf>
    <xf numFmtId="177" fontId="16" fillId="5" borderId="119" xfId="0" applyNumberFormat="1" applyFont="1" applyFill="1" applyBorder="1" applyAlignment="1" applyProtection="1">
      <alignment horizontal="right" vertical="center" shrinkToFit="1"/>
    </xf>
    <xf numFmtId="177" fontId="16" fillId="5" borderId="120" xfId="0" applyNumberFormat="1" applyFont="1" applyFill="1" applyBorder="1" applyAlignment="1" applyProtection="1">
      <alignment horizontal="right" vertical="center" shrinkToFit="1"/>
    </xf>
    <xf numFmtId="49" fontId="16" fillId="4" borderId="0" xfId="13" applyNumberFormat="1" applyFont="1" applyFill="1" applyBorder="1" applyAlignment="1" applyProtection="1">
      <alignment horizontal="center" vertical="center" wrapText="1"/>
    </xf>
    <xf numFmtId="177" fontId="16" fillId="5" borderId="65" xfId="0" applyNumberFormat="1" applyFont="1" applyFill="1" applyBorder="1" applyAlignment="1" applyProtection="1">
      <alignment horizontal="right" vertical="center" shrinkToFit="1"/>
    </xf>
    <xf numFmtId="177" fontId="16" fillId="5" borderId="121" xfId="0" applyNumberFormat="1" applyFont="1" applyFill="1" applyBorder="1" applyAlignment="1" applyProtection="1">
      <alignment horizontal="right" vertical="center" shrinkToFit="1"/>
    </xf>
    <xf numFmtId="177" fontId="16" fillId="5" borderId="107" xfId="0" applyNumberFormat="1" applyFont="1" applyFill="1" applyBorder="1" applyAlignment="1" applyProtection="1">
      <alignment horizontal="right" vertical="center" shrinkToFit="1"/>
    </xf>
    <xf numFmtId="177" fontId="16" fillId="5" borderId="114" xfId="0" applyNumberFormat="1" applyFont="1" applyFill="1" applyBorder="1" applyAlignment="1" applyProtection="1">
      <alignment horizontal="right" vertical="center" shrinkToFit="1"/>
    </xf>
    <xf numFmtId="177" fontId="16" fillId="5" borderId="115" xfId="0" applyNumberFormat="1" applyFont="1" applyFill="1" applyBorder="1" applyAlignment="1" applyProtection="1">
      <alignment horizontal="right" vertical="center" shrinkToFit="1"/>
    </xf>
    <xf numFmtId="177" fontId="17" fillId="3" borderId="51" xfId="0" applyNumberFormat="1" applyFont="1" applyFill="1" applyBorder="1" applyAlignment="1" applyProtection="1">
      <alignment horizontal="right" vertical="center" shrinkToFit="1"/>
    </xf>
    <xf numFmtId="177" fontId="17" fillId="3" borderId="100" xfId="0" applyNumberFormat="1" applyFont="1" applyFill="1" applyBorder="1" applyAlignment="1" applyProtection="1">
      <alignment horizontal="right" vertical="center" shrinkToFit="1"/>
    </xf>
    <xf numFmtId="49" fontId="16" fillId="0" borderId="25" xfId="21" applyNumberFormat="1" applyFont="1" applyBorder="1" applyAlignment="1" applyProtection="1">
      <alignment horizontal="distributed" vertical="center" wrapText="1"/>
    </xf>
    <xf numFmtId="49" fontId="16" fillId="0" borderId="3" xfId="21" applyNumberFormat="1" applyFont="1" applyBorder="1" applyAlignment="1" applyProtection="1">
      <alignment horizontal="distributed" vertical="center" wrapText="1"/>
    </xf>
    <xf numFmtId="49" fontId="18" fillId="0" borderId="25" xfId="0" applyNumberFormat="1" applyFont="1" applyBorder="1" applyAlignment="1" applyProtection="1">
      <alignment horizontal="center" vertical="center" justifyLastLine="1"/>
    </xf>
    <xf numFmtId="49" fontId="16" fillId="0" borderId="15" xfId="0" applyNumberFormat="1" applyFont="1" applyBorder="1" applyAlignment="1" applyProtection="1">
      <alignment horizontal="center" vertical="center" wrapText="1" justifyLastLine="1"/>
    </xf>
    <xf numFmtId="49" fontId="16" fillId="0" borderId="5" xfId="0" applyNumberFormat="1" applyFont="1" applyBorder="1" applyAlignment="1" applyProtection="1">
      <alignment horizontal="center" vertical="center" wrapText="1" justifyLastLine="1"/>
    </xf>
    <xf numFmtId="49" fontId="16" fillId="0" borderId="16" xfId="0" applyNumberFormat="1" applyFont="1" applyBorder="1" applyAlignment="1" applyProtection="1">
      <alignment horizontal="center" vertical="center" wrapText="1" justifyLastLine="1"/>
    </xf>
    <xf numFmtId="49" fontId="16" fillId="0" borderId="7" xfId="0" applyNumberFormat="1" applyFont="1" applyBorder="1" applyAlignment="1" applyProtection="1">
      <alignment horizontal="center" vertical="center" wrapText="1" justifyLastLine="1"/>
    </xf>
    <xf numFmtId="49" fontId="16" fillId="0" borderId="0" xfId="0" applyNumberFormat="1" applyFont="1" applyBorder="1" applyAlignment="1" applyProtection="1">
      <alignment horizontal="center" vertical="center" wrapText="1" justifyLastLine="1"/>
    </xf>
    <xf numFmtId="49" fontId="16" fillId="0" borderId="8" xfId="0" applyNumberFormat="1" applyFont="1" applyBorder="1" applyAlignment="1" applyProtection="1">
      <alignment horizontal="center" vertical="center" wrapText="1" justifyLastLine="1"/>
    </xf>
    <xf numFmtId="176" fontId="16" fillId="0" borderId="32" xfId="21" applyNumberFormat="1" applyFont="1" applyBorder="1" applyAlignment="1" applyProtection="1">
      <alignment horizontal="center" vertical="center" wrapText="1"/>
    </xf>
    <xf numFmtId="177" fontId="16" fillId="0" borderId="116" xfId="0" applyNumberFormat="1" applyFont="1" applyBorder="1" applyAlignment="1" applyProtection="1">
      <alignment horizontal="right" vertical="center" shrinkToFit="1"/>
    </xf>
    <xf numFmtId="177" fontId="16" fillId="0" borderId="122" xfId="0" applyNumberFormat="1" applyFont="1" applyBorder="1" applyAlignment="1" applyProtection="1">
      <alignment horizontal="right" vertical="center" shrinkToFit="1"/>
    </xf>
    <xf numFmtId="177" fontId="16" fillId="3" borderId="7" xfId="0" applyNumberFormat="1" applyFont="1" applyFill="1" applyBorder="1" applyAlignment="1" applyProtection="1">
      <alignment horizontal="right" vertical="center" shrinkToFit="1"/>
    </xf>
    <xf numFmtId="177" fontId="16" fillId="3" borderId="0" xfId="0" applyNumberFormat="1" applyFont="1" applyFill="1" applyBorder="1" applyAlignment="1" applyProtection="1">
      <alignment horizontal="right" vertical="center" shrinkToFit="1"/>
    </xf>
    <xf numFmtId="177" fontId="16" fillId="3" borderId="58" xfId="0" applyNumberFormat="1" applyFont="1" applyFill="1" applyBorder="1" applyAlignment="1" applyProtection="1">
      <alignment horizontal="right" vertical="center" shrinkToFit="1"/>
    </xf>
    <xf numFmtId="176" fontId="16" fillId="0" borderId="70" xfId="21" applyNumberFormat="1" applyFont="1" applyBorder="1" applyAlignment="1" applyProtection="1">
      <alignment horizontal="center" vertical="center"/>
    </xf>
    <xf numFmtId="176" fontId="16" fillId="0" borderId="3" xfId="21" applyNumberFormat="1" applyFont="1" applyBorder="1" applyAlignment="1" applyProtection="1">
      <alignment horizontal="center" vertical="center"/>
    </xf>
    <xf numFmtId="176" fontId="16" fillId="0" borderId="71" xfId="21" applyNumberFormat="1" applyFont="1" applyBorder="1" applyAlignment="1" applyProtection="1">
      <alignment horizontal="center" vertical="center"/>
    </xf>
    <xf numFmtId="176" fontId="16" fillId="0" borderId="72" xfId="21" applyNumberFormat="1" applyFont="1" applyBorder="1" applyAlignment="1" applyProtection="1">
      <alignment horizontal="center" vertical="center"/>
    </xf>
    <xf numFmtId="176" fontId="16" fillId="0" borderId="36" xfId="21" applyNumberFormat="1" applyFont="1" applyBorder="1" applyAlignment="1" applyProtection="1">
      <alignment horizontal="center" vertical="center"/>
    </xf>
    <xf numFmtId="49" fontId="23" fillId="0" borderId="0" xfId="21" applyNumberFormat="1" applyFont="1" applyBorder="1" applyAlignment="1" applyProtection="1">
      <alignment horizontal="center" vertical="center" wrapText="1"/>
    </xf>
    <xf numFmtId="49" fontId="23" fillId="0" borderId="8" xfId="21" applyNumberFormat="1" applyFont="1" applyBorder="1" applyAlignment="1" applyProtection="1">
      <alignment horizontal="center" vertical="center" wrapText="1"/>
    </xf>
    <xf numFmtId="49" fontId="16" fillId="0" borderId="15" xfId="21" applyNumberFormat="1" applyFont="1" applyFill="1" applyBorder="1" applyAlignment="1" applyProtection="1">
      <alignment horizontal="center" vertical="center" wrapText="1"/>
    </xf>
    <xf numFmtId="49" fontId="16" fillId="0" borderId="5" xfId="21" applyNumberFormat="1" applyFont="1" applyFill="1" applyBorder="1" applyAlignment="1" applyProtection="1">
      <alignment horizontal="center" vertical="center" wrapText="1"/>
    </xf>
    <xf numFmtId="49" fontId="16" fillId="0" borderId="16" xfId="21" applyNumberFormat="1" applyFont="1" applyFill="1" applyBorder="1" applyAlignment="1" applyProtection="1">
      <alignment horizontal="center" vertical="center" wrapText="1"/>
    </xf>
    <xf numFmtId="49" fontId="16" fillId="0" borderId="9" xfId="21" applyNumberFormat="1" applyFont="1" applyFill="1" applyBorder="1" applyAlignment="1" applyProtection="1">
      <alignment horizontal="center" vertical="center" wrapText="1"/>
    </xf>
    <xf numFmtId="49" fontId="16" fillId="0" borderId="6" xfId="21" applyNumberFormat="1" applyFont="1" applyFill="1" applyBorder="1" applyAlignment="1" applyProtection="1">
      <alignment horizontal="center" vertical="center" wrapText="1"/>
    </xf>
    <xf numFmtId="49" fontId="16" fillId="0" borderId="10" xfId="21" applyNumberFormat="1" applyFont="1" applyFill="1" applyBorder="1" applyAlignment="1" applyProtection="1">
      <alignment horizontal="center" vertical="center" wrapText="1"/>
    </xf>
    <xf numFmtId="49" fontId="16" fillId="0" borderId="15" xfId="21" applyNumberFormat="1" applyFont="1" applyBorder="1" applyAlignment="1" applyProtection="1">
      <alignment horizontal="center" vertical="center" wrapText="1"/>
    </xf>
    <xf numFmtId="49" fontId="16" fillId="0" borderId="5" xfId="21" applyNumberFormat="1" applyFont="1" applyBorder="1" applyAlignment="1" applyProtection="1">
      <alignment horizontal="center" vertical="center" wrapText="1"/>
    </xf>
    <xf numFmtId="49" fontId="16" fillId="0" borderId="16" xfId="21" applyNumberFormat="1" applyFont="1" applyBorder="1" applyAlignment="1" applyProtection="1">
      <alignment horizontal="center" vertical="center" wrapText="1"/>
    </xf>
    <xf numFmtId="49" fontId="16" fillId="0" borderId="9" xfId="21" applyNumberFormat="1" applyFont="1" applyBorder="1" applyAlignment="1" applyProtection="1">
      <alignment horizontal="center" vertical="center" wrapText="1"/>
    </xf>
    <xf numFmtId="49" fontId="16" fillId="0" borderId="6" xfId="21" applyNumberFormat="1" applyFont="1" applyBorder="1" applyAlignment="1" applyProtection="1">
      <alignment horizontal="center" vertical="center" wrapText="1"/>
    </xf>
    <xf numFmtId="49" fontId="16" fillId="0" borderId="10" xfId="21" applyNumberFormat="1" applyFont="1" applyBorder="1" applyAlignment="1" applyProtection="1">
      <alignment horizontal="center" vertical="center" wrapText="1"/>
    </xf>
    <xf numFmtId="177" fontId="16" fillId="4" borderId="0" xfId="21" applyNumberFormat="1" applyFont="1" applyFill="1" applyBorder="1" applyAlignment="1" applyProtection="1">
      <alignment horizontal="center" vertical="center" wrapText="1"/>
    </xf>
    <xf numFmtId="176" fontId="16" fillId="0" borderId="4" xfId="21" applyNumberFormat="1" applyFont="1" applyBorder="1" applyAlignment="1" applyProtection="1">
      <alignment horizontal="center" vertical="center" wrapText="1"/>
    </xf>
    <xf numFmtId="176" fontId="16" fillId="0" borderId="29" xfId="21" applyNumberFormat="1" applyFont="1" applyBorder="1" applyAlignment="1" applyProtection="1">
      <alignment horizontal="center" vertical="center" wrapText="1"/>
    </xf>
    <xf numFmtId="176" fontId="16" fillId="0" borderId="73" xfId="21" applyNumberFormat="1" applyFont="1" applyBorder="1" applyAlignment="1" applyProtection="1">
      <alignment horizontal="center" vertical="center"/>
    </xf>
    <xf numFmtId="176" fontId="16" fillId="0" borderId="51" xfId="21" applyNumberFormat="1" applyFont="1" applyBorder="1" applyAlignment="1" applyProtection="1">
      <alignment horizontal="center" vertical="center"/>
    </xf>
    <xf numFmtId="176" fontId="16" fillId="0" borderId="74" xfId="21" applyNumberFormat="1" applyFont="1" applyBorder="1" applyAlignment="1" applyProtection="1">
      <alignment horizontal="center" vertical="center"/>
    </xf>
    <xf numFmtId="176" fontId="16" fillId="0" borderId="69" xfId="21" applyNumberFormat="1" applyFont="1" applyBorder="1" applyAlignment="1" applyProtection="1">
      <alignment horizontal="center" vertical="center"/>
    </xf>
    <xf numFmtId="176" fontId="16" fillId="0" borderId="67" xfId="21" applyNumberFormat="1" applyFont="1" applyBorder="1" applyAlignment="1" applyProtection="1">
      <alignment horizontal="center" vertical="center"/>
    </xf>
    <xf numFmtId="176" fontId="16" fillId="0" borderId="18" xfId="21" applyNumberFormat="1" applyFont="1" applyBorder="1" applyAlignment="1" applyProtection="1">
      <alignment horizontal="center" vertical="center"/>
    </xf>
    <xf numFmtId="176" fontId="16" fillId="0" borderId="68" xfId="21" applyNumberFormat="1" applyFont="1" applyBorder="1" applyAlignment="1" applyProtection="1">
      <alignment horizontal="center" vertical="center"/>
    </xf>
    <xf numFmtId="176" fontId="16" fillId="0" borderId="52" xfId="21" applyNumberFormat="1" applyFont="1" applyBorder="1" applyAlignment="1" applyProtection="1">
      <alignment horizontal="center" vertical="center" wrapText="1"/>
    </xf>
    <xf numFmtId="176" fontId="16" fillId="0" borderId="66" xfId="21" applyNumberFormat="1" applyFont="1" applyBorder="1" applyAlignment="1" applyProtection="1">
      <alignment horizontal="center" vertical="center"/>
    </xf>
    <xf numFmtId="176" fontId="16" fillId="0" borderId="75" xfId="21" applyNumberFormat="1" applyFont="1" applyBorder="1" applyAlignment="1" applyProtection="1">
      <alignment horizontal="center" vertical="center"/>
    </xf>
    <xf numFmtId="176" fontId="16" fillId="0" borderId="42" xfId="21" applyNumberFormat="1" applyFont="1" applyBorder="1" applyAlignment="1" applyProtection="1">
      <alignment horizontal="center" vertical="center"/>
    </xf>
    <xf numFmtId="49" fontId="16" fillId="4" borderId="0" xfId="21" applyNumberFormat="1" applyFont="1" applyFill="1" applyBorder="1" applyAlignment="1" applyProtection="1">
      <alignment horizontal="center" vertical="center" wrapText="1"/>
    </xf>
    <xf numFmtId="177" fontId="16" fillId="0" borderId="62" xfId="0" applyNumberFormat="1" applyFont="1" applyFill="1" applyBorder="1" applyAlignment="1" applyProtection="1">
      <alignment horizontal="right" vertical="center" shrinkToFit="1"/>
    </xf>
    <xf numFmtId="177" fontId="16" fillId="0" borderId="118" xfId="0" applyNumberFormat="1" applyFont="1" applyFill="1" applyBorder="1" applyAlignment="1" applyProtection="1">
      <alignment horizontal="right" vertical="center" shrinkToFit="1"/>
    </xf>
    <xf numFmtId="177" fontId="16" fillId="0" borderId="119" xfId="0" applyNumberFormat="1" applyFont="1" applyFill="1" applyBorder="1" applyAlignment="1" applyProtection="1">
      <alignment horizontal="right" vertical="center" shrinkToFit="1"/>
    </xf>
    <xf numFmtId="177" fontId="16" fillId="0" borderId="120" xfId="0" applyNumberFormat="1" applyFont="1" applyFill="1" applyBorder="1" applyAlignment="1" applyProtection="1">
      <alignment horizontal="right" vertical="center" shrinkToFit="1"/>
    </xf>
    <xf numFmtId="177" fontId="16" fillId="0" borderId="63" xfId="0" applyNumberFormat="1" applyFont="1" applyFill="1" applyBorder="1" applyAlignment="1" applyProtection="1">
      <alignment horizontal="right" vertical="center" shrinkToFit="1"/>
    </xf>
    <xf numFmtId="177" fontId="16" fillId="0" borderId="116" xfId="0" applyNumberFormat="1" applyFont="1" applyFill="1" applyBorder="1" applyAlignment="1" applyProtection="1">
      <alignment horizontal="right" vertical="center" shrinkToFit="1"/>
    </xf>
    <xf numFmtId="177" fontId="16" fillId="0" borderId="117" xfId="0" applyNumberFormat="1" applyFont="1" applyFill="1" applyBorder="1" applyAlignment="1" applyProtection="1">
      <alignment horizontal="right" vertical="center" shrinkToFit="1"/>
    </xf>
    <xf numFmtId="177" fontId="16" fillId="0" borderId="108" xfId="0" applyNumberFormat="1" applyFont="1" applyFill="1" applyBorder="1" applyAlignment="1" applyProtection="1">
      <alignment horizontal="right" vertical="center" shrinkToFit="1"/>
    </xf>
    <xf numFmtId="176" fontId="16" fillId="0" borderId="0" xfId="21" applyNumberFormat="1" applyFont="1" applyBorder="1" applyAlignment="1" applyProtection="1">
      <alignment horizontal="center" vertical="center"/>
    </xf>
    <xf numFmtId="177" fontId="16" fillId="0" borderId="65" xfId="0" applyNumberFormat="1" applyFont="1" applyFill="1" applyBorder="1" applyAlignment="1" applyProtection="1">
      <alignment horizontal="right" vertical="center" shrinkToFit="1"/>
    </xf>
    <xf numFmtId="177" fontId="16" fillId="0" borderId="121" xfId="0" applyNumberFormat="1" applyFont="1" applyFill="1" applyBorder="1" applyAlignment="1" applyProtection="1">
      <alignment horizontal="right" vertical="center" shrinkToFit="1"/>
    </xf>
    <xf numFmtId="177" fontId="16" fillId="0" borderId="114" xfId="0" applyNumberFormat="1" applyFont="1" applyFill="1" applyBorder="1" applyAlignment="1" applyProtection="1">
      <alignment horizontal="right" vertical="center" shrinkToFit="1"/>
    </xf>
    <xf numFmtId="177" fontId="16" fillId="0" borderId="115" xfId="0" applyNumberFormat="1" applyFont="1" applyFill="1" applyBorder="1" applyAlignment="1" applyProtection="1">
      <alignment horizontal="right" vertical="center" shrinkToFit="1"/>
    </xf>
    <xf numFmtId="177" fontId="17" fillId="3" borderId="23" xfId="0" applyNumberFormat="1" applyFont="1" applyFill="1" applyBorder="1" applyAlignment="1" applyProtection="1">
      <alignment horizontal="right" vertical="center" shrinkToFit="1"/>
    </xf>
    <xf numFmtId="49" fontId="23" fillId="0" borderId="7" xfId="0" applyNumberFormat="1" applyFont="1" applyBorder="1" applyAlignment="1" applyProtection="1">
      <alignment horizontal="distributed" vertical="center" wrapText="1" justifyLastLine="1"/>
    </xf>
    <xf numFmtId="49" fontId="23" fillId="0" borderId="0" xfId="0" applyNumberFormat="1" applyFont="1" applyBorder="1" applyAlignment="1" applyProtection="1">
      <alignment horizontal="distributed" vertical="center" wrapText="1" justifyLastLine="1"/>
    </xf>
    <xf numFmtId="49" fontId="23" fillId="0" borderId="8" xfId="0" applyNumberFormat="1" applyFont="1" applyBorder="1" applyAlignment="1" applyProtection="1">
      <alignment horizontal="distributed" vertical="center" wrapText="1" justifyLastLine="1"/>
    </xf>
    <xf numFmtId="176" fontId="16" fillId="0" borderId="0" xfId="21" applyNumberFormat="1" applyFont="1" applyFill="1" applyBorder="1" applyAlignment="1" applyProtection="1">
      <alignment horizontal="center" vertical="center"/>
    </xf>
    <xf numFmtId="177" fontId="16" fillId="0" borderId="4" xfId="0" applyNumberFormat="1" applyFont="1" applyFill="1" applyBorder="1" applyAlignment="1" applyProtection="1">
      <alignment horizontal="right" vertical="center" shrinkToFit="1"/>
    </xf>
    <xf numFmtId="177" fontId="16" fillId="7" borderId="64" xfId="0" applyNumberFormat="1" applyFont="1" applyFill="1" applyBorder="1" applyAlignment="1" applyProtection="1">
      <alignment horizontal="right" vertical="center" shrinkToFit="1"/>
    </xf>
    <xf numFmtId="177" fontId="17" fillId="7" borderId="51" xfId="0" applyNumberFormat="1" applyFont="1" applyFill="1" applyBorder="1" applyAlignment="1" applyProtection="1">
      <alignment horizontal="right" vertical="center" shrinkToFit="1"/>
    </xf>
    <xf numFmtId="177" fontId="17" fillId="7" borderId="100" xfId="0" applyNumberFormat="1" applyFont="1" applyFill="1" applyBorder="1" applyAlignment="1" applyProtection="1">
      <alignment horizontal="right" vertical="center" shrinkToFit="1"/>
    </xf>
    <xf numFmtId="177" fontId="17" fillId="3" borderId="95" xfId="0" applyNumberFormat="1" applyFont="1" applyFill="1" applyBorder="1" applyAlignment="1" applyProtection="1">
      <alignment horizontal="right" vertical="center" shrinkToFit="1"/>
    </xf>
    <xf numFmtId="177" fontId="17" fillId="3" borderId="42" xfId="0" applyNumberFormat="1" applyFont="1" applyFill="1" applyBorder="1" applyAlignment="1" applyProtection="1">
      <alignment horizontal="right" vertical="center" shrinkToFit="1"/>
    </xf>
    <xf numFmtId="177" fontId="17" fillId="0" borderId="4" xfId="0" applyNumberFormat="1" applyFont="1" applyFill="1" applyBorder="1" applyAlignment="1" applyProtection="1">
      <alignment horizontal="right" vertical="center" shrinkToFit="1"/>
    </xf>
    <xf numFmtId="177" fontId="16" fillId="0" borderId="117" xfId="0" applyNumberFormat="1" applyFont="1" applyBorder="1" applyAlignment="1" applyProtection="1">
      <alignment horizontal="right" vertical="center" shrinkToFit="1"/>
    </xf>
    <xf numFmtId="177" fontId="16" fillId="0" borderId="122" xfId="0" applyNumberFormat="1" applyFont="1" applyFill="1" applyBorder="1" applyAlignment="1" applyProtection="1">
      <alignment horizontal="right" vertical="center" shrinkToFit="1"/>
    </xf>
    <xf numFmtId="177" fontId="16" fillId="0" borderId="123" xfId="0" applyNumberFormat="1" applyFont="1" applyFill="1" applyBorder="1" applyAlignment="1" applyProtection="1">
      <alignment horizontal="right" vertical="center" shrinkToFit="1"/>
    </xf>
    <xf numFmtId="177" fontId="16" fillId="0" borderId="107" xfId="0" applyNumberFormat="1" applyFont="1" applyBorder="1" applyAlignment="1" applyProtection="1">
      <alignment horizontal="right" vertical="center" shrinkToFit="1"/>
    </xf>
    <xf numFmtId="177" fontId="16" fillId="0" borderId="114" xfId="0" applyNumberFormat="1" applyFont="1" applyBorder="1" applyAlignment="1" applyProtection="1">
      <alignment horizontal="right" vertical="center" shrinkToFit="1"/>
    </xf>
    <xf numFmtId="177" fontId="16" fillId="0" borderId="115" xfId="0" applyNumberFormat="1" applyFont="1" applyBorder="1" applyAlignment="1" applyProtection="1">
      <alignment horizontal="right" vertical="center" shrinkToFit="1"/>
    </xf>
    <xf numFmtId="49" fontId="16" fillId="5" borderId="15" xfId="0" applyNumberFormat="1" applyFont="1" applyFill="1" applyBorder="1" applyAlignment="1" applyProtection="1">
      <alignment horizontal="distributed" vertical="center" wrapText="1" justifyLastLine="1"/>
    </xf>
    <xf numFmtId="49" fontId="16" fillId="5" borderId="5" xfId="0" applyNumberFormat="1" applyFont="1" applyFill="1" applyBorder="1" applyAlignment="1" applyProtection="1">
      <alignment horizontal="distributed" vertical="center" wrapText="1" justifyLastLine="1"/>
    </xf>
    <xf numFmtId="49" fontId="16" fillId="5" borderId="16" xfId="0" applyNumberFormat="1" applyFont="1" applyFill="1" applyBorder="1" applyAlignment="1" applyProtection="1">
      <alignment horizontal="distributed" vertical="center" wrapText="1" justifyLastLine="1"/>
    </xf>
    <xf numFmtId="49" fontId="16" fillId="5" borderId="7" xfId="0" applyNumberFormat="1" applyFont="1" applyFill="1" applyBorder="1" applyAlignment="1" applyProtection="1">
      <alignment horizontal="distributed" vertical="center" wrapText="1" justifyLastLine="1"/>
    </xf>
    <xf numFmtId="49" fontId="16" fillId="5" borderId="0" xfId="0" applyNumberFormat="1" applyFont="1" applyFill="1" applyBorder="1" applyAlignment="1" applyProtection="1">
      <alignment horizontal="distributed" vertical="center" wrapText="1" justifyLastLine="1"/>
    </xf>
    <xf numFmtId="49" fontId="16" fillId="5" borderId="8" xfId="0" applyNumberFormat="1" applyFont="1" applyFill="1" applyBorder="1" applyAlignment="1" applyProtection="1">
      <alignment horizontal="distributed" vertical="center" wrapText="1" justifyLastLine="1"/>
    </xf>
    <xf numFmtId="49" fontId="18" fillId="0" borderId="25" xfId="0" applyNumberFormat="1" applyFont="1" applyFill="1" applyBorder="1" applyAlignment="1" applyProtection="1">
      <alignment horizontal="distributed" vertical="center" justifyLastLine="1"/>
    </xf>
    <xf numFmtId="49" fontId="16" fillId="6" borderId="15" xfId="0" applyNumberFormat="1" applyFont="1" applyFill="1" applyBorder="1" applyAlignment="1" applyProtection="1">
      <alignment horizontal="center" vertical="center" wrapText="1" justifyLastLine="1"/>
    </xf>
    <xf numFmtId="49" fontId="16" fillId="6" borderId="5" xfId="0" applyNumberFormat="1" applyFont="1" applyFill="1" applyBorder="1" applyAlignment="1" applyProtection="1">
      <alignment horizontal="center" vertical="center" wrapText="1" justifyLastLine="1"/>
    </xf>
    <xf numFmtId="49" fontId="16" fillId="6" borderId="7" xfId="0" applyNumberFormat="1" applyFont="1" applyFill="1" applyBorder="1" applyAlignment="1" applyProtection="1">
      <alignment horizontal="center" vertical="center" wrapText="1" justifyLastLine="1"/>
    </xf>
    <xf numFmtId="49" fontId="16" fillId="6" borderId="0" xfId="0" applyNumberFormat="1" applyFont="1" applyFill="1" applyBorder="1" applyAlignment="1" applyProtection="1">
      <alignment horizontal="center" vertical="center" wrapText="1" justifyLastLine="1"/>
    </xf>
    <xf numFmtId="49" fontId="16" fillId="0" borderId="25" xfId="22" applyNumberFormat="1" applyFont="1" applyBorder="1" applyAlignment="1" applyProtection="1">
      <alignment horizontal="distributed" vertical="center" wrapText="1"/>
    </xf>
    <xf numFmtId="49" fontId="16" fillId="0" borderId="3" xfId="22" applyNumberFormat="1" applyFont="1" applyBorder="1" applyAlignment="1" applyProtection="1">
      <alignment horizontal="distributed" vertical="center" wrapText="1"/>
    </xf>
    <xf numFmtId="176" fontId="16" fillId="0" borderId="72" xfId="22" applyNumberFormat="1" applyFont="1" applyBorder="1" applyAlignment="1" applyProtection="1">
      <alignment horizontal="center" vertical="center"/>
    </xf>
    <xf numFmtId="176" fontId="16" fillId="0" borderId="3" xfId="22" applyNumberFormat="1" applyFont="1" applyBorder="1" applyAlignment="1" applyProtection="1">
      <alignment horizontal="center" vertical="center"/>
    </xf>
    <xf numFmtId="178" fontId="16" fillId="3" borderId="3" xfId="0" applyNumberFormat="1" applyFont="1" applyFill="1" applyBorder="1" applyAlignment="1" applyProtection="1">
      <alignment horizontal="right" vertical="center" shrinkToFit="1"/>
    </xf>
    <xf numFmtId="178" fontId="17" fillId="3" borderId="3" xfId="0" applyNumberFormat="1" applyFont="1" applyFill="1" applyBorder="1" applyAlignment="1" applyProtection="1">
      <alignment horizontal="right" vertical="center" shrinkToFit="1"/>
    </xf>
    <xf numFmtId="178" fontId="17" fillId="3" borderId="36" xfId="0" applyNumberFormat="1" applyFont="1" applyFill="1" applyBorder="1" applyAlignment="1" applyProtection="1">
      <alignment horizontal="right" vertical="center" shrinkToFit="1"/>
    </xf>
    <xf numFmtId="178" fontId="16" fillId="0" borderId="3" xfId="0" applyNumberFormat="1" applyFont="1" applyFill="1" applyBorder="1" applyAlignment="1" applyProtection="1">
      <alignment horizontal="right" vertical="center" shrinkToFit="1"/>
    </xf>
    <xf numFmtId="176" fontId="16" fillId="0" borderId="75" xfId="22" applyNumberFormat="1" applyFont="1" applyBorder="1" applyAlignment="1" applyProtection="1">
      <alignment horizontal="center" vertical="center"/>
    </xf>
    <xf numFmtId="176" fontId="16" fillId="0" borderId="51" xfId="22" applyNumberFormat="1" applyFont="1" applyBorder="1" applyAlignment="1" applyProtection="1">
      <alignment horizontal="center" vertical="center"/>
    </xf>
    <xf numFmtId="176" fontId="16" fillId="0" borderId="74" xfId="22" applyNumberFormat="1" applyFont="1" applyBorder="1" applyAlignment="1" applyProtection="1">
      <alignment horizontal="center" vertical="center"/>
    </xf>
    <xf numFmtId="49" fontId="18" fillId="6" borderId="8" xfId="0" applyNumberFormat="1" applyFont="1" applyFill="1" applyBorder="1" applyAlignment="1" applyProtection="1">
      <alignment horizontal="distributed" vertical="center" wrapText="1" justifyLastLine="1"/>
    </xf>
    <xf numFmtId="49" fontId="18" fillId="0" borderId="9" xfId="0" applyNumberFormat="1" applyFont="1" applyBorder="1" applyAlignment="1" applyProtection="1">
      <alignment vertical="center" justifyLastLine="1"/>
    </xf>
    <xf numFmtId="49" fontId="18" fillId="0" borderId="6" xfId="0" applyNumberFormat="1" applyFont="1" applyBorder="1" applyAlignment="1" applyProtection="1">
      <alignment vertical="center" justifyLastLine="1"/>
    </xf>
    <xf numFmtId="49" fontId="18" fillId="0" borderId="10" xfId="0" applyNumberFormat="1" applyFont="1" applyBorder="1" applyAlignment="1" applyProtection="1">
      <alignment vertical="center" justifyLastLine="1"/>
    </xf>
    <xf numFmtId="49" fontId="16" fillId="0" borderId="15" xfId="22" applyNumberFormat="1" applyFont="1" applyBorder="1" applyAlignment="1" applyProtection="1">
      <alignment horizontal="center" vertical="center" wrapText="1"/>
    </xf>
    <xf numFmtId="176" fontId="16" fillId="0" borderId="32" xfId="22" applyNumberFormat="1" applyFont="1" applyBorder="1" applyAlignment="1" applyProtection="1">
      <alignment horizontal="center" vertical="center" wrapText="1"/>
    </xf>
    <xf numFmtId="176" fontId="16" fillId="0" borderId="52" xfId="22" applyNumberFormat="1" applyFont="1" applyBorder="1" applyAlignment="1" applyProtection="1">
      <alignment horizontal="center" vertical="center" wrapText="1"/>
    </xf>
    <xf numFmtId="49" fontId="16" fillId="4" borderId="0" xfId="22" applyNumberFormat="1" applyFont="1" applyFill="1" applyBorder="1" applyAlignment="1" applyProtection="1">
      <alignment horizontal="center" vertical="center" wrapText="1"/>
    </xf>
    <xf numFmtId="176" fontId="16" fillId="0" borderId="4" xfId="22" applyNumberFormat="1" applyFont="1" applyBorder="1" applyAlignment="1" applyProtection="1">
      <alignment horizontal="center" vertical="center" wrapText="1"/>
    </xf>
    <xf numFmtId="176" fontId="16" fillId="0" borderId="29" xfId="22" applyNumberFormat="1" applyFont="1" applyBorder="1" applyAlignment="1" applyProtection="1">
      <alignment horizontal="center" vertical="center" wrapText="1"/>
    </xf>
    <xf numFmtId="49" fontId="23" fillId="0" borderId="0" xfId="22" applyNumberFormat="1" applyFont="1" applyBorder="1" applyAlignment="1" applyProtection="1">
      <alignment horizontal="center" vertical="center" wrapText="1"/>
    </xf>
    <xf numFmtId="49" fontId="23" fillId="0" borderId="8" xfId="22" applyNumberFormat="1" applyFont="1" applyBorder="1" applyAlignment="1" applyProtection="1">
      <alignment horizontal="center" vertical="center" wrapText="1"/>
    </xf>
    <xf numFmtId="49" fontId="16" fillId="0" borderId="15" xfId="22" applyNumberFormat="1" applyFont="1" applyFill="1" applyBorder="1" applyAlignment="1" applyProtection="1">
      <alignment horizontal="center" vertical="center" wrapText="1"/>
    </xf>
    <xf numFmtId="176" fontId="16" fillId="0" borderId="71" xfId="22" applyNumberFormat="1" applyFont="1" applyBorder="1" applyAlignment="1" applyProtection="1">
      <alignment horizontal="center" vertical="center"/>
    </xf>
    <xf numFmtId="176" fontId="16" fillId="0" borderId="70" xfId="22" applyNumberFormat="1" applyFont="1" applyBorder="1" applyAlignment="1" applyProtection="1">
      <alignment horizontal="center" vertical="center"/>
    </xf>
    <xf numFmtId="176" fontId="16" fillId="0" borderId="42" xfId="22" applyNumberFormat="1" applyFont="1" applyBorder="1" applyAlignment="1" applyProtection="1">
      <alignment horizontal="center" vertical="center"/>
    </xf>
    <xf numFmtId="176" fontId="16" fillId="0" borderId="73" xfId="22" applyNumberFormat="1" applyFont="1" applyBorder="1" applyAlignment="1" applyProtection="1">
      <alignment horizontal="center" vertical="center"/>
    </xf>
    <xf numFmtId="176" fontId="16" fillId="0" borderId="36" xfId="22" applyNumberFormat="1" applyFont="1" applyBorder="1" applyAlignment="1" applyProtection="1">
      <alignment horizontal="center" vertical="center"/>
    </xf>
    <xf numFmtId="176" fontId="16" fillId="0" borderId="66" xfId="22" applyNumberFormat="1" applyFont="1" applyBorder="1" applyAlignment="1" applyProtection="1">
      <alignment horizontal="center" vertical="center"/>
    </xf>
    <xf numFmtId="176" fontId="16" fillId="0" borderId="67" xfId="22" applyNumberFormat="1" applyFont="1" applyBorder="1" applyAlignment="1" applyProtection="1">
      <alignment horizontal="center" vertical="center"/>
    </xf>
    <xf numFmtId="176" fontId="16" fillId="0" borderId="68" xfId="22" applyNumberFormat="1" applyFont="1" applyBorder="1" applyAlignment="1" applyProtection="1">
      <alignment horizontal="center" vertical="center"/>
    </xf>
    <xf numFmtId="176" fontId="16" fillId="0" borderId="69" xfId="22" applyNumberFormat="1" applyFont="1" applyBorder="1" applyAlignment="1" applyProtection="1">
      <alignment horizontal="center" vertical="center"/>
    </xf>
    <xf numFmtId="176" fontId="16" fillId="0" borderId="18" xfId="22" applyNumberFormat="1" applyFont="1" applyBorder="1" applyAlignment="1" applyProtection="1">
      <alignment horizontal="center" vertical="center"/>
    </xf>
    <xf numFmtId="176" fontId="16" fillId="0" borderId="0" xfId="22" applyNumberFormat="1" applyFont="1" applyBorder="1" applyAlignment="1" applyProtection="1">
      <alignment horizontal="center" vertical="center"/>
    </xf>
    <xf numFmtId="176" fontId="16" fillId="0" borderId="66" xfId="22" applyNumberFormat="1" applyFont="1" applyBorder="1" applyAlignment="1" applyProtection="1">
      <alignment horizontal="center" vertical="center" wrapText="1"/>
    </xf>
    <xf numFmtId="176" fontId="16" fillId="0" borderId="67" xfId="22" applyNumberFormat="1" applyFont="1" applyBorder="1" applyAlignment="1" applyProtection="1">
      <alignment horizontal="center" vertical="center" wrapText="1"/>
    </xf>
    <xf numFmtId="176" fontId="16" fillId="0" borderId="68" xfId="22" applyNumberFormat="1" applyFont="1" applyBorder="1" applyAlignment="1" applyProtection="1">
      <alignment horizontal="center" vertical="center" wrapText="1"/>
    </xf>
    <xf numFmtId="176" fontId="16" fillId="0" borderId="69" xfId="22" applyNumberFormat="1" applyFont="1" applyBorder="1" applyAlignment="1" applyProtection="1">
      <alignment horizontal="center" vertical="center" wrapText="1"/>
    </xf>
    <xf numFmtId="49" fontId="16" fillId="0" borderId="5" xfId="22" applyNumberFormat="1" applyFont="1" applyFill="1" applyBorder="1" applyAlignment="1" applyProtection="1">
      <alignment horizontal="center" vertical="center" wrapText="1"/>
    </xf>
    <xf numFmtId="49" fontId="16" fillId="0" borderId="16" xfId="22" applyNumberFormat="1" applyFont="1" applyFill="1" applyBorder="1" applyAlignment="1" applyProtection="1">
      <alignment horizontal="center" vertical="center" wrapText="1"/>
    </xf>
    <xf numFmtId="49" fontId="16" fillId="0" borderId="9" xfId="22" applyNumberFormat="1" applyFont="1" applyFill="1" applyBorder="1" applyAlignment="1" applyProtection="1">
      <alignment horizontal="center" vertical="center" wrapText="1"/>
    </xf>
    <xf numFmtId="49" fontId="16" fillId="0" borderId="6" xfId="22" applyNumberFormat="1" applyFont="1" applyFill="1" applyBorder="1" applyAlignment="1" applyProtection="1">
      <alignment horizontal="center" vertical="center" wrapText="1"/>
    </xf>
    <xf numFmtId="49" fontId="16" fillId="0" borderId="10" xfId="22" applyNumberFormat="1" applyFont="1" applyFill="1" applyBorder="1" applyAlignment="1" applyProtection="1">
      <alignment horizontal="center" vertical="center" wrapText="1"/>
    </xf>
    <xf numFmtId="177" fontId="16" fillId="4" borderId="0" xfId="22" applyNumberFormat="1" applyFont="1" applyFill="1" applyBorder="1" applyAlignment="1" applyProtection="1">
      <alignment horizontal="center" vertical="center" wrapText="1"/>
    </xf>
    <xf numFmtId="176" fontId="16" fillId="0" borderId="0" xfId="22" applyNumberFormat="1" applyFont="1" applyFill="1" applyBorder="1" applyAlignment="1" applyProtection="1">
      <alignment horizontal="center" vertical="center"/>
    </xf>
    <xf numFmtId="49" fontId="16" fillId="0" borderId="15" xfId="0" applyNumberFormat="1" applyFont="1" applyBorder="1" applyAlignment="1" applyProtection="1">
      <alignment horizontal="distributed" vertical="top" wrapText="1" justifyLastLine="1"/>
    </xf>
    <xf numFmtId="49" fontId="16" fillId="0" borderId="5" xfId="0" applyNumberFormat="1" applyFont="1" applyBorder="1" applyAlignment="1" applyProtection="1">
      <alignment horizontal="distributed" vertical="top" wrapText="1" justifyLastLine="1"/>
    </xf>
    <xf numFmtId="49" fontId="16" fillId="0" borderId="16" xfId="0" applyNumberFormat="1" applyFont="1" applyBorder="1" applyAlignment="1" applyProtection="1">
      <alignment horizontal="distributed" vertical="top" wrapText="1" justifyLastLine="1"/>
    </xf>
    <xf numFmtId="49" fontId="16" fillId="0" borderId="7" xfId="0" applyNumberFormat="1" applyFont="1" applyBorder="1" applyAlignment="1" applyProtection="1">
      <alignment horizontal="distributed" vertical="top" wrapText="1" justifyLastLine="1"/>
    </xf>
    <xf numFmtId="49" fontId="16" fillId="0" borderId="0" xfId="0" applyNumberFormat="1" applyFont="1" applyBorder="1" applyAlignment="1" applyProtection="1">
      <alignment horizontal="distributed" vertical="top" wrapText="1" justifyLastLine="1"/>
    </xf>
    <xf numFmtId="49" fontId="16" fillId="0" borderId="8" xfId="0" applyNumberFormat="1" applyFont="1" applyBorder="1" applyAlignment="1" applyProtection="1">
      <alignment horizontal="distributed" vertical="top" wrapText="1" justifyLastLine="1"/>
    </xf>
    <xf numFmtId="177" fontId="16" fillId="0" borderId="118" xfId="0" applyNumberFormat="1" applyFont="1" applyBorder="1" applyAlignment="1" applyProtection="1">
      <alignment horizontal="right" vertical="center" shrinkToFit="1"/>
    </xf>
    <xf numFmtId="177" fontId="16" fillId="0" borderId="119" xfId="0" applyNumberFormat="1" applyFont="1" applyBorder="1" applyAlignment="1" applyProtection="1">
      <alignment horizontal="right" vertical="center" shrinkToFit="1"/>
    </xf>
    <xf numFmtId="177" fontId="16" fillId="0" borderId="120" xfId="0" applyNumberFormat="1" applyFont="1" applyBorder="1" applyAlignment="1" applyProtection="1">
      <alignment horizontal="right" vertical="center" shrinkToFit="1"/>
    </xf>
    <xf numFmtId="49" fontId="16" fillId="0" borderId="5" xfId="22" applyNumberFormat="1" applyFont="1" applyBorder="1" applyAlignment="1" applyProtection="1">
      <alignment horizontal="center" vertical="center" wrapText="1"/>
    </xf>
    <xf numFmtId="49" fontId="16" fillId="0" borderId="16" xfId="22" applyNumberFormat="1" applyFont="1" applyBorder="1" applyAlignment="1" applyProtection="1">
      <alignment horizontal="center" vertical="center" wrapText="1"/>
    </xf>
    <xf numFmtId="49" fontId="16" fillId="0" borderId="9" xfId="22" applyNumberFormat="1" applyFont="1" applyBorder="1" applyAlignment="1" applyProtection="1">
      <alignment horizontal="center" vertical="center" wrapText="1"/>
    </xf>
    <xf numFmtId="49" fontId="16" fillId="0" borderId="6" xfId="22" applyNumberFormat="1" applyFont="1" applyBorder="1" applyAlignment="1" applyProtection="1">
      <alignment horizontal="center" vertical="center" wrapText="1"/>
    </xf>
    <xf numFmtId="49" fontId="16" fillId="0" borderId="10" xfId="22" applyNumberFormat="1" applyFont="1" applyBorder="1" applyAlignment="1" applyProtection="1">
      <alignment horizontal="center" vertical="center" wrapText="1"/>
    </xf>
    <xf numFmtId="49" fontId="16" fillId="6" borderId="15" xfId="0" applyNumberFormat="1" applyFont="1" applyFill="1" applyBorder="1" applyAlignment="1" applyProtection="1">
      <alignment horizontal="distributed" vertical="center" wrapText="1" justifyLastLine="1"/>
    </xf>
    <xf numFmtId="49" fontId="16" fillId="6" borderId="5" xfId="0" applyNumberFormat="1" applyFont="1" applyFill="1" applyBorder="1" applyAlignment="1" applyProtection="1">
      <alignment horizontal="distributed" vertical="center" wrapText="1" justifyLastLine="1"/>
    </xf>
    <xf numFmtId="49" fontId="16" fillId="6" borderId="16" xfId="0" applyNumberFormat="1" applyFont="1" applyFill="1" applyBorder="1" applyAlignment="1" applyProtection="1">
      <alignment horizontal="distributed" vertical="center" wrapText="1" justifyLastLine="1"/>
    </xf>
    <xf numFmtId="49" fontId="16" fillId="6" borderId="7" xfId="0" applyNumberFormat="1" applyFont="1" applyFill="1" applyBorder="1" applyAlignment="1" applyProtection="1">
      <alignment horizontal="distributed" vertical="center" wrapText="1" justifyLastLine="1"/>
    </xf>
    <xf numFmtId="49" fontId="16" fillId="6" borderId="0" xfId="0" applyNumberFormat="1" applyFont="1" applyFill="1" applyBorder="1" applyAlignment="1" applyProtection="1">
      <alignment horizontal="distributed" vertical="center" wrapText="1" justifyLastLine="1"/>
    </xf>
    <xf numFmtId="49" fontId="16" fillId="6" borderId="8" xfId="0" applyNumberFormat="1" applyFont="1" applyFill="1" applyBorder="1" applyAlignment="1" applyProtection="1">
      <alignment horizontal="distributed" vertical="center" wrapText="1" justifyLastLine="1"/>
    </xf>
    <xf numFmtId="177" fontId="16" fillId="3" borderId="88" xfId="0" applyNumberFormat="1" applyFont="1" applyFill="1" applyBorder="1" applyAlignment="1" applyProtection="1">
      <alignment horizontal="right" vertical="center" shrinkToFit="1"/>
    </xf>
    <xf numFmtId="49" fontId="18" fillId="0" borderId="2" xfId="0" applyNumberFormat="1" applyFont="1" applyBorder="1" applyAlignment="1" applyProtection="1">
      <alignment horizontal="distributed" vertical="center" wrapText="1"/>
    </xf>
    <xf numFmtId="49" fontId="18" fillId="0" borderId="15" xfId="0" applyNumberFormat="1" applyFont="1" applyBorder="1" applyAlignment="1" applyProtection="1">
      <alignment horizontal="center" vertical="center" wrapText="1" justifyLastLine="1"/>
    </xf>
    <xf numFmtId="49" fontId="18" fillId="0" borderId="5" xfId="0" applyNumberFormat="1" applyFont="1" applyBorder="1" applyAlignment="1" applyProtection="1">
      <alignment horizontal="center" vertical="center" wrapText="1" justifyLastLine="1"/>
    </xf>
    <xf numFmtId="49" fontId="18" fillId="0" borderId="16" xfId="0" applyNumberFormat="1" applyFont="1" applyBorder="1" applyAlignment="1" applyProtection="1">
      <alignment horizontal="center" vertical="center" wrapText="1" justifyLastLine="1"/>
    </xf>
    <xf numFmtId="49" fontId="16" fillId="0" borderId="7" xfId="0" applyNumberFormat="1" applyFont="1" applyBorder="1" applyAlignment="1" applyProtection="1">
      <alignment horizontal="distributed" vertical="center" wrapText="1"/>
    </xf>
    <xf numFmtId="49" fontId="16" fillId="0" borderId="8" xfId="0" applyNumberFormat="1" applyFont="1" applyBorder="1" applyAlignment="1" applyProtection="1">
      <alignment horizontal="distributed" vertical="center" wrapText="1"/>
    </xf>
    <xf numFmtId="178" fontId="16" fillId="3" borderId="70" xfId="0" applyNumberFormat="1" applyFont="1" applyFill="1" applyBorder="1" applyAlignment="1" applyProtection="1">
      <alignment horizontal="right" vertical="center" shrinkToFit="1"/>
    </xf>
    <xf numFmtId="177" fontId="16" fillId="7" borderId="92" xfId="0" applyNumberFormat="1" applyFont="1" applyFill="1" applyBorder="1" applyAlignment="1" applyProtection="1">
      <alignment horizontal="right" vertical="center" shrinkToFit="1"/>
    </xf>
    <xf numFmtId="177" fontId="17" fillId="7" borderId="92" xfId="0" applyNumberFormat="1" applyFont="1" applyFill="1" applyBorder="1" applyAlignment="1" applyProtection="1">
      <alignment horizontal="right" vertical="center" shrinkToFit="1"/>
    </xf>
    <xf numFmtId="49" fontId="16" fillId="0" borderId="25" xfId="14" applyNumberFormat="1" applyFont="1" applyBorder="1" applyAlignment="1" applyProtection="1">
      <alignment horizontal="distributed" vertical="center" wrapText="1"/>
    </xf>
    <xf numFmtId="49" fontId="16" fillId="0" borderId="3" xfId="14" applyNumberFormat="1" applyFont="1" applyBorder="1" applyAlignment="1" applyProtection="1">
      <alignment horizontal="distributed" vertical="center" wrapText="1"/>
    </xf>
    <xf numFmtId="176" fontId="16" fillId="0" borderId="72" xfId="14" applyNumberFormat="1" applyFont="1" applyBorder="1" applyAlignment="1" applyProtection="1">
      <alignment horizontal="center" vertical="center"/>
    </xf>
    <xf numFmtId="176" fontId="16" fillId="0" borderId="3" xfId="14" applyNumberFormat="1" applyFont="1" applyBorder="1" applyAlignment="1" applyProtection="1">
      <alignment horizontal="center" vertical="center"/>
    </xf>
    <xf numFmtId="176" fontId="16" fillId="0" borderId="71" xfId="14" applyNumberFormat="1" applyFont="1" applyBorder="1" applyAlignment="1" applyProtection="1">
      <alignment horizontal="center" vertical="center"/>
    </xf>
    <xf numFmtId="176" fontId="16" fillId="0" borderId="66" xfId="14" applyNumberFormat="1" applyFont="1" applyBorder="1" applyAlignment="1" applyProtection="1">
      <alignment horizontal="center" vertical="center"/>
    </xf>
    <xf numFmtId="176" fontId="16" fillId="0" borderId="67" xfId="14" applyNumberFormat="1" applyFont="1" applyBorder="1" applyAlignment="1" applyProtection="1">
      <alignment horizontal="center" vertical="center"/>
    </xf>
    <xf numFmtId="176" fontId="16" fillId="0" borderId="68" xfId="14" applyNumberFormat="1" applyFont="1" applyBorder="1" applyAlignment="1" applyProtection="1">
      <alignment horizontal="center" vertical="center"/>
    </xf>
    <xf numFmtId="176" fontId="16" fillId="0" borderId="69" xfId="14" applyNumberFormat="1" applyFont="1" applyBorder="1" applyAlignment="1" applyProtection="1">
      <alignment horizontal="center" vertical="center"/>
    </xf>
    <xf numFmtId="176" fontId="16" fillId="0" borderId="73" xfId="14" applyNumberFormat="1" applyFont="1" applyBorder="1" applyAlignment="1" applyProtection="1">
      <alignment horizontal="center" vertical="center"/>
    </xf>
    <xf numFmtId="176" fontId="16" fillId="0" borderId="51" xfId="14" applyNumberFormat="1" applyFont="1" applyBorder="1" applyAlignment="1" applyProtection="1">
      <alignment horizontal="center" vertical="center"/>
    </xf>
    <xf numFmtId="176" fontId="16" fillId="0" borderId="74" xfId="14" applyNumberFormat="1" applyFont="1" applyBorder="1" applyAlignment="1" applyProtection="1">
      <alignment horizontal="center" vertical="center"/>
    </xf>
    <xf numFmtId="176" fontId="16" fillId="0" borderId="75" xfId="14" applyNumberFormat="1" applyFont="1" applyBorder="1" applyAlignment="1" applyProtection="1">
      <alignment horizontal="center" vertical="center"/>
    </xf>
    <xf numFmtId="176" fontId="16" fillId="0" borderId="70" xfId="14" applyNumberFormat="1" applyFont="1" applyBorder="1" applyAlignment="1" applyProtection="1">
      <alignment horizontal="center" vertical="center"/>
    </xf>
    <xf numFmtId="176" fontId="16" fillId="0" borderId="52" xfId="14" applyNumberFormat="1" applyFont="1" applyBorder="1" applyAlignment="1" applyProtection="1">
      <alignment horizontal="center" vertical="center" wrapText="1"/>
    </xf>
    <xf numFmtId="49" fontId="23" fillId="0" borderId="0" xfId="14" applyNumberFormat="1" applyFont="1" applyBorder="1" applyAlignment="1" applyProtection="1">
      <alignment horizontal="center" vertical="center" wrapText="1"/>
    </xf>
    <xf numFmtId="49" fontId="23" fillId="0" borderId="8" xfId="14" applyNumberFormat="1" applyFont="1" applyBorder="1" applyAlignment="1" applyProtection="1">
      <alignment horizontal="center" vertical="center" wrapText="1"/>
    </xf>
    <xf numFmtId="176" fontId="16" fillId="0" borderId="32" xfId="14" applyNumberFormat="1" applyFont="1" applyBorder="1" applyAlignment="1" applyProtection="1">
      <alignment horizontal="center" vertical="center" wrapText="1"/>
    </xf>
    <xf numFmtId="180" fontId="16" fillId="4" borderId="0" xfId="14" applyNumberFormat="1" applyFont="1" applyFill="1" applyBorder="1" applyAlignment="1" applyProtection="1">
      <alignment horizontal="center" vertical="center" wrapText="1"/>
    </xf>
    <xf numFmtId="180" fontId="16" fillId="4" borderId="0" xfId="0" applyNumberFormat="1" applyFont="1" applyFill="1" applyBorder="1" applyAlignment="1" applyProtection="1">
      <alignment horizontal="center" vertical="center" wrapText="1"/>
    </xf>
    <xf numFmtId="180" fontId="16" fillId="4" borderId="58" xfId="0" applyNumberFormat="1" applyFont="1" applyFill="1" applyBorder="1" applyAlignment="1" applyProtection="1">
      <alignment horizontal="center" vertical="center" wrapText="1"/>
    </xf>
    <xf numFmtId="176" fontId="16" fillId="0" borderId="4" xfId="14" applyNumberFormat="1" applyFont="1" applyBorder="1" applyAlignment="1" applyProtection="1">
      <alignment horizontal="center" vertical="center" wrapText="1"/>
    </xf>
    <xf numFmtId="176" fontId="16" fillId="0" borderId="29" xfId="14" applyNumberFormat="1" applyFont="1" applyBorder="1" applyAlignment="1" applyProtection="1">
      <alignment horizontal="center" vertical="center" wrapText="1"/>
    </xf>
    <xf numFmtId="176" fontId="16" fillId="0" borderId="36" xfId="14" applyNumberFormat="1" applyFont="1" applyBorder="1" applyAlignment="1" applyProtection="1">
      <alignment horizontal="center" vertical="center"/>
    </xf>
    <xf numFmtId="176" fontId="16" fillId="0" borderId="18" xfId="14" applyNumberFormat="1" applyFont="1" applyBorder="1" applyAlignment="1" applyProtection="1">
      <alignment horizontal="center" vertical="center"/>
    </xf>
    <xf numFmtId="49" fontId="16" fillId="0" borderId="15" xfId="14" applyNumberFormat="1" applyFont="1" applyFill="1" applyBorder="1" applyAlignment="1" applyProtection="1">
      <alignment horizontal="center" vertical="center" wrapText="1"/>
    </xf>
    <xf numFmtId="49" fontId="16" fillId="0" borderId="15" xfId="14" applyNumberFormat="1" applyFont="1" applyBorder="1" applyAlignment="1" applyProtection="1">
      <alignment horizontal="center" vertical="center" wrapText="1"/>
    </xf>
    <xf numFmtId="176" fontId="16" fillId="0" borderId="42" xfId="14" applyNumberFormat="1" applyFont="1" applyBorder="1" applyAlignment="1" applyProtection="1">
      <alignment horizontal="center" vertical="center"/>
    </xf>
    <xf numFmtId="177" fontId="16" fillId="4" borderId="0" xfId="14" applyNumberFormat="1" applyFont="1" applyFill="1" applyBorder="1" applyAlignment="1" applyProtection="1">
      <alignment horizontal="center" vertical="center" wrapText="1"/>
    </xf>
    <xf numFmtId="49" fontId="16" fillId="0" borderId="5" xfId="14" applyNumberFormat="1" applyFont="1" applyFill="1" applyBorder="1" applyAlignment="1" applyProtection="1">
      <alignment horizontal="center" vertical="center" wrapText="1"/>
    </xf>
    <xf numFmtId="49" fontId="16" fillId="0" borderId="16" xfId="14" applyNumberFormat="1" applyFont="1" applyFill="1" applyBorder="1" applyAlignment="1" applyProtection="1">
      <alignment horizontal="center" vertical="center" wrapText="1"/>
    </xf>
    <xf numFmtId="49" fontId="16" fillId="0" borderId="9" xfId="14" applyNumberFormat="1" applyFont="1" applyFill="1" applyBorder="1" applyAlignment="1" applyProtection="1">
      <alignment horizontal="center" vertical="center" wrapText="1"/>
    </xf>
    <xf numFmtId="49" fontId="16" fillId="0" borderId="6" xfId="14" applyNumberFormat="1" applyFont="1" applyFill="1" applyBorder="1" applyAlignment="1" applyProtection="1">
      <alignment horizontal="center" vertical="center" wrapText="1"/>
    </xf>
    <xf numFmtId="49" fontId="16" fillId="0" borderId="10" xfId="14" applyNumberFormat="1" applyFont="1" applyFill="1" applyBorder="1" applyAlignment="1" applyProtection="1">
      <alignment horizontal="center" vertical="center" wrapText="1"/>
    </xf>
    <xf numFmtId="49" fontId="16" fillId="0" borderId="5" xfId="14" applyNumberFormat="1" applyFont="1" applyBorder="1" applyAlignment="1" applyProtection="1">
      <alignment horizontal="center" vertical="center" wrapText="1"/>
    </xf>
    <xf numFmtId="49" fontId="16" fillId="0" borderId="16" xfId="14" applyNumberFormat="1" applyFont="1" applyBorder="1" applyAlignment="1" applyProtection="1">
      <alignment horizontal="center" vertical="center" wrapText="1"/>
    </xf>
    <xf numFmtId="49" fontId="16" fillId="0" borderId="9" xfId="14" applyNumberFormat="1" applyFont="1" applyBorder="1" applyAlignment="1" applyProtection="1">
      <alignment horizontal="center" vertical="center" wrapText="1"/>
    </xf>
    <xf numFmtId="49" fontId="16" fillId="0" borderId="6" xfId="14" applyNumberFormat="1" applyFont="1" applyBorder="1" applyAlignment="1" applyProtection="1">
      <alignment horizontal="center" vertical="center" wrapText="1"/>
    </xf>
    <xf numFmtId="49" fontId="16" fillId="0" borderId="10" xfId="14" applyNumberFormat="1" applyFont="1" applyBorder="1" applyAlignment="1" applyProtection="1">
      <alignment horizontal="center" vertical="center" wrapText="1"/>
    </xf>
    <xf numFmtId="49" fontId="16" fillId="4" borderId="0" xfId="14" applyNumberFormat="1" applyFont="1" applyFill="1" applyBorder="1" applyAlignment="1" applyProtection="1">
      <alignment horizontal="center" vertical="center" wrapText="1"/>
    </xf>
    <xf numFmtId="177" fontId="16" fillId="7" borderId="51" xfId="0" applyNumberFormat="1" applyFont="1" applyFill="1" applyBorder="1" applyAlignment="1" applyProtection="1">
      <alignment horizontal="right" vertical="center" shrinkToFit="1"/>
    </xf>
    <xf numFmtId="177" fontId="16" fillId="7" borderId="42" xfId="0" applyNumberFormat="1" applyFont="1" applyFill="1" applyBorder="1" applyAlignment="1" applyProtection="1">
      <alignment horizontal="right" vertical="center" shrinkToFit="1"/>
    </xf>
    <xf numFmtId="177" fontId="16" fillId="3" borderId="44" xfId="0" applyNumberFormat="1" applyFont="1" applyFill="1" applyBorder="1" applyAlignment="1" applyProtection="1">
      <alignment horizontal="right" vertical="center" shrinkToFit="1"/>
    </xf>
    <xf numFmtId="177" fontId="16" fillId="7" borderId="94" xfId="0" applyNumberFormat="1" applyFont="1" applyFill="1" applyBorder="1" applyAlignment="1" applyProtection="1">
      <alignment horizontal="right" vertical="center" shrinkToFit="1"/>
    </xf>
    <xf numFmtId="177" fontId="16" fillId="7" borderId="88" xfId="0" applyNumberFormat="1" applyFont="1" applyFill="1" applyBorder="1" applyAlignment="1" applyProtection="1">
      <alignment horizontal="right" vertical="center" shrinkToFit="1"/>
    </xf>
    <xf numFmtId="177" fontId="16" fillId="7" borderId="113" xfId="0" applyNumberFormat="1" applyFont="1" applyFill="1" applyBorder="1" applyAlignment="1" applyProtection="1">
      <alignment horizontal="right" vertical="center" shrinkToFit="1"/>
    </xf>
    <xf numFmtId="177" fontId="16" fillId="3" borderId="94" xfId="0" applyNumberFormat="1" applyFont="1" applyFill="1" applyBorder="1" applyAlignment="1" applyProtection="1">
      <alignment horizontal="right" vertical="center" shrinkToFit="1"/>
    </xf>
    <xf numFmtId="176" fontId="16" fillId="0" borderId="70" xfId="23" applyNumberFormat="1" applyFont="1" applyBorder="1" applyAlignment="1" applyProtection="1">
      <alignment horizontal="center" vertical="center"/>
    </xf>
    <xf numFmtId="176" fontId="16" fillId="0" borderId="3" xfId="23" applyNumberFormat="1" applyFont="1" applyBorder="1" applyAlignment="1" applyProtection="1">
      <alignment horizontal="center" vertical="center"/>
    </xf>
    <xf numFmtId="176" fontId="16" fillId="0" borderId="71" xfId="23" applyNumberFormat="1" applyFont="1" applyBorder="1" applyAlignment="1" applyProtection="1">
      <alignment horizontal="center" vertical="center"/>
    </xf>
    <xf numFmtId="176" fontId="16" fillId="0" borderId="69" xfId="23" applyNumberFormat="1" applyFont="1" applyBorder="1" applyAlignment="1" applyProtection="1">
      <alignment horizontal="center" vertical="center"/>
    </xf>
    <xf numFmtId="176" fontId="16" fillId="0" borderId="67" xfId="23" applyNumberFormat="1" applyFont="1" applyBorder="1" applyAlignment="1" applyProtection="1">
      <alignment horizontal="center" vertical="center"/>
    </xf>
    <xf numFmtId="176" fontId="16" fillId="0" borderId="18" xfId="23" applyNumberFormat="1" applyFont="1" applyBorder="1" applyAlignment="1" applyProtection="1">
      <alignment horizontal="center" vertical="center"/>
    </xf>
    <xf numFmtId="176" fontId="16" fillId="0" borderId="75" xfId="23" applyNumberFormat="1" applyFont="1" applyBorder="1" applyAlignment="1" applyProtection="1">
      <alignment horizontal="center" vertical="center"/>
    </xf>
    <xf numFmtId="176" fontId="16" fillId="0" borderId="51" xfId="23" applyNumberFormat="1" applyFont="1" applyBorder="1" applyAlignment="1" applyProtection="1">
      <alignment horizontal="center" vertical="center"/>
    </xf>
    <xf numFmtId="176" fontId="16" fillId="0" borderId="74" xfId="23" applyNumberFormat="1" applyFont="1" applyBorder="1" applyAlignment="1" applyProtection="1">
      <alignment horizontal="center" vertical="center"/>
    </xf>
    <xf numFmtId="176" fontId="16" fillId="0" borderId="42" xfId="23" applyNumberFormat="1" applyFont="1" applyBorder="1" applyAlignment="1" applyProtection="1">
      <alignment horizontal="center" vertical="center"/>
    </xf>
    <xf numFmtId="176" fontId="16" fillId="0" borderId="66" xfId="23" applyNumberFormat="1" applyFont="1" applyBorder="1" applyAlignment="1" applyProtection="1">
      <alignment horizontal="center" vertical="center"/>
    </xf>
    <xf numFmtId="176" fontId="16" fillId="0" borderId="68" xfId="23" applyNumberFormat="1" applyFont="1" applyBorder="1" applyAlignment="1" applyProtection="1">
      <alignment horizontal="center" vertical="center"/>
    </xf>
    <xf numFmtId="176" fontId="16" fillId="0" borderId="72" xfId="23" applyNumberFormat="1" applyFont="1" applyBorder="1" applyAlignment="1" applyProtection="1">
      <alignment horizontal="center" vertical="center"/>
    </xf>
    <xf numFmtId="176" fontId="16" fillId="0" borderId="36" xfId="23" applyNumberFormat="1" applyFont="1" applyBorder="1" applyAlignment="1" applyProtection="1">
      <alignment horizontal="center" vertical="center"/>
    </xf>
    <xf numFmtId="176" fontId="16" fillId="0" borderId="73" xfId="23" applyNumberFormat="1" applyFont="1" applyBorder="1" applyAlignment="1" applyProtection="1">
      <alignment horizontal="center" vertical="center"/>
    </xf>
    <xf numFmtId="176" fontId="16" fillId="0" borderId="52" xfId="23" applyNumberFormat="1" applyFont="1" applyBorder="1" applyAlignment="1" applyProtection="1">
      <alignment horizontal="center" vertical="center" wrapText="1"/>
    </xf>
    <xf numFmtId="176" fontId="16" fillId="0" borderId="32" xfId="23" applyNumberFormat="1" applyFont="1" applyBorder="1" applyAlignment="1" applyProtection="1">
      <alignment horizontal="center" vertical="center" wrapText="1"/>
    </xf>
    <xf numFmtId="49" fontId="16" fillId="0" borderId="3" xfId="23" applyNumberFormat="1" applyFont="1" applyBorder="1" applyAlignment="1" applyProtection="1">
      <alignment horizontal="distributed" vertical="center" wrapText="1"/>
    </xf>
    <xf numFmtId="177" fontId="16" fillId="4" borderId="0" xfId="23" applyNumberFormat="1" applyFont="1" applyFill="1" applyBorder="1" applyAlignment="1" applyProtection="1">
      <alignment horizontal="center" vertical="center" wrapText="1"/>
    </xf>
    <xf numFmtId="177" fontId="16" fillId="4" borderId="58" xfId="23" applyNumberFormat="1" applyFont="1" applyFill="1" applyBorder="1" applyAlignment="1" applyProtection="1">
      <alignment horizontal="center" vertical="center" wrapText="1"/>
    </xf>
    <xf numFmtId="176" fontId="16" fillId="0" borderId="4" xfId="23" applyNumberFormat="1" applyFont="1" applyBorder="1" applyAlignment="1" applyProtection="1">
      <alignment horizontal="center" vertical="center" wrapText="1"/>
    </xf>
    <xf numFmtId="176" fontId="16" fillId="0" borderId="29" xfId="23" applyNumberFormat="1" applyFont="1" applyBorder="1" applyAlignment="1" applyProtection="1">
      <alignment horizontal="center" vertical="center" wrapText="1"/>
    </xf>
    <xf numFmtId="49" fontId="23" fillId="0" borderId="0" xfId="23" applyNumberFormat="1" applyFont="1" applyBorder="1" applyAlignment="1" applyProtection="1">
      <alignment horizontal="center" vertical="center" wrapText="1"/>
    </xf>
    <xf numFmtId="49" fontId="23" fillId="0" borderId="8" xfId="23" applyNumberFormat="1" applyFont="1" applyBorder="1" applyAlignment="1" applyProtection="1">
      <alignment horizontal="center" vertical="center" wrapText="1"/>
    </xf>
    <xf numFmtId="49" fontId="16" fillId="0" borderId="15" xfId="23" applyNumberFormat="1" applyFont="1" applyFill="1" applyBorder="1" applyAlignment="1" applyProtection="1">
      <alignment horizontal="center" vertical="center" wrapText="1"/>
    </xf>
    <xf numFmtId="49" fontId="16" fillId="0" borderId="5" xfId="23" applyNumberFormat="1" applyFont="1" applyFill="1" applyBorder="1" applyAlignment="1" applyProtection="1">
      <alignment horizontal="center" vertical="center" wrapText="1"/>
    </xf>
    <xf numFmtId="49" fontId="16" fillId="0" borderId="16" xfId="23" applyNumberFormat="1" applyFont="1" applyFill="1" applyBorder="1" applyAlignment="1" applyProtection="1">
      <alignment horizontal="center" vertical="center" wrapText="1"/>
    </xf>
    <xf numFmtId="49" fontId="16" fillId="0" borderId="9" xfId="23" applyNumberFormat="1" applyFont="1" applyFill="1" applyBorder="1" applyAlignment="1" applyProtection="1">
      <alignment horizontal="center" vertical="center" wrapText="1"/>
    </xf>
    <xf numFmtId="49" fontId="16" fillId="0" borderId="6" xfId="23" applyNumberFormat="1" applyFont="1" applyFill="1" applyBorder="1" applyAlignment="1" applyProtection="1">
      <alignment horizontal="center" vertical="center" wrapText="1"/>
    </xf>
    <xf numFmtId="49" fontId="16" fillId="0" borderId="10" xfId="23" applyNumberFormat="1" applyFont="1" applyFill="1" applyBorder="1" applyAlignment="1" applyProtection="1">
      <alignment horizontal="center" vertical="center" wrapText="1"/>
    </xf>
    <xf numFmtId="49" fontId="16" fillId="0" borderId="15" xfId="23" applyNumberFormat="1" applyFont="1" applyBorder="1" applyAlignment="1" applyProtection="1">
      <alignment horizontal="center" vertical="center" wrapText="1"/>
    </xf>
    <xf numFmtId="49" fontId="16" fillId="0" borderId="5" xfId="23" applyNumberFormat="1" applyFont="1" applyBorder="1" applyAlignment="1" applyProtection="1">
      <alignment horizontal="center" vertical="center" wrapText="1"/>
    </xf>
    <xf numFmtId="49" fontId="16" fillId="0" borderId="16" xfId="23" applyNumberFormat="1" applyFont="1" applyBorder="1" applyAlignment="1" applyProtection="1">
      <alignment horizontal="center" vertical="center" wrapText="1"/>
    </xf>
    <xf numFmtId="49" fontId="16" fillId="0" borderId="9" xfId="23" applyNumberFormat="1" applyFont="1" applyBorder="1" applyAlignment="1" applyProtection="1">
      <alignment horizontal="center" vertical="center" wrapText="1"/>
    </xf>
    <xf numFmtId="49" fontId="16" fillId="0" borderId="6" xfId="23" applyNumberFormat="1" applyFont="1" applyBorder="1" applyAlignment="1" applyProtection="1">
      <alignment horizontal="center" vertical="center" wrapText="1"/>
    </xf>
    <xf numFmtId="49" fontId="16" fillId="0" borderId="10" xfId="23" applyNumberFormat="1" applyFont="1" applyBorder="1" applyAlignment="1" applyProtection="1">
      <alignment horizontal="center" vertical="center" wrapText="1"/>
    </xf>
    <xf numFmtId="49" fontId="16" fillId="0" borderId="0" xfId="23" applyNumberFormat="1" applyFont="1" applyBorder="1" applyAlignment="1" applyProtection="1">
      <alignment horizontal="distributed" vertical="center" wrapText="1"/>
    </xf>
    <xf numFmtId="49" fontId="16" fillId="0" borderId="25" xfId="23" applyNumberFormat="1" applyFont="1" applyBorder="1" applyAlignment="1" applyProtection="1">
      <alignment horizontal="distributed" vertical="center" wrapText="1"/>
    </xf>
    <xf numFmtId="49" fontId="16" fillId="4" borderId="0" xfId="23" applyNumberFormat="1" applyFont="1" applyFill="1" applyBorder="1" applyAlignment="1" applyProtection="1">
      <alignment horizontal="center" vertical="center" wrapText="1"/>
    </xf>
    <xf numFmtId="177" fontId="17" fillId="7" borderId="88" xfId="0" applyNumberFormat="1" applyFont="1" applyFill="1" applyBorder="1" applyAlignment="1" applyProtection="1">
      <alignment horizontal="right" vertical="center" shrinkToFit="1"/>
    </xf>
    <xf numFmtId="177" fontId="17" fillId="7" borderId="113" xfId="0" applyNumberFormat="1" applyFont="1" applyFill="1" applyBorder="1" applyAlignment="1" applyProtection="1">
      <alignment horizontal="right" vertical="center" shrinkToFit="1"/>
    </xf>
    <xf numFmtId="177" fontId="17" fillId="7" borderId="42" xfId="0" applyNumberFormat="1" applyFont="1" applyFill="1" applyBorder="1" applyAlignment="1" applyProtection="1">
      <alignment horizontal="right" vertical="center" shrinkToFit="1"/>
    </xf>
    <xf numFmtId="49" fontId="16" fillId="0" borderId="25" xfId="24" applyNumberFormat="1" applyFont="1" applyBorder="1" applyAlignment="1" applyProtection="1">
      <alignment horizontal="distributed" vertical="center" wrapText="1"/>
    </xf>
    <xf numFmtId="49" fontId="16" fillId="0" borderId="3" xfId="24" applyNumberFormat="1" applyFont="1" applyBorder="1" applyAlignment="1" applyProtection="1">
      <alignment horizontal="distributed" vertical="center" wrapText="1"/>
    </xf>
    <xf numFmtId="176" fontId="16" fillId="0" borderId="72" xfId="24" applyNumberFormat="1" applyFont="1" applyBorder="1" applyAlignment="1" applyProtection="1">
      <alignment horizontal="center" vertical="center"/>
    </xf>
    <xf numFmtId="176" fontId="16" fillId="0" borderId="3" xfId="24" applyNumberFormat="1" applyFont="1" applyBorder="1" applyAlignment="1" applyProtection="1">
      <alignment horizontal="center" vertical="center"/>
    </xf>
    <xf numFmtId="176" fontId="16" fillId="0" borderId="66" xfId="24" applyNumberFormat="1" applyFont="1" applyBorder="1" applyAlignment="1" applyProtection="1">
      <alignment horizontal="center" vertical="center"/>
    </xf>
    <xf numFmtId="176" fontId="16" fillId="0" borderId="67" xfId="24" applyNumberFormat="1" applyFont="1" applyBorder="1" applyAlignment="1" applyProtection="1">
      <alignment horizontal="center" vertical="center"/>
    </xf>
    <xf numFmtId="176" fontId="16" fillId="0" borderId="68" xfId="24" applyNumberFormat="1" applyFont="1" applyBorder="1" applyAlignment="1" applyProtection="1">
      <alignment horizontal="center" vertical="center"/>
    </xf>
    <xf numFmtId="176" fontId="16" fillId="0" borderId="69" xfId="24" applyNumberFormat="1" applyFont="1" applyBorder="1" applyAlignment="1" applyProtection="1">
      <alignment horizontal="center" vertical="center"/>
    </xf>
    <xf numFmtId="176" fontId="16" fillId="0" borderId="70" xfId="24" applyNumberFormat="1" applyFont="1" applyBorder="1" applyAlignment="1" applyProtection="1">
      <alignment horizontal="center" vertical="center"/>
    </xf>
    <xf numFmtId="176" fontId="16" fillId="0" borderId="71" xfId="24" applyNumberFormat="1" applyFont="1" applyBorder="1" applyAlignment="1" applyProtection="1">
      <alignment horizontal="center" vertical="center"/>
    </xf>
    <xf numFmtId="176" fontId="16" fillId="0" borderId="36" xfId="24" applyNumberFormat="1" applyFont="1" applyBorder="1" applyAlignment="1" applyProtection="1">
      <alignment horizontal="center" vertical="center"/>
    </xf>
    <xf numFmtId="176" fontId="16" fillId="0" borderId="73" xfId="24" applyNumberFormat="1" applyFont="1" applyBorder="1" applyAlignment="1" applyProtection="1">
      <alignment horizontal="center" vertical="center"/>
    </xf>
    <xf numFmtId="176" fontId="16" fillId="0" borderId="51" xfId="24" applyNumberFormat="1" applyFont="1" applyBorder="1" applyAlignment="1" applyProtection="1">
      <alignment horizontal="center" vertical="center"/>
    </xf>
    <xf numFmtId="176" fontId="16" fillId="0" borderId="74" xfId="24" applyNumberFormat="1" applyFont="1" applyBorder="1" applyAlignment="1" applyProtection="1">
      <alignment horizontal="center" vertical="center"/>
    </xf>
    <xf numFmtId="176" fontId="16" fillId="0" borderId="75" xfId="24" applyNumberFormat="1" applyFont="1" applyBorder="1" applyAlignment="1" applyProtection="1">
      <alignment horizontal="center" vertical="center"/>
    </xf>
    <xf numFmtId="176" fontId="16" fillId="0" borderId="0" xfId="24" applyNumberFormat="1" applyFont="1" applyFill="1" applyBorder="1" applyAlignment="1" applyProtection="1">
      <alignment horizontal="center" vertical="center"/>
    </xf>
    <xf numFmtId="176" fontId="16" fillId="0" borderId="18" xfId="24" applyNumberFormat="1" applyFont="1" applyBorder="1" applyAlignment="1" applyProtection="1">
      <alignment horizontal="center" vertical="center"/>
    </xf>
    <xf numFmtId="176" fontId="16" fillId="0" borderId="42" xfId="24" applyNumberFormat="1" applyFont="1" applyBorder="1" applyAlignment="1" applyProtection="1">
      <alignment horizontal="center" vertical="center"/>
    </xf>
    <xf numFmtId="49" fontId="16" fillId="6" borderId="16" xfId="0" applyNumberFormat="1" applyFont="1" applyFill="1" applyBorder="1" applyAlignment="1" applyProtection="1">
      <alignment horizontal="center" vertical="center" wrapText="1" justifyLastLine="1"/>
    </xf>
    <xf numFmtId="49" fontId="16" fillId="6" borderId="8" xfId="0" applyNumberFormat="1" applyFont="1" applyFill="1" applyBorder="1" applyAlignment="1" applyProtection="1">
      <alignment horizontal="center" vertical="center" wrapText="1" justifyLastLine="1"/>
    </xf>
    <xf numFmtId="176" fontId="16" fillId="0" borderId="32" xfId="24" applyNumberFormat="1" applyFont="1" applyBorder="1" applyAlignment="1" applyProtection="1">
      <alignment horizontal="center" vertical="center" wrapText="1"/>
    </xf>
    <xf numFmtId="176" fontId="16" fillId="0" borderId="4" xfId="24" applyNumberFormat="1" applyFont="1" applyBorder="1" applyAlignment="1" applyProtection="1">
      <alignment horizontal="center" vertical="center" wrapText="1"/>
    </xf>
    <xf numFmtId="176" fontId="16" fillId="0" borderId="29" xfId="24" applyNumberFormat="1" applyFont="1" applyBorder="1" applyAlignment="1" applyProtection="1">
      <alignment horizontal="center" vertical="center" wrapText="1"/>
    </xf>
    <xf numFmtId="176" fontId="16" fillId="0" borderId="52" xfId="24" applyNumberFormat="1" applyFont="1" applyBorder="1" applyAlignment="1" applyProtection="1">
      <alignment horizontal="center" vertical="center" wrapText="1"/>
    </xf>
    <xf numFmtId="177" fontId="16" fillId="4" borderId="0" xfId="24" applyNumberFormat="1" applyFont="1" applyFill="1" applyBorder="1" applyAlignment="1" applyProtection="1">
      <alignment horizontal="center" vertical="center" wrapText="1"/>
    </xf>
    <xf numFmtId="49" fontId="23" fillId="0" borderId="0" xfId="24" applyNumberFormat="1" applyFont="1" applyBorder="1" applyAlignment="1" applyProtection="1">
      <alignment horizontal="center" vertical="center" wrapText="1"/>
    </xf>
    <xf numFmtId="49" fontId="23" fillId="0" borderId="8" xfId="24" applyNumberFormat="1" applyFont="1" applyBorder="1" applyAlignment="1" applyProtection="1">
      <alignment horizontal="center" vertical="center" wrapText="1"/>
    </xf>
    <xf numFmtId="49" fontId="16" fillId="0" borderId="15" xfId="24" applyNumberFormat="1" applyFont="1" applyFill="1" applyBorder="1" applyAlignment="1" applyProtection="1">
      <alignment horizontal="center" vertical="center" wrapText="1"/>
    </xf>
    <xf numFmtId="49" fontId="16" fillId="0" borderId="5" xfId="24" applyNumberFormat="1" applyFont="1" applyFill="1" applyBorder="1" applyAlignment="1" applyProtection="1">
      <alignment horizontal="center" vertical="center" wrapText="1"/>
    </xf>
    <xf numFmtId="49" fontId="16" fillId="0" borderId="16" xfId="24" applyNumberFormat="1" applyFont="1" applyFill="1" applyBorder="1" applyAlignment="1" applyProtection="1">
      <alignment horizontal="center" vertical="center" wrapText="1"/>
    </xf>
    <xf numFmtId="49" fontId="16" fillId="0" borderId="9" xfId="24" applyNumberFormat="1" applyFont="1" applyFill="1" applyBorder="1" applyAlignment="1" applyProtection="1">
      <alignment horizontal="center" vertical="center" wrapText="1"/>
    </xf>
    <xf numFmtId="49" fontId="16" fillId="0" borderId="6" xfId="24" applyNumberFormat="1" applyFont="1" applyFill="1" applyBorder="1" applyAlignment="1" applyProtection="1">
      <alignment horizontal="center" vertical="center" wrapText="1"/>
    </xf>
    <xf numFmtId="49" fontId="16" fillId="0" borderId="10" xfId="24" applyNumberFormat="1" applyFont="1" applyFill="1" applyBorder="1" applyAlignment="1" applyProtection="1">
      <alignment horizontal="center" vertical="center" wrapText="1"/>
    </xf>
    <xf numFmtId="49" fontId="16" fillId="0" borderId="15" xfId="24" applyNumberFormat="1" applyFont="1" applyBorder="1" applyAlignment="1" applyProtection="1">
      <alignment horizontal="center" vertical="center" wrapText="1"/>
    </xf>
    <xf numFmtId="49" fontId="16" fillId="0" borderId="5" xfId="24" applyNumberFormat="1" applyFont="1" applyBorder="1" applyAlignment="1" applyProtection="1">
      <alignment horizontal="center" vertical="center" wrapText="1"/>
    </xf>
    <xf numFmtId="49" fontId="16" fillId="0" borderId="16" xfId="24" applyNumberFormat="1" applyFont="1" applyBorder="1" applyAlignment="1" applyProtection="1">
      <alignment horizontal="center" vertical="center" wrapText="1"/>
    </xf>
    <xf numFmtId="49" fontId="16" fillId="0" borderId="9" xfId="24" applyNumberFormat="1" applyFont="1" applyBorder="1" applyAlignment="1" applyProtection="1">
      <alignment horizontal="center" vertical="center" wrapText="1"/>
    </xf>
    <xf numFmtId="49" fontId="16" fillId="0" borderId="6" xfId="24" applyNumberFormat="1" applyFont="1" applyBorder="1" applyAlignment="1" applyProtection="1">
      <alignment horizontal="center" vertical="center" wrapText="1"/>
    </xf>
    <xf numFmtId="49" fontId="16" fillId="0" borderId="10" xfId="24" applyNumberFormat="1" applyFont="1" applyBorder="1" applyAlignment="1" applyProtection="1">
      <alignment horizontal="center" vertical="center" wrapText="1"/>
    </xf>
    <xf numFmtId="49" fontId="16" fillId="0" borderId="5" xfId="0" applyNumberFormat="1" applyFont="1" applyBorder="1" applyAlignment="1" applyProtection="1">
      <alignment vertical="center" wrapText="1" justifyLastLine="1"/>
    </xf>
    <xf numFmtId="49" fontId="16" fillId="0" borderId="16" xfId="0" applyNumberFormat="1" applyFont="1" applyBorder="1" applyAlignment="1" applyProtection="1">
      <alignment vertical="center" wrapText="1" justifyLastLine="1"/>
    </xf>
    <xf numFmtId="49" fontId="16" fillId="0" borderId="25" xfId="0" applyNumberFormat="1" applyFont="1" applyBorder="1" applyAlignment="1" applyProtection="1">
      <alignment vertical="center" wrapText="1" justifyLastLine="1"/>
    </xf>
    <xf numFmtId="49" fontId="16" fillId="0" borderId="57" xfId="0" applyNumberFormat="1" applyFont="1" applyBorder="1" applyAlignment="1" applyProtection="1">
      <alignment vertical="center" wrapText="1" justifyLastLine="1"/>
    </xf>
    <xf numFmtId="176" fontId="16" fillId="0" borderId="0" xfId="24" applyNumberFormat="1" applyFont="1" applyBorder="1" applyAlignment="1" applyProtection="1">
      <alignment horizontal="center" vertical="center"/>
    </xf>
    <xf numFmtId="49" fontId="16" fillId="4" borderId="0" xfId="24" applyNumberFormat="1" applyFont="1" applyFill="1" applyBorder="1" applyAlignment="1" applyProtection="1">
      <alignment horizontal="center" vertical="center" wrapText="1"/>
    </xf>
    <xf numFmtId="49" fontId="18" fillId="0" borderId="25" xfId="0" applyNumberFormat="1" applyFont="1" applyFill="1" applyBorder="1" applyAlignment="1" applyProtection="1">
      <alignment horizontal="center" vertical="center" justifyLastLine="1"/>
    </xf>
    <xf numFmtId="177" fontId="16" fillId="0" borderId="9" xfId="0" applyNumberFormat="1" applyFont="1" applyFill="1" applyBorder="1" applyAlignment="1" applyProtection="1">
      <alignment horizontal="right" vertical="center" shrinkToFit="1"/>
    </xf>
    <xf numFmtId="177" fontId="17" fillId="0" borderId="6" xfId="0" applyNumberFormat="1" applyFont="1" applyBorder="1" applyAlignment="1" applyProtection="1">
      <alignment horizontal="right" vertical="center" shrinkToFit="1"/>
    </xf>
    <xf numFmtId="177" fontId="17" fillId="0" borderId="10" xfId="0" applyNumberFormat="1" applyFont="1" applyBorder="1" applyAlignment="1" applyProtection="1">
      <alignment horizontal="right" vertical="center" shrinkToFit="1"/>
    </xf>
    <xf numFmtId="176" fontId="16" fillId="0" borderId="70" xfId="15" applyNumberFormat="1" applyFont="1" applyBorder="1" applyAlignment="1" applyProtection="1">
      <alignment horizontal="center" vertical="center"/>
    </xf>
    <xf numFmtId="176" fontId="16" fillId="0" borderId="3" xfId="15" applyNumberFormat="1" applyFont="1" applyBorder="1" applyAlignment="1" applyProtection="1">
      <alignment horizontal="center" vertical="center"/>
    </xf>
    <xf numFmtId="176" fontId="16" fillId="0" borderId="71" xfId="15" applyNumberFormat="1" applyFont="1" applyBorder="1" applyAlignment="1" applyProtection="1">
      <alignment horizontal="center" vertical="center"/>
    </xf>
    <xf numFmtId="176" fontId="16" fillId="0" borderId="72" xfId="15" applyNumberFormat="1" applyFont="1" applyBorder="1" applyAlignment="1" applyProtection="1">
      <alignment horizontal="center" vertical="center"/>
    </xf>
    <xf numFmtId="176" fontId="16" fillId="0" borderId="36" xfId="15" applyNumberFormat="1" applyFont="1" applyBorder="1" applyAlignment="1" applyProtection="1">
      <alignment horizontal="center" vertical="center"/>
    </xf>
    <xf numFmtId="176" fontId="16" fillId="0" borderId="66" xfId="15" applyNumberFormat="1" applyFont="1" applyBorder="1" applyAlignment="1" applyProtection="1">
      <alignment horizontal="center" vertical="center"/>
    </xf>
    <xf numFmtId="176" fontId="16" fillId="0" borderId="67" xfId="15" applyNumberFormat="1" applyFont="1" applyBorder="1" applyAlignment="1" applyProtection="1">
      <alignment horizontal="center" vertical="center"/>
    </xf>
    <xf numFmtId="176" fontId="16" fillId="0" borderId="68" xfId="15" applyNumberFormat="1" applyFont="1" applyBorder="1" applyAlignment="1" applyProtection="1">
      <alignment horizontal="center" vertical="center"/>
    </xf>
    <xf numFmtId="176" fontId="16" fillId="0" borderId="69" xfId="15" applyNumberFormat="1" applyFont="1" applyBorder="1" applyAlignment="1" applyProtection="1">
      <alignment horizontal="center" vertical="center"/>
    </xf>
    <xf numFmtId="176" fontId="16" fillId="0" borderId="18" xfId="15" applyNumberFormat="1" applyFont="1" applyBorder="1" applyAlignment="1" applyProtection="1">
      <alignment horizontal="center" vertical="center"/>
    </xf>
    <xf numFmtId="176" fontId="16" fillId="0" borderId="73" xfId="15" applyNumberFormat="1" applyFont="1" applyBorder="1" applyAlignment="1" applyProtection="1">
      <alignment horizontal="center" vertical="center"/>
    </xf>
    <xf numFmtId="176" fontId="16" fillId="0" borderId="51" xfId="15" applyNumberFormat="1" applyFont="1" applyBorder="1" applyAlignment="1" applyProtection="1">
      <alignment horizontal="center" vertical="center"/>
    </xf>
    <xf numFmtId="176" fontId="16" fillId="0" borderId="74" xfId="15" applyNumberFormat="1" applyFont="1" applyBorder="1" applyAlignment="1" applyProtection="1">
      <alignment horizontal="center" vertical="center"/>
    </xf>
    <xf numFmtId="176" fontId="16" fillId="0" borderId="75" xfId="15" applyNumberFormat="1" applyFont="1" applyBorder="1" applyAlignment="1" applyProtection="1">
      <alignment horizontal="center" vertical="center"/>
    </xf>
    <xf numFmtId="176" fontId="16" fillId="0" borderId="42" xfId="15" applyNumberFormat="1" applyFont="1" applyBorder="1" applyAlignment="1" applyProtection="1">
      <alignment horizontal="center" vertical="center"/>
    </xf>
    <xf numFmtId="49" fontId="27" fillId="0" borderId="9" xfId="0" applyNumberFormat="1" applyFont="1" applyBorder="1" applyAlignment="1" applyProtection="1">
      <alignment horizontal="center" vertical="center" wrapText="1" justifyLastLine="1"/>
    </xf>
    <xf numFmtId="49" fontId="16" fillId="0" borderId="78" xfId="0" applyNumberFormat="1" applyFont="1" applyBorder="1" applyAlignment="1" applyProtection="1">
      <alignment vertical="center" wrapText="1"/>
    </xf>
    <xf numFmtId="49" fontId="16" fillId="0" borderId="79" xfId="0" applyNumberFormat="1" applyFont="1" applyBorder="1" applyAlignment="1" applyProtection="1">
      <alignment vertical="center" wrapText="1"/>
    </xf>
    <xf numFmtId="49" fontId="16" fillId="0" borderId="80" xfId="0" applyNumberFormat="1" applyFont="1" applyBorder="1" applyAlignment="1" applyProtection="1">
      <alignment vertical="center" wrapText="1"/>
    </xf>
    <xf numFmtId="49" fontId="16" fillId="0" borderId="81" xfId="0" applyNumberFormat="1" applyFont="1" applyBorder="1" applyAlignment="1" applyProtection="1">
      <alignment vertical="center" wrapText="1"/>
    </xf>
    <xf numFmtId="49" fontId="16" fillId="0" borderId="82" xfId="0" applyNumberFormat="1" applyFont="1" applyBorder="1" applyAlignment="1" applyProtection="1">
      <alignment vertical="center" wrapText="1"/>
    </xf>
    <xf numFmtId="49" fontId="16" fillId="0" borderId="83" xfId="0" applyNumberFormat="1" applyFont="1" applyBorder="1" applyAlignment="1" applyProtection="1">
      <alignment vertical="center" wrapText="1"/>
    </xf>
    <xf numFmtId="49" fontId="16" fillId="0" borderId="84" xfId="0" applyNumberFormat="1" applyFont="1" applyBorder="1" applyAlignment="1" applyProtection="1">
      <alignment vertical="center" wrapText="1"/>
    </xf>
    <xf numFmtId="49" fontId="16" fillId="0" borderId="85" xfId="0" applyNumberFormat="1" applyFont="1" applyBorder="1" applyAlignment="1" applyProtection="1">
      <alignment vertical="center" wrapText="1"/>
    </xf>
    <xf numFmtId="49" fontId="16" fillId="0" borderId="86" xfId="0" applyNumberFormat="1" applyFont="1" applyBorder="1" applyAlignment="1" applyProtection="1">
      <alignment vertical="center" wrapText="1"/>
    </xf>
    <xf numFmtId="49" fontId="16" fillId="4" borderId="0" xfId="15" applyNumberFormat="1" applyFont="1" applyFill="1" applyBorder="1" applyAlignment="1" applyProtection="1">
      <alignment horizontal="center" vertical="center" wrapText="1"/>
    </xf>
    <xf numFmtId="176" fontId="16" fillId="0" borderId="32" xfId="15" applyNumberFormat="1" applyFont="1" applyBorder="1" applyAlignment="1" applyProtection="1">
      <alignment horizontal="center" vertical="center" wrapText="1"/>
    </xf>
    <xf numFmtId="176" fontId="16" fillId="0" borderId="4" xfId="15" applyNumberFormat="1" applyFont="1" applyBorder="1" applyAlignment="1" applyProtection="1">
      <alignment horizontal="center" vertical="center" wrapText="1"/>
    </xf>
    <xf numFmtId="176" fontId="16" fillId="0" borderId="29" xfId="15" applyNumberFormat="1" applyFont="1" applyBorder="1" applyAlignment="1" applyProtection="1">
      <alignment horizontal="center" vertical="center" wrapText="1"/>
    </xf>
    <xf numFmtId="176" fontId="16" fillId="0" borderId="52" xfId="15" applyNumberFormat="1" applyFont="1" applyBorder="1" applyAlignment="1" applyProtection="1">
      <alignment horizontal="center" vertical="center" wrapText="1"/>
    </xf>
    <xf numFmtId="49" fontId="23" fillId="0" borderId="0" xfId="15" applyNumberFormat="1" applyFont="1" applyBorder="1" applyAlignment="1" applyProtection="1">
      <alignment horizontal="center" vertical="center" wrapText="1"/>
    </xf>
    <xf numFmtId="49" fontId="23" fillId="0" borderId="8" xfId="15" applyNumberFormat="1" applyFont="1" applyBorder="1" applyAlignment="1" applyProtection="1">
      <alignment horizontal="center" vertical="center" wrapText="1"/>
    </xf>
    <xf numFmtId="49" fontId="16" fillId="0" borderId="15" xfId="15" applyNumberFormat="1" applyFont="1" applyFill="1" applyBorder="1" applyAlignment="1" applyProtection="1">
      <alignment horizontal="center" vertical="center" wrapText="1"/>
    </xf>
    <xf numFmtId="49" fontId="16" fillId="0" borderId="15" xfId="15" applyNumberFormat="1" applyFont="1" applyBorder="1" applyAlignment="1" applyProtection="1">
      <alignment horizontal="center" vertical="center" wrapText="1"/>
    </xf>
    <xf numFmtId="49" fontId="16" fillId="0" borderId="3" xfId="15" applyNumberFormat="1" applyFont="1" applyBorder="1" applyAlignment="1" applyProtection="1">
      <alignment horizontal="distributed" vertical="center" wrapText="1"/>
    </xf>
    <xf numFmtId="49" fontId="16" fillId="0" borderId="25" xfId="15" applyNumberFormat="1" applyFont="1" applyBorder="1" applyAlignment="1" applyProtection="1">
      <alignment horizontal="distributed" vertical="center" wrapText="1"/>
    </xf>
    <xf numFmtId="176" fontId="16" fillId="0" borderId="66" xfId="16" applyNumberFormat="1" applyFont="1" applyBorder="1" applyAlignment="1" applyProtection="1">
      <alignment horizontal="center" vertical="center"/>
    </xf>
    <xf numFmtId="176" fontId="16" fillId="0" borderId="67" xfId="16" applyNumberFormat="1" applyFont="1" applyBorder="1" applyAlignment="1" applyProtection="1">
      <alignment horizontal="center" vertical="center"/>
    </xf>
    <xf numFmtId="176" fontId="16" fillId="0" borderId="68" xfId="16" applyNumberFormat="1" applyFont="1" applyBorder="1" applyAlignment="1" applyProtection="1">
      <alignment horizontal="center" vertical="center"/>
    </xf>
    <xf numFmtId="176" fontId="16" fillId="0" borderId="69" xfId="16" applyNumberFormat="1" applyFont="1" applyBorder="1" applyAlignment="1" applyProtection="1">
      <alignment horizontal="center" vertical="center"/>
    </xf>
    <xf numFmtId="176" fontId="16" fillId="0" borderId="18" xfId="16" applyNumberFormat="1" applyFont="1" applyBorder="1" applyAlignment="1" applyProtection="1">
      <alignment horizontal="center" vertical="center"/>
    </xf>
    <xf numFmtId="176" fontId="16" fillId="0" borderId="70" xfId="16" applyNumberFormat="1" applyFont="1" applyBorder="1" applyAlignment="1" applyProtection="1">
      <alignment horizontal="center" vertical="center"/>
    </xf>
    <xf numFmtId="176" fontId="16" fillId="0" borderId="3" xfId="16" applyNumberFormat="1" applyFont="1" applyBorder="1" applyAlignment="1" applyProtection="1">
      <alignment horizontal="center" vertical="center"/>
    </xf>
    <xf numFmtId="176" fontId="16" fillId="0" borderId="71" xfId="16" applyNumberFormat="1" applyFont="1" applyBorder="1" applyAlignment="1" applyProtection="1">
      <alignment horizontal="center" vertical="center"/>
    </xf>
    <xf numFmtId="176" fontId="16" fillId="0" borderId="72" xfId="16" applyNumberFormat="1" applyFont="1" applyBorder="1" applyAlignment="1" applyProtection="1">
      <alignment horizontal="center" vertical="center"/>
    </xf>
    <xf numFmtId="176" fontId="16" fillId="0" borderId="36" xfId="16" applyNumberFormat="1" applyFont="1" applyBorder="1" applyAlignment="1" applyProtection="1">
      <alignment horizontal="center" vertical="center"/>
    </xf>
    <xf numFmtId="176" fontId="16" fillId="0" borderId="73" xfId="16" applyNumberFormat="1" applyFont="1" applyBorder="1" applyAlignment="1" applyProtection="1">
      <alignment horizontal="center" vertical="center"/>
    </xf>
    <xf numFmtId="176" fontId="16" fillId="0" borderId="51" xfId="16" applyNumberFormat="1" applyFont="1" applyBorder="1" applyAlignment="1" applyProtection="1">
      <alignment horizontal="center" vertical="center"/>
    </xf>
    <xf numFmtId="176" fontId="16" fillId="0" borderId="74" xfId="16" applyNumberFormat="1" applyFont="1" applyBorder="1" applyAlignment="1" applyProtection="1">
      <alignment horizontal="center" vertical="center"/>
    </xf>
    <xf numFmtId="176" fontId="16" fillId="0" borderId="75" xfId="16" applyNumberFormat="1" applyFont="1" applyBorder="1" applyAlignment="1" applyProtection="1">
      <alignment horizontal="center" vertical="center"/>
    </xf>
    <xf numFmtId="176" fontId="16" fillId="0" borderId="42" xfId="16" applyNumberFormat="1" applyFont="1" applyBorder="1" applyAlignment="1" applyProtection="1">
      <alignment horizontal="center" vertical="center"/>
    </xf>
    <xf numFmtId="49" fontId="27" fillId="0" borderId="6" xfId="0" applyNumberFormat="1" applyFont="1" applyBorder="1" applyAlignment="1" applyProtection="1">
      <alignment horizontal="center" vertical="center" wrapText="1" justifyLastLine="1"/>
    </xf>
    <xf numFmtId="49" fontId="27" fillId="0" borderId="10" xfId="0" applyNumberFormat="1" applyFont="1" applyBorder="1" applyAlignment="1" applyProtection="1">
      <alignment horizontal="center" vertical="center" wrapText="1" justifyLastLine="1"/>
    </xf>
    <xf numFmtId="49" fontId="16" fillId="4" borderId="0" xfId="16" applyNumberFormat="1" applyFont="1" applyFill="1" applyBorder="1" applyAlignment="1" applyProtection="1">
      <alignment horizontal="center" vertical="center" wrapText="1"/>
    </xf>
    <xf numFmtId="176" fontId="16" fillId="0" borderId="32" xfId="16" applyNumberFormat="1" applyFont="1" applyBorder="1" applyAlignment="1" applyProtection="1">
      <alignment horizontal="center" vertical="center" wrapText="1"/>
    </xf>
    <xf numFmtId="176" fontId="16" fillId="0" borderId="4" xfId="16" applyNumberFormat="1" applyFont="1" applyBorder="1" applyAlignment="1" applyProtection="1">
      <alignment horizontal="center" vertical="center" wrapText="1"/>
    </xf>
    <xf numFmtId="176" fontId="16" fillId="0" borderId="29" xfId="16" applyNumberFormat="1" applyFont="1" applyBorder="1" applyAlignment="1" applyProtection="1">
      <alignment horizontal="center" vertical="center" wrapText="1"/>
    </xf>
    <xf numFmtId="176" fontId="16" fillId="0" borderId="52" xfId="16" applyNumberFormat="1" applyFont="1" applyBorder="1" applyAlignment="1" applyProtection="1">
      <alignment horizontal="center" vertical="center" wrapText="1"/>
    </xf>
    <xf numFmtId="49" fontId="23" fillId="0" borderId="0" xfId="16" applyNumberFormat="1" applyFont="1" applyBorder="1" applyAlignment="1" applyProtection="1">
      <alignment horizontal="center" vertical="center" wrapText="1"/>
    </xf>
    <xf numFmtId="49" fontId="23" fillId="0" borderId="8" xfId="16" applyNumberFormat="1" applyFont="1" applyBorder="1" applyAlignment="1" applyProtection="1">
      <alignment horizontal="center" vertical="center" wrapText="1"/>
    </xf>
    <xf numFmtId="49" fontId="16" fillId="0" borderId="15" xfId="16" applyNumberFormat="1" applyFont="1" applyFill="1" applyBorder="1" applyAlignment="1" applyProtection="1">
      <alignment horizontal="center" vertical="center" wrapText="1"/>
    </xf>
    <xf numFmtId="49" fontId="16" fillId="0" borderId="15" xfId="16" applyNumberFormat="1" applyFont="1" applyBorder="1" applyAlignment="1" applyProtection="1">
      <alignment horizontal="center" vertical="center" wrapText="1"/>
    </xf>
    <xf numFmtId="49" fontId="16" fillId="0" borderId="3" xfId="16" applyNumberFormat="1" applyFont="1" applyBorder="1" applyAlignment="1" applyProtection="1">
      <alignment horizontal="distributed" vertical="center" wrapText="1"/>
    </xf>
    <xf numFmtId="49" fontId="16" fillId="0" borderId="25" xfId="16" applyNumberFormat="1" applyFont="1" applyBorder="1" applyAlignment="1" applyProtection="1">
      <alignment horizontal="distributed" vertical="center" wrapText="1"/>
    </xf>
    <xf numFmtId="176" fontId="16" fillId="0" borderId="66" xfId="17" applyNumberFormat="1" applyFont="1" applyBorder="1" applyAlignment="1" applyProtection="1">
      <alignment horizontal="center" vertical="center"/>
    </xf>
    <xf numFmtId="176" fontId="16" fillId="0" borderId="67" xfId="17" applyNumberFormat="1" applyFont="1" applyBorder="1" applyAlignment="1" applyProtection="1">
      <alignment horizontal="center" vertical="center"/>
    </xf>
    <xf numFmtId="176" fontId="16" fillId="0" borderId="68" xfId="17" applyNumberFormat="1" applyFont="1" applyBorder="1" applyAlignment="1" applyProtection="1">
      <alignment horizontal="center" vertical="center"/>
    </xf>
    <xf numFmtId="176" fontId="16" fillId="0" borderId="69" xfId="17" applyNumberFormat="1" applyFont="1" applyBorder="1" applyAlignment="1" applyProtection="1">
      <alignment horizontal="center" vertical="center"/>
    </xf>
    <xf numFmtId="176" fontId="16" fillId="0" borderId="18" xfId="17" applyNumberFormat="1" applyFont="1" applyBorder="1" applyAlignment="1" applyProtection="1">
      <alignment horizontal="center" vertical="center"/>
    </xf>
    <xf numFmtId="176" fontId="16" fillId="0" borderId="70" xfId="17" applyNumberFormat="1" applyFont="1" applyBorder="1" applyAlignment="1" applyProtection="1">
      <alignment horizontal="center" vertical="center"/>
    </xf>
    <xf numFmtId="176" fontId="16" fillId="0" borderId="3" xfId="17" applyNumberFormat="1" applyFont="1" applyBorder="1" applyAlignment="1" applyProtection="1">
      <alignment horizontal="center" vertical="center"/>
    </xf>
    <xf numFmtId="176" fontId="16" fillId="0" borderId="71" xfId="17" applyNumberFormat="1" applyFont="1" applyBorder="1" applyAlignment="1" applyProtection="1">
      <alignment horizontal="center" vertical="center"/>
    </xf>
    <xf numFmtId="176" fontId="16" fillId="0" borderId="72" xfId="17" applyNumberFormat="1" applyFont="1" applyBorder="1" applyAlignment="1" applyProtection="1">
      <alignment horizontal="center" vertical="center"/>
    </xf>
    <xf numFmtId="176" fontId="16" fillId="0" borderId="36" xfId="17" applyNumberFormat="1" applyFont="1" applyBorder="1" applyAlignment="1" applyProtection="1">
      <alignment horizontal="center" vertical="center"/>
    </xf>
    <xf numFmtId="176" fontId="16" fillId="0" borderId="73" xfId="17" applyNumberFormat="1" applyFont="1" applyBorder="1" applyAlignment="1" applyProtection="1">
      <alignment horizontal="center" vertical="center"/>
    </xf>
    <xf numFmtId="176" fontId="16" fillId="0" borderId="51" xfId="17" applyNumberFormat="1" applyFont="1" applyBorder="1" applyAlignment="1" applyProtection="1">
      <alignment horizontal="center" vertical="center"/>
    </xf>
    <xf numFmtId="176" fontId="16" fillId="0" borderId="74" xfId="17" applyNumberFormat="1" applyFont="1" applyBorder="1" applyAlignment="1" applyProtection="1">
      <alignment horizontal="center" vertical="center"/>
    </xf>
    <xf numFmtId="176" fontId="16" fillId="0" borderId="75" xfId="17" applyNumberFormat="1" applyFont="1" applyBorder="1" applyAlignment="1" applyProtection="1">
      <alignment horizontal="center" vertical="center"/>
    </xf>
    <xf numFmtId="176" fontId="16" fillId="0" borderId="42" xfId="17" applyNumberFormat="1" applyFont="1" applyBorder="1" applyAlignment="1" applyProtection="1">
      <alignment horizontal="center" vertical="center"/>
    </xf>
    <xf numFmtId="49" fontId="34" fillId="0" borderId="7" xfId="0" applyNumberFormat="1" applyFont="1" applyBorder="1" applyAlignment="1" applyProtection="1">
      <alignment horizontal="right" vertical="center" wrapText="1" justifyLastLine="1"/>
    </xf>
    <xf numFmtId="49" fontId="34" fillId="0" borderId="0" xfId="0" applyNumberFormat="1" applyFont="1" applyBorder="1" applyAlignment="1" applyProtection="1">
      <alignment horizontal="right" vertical="center" wrapText="1" justifyLastLine="1"/>
    </xf>
    <xf numFmtId="49" fontId="34" fillId="0" borderId="8" xfId="0" applyNumberFormat="1" applyFont="1" applyBorder="1" applyAlignment="1" applyProtection="1">
      <alignment horizontal="right" vertical="center" wrapText="1" justifyLastLine="1"/>
    </xf>
    <xf numFmtId="49" fontId="34" fillId="0" borderId="7" xfId="0" applyNumberFormat="1" applyFont="1" applyBorder="1" applyAlignment="1" applyProtection="1">
      <alignment horizontal="center" vertical="center" wrapText="1" justifyLastLine="1"/>
    </xf>
    <xf numFmtId="49" fontId="34" fillId="0" borderId="0" xfId="0" applyNumberFormat="1" applyFont="1" applyBorder="1" applyAlignment="1" applyProtection="1">
      <alignment horizontal="center" vertical="center" wrapText="1" justifyLastLine="1"/>
    </xf>
    <xf numFmtId="49" fontId="34" fillId="0" borderId="8" xfId="0" applyNumberFormat="1" applyFont="1" applyBorder="1" applyAlignment="1" applyProtection="1">
      <alignment horizontal="center" vertical="center" wrapText="1" justifyLastLine="1"/>
    </xf>
    <xf numFmtId="176" fontId="16" fillId="0" borderId="52" xfId="17" applyNumberFormat="1" applyFont="1" applyBorder="1" applyAlignment="1" applyProtection="1">
      <alignment horizontal="center" vertical="center" wrapText="1"/>
    </xf>
    <xf numFmtId="49" fontId="16" fillId="0" borderId="3" xfId="17" applyNumberFormat="1" applyFont="1" applyBorder="1" applyAlignment="1" applyProtection="1">
      <alignment horizontal="distributed" vertical="center" wrapText="1"/>
    </xf>
    <xf numFmtId="49" fontId="20" fillId="0" borderId="0" xfId="0" applyNumberFormat="1" applyFont="1" applyBorder="1" applyAlignment="1" applyProtection="1">
      <alignment horizontal="center" vertical="center" wrapText="1"/>
    </xf>
    <xf numFmtId="176" fontId="16" fillId="0" borderId="32" xfId="17" applyNumberFormat="1" applyFont="1" applyBorder="1" applyAlignment="1" applyProtection="1">
      <alignment horizontal="center" vertical="center" wrapText="1"/>
    </xf>
    <xf numFmtId="49" fontId="16" fillId="0" borderId="25" xfId="17" applyNumberFormat="1" applyFont="1" applyBorder="1" applyAlignment="1" applyProtection="1">
      <alignment horizontal="distributed" vertical="center" wrapText="1"/>
    </xf>
    <xf numFmtId="49" fontId="23" fillId="0" borderId="0" xfId="17" applyNumberFormat="1" applyFont="1" applyBorder="1" applyAlignment="1" applyProtection="1">
      <alignment horizontal="center" vertical="center" wrapText="1"/>
    </xf>
    <xf numFmtId="49" fontId="23" fillId="0" borderId="8" xfId="17" applyNumberFormat="1" applyFont="1" applyBorder="1" applyAlignment="1" applyProtection="1">
      <alignment horizontal="center" vertical="center" wrapText="1"/>
    </xf>
    <xf numFmtId="49" fontId="16" fillId="0" borderId="15" xfId="17" applyNumberFormat="1" applyFont="1" applyFill="1" applyBorder="1" applyAlignment="1" applyProtection="1">
      <alignment horizontal="center" vertical="center" wrapText="1"/>
    </xf>
    <xf numFmtId="49" fontId="16" fillId="0" borderId="15" xfId="17" applyNumberFormat="1" applyFont="1" applyBorder="1" applyAlignment="1" applyProtection="1">
      <alignment horizontal="center" vertical="center" wrapText="1"/>
    </xf>
    <xf numFmtId="49" fontId="16" fillId="4" borderId="0" xfId="17" applyNumberFormat="1" applyFont="1" applyFill="1" applyBorder="1" applyAlignment="1" applyProtection="1">
      <alignment horizontal="center" vertical="center" wrapText="1"/>
    </xf>
    <xf numFmtId="176" fontId="16" fillId="0" borderId="4" xfId="17" applyNumberFormat="1" applyFont="1" applyBorder="1" applyAlignment="1" applyProtection="1">
      <alignment horizontal="center" vertical="center" wrapText="1"/>
    </xf>
    <xf numFmtId="176" fontId="16" fillId="0" borderId="29" xfId="17" applyNumberFormat="1" applyFont="1" applyBorder="1" applyAlignment="1" applyProtection="1">
      <alignment horizontal="center" vertical="center" wrapText="1"/>
    </xf>
    <xf numFmtId="176" fontId="16" fillId="0" borderId="66" xfId="18" applyNumberFormat="1" applyFont="1" applyBorder="1" applyAlignment="1" applyProtection="1">
      <alignment horizontal="center" vertical="center"/>
    </xf>
    <xf numFmtId="176" fontId="16" fillId="0" borderId="67" xfId="18" applyNumberFormat="1" applyFont="1" applyBorder="1" applyAlignment="1" applyProtection="1">
      <alignment horizontal="center" vertical="center"/>
    </xf>
    <xf numFmtId="176" fontId="16" fillId="0" borderId="68" xfId="18" applyNumberFormat="1" applyFont="1" applyBorder="1" applyAlignment="1" applyProtection="1">
      <alignment horizontal="center" vertical="center"/>
    </xf>
    <xf numFmtId="176" fontId="16" fillId="0" borderId="69" xfId="18" applyNumberFormat="1" applyFont="1" applyBorder="1" applyAlignment="1" applyProtection="1">
      <alignment horizontal="center" vertical="center"/>
    </xf>
    <xf numFmtId="176" fontId="16" fillId="0" borderId="18" xfId="18" applyNumberFormat="1" applyFont="1" applyBorder="1" applyAlignment="1" applyProtection="1">
      <alignment horizontal="center" vertical="center"/>
    </xf>
    <xf numFmtId="176" fontId="16" fillId="0" borderId="70" xfId="18" applyNumberFormat="1" applyFont="1" applyBorder="1" applyAlignment="1" applyProtection="1">
      <alignment horizontal="center" vertical="center"/>
    </xf>
    <xf numFmtId="176" fontId="16" fillId="0" borderId="3" xfId="18" applyNumberFormat="1" applyFont="1" applyBorder="1" applyAlignment="1" applyProtection="1">
      <alignment horizontal="center" vertical="center"/>
    </xf>
    <xf numFmtId="176" fontId="16" fillId="0" borderId="71" xfId="18" applyNumberFormat="1" applyFont="1" applyBorder="1" applyAlignment="1" applyProtection="1">
      <alignment horizontal="center" vertical="center"/>
    </xf>
    <xf numFmtId="176" fontId="16" fillId="0" borderId="72" xfId="18" applyNumberFormat="1" applyFont="1" applyBorder="1" applyAlignment="1" applyProtection="1">
      <alignment horizontal="center" vertical="center"/>
    </xf>
    <xf numFmtId="176" fontId="16" fillId="0" borderId="36" xfId="18" applyNumberFormat="1" applyFont="1" applyBorder="1" applyAlignment="1" applyProtection="1">
      <alignment horizontal="center" vertical="center"/>
    </xf>
    <xf numFmtId="176" fontId="16" fillId="0" borderId="73" xfId="18" applyNumberFormat="1" applyFont="1" applyBorder="1" applyAlignment="1" applyProtection="1">
      <alignment horizontal="center" vertical="center"/>
    </xf>
    <xf numFmtId="176" fontId="16" fillId="0" borderId="51" xfId="18" applyNumberFormat="1" applyFont="1" applyBorder="1" applyAlignment="1" applyProtection="1">
      <alignment horizontal="center" vertical="center"/>
    </xf>
    <xf numFmtId="176" fontId="16" fillId="0" borderId="74" xfId="18" applyNumberFormat="1" applyFont="1" applyBorder="1" applyAlignment="1" applyProtection="1">
      <alignment horizontal="center" vertical="center"/>
    </xf>
    <xf numFmtId="176" fontId="16" fillId="0" borderId="75" xfId="18" applyNumberFormat="1" applyFont="1" applyBorder="1" applyAlignment="1" applyProtection="1">
      <alignment horizontal="center" vertical="center"/>
    </xf>
    <xf numFmtId="176" fontId="16" fillId="0" borderId="42" xfId="18" applyNumberFormat="1" applyFont="1" applyBorder="1" applyAlignment="1" applyProtection="1">
      <alignment horizontal="center" vertical="center"/>
    </xf>
    <xf numFmtId="176" fontId="16" fillId="0" borderId="52" xfId="18" applyNumberFormat="1" applyFont="1" applyBorder="1" applyAlignment="1" applyProtection="1">
      <alignment horizontal="center" vertical="center" wrapText="1"/>
    </xf>
    <xf numFmtId="49" fontId="16" fillId="0" borderId="3" xfId="18" applyNumberFormat="1" applyFont="1" applyBorder="1" applyAlignment="1" applyProtection="1">
      <alignment horizontal="distributed" vertical="center" wrapText="1"/>
    </xf>
    <xf numFmtId="176" fontId="16" fillId="0" borderId="32" xfId="18" applyNumberFormat="1" applyFont="1" applyBorder="1" applyAlignment="1" applyProtection="1">
      <alignment horizontal="center" vertical="center" wrapText="1"/>
    </xf>
    <xf numFmtId="49" fontId="16" fillId="0" borderId="25" xfId="18" applyNumberFormat="1" applyFont="1" applyBorder="1" applyAlignment="1" applyProtection="1">
      <alignment horizontal="distributed" vertical="center" wrapText="1"/>
    </xf>
    <xf numFmtId="49" fontId="23" fillId="0" borderId="0" xfId="18" applyNumberFormat="1" applyFont="1" applyBorder="1" applyAlignment="1" applyProtection="1">
      <alignment horizontal="center" vertical="center" wrapText="1"/>
    </xf>
    <xf numFmtId="49" fontId="23" fillId="0" borderId="8" xfId="18" applyNumberFormat="1" applyFont="1" applyBorder="1" applyAlignment="1" applyProtection="1">
      <alignment horizontal="center" vertical="center" wrapText="1"/>
    </xf>
    <xf numFmtId="49" fontId="16" fillId="0" borderId="15" xfId="18" applyNumberFormat="1" applyFont="1" applyFill="1" applyBorder="1" applyAlignment="1" applyProtection="1">
      <alignment horizontal="center" vertical="center" wrapText="1"/>
    </xf>
    <xf numFmtId="49" fontId="16" fillId="0" borderId="15" xfId="18" applyNumberFormat="1" applyFont="1" applyBorder="1" applyAlignment="1" applyProtection="1">
      <alignment horizontal="center" vertical="center" wrapText="1"/>
    </xf>
    <xf numFmtId="49" fontId="16" fillId="4" borderId="0" xfId="18" applyNumberFormat="1" applyFont="1" applyFill="1" applyBorder="1" applyAlignment="1" applyProtection="1">
      <alignment horizontal="center" vertical="center" wrapText="1"/>
    </xf>
    <xf numFmtId="176" fontId="16" fillId="0" borderId="4" xfId="18" applyNumberFormat="1" applyFont="1" applyBorder="1" applyAlignment="1" applyProtection="1">
      <alignment horizontal="center" vertical="center" wrapText="1"/>
    </xf>
    <xf numFmtId="176" fontId="16" fillId="0" borderId="29" xfId="18" applyNumberFormat="1" applyFont="1" applyBorder="1" applyAlignment="1" applyProtection="1">
      <alignment horizontal="center" vertical="center" wrapText="1"/>
    </xf>
    <xf numFmtId="176" fontId="16" fillId="0" borderId="70" xfId="19" applyNumberFormat="1" applyFont="1" applyBorder="1" applyAlignment="1" applyProtection="1">
      <alignment horizontal="center" vertical="center"/>
    </xf>
    <xf numFmtId="176" fontId="16" fillId="0" borderId="3" xfId="19" applyNumberFormat="1" applyFont="1" applyBorder="1" applyAlignment="1" applyProtection="1">
      <alignment horizontal="center" vertical="center"/>
    </xf>
    <xf numFmtId="176" fontId="16" fillId="0" borderId="71" xfId="19" applyNumberFormat="1" applyFont="1" applyBorder="1" applyAlignment="1" applyProtection="1">
      <alignment horizontal="center" vertical="center"/>
    </xf>
    <xf numFmtId="176" fontId="16" fillId="0" borderId="72" xfId="19" applyNumberFormat="1" applyFont="1" applyBorder="1" applyAlignment="1" applyProtection="1">
      <alignment horizontal="center" vertical="center"/>
    </xf>
    <xf numFmtId="176" fontId="16" fillId="0" borderId="36" xfId="19" applyNumberFormat="1" applyFont="1" applyBorder="1" applyAlignment="1" applyProtection="1">
      <alignment horizontal="center" vertical="center"/>
    </xf>
    <xf numFmtId="176" fontId="16" fillId="0" borderId="66" xfId="19" applyNumberFormat="1" applyFont="1" applyBorder="1" applyAlignment="1" applyProtection="1">
      <alignment horizontal="center" vertical="center"/>
    </xf>
    <xf numFmtId="176" fontId="16" fillId="0" borderId="67" xfId="19" applyNumberFormat="1" applyFont="1" applyBorder="1" applyAlignment="1" applyProtection="1">
      <alignment horizontal="center" vertical="center"/>
    </xf>
    <xf numFmtId="176" fontId="16" fillId="0" borderId="68" xfId="19" applyNumberFormat="1" applyFont="1" applyBorder="1" applyAlignment="1" applyProtection="1">
      <alignment horizontal="center" vertical="center"/>
    </xf>
    <xf numFmtId="176" fontId="16" fillId="0" borderId="69" xfId="19" applyNumberFormat="1" applyFont="1" applyBorder="1" applyAlignment="1" applyProtection="1">
      <alignment horizontal="center" vertical="center"/>
    </xf>
    <xf numFmtId="176" fontId="16" fillId="0" borderId="18" xfId="19" applyNumberFormat="1" applyFont="1" applyBorder="1" applyAlignment="1" applyProtection="1">
      <alignment horizontal="center" vertical="center"/>
    </xf>
    <xf numFmtId="176" fontId="16" fillId="0" borderId="73" xfId="19" applyNumberFormat="1" applyFont="1" applyBorder="1" applyAlignment="1" applyProtection="1">
      <alignment horizontal="center" vertical="center"/>
    </xf>
    <xf numFmtId="176" fontId="16" fillId="0" borderId="51" xfId="19" applyNumberFormat="1" applyFont="1" applyBorder="1" applyAlignment="1" applyProtection="1">
      <alignment horizontal="center" vertical="center"/>
    </xf>
    <xf numFmtId="176" fontId="16" fillId="0" borderId="74" xfId="19" applyNumberFormat="1" applyFont="1" applyBorder="1" applyAlignment="1" applyProtection="1">
      <alignment horizontal="center" vertical="center"/>
    </xf>
    <xf numFmtId="176" fontId="16" fillId="0" borderId="75" xfId="19" applyNumberFormat="1" applyFont="1" applyBorder="1" applyAlignment="1" applyProtection="1">
      <alignment horizontal="center" vertical="center"/>
    </xf>
    <xf numFmtId="176" fontId="16" fillId="0" borderId="42" xfId="19" applyNumberFormat="1" applyFont="1" applyBorder="1" applyAlignment="1" applyProtection="1">
      <alignment horizontal="center" vertical="center"/>
    </xf>
    <xf numFmtId="176" fontId="16" fillId="0" borderId="52" xfId="19" applyNumberFormat="1" applyFont="1" applyBorder="1" applyAlignment="1" applyProtection="1">
      <alignment horizontal="center" vertical="center" wrapText="1"/>
    </xf>
    <xf numFmtId="49" fontId="16" fillId="0" borderId="3" xfId="19" applyNumberFormat="1" applyFont="1" applyBorder="1" applyAlignment="1" applyProtection="1">
      <alignment horizontal="distributed" vertical="center" wrapText="1"/>
    </xf>
    <xf numFmtId="176" fontId="16" fillId="0" borderId="32" xfId="19" applyNumberFormat="1" applyFont="1" applyBorder="1" applyAlignment="1" applyProtection="1">
      <alignment horizontal="center" vertical="center" wrapText="1"/>
    </xf>
    <xf numFmtId="49" fontId="16" fillId="0" borderId="25" xfId="19" applyNumberFormat="1" applyFont="1" applyBorder="1" applyAlignment="1" applyProtection="1">
      <alignment horizontal="distributed" vertical="center" wrapText="1"/>
    </xf>
    <xf numFmtId="49" fontId="23" fillId="0" borderId="0" xfId="19" applyNumberFormat="1" applyFont="1" applyBorder="1" applyAlignment="1" applyProtection="1">
      <alignment horizontal="center" vertical="center" wrapText="1"/>
    </xf>
    <xf numFmtId="49" fontId="23" fillId="0" borderId="8" xfId="19" applyNumberFormat="1" applyFont="1" applyBorder="1" applyAlignment="1" applyProtection="1">
      <alignment horizontal="center" vertical="center" wrapText="1"/>
    </xf>
    <xf numFmtId="49" fontId="16" fillId="0" borderId="15" xfId="19" applyNumberFormat="1" applyFont="1" applyFill="1" applyBorder="1" applyAlignment="1" applyProtection="1">
      <alignment horizontal="center" vertical="center" wrapText="1"/>
    </xf>
    <xf numFmtId="49" fontId="16" fillId="0" borderId="15" xfId="19" applyNumberFormat="1" applyFont="1" applyBorder="1" applyAlignment="1" applyProtection="1">
      <alignment horizontal="center" vertical="center" wrapText="1"/>
    </xf>
    <xf numFmtId="49" fontId="16" fillId="4" borderId="0" xfId="19" applyNumberFormat="1" applyFont="1" applyFill="1" applyBorder="1" applyAlignment="1" applyProtection="1">
      <alignment horizontal="center" vertical="center" wrapText="1"/>
    </xf>
    <xf numFmtId="176" fontId="16" fillId="0" borderId="4" xfId="19" applyNumberFormat="1" applyFont="1" applyBorder="1" applyAlignment="1" applyProtection="1">
      <alignment horizontal="center" vertical="center" wrapText="1"/>
    </xf>
    <xf numFmtId="176" fontId="16" fillId="0" borderId="29" xfId="19" applyNumberFormat="1" applyFont="1" applyBorder="1" applyAlignment="1" applyProtection="1">
      <alignment horizontal="center" vertical="center" wrapText="1"/>
    </xf>
    <xf numFmtId="49" fontId="16" fillId="0" borderId="9" xfId="0" applyNumberFormat="1" applyFont="1" applyBorder="1" applyAlignment="1" applyProtection="1">
      <alignment horizontal="center" vertical="center" wrapText="1" justifyLastLine="1"/>
    </xf>
    <xf numFmtId="176" fontId="16" fillId="0" borderId="66" xfId="20" applyNumberFormat="1" applyFont="1" applyBorder="1" applyAlignment="1" applyProtection="1">
      <alignment horizontal="center" vertical="center"/>
    </xf>
    <xf numFmtId="176" fontId="16" fillId="0" borderId="67" xfId="20" applyNumberFormat="1" applyFont="1" applyBorder="1" applyAlignment="1" applyProtection="1">
      <alignment horizontal="center" vertical="center"/>
    </xf>
    <xf numFmtId="176" fontId="16" fillId="0" borderId="68" xfId="20" applyNumberFormat="1" applyFont="1" applyBorder="1" applyAlignment="1" applyProtection="1">
      <alignment horizontal="center" vertical="center"/>
    </xf>
    <xf numFmtId="176" fontId="16" fillId="0" borderId="69" xfId="20" applyNumberFormat="1" applyFont="1" applyBorder="1" applyAlignment="1" applyProtection="1">
      <alignment horizontal="center" vertical="center"/>
    </xf>
    <xf numFmtId="176" fontId="16" fillId="0" borderId="18" xfId="20" applyNumberFormat="1" applyFont="1" applyBorder="1" applyAlignment="1" applyProtection="1">
      <alignment horizontal="center" vertical="center"/>
    </xf>
    <xf numFmtId="176" fontId="16" fillId="0" borderId="70" xfId="20" applyNumberFormat="1" applyFont="1" applyBorder="1" applyAlignment="1" applyProtection="1">
      <alignment horizontal="center" vertical="center"/>
    </xf>
    <xf numFmtId="176" fontId="16" fillId="0" borderId="3" xfId="20" applyNumberFormat="1" applyFont="1" applyBorder="1" applyAlignment="1" applyProtection="1">
      <alignment horizontal="center" vertical="center"/>
    </xf>
    <xf numFmtId="176" fontId="16" fillId="0" borderId="71" xfId="20" applyNumberFormat="1" applyFont="1" applyBorder="1" applyAlignment="1" applyProtection="1">
      <alignment horizontal="center" vertical="center"/>
    </xf>
    <xf numFmtId="176" fontId="16" fillId="0" borderId="72" xfId="20" applyNumberFormat="1" applyFont="1" applyBorder="1" applyAlignment="1" applyProtection="1">
      <alignment horizontal="center" vertical="center"/>
    </xf>
    <xf numFmtId="176" fontId="16" fillId="0" borderId="36" xfId="20" applyNumberFormat="1" applyFont="1" applyBorder="1" applyAlignment="1" applyProtection="1">
      <alignment horizontal="center" vertical="center"/>
    </xf>
    <xf numFmtId="176" fontId="16" fillId="0" borderId="32" xfId="20" applyNumberFormat="1" applyFont="1" applyBorder="1" applyAlignment="1" applyProtection="1">
      <alignment horizontal="center" vertical="center" wrapText="1"/>
    </xf>
    <xf numFmtId="49" fontId="16" fillId="0" borderId="25" xfId="20" applyNumberFormat="1" applyFont="1" applyBorder="1" applyAlignment="1" applyProtection="1">
      <alignment horizontal="distributed" vertical="center" wrapText="1"/>
    </xf>
    <xf numFmtId="49" fontId="16" fillId="0" borderId="3" xfId="20" applyNumberFormat="1" applyFont="1" applyBorder="1" applyAlignment="1" applyProtection="1">
      <alignment horizontal="distributed" vertical="center" wrapText="1"/>
    </xf>
    <xf numFmtId="176" fontId="16" fillId="0" borderId="73" xfId="20" applyNumberFormat="1" applyFont="1" applyBorder="1" applyAlignment="1" applyProtection="1">
      <alignment horizontal="center" vertical="center"/>
    </xf>
    <xf numFmtId="176" fontId="16" fillId="0" borderId="51" xfId="20" applyNumberFormat="1" applyFont="1" applyBorder="1" applyAlignment="1" applyProtection="1">
      <alignment horizontal="center" vertical="center"/>
    </xf>
    <xf numFmtId="176" fontId="16" fillId="0" borderId="74" xfId="20" applyNumberFormat="1" applyFont="1" applyBorder="1" applyAlignment="1" applyProtection="1">
      <alignment horizontal="center" vertical="center"/>
    </xf>
    <xf numFmtId="176" fontId="16" fillId="0" borderId="75" xfId="20" applyNumberFormat="1" applyFont="1" applyBorder="1" applyAlignment="1" applyProtection="1">
      <alignment horizontal="center" vertical="center"/>
    </xf>
    <xf numFmtId="176" fontId="16" fillId="0" borderId="42" xfId="20" applyNumberFormat="1" applyFont="1" applyBorder="1" applyAlignment="1" applyProtection="1">
      <alignment horizontal="center" vertical="center"/>
    </xf>
    <xf numFmtId="49" fontId="23" fillId="0" borderId="0" xfId="20" applyNumberFormat="1" applyFont="1" applyBorder="1" applyAlignment="1" applyProtection="1">
      <alignment horizontal="center" vertical="center" wrapText="1"/>
    </xf>
    <xf numFmtId="49" fontId="23" fillId="0" borderId="8" xfId="20" applyNumberFormat="1" applyFont="1" applyBorder="1" applyAlignment="1" applyProtection="1">
      <alignment horizontal="center" vertical="center" wrapText="1"/>
    </xf>
    <xf numFmtId="49" fontId="16" fillId="0" borderId="15" xfId="20" applyNumberFormat="1" applyFont="1" applyFill="1" applyBorder="1" applyAlignment="1" applyProtection="1">
      <alignment horizontal="center" vertical="center" wrapText="1"/>
    </xf>
    <xf numFmtId="49" fontId="16" fillId="0" borderId="15" xfId="20" applyNumberFormat="1" applyFont="1" applyBorder="1" applyAlignment="1" applyProtection="1">
      <alignment horizontal="center" vertical="center" wrapText="1"/>
    </xf>
    <xf numFmtId="49" fontId="16" fillId="4" borderId="0" xfId="20" applyNumberFormat="1" applyFont="1" applyFill="1" applyBorder="1" applyAlignment="1" applyProtection="1">
      <alignment horizontal="center" vertical="center" wrapText="1"/>
    </xf>
    <xf numFmtId="176" fontId="16" fillId="0" borderId="4" xfId="20" applyNumberFormat="1" applyFont="1" applyBorder="1" applyAlignment="1" applyProtection="1">
      <alignment horizontal="center" vertical="center" wrapText="1"/>
    </xf>
    <xf numFmtId="176" fontId="16" fillId="0" borderId="29" xfId="20" applyNumberFormat="1" applyFont="1" applyBorder="1" applyAlignment="1" applyProtection="1">
      <alignment horizontal="center" vertical="center" wrapText="1"/>
    </xf>
    <xf numFmtId="176" fontId="16" fillId="0" borderId="52" xfId="20" applyNumberFormat="1" applyFont="1" applyBorder="1" applyAlignment="1" applyProtection="1">
      <alignment horizontal="center" vertical="center" wrapText="1"/>
    </xf>
    <xf numFmtId="49" fontId="26" fillId="0" borderId="7" xfId="0" applyNumberFormat="1" applyFont="1" applyBorder="1" applyAlignment="1" applyProtection="1">
      <alignment horizontal="center" wrapText="1"/>
    </xf>
    <xf numFmtId="49" fontId="26" fillId="0" borderId="0" xfId="0" applyNumberFormat="1" applyFont="1" applyBorder="1" applyAlignment="1" applyProtection="1">
      <alignment horizontal="center" wrapText="1"/>
    </xf>
    <xf numFmtId="49" fontId="26" fillId="0" borderId="8" xfId="0" applyNumberFormat="1" applyFont="1" applyBorder="1" applyAlignment="1" applyProtection="1">
      <alignment horizontal="center" wrapText="1"/>
    </xf>
    <xf numFmtId="49" fontId="23" fillId="0" borderId="15" xfId="0" applyNumberFormat="1" applyFont="1" applyFill="1" applyBorder="1" applyAlignment="1" applyProtection="1">
      <alignment horizontal="distributed" vertical="center" wrapText="1" justifyLastLine="1"/>
    </xf>
    <xf numFmtId="49" fontId="23" fillId="0" borderId="5" xfId="0" applyNumberFormat="1" applyFont="1" applyFill="1" applyBorder="1" applyAlignment="1" applyProtection="1">
      <alignment horizontal="distributed" vertical="center" wrapText="1" justifyLastLine="1"/>
    </xf>
    <xf numFmtId="49" fontId="23" fillId="0" borderId="16" xfId="0" applyNumberFormat="1" applyFont="1" applyFill="1" applyBorder="1" applyAlignment="1" applyProtection="1">
      <alignment horizontal="distributed" vertical="center" wrapText="1" justifyLastLine="1"/>
    </xf>
    <xf numFmtId="49" fontId="16" fillId="0" borderId="7" xfId="0" applyNumberFormat="1" applyFont="1" applyBorder="1" applyAlignment="1" applyProtection="1">
      <alignment horizontal="center" vertical="center" wrapText="1"/>
    </xf>
    <xf numFmtId="49" fontId="16" fillId="0" borderId="0" xfId="0" applyNumberFormat="1" applyFont="1" applyBorder="1" applyAlignment="1" applyProtection="1">
      <alignment horizontal="center" vertical="center" wrapText="1"/>
    </xf>
    <xf numFmtId="49" fontId="16" fillId="0" borderId="8" xfId="0" applyNumberFormat="1" applyFont="1" applyBorder="1" applyAlignment="1" applyProtection="1">
      <alignment horizontal="center" vertical="center" wrapText="1"/>
    </xf>
    <xf numFmtId="49" fontId="16" fillId="0" borderId="7" xfId="0" applyNumberFormat="1" applyFont="1" applyBorder="1" applyAlignment="1" applyProtection="1">
      <alignment horizontal="distributed" wrapText="1" justifyLastLine="1"/>
    </xf>
    <xf numFmtId="49" fontId="16" fillId="0" borderId="0" xfId="0" applyNumberFormat="1" applyFont="1" applyBorder="1" applyAlignment="1" applyProtection="1">
      <alignment horizontal="distributed" wrapText="1" justifyLastLine="1"/>
    </xf>
    <xf numFmtId="49" fontId="16" fillId="0" borderId="8" xfId="0" applyNumberFormat="1" applyFont="1" applyBorder="1" applyAlignment="1" applyProtection="1">
      <alignment horizontal="distributed" wrapText="1" justifyLastLine="1"/>
    </xf>
    <xf numFmtId="49" fontId="18" fillId="0" borderId="15" xfId="0" applyNumberFormat="1" applyFont="1" applyFill="1" applyBorder="1" applyAlignment="1" applyProtection="1">
      <alignment horizontal="distributed" vertical="center" wrapText="1" justifyLastLine="1"/>
    </xf>
    <xf numFmtId="49" fontId="18" fillId="0" borderId="5" xfId="0" applyNumberFormat="1" applyFont="1" applyFill="1" applyBorder="1" applyAlignment="1" applyProtection="1">
      <alignment horizontal="distributed" vertical="center" wrapText="1" justifyLastLine="1"/>
    </xf>
    <xf numFmtId="49" fontId="24" fillId="0" borderId="1" xfId="0" applyNumberFormat="1" applyFont="1" applyBorder="1" applyAlignment="1" applyProtection="1">
      <alignment horizontal="distributed" vertical="center" wrapText="1" justifyLastLine="1"/>
    </xf>
    <xf numFmtId="49" fontId="24" fillId="0" borderId="24" xfId="0" applyNumberFormat="1" applyFont="1" applyBorder="1" applyAlignment="1" applyProtection="1">
      <alignment horizontal="distributed" vertical="center" wrapText="1" justifyLastLine="1"/>
    </xf>
    <xf numFmtId="49" fontId="18" fillId="0" borderId="1" xfId="0" applyNumberFormat="1" applyFont="1" applyBorder="1" applyAlignment="1" applyProtection="1">
      <alignment horizontal="distributed" vertical="center" wrapText="1" justifyLastLine="1"/>
    </xf>
    <xf numFmtId="49" fontId="24" fillId="0" borderId="15" xfId="0" applyNumberFormat="1" applyFont="1" applyFill="1" applyBorder="1" applyAlignment="1" applyProtection="1">
      <alignment horizontal="distributed" vertical="center" wrapText="1" justifyLastLine="1"/>
    </xf>
    <xf numFmtId="49" fontId="24" fillId="0" borderId="5" xfId="0" applyNumberFormat="1" applyFont="1" applyFill="1" applyBorder="1" applyAlignment="1" applyProtection="1">
      <alignment horizontal="distributed" vertical="center" wrapText="1" justifyLastLine="1"/>
    </xf>
    <xf numFmtId="176" fontId="16" fillId="0" borderId="22" xfId="25" applyNumberFormat="1" applyFont="1" applyBorder="1" applyAlignment="1" applyProtection="1">
      <alignment horizontal="center" vertical="center"/>
    </xf>
    <xf numFmtId="176" fontId="16" fillId="0" borderId="4" xfId="25" applyNumberFormat="1" applyFont="1" applyBorder="1" applyAlignment="1" applyProtection="1">
      <alignment horizontal="center" vertical="center"/>
    </xf>
    <xf numFmtId="176" fontId="16" fillId="0" borderId="29" xfId="25" applyNumberFormat="1" applyFont="1" applyBorder="1" applyAlignment="1" applyProtection="1">
      <alignment horizontal="center" vertical="center"/>
    </xf>
    <xf numFmtId="176" fontId="16" fillId="0" borderId="32" xfId="25" applyNumberFormat="1" applyFont="1" applyBorder="1" applyAlignment="1" applyProtection="1">
      <alignment horizontal="center" vertical="center"/>
    </xf>
    <xf numFmtId="176" fontId="16" fillId="0" borderId="53" xfId="25" applyNumberFormat="1" applyFont="1" applyBorder="1" applyAlignment="1" applyProtection="1">
      <alignment horizontal="center" vertical="center"/>
    </xf>
    <xf numFmtId="49" fontId="16" fillId="0" borderId="2" xfId="0" applyNumberFormat="1" applyFont="1" applyBorder="1" applyAlignment="1" applyProtection="1">
      <alignment horizontal="distributed" vertical="distributed" wrapText="1" justifyLastLine="1"/>
    </xf>
    <xf numFmtId="49" fontId="16" fillId="0" borderId="3" xfId="0" applyNumberFormat="1" applyFont="1" applyBorder="1" applyAlignment="1" applyProtection="1">
      <alignment horizontal="distributed" vertical="distributed" wrapText="1" justifyLastLine="1"/>
    </xf>
    <xf numFmtId="49" fontId="16" fillId="0" borderId="36" xfId="0" applyNumberFormat="1" applyFont="1" applyBorder="1" applyAlignment="1" applyProtection="1">
      <alignment horizontal="distributed" vertical="distributed" wrapText="1" justifyLastLine="1"/>
    </xf>
    <xf numFmtId="49" fontId="16" fillId="0" borderId="36" xfId="0" applyNumberFormat="1" applyFont="1" applyBorder="1" applyAlignment="1" applyProtection="1">
      <alignment horizontal="distributed" vertical="center" wrapText="1"/>
    </xf>
    <xf numFmtId="49" fontId="16" fillId="0" borderId="11"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6" fillId="0" borderId="8" xfId="0" applyNumberFormat="1" applyFont="1" applyBorder="1" applyAlignment="1" applyProtection="1">
      <alignment horizontal="center" vertical="center"/>
    </xf>
    <xf numFmtId="176" fontId="16" fillId="0" borderId="23" xfId="25" applyNumberFormat="1" applyFont="1" applyBorder="1" applyAlignment="1" applyProtection="1">
      <alignment horizontal="center" vertical="center"/>
    </xf>
    <xf numFmtId="181" fontId="16" fillId="0" borderId="45" xfId="0" applyNumberFormat="1" applyFont="1" applyBorder="1" applyAlignment="1" applyProtection="1">
      <alignment horizontal="center" vertical="distributed" wrapText="1"/>
    </xf>
    <xf numFmtId="49" fontId="16" fillId="0" borderId="11" xfId="0" applyNumberFormat="1" applyFont="1" applyBorder="1" applyAlignment="1" applyProtection="1">
      <alignment horizontal="center" vertical="center" textRotation="255" wrapText="1"/>
    </xf>
    <xf numFmtId="49" fontId="16" fillId="0" borderId="0" xfId="0" applyNumberFormat="1" applyFont="1" applyBorder="1" applyAlignment="1" applyProtection="1">
      <alignment horizontal="center" vertical="center" textRotation="255" wrapText="1"/>
    </xf>
    <xf numFmtId="49" fontId="16" fillId="0" borderId="8" xfId="0" applyNumberFormat="1" applyFont="1" applyBorder="1" applyAlignment="1" applyProtection="1">
      <alignment horizontal="center" vertical="center" textRotation="255" wrapText="1"/>
    </xf>
    <xf numFmtId="49" fontId="16" fillId="0" borderId="102" xfId="0" applyNumberFormat="1" applyFont="1" applyBorder="1" applyAlignment="1" applyProtection="1">
      <alignment horizontal="center" vertical="center" textRotation="255" wrapText="1"/>
    </xf>
    <xf numFmtId="49" fontId="16" fillId="0" borderId="25" xfId="0" applyNumberFormat="1" applyFont="1" applyBorder="1" applyAlignment="1" applyProtection="1">
      <alignment horizontal="center" vertical="center" textRotation="255" wrapText="1"/>
    </xf>
    <xf numFmtId="49" fontId="16" fillId="0" borderId="57" xfId="0" applyNumberFormat="1" applyFont="1" applyBorder="1" applyAlignment="1" applyProtection="1">
      <alignment horizontal="center" vertical="center" textRotation="255" wrapText="1"/>
    </xf>
    <xf numFmtId="176" fontId="16" fillId="0" borderId="34" xfId="25" applyNumberFormat="1" applyFont="1" applyBorder="1" applyAlignment="1" applyProtection="1">
      <alignment horizontal="center" vertical="center"/>
    </xf>
    <xf numFmtId="176" fontId="16" fillId="0" borderId="6" xfId="25" applyNumberFormat="1" applyFont="1" applyBorder="1" applyAlignment="1" applyProtection="1">
      <alignment horizontal="center" vertical="center"/>
    </xf>
    <xf numFmtId="176" fontId="16" fillId="0" borderId="125" xfId="25" applyNumberFormat="1" applyFont="1" applyBorder="1" applyAlignment="1" applyProtection="1">
      <alignment horizontal="center" vertical="center"/>
    </xf>
    <xf numFmtId="176" fontId="16" fillId="0" borderId="126" xfId="25" applyNumberFormat="1" applyFont="1" applyBorder="1" applyAlignment="1" applyProtection="1">
      <alignment horizontal="center" vertical="center"/>
    </xf>
    <xf numFmtId="176" fontId="16" fillId="0" borderId="33" xfId="25" applyNumberFormat="1" applyFont="1" applyBorder="1" applyAlignment="1" applyProtection="1">
      <alignment horizontal="center" vertical="center"/>
    </xf>
    <xf numFmtId="177" fontId="16" fillId="3" borderId="19" xfId="0" applyNumberFormat="1" applyFont="1" applyFill="1" applyBorder="1" applyAlignment="1" applyProtection="1">
      <alignment horizontal="right" vertical="center" shrinkToFit="1"/>
    </xf>
    <xf numFmtId="177" fontId="16" fillId="3" borderId="111" xfId="0" applyNumberFormat="1" applyFont="1" applyFill="1" applyBorder="1" applyAlignment="1" applyProtection="1">
      <alignment horizontal="right" vertical="center" shrinkToFit="1"/>
    </xf>
    <xf numFmtId="49" fontId="16" fillId="0" borderId="45" xfId="0" applyNumberFormat="1" applyFont="1" applyBorder="1" applyAlignment="1" applyProtection="1">
      <alignment horizontal="center" vertical="center" textRotation="255" wrapText="1"/>
    </xf>
    <xf numFmtId="49" fontId="16" fillId="0" borderId="5" xfId="0" applyNumberFormat="1" applyFont="1" applyBorder="1" applyAlignment="1" applyProtection="1">
      <alignment horizontal="center" vertical="center" textRotation="255" wrapText="1"/>
    </xf>
    <xf numFmtId="49" fontId="16" fillId="0" borderId="16" xfId="0" applyNumberFormat="1" applyFont="1" applyBorder="1" applyAlignment="1" applyProtection="1">
      <alignment horizontal="center" vertical="center" textRotation="255" wrapText="1"/>
    </xf>
    <xf numFmtId="176" fontId="16" fillId="0" borderId="87" xfId="25" applyNumberFormat="1" applyFont="1" applyBorder="1" applyAlignment="1" applyProtection="1">
      <alignment horizontal="center" vertical="center"/>
    </xf>
    <xf numFmtId="176" fontId="16" fillId="0" borderId="88" xfId="25" applyNumberFormat="1" applyFont="1" applyBorder="1" applyAlignment="1" applyProtection="1">
      <alignment horizontal="center" vertical="center"/>
    </xf>
    <xf numFmtId="176" fontId="16" fillId="0" borderId="89" xfId="25" applyNumberFormat="1" applyFont="1" applyBorder="1" applyAlignment="1" applyProtection="1">
      <alignment horizontal="center" vertical="center"/>
    </xf>
    <xf numFmtId="176" fontId="16" fillId="0" borderId="90" xfId="25" applyNumberFormat="1" applyFont="1" applyBorder="1" applyAlignment="1" applyProtection="1">
      <alignment horizontal="center" vertical="center"/>
    </xf>
    <xf numFmtId="176" fontId="16" fillId="0" borderId="113" xfId="25" applyNumberFormat="1" applyFont="1" applyBorder="1" applyAlignment="1" applyProtection="1">
      <alignment horizontal="center" vertical="center"/>
    </xf>
    <xf numFmtId="176" fontId="16" fillId="0" borderId="63" xfId="0" applyNumberFormat="1" applyFont="1" applyFill="1" applyBorder="1" applyAlignment="1" applyProtection="1">
      <alignment horizontal="right" vertical="center"/>
    </xf>
    <xf numFmtId="176" fontId="16" fillId="0" borderId="116" xfId="0" applyNumberFormat="1" applyFont="1" applyFill="1" applyBorder="1" applyAlignment="1" applyProtection="1">
      <alignment horizontal="right" vertical="center"/>
    </xf>
    <xf numFmtId="176" fontId="17" fillId="0" borderId="116" xfId="0" applyNumberFormat="1" applyFont="1" applyBorder="1" applyAlignment="1" applyProtection="1">
      <alignment horizontal="right" vertical="center"/>
    </xf>
    <xf numFmtId="176" fontId="17" fillId="0" borderId="117" xfId="0" applyNumberFormat="1" applyFont="1" applyBorder="1" applyAlignment="1" applyProtection="1">
      <alignment horizontal="right" vertical="center"/>
    </xf>
    <xf numFmtId="176" fontId="17" fillId="0" borderId="116" xfId="0" applyNumberFormat="1" applyFont="1" applyFill="1" applyBorder="1" applyAlignment="1" applyProtection="1">
      <alignment horizontal="right" vertical="center"/>
    </xf>
    <xf numFmtId="176" fontId="17" fillId="0" borderId="117" xfId="0" applyNumberFormat="1" applyFont="1" applyFill="1" applyBorder="1" applyAlignment="1" applyProtection="1">
      <alignment horizontal="right" vertical="center"/>
    </xf>
    <xf numFmtId="49" fontId="24" fillId="0" borderId="2" xfId="0" applyNumberFormat="1" applyFont="1" applyBorder="1" applyAlignment="1" applyProtection="1">
      <alignment horizontal="distributed" vertical="center" wrapText="1" justifyLastLine="1"/>
    </xf>
    <xf numFmtId="49" fontId="24" fillId="0" borderId="3" xfId="0" applyNumberFormat="1" applyFont="1" applyBorder="1" applyAlignment="1" applyProtection="1">
      <alignment horizontal="distributed" vertical="center" wrapText="1" justifyLastLine="1"/>
    </xf>
    <xf numFmtId="49" fontId="24" fillId="0" borderId="23" xfId="0" applyNumberFormat="1" applyFont="1" applyBorder="1" applyAlignment="1" applyProtection="1">
      <alignment horizontal="distributed" vertical="center" wrapText="1" justifyLastLine="1"/>
    </xf>
    <xf numFmtId="49" fontId="16" fillId="0" borderId="96" xfId="0" applyNumberFormat="1" applyFont="1" applyBorder="1" applyAlignment="1" applyProtection="1">
      <alignment horizontal="center" vertical="center" justifyLastLine="1"/>
    </xf>
    <xf numFmtId="49" fontId="16" fillId="0" borderId="97" xfId="0" applyNumberFormat="1" applyFont="1" applyBorder="1" applyAlignment="1" applyProtection="1">
      <alignment horizontal="center" vertical="center" justifyLastLine="1"/>
    </xf>
    <xf numFmtId="49" fontId="23" fillId="0" borderId="2" xfId="0" applyNumberFormat="1" applyFont="1" applyBorder="1" applyAlignment="1" applyProtection="1">
      <alignment horizontal="distributed" vertical="center" wrapText="1" justifyLastLine="1"/>
    </xf>
    <xf numFmtId="49" fontId="23" fillId="0" borderId="3" xfId="0" applyNumberFormat="1" applyFont="1" applyBorder="1" applyAlignment="1" applyProtection="1">
      <alignment horizontal="distributed" vertical="center" wrapText="1" justifyLastLine="1"/>
    </xf>
    <xf numFmtId="49" fontId="23" fillId="0" borderId="23" xfId="0" applyNumberFormat="1" applyFont="1" applyBorder="1" applyAlignment="1" applyProtection="1">
      <alignment horizontal="distributed" vertical="center" wrapText="1" justifyLastLine="1"/>
    </xf>
    <xf numFmtId="49" fontId="16" fillId="0" borderId="98" xfId="0" applyNumberFormat="1" applyFont="1" applyBorder="1" applyAlignment="1" applyProtection="1">
      <alignment horizontal="center" vertical="center" justifyLastLine="1"/>
    </xf>
    <xf numFmtId="49" fontId="16" fillId="0" borderId="99" xfId="0" applyNumberFormat="1" applyFont="1" applyBorder="1" applyAlignment="1" applyProtection="1">
      <alignment horizontal="center" vertical="center" justifyLastLine="1"/>
    </xf>
    <xf numFmtId="49" fontId="16" fillId="0" borderId="101" xfId="0" applyNumberFormat="1" applyFont="1" applyBorder="1" applyAlignment="1" applyProtection="1">
      <alignment horizontal="center" vertical="center" justifyLastLine="1"/>
    </xf>
    <xf numFmtId="49" fontId="16" fillId="0" borderId="27" xfId="0" applyNumberFormat="1" applyFont="1" applyBorder="1" applyAlignment="1" applyProtection="1">
      <alignment horizontal="center" vertical="center" justifyLastLine="1"/>
    </xf>
    <xf numFmtId="177" fontId="16" fillId="4" borderId="0" xfId="25" applyNumberFormat="1" applyFont="1" applyFill="1" applyBorder="1" applyAlignment="1" applyProtection="1">
      <alignment horizontal="center" vertical="center" wrapText="1"/>
    </xf>
    <xf numFmtId="0" fontId="8" fillId="0" borderId="0" xfId="0" applyNumberFormat="1" applyFont="1" applyBorder="1" applyAlignment="1" applyProtection="1">
      <alignment horizontal="center" vertical="center" wrapText="1"/>
    </xf>
    <xf numFmtId="49" fontId="16" fillId="2" borderId="1" xfId="0" applyNumberFormat="1" applyFont="1" applyFill="1" applyBorder="1" applyAlignment="1" applyProtection="1">
      <alignment horizontal="distributed" vertical="center" wrapText="1" justifyLastLine="1" shrinkToFit="1"/>
    </xf>
    <xf numFmtId="49" fontId="16" fillId="2" borderId="24" xfId="0" applyNumberFormat="1" applyFont="1" applyFill="1" applyBorder="1" applyAlignment="1" applyProtection="1">
      <alignment horizontal="distributed" vertical="center" wrapText="1" justifyLastLine="1"/>
    </xf>
    <xf numFmtId="49" fontId="16" fillId="2" borderId="35" xfId="0" applyNumberFormat="1" applyFont="1" applyFill="1" applyBorder="1" applyAlignment="1" applyProtection="1">
      <alignment horizontal="distributed" vertical="center" wrapText="1" justifyLastLine="1"/>
    </xf>
    <xf numFmtId="0" fontId="16" fillId="2" borderId="24" xfId="0" applyFont="1" applyFill="1" applyBorder="1" applyAlignment="1" applyProtection="1">
      <alignment horizontal="distributed" vertical="center" wrapText="1" justifyLastLine="1"/>
    </xf>
    <xf numFmtId="0" fontId="16" fillId="2" borderId="35" xfId="0" applyFont="1" applyFill="1" applyBorder="1" applyAlignment="1" applyProtection="1">
      <alignment horizontal="distributed" vertical="center" wrapText="1" justifyLastLine="1"/>
    </xf>
    <xf numFmtId="49" fontId="16" fillId="2" borderId="24" xfId="0" applyNumberFormat="1" applyFont="1" applyFill="1" applyBorder="1" applyAlignment="1" applyProtection="1">
      <alignment horizontal="distributed" vertical="center" wrapText="1" justifyLastLine="1" shrinkToFit="1"/>
    </xf>
    <xf numFmtId="49" fontId="16" fillId="2" borderId="35" xfId="0" applyNumberFormat="1" applyFont="1" applyFill="1" applyBorder="1" applyAlignment="1" applyProtection="1">
      <alignment horizontal="distributed" vertical="center" wrapText="1" justifyLastLine="1" shrinkToFit="1"/>
    </xf>
    <xf numFmtId="0" fontId="4" fillId="2" borderId="1" xfId="2" applyFont="1" applyFill="1" applyBorder="1" applyAlignment="1" applyProtection="1">
      <alignment horizontal="center" vertical="center"/>
    </xf>
    <xf numFmtId="0" fontId="5" fillId="2" borderId="1" xfId="6" applyFont="1" applyFill="1" applyBorder="1" applyAlignment="1" applyProtection="1">
      <alignment horizontal="center" vertical="center"/>
    </xf>
    <xf numFmtId="0" fontId="1" fillId="0" borderId="0" xfId="6" applyProtection="1"/>
    <xf numFmtId="49" fontId="1" fillId="0" borderId="1" xfId="6" applyNumberFormat="1" applyFont="1" applyBorder="1" applyAlignment="1" applyProtection="1">
      <alignment horizontal="center"/>
    </xf>
    <xf numFmtId="0" fontId="2" fillId="0" borderId="1" xfId="2" applyFont="1" applyBorder="1" applyAlignment="1" applyProtection="1">
      <alignment horizontal="center"/>
    </xf>
    <xf numFmtId="49" fontId="1" fillId="0" borderId="0" xfId="6" applyNumberFormat="1" applyAlignment="1" applyProtection="1">
      <alignment horizontal="center"/>
    </xf>
    <xf numFmtId="0" fontId="1" fillId="0" borderId="0" xfId="6" applyAlignment="1" applyProtection="1">
      <alignment horizontal="center"/>
    </xf>
    <xf numFmtId="49" fontId="5" fillId="2" borderId="24" xfId="2" applyNumberFormat="1" applyFont="1" applyFill="1" applyBorder="1" applyAlignment="1" applyProtection="1">
      <alignment horizontal="center" vertical="center"/>
    </xf>
    <xf numFmtId="49" fontId="5" fillId="2" borderId="35" xfId="2" applyNumberFormat="1" applyFont="1" applyFill="1" applyBorder="1" applyAlignment="1" applyProtection="1">
      <alignment horizontal="center" vertical="center"/>
    </xf>
    <xf numFmtId="49" fontId="1" fillId="0" borderId="12" xfId="26" applyNumberFormat="1" applyBorder="1" applyAlignment="1" applyProtection="1">
      <alignment horizontal="center" vertical="center"/>
    </xf>
    <xf numFmtId="49" fontId="1" fillId="0" borderId="13" xfId="26" applyNumberFormat="1" applyBorder="1" applyAlignment="1" applyProtection="1">
      <alignment horizontal="center" vertical="center"/>
    </xf>
    <xf numFmtId="49" fontId="1" fillId="0" borderId="14" xfId="26" applyNumberFormat="1" applyBorder="1" applyAlignment="1" applyProtection="1">
      <alignment horizontal="center" vertical="center"/>
    </xf>
    <xf numFmtId="0" fontId="0" fillId="0" borderId="0" xfId="0" applyAlignment="1" applyProtection="1">
      <alignment horizontal="center" vertical="center"/>
    </xf>
    <xf numFmtId="0" fontId="6" fillId="0" borderId="0" xfId="4" applyFont="1" applyProtection="1"/>
    <xf numFmtId="0" fontId="7" fillId="0" borderId="0" xfId="4" applyFont="1" applyAlignment="1" applyProtection="1">
      <alignment horizontal="center" vertical="top"/>
    </xf>
    <xf numFmtId="0" fontId="8" fillId="0" borderId="0" xfId="4" applyFont="1" applyAlignment="1" applyProtection="1"/>
    <xf numFmtId="0" fontId="1" fillId="0" borderId="0" xfId="4" applyBorder="1" applyProtection="1"/>
    <xf numFmtId="0" fontId="9" fillId="0" borderId="0" xfId="4" applyFont="1" applyAlignment="1" applyProtection="1"/>
    <xf numFmtId="0" fontId="7" fillId="0" borderId="0" xfId="4" applyFont="1" applyAlignment="1" applyProtection="1">
      <alignment horizontal="right"/>
    </xf>
    <xf numFmtId="0" fontId="1" fillId="0" borderId="0" xfId="3" applyProtection="1">
      <alignment vertical="center"/>
    </xf>
    <xf numFmtId="49" fontId="5" fillId="0" borderId="0" xfId="3" applyNumberFormat="1" applyFont="1" applyAlignment="1" applyProtection="1">
      <alignment horizontal="left" vertical="center"/>
    </xf>
    <xf numFmtId="49" fontId="1" fillId="0" borderId="0" xfId="3" applyNumberFormat="1" applyProtection="1">
      <alignment vertical="center"/>
    </xf>
    <xf numFmtId="49" fontId="10" fillId="0" borderId="0" xfId="3" applyNumberFormat="1" applyFont="1" applyAlignment="1" applyProtection="1">
      <alignment horizontal="left" vertical="center"/>
    </xf>
    <xf numFmtId="49" fontId="10" fillId="0" borderId="0" xfId="3" applyNumberFormat="1" applyFont="1" applyProtection="1">
      <alignment vertical="center"/>
    </xf>
    <xf numFmtId="0" fontId="10" fillId="0" borderId="0" xfId="3" applyFont="1" applyProtection="1">
      <alignment vertical="center"/>
    </xf>
    <xf numFmtId="49" fontId="10" fillId="0" borderId="0" xfId="3" applyNumberFormat="1" applyFont="1" applyAlignment="1" applyProtection="1">
      <alignment horizontal="left"/>
    </xf>
    <xf numFmtId="0" fontId="10" fillId="0" borderId="0" xfId="3" applyFont="1" applyAlignment="1" applyProtection="1">
      <alignment horizontal="left"/>
    </xf>
    <xf numFmtId="49" fontId="10" fillId="0" borderId="0" xfId="5" applyNumberFormat="1" applyFont="1" applyAlignment="1" applyProtection="1">
      <alignment horizontal="left" vertical="center"/>
    </xf>
    <xf numFmtId="49" fontId="10" fillId="0" borderId="0" xfId="3" applyNumberFormat="1" applyFont="1" applyAlignment="1" applyProtection="1">
      <alignment horizontal="center"/>
    </xf>
    <xf numFmtId="49" fontId="10" fillId="0" borderId="0" xfId="3" applyNumberFormat="1" applyFont="1" applyAlignment="1" applyProtection="1">
      <alignment horizontal="right"/>
    </xf>
    <xf numFmtId="0" fontId="10" fillId="0" borderId="0" xfId="3" applyFont="1" applyAlignment="1" applyProtection="1">
      <alignment horizontal="right" vertical="center"/>
    </xf>
    <xf numFmtId="49" fontId="1" fillId="0" borderId="0" xfId="5" applyNumberFormat="1" applyProtection="1"/>
    <xf numFmtId="49" fontId="10" fillId="0" borderId="0" xfId="5" applyNumberFormat="1" applyFont="1" applyAlignment="1" applyProtection="1">
      <alignment horizontal="center" vertical="center"/>
    </xf>
    <xf numFmtId="0" fontId="1" fillId="0" borderId="0" xfId="5" applyProtection="1"/>
    <xf numFmtId="0" fontId="10" fillId="0" borderId="0" xfId="5" applyFont="1" applyProtection="1"/>
    <xf numFmtId="49" fontId="10" fillId="0" borderId="0" xfId="3" applyNumberFormat="1" applyFont="1" applyAlignment="1" applyProtection="1">
      <alignment horizontal="right" vertical="center"/>
    </xf>
    <xf numFmtId="49" fontId="10" fillId="0" borderId="0" xfId="3" applyNumberFormat="1" applyFont="1" applyBorder="1" applyAlignment="1" applyProtection="1">
      <alignment horizontal="left" vertical="center"/>
    </xf>
    <xf numFmtId="49" fontId="12" fillId="0" borderId="0" xfId="3" applyNumberFormat="1" applyFont="1" applyBorder="1" applyAlignment="1" applyProtection="1">
      <alignment horizontal="left" vertical="center"/>
    </xf>
    <xf numFmtId="0" fontId="10" fillId="0" borderId="0" xfId="3" applyFont="1" applyBorder="1" applyProtection="1">
      <alignment vertical="center"/>
    </xf>
    <xf numFmtId="49" fontId="13" fillId="0" borderId="0" xfId="3" applyNumberFormat="1" applyFont="1" applyBorder="1" applyAlignment="1" applyProtection="1">
      <alignment horizontal="left" vertical="center" indent="1"/>
    </xf>
    <xf numFmtId="0" fontId="13" fillId="0" borderId="0" xfId="3" applyFont="1" applyBorder="1" applyProtection="1">
      <alignment vertical="center"/>
    </xf>
    <xf numFmtId="0" fontId="13" fillId="0" borderId="0" xfId="3" applyFont="1" applyBorder="1" applyAlignment="1" applyProtection="1">
      <alignment horizontal="left" vertical="center"/>
    </xf>
    <xf numFmtId="49" fontId="1" fillId="0" borderId="0" xfId="4" applyNumberFormat="1" applyAlignment="1" applyProtection="1">
      <alignment horizontal="left" vertical="center"/>
    </xf>
    <xf numFmtId="49" fontId="5" fillId="0" borderId="0" xfId="4" applyNumberFormat="1" applyFont="1" applyAlignment="1" applyProtection="1">
      <alignment horizontal="left" vertical="center"/>
    </xf>
    <xf numFmtId="49" fontId="1" fillId="0" borderId="0" xfId="4" applyNumberFormat="1" applyBorder="1" applyAlignment="1" applyProtection="1">
      <alignment horizontal="center" vertical="center"/>
    </xf>
    <xf numFmtId="0" fontId="7" fillId="0" borderId="0" xfId="4" applyFont="1" applyBorder="1" applyAlignment="1" applyProtection="1">
      <alignment horizontal="right"/>
    </xf>
    <xf numFmtId="0" fontId="18" fillId="0" borderId="0" xfId="0" applyFont="1" applyAlignment="1" applyProtection="1">
      <alignment wrapText="1"/>
    </xf>
    <xf numFmtId="0" fontId="0" fillId="0" borderId="24" xfId="0" applyBorder="1" applyAlignment="1" applyProtection="1">
      <alignment horizontal="center" vertical="center"/>
    </xf>
    <xf numFmtId="176" fontId="16" fillId="0" borderId="22" xfId="7" applyNumberFormat="1" applyFont="1" applyBorder="1" applyAlignment="1" applyProtection="1">
      <alignment horizontal="center" vertical="center" wrapText="1"/>
    </xf>
    <xf numFmtId="176" fontId="16" fillId="0" borderId="4" xfId="7" applyNumberFormat="1" applyFont="1" applyBorder="1" applyAlignment="1" applyProtection="1">
      <alignment horizontal="center" vertical="center" wrapText="1"/>
    </xf>
    <xf numFmtId="176" fontId="16" fillId="0" borderId="29" xfId="7" applyNumberFormat="1" applyFont="1" applyBorder="1" applyAlignment="1" applyProtection="1">
      <alignment horizontal="center" vertical="center" wrapText="1"/>
    </xf>
    <xf numFmtId="176" fontId="16" fillId="0" borderId="32" xfId="7" applyNumberFormat="1" applyFont="1" applyBorder="1" applyAlignment="1" applyProtection="1">
      <alignment horizontal="center" vertical="center" wrapText="1"/>
    </xf>
    <xf numFmtId="0" fontId="16" fillId="0" borderId="34" xfId="0" applyNumberFormat="1" applyFont="1" applyBorder="1" applyAlignment="1" applyProtection="1">
      <alignment horizontal="center" vertical="center" wrapText="1" shrinkToFit="1"/>
    </xf>
    <xf numFmtId="0" fontId="16" fillId="0" borderId="6" xfId="0" applyNumberFormat="1" applyFont="1" applyBorder="1" applyAlignment="1" applyProtection="1">
      <alignment horizontal="center" vertical="center" wrapText="1" shrinkToFit="1"/>
    </xf>
    <xf numFmtId="0" fontId="16" fillId="0" borderId="33" xfId="0" applyNumberFormat="1" applyFont="1" applyBorder="1" applyAlignment="1" applyProtection="1">
      <alignment horizontal="center" vertical="center" wrapText="1" shrinkToFit="1"/>
    </xf>
    <xf numFmtId="49" fontId="16" fillId="0" borderId="42" xfId="0" applyNumberFormat="1" applyFont="1" applyBorder="1" applyAlignment="1" applyProtection="1">
      <alignment horizontal="left" vertical="center" wrapText="1"/>
    </xf>
    <xf numFmtId="49" fontId="16" fillId="0" borderId="39" xfId="0" applyNumberFormat="1" applyFont="1" applyBorder="1" applyAlignment="1" applyProtection="1">
      <alignment horizontal="left" vertical="center" wrapText="1"/>
    </xf>
    <xf numFmtId="49" fontId="16" fillId="0" borderId="43" xfId="0" applyNumberFormat="1" applyFont="1" applyBorder="1" applyAlignment="1" applyProtection="1">
      <alignment horizontal="left" vertical="center" wrapText="1"/>
    </xf>
    <xf numFmtId="49" fontId="16" fillId="0" borderId="3" xfId="0" applyNumberFormat="1" applyFont="1" applyBorder="1" applyAlignment="1" applyProtection="1">
      <alignment horizontal="left" vertical="center" shrinkToFit="1"/>
    </xf>
    <xf numFmtId="49" fontId="16" fillId="0" borderId="23" xfId="0" applyNumberFormat="1" applyFont="1" applyBorder="1" applyAlignment="1" applyProtection="1">
      <alignment horizontal="left" vertical="center" shrinkToFit="1"/>
    </xf>
    <xf numFmtId="49" fontId="16" fillId="0" borderId="5" xfId="0" applyNumberFormat="1" applyFont="1" applyBorder="1" applyAlignment="1" applyProtection="1">
      <alignment horizontal="left" vertical="center" shrinkToFit="1"/>
    </xf>
    <xf numFmtId="49" fontId="16" fillId="0" borderId="44" xfId="0" applyNumberFormat="1" applyFont="1" applyBorder="1" applyAlignment="1" applyProtection="1">
      <alignment horizontal="left" vertical="center" shrinkToFit="1"/>
    </xf>
    <xf numFmtId="49" fontId="16" fillId="0" borderId="18" xfId="0" applyNumberFormat="1" applyFont="1" applyBorder="1" applyAlignment="1" applyProtection="1">
      <alignment horizontal="left" vertical="center" shrinkToFit="1"/>
    </xf>
    <xf numFmtId="49" fontId="16" fillId="0" borderId="20" xfId="0" applyNumberFormat="1" applyFont="1" applyBorder="1" applyAlignment="1" applyProtection="1">
      <alignment horizontal="left" vertical="center" shrinkToFit="1"/>
    </xf>
    <xf numFmtId="49" fontId="16" fillId="0" borderId="26" xfId="0" applyNumberFormat="1" applyFont="1" applyBorder="1" applyAlignment="1" applyProtection="1">
      <alignment horizontal="left" vertical="center" shrinkToFit="1"/>
    </xf>
    <xf numFmtId="0" fontId="0" fillId="0" borderId="0" xfId="0" applyBorder="1" applyAlignment="1" applyProtection="1">
      <alignment horizontal="distributed" vertical="center" wrapText="1"/>
    </xf>
    <xf numFmtId="0" fontId="0" fillId="0" borderId="0" xfId="0" applyBorder="1" applyAlignment="1" applyProtection="1">
      <alignment horizontal="center" vertical="center" shrinkToFit="1"/>
    </xf>
    <xf numFmtId="0" fontId="5" fillId="0" borderId="0" xfId="0" applyFont="1" applyAlignment="1" applyProtection="1"/>
    <xf numFmtId="0" fontId="15" fillId="0" borderId="0" xfId="0" applyFont="1" applyAlignment="1" applyProtection="1"/>
    <xf numFmtId="0" fontId="15" fillId="0" borderId="0" xfId="0" applyFont="1" applyAlignment="1" applyProtection="1">
      <alignment wrapText="1"/>
    </xf>
    <xf numFmtId="0" fontId="18" fillId="0" borderId="0" xfId="0" applyFont="1" applyFill="1" applyAlignment="1" applyProtection="1">
      <alignment wrapText="1"/>
    </xf>
    <xf numFmtId="177" fontId="16" fillId="0" borderId="52" xfId="0" applyNumberFormat="1" applyFont="1" applyBorder="1" applyAlignment="1" applyProtection="1">
      <alignment horizontal="right" vertical="center" shrinkToFit="1"/>
    </xf>
    <xf numFmtId="177" fontId="16" fillId="0" borderId="4" xfId="0" applyNumberFormat="1" applyFont="1" applyBorder="1" applyAlignment="1" applyProtection="1">
      <alignment horizontal="right" vertical="center" shrinkToFit="1"/>
    </xf>
    <xf numFmtId="177" fontId="16" fillId="0" borderId="53" xfId="0" applyNumberFormat="1" applyFont="1" applyBorder="1" applyAlignment="1" applyProtection="1">
      <alignment horizontal="right" vertical="center" shrinkToFit="1"/>
    </xf>
    <xf numFmtId="177" fontId="16" fillId="0" borderId="52" xfId="9" applyNumberFormat="1" applyFont="1" applyBorder="1" applyAlignment="1" applyProtection="1">
      <alignment horizontal="right" vertical="center" shrinkToFit="1"/>
    </xf>
    <xf numFmtId="177" fontId="16" fillId="0" borderId="4" xfId="9" applyNumberFormat="1" applyFont="1" applyBorder="1" applyAlignment="1" applyProtection="1">
      <alignment horizontal="right" vertical="center" shrinkToFit="1"/>
    </xf>
    <xf numFmtId="177" fontId="16" fillId="0" borderId="53" xfId="9" applyNumberFormat="1" applyFont="1" applyBorder="1" applyAlignment="1" applyProtection="1">
      <alignment horizontal="right" vertical="center" shrinkToFit="1"/>
    </xf>
    <xf numFmtId="177" fontId="16" fillId="0" borderId="56" xfId="0" applyNumberFormat="1" applyFont="1" applyBorder="1" applyAlignment="1" applyProtection="1">
      <alignment horizontal="right" vertical="center" shrinkToFit="1"/>
    </xf>
    <xf numFmtId="177" fontId="16" fillId="0" borderId="55" xfId="0" applyNumberFormat="1" applyFont="1" applyBorder="1" applyAlignment="1" applyProtection="1">
      <alignment horizontal="right" vertical="center" shrinkToFit="1"/>
    </xf>
    <xf numFmtId="0" fontId="0" fillId="0" borderId="11" xfId="0" applyBorder="1" applyProtection="1"/>
    <xf numFmtId="0" fontId="0" fillId="0" borderId="0" xfId="0" applyBorder="1" applyProtection="1"/>
    <xf numFmtId="177" fontId="16" fillId="0" borderId="54" xfId="0" applyNumberFormat="1" applyFont="1" applyBorder="1" applyAlignment="1" applyProtection="1">
      <alignment horizontal="right" vertical="center" shrinkToFit="1"/>
    </xf>
    <xf numFmtId="177" fontId="16" fillId="0" borderId="39" xfId="0" applyNumberFormat="1" applyFont="1" applyBorder="1" applyAlignment="1" applyProtection="1">
      <alignment horizontal="right" vertical="center" shrinkToFit="1"/>
    </xf>
    <xf numFmtId="177" fontId="16" fillId="0" borderId="1" xfId="0" applyNumberFormat="1" applyFont="1" applyBorder="1" applyAlignment="1" applyProtection="1">
      <alignment horizontal="right" vertical="center" shrinkToFit="1"/>
    </xf>
    <xf numFmtId="0" fontId="16" fillId="0" borderId="24" xfId="0" applyFont="1" applyBorder="1" applyAlignment="1" applyProtection="1">
      <alignment horizontal="distributed" vertical="center" wrapText="1" justifyLastLine="1"/>
    </xf>
    <xf numFmtId="0" fontId="16" fillId="0" borderId="24" xfId="0" applyFont="1" applyBorder="1" applyAlignment="1" applyProtection="1">
      <alignment horizontal="distributed" vertical="center" justifyLastLine="1"/>
    </xf>
    <xf numFmtId="0" fontId="18" fillId="0" borderId="24" xfId="0" applyFont="1" applyBorder="1" applyAlignment="1" applyProtection="1">
      <alignment horizontal="distributed" vertical="center" wrapText="1" justifyLastLine="1"/>
    </xf>
    <xf numFmtId="0" fontId="18" fillId="0" borderId="24" xfId="0" applyFont="1" applyBorder="1" applyAlignment="1" applyProtection="1">
      <alignment horizontal="distributed" vertical="center" justifyLastLine="1"/>
    </xf>
    <xf numFmtId="0" fontId="0" fillId="0" borderId="0" xfId="0" applyAlignment="1" applyProtection="1">
      <alignment horizontal="right" shrinkToFit="1"/>
    </xf>
    <xf numFmtId="0" fontId="0" fillId="0" borderId="8" xfId="0" applyBorder="1" applyAlignment="1" applyProtection="1">
      <alignment horizontal="right" shrinkToFit="1"/>
    </xf>
    <xf numFmtId="0" fontId="17" fillId="0" borderId="0" xfId="0" applyFont="1" applyAlignment="1" applyProtection="1">
      <alignment vertical="center"/>
    </xf>
    <xf numFmtId="0" fontId="17" fillId="0" borderId="5" xfId="0" applyFont="1" applyBorder="1" applyAlignment="1" applyProtection="1">
      <alignment horizontal="distributed" vertical="center" wrapText="1" justifyLastLine="1"/>
    </xf>
    <xf numFmtId="0" fontId="17" fillId="0" borderId="16" xfId="0" applyFont="1" applyBorder="1" applyAlignment="1" applyProtection="1">
      <alignment horizontal="distributed" vertical="center" wrapText="1" justifyLastLine="1"/>
    </xf>
    <xf numFmtId="0" fontId="17" fillId="0" borderId="7" xfId="0" applyFont="1" applyBorder="1" applyAlignment="1" applyProtection="1">
      <alignment horizontal="distributed" vertical="center" wrapText="1" justifyLastLine="1"/>
    </xf>
    <xf numFmtId="0" fontId="17" fillId="0" borderId="0" xfId="0" applyFont="1" applyBorder="1" applyAlignment="1" applyProtection="1">
      <alignment horizontal="distributed" vertical="center" wrapText="1" justifyLastLine="1"/>
    </xf>
    <xf numFmtId="0" fontId="17" fillId="0" borderId="8" xfId="0" applyFont="1" applyBorder="1" applyAlignment="1" applyProtection="1">
      <alignment horizontal="distributed" vertical="center" wrapText="1" justifyLastLine="1"/>
    </xf>
    <xf numFmtId="0" fontId="18" fillId="0" borderId="9" xfId="0" applyFont="1" applyBorder="1" applyAlignment="1" applyProtection="1">
      <alignment horizontal="right" vertical="center" wrapText="1" justifyLastLine="1"/>
    </xf>
    <xf numFmtId="0" fontId="18" fillId="0" borderId="6" xfId="0" applyFont="1" applyBorder="1" applyAlignment="1" applyProtection="1">
      <alignment horizontal="right" vertical="center" wrapText="1" justifyLastLine="1"/>
    </xf>
    <xf numFmtId="0" fontId="18" fillId="0" borderId="10" xfId="0" applyFont="1" applyBorder="1" applyAlignment="1" applyProtection="1">
      <alignment horizontal="right" vertical="center" wrapText="1" justifyLastLine="1"/>
    </xf>
    <xf numFmtId="0" fontId="33" fillId="0" borderId="3"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177" fontId="16" fillId="0" borderId="92" xfId="0" applyNumberFormat="1" applyFont="1" applyBorder="1" applyAlignment="1" applyProtection="1">
      <alignment horizontal="right" vertical="center" shrinkToFit="1"/>
    </xf>
    <xf numFmtId="177" fontId="16" fillId="0" borderId="94" xfId="0" applyNumberFormat="1" applyFont="1" applyBorder="1" applyAlignment="1" applyProtection="1">
      <alignment horizontal="right" vertical="center" shrinkToFit="1"/>
    </xf>
    <xf numFmtId="177" fontId="16" fillId="0" borderId="93" xfId="0" applyNumberFormat="1" applyFont="1" applyBorder="1" applyAlignment="1" applyProtection="1">
      <alignment horizontal="right" vertical="center" shrinkToFit="1"/>
    </xf>
    <xf numFmtId="0" fontId="33" fillId="0" borderId="3"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177" fontId="16" fillId="0" borderId="20" xfId="0" applyNumberFormat="1" applyFont="1" applyBorder="1" applyAlignment="1" applyProtection="1">
      <alignment horizontal="right" vertical="center" shrinkToFit="1"/>
    </xf>
    <xf numFmtId="177" fontId="16" fillId="0" borderId="76" xfId="0" applyNumberFormat="1" applyFont="1" applyBorder="1" applyAlignment="1" applyProtection="1">
      <alignment horizontal="right" vertical="center" shrinkToFit="1"/>
    </xf>
    <xf numFmtId="177" fontId="16" fillId="0" borderId="26" xfId="0" applyNumberFormat="1" applyFont="1" applyBorder="1" applyAlignment="1" applyProtection="1">
      <alignment horizontal="right" vertical="center" shrinkToFit="1"/>
    </xf>
    <xf numFmtId="0" fontId="18" fillId="0" borderId="9" xfId="0" applyFont="1" applyBorder="1" applyAlignment="1" applyProtection="1">
      <alignment horizontal="distributed" vertical="center" wrapText="1" justifyLastLine="1"/>
    </xf>
    <xf numFmtId="0" fontId="18" fillId="0" borderId="6" xfId="0" applyFont="1" applyBorder="1" applyAlignment="1" applyProtection="1">
      <alignment horizontal="distributed" vertical="center" wrapText="1" justifyLastLine="1"/>
    </xf>
    <xf numFmtId="0" fontId="18" fillId="0" borderId="10" xfId="0" applyFont="1" applyBorder="1" applyAlignment="1" applyProtection="1">
      <alignment horizontal="distributed" vertical="center" wrapText="1" justifyLastLine="1"/>
    </xf>
    <xf numFmtId="0" fontId="17" fillId="0" borderId="3" xfId="0" applyFont="1" applyBorder="1" applyAlignment="1" applyProtection="1">
      <alignment horizontal="distributed" vertical="center" wrapText="1" justifyLastLine="1"/>
    </xf>
    <xf numFmtId="0" fontId="17" fillId="0" borderId="3" xfId="0" applyFont="1" applyBorder="1" applyAlignment="1" applyProtection="1">
      <alignment horizontal="center" vertical="center"/>
    </xf>
    <xf numFmtId="0" fontId="17" fillId="0" borderId="23" xfId="0" applyFont="1" applyBorder="1" applyAlignment="1" applyProtection="1">
      <alignment horizontal="center" vertical="center"/>
    </xf>
    <xf numFmtId="177" fontId="16" fillId="0" borderId="94" xfId="0" applyNumberFormat="1" applyFont="1" applyFill="1" applyBorder="1" applyAlignment="1" applyProtection="1">
      <alignment horizontal="right" vertical="center" shrinkToFit="1"/>
    </xf>
    <xf numFmtId="177" fontId="17" fillId="0" borderId="88" xfId="0" applyNumberFormat="1" applyFont="1" applyFill="1" applyBorder="1" applyAlignment="1" applyProtection="1">
      <alignment horizontal="right" vertical="center" shrinkToFit="1"/>
    </xf>
    <xf numFmtId="177" fontId="17" fillId="0" borderId="91" xfId="0" applyNumberFormat="1" applyFont="1" applyFill="1" applyBorder="1" applyAlignment="1" applyProtection="1">
      <alignment horizontal="right" vertical="center" shrinkToFit="1"/>
    </xf>
    <xf numFmtId="177" fontId="16" fillId="0" borderId="64" xfId="0" applyNumberFormat="1" applyFont="1" applyFill="1" applyBorder="1" applyAlignment="1" applyProtection="1">
      <alignment horizontal="right" vertical="center" shrinkToFit="1"/>
    </xf>
    <xf numFmtId="177" fontId="17" fillId="0" borderId="51" xfId="0" applyNumberFormat="1" applyFont="1" applyFill="1" applyBorder="1" applyAlignment="1" applyProtection="1">
      <alignment horizontal="right" vertical="center" shrinkToFit="1"/>
    </xf>
    <xf numFmtId="177" fontId="17" fillId="0" borderId="42" xfId="0" applyNumberFormat="1" applyFont="1" applyFill="1" applyBorder="1" applyAlignment="1" applyProtection="1">
      <alignment horizontal="right" vertical="center" shrinkToFit="1"/>
    </xf>
    <xf numFmtId="177" fontId="17" fillId="0" borderId="100" xfId="0" applyNumberFormat="1" applyFont="1" applyFill="1" applyBorder="1" applyAlignment="1" applyProtection="1">
      <alignment horizontal="right" vertical="center" shrinkToFit="1"/>
    </xf>
    <xf numFmtId="177" fontId="16" fillId="0" borderId="2" xfId="0" applyNumberFormat="1" applyFont="1" applyFill="1" applyBorder="1" applyAlignment="1" applyProtection="1">
      <alignment horizontal="right" vertical="center" shrinkToFit="1"/>
    </xf>
    <xf numFmtId="177" fontId="17" fillId="0" borderId="3" xfId="0" applyNumberFormat="1" applyFont="1" applyFill="1" applyBorder="1" applyAlignment="1" applyProtection="1">
      <alignment horizontal="right" vertical="center" shrinkToFit="1"/>
    </xf>
    <xf numFmtId="177" fontId="17" fillId="0" borderId="36" xfId="0" applyNumberFormat="1" applyFont="1" applyFill="1" applyBorder="1" applyAlignment="1" applyProtection="1">
      <alignment horizontal="right" vertical="center" shrinkToFit="1"/>
    </xf>
    <xf numFmtId="177" fontId="17" fillId="0" borderId="23" xfId="0" applyNumberFormat="1" applyFont="1" applyFill="1" applyBorder="1" applyAlignment="1" applyProtection="1">
      <alignment horizontal="right" vertical="center" shrinkToFit="1"/>
    </xf>
    <xf numFmtId="0" fontId="17" fillId="0" borderId="3"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177" fontId="16" fillId="0" borderId="3" xfId="0" applyNumberFormat="1" applyFont="1" applyFill="1" applyBorder="1" applyAlignment="1" applyProtection="1">
      <alignment horizontal="right" vertical="center" shrinkToFit="1"/>
    </xf>
    <xf numFmtId="177" fontId="16" fillId="0" borderId="23" xfId="0" applyNumberFormat="1" applyFont="1" applyFill="1" applyBorder="1" applyAlignment="1" applyProtection="1">
      <alignment horizontal="right" vertical="center" shrinkToFit="1"/>
    </xf>
    <xf numFmtId="177" fontId="16" fillId="0" borderId="76" xfId="0" applyNumberFormat="1" applyFont="1" applyFill="1" applyBorder="1" applyAlignment="1" applyProtection="1">
      <alignment horizontal="right" vertical="center" shrinkToFit="1"/>
    </xf>
    <xf numFmtId="177" fontId="17" fillId="0" borderId="67" xfId="0" applyNumberFormat="1" applyFont="1" applyFill="1" applyBorder="1" applyAlignment="1" applyProtection="1">
      <alignment horizontal="right" vertical="center" shrinkToFit="1"/>
    </xf>
    <xf numFmtId="177" fontId="17" fillId="0" borderId="18" xfId="0" applyNumberFormat="1" applyFont="1" applyFill="1" applyBorder="1" applyAlignment="1" applyProtection="1">
      <alignment horizontal="right" vertical="center" shrinkToFit="1"/>
    </xf>
    <xf numFmtId="177" fontId="16" fillId="0" borderId="67" xfId="0" applyNumberFormat="1" applyFont="1" applyFill="1" applyBorder="1" applyAlignment="1" applyProtection="1">
      <alignment horizontal="right" vertical="center" shrinkToFit="1"/>
    </xf>
    <xf numFmtId="177" fontId="16" fillId="0" borderId="95" xfId="0" applyNumberFormat="1" applyFont="1" applyFill="1" applyBorder="1" applyAlignment="1" applyProtection="1">
      <alignment horizontal="right" vertical="center" shrinkToFit="1"/>
    </xf>
    <xf numFmtId="0" fontId="17" fillId="0" borderId="37" xfId="0" applyFont="1" applyBorder="1" applyAlignment="1" applyProtection="1">
      <alignment horizontal="distributed" vertical="center" wrapText="1" justifyLastLine="1"/>
    </xf>
    <xf numFmtId="0" fontId="17" fillId="0" borderId="25" xfId="0" applyFont="1" applyBorder="1" applyAlignment="1" applyProtection="1">
      <alignment horizontal="distributed" vertical="center" wrapText="1" justifyLastLine="1"/>
    </xf>
    <xf numFmtId="0" fontId="17" fillId="0" borderId="57" xfId="0" applyFont="1" applyBorder="1" applyAlignment="1" applyProtection="1">
      <alignment horizontal="distributed" vertical="center" wrapText="1" justifyLastLine="1"/>
    </xf>
    <xf numFmtId="0" fontId="17" fillId="0" borderId="0" xfId="0" applyFont="1" applyAlignment="1" applyProtection="1">
      <alignment horizontal="distributed" vertical="center" wrapText="1" justifyLastLine="1"/>
    </xf>
    <xf numFmtId="177" fontId="16" fillId="0" borderId="39" xfId="0" applyNumberFormat="1" applyFont="1" applyFill="1" applyBorder="1" applyAlignment="1" applyProtection="1">
      <alignment horizontal="right" vertical="center" shrinkToFit="1"/>
    </xf>
    <xf numFmtId="177" fontId="16" fillId="0" borderId="64" xfId="0" applyNumberFormat="1" applyFont="1" applyBorder="1" applyAlignment="1" applyProtection="1">
      <alignment horizontal="right" vertical="center" shrinkToFit="1"/>
    </xf>
    <xf numFmtId="177" fontId="16" fillId="0" borderId="51" xfId="0" applyNumberFormat="1" applyFont="1" applyBorder="1" applyAlignment="1" applyProtection="1">
      <alignment horizontal="right" vertical="center" shrinkToFit="1"/>
    </xf>
    <xf numFmtId="177" fontId="16" fillId="0" borderId="42" xfId="0" applyNumberFormat="1" applyFont="1" applyBorder="1" applyAlignment="1" applyProtection="1">
      <alignment horizontal="right" vertical="center" shrinkToFit="1"/>
    </xf>
    <xf numFmtId="177" fontId="16" fillId="0" borderId="51" xfId="0" applyNumberFormat="1" applyFont="1" applyFill="1" applyBorder="1" applyAlignment="1" applyProtection="1">
      <alignment horizontal="right" vertical="center" shrinkToFit="1"/>
    </xf>
    <xf numFmtId="177" fontId="16" fillId="0" borderId="42" xfId="0" applyNumberFormat="1" applyFont="1" applyFill="1" applyBorder="1" applyAlignment="1" applyProtection="1">
      <alignment horizontal="right" vertical="center" shrinkToFit="1"/>
    </xf>
    <xf numFmtId="177" fontId="16" fillId="0" borderId="100" xfId="0" applyNumberFormat="1" applyFont="1" applyFill="1" applyBorder="1" applyAlignment="1" applyProtection="1">
      <alignment horizontal="right" vertical="center" shrinkToFit="1"/>
    </xf>
    <xf numFmtId="177" fontId="16" fillId="0" borderId="1" xfId="0" applyNumberFormat="1" applyFont="1" applyFill="1" applyBorder="1" applyAlignment="1" applyProtection="1">
      <alignment horizontal="right" vertical="center" shrinkToFit="1"/>
    </xf>
    <xf numFmtId="177" fontId="16" fillId="0" borderId="36" xfId="0" applyNumberFormat="1" applyFont="1" applyFill="1" applyBorder="1" applyAlignment="1" applyProtection="1">
      <alignment horizontal="right" vertical="center" shrinkToFit="1"/>
    </xf>
    <xf numFmtId="177" fontId="17" fillId="0" borderId="1" xfId="0" applyNumberFormat="1" applyFont="1" applyFill="1" applyBorder="1" applyAlignment="1" applyProtection="1">
      <alignment horizontal="right" vertical="center" shrinkToFit="1"/>
    </xf>
    <xf numFmtId="177" fontId="17" fillId="0" borderId="39" xfId="0" applyNumberFormat="1" applyFont="1" applyFill="1" applyBorder="1" applyAlignment="1" applyProtection="1">
      <alignment horizontal="right" vertical="center" shrinkToFit="1"/>
    </xf>
    <xf numFmtId="177" fontId="16" fillId="0" borderId="43" xfId="0" applyNumberFormat="1" applyFont="1" applyFill="1" applyBorder="1" applyAlignment="1" applyProtection="1">
      <alignment horizontal="right" vertical="center" shrinkToFit="1"/>
    </xf>
    <xf numFmtId="177" fontId="16" fillId="0" borderId="61" xfId="0" applyNumberFormat="1" applyFont="1" applyFill="1" applyBorder="1" applyAlignment="1" applyProtection="1">
      <alignment horizontal="right" vertical="center" shrinkToFit="1"/>
    </xf>
    <xf numFmtId="177" fontId="16" fillId="0" borderId="43" xfId="0" applyNumberFormat="1" applyFont="1" applyBorder="1" applyAlignment="1" applyProtection="1">
      <alignment horizontal="right" vertical="center" shrinkToFit="1"/>
    </xf>
    <xf numFmtId="177" fontId="16" fillId="0" borderId="2" xfId="0" applyNumberFormat="1" applyFont="1" applyBorder="1" applyAlignment="1" applyProtection="1">
      <alignment horizontal="right" vertical="center" shrinkToFit="1"/>
    </xf>
    <xf numFmtId="177" fontId="16" fillId="0" borderId="3" xfId="0" applyNumberFormat="1" applyFont="1" applyBorder="1" applyAlignment="1" applyProtection="1">
      <alignment horizontal="right" vertical="center" shrinkToFit="1"/>
    </xf>
    <xf numFmtId="177" fontId="16" fillId="0" borderId="36" xfId="0" applyNumberFormat="1" applyFont="1" applyBorder="1" applyAlignment="1" applyProtection="1">
      <alignment horizontal="right" vertical="center" shrinkToFit="1"/>
    </xf>
    <xf numFmtId="177" fontId="16" fillId="0" borderId="61" xfId="0" applyNumberFormat="1" applyFont="1" applyBorder="1" applyAlignment="1" applyProtection="1">
      <alignment horizontal="right" vertical="center" shrinkToFit="1"/>
    </xf>
    <xf numFmtId="0" fontId="16" fillId="0" borderId="5" xfId="0" applyFont="1" applyBorder="1" applyAlignment="1" applyProtection="1">
      <alignment horizontal="distributed" vertical="center" justifyLastLine="1"/>
    </xf>
    <xf numFmtId="0" fontId="16" fillId="0" borderId="16" xfId="0" applyFont="1" applyBorder="1" applyAlignment="1" applyProtection="1">
      <alignment horizontal="distributed" vertical="center" justifyLastLine="1"/>
    </xf>
    <xf numFmtId="0" fontId="16" fillId="0" borderId="37" xfId="0" applyFont="1" applyBorder="1" applyAlignment="1" applyProtection="1">
      <alignment horizontal="distributed" vertical="center" justifyLastLine="1"/>
    </xf>
    <xf numFmtId="0" fontId="16" fillId="0" borderId="25" xfId="0" applyFont="1" applyBorder="1" applyAlignment="1" applyProtection="1">
      <alignment horizontal="distributed" vertical="center" justifyLastLine="1"/>
    </xf>
    <xf numFmtId="0" fontId="16" fillId="0" borderId="57" xfId="0" applyFont="1" applyBorder="1" applyAlignment="1" applyProtection="1">
      <alignment horizontal="distributed" vertical="center" justifyLastLine="1"/>
    </xf>
    <xf numFmtId="0" fontId="16" fillId="0" borderId="5" xfId="0" applyFont="1" applyBorder="1" applyAlignment="1" applyProtection="1">
      <alignment horizontal="distributed" vertical="center" wrapText="1" justifyLastLine="1"/>
    </xf>
    <xf numFmtId="0" fontId="16" fillId="0" borderId="16" xfId="0" applyFont="1" applyBorder="1" applyAlignment="1" applyProtection="1">
      <alignment horizontal="distributed" vertical="center" wrapText="1" justifyLastLine="1"/>
    </xf>
    <xf numFmtId="0" fontId="16" fillId="0" borderId="7" xfId="0" applyFont="1" applyBorder="1" applyAlignment="1" applyProtection="1">
      <alignment horizontal="distributed" vertical="center" wrapText="1" justifyLastLine="1"/>
    </xf>
    <xf numFmtId="0" fontId="16" fillId="0" borderId="0" xfId="0" applyFont="1" applyAlignment="1" applyProtection="1">
      <alignment horizontal="distributed" vertical="center" wrapText="1" justifyLastLine="1"/>
    </xf>
    <xf numFmtId="0" fontId="16" fillId="0" borderId="8" xfId="0" applyFont="1" applyBorder="1" applyAlignment="1" applyProtection="1">
      <alignment horizontal="distributed" vertical="center" wrapText="1" justifyLastLine="1"/>
    </xf>
    <xf numFmtId="0" fontId="16" fillId="0" borderId="7" xfId="0" applyFont="1" applyBorder="1" applyAlignment="1" applyProtection="1">
      <alignment horizontal="distributed" vertical="center" justifyLastLine="1"/>
    </xf>
    <xf numFmtId="0" fontId="16" fillId="0" borderId="0" xfId="0" applyFont="1" applyAlignment="1" applyProtection="1">
      <alignment horizontal="distributed" vertical="center" justifyLastLine="1"/>
    </xf>
    <xf numFmtId="0" fontId="16" fillId="0" borderId="8" xfId="0" applyFont="1" applyBorder="1" applyAlignment="1" applyProtection="1">
      <alignment horizontal="distributed" vertical="center" justifyLastLine="1"/>
    </xf>
    <xf numFmtId="49" fontId="17" fillId="0" borderId="5" xfId="0" applyNumberFormat="1" applyFont="1" applyBorder="1" applyAlignment="1" applyProtection="1">
      <alignment horizontal="center" vertical="distributed" textRotation="255" wrapText="1" justifyLastLine="1"/>
    </xf>
    <xf numFmtId="49" fontId="17" fillId="0" borderId="16" xfId="0" applyNumberFormat="1" applyFont="1" applyBorder="1" applyAlignment="1" applyProtection="1">
      <alignment horizontal="center" vertical="distributed" textRotation="255" wrapText="1" justifyLastLine="1"/>
    </xf>
    <xf numFmtId="49" fontId="17" fillId="0" borderId="7" xfId="0" applyNumberFormat="1" applyFont="1" applyBorder="1" applyAlignment="1" applyProtection="1">
      <alignment horizontal="center" vertical="distributed" textRotation="255" wrapText="1" justifyLastLine="1"/>
    </xf>
    <xf numFmtId="49" fontId="17" fillId="0" borderId="0" xfId="0" applyNumberFormat="1" applyFont="1" applyAlignment="1" applyProtection="1">
      <alignment horizontal="center" vertical="distributed" textRotation="255" wrapText="1" justifyLastLine="1"/>
    </xf>
    <xf numFmtId="49" fontId="17" fillId="0" borderId="8" xfId="0" applyNumberFormat="1" applyFont="1" applyBorder="1" applyAlignment="1" applyProtection="1">
      <alignment horizontal="center" vertical="distributed" textRotation="255" wrapText="1" justifyLastLine="1"/>
    </xf>
    <xf numFmtId="49" fontId="17" fillId="0" borderId="37" xfId="0" applyNumberFormat="1" applyFont="1" applyBorder="1" applyAlignment="1" applyProtection="1">
      <alignment horizontal="center" vertical="distributed" textRotation="255" wrapText="1" justifyLastLine="1"/>
    </xf>
    <xf numFmtId="49" fontId="17" fillId="0" borderId="25" xfId="0" applyNumberFormat="1" applyFont="1" applyBorder="1" applyAlignment="1" applyProtection="1">
      <alignment horizontal="center" vertical="distributed" textRotation="255" wrapText="1" justifyLastLine="1"/>
    </xf>
    <xf numFmtId="49" fontId="17" fillId="0" borderId="57" xfId="0" applyNumberFormat="1" applyFont="1" applyBorder="1" applyAlignment="1" applyProtection="1">
      <alignment horizontal="center" vertical="distributed" textRotation="255" wrapText="1" justifyLastLine="1"/>
    </xf>
    <xf numFmtId="0" fontId="17" fillId="0" borderId="23" xfId="0" applyFont="1" applyBorder="1" applyAlignment="1" applyProtection="1">
      <alignment horizontal="distributed" vertical="center" wrapText="1" justifyLastLine="1"/>
    </xf>
    <xf numFmtId="49" fontId="17" fillId="0" borderId="0" xfId="0" applyNumberFormat="1" applyFont="1" applyFill="1" applyBorder="1" applyAlignment="1" applyProtection="1">
      <alignment horizontal="center" vertical="distributed" textRotation="255" wrapText="1" justifyLastLine="1"/>
    </xf>
    <xf numFmtId="0" fontId="17" fillId="0" borderId="5" xfId="0" applyFont="1" applyFill="1" applyBorder="1" applyAlignment="1" applyProtection="1">
      <alignment horizontal="distributed" vertical="center" wrapText="1" justifyLastLine="1"/>
    </xf>
    <xf numFmtId="177" fontId="16" fillId="0" borderId="88" xfId="0" applyNumberFormat="1" applyFont="1" applyFill="1" applyBorder="1" applyAlignment="1" applyProtection="1">
      <alignment horizontal="right" vertical="center" shrinkToFit="1"/>
    </xf>
    <xf numFmtId="177" fontId="16" fillId="0" borderId="91" xfId="0" applyNumberFormat="1" applyFont="1" applyFill="1" applyBorder="1" applyAlignment="1" applyProtection="1">
      <alignment horizontal="right" vertical="center" shrinkToFit="1"/>
    </xf>
    <xf numFmtId="177" fontId="16" fillId="0" borderId="113" xfId="0" applyNumberFormat="1" applyFont="1" applyFill="1" applyBorder="1" applyAlignment="1" applyProtection="1">
      <alignment horizontal="right" vertical="center" shrinkToFit="1"/>
    </xf>
    <xf numFmtId="49" fontId="17" fillId="0" borderId="0" xfId="0" applyNumberFormat="1" applyFont="1" applyBorder="1" applyAlignment="1" applyProtection="1">
      <alignment horizontal="center" vertical="distributed" textRotation="255" wrapText="1" justifyLastLine="1"/>
    </xf>
    <xf numFmtId="49" fontId="17" fillId="0" borderId="3" xfId="0" applyNumberFormat="1" applyFont="1" applyBorder="1" applyAlignment="1" applyProtection="1">
      <alignment horizontal="distributed" vertical="center" wrapText="1" justifyLastLine="1"/>
    </xf>
    <xf numFmtId="49" fontId="17" fillId="0" borderId="36" xfId="0" applyNumberFormat="1" applyFont="1" applyBorder="1" applyAlignment="1" applyProtection="1">
      <alignment horizontal="distributed" vertical="center" wrapText="1" justifyLastLine="1"/>
    </xf>
    <xf numFmtId="177" fontId="16" fillId="0" borderId="20" xfId="0" applyNumberFormat="1" applyFont="1" applyFill="1" applyBorder="1" applyAlignment="1" applyProtection="1">
      <alignment horizontal="right" vertical="center" shrinkToFit="1"/>
    </xf>
    <xf numFmtId="177" fontId="17" fillId="0" borderId="100" xfId="0" applyNumberFormat="1" applyFont="1" applyBorder="1" applyAlignment="1" applyProtection="1">
      <alignment horizontal="right" vertical="center" shrinkToFit="1"/>
    </xf>
    <xf numFmtId="177" fontId="17" fillId="0" borderId="23" xfId="0" applyNumberFormat="1" applyFont="1" applyBorder="1" applyAlignment="1" applyProtection="1">
      <alignment horizontal="right" vertical="center" shrinkToFit="1"/>
    </xf>
    <xf numFmtId="177" fontId="17" fillId="0" borderId="95" xfId="0" applyNumberFormat="1" applyFont="1" applyBorder="1" applyAlignment="1" applyProtection="1">
      <alignment horizontal="right" vertical="center" shrinkToFit="1"/>
    </xf>
    <xf numFmtId="0" fontId="17" fillId="0" borderId="9" xfId="0" applyFont="1" applyBorder="1" applyAlignment="1" applyProtection="1">
      <alignment horizontal="distributed" vertical="center" wrapText="1" justifyLastLine="1"/>
    </xf>
    <xf numFmtId="0" fontId="17" fillId="0" borderId="6" xfId="0" applyFont="1" applyBorder="1" applyAlignment="1" applyProtection="1">
      <alignment horizontal="distributed" vertical="center" wrapText="1" justifyLastLine="1"/>
    </xf>
    <xf numFmtId="0" fontId="17" fillId="0" borderId="10" xfId="0" applyFont="1" applyBorder="1" applyAlignment="1" applyProtection="1">
      <alignment horizontal="distributed" vertical="center" wrapText="1" justifyLastLine="1"/>
    </xf>
    <xf numFmtId="49" fontId="17" fillId="0" borderId="5" xfId="0" applyNumberFormat="1" applyFont="1" applyBorder="1" applyAlignment="1" applyProtection="1">
      <alignment horizontal="distributed" vertical="center" wrapText="1" justifyLastLine="1"/>
    </xf>
    <xf numFmtId="49" fontId="17" fillId="0" borderId="16" xfId="0" applyNumberFormat="1" applyFont="1" applyBorder="1" applyAlignment="1" applyProtection="1">
      <alignment horizontal="distributed" vertical="center" wrapText="1" justifyLastLine="1"/>
    </xf>
    <xf numFmtId="49" fontId="17" fillId="0" borderId="37" xfId="0" applyNumberFormat="1" applyFont="1" applyBorder="1" applyAlignment="1" applyProtection="1">
      <alignment horizontal="distributed" vertical="center" wrapText="1" justifyLastLine="1"/>
    </xf>
    <xf numFmtId="49" fontId="17" fillId="0" borderId="25" xfId="0" applyNumberFormat="1" applyFont="1" applyBorder="1" applyAlignment="1" applyProtection="1">
      <alignment horizontal="distributed" vertical="center" wrapText="1" justifyLastLine="1"/>
    </xf>
    <xf numFmtId="49" fontId="17" fillId="0" borderId="57" xfId="0" applyNumberFormat="1" applyFont="1" applyBorder="1" applyAlignment="1" applyProtection="1">
      <alignment horizontal="distributed" vertical="center" wrapText="1" justifyLastLine="1"/>
    </xf>
    <xf numFmtId="177" fontId="16" fillId="0" borderId="100" xfId="0" applyNumberFormat="1" applyFont="1" applyBorder="1" applyAlignment="1" applyProtection="1">
      <alignment horizontal="right" vertical="center" shrinkToFit="1"/>
    </xf>
    <xf numFmtId="177" fontId="16" fillId="0" borderId="23" xfId="0" applyNumberFormat="1" applyFont="1" applyBorder="1" applyAlignment="1" applyProtection="1">
      <alignment horizontal="right" vertical="center" shrinkToFit="1"/>
    </xf>
    <xf numFmtId="177" fontId="16" fillId="0" borderId="67" xfId="0" applyNumberFormat="1" applyFont="1" applyBorder="1" applyAlignment="1" applyProtection="1">
      <alignment horizontal="right" vertical="center" shrinkToFit="1"/>
    </xf>
    <xf numFmtId="177" fontId="16" fillId="0" borderId="18" xfId="0" applyNumberFormat="1" applyFont="1" applyBorder="1" applyAlignment="1" applyProtection="1">
      <alignment horizontal="right" vertical="center" shrinkToFit="1"/>
    </xf>
    <xf numFmtId="177" fontId="16" fillId="0" borderId="95" xfId="0" applyNumberFormat="1" applyFont="1" applyBorder="1" applyAlignment="1" applyProtection="1">
      <alignment horizontal="right" vertical="center" shrinkToFit="1"/>
    </xf>
    <xf numFmtId="177" fontId="16" fillId="0" borderId="18" xfId="0" applyNumberFormat="1" applyFont="1" applyFill="1" applyBorder="1" applyAlignment="1" applyProtection="1">
      <alignment horizontal="right" vertical="center" shrinkToFit="1"/>
    </xf>
    <xf numFmtId="0" fontId="17" fillId="0" borderId="5"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6" fillId="0" borderId="3" xfId="0" applyFont="1" applyBorder="1" applyAlignment="1" applyProtection="1">
      <alignment horizontal="distributed" vertical="center" justifyLastLine="1"/>
    </xf>
    <xf numFmtId="0" fontId="16" fillId="0" borderId="36" xfId="0" applyFont="1" applyBorder="1" applyAlignment="1" applyProtection="1">
      <alignment horizontal="distributed" vertical="center" justifyLastLine="1"/>
    </xf>
    <xf numFmtId="0" fontId="17" fillId="0" borderId="0" xfId="0" applyFont="1" applyBorder="1" applyAlignment="1" applyProtection="1">
      <alignment vertical="center"/>
    </xf>
    <xf numFmtId="0" fontId="17" fillId="0" borderId="51" xfId="0" applyFont="1" applyBorder="1" applyAlignment="1" applyProtection="1">
      <alignment horizontal="right" vertical="center" shrinkToFit="1"/>
    </xf>
    <xf numFmtId="0" fontId="17" fillId="0" borderId="42" xfId="0" applyFont="1" applyBorder="1" applyAlignment="1" applyProtection="1">
      <alignment horizontal="right" vertical="center" shrinkToFit="1"/>
    </xf>
    <xf numFmtId="177" fontId="17" fillId="0" borderId="88" xfId="0" applyNumberFormat="1" applyFont="1" applyBorder="1" applyAlignment="1" applyProtection="1">
      <alignment horizontal="right" vertical="center" shrinkToFit="1"/>
    </xf>
    <xf numFmtId="0" fontId="17" fillId="0" borderId="88" xfId="0" applyFont="1" applyBorder="1" applyAlignment="1" applyProtection="1">
      <alignment vertical="center"/>
    </xf>
    <xf numFmtId="0" fontId="17" fillId="0" borderId="113" xfId="0" applyFont="1" applyBorder="1" applyAlignment="1" applyProtection="1">
      <alignment vertical="center"/>
    </xf>
    <xf numFmtId="0" fontId="17" fillId="0" borderId="3" xfId="0" applyFont="1" applyBorder="1" applyAlignment="1" applyProtection="1">
      <alignment horizontal="right" vertical="center" shrinkToFit="1"/>
    </xf>
    <xf numFmtId="0" fontId="17" fillId="0" borderId="36" xfId="0" applyFont="1" applyBorder="1" applyAlignment="1" applyProtection="1">
      <alignment horizontal="right" vertical="center" shrinkToFit="1"/>
    </xf>
    <xf numFmtId="0" fontId="17" fillId="0" borderId="3" xfId="0" applyFont="1" applyBorder="1" applyAlignment="1" applyProtection="1">
      <alignment vertical="center"/>
    </xf>
    <xf numFmtId="0" fontId="17" fillId="0" borderId="23" xfId="0" applyFont="1" applyBorder="1" applyAlignment="1" applyProtection="1">
      <alignment vertical="center"/>
    </xf>
    <xf numFmtId="177" fontId="17" fillId="0" borderId="25" xfId="0" applyNumberFormat="1" applyFont="1" applyBorder="1" applyAlignment="1" applyProtection="1">
      <alignment horizontal="right" vertical="center" shrinkToFit="1"/>
    </xf>
    <xf numFmtId="0" fontId="17" fillId="0" borderId="25" xfId="0" applyFont="1" applyBorder="1" applyAlignment="1" applyProtection="1">
      <alignment vertical="center"/>
    </xf>
    <xf numFmtId="0" fontId="17" fillId="0" borderId="124" xfId="0" applyFont="1" applyBorder="1" applyAlignment="1" applyProtection="1">
      <alignment vertical="center"/>
    </xf>
    <xf numFmtId="0" fontId="17" fillId="0" borderId="3" xfId="0" applyFont="1" applyBorder="1" applyAlignment="1" applyProtection="1"/>
    <xf numFmtId="0" fontId="17" fillId="0" borderId="36" xfId="0" applyFont="1" applyBorder="1" applyAlignment="1" applyProtection="1"/>
    <xf numFmtId="0" fontId="17" fillId="0" borderId="1" xfId="0" applyFont="1" applyBorder="1" applyAlignment="1" applyProtection="1">
      <alignment vertical="center"/>
    </xf>
    <xf numFmtId="0" fontId="17" fillId="0" borderId="61" xfId="0" applyFont="1" applyBorder="1" applyAlignment="1" applyProtection="1">
      <alignment vertical="center"/>
    </xf>
    <xf numFmtId="0" fontId="17" fillId="0" borderId="67" xfId="0" applyFont="1" applyBorder="1" applyAlignment="1" applyProtection="1">
      <alignment horizontal="right" vertical="center" shrinkToFit="1"/>
    </xf>
    <xf numFmtId="0" fontId="17" fillId="0" borderId="18" xfId="0" applyFont="1" applyBorder="1" applyAlignment="1" applyProtection="1">
      <alignment horizontal="right" vertical="center" shrinkToFit="1"/>
    </xf>
    <xf numFmtId="0" fontId="16" fillId="0" borderId="67" xfId="0" applyFont="1" applyBorder="1" applyAlignment="1" applyProtection="1">
      <alignment horizontal="right" vertical="center" shrinkToFit="1"/>
    </xf>
    <xf numFmtId="0" fontId="16" fillId="0" borderId="18" xfId="0" applyFont="1" applyBorder="1" applyAlignment="1" applyProtection="1">
      <alignment horizontal="right" vertical="center" shrinkToFit="1"/>
    </xf>
    <xf numFmtId="0" fontId="17" fillId="0" borderId="20" xfId="0" applyFont="1" applyBorder="1" applyAlignment="1" applyProtection="1">
      <alignment vertical="center"/>
    </xf>
    <xf numFmtId="0" fontId="17" fillId="0" borderId="26" xfId="0" applyFont="1" applyBorder="1" applyAlignment="1" applyProtection="1">
      <alignment vertical="center"/>
    </xf>
    <xf numFmtId="0" fontId="17" fillId="0" borderId="39" xfId="0" applyFont="1" applyBorder="1" applyAlignment="1" applyProtection="1">
      <alignment vertical="center"/>
    </xf>
    <xf numFmtId="0" fontId="17" fillId="0" borderId="43" xfId="0" applyFont="1" applyBorder="1" applyAlignment="1" applyProtection="1">
      <alignment vertical="center"/>
    </xf>
    <xf numFmtId="0" fontId="17" fillId="0" borderId="1" xfId="0" applyFont="1" applyBorder="1" applyAlignment="1" applyProtection="1">
      <alignment horizontal="right" vertical="center" shrinkToFit="1"/>
    </xf>
    <xf numFmtId="0" fontId="17" fillId="0" borderId="20" xfId="0" applyFont="1" applyBorder="1" applyAlignment="1" applyProtection="1">
      <alignment horizontal="right" vertical="center" shrinkToFit="1"/>
    </xf>
    <xf numFmtId="0" fontId="17" fillId="0" borderId="39" xfId="0" applyFont="1" applyBorder="1" applyAlignment="1" applyProtection="1">
      <alignment horizontal="right" vertical="center" shrinkToFit="1"/>
    </xf>
    <xf numFmtId="0" fontId="16" fillId="0" borderId="51" xfId="0" applyFont="1" applyBorder="1" applyAlignment="1" applyProtection="1">
      <alignment horizontal="right" vertical="center" shrinkToFit="1"/>
    </xf>
    <xf numFmtId="0" fontId="16" fillId="0" borderId="42" xfId="0" applyFont="1" applyBorder="1" applyAlignment="1" applyProtection="1">
      <alignment horizontal="right" vertical="center" shrinkToFit="1"/>
    </xf>
    <xf numFmtId="0" fontId="16" fillId="0" borderId="3" xfId="0" applyFont="1" applyBorder="1" applyAlignment="1" applyProtection="1">
      <alignment horizontal="right" vertical="center" shrinkToFit="1"/>
    </xf>
    <xf numFmtId="0" fontId="16" fillId="0" borderId="36" xfId="0" applyFont="1" applyBorder="1" applyAlignment="1" applyProtection="1">
      <alignment horizontal="right" vertical="center" shrinkToFit="1"/>
    </xf>
    <xf numFmtId="0" fontId="17" fillId="0" borderId="0" xfId="0" applyFont="1" applyFill="1" applyBorder="1" applyAlignment="1" applyProtection="1">
      <alignment vertical="center"/>
    </xf>
    <xf numFmtId="49" fontId="18" fillId="0" borderId="3" xfId="0" applyNumberFormat="1" applyFont="1" applyBorder="1" applyAlignment="1" applyProtection="1">
      <alignment horizontal="distributed" vertical="center" wrapText="1"/>
    </xf>
    <xf numFmtId="0" fontId="17" fillId="0" borderId="36" xfId="0" applyFont="1" applyBorder="1" applyAlignment="1" applyProtection="1">
      <alignment vertical="center"/>
    </xf>
    <xf numFmtId="0" fontId="17" fillId="0" borderId="51" xfId="0" applyFont="1" applyBorder="1" applyAlignment="1" applyProtection="1">
      <alignment horizontal="right" vertical="center"/>
    </xf>
    <xf numFmtId="0" fontId="17" fillId="0" borderId="42" xfId="0" applyFont="1" applyBorder="1" applyAlignment="1" applyProtection="1">
      <alignment horizontal="right" vertical="center"/>
    </xf>
    <xf numFmtId="0" fontId="17" fillId="7" borderId="51" xfId="0" applyFont="1" applyFill="1" applyBorder="1" applyAlignment="1" applyProtection="1">
      <alignment horizontal="right" vertical="center"/>
    </xf>
    <xf numFmtId="0" fontId="17" fillId="7" borderId="100" xfId="0" applyFont="1" applyFill="1" applyBorder="1" applyAlignment="1" applyProtection="1">
      <alignment horizontal="right" vertical="center"/>
    </xf>
    <xf numFmtId="0" fontId="17" fillId="0" borderId="3" xfId="0" applyFont="1" applyBorder="1" applyAlignment="1" applyProtection="1">
      <alignment horizontal="right" vertical="center"/>
    </xf>
    <xf numFmtId="0" fontId="17" fillId="0" borderId="36" xfId="0" applyFont="1" applyBorder="1" applyAlignment="1" applyProtection="1">
      <alignment horizontal="right" vertical="center"/>
    </xf>
    <xf numFmtId="0" fontId="17" fillId="0" borderId="67" xfId="0" applyFont="1" applyBorder="1" applyAlignment="1" applyProtection="1">
      <alignment horizontal="right" vertical="center"/>
    </xf>
    <xf numFmtId="0" fontId="17" fillId="0" borderId="18" xfId="0" applyFont="1" applyBorder="1" applyAlignment="1" applyProtection="1">
      <alignment horizontal="right" vertical="center"/>
    </xf>
    <xf numFmtId="0" fontId="17" fillId="0" borderId="100" xfId="0" applyFont="1" applyBorder="1" applyAlignment="1" applyProtection="1">
      <alignment horizontal="right" vertical="center"/>
    </xf>
    <xf numFmtId="0" fontId="17" fillId="0" borderId="23" xfId="0" applyFont="1" applyBorder="1" applyAlignment="1" applyProtection="1">
      <alignment horizontal="right" vertical="center"/>
    </xf>
    <xf numFmtId="0" fontId="17" fillId="0" borderId="95" xfId="0" applyFont="1" applyBorder="1" applyAlignment="1" applyProtection="1">
      <alignment horizontal="right" vertical="center"/>
    </xf>
    <xf numFmtId="0" fontId="17" fillId="0" borderId="51" xfId="0" applyFont="1" applyBorder="1" applyAlignment="1" applyProtection="1">
      <alignment vertical="center"/>
    </xf>
    <xf numFmtId="0" fontId="17" fillId="0" borderId="42" xfId="0" applyFont="1" applyBorder="1" applyAlignment="1" applyProtection="1">
      <alignment vertical="center"/>
    </xf>
    <xf numFmtId="0" fontId="17" fillId="0" borderId="67" xfId="0" applyFont="1" applyBorder="1" applyAlignment="1" applyProtection="1">
      <alignment vertical="center"/>
    </xf>
    <xf numFmtId="0" fontId="17" fillId="0" borderId="18" xfId="0" applyFont="1" applyBorder="1" applyAlignment="1" applyProtection="1">
      <alignment vertical="center"/>
    </xf>
    <xf numFmtId="0" fontId="16" fillId="0" borderId="1" xfId="0" applyFont="1" applyBorder="1" applyAlignment="1" applyProtection="1">
      <alignment horizontal="distributed" vertical="center" justifyLastLine="1"/>
    </xf>
    <xf numFmtId="0" fontId="16" fillId="0" borderId="1" xfId="0" applyFont="1" applyBorder="1" applyAlignment="1" applyProtection="1">
      <alignment horizontal="distributed" vertical="center"/>
    </xf>
    <xf numFmtId="0" fontId="17" fillId="0" borderId="39" xfId="0" applyFont="1" applyBorder="1" applyAlignment="1" applyProtection="1">
      <alignment horizontal="right" vertical="center"/>
    </xf>
    <xf numFmtId="177" fontId="17" fillId="0" borderId="92" xfId="0" applyNumberFormat="1" applyFont="1" applyBorder="1" applyAlignment="1" applyProtection="1">
      <alignment horizontal="right" vertical="center" shrinkToFit="1"/>
    </xf>
    <xf numFmtId="0" fontId="17" fillId="0" borderId="92" xfId="0" applyFont="1" applyBorder="1" applyAlignment="1" applyProtection="1">
      <alignment horizontal="right" vertical="center"/>
    </xf>
    <xf numFmtId="0" fontId="17" fillId="0" borderId="93" xfId="0" applyFont="1" applyBorder="1" applyAlignment="1" applyProtection="1">
      <alignment horizontal="right" vertical="center"/>
    </xf>
    <xf numFmtId="0" fontId="17" fillId="0" borderId="1" xfId="0" applyFont="1" applyBorder="1" applyAlignment="1" applyProtection="1">
      <alignment horizontal="right" vertical="center"/>
    </xf>
    <xf numFmtId="0" fontId="17" fillId="0" borderId="61" xfId="0" applyFont="1" applyBorder="1" applyAlignment="1" applyProtection="1">
      <alignment horizontal="right" vertical="center"/>
    </xf>
    <xf numFmtId="0" fontId="17" fillId="0" borderId="20" xfId="0" applyFont="1" applyBorder="1" applyAlignment="1" applyProtection="1">
      <alignment horizontal="right" vertical="center"/>
    </xf>
    <xf numFmtId="0" fontId="17" fillId="0" borderId="26" xfId="0" applyFont="1" applyBorder="1" applyAlignment="1" applyProtection="1">
      <alignment horizontal="right" vertical="center"/>
    </xf>
    <xf numFmtId="0" fontId="17" fillId="0" borderId="43" xfId="0" applyFont="1" applyBorder="1" applyAlignment="1" applyProtection="1">
      <alignment horizontal="right" vertical="center"/>
    </xf>
    <xf numFmtId="49" fontId="17" fillId="0" borderId="0" xfId="0" applyNumberFormat="1" applyFont="1" applyAlignment="1" applyProtection="1">
      <alignment horizontal="distributed" vertical="center" wrapText="1"/>
    </xf>
    <xf numFmtId="0" fontId="0" fillId="0" borderId="25" xfId="0" applyBorder="1" applyProtection="1"/>
    <xf numFmtId="0" fontId="0" fillId="0" borderId="0" xfId="0" applyFill="1" applyBorder="1" applyProtection="1"/>
    <xf numFmtId="49" fontId="17" fillId="0" borderId="0" xfId="0" applyNumberFormat="1" applyFont="1" applyFill="1" applyBorder="1" applyAlignment="1" applyProtection="1">
      <alignment horizontal="distributed" vertical="center"/>
    </xf>
    <xf numFmtId="0" fontId="27" fillId="0" borderId="6" xfId="0" applyFont="1" applyBorder="1" applyAlignment="1" applyProtection="1">
      <alignment horizontal="center" vertical="center" wrapText="1" justifyLastLine="1"/>
    </xf>
    <xf numFmtId="0" fontId="27" fillId="0" borderId="10" xfId="0" applyFont="1" applyBorder="1" applyAlignment="1" applyProtection="1">
      <alignment horizontal="center" vertical="center" wrapText="1" justifyLastLine="1"/>
    </xf>
    <xf numFmtId="0" fontId="17" fillId="0" borderId="0" xfId="0" applyFont="1" applyFill="1" applyBorder="1" applyAlignment="1" applyProtection="1"/>
    <xf numFmtId="0" fontId="17" fillId="0" borderId="3" xfId="0" applyFont="1" applyBorder="1" applyAlignment="1" applyProtection="1">
      <alignment horizontal="center" vertical="distributed" textRotation="255" wrapText="1" justifyLastLine="1"/>
    </xf>
    <xf numFmtId="0" fontId="17" fillId="0" borderId="100" xfId="0" applyFont="1" applyBorder="1" applyAlignment="1" applyProtection="1">
      <alignment horizontal="right" vertical="center" shrinkToFit="1"/>
    </xf>
    <xf numFmtId="0" fontId="17" fillId="0" borderId="23" xfId="0" applyFont="1" applyBorder="1" applyAlignment="1" applyProtection="1">
      <alignment horizontal="right" vertical="center" shrinkToFit="1"/>
    </xf>
    <xf numFmtId="0" fontId="17" fillId="0" borderId="95" xfId="0" applyFont="1" applyBorder="1" applyAlignment="1" applyProtection="1">
      <alignment horizontal="right" vertical="center" shrinkToFit="1"/>
    </xf>
    <xf numFmtId="0" fontId="16" fillId="0" borderId="3" xfId="0" applyFont="1" applyBorder="1" applyAlignment="1" applyProtection="1">
      <alignment horizontal="distributed" vertical="center" wrapText="1" justifyLastLine="1"/>
    </xf>
    <xf numFmtId="0" fontId="16" fillId="0" borderId="36" xfId="0" applyFont="1" applyBorder="1" applyAlignment="1" applyProtection="1">
      <alignment horizontal="distributed" vertical="center" wrapText="1" justifyLastLine="1"/>
    </xf>
    <xf numFmtId="0" fontId="17" fillId="7" borderId="51" xfId="0" applyFont="1" applyFill="1" applyBorder="1" applyAlignment="1" applyProtection="1">
      <alignment horizontal="right" vertical="center" shrinkToFit="1"/>
    </xf>
    <xf numFmtId="0" fontId="17" fillId="7" borderId="100" xfId="0" applyFont="1" applyFill="1" applyBorder="1" applyAlignment="1" applyProtection="1">
      <alignment horizontal="right" vertical="center" shrinkToFit="1"/>
    </xf>
    <xf numFmtId="0" fontId="16" fillId="0" borderId="3" xfId="0" applyFont="1" applyBorder="1" applyAlignment="1" applyProtection="1">
      <alignment horizontal="distributed" vertical="center"/>
    </xf>
    <xf numFmtId="0" fontId="16" fillId="0" borderId="36" xfId="0" applyFont="1" applyBorder="1" applyAlignment="1" applyProtection="1">
      <alignment horizontal="distributed" vertical="center"/>
    </xf>
    <xf numFmtId="0" fontId="17" fillId="0" borderId="5" xfId="0" applyFont="1" applyBorder="1" applyAlignment="1" applyProtection="1">
      <alignment horizontal="distributed" vertical="center"/>
    </xf>
    <xf numFmtId="0" fontId="17" fillId="0" borderId="16" xfId="0" applyFont="1" applyBorder="1" applyAlignment="1" applyProtection="1">
      <alignment horizontal="distributed" vertical="center"/>
    </xf>
    <xf numFmtId="0" fontId="17" fillId="0" borderId="7" xfId="0" applyFont="1" applyBorder="1" applyAlignment="1" applyProtection="1">
      <alignment horizontal="distributed" vertical="center"/>
    </xf>
    <xf numFmtId="0" fontId="17" fillId="0" borderId="0" xfId="0" applyFont="1" applyAlignment="1" applyProtection="1">
      <alignment horizontal="distributed" vertical="center"/>
    </xf>
    <xf numFmtId="0" fontId="17" fillId="0" borderId="8" xfId="0" applyFont="1" applyBorder="1" applyAlignment="1" applyProtection="1">
      <alignment horizontal="distributed" vertical="center"/>
    </xf>
    <xf numFmtId="0" fontId="17" fillId="0" borderId="9" xfId="0" applyFont="1" applyBorder="1" applyAlignment="1" applyProtection="1">
      <alignment horizontal="distributed" vertical="center"/>
    </xf>
    <xf numFmtId="0" fontId="17" fillId="0" borderId="6" xfId="0" applyFont="1" applyBorder="1" applyAlignment="1" applyProtection="1">
      <alignment horizontal="distributed" vertical="center"/>
    </xf>
    <xf numFmtId="0" fontId="17" fillId="0" borderId="10" xfId="0" applyFont="1" applyBorder="1" applyAlignment="1" applyProtection="1">
      <alignment horizontal="distributed" vertical="center"/>
    </xf>
    <xf numFmtId="49" fontId="27" fillId="0" borderId="37" xfId="0" applyNumberFormat="1" applyFont="1" applyBorder="1" applyAlignment="1" applyProtection="1">
      <alignment horizontal="center" vertical="center" wrapText="1" justifyLastLine="1"/>
    </xf>
    <xf numFmtId="49" fontId="27" fillId="0" borderId="25" xfId="0" applyNumberFormat="1" applyFont="1" applyBorder="1" applyAlignment="1" applyProtection="1">
      <alignment horizontal="center" vertical="center" wrapText="1" justifyLastLine="1"/>
    </xf>
    <xf numFmtId="49" fontId="27" fillId="0" borderId="57" xfId="0" applyNumberFormat="1" applyFont="1" applyBorder="1" applyAlignment="1" applyProtection="1">
      <alignment horizontal="center" vertical="center" wrapText="1" justifyLastLine="1"/>
    </xf>
    <xf numFmtId="0" fontId="34" fillId="0" borderId="7" xfId="0" applyFont="1" applyBorder="1" applyAlignment="1" applyProtection="1">
      <alignment horizontal="right" vertical="center" justifyLastLine="1"/>
    </xf>
    <xf numFmtId="0" fontId="34" fillId="0" borderId="0" xfId="0" applyFont="1" applyBorder="1" applyAlignment="1" applyProtection="1">
      <alignment horizontal="right" vertical="center" justifyLastLine="1"/>
    </xf>
    <xf numFmtId="0" fontId="34" fillId="0" borderId="8" xfId="0" applyFont="1" applyBorder="1" applyAlignment="1" applyProtection="1">
      <alignment horizontal="right" vertical="center" justifyLastLine="1"/>
    </xf>
    <xf numFmtId="0" fontId="34" fillId="0" borderId="7" xfId="0" applyFont="1" applyBorder="1" applyAlignment="1" applyProtection="1">
      <alignment horizontal="center" vertical="center" justifyLastLine="1"/>
    </xf>
    <xf numFmtId="0" fontId="34" fillId="0" borderId="0" xfId="0" applyFont="1" applyBorder="1" applyAlignment="1" applyProtection="1">
      <alignment horizontal="center" vertical="center" justifyLastLine="1"/>
    </xf>
    <xf numFmtId="0" fontId="34" fillId="0" borderId="8" xfId="0" applyFont="1" applyBorder="1" applyAlignment="1" applyProtection="1">
      <alignment horizontal="center" vertical="center" justifyLastLine="1"/>
    </xf>
    <xf numFmtId="0" fontId="27" fillId="0" borderId="9" xfId="0" applyFont="1" applyBorder="1" applyAlignment="1" applyProtection="1">
      <alignment horizontal="center" vertical="center" justifyLastLine="1"/>
    </xf>
    <xf numFmtId="0" fontId="27" fillId="0" borderId="6" xfId="0" applyFont="1" applyBorder="1" applyAlignment="1" applyProtection="1">
      <alignment horizontal="center" vertical="center" justifyLastLine="1"/>
    </xf>
    <xf numFmtId="0" fontId="27" fillId="0" borderId="10" xfId="0" applyFont="1" applyBorder="1" applyAlignment="1" applyProtection="1">
      <alignment horizontal="center" vertical="center" justifyLastLine="1"/>
    </xf>
    <xf numFmtId="0" fontId="17" fillId="0" borderId="3" xfId="0" applyFont="1" applyBorder="1" applyProtection="1"/>
    <xf numFmtId="0" fontId="17" fillId="0" borderId="23" xfId="0" applyFont="1" applyBorder="1" applyProtection="1"/>
    <xf numFmtId="0" fontId="17" fillId="0" borderId="79" xfId="0" applyFont="1" applyBorder="1" applyAlignment="1" applyProtection="1">
      <alignment vertical="center" wrapText="1"/>
    </xf>
    <xf numFmtId="0" fontId="17" fillId="0" borderId="80" xfId="0" applyFont="1" applyBorder="1" applyAlignment="1" applyProtection="1">
      <alignment vertical="center" wrapText="1"/>
    </xf>
    <xf numFmtId="0" fontId="17" fillId="0" borderId="81" xfId="0" applyFont="1" applyBorder="1" applyAlignment="1" applyProtection="1">
      <alignment vertical="center" wrapText="1"/>
    </xf>
    <xf numFmtId="0" fontId="17" fillId="0" borderId="82" xfId="0" applyFont="1" applyBorder="1" applyAlignment="1" applyProtection="1">
      <alignment vertical="center" wrapText="1"/>
    </xf>
    <xf numFmtId="0" fontId="17" fillId="0" borderId="83" xfId="0" applyFont="1" applyBorder="1" applyAlignment="1" applyProtection="1">
      <alignment vertical="center" wrapText="1"/>
    </xf>
    <xf numFmtId="0" fontId="17" fillId="0" borderId="84" xfId="0" applyFont="1" applyBorder="1" applyAlignment="1" applyProtection="1">
      <alignment vertical="center" wrapText="1"/>
    </xf>
    <xf numFmtId="0" fontId="17" fillId="0" borderId="85" xfId="0" applyFont="1" applyBorder="1" applyAlignment="1" applyProtection="1">
      <alignment vertical="center" wrapText="1"/>
    </xf>
    <xf numFmtId="0" fontId="17" fillId="0" borderId="86" xfId="0" applyFont="1" applyBorder="1" applyAlignment="1" applyProtection="1">
      <alignment vertical="center" wrapText="1"/>
    </xf>
    <xf numFmtId="0" fontId="0" fillId="0" borderId="5" xfId="0" applyBorder="1" applyAlignment="1" applyProtection="1">
      <alignment horizontal="distributed" vertical="center" justifyLastLine="1"/>
    </xf>
    <xf numFmtId="0" fontId="0" fillId="0" borderId="16" xfId="0" applyBorder="1" applyAlignment="1" applyProtection="1">
      <alignment horizontal="distributed" vertical="center" justifyLastLine="1"/>
    </xf>
    <xf numFmtId="0" fontId="0" fillId="0" borderId="7" xfId="0"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8" xfId="0" applyBorder="1" applyAlignment="1" applyProtection="1">
      <alignment horizontal="distributed" vertical="center" justifyLastLine="1"/>
    </xf>
    <xf numFmtId="0" fontId="17" fillId="0" borderId="6" xfId="0" applyFont="1" applyBorder="1" applyAlignment="1" applyProtection="1">
      <alignment horizontal="center" vertical="center" wrapText="1" justifyLastLine="1"/>
    </xf>
    <xf numFmtId="0" fontId="17" fillId="0" borderId="10" xfId="0" applyFont="1" applyBorder="1" applyAlignment="1" applyProtection="1">
      <alignment horizontal="center" vertical="center" wrapText="1" justifyLastLine="1"/>
    </xf>
    <xf numFmtId="177" fontId="16" fillId="0" borderId="54" xfId="0" applyNumberFormat="1" applyFont="1" applyBorder="1" applyAlignment="1" applyProtection="1">
      <alignment vertical="center" shrinkToFit="1"/>
    </xf>
    <xf numFmtId="177" fontId="16" fillId="0" borderId="56" xfId="0" applyNumberFormat="1" applyFont="1" applyBorder="1" applyAlignment="1" applyProtection="1">
      <alignment vertical="center" shrinkToFit="1"/>
    </xf>
    <xf numFmtId="177" fontId="16" fillId="0" borderId="54" xfId="0" applyNumberFormat="1" applyFont="1" applyFill="1" applyBorder="1" applyAlignment="1" applyProtection="1">
      <alignment horizontal="right" vertical="center" shrinkToFit="1"/>
    </xf>
    <xf numFmtId="177" fontId="16" fillId="0" borderId="52" xfId="0" applyNumberFormat="1" applyFont="1" applyFill="1" applyBorder="1" applyAlignment="1" applyProtection="1">
      <alignment horizontal="right" vertical="center" shrinkToFit="1"/>
    </xf>
    <xf numFmtId="177" fontId="16" fillId="0" borderId="53" xfId="0" applyNumberFormat="1" applyFont="1" applyFill="1" applyBorder="1" applyAlignment="1" applyProtection="1">
      <alignment horizontal="right" vertical="center" shrinkToFit="1"/>
    </xf>
    <xf numFmtId="177" fontId="16" fillId="0" borderId="38" xfId="0" applyNumberFormat="1" applyFont="1" applyBorder="1" applyAlignment="1" applyProtection="1">
      <alignment horizontal="right" vertical="center" shrinkToFit="1"/>
    </xf>
    <xf numFmtId="177" fontId="16" fillId="0" borderId="111" xfId="0" applyNumberFormat="1" applyFont="1" applyBorder="1" applyAlignment="1" applyProtection="1">
      <alignment horizontal="right" vertical="center" shrinkToFit="1"/>
    </xf>
    <xf numFmtId="181" fontId="0" fillId="0" borderId="5" xfId="0" applyNumberFormat="1" applyBorder="1" applyAlignment="1" applyProtection="1"/>
    <xf numFmtId="181" fontId="0" fillId="0" borderId="16" xfId="0" applyNumberFormat="1" applyBorder="1" applyAlignment="1" applyProtection="1"/>
    <xf numFmtId="181" fontId="0" fillId="0" borderId="11" xfId="0" applyNumberFormat="1" applyBorder="1" applyAlignment="1" applyProtection="1"/>
    <xf numFmtId="181" fontId="0" fillId="0" borderId="0" xfId="0" applyNumberFormat="1" applyAlignment="1" applyProtection="1"/>
    <xf numFmtId="181" fontId="0" fillId="0" borderId="8" xfId="0" applyNumberFormat="1" applyBorder="1" applyAlignment="1" applyProtection="1"/>
    <xf numFmtId="181" fontId="0" fillId="0" borderId="102" xfId="0" applyNumberFormat="1" applyBorder="1" applyAlignment="1" applyProtection="1"/>
    <xf numFmtId="181" fontId="0" fillId="0" borderId="25" xfId="0" applyNumberFormat="1" applyBorder="1" applyAlignment="1" applyProtection="1"/>
    <xf numFmtId="181" fontId="0" fillId="0" borderId="57" xfId="0" applyNumberFormat="1" applyBorder="1" applyAlignment="1" applyProtection="1"/>
    <xf numFmtId="49" fontId="18" fillId="0" borderId="78" xfId="0" applyNumberFormat="1" applyFont="1" applyBorder="1" applyAlignment="1" applyProtection="1">
      <alignment vertical="center" wrapText="1" justifyLastLine="1"/>
    </xf>
    <xf numFmtId="49" fontId="18" fillId="0" borderId="79" xfId="0" applyNumberFormat="1" applyFont="1" applyBorder="1" applyAlignment="1" applyProtection="1">
      <alignment vertical="center" justifyLastLine="1"/>
    </xf>
    <xf numFmtId="49" fontId="18" fillId="0" borderId="80" xfId="0" applyNumberFormat="1" applyFont="1" applyBorder="1" applyAlignment="1" applyProtection="1">
      <alignment vertical="center" justifyLastLine="1"/>
    </xf>
    <xf numFmtId="49" fontId="18" fillId="0" borderId="81" xfId="0" applyNumberFormat="1" applyFont="1" applyBorder="1" applyAlignment="1" applyProtection="1">
      <alignment vertical="center" justifyLastLine="1"/>
    </xf>
    <xf numFmtId="49" fontId="18" fillId="0" borderId="82" xfId="0" applyNumberFormat="1" applyFont="1" applyBorder="1" applyAlignment="1" applyProtection="1">
      <alignment vertical="center" justifyLastLine="1"/>
    </xf>
    <xf numFmtId="49" fontId="18" fillId="0" borderId="83" xfId="0" applyNumberFormat="1" applyFont="1" applyBorder="1" applyAlignment="1" applyProtection="1">
      <alignment vertical="center" justifyLastLine="1"/>
    </xf>
    <xf numFmtId="49" fontId="18" fillId="0" borderId="84" xfId="0" applyNumberFormat="1" applyFont="1" applyBorder="1" applyAlignment="1" applyProtection="1">
      <alignment vertical="center" justifyLastLine="1"/>
    </xf>
    <xf numFmtId="49" fontId="18" fillId="0" borderId="85" xfId="0" applyNumberFormat="1" applyFont="1" applyBorder="1" applyAlignment="1" applyProtection="1">
      <alignment vertical="center" justifyLastLine="1"/>
    </xf>
    <xf numFmtId="49" fontId="18" fillId="0" borderId="86" xfId="0" applyNumberFormat="1" applyFont="1" applyBorder="1" applyAlignment="1" applyProtection="1">
      <alignment vertical="center" justifyLastLine="1"/>
    </xf>
    <xf numFmtId="49" fontId="16" fillId="0" borderId="101" xfId="0" applyNumberFormat="1" applyFont="1" applyBorder="1" applyAlignment="1" applyProtection="1">
      <alignment horizontal="center" vertical="center" wrapText="1"/>
    </xf>
    <xf numFmtId="49" fontId="16" fillId="0" borderId="27" xfId="0" applyNumberFormat="1" applyFont="1" applyBorder="1" applyAlignment="1" applyProtection="1">
      <alignment horizontal="center" vertical="center" wrapText="1"/>
    </xf>
    <xf numFmtId="49" fontId="16" fillId="0" borderId="75" xfId="0" applyNumberFormat="1" applyFont="1" applyBorder="1" applyAlignment="1" applyProtection="1">
      <alignment horizontal="center" vertical="center" wrapText="1"/>
    </xf>
    <xf numFmtId="49" fontId="16" fillId="0" borderId="98" xfId="0" applyNumberFormat="1" applyFont="1" applyBorder="1" applyAlignment="1" applyProtection="1">
      <alignment horizontal="center" vertical="center" wrapText="1"/>
    </xf>
    <xf numFmtId="49" fontId="16" fillId="0" borderId="99" xfId="0" applyNumberFormat="1" applyFont="1" applyBorder="1" applyAlignment="1" applyProtection="1">
      <alignment horizontal="center" vertical="center" wrapText="1"/>
    </xf>
    <xf numFmtId="49" fontId="16" fillId="0" borderId="72" xfId="0" applyNumberFormat="1" applyFont="1" applyBorder="1" applyAlignment="1" applyProtection="1">
      <alignment horizontal="center" vertical="center" wrapText="1"/>
    </xf>
    <xf numFmtId="49" fontId="16" fillId="0" borderId="97" xfId="0" applyNumberFormat="1" applyFont="1" applyBorder="1" applyAlignment="1" applyProtection="1">
      <alignment horizontal="center" vertical="center" wrapText="1"/>
    </xf>
    <xf numFmtId="49" fontId="16" fillId="0" borderId="69" xfId="0" applyNumberFormat="1" applyFont="1" applyBorder="1" applyAlignment="1" applyProtection="1">
      <alignment horizontal="center" vertical="center" wrapText="1"/>
    </xf>
    <xf numFmtId="0" fontId="17" fillId="0" borderId="0" xfId="0" applyFont="1" applyBorder="1" applyAlignment="1" applyProtection="1">
      <alignment horizontal="right" vertical="center"/>
    </xf>
    <xf numFmtId="0" fontId="18" fillId="0" borderId="37"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57" xfId="0" applyFont="1" applyBorder="1" applyAlignment="1" applyProtection="1">
      <alignment horizontal="center" vertical="center"/>
    </xf>
    <xf numFmtId="49" fontId="16" fillId="0" borderId="41" xfId="0" applyNumberFormat="1" applyFont="1" applyBorder="1" applyAlignment="1" applyProtection="1">
      <alignment horizontal="center" vertical="center" wrapText="1"/>
    </xf>
    <xf numFmtId="49" fontId="16" fillId="0" borderId="105" xfId="0" applyNumberFormat="1" applyFont="1" applyBorder="1" applyAlignment="1" applyProtection="1">
      <alignment horizontal="center" vertical="center" wrapText="1"/>
    </xf>
    <xf numFmtId="49" fontId="16" fillId="0" borderId="17" xfId="0" applyNumberFormat="1" applyFont="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shrinkToFit="1"/>
    </xf>
    <xf numFmtId="49" fontId="16" fillId="0" borderId="1" xfId="0" applyNumberFormat="1" applyFont="1" applyFill="1" applyBorder="1" applyAlignment="1" applyProtection="1">
      <alignment horizontal="left" vertical="center" wrapText="1"/>
    </xf>
    <xf numFmtId="49" fontId="16" fillId="0" borderId="1" xfId="0" applyNumberFormat="1" applyFont="1" applyBorder="1" applyAlignment="1" applyProtection="1">
      <alignment horizontal="left" vertical="center" wrapText="1"/>
    </xf>
    <xf numFmtId="49" fontId="16" fillId="0" borderId="1" xfId="0" applyNumberFormat="1" applyFont="1" applyBorder="1" applyAlignment="1" applyProtection="1">
      <alignment horizontal="center" vertical="center" wrapText="1" shrinkToFit="1"/>
    </xf>
  </cellXfs>
  <cellStyles count="27">
    <cellStyle name="標準" xfId="0" builtinId="0"/>
    <cellStyle name="標準 2" xfId="26"/>
    <cellStyle name="標準_7101固定資産土地入力用" xfId="1"/>
    <cellStyle name="標準_Sheet1" xfId="2"/>
    <cellStyle name="標準_ガイダンス" xfId="3"/>
    <cellStyle name="標準_課税状況調査(市町村)BOOK2" xfId="4"/>
    <cellStyle name="標準_固定資産家屋" xfId="5"/>
    <cellStyle name="標準_都道府県_評価見込額調(土地)" xfId="6"/>
    <cellStyle name="標準_平成14年地方公務員制度実態調査_レイアウト" xfId="7"/>
    <cellStyle name="標準_平成14年地方公務員制度実態調査_レイアウト_14_71固定資産土地入力用_修正済み_課税市_大類" xfId="8"/>
    <cellStyle name="標準_平成14年地方公務員制度実態調査_レイアウト_14_71固定資産土地入力用_修正済み_課税状況調査市町村_01" xfId="9"/>
    <cellStyle name="標準_平成14年地方公務員制度実態調査_レイアウト_14_71固定資産土地入力用_修正済み_課税状況調査市町村_03" xfId="10"/>
    <cellStyle name="標準_平成14年地方公務員制度実態調査_レイアウト_14_71固定資産土地入力用_修正済み_課税状況調査市町村_04" xfId="11"/>
    <cellStyle name="標準_平成14年地方公務員制度実態調査_レイアウト_14_71固定資産土地入力用_修正済み_課税状況調査市町村_05" xfId="12"/>
    <cellStyle name="標準_平成14年地方公務員制度実態調査_レイアウト_14_71固定資産土地入力用_修正済み_課税状況調査市町村_11" xfId="13"/>
    <cellStyle name="標準_平成14年地方公務員制度実態調査_レイアウト_14_71固定資産土地入力用_修正済み_課税状況調査市町村_12" xfId="14"/>
    <cellStyle name="標準_平成14年地方公務員制度実態調査_レイアウト_14_71固定資産土地入力用_修正済み_課税状況調査市町村_13" xfId="15"/>
    <cellStyle name="標準_平成14年地方公務員制度実態調査_レイアウト_14_71固定資産土地入力用_修正済み_課税状況調査市町村_14" xfId="16"/>
    <cellStyle name="標準_平成14年地方公務員制度実態調査_レイアウト_14_71固定資産土地入力用_修正済み_課税状況調査市町村_15" xfId="17"/>
    <cellStyle name="標準_平成14年地方公務員制度実態調査_レイアウト_14_71固定資産土地入力用_修正済み_課税状況調査市町村_16" xfId="18"/>
    <cellStyle name="標準_平成14年地方公務員制度実態調査_レイアウト_14_71固定資産土地入力用_修正済み_課税状況調査市町村_17" xfId="19"/>
    <cellStyle name="標準_平成14年地方公務員制度実態調査_レイアウト_14_71固定資産土地入力用_修正済み_課税状況調査市町村_18" xfId="20"/>
    <cellStyle name="標準_平成14年地方公務員制度実態調査_レイアウト_14_71固定資産土地入力用_修正済み_課税状況調査市町村_56" xfId="21"/>
    <cellStyle name="標準_平成14年地方公務員制度実態調査_レイアウト_14_71固定資産土地入力用_修正済み_課税状況調査市町村_57" xfId="22"/>
    <cellStyle name="標準_平成14年地方公務員制度実態調査_レイアウト_14_71固定資産土地入力用_修正済み_課税状況調査市町村_58" xfId="23"/>
    <cellStyle name="標準_平成14年地方公務員制度実態調査_レイアウト_14_71固定資産土地入力用_修正済み_課税状況調査市町村_59" xfId="24"/>
    <cellStyle name="標準_平成14年地方公務員制度実態調査_レイアウト_14_71固定資産土地入力用_修正済み_市町村税課税状況" xfId="2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activeX/activeX40.xml><?xml version="1.0" encoding="utf-8"?>
<ax:ocx xmlns:ax="http://schemas.microsoft.com/office/2006/activeX" xmlns:r="http://schemas.openxmlformats.org/officeDocument/2006/relationships" ax:classid="{D7053240-CE69-11CD-A777-00DD01143C57}" ax:persistence="persistStreamInit" r:id="rId1"/>
</file>

<file path=xl/activeX/activeX41.xml><?xml version="1.0" encoding="utf-8"?>
<ax:ocx xmlns:ax="http://schemas.microsoft.com/office/2006/activeX" xmlns:r="http://schemas.openxmlformats.org/officeDocument/2006/relationships" ax:classid="{D7053240-CE69-11CD-A777-00DD01143C57}" ax:persistence="persistStreamInit" r:id="rId1"/>
</file>

<file path=xl/activeX/activeX42.xml><?xml version="1.0" encoding="utf-8"?>
<ax:ocx xmlns:ax="http://schemas.microsoft.com/office/2006/activeX" xmlns:r="http://schemas.openxmlformats.org/officeDocument/2006/relationships" ax:classid="{D7053240-CE69-11CD-A777-00DD01143C57}" ax:persistence="persistStreamInit" r:id="rId1"/>
</file>

<file path=xl/activeX/activeX43.xml><?xml version="1.0" encoding="utf-8"?>
<ax:ocx xmlns:ax="http://schemas.microsoft.com/office/2006/activeX" xmlns:r="http://schemas.openxmlformats.org/officeDocument/2006/relationships" ax:classid="{D7053240-CE69-11CD-A777-00DD01143C57}" ax:persistence="persistStreamInit" r:id="rId1"/>
</file>

<file path=xl/activeX/activeX44.xml><?xml version="1.0" encoding="utf-8"?>
<ax:ocx xmlns:ax="http://schemas.microsoft.com/office/2006/activeX" xmlns:r="http://schemas.openxmlformats.org/officeDocument/2006/relationships" ax:classid="{D7053240-CE69-11CD-A777-00DD01143C57}"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D7053240-CE69-11CD-A777-00DD01143C57}"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D7053240-CE69-11CD-A777-00DD01143C57}" ax:persistence="persistStreamInit" r:id="rId1"/>
</file>

<file path=xl/activeX/activeX49.xml><?xml version="1.0" encoding="utf-8"?>
<ax:ocx xmlns:ax="http://schemas.microsoft.com/office/2006/activeX" xmlns:r="http://schemas.openxmlformats.org/officeDocument/2006/relationships" ax:classid="{D7053240-CE69-11CD-A777-00DD01143C57}" ax:persistence="persistStreamInit" r:id="rId1"/>
</file>

<file path=xl/activeX/activeX50.xml><?xml version="1.0" encoding="utf-8"?>
<ax:ocx xmlns:ax="http://schemas.microsoft.com/office/2006/activeX" xmlns:r="http://schemas.openxmlformats.org/officeDocument/2006/relationships" ax:classid="{D7053240-CE69-11CD-A777-00DD01143C57}"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activeX/activeX52.xml><?xml version="1.0" encoding="utf-8"?>
<ax:ocx xmlns:ax="http://schemas.microsoft.com/office/2006/activeX" xmlns:r="http://schemas.openxmlformats.org/officeDocument/2006/relationships" ax:classid="{D7053240-CE69-11CD-A777-00DD01143C57}" ax:persistence="persistStreamInit" r:id="rId1"/>
</file>

<file path=xl/activeX/activeX53.xml><?xml version="1.0" encoding="utf-8"?>
<ax:ocx xmlns:ax="http://schemas.microsoft.com/office/2006/activeX" xmlns:r="http://schemas.openxmlformats.org/officeDocument/2006/relationships" ax:classid="{D7053240-CE69-11CD-A777-00DD01143C57}" ax:persistence="persistStreamInit" r:id="rId1"/>
</file>

<file path=xl/activeX/activeX54.xml><?xml version="1.0" encoding="utf-8"?>
<ax:ocx xmlns:ax="http://schemas.microsoft.com/office/2006/activeX" xmlns:r="http://schemas.openxmlformats.org/officeDocument/2006/relationships" ax:classid="{D7053240-CE69-11CD-A777-00DD01143C57}" ax:persistence="persistStreamInit" r:id="rId1"/>
</file>

<file path=xl/activeX/activeX55.xml><?xml version="1.0" encoding="utf-8"?>
<ax:ocx xmlns:ax="http://schemas.microsoft.com/office/2006/activeX" xmlns:r="http://schemas.openxmlformats.org/officeDocument/2006/relationships" ax:classid="{D7053240-CE69-11CD-A777-00DD01143C57}" ax:persistence="persistStreamInit" r:id="rId1"/>
</file>

<file path=xl/activeX/activeX56.xml><?xml version="1.0" encoding="utf-8"?>
<ax:ocx xmlns:ax="http://schemas.microsoft.com/office/2006/activeX" xmlns:r="http://schemas.openxmlformats.org/officeDocument/2006/relationships" ax:classid="{D7053240-CE69-11CD-A777-00DD01143C57}" ax:persistence="persistStreamInit" r:id="rId1"/>
</file>

<file path=xl/activeX/activeX57.xml><?xml version="1.0" encoding="utf-8"?>
<ax:ocx xmlns:ax="http://schemas.microsoft.com/office/2006/activeX" xmlns:r="http://schemas.openxmlformats.org/officeDocument/2006/relationships" ax:classid="{D7053240-CE69-11CD-A777-00DD01143C57}" ax:persistence="persistStreamInit" r:id="rId1"/>
</file>

<file path=xl/activeX/activeX58.xml><?xml version="1.0" encoding="utf-8"?>
<ax:ocx xmlns:ax="http://schemas.microsoft.com/office/2006/activeX" xmlns:r="http://schemas.openxmlformats.org/officeDocument/2006/relationships" ax:classid="{D7053240-CE69-11CD-A777-00DD01143C57}" ax:persistence="persistStreamInit" r:id="rId1"/>
</file>

<file path=xl/activeX/activeX59.xml><?xml version="1.0" encoding="utf-8"?>
<ax:ocx xmlns:ax="http://schemas.microsoft.com/office/2006/activeX" xmlns:r="http://schemas.openxmlformats.org/officeDocument/2006/relationships" ax:classid="{D7053240-CE69-11CD-A777-00DD01143C57}" ax:persistence="persistStreamInit" r:id="rId1"/>
</file>

<file path=xl/activeX/activeX60.xml><?xml version="1.0" encoding="utf-8"?>
<ax:ocx xmlns:ax="http://schemas.microsoft.com/office/2006/activeX" xmlns:r="http://schemas.openxmlformats.org/officeDocument/2006/relationships" ax:classid="{D7053240-CE69-11CD-A777-00DD01143C57}" ax:persistence="persistStreamInit" r:id="rId1"/>
</file>

<file path=xl/activeX/activeX61.xml><?xml version="1.0" encoding="utf-8"?>
<ax:ocx xmlns:ax="http://schemas.microsoft.com/office/2006/activeX" xmlns:r="http://schemas.openxmlformats.org/officeDocument/2006/relationships" ax:classid="{D7053240-CE69-11CD-A777-00DD01143C57}" ax:persistence="persistStreamInit" r:id="rId1"/>
</file>

<file path=xl/activeX/activeX62.xml><?xml version="1.0" encoding="utf-8"?>
<ax:ocx xmlns:ax="http://schemas.microsoft.com/office/2006/activeX" xmlns:r="http://schemas.openxmlformats.org/officeDocument/2006/relationships" ax:classid="{D7053240-CE69-11CD-A777-00DD01143C57}"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D7053240-CE69-11CD-A777-00DD01143C57}" ax:persistence="persistStreamInit" r:id="rId1"/>
</file>

<file path=xl/activeX/activeX65.xml><?xml version="1.0" encoding="utf-8"?>
<ax:ocx xmlns:ax="http://schemas.microsoft.com/office/2006/activeX" xmlns:r="http://schemas.openxmlformats.org/officeDocument/2006/relationships" ax:classid="{D7053240-CE69-11CD-A777-00DD01143C57}" ax:persistence="persistStreamInit" r:id="rId1"/>
</file>

<file path=xl/activeX/activeX66.xml><?xml version="1.0" encoding="utf-8"?>
<ax:ocx xmlns:ax="http://schemas.microsoft.com/office/2006/activeX" xmlns:r="http://schemas.openxmlformats.org/officeDocument/2006/relationships" ax:classid="{D7053240-CE69-11CD-A777-00DD01143C57}" ax:persistence="persistStreamInit" r:id="rId1"/>
</file>

<file path=xl/activeX/activeX67.xml><?xml version="1.0" encoding="utf-8"?>
<ax:ocx xmlns:ax="http://schemas.microsoft.com/office/2006/activeX" xmlns:r="http://schemas.openxmlformats.org/officeDocument/2006/relationships" ax:classid="{D7053240-CE69-11CD-A777-00DD01143C57}" ax:persistence="persistStreamInit" r:id="rId1"/>
</file>

<file path=xl/activeX/activeX68.xml><?xml version="1.0" encoding="utf-8"?>
<ax:ocx xmlns:ax="http://schemas.microsoft.com/office/2006/activeX" xmlns:r="http://schemas.openxmlformats.org/officeDocument/2006/relationships" ax:classid="{D7053240-CE69-11CD-A777-00DD01143C57}" ax:persistence="persistStreamInit" r:id="rId1"/>
</file>

<file path=xl/activeX/activeX69.xml><?xml version="1.0" encoding="utf-8"?>
<ax:ocx xmlns:ax="http://schemas.microsoft.com/office/2006/activeX" xmlns:r="http://schemas.openxmlformats.org/officeDocument/2006/relationships" ax:classid="{D7053240-CE69-11CD-A777-00DD01143C57}" ax:persistence="persistStreamInit" r:id="rId1"/>
</file>

<file path=xl/activeX/activeX70.xml><?xml version="1.0" encoding="utf-8"?>
<ax:ocx xmlns:ax="http://schemas.microsoft.com/office/2006/activeX" xmlns:r="http://schemas.openxmlformats.org/officeDocument/2006/relationships" ax:classid="{D7053240-CE69-11CD-A777-00DD01143C57}" ax:persistence="persistStreamInit" r:id="rId1"/>
</file>

<file path=xl/activeX/activeX71.xml><?xml version="1.0" encoding="utf-8"?>
<ax:ocx xmlns:ax="http://schemas.microsoft.com/office/2006/activeX" xmlns:r="http://schemas.openxmlformats.org/officeDocument/2006/relationships" ax:classid="{D7053240-CE69-11CD-A777-00DD01143C57}" ax:persistence="persistStreamInit" r:id="rId1"/>
</file>

<file path=xl/activeX/activeX72.xml><?xml version="1.0" encoding="utf-8"?>
<ax:ocx xmlns:ax="http://schemas.microsoft.com/office/2006/activeX" xmlns:r="http://schemas.openxmlformats.org/officeDocument/2006/relationships" ax:classid="{D7053240-CE69-11CD-A777-00DD01143C57}" ax:persistence="persistStreamInit" r:id="rId1"/>
</file>

<file path=xl/activeX/activeX73.xml><?xml version="1.0" encoding="utf-8"?>
<ax:ocx xmlns:ax="http://schemas.microsoft.com/office/2006/activeX" xmlns:r="http://schemas.openxmlformats.org/officeDocument/2006/relationships" ax:classid="{D7053240-CE69-11CD-A777-00DD01143C57}" ax:persistence="persistStreamInit" r:id="rId1"/>
</file>

<file path=xl/activeX/activeX74.xml><?xml version="1.0" encoding="utf-8"?>
<ax:ocx xmlns:ax="http://schemas.microsoft.com/office/2006/activeX" xmlns:r="http://schemas.openxmlformats.org/officeDocument/2006/relationships" ax:classid="{D7053240-CE69-11CD-A777-00DD01143C57}" ax:persistence="persistStreamInit" r:id="rId1"/>
</file>

<file path=xl/activeX/activeX75.xml><?xml version="1.0" encoding="utf-8"?>
<ax:ocx xmlns:ax="http://schemas.microsoft.com/office/2006/activeX" xmlns:r="http://schemas.openxmlformats.org/officeDocument/2006/relationships" ax:classid="{D7053240-CE69-11CD-A777-00DD01143C57}" ax:persistence="persistStreamInit" r:id="rId1"/>
</file>

<file path=xl/activeX/activeX76.xml><?xml version="1.0" encoding="utf-8"?>
<ax:ocx xmlns:ax="http://schemas.microsoft.com/office/2006/activeX" xmlns:r="http://schemas.openxmlformats.org/officeDocument/2006/relationships" ax:classid="{D7053240-CE69-11CD-A777-00DD01143C57}" ax:persistence="persistStreamInit" r:id="rId1"/>
</file>

<file path=xl/activeX/activeX77.xml><?xml version="1.0" encoding="utf-8"?>
<ax:ocx xmlns:ax="http://schemas.microsoft.com/office/2006/activeX" xmlns:r="http://schemas.openxmlformats.org/officeDocument/2006/relationships" ax:classid="{D7053240-CE69-11CD-A777-00DD01143C57}" ax:persistence="persistStreamInit" r:id="rId1"/>
</file>

<file path=xl/activeX/activeX78.xml><?xml version="1.0" encoding="utf-8"?>
<ax:ocx xmlns:ax="http://schemas.microsoft.com/office/2006/activeX" xmlns:r="http://schemas.openxmlformats.org/officeDocument/2006/relationships" ax:classid="{D7053240-CE69-11CD-A777-00DD01143C57}" ax:persistence="persistStreamInit" r:id="rId1"/>
</file>

<file path=xl/activeX/activeX79.xml><?xml version="1.0" encoding="utf-8"?>
<ax:ocx xmlns:ax="http://schemas.microsoft.com/office/2006/activeX" xmlns:r="http://schemas.openxmlformats.org/officeDocument/2006/relationships" ax:classid="{D7053240-CE69-11CD-A777-00DD01143C57}" ax:persistence="persistStreamInit" r:id="rId1"/>
</file>

<file path=xl/activeX/activeX80.xml><?xml version="1.0" encoding="utf-8"?>
<ax:ocx xmlns:ax="http://schemas.microsoft.com/office/2006/activeX" xmlns:r="http://schemas.openxmlformats.org/officeDocument/2006/relationships" ax:classid="{D7053240-CE69-11CD-A777-00DD01143C57}" ax:persistence="persistStreamInit" r:id="rId1"/>
</file>

<file path=xl/activeX/activeX81.xml><?xml version="1.0" encoding="utf-8"?>
<ax:ocx xmlns:ax="http://schemas.microsoft.com/office/2006/activeX" xmlns:r="http://schemas.openxmlformats.org/officeDocument/2006/relationships" ax:classid="{D7053240-CE69-11CD-A777-00DD01143C57}" ax:persistence="persistStreamInit" r:id="rId1"/>
</file>

<file path=xl/activeX/activeX82.xml><?xml version="1.0" encoding="utf-8"?>
<ax:ocx xmlns:ax="http://schemas.microsoft.com/office/2006/activeX" xmlns:r="http://schemas.openxmlformats.org/officeDocument/2006/relationships" ax:classid="{D7053240-CE69-11CD-A777-00DD01143C57}" ax:persistence="persistStreamInit" r:id="rId1"/>
</file>

<file path=xl/activeX/activeX83.xml><?xml version="1.0" encoding="utf-8"?>
<ax:ocx xmlns:ax="http://schemas.microsoft.com/office/2006/activeX" xmlns:r="http://schemas.openxmlformats.org/officeDocument/2006/relationships" ax:classid="{D7053240-CE69-11CD-A777-00DD01143C57}" ax:persistence="persistStreamInit" r:id="rId1"/>
</file>

<file path=xl/activeX/activeX84.xml><?xml version="1.0" encoding="utf-8"?>
<ax:ocx xmlns:ax="http://schemas.microsoft.com/office/2006/activeX" xmlns:r="http://schemas.openxmlformats.org/officeDocument/2006/relationships" ax:classid="{D7053240-CE69-11CD-A777-00DD01143C57}" ax:persistence="persistStreamInit" r:id="rId1"/>
</file>

<file path=xl/activeX/activeX85.xml><?xml version="1.0" encoding="utf-8"?>
<ax:ocx xmlns:ax="http://schemas.microsoft.com/office/2006/activeX" xmlns:r="http://schemas.openxmlformats.org/officeDocument/2006/relationships" ax:classid="{D7053240-CE69-11CD-A777-00DD01143C57}" ax:persistence="persistStreamInit" r:id="rId1"/>
</file>

<file path=xl/activeX/activeX86.xml><?xml version="1.0" encoding="utf-8"?>
<ax:ocx xmlns:ax="http://schemas.microsoft.com/office/2006/activeX" xmlns:r="http://schemas.openxmlformats.org/officeDocument/2006/relationships" ax:classid="{D7053240-CE69-11CD-A777-00DD01143C57}" ax:persistence="persistStreamInit" r:id="rId1"/>
</file>

<file path=xl/activeX/activeX87.xml><?xml version="1.0" encoding="utf-8"?>
<ax:ocx xmlns:ax="http://schemas.microsoft.com/office/2006/activeX" xmlns:r="http://schemas.openxmlformats.org/officeDocument/2006/relationships" ax:classid="{D7053240-CE69-11CD-A777-00DD01143C57}" ax:persistence="persistStreamInit" r:id="rId1"/>
</file>

<file path=xl/activeX/activeX88.xml><?xml version="1.0" encoding="utf-8"?>
<ax:ocx xmlns:ax="http://schemas.microsoft.com/office/2006/activeX" xmlns:r="http://schemas.openxmlformats.org/officeDocument/2006/relationships" ax:classid="{D7053240-CE69-11CD-A777-00DD01143C57}" ax:persistence="persistStreamInit" r:id="rId1"/>
</file>

<file path=xl/activeX/activeX89.xml><?xml version="1.0" encoding="utf-8"?>
<ax:ocx xmlns:ax="http://schemas.microsoft.com/office/2006/activeX" xmlns:r="http://schemas.openxmlformats.org/officeDocument/2006/relationships" ax:classid="{D7053240-CE69-11CD-A777-00DD01143C57}" ax:persistence="persistStreamInit" r:id="rId1"/>
</file>

<file path=xl/activeX/activeX90.xml><?xml version="1.0" encoding="utf-8"?>
<ax:ocx xmlns:ax="http://schemas.microsoft.com/office/2006/activeX" xmlns:r="http://schemas.openxmlformats.org/officeDocument/2006/relationships" ax:classid="{D7053240-CE69-11CD-A777-00DD01143C57}" ax:persistence="persistStreamInit" r:id="rId1"/>
</file>

<file path=xl/activeX/activeX91.xml><?xml version="1.0" encoding="utf-8"?>
<ax:ocx xmlns:ax="http://schemas.microsoft.com/office/2006/activeX" xmlns:r="http://schemas.openxmlformats.org/officeDocument/2006/relationships" ax:classid="{D7053240-CE69-11CD-A777-00DD01143C57}" ax:persistence="persistStreamInit" r:id="rId1"/>
</file>

<file path=xl/activeX/activeX92.xml><?xml version="1.0" encoding="utf-8"?>
<ax:ocx xmlns:ax="http://schemas.microsoft.com/office/2006/activeX" xmlns:r="http://schemas.openxmlformats.org/officeDocument/2006/relationships" ax:classid="{D7053240-CE69-11CD-A777-00DD01143C57}" ax:persistence="persistStreamInit" r:id="rId1"/>
</file>

<file path=xl/activeX/activeX93.xml><?xml version="1.0" encoding="utf-8"?>
<ax:ocx xmlns:ax="http://schemas.microsoft.com/office/2006/activeX" xmlns:r="http://schemas.openxmlformats.org/officeDocument/2006/relationships" ax:classid="{D7053240-CE69-11CD-A777-00DD01143C57}" ax:persistence="persistStreamInit" r:id="rId1"/>
</file>

<file path=xl/activeX/activeX94.xml><?xml version="1.0" encoding="utf-8"?>
<ax:ocx xmlns:ax="http://schemas.microsoft.com/office/2006/activeX" xmlns:r="http://schemas.openxmlformats.org/officeDocument/2006/relationships" ax:classid="{D7053240-CE69-11CD-A777-00DD01143C57}" ax:persistence="persistStreamInit" r:id="rId1"/>
</file>

<file path=xl/activeX/activeX95.xml><?xml version="1.0" encoding="utf-8"?>
<ax:ocx xmlns:ax="http://schemas.microsoft.com/office/2006/activeX" xmlns:r="http://schemas.openxmlformats.org/officeDocument/2006/relationships" ax:classid="{D7053240-CE69-11CD-A777-00DD01143C57}" ax:persistence="persistStreamInit" r:id="rId1"/>
</file>

<file path=xl/activeX/activeX96.xml><?xml version="1.0" encoding="utf-8"?>
<ax:ocx xmlns:ax="http://schemas.microsoft.com/office/2006/activeX" xmlns:r="http://schemas.openxmlformats.org/officeDocument/2006/relationships" ax:classid="{D7053240-CE69-11CD-A777-00DD01143C57}" ax:persistence="persistStreamInit" r:id="rId1"/>
</file>

<file path=xl/activeX/activeX97.xml><?xml version="1.0" encoding="utf-8"?>
<ax:ocx xmlns:ax="http://schemas.microsoft.com/office/2006/activeX" xmlns:r="http://schemas.openxmlformats.org/officeDocument/2006/relationships" ax:classid="{D7053240-CE69-11CD-A777-00DD01143C57}" ax:persistence="persistStreamInit" r:id="rId1"/>
</file>

<file path=xl/activeX/activeX98.xml><?xml version="1.0" encoding="utf-8"?>
<ax:ocx xmlns:ax="http://schemas.microsoft.com/office/2006/activeX" xmlns:r="http://schemas.openxmlformats.org/officeDocument/2006/relationships" ax:classid="{D7053240-CE69-11CD-A777-00DD01143C57}" ax:persistence="persistStreamInit" r:id="rId1"/>
</file>

<file path=xl/activeX/activeX99.xml><?xml version="1.0" encoding="utf-8"?>
<ax:ocx xmlns:ax="http://schemas.microsoft.com/office/2006/activeX" xmlns:r="http://schemas.openxmlformats.org/officeDocument/2006/relationships" ax:classid="{D7053240-CE69-11CD-A777-00DD01143C57}" ax:persistence="persistStreamInit" r:id="rId1"/>
</file>

<file path=xl/activeX/activeX100.xml><?xml version="1.0" encoding="utf-8"?>
<ax:ocx xmlns:ax="http://schemas.microsoft.com/office/2006/activeX" xmlns:r="http://schemas.openxmlformats.org/officeDocument/2006/relationships" ax:classid="{D7053240-CE69-11CD-A777-00DD01143C57}" ax:persistence="persistStreamInit" r:id="rId1"/>
</file>

<file path=xl/activeX/activeX101.xml><?xml version="1.0" encoding="utf-8"?>
<ax:ocx xmlns:ax="http://schemas.microsoft.com/office/2006/activeX" xmlns:r="http://schemas.openxmlformats.org/officeDocument/2006/relationships" ax:classid="{D7053240-CE69-11CD-A777-00DD01143C57}" ax:persistence="persistStreamInit" r:id="rId1"/>
</file>

<file path=xl/activeX/activeX102.xml><?xml version="1.0" encoding="utf-8"?>
<ax:ocx xmlns:ax="http://schemas.microsoft.com/office/2006/activeX" xmlns:r="http://schemas.openxmlformats.org/officeDocument/2006/relationships" ax:classid="{D7053240-CE69-11CD-A777-00DD01143C57}" ax:persistence="persistStreamInit" r:id="rId1"/>
</file>

<file path=xl/activeX/activeX103.xml><?xml version="1.0" encoding="utf-8"?>
<ax:ocx xmlns:ax="http://schemas.microsoft.com/office/2006/activeX" xmlns:r="http://schemas.openxmlformats.org/officeDocument/2006/relationships" ax:classid="{D7053240-CE69-11CD-A777-00DD01143C57}" ax:persistence="persistStreamInit" r:id="rId1"/>
</file>

<file path=xl/activeX/activeX104.xml><?xml version="1.0" encoding="utf-8"?>
<ax:ocx xmlns:ax="http://schemas.microsoft.com/office/2006/activeX" xmlns:r="http://schemas.openxmlformats.org/officeDocument/2006/relationships" ax:classid="{D7053240-CE69-11CD-A777-00DD01143C57}" ax:persistence="persistStreamInit" r:id="rId1"/>
</file>

<file path=xl/activeX/activeX105.xml><?xml version="1.0" encoding="utf-8"?>
<ax:ocx xmlns:ax="http://schemas.microsoft.com/office/2006/activeX" xmlns:r="http://schemas.openxmlformats.org/officeDocument/2006/relationships" ax:classid="{D7053240-CE69-11CD-A777-00DD01143C57}" ax:persistence="persistStreamInit" r:id="rId1"/>
</file>

<file path=xl/activeX/activeX106.xml><?xml version="1.0" encoding="utf-8"?>
<ax:ocx xmlns:ax="http://schemas.microsoft.com/office/2006/activeX" xmlns:r="http://schemas.openxmlformats.org/officeDocument/2006/relationships" ax:classid="{D7053240-CE69-11CD-A777-00DD01143C57}" ax:persistence="persistStreamInit" r:id="rId1"/>
</file>

<file path=xl/activeX/activeX107.xml><?xml version="1.0" encoding="utf-8"?>
<ax:ocx xmlns:ax="http://schemas.microsoft.com/office/2006/activeX" xmlns:r="http://schemas.openxmlformats.org/officeDocument/2006/relationships" ax:classid="{D7053240-CE69-11CD-A777-00DD01143C57}" ax:persistence="persistStreamInit" r:id="rId1"/>
</file>

<file path=xl/activeX/activeX108.xml><?xml version="1.0" encoding="utf-8"?>
<ax:ocx xmlns:ax="http://schemas.microsoft.com/office/2006/activeX" xmlns:r="http://schemas.openxmlformats.org/officeDocument/2006/relationships" ax:classid="{D7053240-CE69-11CD-A777-00DD01143C57}" ax:persistence="persistStreamInit" r:id="rId1"/>
</file>

<file path=xl/activeX/activeX109.xml><?xml version="1.0" encoding="utf-8"?>
<ax:ocx xmlns:ax="http://schemas.microsoft.com/office/2006/activeX" xmlns:r="http://schemas.openxmlformats.org/officeDocument/2006/relationships" ax:classid="{D7053240-CE69-11CD-A777-00DD01143C57}" ax:persistence="persistStreamInit" r:id="rId1"/>
</file>

<file path=xl/activeX/activeX110.xml><?xml version="1.0" encoding="utf-8"?>
<ax:ocx xmlns:ax="http://schemas.microsoft.com/office/2006/activeX" xmlns:r="http://schemas.openxmlformats.org/officeDocument/2006/relationships" ax:classid="{D7053240-CE69-11CD-A777-00DD01143C57}" ax:persistence="persistStreamInit" r:id="rId1"/>
</file>

<file path=xl/activeX/activeX111.xml><?xml version="1.0" encoding="utf-8"?>
<ax:ocx xmlns:ax="http://schemas.microsoft.com/office/2006/activeX" xmlns:r="http://schemas.openxmlformats.org/officeDocument/2006/relationships" ax:classid="{D7053240-CE69-11CD-A777-00DD01143C57}" ax:persistence="persistStreamInit" r:id="rId1"/>
</file>

<file path=xl/activeX/activeX112.xml><?xml version="1.0" encoding="utf-8"?>
<ax:ocx xmlns:ax="http://schemas.microsoft.com/office/2006/activeX" xmlns:r="http://schemas.openxmlformats.org/officeDocument/2006/relationships" ax:classid="{D7053240-CE69-11CD-A777-00DD01143C57}" ax:persistence="persistStreamInit" r:id="rId1"/>
</file>

<file path=xl/activeX/activeX113.xml><?xml version="1.0" encoding="utf-8"?>
<ax:ocx xmlns:ax="http://schemas.microsoft.com/office/2006/activeX" xmlns:r="http://schemas.openxmlformats.org/officeDocument/2006/relationships" ax:classid="{D7053240-CE69-11CD-A777-00DD01143C57}" ax:persistence="persistStreamInit" r:id="rId1"/>
</file>

<file path=xl/activeX/activeX114.xml><?xml version="1.0" encoding="utf-8"?>
<ax:ocx xmlns:ax="http://schemas.microsoft.com/office/2006/activeX" xmlns:r="http://schemas.openxmlformats.org/officeDocument/2006/relationships" ax:classid="{D7053240-CE69-11CD-A777-00DD01143C57}" ax:persistence="persistStreamInit" r:id="rId1"/>
</file>

<file path=xl/activeX/activeX115.xml><?xml version="1.0" encoding="utf-8"?>
<ax:ocx xmlns:ax="http://schemas.microsoft.com/office/2006/activeX" xmlns:r="http://schemas.openxmlformats.org/officeDocument/2006/relationships" ax:classid="{D7053240-CE69-11CD-A777-00DD01143C57}" ax:persistence="persistStreamInit" r:id="rId1"/>
</file>

<file path=xl/activeX/activeX116.xml><?xml version="1.0" encoding="utf-8"?>
<ax:ocx xmlns:ax="http://schemas.microsoft.com/office/2006/activeX" xmlns:r="http://schemas.openxmlformats.org/officeDocument/2006/relationships" ax:classid="{D7053240-CE69-11CD-A777-00DD01143C57}" ax:persistence="persistStreamInit" r:id="rId1"/>
</file>

<file path=xl/activeX/activeX117.xml><?xml version="1.0" encoding="utf-8"?>
<ax:ocx xmlns:ax="http://schemas.microsoft.com/office/2006/activeX" xmlns:r="http://schemas.openxmlformats.org/officeDocument/2006/relationships" ax:classid="{D7053240-CE69-11CD-A777-00DD01143C57}" ax:persistence="persistStreamInit" r:id="rId1"/>
</file>

<file path=xl/activeX/activeX118.xml><?xml version="1.0" encoding="utf-8"?>
<ax:ocx xmlns:ax="http://schemas.microsoft.com/office/2006/activeX" xmlns:r="http://schemas.openxmlformats.org/officeDocument/2006/relationships" ax:classid="{D7053240-CE69-11CD-A777-00DD01143C57}" ax:persistence="persistStreamInit" r:id="rId1"/>
</file>

<file path=xl/activeX/activeX119.xml><?xml version="1.0" encoding="utf-8"?>
<ax:ocx xmlns:ax="http://schemas.microsoft.com/office/2006/activeX" xmlns:r="http://schemas.openxmlformats.org/officeDocument/2006/relationships" ax:classid="{D7053240-CE69-11CD-A777-00DD01143C57}" ax:persistence="persistStreamInit" r:id="rId1"/>
</file>

<file path=xl/activeX/activeX120.xml><?xml version="1.0" encoding="utf-8"?>
<ax:ocx xmlns:ax="http://schemas.microsoft.com/office/2006/activeX" xmlns:r="http://schemas.openxmlformats.org/officeDocument/2006/relationships" ax:classid="{D7053240-CE69-11CD-A777-00DD01143C57}" ax:persistence="persistStreamInit" r:id="rId1"/>
</file>

<file path=xl/activeX/activeX12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4"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6.emf"/><Relationship Id="rId3" Type="http://schemas.openxmlformats.org/officeDocument/2006/relationships/image" Target="../media/image31.emf"/><Relationship Id="rId7" Type="http://schemas.openxmlformats.org/officeDocument/2006/relationships/image" Target="../media/image35.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34.emf"/><Relationship Id="rId5" Type="http://schemas.openxmlformats.org/officeDocument/2006/relationships/image" Target="../media/image33.emf"/><Relationship Id="rId10" Type="http://schemas.openxmlformats.org/officeDocument/2006/relationships/image" Target="../media/image38.emf"/><Relationship Id="rId4" Type="http://schemas.openxmlformats.org/officeDocument/2006/relationships/image" Target="../media/image32.emf"/><Relationship Id="rId9" Type="http://schemas.openxmlformats.org/officeDocument/2006/relationships/image" Target="../media/image3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 Id="rId4" Type="http://schemas.openxmlformats.org/officeDocument/2006/relationships/image" Target="../media/image42.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50.emf"/><Relationship Id="rId3" Type="http://schemas.openxmlformats.org/officeDocument/2006/relationships/image" Target="../media/image45.emf"/><Relationship Id="rId7" Type="http://schemas.openxmlformats.org/officeDocument/2006/relationships/image" Target="../media/image49.emf"/><Relationship Id="rId2" Type="http://schemas.openxmlformats.org/officeDocument/2006/relationships/image" Target="../media/image44.emf"/><Relationship Id="rId1" Type="http://schemas.openxmlformats.org/officeDocument/2006/relationships/image" Target="../media/image43.emf"/><Relationship Id="rId6" Type="http://schemas.openxmlformats.org/officeDocument/2006/relationships/image" Target="../media/image48.emf"/><Relationship Id="rId5" Type="http://schemas.openxmlformats.org/officeDocument/2006/relationships/image" Target="../media/image47.emf"/><Relationship Id="rId10" Type="http://schemas.openxmlformats.org/officeDocument/2006/relationships/image" Target="../media/image52.emf"/><Relationship Id="rId4" Type="http://schemas.openxmlformats.org/officeDocument/2006/relationships/image" Target="../media/image46.emf"/><Relationship Id="rId9" Type="http://schemas.openxmlformats.org/officeDocument/2006/relationships/image" Target="../media/image5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4.emf"/><Relationship Id="rId1" Type="http://schemas.openxmlformats.org/officeDocument/2006/relationships/image" Target="../media/image53.emf"/><Relationship Id="rId4" Type="http://schemas.openxmlformats.org/officeDocument/2006/relationships/image" Target="../media/image56.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64.emf"/><Relationship Id="rId3" Type="http://schemas.openxmlformats.org/officeDocument/2006/relationships/image" Target="../media/image59.emf"/><Relationship Id="rId7" Type="http://schemas.openxmlformats.org/officeDocument/2006/relationships/image" Target="../media/image63.emf"/><Relationship Id="rId2" Type="http://schemas.openxmlformats.org/officeDocument/2006/relationships/image" Target="../media/image58.emf"/><Relationship Id="rId1" Type="http://schemas.openxmlformats.org/officeDocument/2006/relationships/image" Target="../media/image57.emf"/><Relationship Id="rId6" Type="http://schemas.openxmlformats.org/officeDocument/2006/relationships/image" Target="../media/image62.emf"/><Relationship Id="rId5" Type="http://schemas.openxmlformats.org/officeDocument/2006/relationships/image" Target="../media/image61.emf"/><Relationship Id="rId10" Type="http://schemas.openxmlformats.org/officeDocument/2006/relationships/image" Target="../media/image66.emf"/><Relationship Id="rId4" Type="http://schemas.openxmlformats.org/officeDocument/2006/relationships/image" Target="../media/image60.emf"/><Relationship Id="rId9" Type="http://schemas.openxmlformats.org/officeDocument/2006/relationships/image" Target="../media/image65.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 Id="rId6" Type="http://schemas.openxmlformats.org/officeDocument/2006/relationships/image" Target="../media/image72.emf"/><Relationship Id="rId5" Type="http://schemas.openxmlformats.org/officeDocument/2006/relationships/image" Target="../media/image71.emf"/><Relationship Id="rId4" Type="http://schemas.openxmlformats.org/officeDocument/2006/relationships/image" Target="../media/image70.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80.emf"/><Relationship Id="rId3" Type="http://schemas.openxmlformats.org/officeDocument/2006/relationships/image" Target="../media/image75.emf"/><Relationship Id="rId7" Type="http://schemas.openxmlformats.org/officeDocument/2006/relationships/image" Target="../media/image79.emf"/><Relationship Id="rId2" Type="http://schemas.openxmlformats.org/officeDocument/2006/relationships/image" Target="../media/image74.emf"/><Relationship Id="rId1" Type="http://schemas.openxmlformats.org/officeDocument/2006/relationships/image" Target="../media/image73.emf"/><Relationship Id="rId6" Type="http://schemas.openxmlformats.org/officeDocument/2006/relationships/image" Target="../media/image78.emf"/><Relationship Id="rId5" Type="http://schemas.openxmlformats.org/officeDocument/2006/relationships/image" Target="../media/image77.emf"/><Relationship Id="rId10" Type="http://schemas.openxmlformats.org/officeDocument/2006/relationships/image" Target="../media/image82.emf"/><Relationship Id="rId4" Type="http://schemas.openxmlformats.org/officeDocument/2006/relationships/image" Target="../media/image76.emf"/><Relationship Id="rId9" Type="http://schemas.openxmlformats.org/officeDocument/2006/relationships/image" Target="../media/image81.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90.emf"/><Relationship Id="rId3" Type="http://schemas.openxmlformats.org/officeDocument/2006/relationships/image" Target="../media/image85.emf"/><Relationship Id="rId7" Type="http://schemas.openxmlformats.org/officeDocument/2006/relationships/image" Target="../media/image89.emf"/><Relationship Id="rId2" Type="http://schemas.openxmlformats.org/officeDocument/2006/relationships/image" Target="../media/image84.emf"/><Relationship Id="rId1" Type="http://schemas.openxmlformats.org/officeDocument/2006/relationships/image" Target="../media/image83.emf"/><Relationship Id="rId6" Type="http://schemas.openxmlformats.org/officeDocument/2006/relationships/image" Target="../media/image88.emf"/><Relationship Id="rId5" Type="http://schemas.openxmlformats.org/officeDocument/2006/relationships/image" Target="../media/image87.emf"/><Relationship Id="rId10" Type="http://schemas.openxmlformats.org/officeDocument/2006/relationships/image" Target="../media/image92.emf"/><Relationship Id="rId4" Type="http://schemas.openxmlformats.org/officeDocument/2006/relationships/image" Target="../media/image86.emf"/><Relationship Id="rId9" Type="http://schemas.openxmlformats.org/officeDocument/2006/relationships/image" Target="../media/image91.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95.emf"/><Relationship Id="rId2" Type="http://schemas.openxmlformats.org/officeDocument/2006/relationships/image" Target="../media/image94.emf"/><Relationship Id="rId1" Type="http://schemas.openxmlformats.org/officeDocument/2006/relationships/image" Target="../media/image93.emf"/><Relationship Id="rId6" Type="http://schemas.openxmlformats.org/officeDocument/2006/relationships/image" Target="../media/image98.emf"/><Relationship Id="rId5" Type="http://schemas.openxmlformats.org/officeDocument/2006/relationships/image" Target="../media/image97.emf"/><Relationship Id="rId4" Type="http://schemas.openxmlformats.org/officeDocument/2006/relationships/image" Target="../media/image96.emf"/></Relationships>
</file>

<file path=xl/drawings/_rels/vmlDrawing15.vml.rels><?xml version="1.0" encoding="UTF-8" standalone="yes"?>
<Relationships xmlns="http://schemas.openxmlformats.org/package/2006/relationships"><Relationship Id="rId8" Type="http://schemas.openxmlformats.org/officeDocument/2006/relationships/image" Target="../media/image106.emf"/><Relationship Id="rId3" Type="http://schemas.openxmlformats.org/officeDocument/2006/relationships/image" Target="../media/image101.emf"/><Relationship Id="rId7" Type="http://schemas.openxmlformats.org/officeDocument/2006/relationships/image" Target="../media/image105.emf"/><Relationship Id="rId2" Type="http://schemas.openxmlformats.org/officeDocument/2006/relationships/image" Target="../media/image100.emf"/><Relationship Id="rId1" Type="http://schemas.openxmlformats.org/officeDocument/2006/relationships/image" Target="../media/image99.emf"/><Relationship Id="rId6" Type="http://schemas.openxmlformats.org/officeDocument/2006/relationships/image" Target="../media/image104.emf"/><Relationship Id="rId5" Type="http://schemas.openxmlformats.org/officeDocument/2006/relationships/image" Target="../media/image103.emf"/><Relationship Id="rId10" Type="http://schemas.openxmlformats.org/officeDocument/2006/relationships/image" Target="../media/image108.emf"/><Relationship Id="rId4" Type="http://schemas.openxmlformats.org/officeDocument/2006/relationships/image" Target="../media/image102.emf"/><Relationship Id="rId9" Type="http://schemas.openxmlformats.org/officeDocument/2006/relationships/image" Target="../media/image107.emf"/></Relationships>
</file>

<file path=xl/drawings/_rels/vmlDrawing16.vml.rels><?xml version="1.0" encoding="UTF-8" standalone="yes"?>
<Relationships xmlns="http://schemas.openxmlformats.org/package/2006/relationships"><Relationship Id="rId8" Type="http://schemas.openxmlformats.org/officeDocument/2006/relationships/image" Target="../media/image116.emf"/><Relationship Id="rId3" Type="http://schemas.openxmlformats.org/officeDocument/2006/relationships/image" Target="../media/image111.emf"/><Relationship Id="rId7" Type="http://schemas.openxmlformats.org/officeDocument/2006/relationships/image" Target="../media/image115.emf"/><Relationship Id="rId2" Type="http://schemas.openxmlformats.org/officeDocument/2006/relationships/image" Target="../media/image110.emf"/><Relationship Id="rId1" Type="http://schemas.openxmlformats.org/officeDocument/2006/relationships/image" Target="../media/image109.emf"/><Relationship Id="rId6" Type="http://schemas.openxmlformats.org/officeDocument/2006/relationships/image" Target="../media/image114.emf"/><Relationship Id="rId5" Type="http://schemas.openxmlformats.org/officeDocument/2006/relationships/image" Target="../media/image113.emf"/><Relationship Id="rId10" Type="http://schemas.openxmlformats.org/officeDocument/2006/relationships/image" Target="../media/image118.emf"/><Relationship Id="rId4" Type="http://schemas.openxmlformats.org/officeDocument/2006/relationships/image" Target="../media/image112.emf"/><Relationship Id="rId9" Type="http://schemas.openxmlformats.org/officeDocument/2006/relationships/image" Target="../media/image117.em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20.emf"/><Relationship Id="rId1" Type="http://schemas.openxmlformats.org/officeDocument/2006/relationships/image" Target="../media/image1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21.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238125</xdr:colOff>
          <xdr:row>6</xdr:row>
          <xdr:rowOff>0</xdr:rowOff>
        </xdr:from>
        <xdr:to>
          <xdr:col>11</xdr:col>
          <xdr:colOff>104775</xdr:colOff>
          <xdr:row>7</xdr:row>
          <xdr:rowOff>9525</xdr:rowOff>
        </xdr:to>
        <xdr:sp macro="" textlink="">
          <xdr:nvSpPr>
            <xdr:cNvPr id="1025" name="cbHyouName"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228600</xdr:colOff>
          <xdr:row>5</xdr:row>
          <xdr:rowOff>371475</xdr:rowOff>
        </xdr:from>
        <xdr:to>
          <xdr:col>17</xdr:col>
          <xdr:colOff>9525</xdr:colOff>
          <xdr:row>7</xdr:row>
          <xdr:rowOff>9525</xdr:rowOff>
        </xdr:to>
        <xdr:sp macro="" textlink="">
          <xdr:nvSpPr>
            <xdr:cNvPr id="1026" name="btHyouji"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28575</xdr:colOff>
      <xdr:row>0</xdr:row>
      <xdr:rowOff>0</xdr:rowOff>
    </xdr:from>
    <xdr:to>
      <xdr:col>33</xdr:col>
      <xdr:colOff>161925</xdr:colOff>
      <xdr:row>99</xdr:row>
      <xdr:rowOff>28575</xdr:rowOff>
    </xdr:to>
    <xdr:sp macro="" textlink="">
      <xdr:nvSpPr>
        <xdr:cNvPr id="1027" name="Rectangle 3"/>
        <xdr:cNvSpPr>
          <a:spLocks noChangeArrowheads="1"/>
        </xdr:cNvSpPr>
      </xdr:nvSpPr>
      <xdr:spPr bwMode="auto">
        <a:xfrm>
          <a:off x="9201150" y="0"/>
          <a:ext cx="1095375" cy="46272450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485775</xdr:colOff>
      <xdr:row>99</xdr:row>
      <xdr:rowOff>28575</xdr:rowOff>
    </xdr:to>
    <xdr:sp macro="" textlink="">
      <xdr:nvSpPr>
        <xdr:cNvPr id="1028" name="Rectangle 4"/>
        <xdr:cNvSpPr>
          <a:spLocks noChangeArrowheads="1"/>
        </xdr:cNvSpPr>
      </xdr:nvSpPr>
      <xdr:spPr bwMode="auto">
        <a:xfrm>
          <a:off x="0" y="0"/>
          <a:ext cx="485775" cy="46272450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8</xdr:col>
      <xdr:colOff>66675</xdr:colOff>
      <xdr:row>0</xdr:row>
      <xdr:rowOff>7620000</xdr:rowOff>
    </xdr:from>
    <xdr:to>
      <xdr:col>21</xdr:col>
      <xdr:colOff>257175</xdr:colOff>
      <xdr:row>5</xdr:row>
      <xdr:rowOff>19050</xdr:rowOff>
    </xdr:to>
    <xdr:sp macro="" textlink="">
      <xdr:nvSpPr>
        <xdr:cNvPr id="1029" name="Rectangle 5"/>
        <xdr:cNvSpPr>
          <a:spLocks noChangeArrowheads="1"/>
        </xdr:cNvSpPr>
      </xdr:nvSpPr>
      <xdr:spPr bwMode="auto">
        <a:xfrm>
          <a:off x="2838450" y="171450"/>
          <a:ext cx="3781425" cy="704850"/>
        </a:xfrm>
        <a:prstGeom prst="rect">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9</xdr:col>
      <xdr:colOff>38100</xdr:colOff>
      <xdr:row>1</xdr:row>
      <xdr:rowOff>8686800</xdr:rowOff>
    </xdr:from>
    <xdr:to>
      <xdr:col>21</xdr:col>
      <xdr:colOff>57150</xdr:colOff>
      <xdr:row>4</xdr:row>
      <xdr:rowOff>0</xdr:rowOff>
    </xdr:to>
    <xdr:sp macro="" textlink="">
      <xdr:nvSpPr>
        <xdr:cNvPr id="1030" name="Rectangle 6"/>
        <xdr:cNvSpPr>
          <a:spLocks noChangeArrowheads="1"/>
        </xdr:cNvSpPr>
      </xdr:nvSpPr>
      <xdr:spPr bwMode="auto">
        <a:xfrm>
          <a:off x="3086100" y="342900"/>
          <a:ext cx="33337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市町村税課税状況等の調</a:t>
          </a:r>
        </a:p>
      </xdr:txBody>
    </xdr:sp>
    <xdr:clientData/>
  </xdr:twoCellAnchor>
  <mc:AlternateContent xmlns:mc="http://schemas.openxmlformats.org/markup-compatibility/2006">
    <mc:Choice xmlns:a14="http://schemas.microsoft.com/office/drawing/2010/main" Requires="a14">
      <xdr:twoCellAnchor editAs="absolute">
        <xdr:from>
          <xdr:col>20</xdr:col>
          <xdr:colOff>9525</xdr:colOff>
          <xdr:row>5</xdr:row>
          <xdr:rowOff>371475</xdr:rowOff>
        </xdr:from>
        <xdr:to>
          <xdr:col>24</xdr:col>
          <xdr:colOff>171450</xdr:colOff>
          <xdr:row>7</xdr:row>
          <xdr:rowOff>9525</xdr:rowOff>
        </xdr:to>
        <xdr:sp macro="" textlink="">
          <xdr:nvSpPr>
            <xdr:cNvPr id="1032" name="btSave"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95250</xdr:colOff>
      <xdr:row>13</xdr:row>
      <xdr:rowOff>0</xdr:rowOff>
    </xdr:from>
    <xdr:to>
      <xdr:col>10</xdr:col>
      <xdr:colOff>247650</xdr:colOff>
      <xdr:row>19</xdr:row>
      <xdr:rowOff>123825</xdr:rowOff>
    </xdr:to>
    <xdr:sp macro="" textlink="">
      <xdr:nvSpPr>
        <xdr:cNvPr id="1033" name="Rectangle 9"/>
        <xdr:cNvSpPr>
          <a:spLocks noChangeArrowheads="1"/>
        </xdr:cNvSpPr>
      </xdr:nvSpPr>
      <xdr:spPr bwMode="auto">
        <a:xfrm>
          <a:off x="12096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13</xdr:row>
      <xdr:rowOff>0</xdr:rowOff>
    </xdr:from>
    <xdr:to>
      <xdr:col>23</xdr:col>
      <xdr:colOff>123825</xdr:colOff>
      <xdr:row>19</xdr:row>
      <xdr:rowOff>123825</xdr:rowOff>
    </xdr:to>
    <xdr:sp macro="" textlink="">
      <xdr:nvSpPr>
        <xdr:cNvPr id="1034" name="Rectangle 10"/>
        <xdr:cNvSpPr>
          <a:spLocks noChangeArrowheads="1"/>
        </xdr:cNvSpPr>
      </xdr:nvSpPr>
      <xdr:spPr bwMode="auto">
        <a:xfrm>
          <a:off x="46767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180975</xdr:colOff>
      <xdr:row>12</xdr:row>
      <xdr:rowOff>0</xdr:rowOff>
    </xdr:from>
    <xdr:to>
      <xdr:col>9</xdr:col>
      <xdr:colOff>114300</xdr:colOff>
      <xdr:row>13</xdr:row>
      <xdr:rowOff>142875</xdr:rowOff>
    </xdr:to>
    <xdr:sp macro="" textlink="">
      <xdr:nvSpPr>
        <xdr:cNvPr id="1035" name="Rectangle 11"/>
        <xdr:cNvSpPr>
          <a:spLocks noChangeArrowheads="1"/>
        </xdr:cNvSpPr>
      </xdr:nvSpPr>
      <xdr:spPr bwMode="auto">
        <a:xfrm>
          <a:off x="1571625" y="2686050"/>
          <a:ext cx="159067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＜入力用ブック＞</a:t>
          </a:r>
        </a:p>
      </xdr:txBody>
    </xdr:sp>
    <xdr:clientData/>
  </xdr:twoCellAnchor>
  <xdr:twoCellAnchor>
    <xdr:from>
      <xdr:col>16</xdr:col>
      <xdr:colOff>180975</xdr:colOff>
      <xdr:row>12</xdr:row>
      <xdr:rowOff>9525</xdr:rowOff>
    </xdr:from>
    <xdr:to>
      <xdr:col>21</xdr:col>
      <xdr:colOff>266700</xdr:colOff>
      <xdr:row>13</xdr:row>
      <xdr:rowOff>152400</xdr:rowOff>
    </xdr:to>
    <xdr:sp macro="" textlink="">
      <xdr:nvSpPr>
        <xdr:cNvPr id="1036" name="Rectangle 12"/>
        <xdr:cNvSpPr>
          <a:spLocks noChangeArrowheads="1"/>
        </xdr:cNvSpPr>
      </xdr:nvSpPr>
      <xdr:spPr bwMode="auto">
        <a:xfrm>
          <a:off x="5162550" y="2695575"/>
          <a:ext cx="146685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＜突合用ブック＞</a:t>
          </a:r>
        </a:p>
      </xdr:txBody>
    </xdr:sp>
    <xdr:clientData/>
  </xdr:twoCellAnchor>
  <xdr:twoCellAnchor>
    <xdr:from>
      <xdr:col>13</xdr:col>
      <xdr:colOff>161925</xdr:colOff>
      <xdr:row>67</xdr:row>
      <xdr:rowOff>28575</xdr:rowOff>
    </xdr:from>
    <xdr:to>
      <xdr:col>22</xdr:col>
      <xdr:colOff>257175</xdr:colOff>
      <xdr:row>77</xdr:row>
      <xdr:rowOff>5410200</xdr:rowOff>
    </xdr:to>
    <xdr:sp macro="" textlink="">
      <xdr:nvSpPr>
        <xdr:cNvPr id="1037" name="Rectangle 13"/>
        <xdr:cNvSpPr>
          <a:spLocks noChangeArrowheads="1"/>
        </xdr:cNvSpPr>
      </xdr:nvSpPr>
      <xdr:spPr bwMode="auto">
        <a:xfrm>
          <a:off x="4314825" y="12658725"/>
          <a:ext cx="2581275" cy="4582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171450</xdr:colOff>
      <xdr:row>51</xdr:row>
      <xdr:rowOff>38100</xdr:rowOff>
    </xdr:from>
    <xdr:to>
      <xdr:col>13</xdr:col>
      <xdr:colOff>0</xdr:colOff>
      <xdr:row>68</xdr:row>
      <xdr:rowOff>9525</xdr:rowOff>
    </xdr:to>
    <xdr:sp macro="" textlink="">
      <xdr:nvSpPr>
        <xdr:cNvPr id="1038" name="Rectangle 14"/>
        <xdr:cNvSpPr>
          <a:spLocks noChangeArrowheads="1"/>
        </xdr:cNvSpPr>
      </xdr:nvSpPr>
      <xdr:spPr bwMode="auto">
        <a:xfrm>
          <a:off x="1285875" y="9772650"/>
          <a:ext cx="2867025" cy="304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266700</xdr:colOff>
      <xdr:row>58</xdr:row>
      <xdr:rowOff>104775</xdr:rowOff>
    </xdr:from>
    <xdr:to>
      <xdr:col>6</xdr:col>
      <xdr:colOff>247650</xdr:colOff>
      <xdr:row>59</xdr:row>
      <xdr:rowOff>152400</xdr:rowOff>
    </xdr:to>
    <xdr:sp macro="" textlink="">
      <xdr:nvSpPr>
        <xdr:cNvPr id="1039" name="Rectangle 15"/>
        <xdr:cNvSpPr>
          <a:spLocks noChangeArrowheads="1"/>
        </xdr:cNvSpPr>
      </xdr:nvSpPr>
      <xdr:spPr bwMode="auto">
        <a:xfrm>
          <a:off x="1381125" y="11106150"/>
          <a:ext cx="10858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【ガイダンス】</a:t>
          </a:r>
        </a:p>
      </xdr:txBody>
    </xdr:sp>
    <xdr:clientData/>
  </xdr:twoCellAnchor>
  <xdr:twoCellAnchor>
    <xdr:from>
      <xdr:col>19</xdr:col>
      <xdr:colOff>85725</xdr:colOff>
      <xdr:row>49</xdr:row>
      <xdr:rowOff>171450</xdr:rowOff>
    </xdr:from>
    <xdr:to>
      <xdr:col>29</xdr:col>
      <xdr:colOff>0</xdr:colOff>
      <xdr:row>65</xdr:row>
      <xdr:rowOff>9525</xdr:rowOff>
    </xdr:to>
    <xdr:sp macro="" textlink="">
      <xdr:nvSpPr>
        <xdr:cNvPr id="1040" name="Rectangle 16"/>
        <xdr:cNvSpPr>
          <a:spLocks noChangeArrowheads="1"/>
        </xdr:cNvSpPr>
      </xdr:nvSpPr>
      <xdr:spPr bwMode="auto">
        <a:xfrm>
          <a:off x="5895975" y="9544050"/>
          <a:ext cx="2724150" cy="2733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180975</xdr:colOff>
      <xdr:row>80</xdr:row>
      <xdr:rowOff>8686800</xdr:rowOff>
    </xdr:from>
    <xdr:to>
      <xdr:col>12</xdr:col>
      <xdr:colOff>266700</xdr:colOff>
      <xdr:row>95</xdr:row>
      <xdr:rowOff>4343400</xdr:rowOff>
    </xdr:to>
    <xdr:sp macro="" textlink="">
      <xdr:nvSpPr>
        <xdr:cNvPr id="1041" name="Rectangle 17"/>
        <xdr:cNvSpPr>
          <a:spLocks noChangeArrowheads="1"/>
        </xdr:cNvSpPr>
      </xdr:nvSpPr>
      <xdr:spPr bwMode="auto">
        <a:xfrm>
          <a:off x="1295400" y="120253125"/>
          <a:ext cx="2847975" cy="28812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142875</xdr:colOff>
      <xdr:row>53</xdr:row>
      <xdr:rowOff>38100</xdr:rowOff>
    </xdr:from>
    <xdr:to>
      <xdr:col>22</xdr:col>
      <xdr:colOff>28575</xdr:colOff>
      <xdr:row>55</xdr:row>
      <xdr:rowOff>85725</xdr:rowOff>
    </xdr:to>
    <xdr:sp macro="" textlink="">
      <xdr:nvSpPr>
        <xdr:cNvPr id="1042" name="Rectangle 18"/>
        <xdr:cNvSpPr>
          <a:spLocks noChangeArrowheads="1"/>
        </xdr:cNvSpPr>
      </xdr:nvSpPr>
      <xdr:spPr bwMode="auto">
        <a:xfrm>
          <a:off x="5953125" y="10134600"/>
          <a:ext cx="7143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23</xdr:col>
      <xdr:colOff>123825</xdr:colOff>
      <xdr:row>50</xdr:row>
      <xdr:rowOff>142875</xdr:rowOff>
    </xdr:from>
    <xdr:to>
      <xdr:col>26</xdr:col>
      <xdr:colOff>57150</xdr:colOff>
      <xdr:row>53</xdr:row>
      <xdr:rowOff>57150</xdr:rowOff>
    </xdr:to>
    <xdr:sp macro="" textlink="">
      <xdr:nvSpPr>
        <xdr:cNvPr id="1043" name="Rectangle 19"/>
        <xdr:cNvSpPr>
          <a:spLocks noChangeArrowheads="1"/>
        </xdr:cNvSpPr>
      </xdr:nvSpPr>
      <xdr:spPr bwMode="auto">
        <a:xfrm>
          <a:off x="7038975" y="9696450"/>
          <a:ext cx="809625" cy="457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22</xdr:col>
      <xdr:colOff>28575</xdr:colOff>
      <xdr:row>53</xdr:row>
      <xdr:rowOff>38100</xdr:rowOff>
    </xdr:from>
    <xdr:to>
      <xdr:col>24</xdr:col>
      <xdr:colOff>257175</xdr:colOff>
      <xdr:row>54</xdr:row>
      <xdr:rowOff>171450</xdr:rowOff>
    </xdr:to>
    <xdr:sp macro="" textlink="">
      <xdr:nvSpPr>
        <xdr:cNvPr id="1044" name="Rectangle 20"/>
        <xdr:cNvSpPr>
          <a:spLocks noChangeArrowheads="1"/>
        </xdr:cNvSpPr>
      </xdr:nvSpPr>
      <xdr:spPr bwMode="auto">
        <a:xfrm>
          <a:off x="6667500" y="10134600"/>
          <a:ext cx="7810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49</xdr:row>
      <xdr:rowOff>114300</xdr:rowOff>
    </xdr:from>
    <xdr:to>
      <xdr:col>28</xdr:col>
      <xdr:colOff>123825</xdr:colOff>
      <xdr:row>50</xdr:row>
      <xdr:rowOff>123825</xdr:rowOff>
    </xdr:to>
    <xdr:sp macro="" textlink="">
      <xdr:nvSpPr>
        <xdr:cNvPr id="1045" name="Rectangle 21"/>
        <xdr:cNvSpPr>
          <a:spLocks noChangeArrowheads="1"/>
        </xdr:cNvSpPr>
      </xdr:nvSpPr>
      <xdr:spPr bwMode="auto">
        <a:xfrm>
          <a:off x="8058150" y="9486900"/>
          <a:ext cx="40957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表00</a:t>
          </a:r>
        </a:p>
      </xdr:txBody>
    </xdr:sp>
    <xdr:clientData/>
  </xdr:twoCellAnchor>
  <xdr:twoCellAnchor>
    <xdr:from>
      <xdr:col>8</xdr:col>
      <xdr:colOff>180975</xdr:colOff>
      <xdr:row>52</xdr:row>
      <xdr:rowOff>38100</xdr:rowOff>
    </xdr:from>
    <xdr:to>
      <xdr:col>18</xdr:col>
      <xdr:colOff>228600</xdr:colOff>
      <xdr:row>55</xdr:row>
      <xdr:rowOff>76200</xdr:rowOff>
    </xdr:to>
    <xdr:sp macro="" textlink="">
      <xdr:nvSpPr>
        <xdr:cNvPr id="1046" name="Line 22"/>
        <xdr:cNvSpPr>
          <a:spLocks noChangeShapeType="1"/>
        </xdr:cNvSpPr>
      </xdr:nvSpPr>
      <xdr:spPr bwMode="auto">
        <a:xfrm flipV="1">
          <a:off x="2952750" y="9953625"/>
          <a:ext cx="280987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190500</xdr:colOff>
      <xdr:row>57</xdr:row>
      <xdr:rowOff>133350</xdr:rowOff>
    </xdr:from>
    <xdr:to>
      <xdr:col>7</xdr:col>
      <xdr:colOff>190500</xdr:colOff>
      <xdr:row>62</xdr:row>
      <xdr:rowOff>104775</xdr:rowOff>
    </xdr:to>
    <xdr:sp macro="" textlink="">
      <xdr:nvSpPr>
        <xdr:cNvPr id="1047" name="Line 23"/>
        <xdr:cNvSpPr>
          <a:spLocks noChangeShapeType="1"/>
        </xdr:cNvSpPr>
      </xdr:nvSpPr>
      <xdr:spPr bwMode="auto">
        <a:xfrm flipH="1">
          <a:off x="2686050" y="10953750"/>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66</xdr:row>
      <xdr:rowOff>57150</xdr:rowOff>
    </xdr:from>
    <xdr:to>
      <xdr:col>22</xdr:col>
      <xdr:colOff>85725</xdr:colOff>
      <xdr:row>68</xdr:row>
      <xdr:rowOff>76200</xdr:rowOff>
    </xdr:to>
    <xdr:sp macro="" textlink="">
      <xdr:nvSpPr>
        <xdr:cNvPr id="1048" name="Rectangle 24"/>
        <xdr:cNvSpPr>
          <a:spLocks noChangeArrowheads="1"/>
        </xdr:cNvSpPr>
      </xdr:nvSpPr>
      <xdr:spPr bwMode="auto">
        <a:xfrm>
          <a:off x="5943600" y="12506325"/>
          <a:ext cx="7810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OKエラー</a:t>
          </a:r>
        </a:p>
      </xdr:txBody>
    </xdr:sp>
    <xdr:clientData/>
  </xdr:twoCellAnchor>
  <xdr:twoCellAnchor>
    <xdr:from>
      <xdr:col>2</xdr:col>
      <xdr:colOff>228600</xdr:colOff>
      <xdr:row>81</xdr:row>
      <xdr:rowOff>9753600</xdr:rowOff>
    </xdr:from>
    <xdr:to>
      <xdr:col>7</xdr:col>
      <xdr:colOff>28575</xdr:colOff>
      <xdr:row>84</xdr:row>
      <xdr:rowOff>14097000</xdr:rowOff>
    </xdr:to>
    <xdr:sp macro="" textlink="">
      <xdr:nvSpPr>
        <xdr:cNvPr id="1049" name="Rectangle 25"/>
        <xdr:cNvSpPr>
          <a:spLocks noChangeArrowheads="1"/>
        </xdr:cNvSpPr>
      </xdr:nvSpPr>
      <xdr:spPr bwMode="auto">
        <a:xfrm>
          <a:off x="1343025" y="140817600"/>
          <a:ext cx="1181100" cy="6283642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81</xdr:row>
      <xdr:rowOff>18440400</xdr:rowOff>
    </xdr:from>
    <xdr:to>
      <xdr:col>6</xdr:col>
      <xdr:colOff>238125</xdr:colOff>
      <xdr:row>84</xdr:row>
      <xdr:rowOff>3276600</xdr:rowOff>
    </xdr:to>
    <xdr:sp macro="" textlink="">
      <xdr:nvSpPr>
        <xdr:cNvPr id="1050" name="Rectangle 26"/>
        <xdr:cNvSpPr>
          <a:spLocks noChangeArrowheads="1"/>
        </xdr:cNvSpPr>
      </xdr:nvSpPr>
      <xdr:spPr bwMode="auto">
        <a:xfrm>
          <a:off x="1390650" y="149504400"/>
          <a:ext cx="1066800" cy="43329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突合チェック／</a:t>
          </a:r>
        </a:p>
        <a:p>
          <a:pPr algn="ctr" rtl="0">
            <a:lnSpc>
              <a:spcPts val="900"/>
            </a:lnSpc>
            <a:defRPr sz="1000"/>
          </a:pPr>
          <a:r>
            <a:rPr lang="ja-JP" altLang="en-US" sz="800" b="0" i="0" u="none" strike="noStrike" baseline="0">
              <a:solidFill>
                <a:srgbClr val="000000"/>
              </a:solidFill>
              <a:latin typeface="ＭＳ Ｐゴシック"/>
              <a:ea typeface="ＭＳ Ｐゴシック"/>
            </a:rPr>
            <a:t>ファイル出力</a:t>
          </a:r>
        </a:p>
      </xdr:txBody>
    </xdr:sp>
    <xdr:clientData/>
  </xdr:twoCellAnchor>
  <xdr:twoCellAnchor>
    <xdr:from>
      <xdr:col>3</xdr:col>
      <xdr:colOff>38100</xdr:colOff>
      <xdr:row>87</xdr:row>
      <xdr:rowOff>0</xdr:rowOff>
    </xdr:from>
    <xdr:to>
      <xdr:col>10</xdr:col>
      <xdr:colOff>142875</xdr:colOff>
      <xdr:row>93</xdr:row>
      <xdr:rowOff>18440400</xdr:rowOff>
    </xdr:to>
    <xdr:sp macro="" textlink="">
      <xdr:nvSpPr>
        <xdr:cNvPr id="1051" name="Rectangle 27"/>
        <xdr:cNvSpPr>
          <a:spLocks noChangeArrowheads="1"/>
        </xdr:cNvSpPr>
      </xdr:nvSpPr>
      <xdr:spPr bwMode="auto">
        <a:xfrm>
          <a:off x="1428750" y="248050050"/>
          <a:ext cx="2038350" cy="135426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実行結果</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lnSpc>
              <a:spcPts val="900"/>
            </a:lnSpc>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4</xdr:col>
      <xdr:colOff>76200</xdr:colOff>
      <xdr:row>51</xdr:row>
      <xdr:rowOff>152400</xdr:rowOff>
    </xdr:from>
    <xdr:to>
      <xdr:col>10</xdr:col>
      <xdr:colOff>152400</xdr:colOff>
      <xdr:row>54</xdr:row>
      <xdr:rowOff>104775</xdr:rowOff>
    </xdr:to>
    <xdr:sp macro="" textlink="">
      <xdr:nvSpPr>
        <xdr:cNvPr id="1052" name="Rectangle 28"/>
        <xdr:cNvSpPr>
          <a:spLocks noChangeArrowheads="1"/>
        </xdr:cNvSpPr>
      </xdr:nvSpPr>
      <xdr:spPr bwMode="auto">
        <a:xfrm>
          <a:off x="1743075" y="9886950"/>
          <a:ext cx="1733550" cy="4953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161925</xdr:colOff>
      <xdr:row>52</xdr:row>
      <xdr:rowOff>38100</xdr:rowOff>
    </xdr:from>
    <xdr:to>
      <xdr:col>10</xdr:col>
      <xdr:colOff>19050</xdr:colOff>
      <xdr:row>54</xdr:row>
      <xdr:rowOff>28575</xdr:rowOff>
    </xdr:to>
    <xdr:sp macro="" textlink="">
      <xdr:nvSpPr>
        <xdr:cNvPr id="1053" name="Rectangle 29"/>
        <xdr:cNvSpPr>
          <a:spLocks noChangeArrowheads="1"/>
        </xdr:cNvSpPr>
      </xdr:nvSpPr>
      <xdr:spPr bwMode="auto">
        <a:xfrm>
          <a:off x="1828800" y="9953625"/>
          <a:ext cx="151447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調　査　名</a:t>
          </a:r>
        </a:p>
      </xdr:txBody>
    </xdr:sp>
    <xdr:clientData/>
  </xdr:twoCellAnchor>
  <xdr:twoCellAnchor>
    <xdr:from>
      <xdr:col>2</xdr:col>
      <xdr:colOff>266700</xdr:colOff>
      <xdr:row>55</xdr:row>
      <xdr:rowOff>114300</xdr:rowOff>
    </xdr:from>
    <xdr:to>
      <xdr:col>6</xdr:col>
      <xdr:colOff>85725</xdr:colOff>
      <xdr:row>57</xdr:row>
      <xdr:rowOff>76200</xdr:rowOff>
    </xdr:to>
    <xdr:sp macro="" textlink="">
      <xdr:nvSpPr>
        <xdr:cNvPr id="1054" name="Rectangle 30"/>
        <xdr:cNvSpPr>
          <a:spLocks noChangeArrowheads="1"/>
        </xdr:cNvSpPr>
      </xdr:nvSpPr>
      <xdr:spPr bwMode="auto">
        <a:xfrm>
          <a:off x="1381125" y="10572750"/>
          <a:ext cx="9239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　　      ▼</a:t>
          </a:r>
        </a:p>
      </xdr:txBody>
    </xdr:sp>
    <xdr:clientData/>
  </xdr:twoCellAnchor>
  <xdr:twoCellAnchor>
    <xdr:from>
      <xdr:col>2</xdr:col>
      <xdr:colOff>9525</xdr:colOff>
      <xdr:row>49</xdr:row>
      <xdr:rowOff>66675</xdr:rowOff>
    </xdr:from>
    <xdr:to>
      <xdr:col>29</xdr:col>
      <xdr:colOff>161925</xdr:colOff>
      <xdr:row>77</xdr:row>
      <xdr:rowOff>18440400</xdr:rowOff>
    </xdr:to>
    <xdr:sp macro="" textlink="">
      <xdr:nvSpPr>
        <xdr:cNvPr id="1055" name="Rectangle 31"/>
        <xdr:cNvSpPr>
          <a:spLocks noChangeArrowheads="1"/>
        </xdr:cNvSpPr>
      </xdr:nvSpPr>
      <xdr:spPr bwMode="auto">
        <a:xfrm>
          <a:off x="1123950" y="9439275"/>
          <a:ext cx="7658100" cy="6207442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79</xdr:row>
      <xdr:rowOff>7620000</xdr:rowOff>
    </xdr:from>
    <xdr:to>
      <xdr:col>20</xdr:col>
      <xdr:colOff>0</xdr:colOff>
      <xdr:row>96</xdr:row>
      <xdr:rowOff>5410200</xdr:rowOff>
    </xdr:to>
    <xdr:sp macro="" textlink="">
      <xdr:nvSpPr>
        <xdr:cNvPr id="1056" name="Rectangle 32"/>
        <xdr:cNvSpPr>
          <a:spLocks noChangeArrowheads="1"/>
        </xdr:cNvSpPr>
      </xdr:nvSpPr>
      <xdr:spPr bwMode="auto">
        <a:xfrm>
          <a:off x="1114425" y="99688650"/>
          <a:ext cx="4972050" cy="3292506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114300</xdr:colOff>
      <xdr:row>51</xdr:row>
      <xdr:rowOff>104775</xdr:rowOff>
    </xdr:from>
    <xdr:to>
      <xdr:col>28</xdr:col>
      <xdr:colOff>114300</xdr:colOff>
      <xdr:row>51</xdr:row>
      <xdr:rowOff>104775</xdr:rowOff>
    </xdr:to>
    <xdr:sp macro="" textlink="">
      <xdr:nvSpPr>
        <xdr:cNvPr id="1057" name="Line 33"/>
        <xdr:cNvSpPr>
          <a:spLocks noChangeShapeType="1"/>
        </xdr:cNvSpPr>
      </xdr:nvSpPr>
      <xdr:spPr bwMode="auto">
        <a:xfrm>
          <a:off x="7905750" y="98393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52</xdr:row>
      <xdr:rowOff>95250</xdr:rowOff>
    </xdr:from>
    <xdr:to>
      <xdr:col>28</xdr:col>
      <xdr:colOff>114300</xdr:colOff>
      <xdr:row>52</xdr:row>
      <xdr:rowOff>95250</xdr:rowOff>
    </xdr:to>
    <xdr:sp macro="" textlink="">
      <xdr:nvSpPr>
        <xdr:cNvPr id="1058" name="Line 34"/>
        <xdr:cNvSpPr>
          <a:spLocks noChangeShapeType="1"/>
        </xdr:cNvSpPr>
      </xdr:nvSpPr>
      <xdr:spPr bwMode="auto">
        <a:xfrm>
          <a:off x="7905750" y="100107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66</xdr:row>
      <xdr:rowOff>9525</xdr:rowOff>
    </xdr:from>
    <xdr:to>
      <xdr:col>19</xdr:col>
      <xdr:colOff>66675</xdr:colOff>
      <xdr:row>76</xdr:row>
      <xdr:rowOff>2133600</xdr:rowOff>
    </xdr:to>
    <xdr:sp macro="" textlink="">
      <xdr:nvSpPr>
        <xdr:cNvPr id="1059" name="Rectangle 35"/>
        <xdr:cNvSpPr>
          <a:spLocks noChangeArrowheads="1"/>
        </xdr:cNvSpPr>
      </xdr:nvSpPr>
      <xdr:spPr bwMode="auto">
        <a:xfrm>
          <a:off x="3343275" y="12458700"/>
          <a:ext cx="2533650" cy="2325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65</xdr:row>
      <xdr:rowOff>95250</xdr:rowOff>
    </xdr:from>
    <xdr:to>
      <xdr:col>18</xdr:col>
      <xdr:colOff>95250</xdr:colOff>
      <xdr:row>67</xdr:row>
      <xdr:rowOff>57150</xdr:rowOff>
    </xdr:to>
    <xdr:sp macro="" textlink="">
      <xdr:nvSpPr>
        <xdr:cNvPr id="1060" name="Rectangle 36"/>
        <xdr:cNvSpPr>
          <a:spLocks noChangeArrowheads="1"/>
        </xdr:cNvSpPr>
      </xdr:nvSpPr>
      <xdr:spPr bwMode="auto">
        <a:xfrm>
          <a:off x="4857750" y="12363450"/>
          <a:ext cx="7715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コメント表</a:t>
          </a:r>
        </a:p>
      </xdr:txBody>
    </xdr:sp>
    <xdr:clientData/>
  </xdr:twoCellAnchor>
  <xdr:twoCellAnchor>
    <xdr:from>
      <xdr:col>6</xdr:col>
      <xdr:colOff>9525</xdr:colOff>
      <xdr:row>65</xdr:row>
      <xdr:rowOff>28575</xdr:rowOff>
    </xdr:from>
    <xdr:to>
      <xdr:col>15</xdr:col>
      <xdr:colOff>76200</xdr:colOff>
      <xdr:row>75</xdr:row>
      <xdr:rowOff>3276600</xdr:rowOff>
    </xdr:to>
    <xdr:sp macro="" textlink="">
      <xdr:nvSpPr>
        <xdr:cNvPr id="1061" name="Rectangle 37"/>
        <xdr:cNvSpPr>
          <a:spLocks noChangeArrowheads="1"/>
        </xdr:cNvSpPr>
      </xdr:nvSpPr>
      <xdr:spPr bwMode="auto">
        <a:xfrm>
          <a:off x="2228850" y="12296775"/>
          <a:ext cx="2552700" cy="505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190500</xdr:colOff>
      <xdr:row>64</xdr:row>
      <xdr:rowOff>133350</xdr:rowOff>
    </xdr:from>
    <xdr:to>
      <xdr:col>15</xdr:col>
      <xdr:colOff>0</xdr:colOff>
      <xdr:row>74</xdr:row>
      <xdr:rowOff>133350</xdr:rowOff>
    </xdr:to>
    <xdr:sp macro="" textlink="">
      <xdr:nvSpPr>
        <xdr:cNvPr id="1062" name="Rectangle 38"/>
        <xdr:cNvSpPr>
          <a:spLocks noChangeArrowheads="1"/>
        </xdr:cNvSpPr>
      </xdr:nvSpPr>
      <xdr:spPr bwMode="auto">
        <a:xfrm>
          <a:off x="2133600" y="12220575"/>
          <a:ext cx="2571750"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64</xdr:row>
      <xdr:rowOff>57150</xdr:rowOff>
    </xdr:from>
    <xdr:to>
      <xdr:col>14</xdr:col>
      <xdr:colOff>180975</xdr:colOff>
      <xdr:row>74</xdr:row>
      <xdr:rowOff>57150</xdr:rowOff>
    </xdr:to>
    <xdr:sp macro="" textlink="">
      <xdr:nvSpPr>
        <xdr:cNvPr id="1063" name="Rectangle 39"/>
        <xdr:cNvSpPr>
          <a:spLocks noChangeArrowheads="1"/>
        </xdr:cNvSpPr>
      </xdr:nvSpPr>
      <xdr:spPr bwMode="auto">
        <a:xfrm>
          <a:off x="2009775" y="12144375"/>
          <a:ext cx="260032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219075</xdr:colOff>
      <xdr:row>63</xdr:row>
      <xdr:rowOff>142875</xdr:rowOff>
    </xdr:from>
    <xdr:to>
      <xdr:col>14</xdr:col>
      <xdr:colOff>76200</xdr:colOff>
      <xdr:row>73</xdr:row>
      <xdr:rowOff>142875</xdr:rowOff>
    </xdr:to>
    <xdr:sp macro="" textlink="">
      <xdr:nvSpPr>
        <xdr:cNvPr id="1064" name="Rectangle 40"/>
        <xdr:cNvSpPr>
          <a:spLocks noChangeArrowheads="1"/>
        </xdr:cNvSpPr>
      </xdr:nvSpPr>
      <xdr:spPr bwMode="auto">
        <a:xfrm>
          <a:off x="1885950" y="12049125"/>
          <a:ext cx="26193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85725</xdr:colOff>
      <xdr:row>63</xdr:row>
      <xdr:rowOff>66675</xdr:rowOff>
    </xdr:from>
    <xdr:to>
      <xdr:col>13</xdr:col>
      <xdr:colOff>257175</xdr:colOff>
      <xdr:row>73</xdr:row>
      <xdr:rowOff>66675</xdr:rowOff>
    </xdr:to>
    <xdr:sp macro="" textlink="">
      <xdr:nvSpPr>
        <xdr:cNvPr id="1065" name="Rectangle 41"/>
        <xdr:cNvSpPr>
          <a:spLocks noChangeArrowheads="1"/>
        </xdr:cNvSpPr>
      </xdr:nvSpPr>
      <xdr:spPr bwMode="auto">
        <a:xfrm>
          <a:off x="1752600" y="1197292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62</xdr:row>
      <xdr:rowOff>152400</xdr:rowOff>
    </xdr:from>
    <xdr:to>
      <xdr:col>13</xdr:col>
      <xdr:colOff>152400</xdr:colOff>
      <xdr:row>72</xdr:row>
      <xdr:rowOff>152400</xdr:rowOff>
    </xdr:to>
    <xdr:sp macro="" textlink="">
      <xdr:nvSpPr>
        <xdr:cNvPr id="1066" name="Rectangle 42"/>
        <xdr:cNvSpPr>
          <a:spLocks noChangeArrowheads="1"/>
        </xdr:cNvSpPr>
      </xdr:nvSpPr>
      <xdr:spPr bwMode="auto">
        <a:xfrm>
          <a:off x="1647825" y="1187767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180975</xdr:colOff>
      <xdr:row>62</xdr:row>
      <xdr:rowOff>57150</xdr:rowOff>
    </xdr:from>
    <xdr:to>
      <xdr:col>13</xdr:col>
      <xdr:colOff>66675</xdr:colOff>
      <xdr:row>63</xdr:row>
      <xdr:rowOff>95250</xdr:rowOff>
    </xdr:to>
    <xdr:sp macro="" textlink="">
      <xdr:nvSpPr>
        <xdr:cNvPr id="1067" name="Rectangle 43"/>
        <xdr:cNvSpPr>
          <a:spLocks noChangeArrowheads="1"/>
        </xdr:cNvSpPr>
      </xdr:nvSpPr>
      <xdr:spPr bwMode="auto">
        <a:xfrm>
          <a:off x="3781425" y="11782425"/>
          <a:ext cx="43815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a:t>
          </a:r>
        </a:p>
      </xdr:txBody>
    </xdr:sp>
    <xdr:clientData/>
  </xdr:twoCellAnchor>
  <xdr:twoCellAnchor>
    <xdr:from>
      <xdr:col>5</xdr:col>
      <xdr:colOff>114300</xdr:colOff>
      <xdr:row>63</xdr:row>
      <xdr:rowOff>28575</xdr:rowOff>
    </xdr:from>
    <xdr:to>
      <xdr:col>8</xdr:col>
      <xdr:colOff>0</xdr:colOff>
      <xdr:row>65</xdr:row>
      <xdr:rowOff>28575</xdr:rowOff>
    </xdr:to>
    <xdr:sp macro="" textlink="">
      <xdr:nvSpPr>
        <xdr:cNvPr id="1068" name="Rectangle 44"/>
        <xdr:cNvSpPr>
          <a:spLocks noChangeArrowheads="1"/>
        </xdr:cNvSpPr>
      </xdr:nvSpPr>
      <xdr:spPr bwMode="auto">
        <a:xfrm>
          <a:off x="2057400" y="11934825"/>
          <a:ext cx="7143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5</xdr:col>
      <xdr:colOff>104775</xdr:colOff>
      <xdr:row>65</xdr:row>
      <xdr:rowOff>0</xdr:rowOff>
    </xdr:from>
    <xdr:to>
      <xdr:col>7</xdr:col>
      <xdr:colOff>238125</xdr:colOff>
      <xdr:row>66</xdr:row>
      <xdr:rowOff>142875</xdr:rowOff>
    </xdr:to>
    <xdr:sp macro="" textlink="">
      <xdr:nvSpPr>
        <xdr:cNvPr id="1069" name="Rectangle 45"/>
        <xdr:cNvSpPr>
          <a:spLocks noChangeArrowheads="1"/>
        </xdr:cNvSpPr>
      </xdr:nvSpPr>
      <xdr:spPr bwMode="auto">
        <a:xfrm>
          <a:off x="2047875" y="12268200"/>
          <a:ext cx="6858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114300</xdr:colOff>
      <xdr:row>63</xdr:row>
      <xdr:rowOff>95250</xdr:rowOff>
    </xdr:from>
    <xdr:to>
      <xdr:col>12</xdr:col>
      <xdr:colOff>47625</xdr:colOff>
      <xdr:row>66</xdr:row>
      <xdr:rowOff>0</xdr:rowOff>
    </xdr:to>
    <xdr:sp macro="" textlink="">
      <xdr:nvSpPr>
        <xdr:cNvPr id="1070" name="Rectangle 46"/>
        <xdr:cNvSpPr>
          <a:spLocks noChangeArrowheads="1"/>
        </xdr:cNvSpPr>
      </xdr:nvSpPr>
      <xdr:spPr bwMode="auto">
        <a:xfrm>
          <a:off x="3162300" y="12001500"/>
          <a:ext cx="762000"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12</xdr:col>
      <xdr:colOff>0</xdr:colOff>
      <xdr:row>64</xdr:row>
      <xdr:rowOff>57150</xdr:rowOff>
    </xdr:from>
    <xdr:to>
      <xdr:col>13</xdr:col>
      <xdr:colOff>76200</xdr:colOff>
      <xdr:row>64</xdr:row>
      <xdr:rowOff>57150</xdr:rowOff>
    </xdr:to>
    <xdr:sp macro="" textlink="">
      <xdr:nvSpPr>
        <xdr:cNvPr id="1071" name="Line 47"/>
        <xdr:cNvSpPr>
          <a:spLocks noChangeShapeType="1"/>
        </xdr:cNvSpPr>
      </xdr:nvSpPr>
      <xdr:spPr bwMode="auto">
        <a:xfrm>
          <a:off x="3876675" y="12144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266700</xdr:colOff>
      <xdr:row>65</xdr:row>
      <xdr:rowOff>28575</xdr:rowOff>
    </xdr:from>
    <xdr:to>
      <xdr:col>13</xdr:col>
      <xdr:colOff>76200</xdr:colOff>
      <xdr:row>65</xdr:row>
      <xdr:rowOff>28575</xdr:rowOff>
    </xdr:to>
    <xdr:sp macro="" textlink="">
      <xdr:nvSpPr>
        <xdr:cNvPr id="1072" name="Line 48"/>
        <xdr:cNvSpPr>
          <a:spLocks noChangeShapeType="1"/>
        </xdr:cNvSpPr>
      </xdr:nvSpPr>
      <xdr:spPr bwMode="auto">
        <a:xfrm>
          <a:off x="3867150" y="122967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74</xdr:row>
      <xdr:rowOff>38100</xdr:rowOff>
    </xdr:from>
    <xdr:to>
      <xdr:col>9</xdr:col>
      <xdr:colOff>9525</xdr:colOff>
      <xdr:row>77</xdr:row>
      <xdr:rowOff>7620000</xdr:rowOff>
    </xdr:to>
    <xdr:sp macro="" textlink="">
      <xdr:nvSpPr>
        <xdr:cNvPr id="1073" name="Line 49"/>
        <xdr:cNvSpPr>
          <a:spLocks noChangeShapeType="1"/>
        </xdr:cNvSpPr>
      </xdr:nvSpPr>
      <xdr:spPr bwMode="auto">
        <a:xfrm>
          <a:off x="1676400" y="13935075"/>
          <a:ext cx="1381125" cy="4675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63</xdr:row>
      <xdr:rowOff>104775</xdr:rowOff>
    </xdr:from>
    <xdr:to>
      <xdr:col>18</xdr:col>
      <xdr:colOff>219075</xdr:colOff>
      <xdr:row>65</xdr:row>
      <xdr:rowOff>38100</xdr:rowOff>
    </xdr:to>
    <xdr:sp macro="" textlink="">
      <xdr:nvSpPr>
        <xdr:cNvPr id="1074" name="Line 50"/>
        <xdr:cNvSpPr>
          <a:spLocks noChangeShapeType="1"/>
        </xdr:cNvSpPr>
      </xdr:nvSpPr>
      <xdr:spPr bwMode="auto">
        <a:xfrm flipV="1">
          <a:off x="4924425" y="12011025"/>
          <a:ext cx="8286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56</xdr:row>
      <xdr:rowOff>38100</xdr:rowOff>
    </xdr:from>
    <xdr:to>
      <xdr:col>15</xdr:col>
      <xdr:colOff>142875</xdr:colOff>
      <xdr:row>58</xdr:row>
      <xdr:rowOff>76200</xdr:rowOff>
    </xdr:to>
    <xdr:sp macro="" textlink="">
      <xdr:nvSpPr>
        <xdr:cNvPr id="1075" name="AutoShape 51"/>
        <xdr:cNvSpPr>
          <a:spLocks noChangeArrowheads="1"/>
        </xdr:cNvSpPr>
      </xdr:nvSpPr>
      <xdr:spPr bwMode="auto">
        <a:xfrm rot="850341">
          <a:off x="4076700" y="10677525"/>
          <a:ext cx="771525" cy="4000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104775</xdr:colOff>
      <xdr:row>57</xdr:row>
      <xdr:rowOff>171450</xdr:rowOff>
    </xdr:from>
    <xdr:to>
      <xdr:col>17</xdr:col>
      <xdr:colOff>219075</xdr:colOff>
      <xdr:row>61</xdr:row>
      <xdr:rowOff>95250</xdr:rowOff>
    </xdr:to>
    <xdr:sp macro="" textlink="">
      <xdr:nvSpPr>
        <xdr:cNvPr id="1076" name="AutoShape 52"/>
        <xdr:cNvSpPr>
          <a:spLocks noChangeArrowheads="1"/>
        </xdr:cNvSpPr>
      </xdr:nvSpPr>
      <xdr:spPr bwMode="auto">
        <a:xfrm>
          <a:off x="4810125" y="10991850"/>
          <a:ext cx="666750" cy="647700"/>
        </a:xfrm>
        <a:prstGeom prst="can">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12</xdr:col>
      <xdr:colOff>180975</xdr:colOff>
      <xdr:row>84</xdr:row>
      <xdr:rowOff>2133600</xdr:rowOff>
    </xdr:from>
    <xdr:to>
      <xdr:col>15</xdr:col>
      <xdr:colOff>123825</xdr:colOff>
      <xdr:row>86</xdr:row>
      <xdr:rowOff>8686800</xdr:rowOff>
    </xdr:to>
    <xdr:sp macro="" textlink="">
      <xdr:nvSpPr>
        <xdr:cNvPr id="1077" name="AutoShape 53"/>
        <xdr:cNvSpPr>
          <a:spLocks noChangeArrowheads="1"/>
        </xdr:cNvSpPr>
      </xdr:nvSpPr>
      <xdr:spPr bwMode="auto">
        <a:xfrm rot="850341">
          <a:off x="4057650" y="191690625"/>
          <a:ext cx="771525" cy="45548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76200</xdr:colOff>
      <xdr:row>86</xdr:row>
      <xdr:rowOff>0</xdr:rowOff>
    </xdr:from>
    <xdr:to>
      <xdr:col>17</xdr:col>
      <xdr:colOff>190500</xdr:colOff>
      <xdr:row>89</xdr:row>
      <xdr:rowOff>14097000</xdr:rowOff>
    </xdr:to>
    <xdr:sp macro="" textlink="">
      <xdr:nvSpPr>
        <xdr:cNvPr id="1078" name="AutoShape 54"/>
        <xdr:cNvSpPr>
          <a:spLocks noChangeArrowheads="1"/>
        </xdr:cNvSpPr>
      </xdr:nvSpPr>
      <xdr:spPr bwMode="auto">
        <a:xfrm>
          <a:off x="4781550" y="228552375"/>
          <a:ext cx="666750" cy="72590025"/>
        </a:xfrm>
        <a:prstGeom prst="can">
          <a:avLst>
            <a:gd name="adj" fmla="val 27217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5</xdr:col>
      <xdr:colOff>200025</xdr:colOff>
      <xdr:row>85</xdr:row>
      <xdr:rowOff>7620000</xdr:rowOff>
    </xdr:from>
    <xdr:to>
      <xdr:col>8</xdr:col>
      <xdr:colOff>66675</xdr:colOff>
      <xdr:row>87</xdr:row>
      <xdr:rowOff>4343400</xdr:rowOff>
    </xdr:to>
    <xdr:sp macro="" textlink="">
      <xdr:nvSpPr>
        <xdr:cNvPr id="1079" name="Line 55"/>
        <xdr:cNvSpPr>
          <a:spLocks noChangeShapeType="1"/>
        </xdr:cNvSpPr>
      </xdr:nvSpPr>
      <xdr:spPr bwMode="auto">
        <a:xfrm flipH="1">
          <a:off x="2143125" y="216674700"/>
          <a:ext cx="695325" cy="3571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6</xdr:col>
          <xdr:colOff>228600</xdr:colOff>
          <xdr:row>55</xdr:row>
          <xdr:rowOff>161925</xdr:rowOff>
        </xdr:from>
        <xdr:to>
          <xdr:col>8</xdr:col>
          <xdr:colOff>161925</xdr:colOff>
          <xdr:row>57</xdr:row>
          <xdr:rowOff>57150</xdr:rowOff>
        </xdr:to>
        <xdr:sp macro="" textlink="">
          <xdr:nvSpPr>
            <xdr:cNvPr id="1080" name="CommandButton1"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9525</xdr:colOff>
          <xdr:row>55</xdr:row>
          <xdr:rowOff>161925</xdr:rowOff>
        </xdr:from>
        <xdr:to>
          <xdr:col>12</xdr:col>
          <xdr:colOff>66675</xdr:colOff>
          <xdr:row>57</xdr:row>
          <xdr:rowOff>57150</xdr:rowOff>
        </xdr:to>
        <xdr:sp macro="" textlink="">
          <xdr:nvSpPr>
            <xdr:cNvPr id="1081" name="CommandButton2"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114300</xdr:colOff>
          <xdr:row>53</xdr:row>
          <xdr:rowOff>85725</xdr:rowOff>
        </xdr:from>
        <xdr:to>
          <xdr:col>27</xdr:col>
          <xdr:colOff>0</xdr:colOff>
          <xdr:row>54</xdr:row>
          <xdr:rowOff>161925</xdr:rowOff>
        </xdr:to>
        <xdr:sp macro="" textlink="">
          <xdr:nvSpPr>
            <xdr:cNvPr id="1082" name="CommandButton3"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82</xdr:row>
          <xdr:rowOff>0</xdr:rowOff>
        </xdr:from>
        <xdr:to>
          <xdr:col>9</xdr:col>
          <xdr:colOff>209550</xdr:colOff>
          <xdr:row>84</xdr:row>
          <xdr:rowOff>161925</xdr:rowOff>
        </xdr:to>
        <xdr:sp macro="" textlink="">
          <xdr:nvSpPr>
            <xdr:cNvPr id="1083" name="CommandButton4"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57150</xdr:colOff>
          <xdr:row>82</xdr:row>
          <xdr:rowOff>0</xdr:rowOff>
        </xdr:from>
        <xdr:to>
          <xdr:col>12</xdr:col>
          <xdr:colOff>133350</xdr:colOff>
          <xdr:row>84</xdr:row>
          <xdr:rowOff>161925</xdr:rowOff>
        </xdr:to>
        <xdr:sp macro="" textlink="">
          <xdr:nvSpPr>
            <xdr:cNvPr id="1084" name="CommandButton5"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7</xdr:row>
          <xdr:rowOff>0</xdr:rowOff>
        </xdr:from>
        <xdr:to>
          <xdr:col>38</xdr:col>
          <xdr:colOff>66675</xdr:colOff>
          <xdr:row>8</xdr:row>
          <xdr:rowOff>28575</xdr:rowOff>
        </xdr:to>
        <xdr:sp macro="" textlink="">
          <xdr:nvSpPr>
            <xdr:cNvPr id="2049" name="btDantaiSet"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0</xdr:col>
      <xdr:colOff>0</xdr:colOff>
      <xdr:row>6</xdr:row>
      <xdr:rowOff>171450</xdr:rowOff>
    </xdr:from>
    <xdr:to>
      <xdr:col>1</xdr:col>
      <xdr:colOff>38100</xdr:colOff>
      <xdr:row>7</xdr:row>
      <xdr:rowOff>104775</xdr:rowOff>
    </xdr:to>
    <xdr:sp macro="" textlink="">
      <xdr:nvSpPr>
        <xdr:cNvPr id="2050" name="Text Box 2"/>
        <xdr:cNvSpPr txBox="1">
          <a:spLocks noChangeArrowheads="1"/>
        </xdr:cNvSpPr>
      </xdr:nvSpPr>
      <xdr:spPr bwMode="auto">
        <a:xfrm>
          <a:off x="0" y="1447800"/>
          <a:ext cx="114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17</xdr:col>
      <xdr:colOff>66675</xdr:colOff>
      <xdr:row>6</xdr:row>
      <xdr:rowOff>171450</xdr:rowOff>
    </xdr:from>
    <xdr:to>
      <xdr:col>19</xdr:col>
      <xdr:colOff>57150</xdr:colOff>
      <xdr:row>7</xdr:row>
      <xdr:rowOff>104775</xdr:rowOff>
    </xdr:to>
    <xdr:sp macro="" textlink="">
      <xdr:nvSpPr>
        <xdr:cNvPr id="2051" name="Text Box 3"/>
        <xdr:cNvSpPr txBox="1">
          <a:spLocks noChangeArrowheads="1"/>
        </xdr:cNvSpPr>
      </xdr:nvSpPr>
      <xdr:spPr bwMode="auto">
        <a:xfrm>
          <a:off x="1362075" y="1447800"/>
          <a:ext cx="1428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22</xdr:col>
      <xdr:colOff>57150</xdr:colOff>
      <xdr:row>6</xdr:row>
      <xdr:rowOff>171450</xdr:rowOff>
    </xdr:from>
    <xdr:to>
      <xdr:col>24</xdr:col>
      <xdr:colOff>47625</xdr:colOff>
      <xdr:row>7</xdr:row>
      <xdr:rowOff>104775</xdr:rowOff>
    </xdr:to>
    <xdr:sp macro="" textlink="">
      <xdr:nvSpPr>
        <xdr:cNvPr id="2052" name="Text Box 4"/>
        <xdr:cNvSpPr txBox="1">
          <a:spLocks noChangeArrowheads="1"/>
        </xdr:cNvSpPr>
      </xdr:nvSpPr>
      <xdr:spPr bwMode="auto">
        <a:xfrm>
          <a:off x="1733550" y="1447800"/>
          <a:ext cx="1428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129</xdr:col>
      <xdr:colOff>9525</xdr:colOff>
      <xdr:row>0</xdr:row>
      <xdr:rowOff>38100</xdr:rowOff>
    </xdr:from>
    <xdr:to>
      <xdr:col>132</xdr:col>
      <xdr:colOff>47625</xdr:colOff>
      <xdr:row>1</xdr:row>
      <xdr:rowOff>142875</xdr:rowOff>
    </xdr:to>
    <xdr:grpSp>
      <xdr:nvGrpSpPr>
        <xdr:cNvPr id="2053" name="Group 5"/>
        <xdr:cNvGrpSpPr>
          <a:grpSpLocks/>
        </xdr:cNvGrpSpPr>
      </xdr:nvGrpSpPr>
      <xdr:grpSpPr bwMode="auto">
        <a:xfrm>
          <a:off x="9461256" y="38100"/>
          <a:ext cx="257907" cy="265967"/>
          <a:chOff x="1067" y="288"/>
          <a:chExt cx="29" cy="27"/>
        </a:xfrm>
      </xdr:grpSpPr>
      <xdr:sp macro="" textlink="">
        <xdr:nvSpPr>
          <xdr:cNvPr id="2054" name="Oval 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5" name="Text Box 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99</xdr:col>
      <xdr:colOff>9525</xdr:colOff>
      <xdr:row>11</xdr:row>
      <xdr:rowOff>161925</xdr:rowOff>
    </xdr:from>
    <xdr:to>
      <xdr:col>101</xdr:col>
      <xdr:colOff>0</xdr:colOff>
      <xdr:row>12</xdr:row>
      <xdr:rowOff>85725</xdr:rowOff>
    </xdr:to>
    <xdr:sp macro="" textlink="">
      <xdr:nvSpPr>
        <xdr:cNvPr id="2056" name="Text Box 8"/>
        <xdr:cNvSpPr txBox="1">
          <a:spLocks noChangeArrowheads="1"/>
        </xdr:cNvSpPr>
      </xdr:nvSpPr>
      <xdr:spPr bwMode="auto">
        <a:xfrm>
          <a:off x="7553325" y="27432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108</xdr:col>
      <xdr:colOff>9525</xdr:colOff>
      <xdr:row>12</xdr:row>
      <xdr:rowOff>0</xdr:rowOff>
    </xdr:from>
    <xdr:to>
      <xdr:col>110</xdr:col>
      <xdr:colOff>0</xdr:colOff>
      <xdr:row>12</xdr:row>
      <xdr:rowOff>209550</xdr:rowOff>
    </xdr:to>
    <xdr:sp macro="" textlink="">
      <xdr:nvSpPr>
        <xdr:cNvPr id="2057" name="Text Box 9"/>
        <xdr:cNvSpPr txBox="1">
          <a:spLocks noChangeArrowheads="1"/>
        </xdr:cNvSpPr>
      </xdr:nvSpPr>
      <xdr:spPr bwMode="auto">
        <a:xfrm>
          <a:off x="8239125" y="2867025"/>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xdr:row>
      <xdr:rowOff>104775</xdr:rowOff>
    </xdr:from>
    <xdr:to>
      <xdr:col>29</xdr:col>
      <xdr:colOff>38100</xdr:colOff>
      <xdr:row>5</xdr:row>
      <xdr:rowOff>104775</xdr:rowOff>
    </xdr:to>
    <xdr:sp macro="" textlink="">
      <xdr:nvSpPr>
        <xdr:cNvPr id="33793" name="Line 1"/>
        <xdr:cNvSpPr>
          <a:spLocks noChangeShapeType="1"/>
        </xdr:cNvSpPr>
      </xdr:nvSpPr>
      <xdr:spPr bwMode="auto">
        <a:xfrm flipV="1">
          <a:off x="19050" y="1095375"/>
          <a:ext cx="2228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9525</xdr:colOff>
      <xdr:row>11</xdr:row>
      <xdr:rowOff>314325</xdr:rowOff>
    </xdr:from>
    <xdr:to>
      <xdr:col>2</xdr:col>
      <xdr:colOff>38100</xdr:colOff>
      <xdr:row>12</xdr:row>
      <xdr:rowOff>190500</xdr:rowOff>
    </xdr:to>
    <xdr:sp macro="" textlink="">
      <xdr:nvSpPr>
        <xdr:cNvPr id="33794" name="Text Box 2"/>
        <xdr:cNvSpPr txBox="1">
          <a:spLocks noChangeArrowheads="1"/>
        </xdr:cNvSpPr>
      </xdr:nvSpPr>
      <xdr:spPr bwMode="auto">
        <a:xfrm>
          <a:off x="9525" y="29432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0</xdr:col>
      <xdr:colOff>9525</xdr:colOff>
      <xdr:row>18</xdr:row>
      <xdr:rowOff>171450</xdr:rowOff>
    </xdr:from>
    <xdr:to>
      <xdr:col>2</xdr:col>
      <xdr:colOff>38100</xdr:colOff>
      <xdr:row>19</xdr:row>
      <xdr:rowOff>190500</xdr:rowOff>
    </xdr:to>
    <xdr:sp macro="" textlink="">
      <xdr:nvSpPr>
        <xdr:cNvPr id="33806" name="Text Box 14"/>
        <xdr:cNvSpPr txBox="1">
          <a:spLocks noChangeArrowheads="1"/>
        </xdr:cNvSpPr>
      </xdr:nvSpPr>
      <xdr:spPr bwMode="auto">
        <a:xfrm>
          <a:off x="9525" y="50387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9</xdr:col>
      <xdr:colOff>0</xdr:colOff>
      <xdr:row>11</xdr:row>
      <xdr:rowOff>428625</xdr:rowOff>
    </xdr:from>
    <xdr:to>
      <xdr:col>12</xdr:col>
      <xdr:colOff>0</xdr:colOff>
      <xdr:row>12</xdr:row>
      <xdr:rowOff>190500</xdr:rowOff>
    </xdr:to>
    <xdr:sp macro="" textlink="">
      <xdr:nvSpPr>
        <xdr:cNvPr id="33812" name="Text Box 20"/>
        <xdr:cNvSpPr txBox="1">
          <a:spLocks noChangeArrowheads="1"/>
        </xdr:cNvSpPr>
      </xdr:nvSpPr>
      <xdr:spPr bwMode="auto">
        <a:xfrm>
          <a:off x="685800" y="29432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0</xdr:colOff>
      <xdr:row>11</xdr:row>
      <xdr:rowOff>428625</xdr:rowOff>
    </xdr:from>
    <xdr:to>
      <xdr:col>35</xdr:col>
      <xdr:colOff>66675</xdr:colOff>
      <xdr:row>12</xdr:row>
      <xdr:rowOff>190500</xdr:rowOff>
    </xdr:to>
    <xdr:sp macro="" textlink="">
      <xdr:nvSpPr>
        <xdr:cNvPr id="33813" name="Text Box 21"/>
        <xdr:cNvSpPr txBox="1">
          <a:spLocks noChangeArrowheads="1"/>
        </xdr:cNvSpPr>
      </xdr:nvSpPr>
      <xdr:spPr bwMode="auto">
        <a:xfrm>
          <a:off x="25146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21</xdr:col>
      <xdr:colOff>0</xdr:colOff>
      <xdr:row>11</xdr:row>
      <xdr:rowOff>428625</xdr:rowOff>
    </xdr:from>
    <xdr:to>
      <xdr:col>23</xdr:col>
      <xdr:colOff>66675</xdr:colOff>
      <xdr:row>12</xdr:row>
      <xdr:rowOff>190500</xdr:rowOff>
    </xdr:to>
    <xdr:sp macro="" textlink="">
      <xdr:nvSpPr>
        <xdr:cNvPr id="33814" name="Text Box 22"/>
        <xdr:cNvSpPr txBox="1">
          <a:spLocks noChangeArrowheads="1"/>
        </xdr:cNvSpPr>
      </xdr:nvSpPr>
      <xdr:spPr bwMode="auto">
        <a:xfrm>
          <a:off x="16002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45</xdr:col>
      <xdr:colOff>0</xdr:colOff>
      <xdr:row>11</xdr:row>
      <xdr:rowOff>428625</xdr:rowOff>
    </xdr:from>
    <xdr:to>
      <xdr:col>47</xdr:col>
      <xdr:colOff>66675</xdr:colOff>
      <xdr:row>12</xdr:row>
      <xdr:rowOff>190500</xdr:rowOff>
    </xdr:to>
    <xdr:sp macro="" textlink="">
      <xdr:nvSpPr>
        <xdr:cNvPr id="33815" name="Text Box 23"/>
        <xdr:cNvSpPr txBox="1">
          <a:spLocks noChangeArrowheads="1"/>
        </xdr:cNvSpPr>
      </xdr:nvSpPr>
      <xdr:spPr bwMode="auto">
        <a:xfrm>
          <a:off x="34290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53</xdr:col>
      <xdr:colOff>0</xdr:colOff>
      <xdr:row>11</xdr:row>
      <xdr:rowOff>428625</xdr:rowOff>
    </xdr:from>
    <xdr:to>
      <xdr:col>55</xdr:col>
      <xdr:colOff>66675</xdr:colOff>
      <xdr:row>12</xdr:row>
      <xdr:rowOff>190500</xdr:rowOff>
    </xdr:to>
    <xdr:sp macro="" textlink="">
      <xdr:nvSpPr>
        <xdr:cNvPr id="33816" name="Text Box 24"/>
        <xdr:cNvSpPr txBox="1">
          <a:spLocks noChangeArrowheads="1"/>
        </xdr:cNvSpPr>
      </xdr:nvSpPr>
      <xdr:spPr bwMode="auto">
        <a:xfrm>
          <a:off x="40386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61</xdr:col>
      <xdr:colOff>0</xdr:colOff>
      <xdr:row>11</xdr:row>
      <xdr:rowOff>428625</xdr:rowOff>
    </xdr:from>
    <xdr:to>
      <xdr:col>63</xdr:col>
      <xdr:colOff>66675</xdr:colOff>
      <xdr:row>12</xdr:row>
      <xdr:rowOff>190500</xdr:rowOff>
    </xdr:to>
    <xdr:sp macro="" textlink="">
      <xdr:nvSpPr>
        <xdr:cNvPr id="33817" name="Text Box 25"/>
        <xdr:cNvSpPr txBox="1">
          <a:spLocks noChangeArrowheads="1"/>
        </xdr:cNvSpPr>
      </xdr:nvSpPr>
      <xdr:spPr bwMode="auto">
        <a:xfrm>
          <a:off x="46482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xdr:txBody>
    </xdr:sp>
    <xdr:clientData/>
  </xdr:twoCellAnchor>
  <xdr:twoCellAnchor editAs="oneCell">
    <xdr:from>
      <xdr:col>72</xdr:col>
      <xdr:colOff>0</xdr:colOff>
      <xdr:row>11</xdr:row>
      <xdr:rowOff>428625</xdr:rowOff>
    </xdr:from>
    <xdr:to>
      <xdr:col>74</xdr:col>
      <xdr:colOff>66675</xdr:colOff>
      <xdr:row>12</xdr:row>
      <xdr:rowOff>190500</xdr:rowOff>
    </xdr:to>
    <xdr:sp macro="" textlink="">
      <xdr:nvSpPr>
        <xdr:cNvPr id="33818" name="Text Box 26"/>
        <xdr:cNvSpPr txBox="1">
          <a:spLocks noChangeArrowheads="1"/>
        </xdr:cNvSpPr>
      </xdr:nvSpPr>
      <xdr:spPr bwMode="auto">
        <a:xfrm>
          <a:off x="54864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83</xdr:col>
      <xdr:colOff>0</xdr:colOff>
      <xdr:row>11</xdr:row>
      <xdr:rowOff>428625</xdr:rowOff>
    </xdr:from>
    <xdr:to>
      <xdr:col>85</xdr:col>
      <xdr:colOff>66675</xdr:colOff>
      <xdr:row>12</xdr:row>
      <xdr:rowOff>190500</xdr:rowOff>
    </xdr:to>
    <xdr:sp macro="" textlink="">
      <xdr:nvSpPr>
        <xdr:cNvPr id="33819" name="Text Box 27"/>
        <xdr:cNvSpPr txBox="1">
          <a:spLocks noChangeArrowheads="1"/>
        </xdr:cNvSpPr>
      </xdr:nvSpPr>
      <xdr:spPr bwMode="auto">
        <a:xfrm>
          <a:off x="63246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94</xdr:col>
      <xdr:colOff>0</xdr:colOff>
      <xdr:row>11</xdr:row>
      <xdr:rowOff>428625</xdr:rowOff>
    </xdr:from>
    <xdr:to>
      <xdr:col>96</xdr:col>
      <xdr:colOff>66675</xdr:colOff>
      <xdr:row>12</xdr:row>
      <xdr:rowOff>190500</xdr:rowOff>
    </xdr:to>
    <xdr:sp macro="" textlink="">
      <xdr:nvSpPr>
        <xdr:cNvPr id="33820" name="Text Box 28"/>
        <xdr:cNvSpPr txBox="1">
          <a:spLocks noChangeArrowheads="1"/>
        </xdr:cNvSpPr>
      </xdr:nvSpPr>
      <xdr:spPr bwMode="auto">
        <a:xfrm>
          <a:off x="71628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105</xdr:col>
      <xdr:colOff>0</xdr:colOff>
      <xdr:row>11</xdr:row>
      <xdr:rowOff>428625</xdr:rowOff>
    </xdr:from>
    <xdr:to>
      <xdr:col>107</xdr:col>
      <xdr:colOff>66675</xdr:colOff>
      <xdr:row>12</xdr:row>
      <xdr:rowOff>190500</xdr:rowOff>
    </xdr:to>
    <xdr:sp macro="" textlink="">
      <xdr:nvSpPr>
        <xdr:cNvPr id="33821" name="Text Box 29"/>
        <xdr:cNvSpPr txBox="1">
          <a:spLocks noChangeArrowheads="1"/>
        </xdr:cNvSpPr>
      </xdr:nvSpPr>
      <xdr:spPr bwMode="auto">
        <a:xfrm>
          <a:off x="80010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116</xdr:col>
      <xdr:colOff>0</xdr:colOff>
      <xdr:row>11</xdr:row>
      <xdr:rowOff>428625</xdr:rowOff>
    </xdr:from>
    <xdr:to>
      <xdr:col>118</xdr:col>
      <xdr:colOff>66675</xdr:colOff>
      <xdr:row>12</xdr:row>
      <xdr:rowOff>190500</xdr:rowOff>
    </xdr:to>
    <xdr:sp macro="" textlink="">
      <xdr:nvSpPr>
        <xdr:cNvPr id="33822" name="Text Box 30"/>
        <xdr:cNvSpPr txBox="1">
          <a:spLocks noChangeArrowheads="1"/>
        </xdr:cNvSpPr>
      </xdr:nvSpPr>
      <xdr:spPr bwMode="auto">
        <a:xfrm>
          <a:off x="883920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125</xdr:col>
      <xdr:colOff>19050</xdr:colOff>
      <xdr:row>11</xdr:row>
      <xdr:rowOff>428625</xdr:rowOff>
    </xdr:from>
    <xdr:to>
      <xdr:col>128</xdr:col>
      <xdr:colOff>9525</xdr:colOff>
      <xdr:row>12</xdr:row>
      <xdr:rowOff>190500</xdr:rowOff>
    </xdr:to>
    <xdr:sp macro="" textlink="">
      <xdr:nvSpPr>
        <xdr:cNvPr id="33823" name="Text Box 31"/>
        <xdr:cNvSpPr txBox="1">
          <a:spLocks noChangeArrowheads="1"/>
        </xdr:cNvSpPr>
      </xdr:nvSpPr>
      <xdr:spPr bwMode="auto">
        <a:xfrm>
          <a:off x="9544050" y="29432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79</a:t>
          </a:r>
        </a:p>
      </xdr:txBody>
    </xdr:sp>
    <xdr:clientData/>
  </xdr:twoCellAnchor>
  <xdr:twoCellAnchor editAs="oneCell">
    <xdr:from>
      <xdr:col>9</xdr:col>
      <xdr:colOff>0</xdr:colOff>
      <xdr:row>18</xdr:row>
      <xdr:rowOff>266700</xdr:rowOff>
    </xdr:from>
    <xdr:to>
      <xdr:col>12</xdr:col>
      <xdr:colOff>0</xdr:colOff>
      <xdr:row>19</xdr:row>
      <xdr:rowOff>190500</xdr:rowOff>
    </xdr:to>
    <xdr:sp macro="" textlink="">
      <xdr:nvSpPr>
        <xdr:cNvPr id="33824" name="Text Box 32"/>
        <xdr:cNvSpPr txBox="1">
          <a:spLocks noChangeArrowheads="1"/>
        </xdr:cNvSpPr>
      </xdr:nvSpPr>
      <xdr:spPr bwMode="auto">
        <a:xfrm>
          <a:off x="685800" y="5038725"/>
          <a:ext cx="228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31</xdr:col>
      <xdr:colOff>0</xdr:colOff>
      <xdr:row>18</xdr:row>
      <xdr:rowOff>266700</xdr:rowOff>
    </xdr:from>
    <xdr:to>
      <xdr:col>33</xdr:col>
      <xdr:colOff>66675</xdr:colOff>
      <xdr:row>19</xdr:row>
      <xdr:rowOff>190500</xdr:rowOff>
    </xdr:to>
    <xdr:sp macro="" textlink="">
      <xdr:nvSpPr>
        <xdr:cNvPr id="33825" name="Text Box 33"/>
        <xdr:cNvSpPr txBox="1">
          <a:spLocks noChangeArrowheads="1"/>
        </xdr:cNvSpPr>
      </xdr:nvSpPr>
      <xdr:spPr bwMode="auto">
        <a:xfrm>
          <a:off x="2362200"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20</xdr:col>
      <xdr:colOff>0</xdr:colOff>
      <xdr:row>18</xdr:row>
      <xdr:rowOff>266700</xdr:rowOff>
    </xdr:from>
    <xdr:to>
      <xdr:col>22</xdr:col>
      <xdr:colOff>66675</xdr:colOff>
      <xdr:row>19</xdr:row>
      <xdr:rowOff>190500</xdr:rowOff>
    </xdr:to>
    <xdr:sp macro="" textlink="">
      <xdr:nvSpPr>
        <xdr:cNvPr id="33826" name="Text Box 34"/>
        <xdr:cNvSpPr txBox="1">
          <a:spLocks noChangeArrowheads="1"/>
        </xdr:cNvSpPr>
      </xdr:nvSpPr>
      <xdr:spPr bwMode="auto">
        <a:xfrm>
          <a:off x="1524000"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42</xdr:col>
      <xdr:colOff>9525</xdr:colOff>
      <xdr:row>19</xdr:row>
      <xdr:rowOff>0</xdr:rowOff>
    </xdr:from>
    <xdr:to>
      <xdr:col>45</xdr:col>
      <xdr:colOff>0</xdr:colOff>
      <xdr:row>19</xdr:row>
      <xdr:rowOff>190500</xdr:rowOff>
    </xdr:to>
    <xdr:sp macro="" textlink="">
      <xdr:nvSpPr>
        <xdr:cNvPr id="33827" name="Text Box 35"/>
        <xdr:cNvSpPr txBox="1">
          <a:spLocks noChangeArrowheads="1"/>
        </xdr:cNvSpPr>
      </xdr:nvSpPr>
      <xdr:spPr bwMode="auto">
        <a:xfrm>
          <a:off x="3209925"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51</xdr:col>
      <xdr:colOff>38100</xdr:colOff>
      <xdr:row>19</xdr:row>
      <xdr:rowOff>0</xdr:rowOff>
    </xdr:from>
    <xdr:to>
      <xdr:col>54</xdr:col>
      <xdr:colOff>28575</xdr:colOff>
      <xdr:row>19</xdr:row>
      <xdr:rowOff>190500</xdr:rowOff>
    </xdr:to>
    <xdr:sp macro="" textlink="">
      <xdr:nvSpPr>
        <xdr:cNvPr id="33828" name="Text Box 36"/>
        <xdr:cNvSpPr txBox="1">
          <a:spLocks noChangeArrowheads="1"/>
        </xdr:cNvSpPr>
      </xdr:nvSpPr>
      <xdr:spPr bwMode="auto">
        <a:xfrm>
          <a:off x="3924300" y="50387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10</xdr:col>
      <xdr:colOff>57150</xdr:colOff>
      <xdr:row>12</xdr:row>
      <xdr:rowOff>0</xdr:rowOff>
    </xdr:from>
    <xdr:to>
      <xdr:col>12</xdr:col>
      <xdr:colOff>57150</xdr:colOff>
      <xdr:row>12</xdr:row>
      <xdr:rowOff>171450</xdr:rowOff>
    </xdr:to>
    <xdr:sp macro="" textlink="">
      <xdr:nvSpPr>
        <xdr:cNvPr id="33829" name="Text Box 37"/>
        <xdr:cNvSpPr txBox="1">
          <a:spLocks noChangeArrowheads="1"/>
        </xdr:cNvSpPr>
      </xdr:nvSpPr>
      <xdr:spPr bwMode="auto">
        <a:xfrm>
          <a:off x="819150" y="29432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22</xdr:col>
      <xdr:colOff>57150</xdr:colOff>
      <xdr:row>12</xdr:row>
      <xdr:rowOff>0</xdr:rowOff>
    </xdr:from>
    <xdr:to>
      <xdr:col>24</xdr:col>
      <xdr:colOff>47625</xdr:colOff>
      <xdr:row>12</xdr:row>
      <xdr:rowOff>171450</xdr:rowOff>
    </xdr:to>
    <xdr:sp macro="" textlink="">
      <xdr:nvSpPr>
        <xdr:cNvPr id="33830" name="Text Box 38"/>
        <xdr:cNvSpPr txBox="1">
          <a:spLocks noChangeArrowheads="1"/>
        </xdr:cNvSpPr>
      </xdr:nvSpPr>
      <xdr:spPr bwMode="auto">
        <a:xfrm>
          <a:off x="1733550" y="2943225"/>
          <a:ext cx="1428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34</xdr:col>
      <xdr:colOff>57150</xdr:colOff>
      <xdr:row>11</xdr:row>
      <xdr:rowOff>428625</xdr:rowOff>
    </xdr:from>
    <xdr:to>
      <xdr:col>36</xdr:col>
      <xdr:colOff>57150</xdr:colOff>
      <xdr:row>12</xdr:row>
      <xdr:rowOff>171450</xdr:rowOff>
    </xdr:to>
    <xdr:sp macro="" textlink="">
      <xdr:nvSpPr>
        <xdr:cNvPr id="33831" name="Text Box 39"/>
        <xdr:cNvSpPr txBox="1">
          <a:spLocks noChangeArrowheads="1"/>
        </xdr:cNvSpPr>
      </xdr:nvSpPr>
      <xdr:spPr bwMode="auto">
        <a:xfrm>
          <a:off x="2647950" y="29432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0</xdr:col>
      <xdr:colOff>9525</xdr:colOff>
      <xdr:row>25</xdr:row>
      <xdr:rowOff>171450</xdr:rowOff>
    </xdr:from>
    <xdr:to>
      <xdr:col>2</xdr:col>
      <xdr:colOff>38100</xdr:colOff>
      <xdr:row>26</xdr:row>
      <xdr:rowOff>190500</xdr:rowOff>
    </xdr:to>
    <xdr:sp macro="" textlink="">
      <xdr:nvSpPr>
        <xdr:cNvPr id="33838" name="Text Box 46"/>
        <xdr:cNvSpPr txBox="1">
          <a:spLocks noChangeArrowheads="1"/>
        </xdr:cNvSpPr>
      </xdr:nvSpPr>
      <xdr:spPr bwMode="auto">
        <a:xfrm>
          <a:off x="9525" y="66008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20</xdr:col>
      <xdr:colOff>0</xdr:colOff>
      <xdr:row>25</xdr:row>
      <xdr:rowOff>276225</xdr:rowOff>
    </xdr:from>
    <xdr:to>
      <xdr:col>22</xdr:col>
      <xdr:colOff>66675</xdr:colOff>
      <xdr:row>26</xdr:row>
      <xdr:rowOff>133350</xdr:rowOff>
    </xdr:to>
    <xdr:sp macro="" textlink="">
      <xdr:nvSpPr>
        <xdr:cNvPr id="33842" name="Text Box 50"/>
        <xdr:cNvSpPr txBox="1">
          <a:spLocks noChangeArrowheads="1"/>
        </xdr:cNvSpPr>
      </xdr:nvSpPr>
      <xdr:spPr bwMode="auto">
        <a:xfrm>
          <a:off x="1524000" y="6600825"/>
          <a:ext cx="2190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31</xdr:col>
      <xdr:colOff>0</xdr:colOff>
      <xdr:row>25</xdr:row>
      <xdr:rowOff>276225</xdr:rowOff>
    </xdr:from>
    <xdr:to>
      <xdr:col>33</xdr:col>
      <xdr:colOff>66675</xdr:colOff>
      <xdr:row>26</xdr:row>
      <xdr:rowOff>190500</xdr:rowOff>
    </xdr:to>
    <xdr:sp macro="" textlink="">
      <xdr:nvSpPr>
        <xdr:cNvPr id="33843" name="Text Box 51"/>
        <xdr:cNvSpPr txBox="1">
          <a:spLocks noChangeArrowheads="1"/>
        </xdr:cNvSpPr>
      </xdr:nvSpPr>
      <xdr:spPr bwMode="auto">
        <a:xfrm>
          <a:off x="23622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42</xdr:col>
      <xdr:colOff>0</xdr:colOff>
      <xdr:row>25</xdr:row>
      <xdr:rowOff>276225</xdr:rowOff>
    </xdr:from>
    <xdr:to>
      <xdr:col>44</xdr:col>
      <xdr:colOff>66675</xdr:colOff>
      <xdr:row>26</xdr:row>
      <xdr:rowOff>190500</xdr:rowOff>
    </xdr:to>
    <xdr:sp macro="" textlink="">
      <xdr:nvSpPr>
        <xdr:cNvPr id="33844" name="Text Box 52"/>
        <xdr:cNvSpPr txBox="1">
          <a:spLocks noChangeArrowheads="1"/>
        </xdr:cNvSpPr>
      </xdr:nvSpPr>
      <xdr:spPr bwMode="auto">
        <a:xfrm>
          <a:off x="32004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53</xdr:col>
      <xdr:colOff>0</xdr:colOff>
      <xdr:row>25</xdr:row>
      <xdr:rowOff>276225</xdr:rowOff>
    </xdr:from>
    <xdr:to>
      <xdr:col>55</xdr:col>
      <xdr:colOff>66675</xdr:colOff>
      <xdr:row>26</xdr:row>
      <xdr:rowOff>190500</xdr:rowOff>
    </xdr:to>
    <xdr:sp macro="" textlink="">
      <xdr:nvSpPr>
        <xdr:cNvPr id="33845" name="Text Box 53"/>
        <xdr:cNvSpPr txBox="1">
          <a:spLocks noChangeArrowheads="1"/>
        </xdr:cNvSpPr>
      </xdr:nvSpPr>
      <xdr:spPr bwMode="auto">
        <a:xfrm>
          <a:off x="40386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64</xdr:col>
      <xdr:colOff>0</xdr:colOff>
      <xdr:row>25</xdr:row>
      <xdr:rowOff>276225</xdr:rowOff>
    </xdr:from>
    <xdr:to>
      <xdr:col>66</xdr:col>
      <xdr:colOff>66675</xdr:colOff>
      <xdr:row>26</xdr:row>
      <xdr:rowOff>190500</xdr:rowOff>
    </xdr:to>
    <xdr:sp macro="" textlink="">
      <xdr:nvSpPr>
        <xdr:cNvPr id="33846" name="Text Box 54"/>
        <xdr:cNvSpPr txBox="1">
          <a:spLocks noChangeArrowheads="1"/>
        </xdr:cNvSpPr>
      </xdr:nvSpPr>
      <xdr:spPr bwMode="auto">
        <a:xfrm>
          <a:off x="4876800"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xdr:col>
      <xdr:colOff>0</xdr:colOff>
      <xdr:row>25</xdr:row>
      <xdr:rowOff>276225</xdr:rowOff>
    </xdr:from>
    <xdr:to>
      <xdr:col>11</xdr:col>
      <xdr:colOff>47625</xdr:colOff>
      <xdr:row>26</xdr:row>
      <xdr:rowOff>133350</xdr:rowOff>
    </xdr:to>
    <xdr:sp macro="" textlink="">
      <xdr:nvSpPr>
        <xdr:cNvPr id="33851" name="Text Box 59"/>
        <xdr:cNvSpPr txBox="1">
          <a:spLocks noChangeArrowheads="1"/>
        </xdr:cNvSpPr>
      </xdr:nvSpPr>
      <xdr:spPr bwMode="auto">
        <a:xfrm>
          <a:off x="685800" y="6600825"/>
          <a:ext cx="200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10</xdr:col>
      <xdr:colOff>47625</xdr:colOff>
      <xdr:row>25</xdr:row>
      <xdr:rowOff>276225</xdr:rowOff>
    </xdr:from>
    <xdr:to>
      <xdr:col>12</xdr:col>
      <xdr:colOff>47625</xdr:colOff>
      <xdr:row>26</xdr:row>
      <xdr:rowOff>171450</xdr:rowOff>
    </xdr:to>
    <xdr:sp macro="" textlink="">
      <xdr:nvSpPr>
        <xdr:cNvPr id="33852" name="Text Box 60"/>
        <xdr:cNvSpPr txBox="1">
          <a:spLocks noChangeArrowheads="1"/>
        </xdr:cNvSpPr>
      </xdr:nvSpPr>
      <xdr:spPr bwMode="auto">
        <a:xfrm>
          <a:off x="809625" y="66008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74</xdr:col>
      <xdr:colOff>47625</xdr:colOff>
      <xdr:row>26</xdr:row>
      <xdr:rowOff>0</xdr:rowOff>
    </xdr:from>
    <xdr:to>
      <xdr:col>77</xdr:col>
      <xdr:colOff>38100</xdr:colOff>
      <xdr:row>26</xdr:row>
      <xdr:rowOff>190500</xdr:rowOff>
    </xdr:to>
    <xdr:sp macro="" textlink="">
      <xdr:nvSpPr>
        <xdr:cNvPr id="33854" name="Text Box 62"/>
        <xdr:cNvSpPr txBox="1">
          <a:spLocks noChangeArrowheads="1"/>
        </xdr:cNvSpPr>
      </xdr:nvSpPr>
      <xdr:spPr bwMode="auto">
        <a:xfrm>
          <a:off x="5686425" y="66008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25</xdr:col>
      <xdr:colOff>9525</xdr:colOff>
      <xdr:row>1</xdr:row>
      <xdr:rowOff>47625</xdr:rowOff>
    </xdr:from>
    <xdr:to>
      <xdr:col>27</xdr:col>
      <xdr:colOff>38100</xdr:colOff>
      <xdr:row>2</xdr:row>
      <xdr:rowOff>66675</xdr:rowOff>
    </xdr:to>
    <xdr:sp macro="" textlink="">
      <xdr:nvSpPr>
        <xdr:cNvPr id="33855" name="Text Box 63"/>
        <xdr:cNvSpPr txBox="1">
          <a:spLocks noChangeArrowheads="1"/>
        </xdr:cNvSpPr>
      </xdr:nvSpPr>
      <xdr:spPr bwMode="auto">
        <a:xfrm>
          <a:off x="1914525" y="209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47625</xdr:rowOff>
    </xdr:from>
    <xdr:to>
      <xdr:col>32</xdr:col>
      <xdr:colOff>38100</xdr:colOff>
      <xdr:row>2</xdr:row>
      <xdr:rowOff>66675</xdr:rowOff>
    </xdr:to>
    <xdr:sp macro="" textlink="">
      <xdr:nvSpPr>
        <xdr:cNvPr id="33856" name="Text Box 64"/>
        <xdr:cNvSpPr txBox="1">
          <a:spLocks noChangeArrowheads="1"/>
        </xdr:cNvSpPr>
      </xdr:nvSpPr>
      <xdr:spPr bwMode="auto">
        <a:xfrm>
          <a:off x="2286000" y="20955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47625</xdr:rowOff>
    </xdr:from>
    <xdr:to>
      <xdr:col>9</xdr:col>
      <xdr:colOff>38100</xdr:colOff>
      <xdr:row>2</xdr:row>
      <xdr:rowOff>66675</xdr:rowOff>
    </xdr:to>
    <xdr:sp macro="" textlink="">
      <xdr:nvSpPr>
        <xdr:cNvPr id="33857" name="Text Box 65"/>
        <xdr:cNvSpPr txBox="1">
          <a:spLocks noChangeArrowheads="1"/>
        </xdr:cNvSpPr>
      </xdr:nvSpPr>
      <xdr:spPr bwMode="auto">
        <a:xfrm>
          <a:off x="542925" y="209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33858" name="Group 66"/>
        <xdr:cNvGrpSpPr>
          <a:grpSpLocks/>
        </xdr:cNvGrpSpPr>
      </xdr:nvGrpSpPr>
      <xdr:grpSpPr bwMode="auto">
        <a:xfrm>
          <a:off x="9774721" y="38100"/>
          <a:ext cx="261730" cy="270427"/>
          <a:chOff x="1067" y="288"/>
          <a:chExt cx="29" cy="27"/>
        </a:xfrm>
      </xdr:grpSpPr>
      <xdr:sp macro="" textlink="">
        <xdr:nvSpPr>
          <xdr:cNvPr id="33859" name="Oval 6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3860" name="Text Box 6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9525</xdr:colOff>
      <xdr:row>1</xdr:row>
      <xdr:rowOff>47625</xdr:rowOff>
    </xdr:from>
    <xdr:to>
      <xdr:col>27</xdr:col>
      <xdr:colOff>19050</xdr:colOff>
      <xdr:row>2</xdr:row>
      <xdr:rowOff>57150</xdr:rowOff>
    </xdr:to>
    <xdr:sp macro="" textlink="">
      <xdr:nvSpPr>
        <xdr:cNvPr id="4097" name="Text Box 1"/>
        <xdr:cNvSpPr txBox="1">
          <a:spLocks noChangeArrowheads="1"/>
        </xdr:cNvSpPr>
      </xdr:nvSpPr>
      <xdr:spPr bwMode="auto">
        <a:xfrm>
          <a:off x="19145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47625</xdr:rowOff>
    </xdr:from>
    <xdr:to>
      <xdr:col>32</xdr:col>
      <xdr:colOff>9525</xdr:colOff>
      <xdr:row>2</xdr:row>
      <xdr:rowOff>57150</xdr:rowOff>
    </xdr:to>
    <xdr:sp macro="" textlink="">
      <xdr:nvSpPr>
        <xdr:cNvPr id="4098" name="Text Box 2"/>
        <xdr:cNvSpPr txBox="1">
          <a:spLocks noChangeArrowheads="1"/>
        </xdr:cNvSpPr>
      </xdr:nvSpPr>
      <xdr:spPr bwMode="auto">
        <a:xfrm>
          <a:off x="228600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0</xdr:col>
      <xdr:colOff>19050</xdr:colOff>
      <xdr:row>5</xdr:row>
      <xdr:rowOff>133350</xdr:rowOff>
    </xdr:from>
    <xdr:to>
      <xdr:col>25</xdr:col>
      <xdr:colOff>0</xdr:colOff>
      <xdr:row>5</xdr:row>
      <xdr:rowOff>133350</xdr:rowOff>
    </xdr:to>
    <xdr:sp macro="" textlink="">
      <xdr:nvSpPr>
        <xdr:cNvPr id="4099" name="Line 3"/>
        <xdr:cNvSpPr>
          <a:spLocks noChangeShapeType="1"/>
        </xdr:cNvSpPr>
      </xdr:nvSpPr>
      <xdr:spPr bwMode="auto">
        <a:xfrm>
          <a:off x="19050" y="11239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21</xdr:col>
      <xdr:colOff>0</xdr:colOff>
      <xdr:row>11</xdr:row>
      <xdr:rowOff>0</xdr:rowOff>
    </xdr:from>
    <xdr:to>
      <xdr:col>23</xdr:col>
      <xdr:colOff>19050</xdr:colOff>
      <xdr:row>11</xdr:row>
      <xdr:rowOff>171450</xdr:rowOff>
    </xdr:to>
    <xdr:sp macro="" textlink="">
      <xdr:nvSpPr>
        <xdr:cNvPr id="4100" name="Text Box 4"/>
        <xdr:cNvSpPr txBox="1">
          <a:spLocks noChangeArrowheads="1"/>
        </xdr:cNvSpPr>
      </xdr:nvSpPr>
      <xdr:spPr bwMode="auto">
        <a:xfrm>
          <a:off x="16002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xdr:col>
      <xdr:colOff>0</xdr:colOff>
      <xdr:row>10</xdr:row>
      <xdr:rowOff>0</xdr:rowOff>
    </xdr:from>
    <xdr:to>
      <xdr:col>14</xdr:col>
      <xdr:colOff>38100</xdr:colOff>
      <xdr:row>11</xdr:row>
      <xdr:rowOff>66675</xdr:rowOff>
    </xdr:to>
    <xdr:sp macro="" textlink="">
      <xdr:nvSpPr>
        <xdr:cNvPr id="4101" name="Text Box 5"/>
        <xdr:cNvSpPr txBox="1">
          <a:spLocks noChangeArrowheads="1"/>
        </xdr:cNvSpPr>
      </xdr:nvSpPr>
      <xdr:spPr bwMode="auto">
        <a:xfrm>
          <a:off x="914400" y="20859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12</xdr:col>
      <xdr:colOff>0</xdr:colOff>
      <xdr:row>23</xdr:row>
      <xdr:rowOff>0</xdr:rowOff>
    </xdr:from>
    <xdr:to>
      <xdr:col>14</xdr:col>
      <xdr:colOff>38100</xdr:colOff>
      <xdr:row>24</xdr:row>
      <xdr:rowOff>66675</xdr:rowOff>
    </xdr:to>
    <xdr:sp macro="" textlink="">
      <xdr:nvSpPr>
        <xdr:cNvPr id="4104" name="Text Box 8"/>
        <xdr:cNvSpPr txBox="1">
          <a:spLocks noChangeArrowheads="1"/>
        </xdr:cNvSpPr>
      </xdr:nvSpPr>
      <xdr:spPr bwMode="auto">
        <a:xfrm>
          <a:off x="914400" y="48006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31</xdr:col>
      <xdr:colOff>0</xdr:colOff>
      <xdr:row>11</xdr:row>
      <xdr:rowOff>0</xdr:rowOff>
    </xdr:from>
    <xdr:to>
      <xdr:col>33</xdr:col>
      <xdr:colOff>19050</xdr:colOff>
      <xdr:row>11</xdr:row>
      <xdr:rowOff>171450</xdr:rowOff>
    </xdr:to>
    <xdr:sp macro="" textlink="">
      <xdr:nvSpPr>
        <xdr:cNvPr id="4107" name="Text Box 11"/>
        <xdr:cNvSpPr txBox="1">
          <a:spLocks noChangeArrowheads="1"/>
        </xdr:cNvSpPr>
      </xdr:nvSpPr>
      <xdr:spPr bwMode="auto">
        <a:xfrm>
          <a:off x="23622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51</xdr:col>
      <xdr:colOff>0</xdr:colOff>
      <xdr:row>11</xdr:row>
      <xdr:rowOff>0</xdr:rowOff>
    </xdr:from>
    <xdr:to>
      <xdr:col>53</xdr:col>
      <xdr:colOff>0</xdr:colOff>
      <xdr:row>11</xdr:row>
      <xdr:rowOff>171450</xdr:rowOff>
    </xdr:to>
    <xdr:sp macro="" textlink="">
      <xdr:nvSpPr>
        <xdr:cNvPr id="4108" name="Text Box 12"/>
        <xdr:cNvSpPr txBox="1">
          <a:spLocks noChangeArrowheads="1"/>
        </xdr:cNvSpPr>
      </xdr:nvSpPr>
      <xdr:spPr bwMode="auto">
        <a:xfrm>
          <a:off x="38862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61</xdr:col>
      <xdr:colOff>0</xdr:colOff>
      <xdr:row>11</xdr:row>
      <xdr:rowOff>0</xdr:rowOff>
    </xdr:from>
    <xdr:to>
      <xdr:col>63</xdr:col>
      <xdr:colOff>0</xdr:colOff>
      <xdr:row>11</xdr:row>
      <xdr:rowOff>171450</xdr:rowOff>
    </xdr:to>
    <xdr:sp macro="" textlink="">
      <xdr:nvSpPr>
        <xdr:cNvPr id="4109" name="Text Box 13"/>
        <xdr:cNvSpPr txBox="1">
          <a:spLocks noChangeArrowheads="1"/>
        </xdr:cNvSpPr>
      </xdr:nvSpPr>
      <xdr:spPr bwMode="auto">
        <a:xfrm>
          <a:off x="46482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83</xdr:col>
      <xdr:colOff>0</xdr:colOff>
      <xdr:row>11</xdr:row>
      <xdr:rowOff>0</xdr:rowOff>
    </xdr:from>
    <xdr:to>
      <xdr:col>85</xdr:col>
      <xdr:colOff>0</xdr:colOff>
      <xdr:row>11</xdr:row>
      <xdr:rowOff>171450</xdr:rowOff>
    </xdr:to>
    <xdr:sp macro="" textlink="">
      <xdr:nvSpPr>
        <xdr:cNvPr id="4110" name="Text Box 14"/>
        <xdr:cNvSpPr txBox="1">
          <a:spLocks noChangeArrowheads="1"/>
        </xdr:cNvSpPr>
      </xdr:nvSpPr>
      <xdr:spPr bwMode="auto">
        <a:xfrm>
          <a:off x="63246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94</xdr:col>
      <xdr:colOff>0</xdr:colOff>
      <xdr:row>11</xdr:row>
      <xdr:rowOff>0</xdr:rowOff>
    </xdr:from>
    <xdr:to>
      <xdr:col>96</xdr:col>
      <xdr:colOff>0</xdr:colOff>
      <xdr:row>11</xdr:row>
      <xdr:rowOff>171450</xdr:rowOff>
    </xdr:to>
    <xdr:sp macro="" textlink="">
      <xdr:nvSpPr>
        <xdr:cNvPr id="4111" name="Text Box 15"/>
        <xdr:cNvSpPr txBox="1">
          <a:spLocks noChangeArrowheads="1"/>
        </xdr:cNvSpPr>
      </xdr:nvSpPr>
      <xdr:spPr bwMode="auto">
        <a:xfrm>
          <a:off x="71628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114</xdr:col>
      <xdr:colOff>0</xdr:colOff>
      <xdr:row>11</xdr:row>
      <xdr:rowOff>0</xdr:rowOff>
    </xdr:from>
    <xdr:to>
      <xdr:col>116</xdr:col>
      <xdr:colOff>0</xdr:colOff>
      <xdr:row>11</xdr:row>
      <xdr:rowOff>171450</xdr:rowOff>
    </xdr:to>
    <xdr:sp macro="" textlink="">
      <xdr:nvSpPr>
        <xdr:cNvPr id="4112" name="Text Box 16"/>
        <xdr:cNvSpPr txBox="1">
          <a:spLocks noChangeArrowheads="1"/>
        </xdr:cNvSpPr>
      </xdr:nvSpPr>
      <xdr:spPr bwMode="auto">
        <a:xfrm>
          <a:off x="86868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87</a:t>
          </a:r>
        </a:p>
      </xdr:txBody>
    </xdr:sp>
    <xdr:clientData/>
  </xdr:twoCellAnchor>
  <xdr:twoCellAnchor editAs="oneCell">
    <xdr:from>
      <xdr:col>7</xdr:col>
      <xdr:colOff>9525</xdr:colOff>
      <xdr:row>1</xdr:row>
      <xdr:rowOff>47625</xdr:rowOff>
    </xdr:from>
    <xdr:to>
      <xdr:col>9</xdr:col>
      <xdr:colOff>19050</xdr:colOff>
      <xdr:row>2</xdr:row>
      <xdr:rowOff>57150</xdr:rowOff>
    </xdr:to>
    <xdr:sp macro="" textlink="">
      <xdr:nvSpPr>
        <xdr:cNvPr id="4126" name="Text Box 30"/>
        <xdr:cNvSpPr txBox="1">
          <a:spLocks noChangeArrowheads="1"/>
        </xdr:cNvSpPr>
      </xdr:nvSpPr>
      <xdr:spPr bwMode="auto">
        <a:xfrm>
          <a:off x="5429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20</xdr:col>
      <xdr:colOff>66675</xdr:colOff>
      <xdr:row>24</xdr:row>
      <xdr:rowOff>0</xdr:rowOff>
    </xdr:from>
    <xdr:to>
      <xdr:col>23</xdr:col>
      <xdr:colOff>9525</xdr:colOff>
      <xdr:row>24</xdr:row>
      <xdr:rowOff>171450</xdr:rowOff>
    </xdr:to>
    <xdr:sp macro="" textlink="">
      <xdr:nvSpPr>
        <xdr:cNvPr id="4127" name="Text Box 31"/>
        <xdr:cNvSpPr txBox="1">
          <a:spLocks noChangeArrowheads="1"/>
        </xdr:cNvSpPr>
      </xdr:nvSpPr>
      <xdr:spPr bwMode="auto">
        <a:xfrm>
          <a:off x="15906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32</xdr:col>
      <xdr:colOff>0</xdr:colOff>
      <xdr:row>24</xdr:row>
      <xdr:rowOff>0</xdr:rowOff>
    </xdr:from>
    <xdr:to>
      <xdr:col>34</xdr:col>
      <xdr:colOff>19050</xdr:colOff>
      <xdr:row>24</xdr:row>
      <xdr:rowOff>171450</xdr:rowOff>
    </xdr:to>
    <xdr:sp macro="" textlink="">
      <xdr:nvSpPr>
        <xdr:cNvPr id="4128" name="Text Box 32"/>
        <xdr:cNvSpPr txBox="1">
          <a:spLocks noChangeArrowheads="1"/>
        </xdr:cNvSpPr>
      </xdr:nvSpPr>
      <xdr:spPr bwMode="auto">
        <a:xfrm>
          <a:off x="243840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24</xdr:row>
      <xdr:rowOff>0</xdr:rowOff>
    </xdr:from>
    <xdr:to>
      <xdr:col>56</xdr:col>
      <xdr:colOff>19050</xdr:colOff>
      <xdr:row>24</xdr:row>
      <xdr:rowOff>171450</xdr:rowOff>
    </xdr:to>
    <xdr:sp macro="" textlink="">
      <xdr:nvSpPr>
        <xdr:cNvPr id="4129" name="Text Box 33"/>
        <xdr:cNvSpPr txBox="1">
          <a:spLocks noChangeArrowheads="1"/>
        </xdr:cNvSpPr>
      </xdr:nvSpPr>
      <xdr:spPr bwMode="auto">
        <a:xfrm>
          <a:off x="411480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9525</xdr:colOff>
      <xdr:row>24</xdr:row>
      <xdr:rowOff>0</xdr:rowOff>
    </xdr:from>
    <xdr:to>
      <xdr:col>67</xdr:col>
      <xdr:colOff>38100</xdr:colOff>
      <xdr:row>24</xdr:row>
      <xdr:rowOff>171450</xdr:rowOff>
    </xdr:to>
    <xdr:sp macro="" textlink="">
      <xdr:nvSpPr>
        <xdr:cNvPr id="4130" name="Text Box 34"/>
        <xdr:cNvSpPr txBox="1">
          <a:spLocks noChangeArrowheads="1"/>
        </xdr:cNvSpPr>
      </xdr:nvSpPr>
      <xdr:spPr bwMode="auto">
        <a:xfrm>
          <a:off x="4962525" y="492442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89</xdr:col>
      <xdr:colOff>9525</xdr:colOff>
      <xdr:row>24</xdr:row>
      <xdr:rowOff>0</xdr:rowOff>
    </xdr:from>
    <xdr:to>
      <xdr:col>91</xdr:col>
      <xdr:colOff>38100</xdr:colOff>
      <xdr:row>24</xdr:row>
      <xdr:rowOff>171450</xdr:rowOff>
    </xdr:to>
    <xdr:sp macro="" textlink="">
      <xdr:nvSpPr>
        <xdr:cNvPr id="4131" name="Text Box 35"/>
        <xdr:cNvSpPr txBox="1">
          <a:spLocks noChangeArrowheads="1"/>
        </xdr:cNvSpPr>
      </xdr:nvSpPr>
      <xdr:spPr bwMode="auto">
        <a:xfrm>
          <a:off x="6791325" y="492442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98</xdr:col>
      <xdr:colOff>28575</xdr:colOff>
      <xdr:row>24</xdr:row>
      <xdr:rowOff>0</xdr:rowOff>
    </xdr:from>
    <xdr:to>
      <xdr:col>100</xdr:col>
      <xdr:colOff>47625</xdr:colOff>
      <xdr:row>24</xdr:row>
      <xdr:rowOff>171450</xdr:rowOff>
    </xdr:to>
    <xdr:sp macro="" textlink="">
      <xdr:nvSpPr>
        <xdr:cNvPr id="4132" name="Text Box 36"/>
        <xdr:cNvSpPr txBox="1">
          <a:spLocks noChangeArrowheads="1"/>
        </xdr:cNvSpPr>
      </xdr:nvSpPr>
      <xdr:spPr bwMode="auto">
        <a:xfrm>
          <a:off x="74961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4133" name="Group 37"/>
        <xdr:cNvGrpSpPr>
          <a:grpSpLocks/>
        </xdr:cNvGrpSpPr>
      </xdr:nvGrpSpPr>
      <xdr:grpSpPr bwMode="auto">
        <a:xfrm>
          <a:off x="10285319" y="38100"/>
          <a:ext cx="273424" cy="261657"/>
          <a:chOff x="1067" y="288"/>
          <a:chExt cx="29" cy="27"/>
        </a:xfrm>
      </xdr:grpSpPr>
      <xdr:sp macro="" textlink="">
        <xdr:nvSpPr>
          <xdr:cNvPr id="4134" name="Oval 3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35" name="Text Box 3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22</xdr:col>
      <xdr:colOff>38100</xdr:colOff>
      <xdr:row>10</xdr:row>
      <xdr:rowOff>180975</xdr:rowOff>
    </xdr:from>
    <xdr:to>
      <xdr:col>24</xdr:col>
      <xdr:colOff>57150</xdr:colOff>
      <xdr:row>11</xdr:row>
      <xdr:rowOff>171450</xdr:rowOff>
    </xdr:to>
    <xdr:sp macro="" textlink="">
      <xdr:nvSpPr>
        <xdr:cNvPr id="4136" name="Text Box 40"/>
        <xdr:cNvSpPr txBox="1">
          <a:spLocks noChangeArrowheads="1"/>
        </xdr:cNvSpPr>
      </xdr:nvSpPr>
      <xdr:spPr bwMode="auto">
        <a:xfrm>
          <a:off x="17145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0</xdr:colOff>
      <xdr:row>14</xdr:row>
      <xdr:rowOff>171450</xdr:rowOff>
    </xdr:from>
    <xdr:to>
      <xdr:col>23</xdr:col>
      <xdr:colOff>19050</xdr:colOff>
      <xdr:row>15</xdr:row>
      <xdr:rowOff>152400</xdr:rowOff>
    </xdr:to>
    <xdr:sp macro="" textlink="">
      <xdr:nvSpPr>
        <xdr:cNvPr id="4137" name="Text Box 41"/>
        <xdr:cNvSpPr txBox="1">
          <a:spLocks noChangeArrowheads="1"/>
        </xdr:cNvSpPr>
      </xdr:nvSpPr>
      <xdr:spPr bwMode="auto">
        <a:xfrm>
          <a:off x="1600200" y="30956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32</xdr:col>
      <xdr:colOff>38100</xdr:colOff>
      <xdr:row>10</xdr:row>
      <xdr:rowOff>180975</xdr:rowOff>
    </xdr:from>
    <xdr:to>
      <xdr:col>34</xdr:col>
      <xdr:colOff>57150</xdr:colOff>
      <xdr:row>11</xdr:row>
      <xdr:rowOff>171450</xdr:rowOff>
    </xdr:to>
    <xdr:sp macro="" textlink="">
      <xdr:nvSpPr>
        <xdr:cNvPr id="4138" name="Text Box 42"/>
        <xdr:cNvSpPr txBox="1">
          <a:spLocks noChangeArrowheads="1"/>
        </xdr:cNvSpPr>
      </xdr:nvSpPr>
      <xdr:spPr bwMode="auto">
        <a:xfrm>
          <a:off x="24765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0</xdr:colOff>
      <xdr:row>28</xdr:row>
      <xdr:rowOff>171450</xdr:rowOff>
    </xdr:from>
    <xdr:to>
      <xdr:col>23</xdr:col>
      <xdr:colOff>19050</xdr:colOff>
      <xdr:row>29</xdr:row>
      <xdr:rowOff>152400</xdr:rowOff>
    </xdr:to>
    <xdr:sp macro="" textlink="">
      <xdr:nvSpPr>
        <xdr:cNvPr id="4139" name="Text Box 43"/>
        <xdr:cNvSpPr txBox="1">
          <a:spLocks noChangeArrowheads="1"/>
        </xdr:cNvSpPr>
      </xdr:nvSpPr>
      <xdr:spPr bwMode="auto">
        <a:xfrm>
          <a:off x="1600200" y="60007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33</xdr:col>
      <xdr:colOff>28575</xdr:colOff>
      <xdr:row>24</xdr:row>
      <xdr:rowOff>0</xdr:rowOff>
    </xdr:from>
    <xdr:to>
      <xdr:col>35</xdr:col>
      <xdr:colOff>47625</xdr:colOff>
      <xdr:row>24</xdr:row>
      <xdr:rowOff>171450</xdr:rowOff>
    </xdr:to>
    <xdr:sp macro="" textlink="">
      <xdr:nvSpPr>
        <xdr:cNvPr id="4140" name="Text Box 44"/>
        <xdr:cNvSpPr txBox="1">
          <a:spLocks noChangeArrowheads="1"/>
        </xdr:cNvSpPr>
      </xdr:nvSpPr>
      <xdr:spPr bwMode="auto">
        <a:xfrm>
          <a:off x="25431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55</xdr:col>
      <xdr:colOff>19050</xdr:colOff>
      <xdr:row>24</xdr:row>
      <xdr:rowOff>0</xdr:rowOff>
    </xdr:from>
    <xdr:to>
      <xdr:col>57</xdr:col>
      <xdr:colOff>38100</xdr:colOff>
      <xdr:row>24</xdr:row>
      <xdr:rowOff>171450</xdr:rowOff>
    </xdr:to>
    <xdr:sp macro="" textlink="">
      <xdr:nvSpPr>
        <xdr:cNvPr id="4141" name="Text Box 45"/>
        <xdr:cNvSpPr txBox="1">
          <a:spLocks noChangeArrowheads="1"/>
        </xdr:cNvSpPr>
      </xdr:nvSpPr>
      <xdr:spPr bwMode="auto">
        <a:xfrm>
          <a:off x="421005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28575</xdr:colOff>
      <xdr:row>24</xdr:row>
      <xdr:rowOff>0</xdr:rowOff>
    </xdr:from>
    <xdr:to>
      <xdr:col>68</xdr:col>
      <xdr:colOff>47625</xdr:colOff>
      <xdr:row>24</xdr:row>
      <xdr:rowOff>171450</xdr:rowOff>
    </xdr:to>
    <xdr:sp macro="" textlink="">
      <xdr:nvSpPr>
        <xdr:cNvPr id="4142" name="Text Box 46"/>
        <xdr:cNvSpPr txBox="1">
          <a:spLocks noChangeArrowheads="1"/>
        </xdr:cNvSpPr>
      </xdr:nvSpPr>
      <xdr:spPr bwMode="auto">
        <a:xfrm>
          <a:off x="50577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28575</xdr:colOff>
      <xdr:row>24</xdr:row>
      <xdr:rowOff>0</xdr:rowOff>
    </xdr:from>
    <xdr:to>
      <xdr:col>92</xdr:col>
      <xdr:colOff>47625</xdr:colOff>
      <xdr:row>24</xdr:row>
      <xdr:rowOff>171450</xdr:rowOff>
    </xdr:to>
    <xdr:sp macro="" textlink="">
      <xdr:nvSpPr>
        <xdr:cNvPr id="4143" name="Text Box 47"/>
        <xdr:cNvSpPr txBox="1">
          <a:spLocks noChangeArrowheads="1"/>
        </xdr:cNvSpPr>
      </xdr:nvSpPr>
      <xdr:spPr bwMode="auto">
        <a:xfrm>
          <a:off x="6886575"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25</xdr:row>
      <xdr:rowOff>180975</xdr:rowOff>
    </xdr:from>
    <xdr:to>
      <xdr:col>56</xdr:col>
      <xdr:colOff>19050</xdr:colOff>
      <xdr:row>26</xdr:row>
      <xdr:rowOff>152400</xdr:rowOff>
    </xdr:to>
    <xdr:sp macro="" textlink="">
      <xdr:nvSpPr>
        <xdr:cNvPr id="4144" name="Text Box 48"/>
        <xdr:cNvSpPr txBox="1">
          <a:spLocks noChangeArrowheads="1"/>
        </xdr:cNvSpPr>
      </xdr:nvSpPr>
      <xdr:spPr bwMode="auto">
        <a:xfrm>
          <a:off x="4114800" y="54387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24</xdr:row>
      <xdr:rowOff>323850</xdr:rowOff>
    </xdr:from>
    <xdr:to>
      <xdr:col>56</xdr:col>
      <xdr:colOff>19050</xdr:colOff>
      <xdr:row>25</xdr:row>
      <xdr:rowOff>152400</xdr:rowOff>
    </xdr:to>
    <xdr:sp macro="" textlink="">
      <xdr:nvSpPr>
        <xdr:cNvPr id="4145" name="Text Box 49"/>
        <xdr:cNvSpPr txBox="1">
          <a:spLocks noChangeArrowheads="1"/>
        </xdr:cNvSpPr>
      </xdr:nvSpPr>
      <xdr:spPr bwMode="auto">
        <a:xfrm>
          <a:off x="4114800" y="5248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26</xdr:row>
      <xdr:rowOff>180975</xdr:rowOff>
    </xdr:from>
    <xdr:to>
      <xdr:col>56</xdr:col>
      <xdr:colOff>19050</xdr:colOff>
      <xdr:row>27</xdr:row>
      <xdr:rowOff>152400</xdr:rowOff>
    </xdr:to>
    <xdr:sp macro="" textlink="">
      <xdr:nvSpPr>
        <xdr:cNvPr id="4146" name="Text Box 50"/>
        <xdr:cNvSpPr txBox="1">
          <a:spLocks noChangeArrowheads="1"/>
        </xdr:cNvSpPr>
      </xdr:nvSpPr>
      <xdr:spPr bwMode="auto">
        <a:xfrm>
          <a:off x="4114800" y="5629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24</xdr:row>
      <xdr:rowOff>323850</xdr:rowOff>
    </xdr:from>
    <xdr:to>
      <xdr:col>67</xdr:col>
      <xdr:colOff>19050</xdr:colOff>
      <xdr:row>25</xdr:row>
      <xdr:rowOff>152400</xdr:rowOff>
    </xdr:to>
    <xdr:sp macro="" textlink="">
      <xdr:nvSpPr>
        <xdr:cNvPr id="4147" name="Text Box 51"/>
        <xdr:cNvSpPr txBox="1">
          <a:spLocks noChangeArrowheads="1"/>
        </xdr:cNvSpPr>
      </xdr:nvSpPr>
      <xdr:spPr bwMode="auto">
        <a:xfrm>
          <a:off x="4953000" y="5248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25</xdr:row>
      <xdr:rowOff>180975</xdr:rowOff>
    </xdr:from>
    <xdr:to>
      <xdr:col>67</xdr:col>
      <xdr:colOff>19050</xdr:colOff>
      <xdr:row>26</xdr:row>
      <xdr:rowOff>152400</xdr:rowOff>
    </xdr:to>
    <xdr:sp macro="" textlink="">
      <xdr:nvSpPr>
        <xdr:cNvPr id="4148" name="Text Box 52"/>
        <xdr:cNvSpPr txBox="1">
          <a:spLocks noChangeArrowheads="1"/>
        </xdr:cNvSpPr>
      </xdr:nvSpPr>
      <xdr:spPr bwMode="auto">
        <a:xfrm>
          <a:off x="4953000" y="54387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26</xdr:row>
      <xdr:rowOff>180975</xdr:rowOff>
    </xdr:from>
    <xdr:to>
      <xdr:col>67</xdr:col>
      <xdr:colOff>19050</xdr:colOff>
      <xdr:row>27</xdr:row>
      <xdr:rowOff>152400</xdr:rowOff>
    </xdr:to>
    <xdr:sp macro="" textlink="">
      <xdr:nvSpPr>
        <xdr:cNvPr id="4149" name="Text Box 53"/>
        <xdr:cNvSpPr txBox="1">
          <a:spLocks noChangeArrowheads="1"/>
        </xdr:cNvSpPr>
      </xdr:nvSpPr>
      <xdr:spPr bwMode="auto">
        <a:xfrm>
          <a:off x="4953000" y="562927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28</xdr:row>
      <xdr:rowOff>171450</xdr:rowOff>
    </xdr:from>
    <xdr:to>
      <xdr:col>56</xdr:col>
      <xdr:colOff>19050</xdr:colOff>
      <xdr:row>29</xdr:row>
      <xdr:rowOff>152400</xdr:rowOff>
    </xdr:to>
    <xdr:sp macro="" textlink="">
      <xdr:nvSpPr>
        <xdr:cNvPr id="4150" name="Text Box 54"/>
        <xdr:cNvSpPr txBox="1">
          <a:spLocks noChangeArrowheads="1"/>
        </xdr:cNvSpPr>
      </xdr:nvSpPr>
      <xdr:spPr bwMode="auto">
        <a:xfrm>
          <a:off x="4114800" y="60007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65</xdr:col>
      <xdr:colOff>0</xdr:colOff>
      <xdr:row>28</xdr:row>
      <xdr:rowOff>171450</xdr:rowOff>
    </xdr:from>
    <xdr:to>
      <xdr:col>67</xdr:col>
      <xdr:colOff>19050</xdr:colOff>
      <xdr:row>29</xdr:row>
      <xdr:rowOff>152400</xdr:rowOff>
    </xdr:to>
    <xdr:sp macro="" textlink="">
      <xdr:nvSpPr>
        <xdr:cNvPr id="4151" name="Text Box 55"/>
        <xdr:cNvSpPr txBox="1">
          <a:spLocks noChangeArrowheads="1"/>
        </xdr:cNvSpPr>
      </xdr:nvSpPr>
      <xdr:spPr bwMode="auto">
        <a:xfrm>
          <a:off x="4953000" y="60007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41</xdr:col>
      <xdr:colOff>0</xdr:colOff>
      <xdr:row>11</xdr:row>
      <xdr:rowOff>0</xdr:rowOff>
    </xdr:from>
    <xdr:to>
      <xdr:col>43</xdr:col>
      <xdr:colOff>19050</xdr:colOff>
      <xdr:row>11</xdr:row>
      <xdr:rowOff>171450</xdr:rowOff>
    </xdr:to>
    <xdr:sp macro="" textlink="">
      <xdr:nvSpPr>
        <xdr:cNvPr id="4158" name="Text Box 62"/>
        <xdr:cNvSpPr txBox="1">
          <a:spLocks noChangeArrowheads="1"/>
        </xdr:cNvSpPr>
      </xdr:nvSpPr>
      <xdr:spPr bwMode="auto">
        <a:xfrm>
          <a:off x="3124200" y="22098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0</xdr:colOff>
      <xdr:row>11</xdr:row>
      <xdr:rowOff>0</xdr:rowOff>
    </xdr:from>
    <xdr:to>
      <xdr:col>74</xdr:col>
      <xdr:colOff>0</xdr:colOff>
      <xdr:row>11</xdr:row>
      <xdr:rowOff>171450</xdr:rowOff>
    </xdr:to>
    <xdr:sp macro="" textlink="">
      <xdr:nvSpPr>
        <xdr:cNvPr id="4160" name="Text Box 64"/>
        <xdr:cNvSpPr txBox="1">
          <a:spLocks noChangeArrowheads="1"/>
        </xdr:cNvSpPr>
      </xdr:nvSpPr>
      <xdr:spPr bwMode="auto">
        <a:xfrm>
          <a:off x="54864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104</xdr:col>
      <xdr:colOff>0</xdr:colOff>
      <xdr:row>11</xdr:row>
      <xdr:rowOff>0</xdr:rowOff>
    </xdr:from>
    <xdr:to>
      <xdr:col>106</xdr:col>
      <xdr:colOff>0</xdr:colOff>
      <xdr:row>11</xdr:row>
      <xdr:rowOff>171450</xdr:rowOff>
    </xdr:to>
    <xdr:sp macro="" textlink="">
      <xdr:nvSpPr>
        <xdr:cNvPr id="4161" name="Text Box 65"/>
        <xdr:cNvSpPr txBox="1">
          <a:spLocks noChangeArrowheads="1"/>
        </xdr:cNvSpPr>
      </xdr:nvSpPr>
      <xdr:spPr bwMode="auto">
        <a:xfrm>
          <a:off x="79248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79</a:t>
          </a:r>
        </a:p>
      </xdr:txBody>
    </xdr:sp>
    <xdr:clientData/>
  </xdr:twoCellAnchor>
  <xdr:twoCellAnchor editAs="oneCell">
    <xdr:from>
      <xdr:col>126</xdr:col>
      <xdr:colOff>0</xdr:colOff>
      <xdr:row>11</xdr:row>
      <xdr:rowOff>0</xdr:rowOff>
    </xdr:from>
    <xdr:to>
      <xdr:col>128</xdr:col>
      <xdr:colOff>0</xdr:colOff>
      <xdr:row>11</xdr:row>
      <xdr:rowOff>171450</xdr:rowOff>
    </xdr:to>
    <xdr:sp macro="" textlink="">
      <xdr:nvSpPr>
        <xdr:cNvPr id="4162" name="Text Box 66"/>
        <xdr:cNvSpPr txBox="1">
          <a:spLocks noChangeArrowheads="1"/>
        </xdr:cNvSpPr>
      </xdr:nvSpPr>
      <xdr:spPr bwMode="auto">
        <a:xfrm>
          <a:off x="960120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twoCellAnchor>
  <xdr:twoCellAnchor editAs="oneCell">
    <xdr:from>
      <xdr:col>135</xdr:col>
      <xdr:colOff>38100</xdr:colOff>
      <xdr:row>11</xdr:row>
      <xdr:rowOff>0</xdr:rowOff>
    </xdr:from>
    <xdr:to>
      <xdr:col>138</xdr:col>
      <xdr:colOff>19050</xdr:colOff>
      <xdr:row>11</xdr:row>
      <xdr:rowOff>152400</xdr:rowOff>
    </xdr:to>
    <xdr:sp macro="" textlink="">
      <xdr:nvSpPr>
        <xdr:cNvPr id="4163" name="Text Box 67"/>
        <xdr:cNvSpPr txBox="1">
          <a:spLocks noChangeArrowheads="1"/>
        </xdr:cNvSpPr>
      </xdr:nvSpPr>
      <xdr:spPr bwMode="auto">
        <a:xfrm>
          <a:off x="10325100" y="2209800"/>
          <a:ext cx="2095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43</xdr:col>
      <xdr:colOff>0</xdr:colOff>
      <xdr:row>24</xdr:row>
      <xdr:rowOff>0</xdr:rowOff>
    </xdr:from>
    <xdr:to>
      <xdr:col>45</xdr:col>
      <xdr:colOff>19050</xdr:colOff>
      <xdr:row>24</xdr:row>
      <xdr:rowOff>171450</xdr:rowOff>
    </xdr:to>
    <xdr:sp macro="" textlink="">
      <xdr:nvSpPr>
        <xdr:cNvPr id="4164" name="Text Box 68"/>
        <xdr:cNvSpPr txBox="1">
          <a:spLocks noChangeArrowheads="1"/>
        </xdr:cNvSpPr>
      </xdr:nvSpPr>
      <xdr:spPr bwMode="auto">
        <a:xfrm>
          <a:off x="3276600" y="492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77</xdr:col>
      <xdr:colOff>9525</xdr:colOff>
      <xdr:row>24</xdr:row>
      <xdr:rowOff>0</xdr:rowOff>
    </xdr:from>
    <xdr:to>
      <xdr:col>79</xdr:col>
      <xdr:colOff>38100</xdr:colOff>
      <xdr:row>24</xdr:row>
      <xdr:rowOff>171450</xdr:rowOff>
    </xdr:to>
    <xdr:sp macro="" textlink="">
      <xdr:nvSpPr>
        <xdr:cNvPr id="4166" name="Text Box 70"/>
        <xdr:cNvSpPr txBox="1">
          <a:spLocks noChangeArrowheads="1"/>
        </xdr:cNvSpPr>
      </xdr:nvSpPr>
      <xdr:spPr bwMode="auto">
        <a:xfrm>
          <a:off x="5876925" y="492442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xdr:row>
      <xdr:rowOff>47625</xdr:rowOff>
    </xdr:from>
    <xdr:to>
      <xdr:col>27</xdr:col>
      <xdr:colOff>19050</xdr:colOff>
      <xdr:row>2</xdr:row>
      <xdr:rowOff>57150</xdr:rowOff>
    </xdr:to>
    <xdr:sp macro="" textlink="">
      <xdr:nvSpPr>
        <xdr:cNvPr id="5121" name="Text Box 1"/>
        <xdr:cNvSpPr txBox="1">
          <a:spLocks noChangeArrowheads="1"/>
        </xdr:cNvSpPr>
      </xdr:nvSpPr>
      <xdr:spPr bwMode="auto">
        <a:xfrm>
          <a:off x="19145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47625</xdr:rowOff>
    </xdr:from>
    <xdr:to>
      <xdr:col>32</xdr:col>
      <xdr:colOff>0</xdr:colOff>
      <xdr:row>2</xdr:row>
      <xdr:rowOff>57150</xdr:rowOff>
    </xdr:to>
    <xdr:sp macro="" textlink="">
      <xdr:nvSpPr>
        <xdr:cNvPr id="5122" name="Text Box 2"/>
        <xdr:cNvSpPr txBox="1">
          <a:spLocks noChangeArrowheads="1"/>
        </xdr:cNvSpPr>
      </xdr:nvSpPr>
      <xdr:spPr bwMode="auto">
        <a:xfrm>
          <a:off x="227647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47625</xdr:rowOff>
    </xdr:from>
    <xdr:ext cx="116541" cy="156883"/>
    <xdr:sp macro="" textlink="">
      <xdr:nvSpPr>
        <xdr:cNvPr id="5123" name="Text Box 3"/>
        <xdr:cNvSpPr txBox="1">
          <a:spLocks noChangeArrowheads="1"/>
        </xdr:cNvSpPr>
      </xdr:nvSpPr>
      <xdr:spPr bwMode="auto">
        <a:xfrm>
          <a:off x="552450"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7</xdr:col>
      <xdr:colOff>0</xdr:colOff>
      <xdr:row>3</xdr:row>
      <xdr:rowOff>133350</xdr:rowOff>
    </xdr:from>
    <xdr:to>
      <xdr:col>31</xdr:col>
      <xdr:colOff>57150</xdr:colOff>
      <xdr:row>3</xdr:row>
      <xdr:rowOff>133350</xdr:rowOff>
    </xdr:to>
    <xdr:sp macro="" textlink="">
      <xdr:nvSpPr>
        <xdr:cNvPr id="5124" name="Line 4"/>
        <xdr:cNvSpPr>
          <a:spLocks noChangeShapeType="1"/>
        </xdr:cNvSpPr>
      </xdr:nvSpPr>
      <xdr:spPr bwMode="auto">
        <a:xfrm>
          <a:off x="533400" y="781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38100</xdr:colOff>
      <xdr:row>8</xdr:row>
      <xdr:rowOff>19050</xdr:rowOff>
    </xdr:from>
    <xdr:ext cx="107016" cy="156883"/>
    <xdr:sp macro="" textlink="">
      <xdr:nvSpPr>
        <xdr:cNvPr id="5125" name="Text Box 5"/>
        <xdr:cNvSpPr txBox="1">
          <a:spLocks noChangeArrowheads="1"/>
        </xdr:cNvSpPr>
      </xdr:nvSpPr>
      <xdr:spPr bwMode="auto">
        <a:xfrm>
          <a:off x="1181100" y="1809750"/>
          <a:ext cx="1047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9</xdr:row>
      <xdr:rowOff>0</xdr:rowOff>
    </xdr:from>
    <xdr:ext cx="156883" cy="152400"/>
    <xdr:sp macro="" textlink="">
      <xdr:nvSpPr>
        <xdr:cNvPr id="5126" name="Text Box 6"/>
        <xdr:cNvSpPr txBox="1">
          <a:spLocks noChangeArrowheads="1"/>
        </xdr:cNvSpPr>
      </xdr:nvSpPr>
      <xdr:spPr bwMode="auto">
        <a:xfrm>
          <a:off x="1866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39</xdr:col>
      <xdr:colOff>38100</xdr:colOff>
      <xdr:row>9</xdr:row>
      <xdr:rowOff>0</xdr:rowOff>
    </xdr:from>
    <xdr:ext cx="156882" cy="152400"/>
    <xdr:sp macro="" textlink="">
      <xdr:nvSpPr>
        <xdr:cNvPr id="5127" name="Text Box 7"/>
        <xdr:cNvSpPr txBox="1">
          <a:spLocks noChangeArrowheads="1"/>
        </xdr:cNvSpPr>
      </xdr:nvSpPr>
      <xdr:spPr bwMode="auto">
        <a:xfrm>
          <a:off x="3009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oneCellAnchor>
  <xdr:oneCellAnchor>
    <xdr:from>
      <xdr:col>54</xdr:col>
      <xdr:colOff>38100</xdr:colOff>
      <xdr:row>9</xdr:row>
      <xdr:rowOff>0</xdr:rowOff>
    </xdr:from>
    <xdr:ext cx="156882" cy="152400"/>
    <xdr:sp macro="" textlink="">
      <xdr:nvSpPr>
        <xdr:cNvPr id="5128" name="Text Box 8"/>
        <xdr:cNvSpPr txBox="1">
          <a:spLocks noChangeArrowheads="1"/>
        </xdr:cNvSpPr>
      </xdr:nvSpPr>
      <xdr:spPr bwMode="auto">
        <a:xfrm>
          <a:off x="4152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oneCellAnchor>
  <xdr:oneCellAnchor>
    <xdr:from>
      <xdr:col>69</xdr:col>
      <xdr:colOff>38100</xdr:colOff>
      <xdr:row>9</xdr:row>
      <xdr:rowOff>0</xdr:rowOff>
    </xdr:from>
    <xdr:ext cx="156883" cy="152400"/>
    <xdr:sp macro="" textlink="">
      <xdr:nvSpPr>
        <xdr:cNvPr id="5129" name="Text Box 9"/>
        <xdr:cNvSpPr txBox="1">
          <a:spLocks noChangeArrowheads="1"/>
        </xdr:cNvSpPr>
      </xdr:nvSpPr>
      <xdr:spPr bwMode="auto">
        <a:xfrm>
          <a:off x="5295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oneCellAnchor>
  <xdr:oneCellAnchor>
    <xdr:from>
      <xdr:col>84</xdr:col>
      <xdr:colOff>38100</xdr:colOff>
      <xdr:row>9</xdr:row>
      <xdr:rowOff>0</xdr:rowOff>
    </xdr:from>
    <xdr:ext cx="156882" cy="152400"/>
    <xdr:sp macro="" textlink="">
      <xdr:nvSpPr>
        <xdr:cNvPr id="5130" name="Text Box 10"/>
        <xdr:cNvSpPr txBox="1">
          <a:spLocks noChangeArrowheads="1"/>
        </xdr:cNvSpPr>
      </xdr:nvSpPr>
      <xdr:spPr bwMode="auto">
        <a:xfrm>
          <a:off x="6438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oneCellAnchor>
  <xdr:oneCellAnchor>
    <xdr:from>
      <xdr:col>99</xdr:col>
      <xdr:colOff>38100</xdr:colOff>
      <xdr:row>9</xdr:row>
      <xdr:rowOff>0</xdr:rowOff>
    </xdr:from>
    <xdr:ext cx="156883" cy="152400"/>
    <xdr:sp macro="" textlink="">
      <xdr:nvSpPr>
        <xdr:cNvPr id="5131" name="Text Box 11"/>
        <xdr:cNvSpPr txBox="1">
          <a:spLocks noChangeArrowheads="1"/>
        </xdr:cNvSpPr>
      </xdr:nvSpPr>
      <xdr:spPr bwMode="auto">
        <a:xfrm>
          <a:off x="758190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oneCellAnchor>
  <xdr:oneCellAnchor>
    <xdr:from>
      <xdr:col>112</xdr:col>
      <xdr:colOff>19050</xdr:colOff>
      <xdr:row>9</xdr:row>
      <xdr:rowOff>0</xdr:rowOff>
    </xdr:from>
    <xdr:ext cx="156882" cy="152400"/>
    <xdr:sp macro="" textlink="">
      <xdr:nvSpPr>
        <xdr:cNvPr id="5132" name="Text Box 12"/>
        <xdr:cNvSpPr txBox="1">
          <a:spLocks noChangeArrowheads="1"/>
        </xdr:cNvSpPr>
      </xdr:nvSpPr>
      <xdr:spPr bwMode="auto">
        <a:xfrm>
          <a:off x="8553450" y="194310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oneCellAnchor>
  <xdr:twoCellAnchor editAs="oneCell">
    <xdr:from>
      <xdr:col>41</xdr:col>
      <xdr:colOff>19050</xdr:colOff>
      <xdr:row>9</xdr:row>
      <xdr:rowOff>0</xdr:rowOff>
    </xdr:from>
    <xdr:to>
      <xdr:col>43</xdr:col>
      <xdr:colOff>57150</xdr:colOff>
      <xdr:row>9</xdr:row>
      <xdr:rowOff>171450</xdr:rowOff>
    </xdr:to>
    <xdr:sp macro="" textlink="">
      <xdr:nvSpPr>
        <xdr:cNvPr id="5133" name="Text Box 13"/>
        <xdr:cNvSpPr txBox="1">
          <a:spLocks noChangeArrowheads="1"/>
        </xdr:cNvSpPr>
      </xdr:nvSpPr>
      <xdr:spPr bwMode="auto">
        <a:xfrm>
          <a:off x="3143250"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56</xdr:col>
      <xdr:colOff>0</xdr:colOff>
      <xdr:row>9</xdr:row>
      <xdr:rowOff>0</xdr:rowOff>
    </xdr:from>
    <xdr:to>
      <xdr:col>58</xdr:col>
      <xdr:colOff>38100</xdr:colOff>
      <xdr:row>9</xdr:row>
      <xdr:rowOff>171450</xdr:rowOff>
    </xdr:to>
    <xdr:sp macro="" textlink="">
      <xdr:nvSpPr>
        <xdr:cNvPr id="5134" name="Text Box 14"/>
        <xdr:cNvSpPr txBox="1">
          <a:spLocks noChangeArrowheads="1"/>
        </xdr:cNvSpPr>
      </xdr:nvSpPr>
      <xdr:spPr bwMode="auto">
        <a:xfrm>
          <a:off x="4267200"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86</xdr:col>
      <xdr:colOff>0</xdr:colOff>
      <xdr:row>9</xdr:row>
      <xdr:rowOff>0</xdr:rowOff>
    </xdr:from>
    <xdr:to>
      <xdr:col>88</xdr:col>
      <xdr:colOff>38100</xdr:colOff>
      <xdr:row>9</xdr:row>
      <xdr:rowOff>171450</xdr:rowOff>
    </xdr:to>
    <xdr:sp macro="" textlink="">
      <xdr:nvSpPr>
        <xdr:cNvPr id="5135" name="Text Box 15"/>
        <xdr:cNvSpPr txBox="1">
          <a:spLocks noChangeArrowheads="1"/>
        </xdr:cNvSpPr>
      </xdr:nvSpPr>
      <xdr:spPr bwMode="auto">
        <a:xfrm>
          <a:off x="6553200"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101</xdr:col>
      <xdr:colOff>9525</xdr:colOff>
      <xdr:row>9</xdr:row>
      <xdr:rowOff>0</xdr:rowOff>
    </xdr:from>
    <xdr:to>
      <xdr:col>103</xdr:col>
      <xdr:colOff>47625</xdr:colOff>
      <xdr:row>9</xdr:row>
      <xdr:rowOff>171450</xdr:rowOff>
    </xdr:to>
    <xdr:sp macro="" textlink="">
      <xdr:nvSpPr>
        <xdr:cNvPr id="5136" name="Text Box 16"/>
        <xdr:cNvSpPr txBox="1">
          <a:spLocks noChangeArrowheads="1"/>
        </xdr:cNvSpPr>
      </xdr:nvSpPr>
      <xdr:spPr bwMode="auto">
        <a:xfrm>
          <a:off x="7705725" y="19431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5137" name="Group 17"/>
        <xdr:cNvGrpSpPr>
          <a:grpSpLocks/>
        </xdr:cNvGrpSpPr>
      </xdr:nvGrpSpPr>
      <xdr:grpSpPr bwMode="auto">
        <a:xfrm>
          <a:off x="10285319" y="38100"/>
          <a:ext cx="273424" cy="261657"/>
          <a:chOff x="1067" y="288"/>
          <a:chExt cx="29" cy="27"/>
        </a:xfrm>
      </xdr:grpSpPr>
      <xdr:sp macro="" textlink="">
        <xdr:nvSpPr>
          <xdr:cNvPr id="5138" name="Oval 1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39" name="Text Box 1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41</xdr:col>
      <xdr:colOff>19050</xdr:colOff>
      <xdr:row>10</xdr:row>
      <xdr:rowOff>9525</xdr:rowOff>
    </xdr:from>
    <xdr:to>
      <xdr:col>43</xdr:col>
      <xdr:colOff>57150</xdr:colOff>
      <xdr:row>10</xdr:row>
      <xdr:rowOff>180975</xdr:rowOff>
    </xdr:to>
    <xdr:sp macro="" textlink="">
      <xdr:nvSpPr>
        <xdr:cNvPr id="5159" name="Text Box 39"/>
        <xdr:cNvSpPr txBox="1">
          <a:spLocks noChangeArrowheads="1"/>
        </xdr:cNvSpPr>
      </xdr:nvSpPr>
      <xdr:spPr bwMode="auto">
        <a:xfrm>
          <a:off x="3143250"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56</xdr:col>
      <xdr:colOff>0</xdr:colOff>
      <xdr:row>10</xdr:row>
      <xdr:rowOff>9525</xdr:rowOff>
    </xdr:from>
    <xdr:to>
      <xdr:col>58</xdr:col>
      <xdr:colOff>38100</xdr:colOff>
      <xdr:row>10</xdr:row>
      <xdr:rowOff>180975</xdr:rowOff>
    </xdr:to>
    <xdr:sp macro="" textlink="">
      <xdr:nvSpPr>
        <xdr:cNvPr id="5160" name="Text Box 40"/>
        <xdr:cNvSpPr txBox="1">
          <a:spLocks noChangeArrowheads="1"/>
        </xdr:cNvSpPr>
      </xdr:nvSpPr>
      <xdr:spPr bwMode="auto">
        <a:xfrm>
          <a:off x="4267200"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86</xdr:col>
      <xdr:colOff>0</xdr:colOff>
      <xdr:row>10</xdr:row>
      <xdr:rowOff>9525</xdr:rowOff>
    </xdr:from>
    <xdr:to>
      <xdr:col>88</xdr:col>
      <xdr:colOff>38100</xdr:colOff>
      <xdr:row>10</xdr:row>
      <xdr:rowOff>180975</xdr:rowOff>
    </xdr:to>
    <xdr:sp macro="" textlink="">
      <xdr:nvSpPr>
        <xdr:cNvPr id="5161" name="Text Box 41"/>
        <xdr:cNvSpPr txBox="1">
          <a:spLocks noChangeArrowheads="1"/>
        </xdr:cNvSpPr>
      </xdr:nvSpPr>
      <xdr:spPr bwMode="auto">
        <a:xfrm>
          <a:off x="6553200"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101</xdr:col>
      <xdr:colOff>9525</xdr:colOff>
      <xdr:row>10</xdr:row>
      <xdr:rowOff>9525</xdr:rowOff>
    </xdr:from>
    <xdr:to>
      <xdr:col>103</xdr:col>
      <xdr:colOff>47625</xdr:colOff>
      <xdr:row>10</xdr:row>
      <xdr:rowOff>180975</xdr:rowOff>
    </xdr:to>
    <xdr:sp macro="" textlink="">
      <xdr:nvSpPr>
        <xdr:cNvPr id="5162" name="Text Box 42"/>
        <xdr:cNvSpPr txBox="1">
          <a:spLocks noChangeArrowheads="1"/>
        </xdr:cNvSpPr>
      </xdr:nvSpPr>
      <xdr:spPr bwMode="auto">
        <a:xfrm>
          <a:off x="7705725" y="243840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6145" name="Text Box 1"/>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6146" name="Text Box 2"/>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6147"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7</xdr:col>
      <xdr:colOff>0</xdr:colOff>
      <xdr:row>3</xdr:row>
      <xdr:rowOff>133350</xdr:rowOff>
    </xdr:from>
    <xdr:to>
      <xdr:col>32</xdr:col>
      <xdr:colOff>57150</xdr:colOff>
      <xdr:row>3</xdr:row>
      <xdr:rowOff>133350</xdr:rowOff>
    </xdr:to>
    <xdr:sp macro="" textlink="">
      <xdr:nvSpPr>
        <xdr:cNvPr id="6148" name="Line 4"/>
        <xdr:cNvSpPr>
          <a:spLocks noChangeShapeType="1"/>
        </xdr:cNvSpPr>
      </xdr:nvSpPr>
      <xdr:spPr bwMode="auto">
        <a:xfrm>
          <a:off x="533400" y="78105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30</xdr:col>
      <xdr:colOff>19050</xdr:colOff>
      <xdr:row>6</xdr:row>
      <xdr:rowOff>114300</xdr:rowOff>
    </xdr:from>
    <xdr:to>
      <xdr:col>32</xdr:col>
      <xdr:colOff>38100</xdr:colOff>
      <xdr:row>7</xdr:row>
      <xdr:rowOff>76200</xdr:rowOff>
    </xdr:to>
    <xdr:sp macro="" textlink="">
      <xdr:nvSpPr>
        <xdr:cNvPr id="6149" name="Text Box 5"/>
        <xdr:cNvSpPr txBox="1">
          <a:spLocks noChangeArrowheads="1"/>
        </xdr:cNvSpPr>
      </xdr:nvSpPr>
      <xdr:spPr bwMode="auto">
        <a:xfrm>
          <a:off x="2305050" y="1333500"/>
          <a:ext cx="171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９</a:t>
          </a:r>
        </a:p>
      </xdr:txBody>
    </xdr:sp>
    <xdr:clientData/>
  </xdr:twoCellAnchor>
  <xdr:twoCellAnchor editAs="oneCell">
    <xdr:from>
      <xdr:col>39</xdr:col>
      <xdr:colOff>19050</xdr:colOff>
      <xdr:row>7</xdr:row>
      <xdr:rowOff>0</xdr:rowOff>
    </xdr:from>
    <xdr:to>
      <xdr:col>42</xdr:col>
      <xdr:colOff>19050</xdr:colOff>
      <xdr:row>7</xdr:row>
      <xdr:rowOff>228600</xdr:rowOff>
    </xdr:to>
    <xdr:sp macro="" textlink="">
      <xdr:nvSpPr>
        <xdr:cNvPr id="6150" name="Text Box 6"/>
        <xdr:cNvSpPr txBox="1">
          <a:spLocks noChangeArrowheads="1"/>
        </xdr:cNvSpPr>
      </xdr:nvSpPr>
      <xdr:spPr bwMode="auto">
        <a:xfrm>
          <a:off x="2990850" y="1457325"/>
          <a:ext cx="228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58</xdr:col>
      <xdr:colOff>19050</xdr:colOff>
      <xdr:row>7</xdr:row>
      <xdr:rowOff>0</xdr:rowOff>
    </xdr:from>
    <xdr:to>
      <xdr:col>60</xdr:col>
      <xdr:colOff>66675</xdr:colOff>
      <xdr:row>7</xdr:row>
      <xdr:rowOff>228600</xdr:rowOff>
    </xdr:to>
    <xdr:sp macro="" textlink="">
      <xdr:nvSpPr>
        <xdr:cNvPr id="6151" name="Text Box 7"/>
        <xdr:cNvSpPr txBox="1">
          <a:spLocks noChangeArrowheads="1"/>
        </xdr:cNvSpPr>
      </xdr:nvSpPr>
      <xdr:spPr bwMode="auto">
        <a:xfrm>
          <a:off x="4438650" y="1457325"/>
          <a:ext cx="200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77</xdr:col>
      <xdr:colOff>19050</xdr:colOff>
      <xdr:row>7</xdr:row>
      <xdr:rowOff>0</xdr:rowOff>
    </xdr:from>
    <xdr:to>
      <xdr:col>80</xdr:col>
      <xdr:colOff>9525</xdr:colOff>
      <xdr:row>7</xdr:row>
      <xdr:rowOff>190500</xdr:rowOff>
    </xdr:to>
    <xdr:sp macro="" textlink="">
      <xdr:nvSpPr>
        <xdr:cNvPr id="6152" name="Text Box 8"/>
        <xdr:cNvSpPr txBox="1">
          <a:spLocks noChangeArrowheads="1"/>
        </xdr:cNvSpPr>
      </xdr:nvSpPr>
      <xdr:spPr bwMode="auto">
        <a:xfrm>
          <a:off x="5886450" y="14573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96</xdr:col>
      <xdr:colOff>19050</xdr:colOff>
      <xdr:row>7</xdr:row>
      <xdr:rowOff>0</xdr:rowOff>
    </xdr:from>
    <xdr:to>
      <xdr:col>98</xdr:col>
      <xdr:colOff>57150</xdr:colOff>
      <xdr:row>7</xdr:row>
      <xdr:rowOff>209550</xdr:rowOff>
    </xdr:to>
    <xdr:sp macro="" textlink="">
      <xdr:nvSpPr>
        <xdr:cNvPr id="6153" name="Text Box 9"/>
        <xdr:cNvSpPr txBox="1">
          <a:spLocks noChangeArrowheads="1"/>
        </xdr:cNvSpPr>
      </xdr:nvSpPr>
      <xdr:spPr bwMode="auto">
        <a:xfrm>
          <a:off x="7334250" y="1457325"/>
          <a:ext cx="190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113</xdr:col>
      <xdr:colOff>0</xdr:colOff>
      <xdr:row>7</xdr:row>
      <xdr:rowOff>0</xdr:rowOff>
    </xdr:from>
    <xdr:to>
      <xdr:col>115</xdr:col>
      <xdr:colOff>66675</xdr:colOff>
      <xdr:row>7</xdr:row>
      <xdr:rowOff>190500</xdr:rowOff>
    </xdr:to>
    <xdr:sp macro="" textlink="">
      <xdr:nvSpPr>
        <xdr:cNvPr id="6154" name="Text Box 10"/>
        <xdr:cNvSpPr txBox="1">
          <a:spLocks noChangeArrowheads="1"/>
        </xdr:cNvSpPr>
      </xdr:nvSpPr>
      <xdr:spPr bwMode="auto">
        <a:xfrm>
          <a:off x="8610600" y="14573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40</xdr:col>
      <xdr:colOff>66675</xdr:colOff>
      <xdr:row>7</xdr:row>
      <xdr:rowOff>0</xdr:rowOff>
    </xdr:from>
    <xdr:to>
      <xdr:col>43</xdr:col>
      <xdr:colOff>57150</xdr:colOff>
      <xdr:row>7</xdr:row>
      <xdr:rowOff>228600</xdr:rowOff>
    </xdr:to>
    <xdr:sp macro="" textlink="">
      <xdr:nvSpPr>
        <xdr:cNvPr id="6155" name="Text Box 11"/>
        <xdr:cNvSpPr txBox="1">
          <a:spLocks noChangeArrowheads="1"/>
        </xdr:cNvSpPr>
      </xdr:nvSpPr>
      <xdr:spPr bwMode="auto">
        <a:xfrm>
          <a:off x="3114675" y="14573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39</xdr:col>
      <xdr:colOff>19050</xdr:colOff>
      <xdr:row>7</xdr:row>
      <xdr:rowOff>276225</xdr:rowOff>
    </xdr:from>
    <xdr:to>
      <xdr:col>42</xdr:col>
      <xdr:colOff>9525</xdr:colOff>
      <xdr:row>8</xdr:row>
      <xdr:rowOff>228600</xdr:rowOff>
    </xdr:to>
    <xdr:sp macro="" textlink="">
      <xdr:nvSpPr>
        <xdr:cNvPr id="6156" name="Text Box 12"/>
        <xdr:cNvSpPr txBox="1">
          <a:spLocks noChangeArrowheads="1"/>
        </xdr:cNvSpPr>
      </xdr:nvSpPr>
      <xdr:spPr bwMode="auto">
        <a:xfrm>
          <a:off x="2990850" y="173355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39</xdr:col>
      <xdr:colOff>19050</xdr:colOff>
      <xdr:row>9</xdr:row>
      <xdr:rowOff>9525</xdr:rowOff>
    </xdr:from>
    <xdr:to>
      <xdr:col>42</xdr:col>
      <xdr:colOff>9525</xdr:colOff>
      <xdr:row>9</xdr:row>
      <xdr:rowOff>238125</xdr:rowOff>
    </xdr:to>
    <xdr:sp macro="" textlink="">
      <xdr:nvSpPr>
        <xdr:cNvPr id="6157" name="Text Box 13"/>
        <xdr:cNvSpPr txBox="1">
          <a:spLocks noChangeArrowheads="1"/>
        </xdr:cNvSpPr>
      </xdr:nvSpPr>
      <xdr:spPr bwMode="auto">
        <a:xfrm>
          <a:off x="29908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39</xdr:col>
      <xdr:colOff>19050</xdr:colOff>
      <xdr:row>10</xdr:row>
      <xdr:rowOff>9525</xdr:rowOff>
    </xdr:from>
    <xdr:to>
      <xdr:col>42</xdr:col>
      <xdr:colOff>9525</xdr:colOff>
      <xdr:row>10</xdr:row>
      <xdr:rowOff>238125</xdr:rowOff>
    </xdr:to>
    <xdr:sp macro="" textlink="">
      <xdr:nvSpPr>
        <xdr:cNvPr id="6158" name="Text Box 14"/>
        <xdr:cNvSpPr txBox="1">
          <a:spLocks noChangeArrowheads="1"/>
        </xdr:cNvSpPr>
      </xdr:nvSpPr>
      <xdr:spPr bwMode="auto">
        <a:xfrm>
          <a:off x="29908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39</xdr:col>
      <xdr:colOff>19050</xdr:colOff>
      <xdr:row>11</xdr:row>
      <xdr:rowOff>9525</xdr:rowOff>
    </xdr:from>
    <xdr:to>
      <xdr:col>42</xdr:col>
      <xdr:colOff>9525</xdr:colOff>
      <xdr:row>11</xdr:row>
      <xdr:rowOff>238125</xdr:rowOff>
    </xdr:to>
    <xdr:sp macro="" textlink="">
      <xdr:nvSpPr>
        <xdr:cNvPr id="6159" name="Text Box 15"/>
        <xdr:cNvSpPr txBox="1">
          <a:spLocks noChangeArrowheads="1"/>
        </xdr:cNvSpPr>
      </xdr:nvSpPr>
      <xdr:spPr bwMode="auto">
        <a:xfrm>
          <a:off x="29908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39</xdr:col>
      <xdr:colOff>19050</xdr:colOff>
      <xdr:row>11</xdr:row>
      <xdr:rowOff>295275</xdr:rowOff>
    </xdr:from>
    <xdr:to>
      <xdr:col>42</xdr:col>
      <xdr:colOff>9525</xdr:colOff>
      <xdr:row>12</xdr:row>
      <xdr:rowOff>228600</xdr:rowOff>
    </xdr:to>
    <xdr:sp macro="" textlink="">
      <xdr:nvSpPr>
        <xdr:cNvPr id="6160" name="Text Box 16"/>
        <xdr:cNvSpPr txBox="1">
          <a:spLocks noChangeArrowheads="1"/>
        </xdr:cNvSpPr>
      </xdr:nvSpPr>
      <xdr:spPr bwMode="auto">
        <a:xfrm>
          <a:off x="29908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59</xdr:col>
      <xdr:colOff>66675</xdr:colOff>
      <xdr:row>6</xdr:row>
      <xdr:rowOff>228600</xdr:rowOff>
    </xdr:from>
    <xdr:to>
      <xdr:col>62</xdr:col>
      <xdr:colOff>57150</xdr:colOff>
      <xdr:row>7</xdr:row>
      <xdr:rowOff>228600</xdr:rowOff>
    </xdr:to>
    <xdr:sp macro="" textlink="">
      <xdr:nvSpPr>
        <xdr:cNvPr id="6161" name="Text Box 17"/>
        <xdr:cNvSpPr txBox="1">
          <a:spLocks noChangeArrowheads="1"/>
        </xdr:cNvSpPr>
      </xdr:nvSpPr>
      <xdr:spPr bwMode="auto">
        <a:xfrm>
          <a:off x="4562475" y="14478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58</xdr:col>
      <xdr:colOff>19050</xdr:colOff>
      <xdr:row>8</xdr:row>
      <xdr:rowOff>9525</xdr:rowOff>
    </xdr:from>
    <xdr:to>
      <xdr:col>61</xdr:col>
      <xdr:colOff>9525</xdr:colOff>
      <xdr:row>8</xdr:row>
      <xdr:rowOff>238125</xdr:rowOff>
    </xdr:to>
    <xdr:sp macro="" textlink="">
      <xdr:nvSpPr>
        <xdr:cNvPr id="6162" name="Text Box 18"/>
        <xdr:cNvSpPr txBox="1">
          <a:spLocks noChangeArrowheads="1"/>
        </xdr:cNvSpPr>
      </xdr:nvSpPr>
      <xdr:spPr bwMode="auto">
        <a:xfrm>
          <a:off x="4438650" y="17526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58</xdr:col>
      <xdr:colOff>19050</xdr:colOff>
      <xdr:row>9</xdr:row>
      <xdr:rowOff>9525</xdr:rowOff>
    </xdr:from>
    <xdr:to>
      <xdr:col>61</xdr:col>
      <xdr:colOff>9525</xdr:colOff>
      <xdr:row>9</xdr:row>
      <xdr:rowOff>238125</xdr:rowOff>
    </xdr:to>
    <xdr:sp macro="" textlink="">
      <xdr:nvSpPr>
        <xdr:cNvPr id="6163" name="Text Box 19"/>
        <xdr:cNvSpPr txBox="1">
          <a:spLocks noChangeArrowheads="1"/>
        </xdr:cNvSpPr>
      </xdr:nvSpPr>
      <xdr:spPr bwMode="auto">
        <a:xfrm>
          <a:off x="44386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58</xdr:col>
      <xdr:colOff>19050</xdr:colOff>
      <xdr:row>10</xdr:row>
      <xdr:rowOff>9525</xdr:rowOff>
    </xdr:from>
    <xdr:to>
      <xdr:col>61</xdr:col>
      <xdr:colOff>9525</xdr:colOff>
      <xdr:row>10</xdr:row>
      <xdr:rowOff>238125</xdr:rowOff>
    </xdr:to>
    <xdr:sp macro="" textlink="">
      <xdr:nvSpPr>
        <xdr:cNvPr id="6164" name="Text Box 20"/>
        <xdr:cNvSpPr txBox="1">
          <a:spLocks noChangeArrowheads="1"/>
        </xdr:cNvSpPr>
      </xdr:nvSpPr>
      <xdr:spPr bwMode="auto">
        <a:xfrm>
          <a:off x="44386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58</xdr:col>
      <xdr:colOff>19050</xdr:colOff>
      <xdr:row>11</xdr:row>
      <xdr:rowOff>9525</xdr:rowOff>
    </xdr:from>
    <xdr:to>
      <xdr:col>61</xdr:col>
      <xdr:colOff>9525</xdr:colOff>
      <xdr:row>11</xdr:row>
      <xdr:rowOff>238125</xdr:rowOff>
    </xdr:to>
    <xdr:sp macro="" textlink="">
      <xdr:nvSpPr>
        <xdr:cNvPr id="6165" name="Text Box 21"/>
        <xdr:cNvSpPr txBox="1">
          <a:spLocks noChangeArrowheads="1"/>
        </xdr:cNvSpPr>
      </xdr:nvSpPr>
      <xdr:spPr bwMode="auto">
        <a:xfrm>
          <a:off x="44386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58</xdr:col>
      <xdr:colOff>19050</xdr:colOff>
      <xdr:row>11</xdr:row>
      <xdr:rowOff>295275</xdr:rowOff>
    </xdr:from>
    <xdr:to>
      <xdr:col>61</xdr:col>
      <xdr:colOff>9525</xdr:colOff>
      <xdr:row>12</xdr:row>
      <xdr:rowOff>228600</xdr:rowOff>
    </xdr:to>
    <xdr:sp macro="" textlink="">
      <xdr:nvSpPr>
        <xdr:cNvPr id="6166" name="Text Box 22"/>
        <xdr:cNvSpPr txBox="1">
          <a:spLocks noChangeArrowheads="1"/>
        </xdr:cNvSpPr>
      </xdr:nvSpPr>
      <xdr:spPr bwMode="auto">
        <a:xfrm>
          <a:off x="44386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78</xdr:col>
      <xdr:colOff>57150</xdr:colOff>
      <xdr:row>6</xdr:row>
      <xdr:rowOff>228600</xdr:rowOff>
    </xdr:from>
    <xdr:to>
      <xdr:col>81</xdr:col>
      <xdr:colOff>47625</xdr:colOff>
      <xdr:row>7</xdr:row>
      <xdr:rowOff>228600</xdr:rowOff>
    </xdr:to>
    <xdr:sp macro="" textlink="">
      <xdr:nvSpPr>
        <xdr:cNvPr id="6167" name="Text Box 23"/>
        <xdr:cNvSpPr txBox="1">
          <a:spLocks noChangeArrowheads="1"/>
        </xdr:cNvSpPr>
      </xdr:nvSpPr>
      <xdr:spPr bwMode="auto">
        <a:xfrm>
          <a:off x="6000750" y="14478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77</xdr:col>
      <xdr:colOff>19050</xdr:colOff>
      <xdr:row>8</xdr:row>
      <xdr:rowOff>9525</xdr:rowOff>
    </xdr:from>
    <xdr:to>
      <xdr:col>80</xdr:col>
      <xdr:colOff>9525</xdr:colOff>
      <xdr:row>8</xdr:row>
      <xdr:rowOff>238125</xdr:rowOff>
    </xdr:to>
    <xdr:sp macro="" textlink="">
      <xdr:nvSpPr>
        <xdr:cNvPr id="6168" name="Text Box 24"/>
        <xdr:cNvSpPr txBox="1">
          <a:spLocks noChangeArrowheads="1"/>
        </xdr:cNvSpPr>
      </xdr:nvSpPr>
      <xdr:spPr bwMode="auto">
        <a:xfrm>
          <a:off x="5886450" y="17526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77</xdr:col>
      <xdr:colOff>19050</xdr:colOff>
      <xdr:row>9</xdr:row>
      <xdr:rowOff>9525</xdr:rowOff>
    </xdr:from>
    <xdr:to>
      <xdr:col>80</xdr:col>
      <xdr:colOff>9525</xdr:colOff>
      <xdr:row>9</xdr:row>
      <xdr:rowOff>238125</xdr:rowOff>
    </xdr:to>
    <xdr:sp macro="" textlink="">
      <xdr:nvSpPr>
        <xdr:cNvPr id="6169" name="Text Box 25"/>
        <xdr:cNvSpPr txBox="1">
          <a:spLocks noChangeArrowheads="1"/>
        </xdr:cNvSpPr>
      </xdr:nvSpPr>
      <xdr:spPr bwMode="auto">
        <a:xfrm>
          <a:off x="58864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77</xdr:col>
      <xdr:colOff>19050</xdr:colOff>
      <xdr:row>10</xdr:row>
      <xdr:rowOff>9525</xdr:rowOff>
    </xdr:from>
    <xdr:to>
      <xdr:col>80</xdr:col>
      <xdr:colOff>9525</xdr:colOff>
      <xdr:row>10</xdr:row>
      <xdr:rowOff>238125</xdr:rowOff>
    </xdr:to>
    <xdr:sp macro="" textlink="">
      <xdr:nvSpPr>
        <xdr:cNvPr id="6170" name="Text Box 26"/>
        <xdr:cNvSpPr txBox="1">
          <a:spLocks noChangeArrowheads="1"/>
        </xdr:cNvSpPr>
      </xdr:nvSpPr>
      <xdr:spPr bwMode="auto">
        <a:xfrm>
          <a:off x="58864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77</xdr:col>
      <xdr:colOff>19050</xdr:colOff>
      <xdr:row>11</xdr:row>
      <xdr:rowOff>9525</xdr:rowOff>
    </xdr:from>
    <xdr:to>
      <xdr:col>80</xdr:col>
      <xdr:colOff>9525</xdr:colOff>
      <xdr:row>11</xdr:row>
      <xdr:rowOff>238125</xdr:rowOff>
    </xdr:to>
    <xdr:sp macro="" textlink="">
      <xdr:nvSpPr>
        <xdr:cNvPr id="6171" name="Text Box 27"/>
        <xdr:cNvSpPr txBox="1">
          <a:spLocks noChangeArrowheads="1"/>
        </xdr:cNvSpPr>
      </xdr:nvSpPr>
      <xdr:spPr bwMode="auto">
        <a:xfrm>
          <a:off x="58864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77</xdr:col>
      <xdr:colOff>19050</xdr:colOff>
      <xdr:row>11</xdr:row>
      <xdr:rowOff>295275</xdr:rowOff>
    </xdr:from>
    <xdr:to>
      <xdr:col>80</xdr:col>
      <xdr:colOff>9525</xdr:colOff>
      <xdr:row>12</xdr:row>
      <xdr:rowOff>228600</xdr:rowOff>
    </xdr:to>
    <xdr:sp macro="" textlink="">
      <xdr:nvSpPr>
        <xdr:cNvPr id="6172" name="Text Box 28"/>
        <xdr:cNvSpPr txBox="1">
          <a:spLocks noChangeArrowheads="1"/>
        </xdr:cNvSpPr>
      </xdr:nvSpPr>
      <xdr:spPr bwMode="auto">
        <a:xfrm>
          <a:off x="58864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97</xdr:col>
      <xdr:colOff>66675</xdr:colOff>
      <xdr:row>6</xdr:row>
      <xdr:rowOff>228600</xdr:rowOff>
    </xdr:from>
    <xdr:to>
      <xdr:col>100</xdr:col>
      <xdr:colOff>57150</xdr:colOff>
      <xdr:row>7</xdr:row>
      <xdr:rowOff>228600</xdr:rowOff>
    </xdr:to>
    <xdr:sp macro="" textlink="">
      <xdr:nvSpPr>
        <xdr:cNvPr id="6173" name="Text Box 29"/>
        <xdr:cNvSpPr txBox="1">
          <a:spLocks noChangeArrowheads="1"/>
        </xdr:cNvSpPr>
      </xdr:nvSpPr>
      <xdr:spPr bwMode="auto">
        <a:xfrm>
          <a:off x="7458075" y="14478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96</xdr:col>
      <xdr:colOff>19050</xdr:colOff>
      <xdr:row>8</xdr:row>
      <xdr:rowOff>9525</xdr:rowOff>
    </xdr:from>
    <xdr:to>
      <xdr:col>99</xdr:col>
      <xdr:colOff>9525</xdr:colOff>
      <xdr:row>8</xdr:row>
      <xdr:rowOff>238125</xdr:rowOff>
    </xdr:to>
    <xdr:sp macro="" textlink="">
      <xdr:nvSpPr>
        <xdr:cNvPr id="6174" name="Text Box 30"/>
        <xdr:cNvSpPr txBox="1">
          <a:spLocks noChangeArrowheads="1"/>
        </xdr:cNvSpPr>
      </xdr:nvSpPr>
      <xdr:spPr bwMode="auto">
        <a:xfrm>
          <a:off x="7334250" y="17526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96</xdr:col>
      <xdr:colOff>19050</xdr:colOff>
      <xdr:row>9</xdr:row>
      <xdr:rowOff>9525</xdr:rowOff>
    </xdr:from>
    <xdr:to>
      <xdr:col>99</xdr:col>
      <xdr:colOff>9525</xdr:colOff>
      <xdr:row>9</xdr:row>
      <xdr:rowOff>238125</xdr:rowOff>
    </xdr:to>
    <xdr:sp macro="" textlink="">
      <xdr:nvSpPr>
        <xdr:cNvPr id="6175" name="Text Box 31"/>
        <xdr:cNvSpPr txBox="1">
          <a:spLocks noChangeArrowheads="1"/>
        </xdr:cNvSpPr>
      </xdr:nvSpPr>
      <xdr:spPr bwMode="auto">
        <a:xfrm>
          <a:off x="7334250" y="20383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96</xdr:col>
      <xdr:colOff>19050</xdr:colOff>
      <xdr:row>10</xdr:row>
      <xdr:rowOff>9525</xdr:rowOff>
    </xdr:from>
    <xdr:to>
      <xdr:col>99</xdr:col>
      <xdr:colOff>9525</xdr:colOff>
      <xdr:row>10</xdr:row>
      <xdr:rowOff>238125</xdr:rowOff>
    </xdr:to>
    <xdr:sp macro="" textlink="">
      <xdr:nvSpPr>
        <xdr:cNvPr id="6176" name="Text Box 32"/>
        <xdr:cNvSpPr txBox="1">
          <a:spLocks noChangeArrowheads="1"/>
        </xdr:cNvSpPr>
      </xdr:nvSpPr>
      <xdr:spPr bwMode="auto">
        <a:xfrm>
          <a:off x="7334250" y="2324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96</xdr:col>
      <xdr:colOff>19050</xdr:colOff>
      <xdr:row>11</xdr:row>
      <xdr:rowOff>9525</xdr:rowOff>
    </xdr:from>
    <xdr:to>
      <xdr:col>99</xdr:col>
      <xdr:colOff>9525</xdr:colOff>
      <xdr:row>11</xdr:row>
      <xdr:rowOff>238125</xdr:rowOff>
    </xdr:to>
    <xdr:sp macro="" textlink="">
      <xdr:nvSpPr>
        <xdr:cNvPr id="6177" name="Text Box 33"/>
        <xdr:cNvSpPr txBox="1">
          <a:spLocks noChangeArrowheads="1"/>
        </xdr:cNvSpPr>
      </xdr:nvSpPr>
      <xdr:spPr bwMode="auto">
        <a:xfrm>
          <a:off x="7334250" y="26098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96</xdr:col>
      <xdr:colOff>19050</xdr:colOff>
      <xdr:row>11</xdr:row>
      <xdr:rowOff>295275</xdr:rowOff>
    </xdr:from>
    <xdr:to>
      <xdr:col>99</xdr:col>
      <xdr:colOff>9525</xdr:colOff>
      <xdr:row>12</xdr:row>
      <xdr:rowOff>228600</xdr:rowOff>
    </xdr:to>
    <xdr:sp macro="" textlink="">
      <xdr:nvSpPr>
        <xdr:cNvPr id="6178" name="Text Box 34"/>
        <xdr:cNvSpPr txBox="1">
          <a:spLocks noChangeArrowheads="1"/>
        </xdr:cNvSpPr>
      </xdr:nvSpPr>
      <xdr:spPr bwMode="auto">
        <a:xfrm>
          <a:off x="7334250" y="2895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6179" name="Group 35"/>
        <xdr:cNvGrpSpPr>
          <a:grpSpLocks/>
        </xdr:cNvGrpSpPr>
      </xdr:nvGrpSpPr>
      <xdr:grpSpPr bwMode="auto">
        <a:xfrm>
          <a:off x="10285319" y="38100"/>
          <a:ext cx="273424" cy="261657"/>
          <a:chOff x="1067" y="288"/>
          <a:chExt cx="29" cy="27"/>
        </a:xfrm>
      </xdr:grpSpPr>
      <xdr:sp macro="" textlink="">
        <xdr:nvSpPr>
          <xdr:cNvPr id="6180" name="Oval 3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181" name="Text Box 3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34817" name="Text Box 1"/>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34818" name="Text Box 2"/>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38100</xdr:rowOff>
    </xdr:from>
    <xdr:ext cx="116541" cy="156883"/>
    <xdr:sp macro="" textlink="">
      <xdr:nvSpPr>
        <xdr:cNvPr id="34819" name="Text Box 3"/>
        <xdr:cNvSpPr txBox="1">
          <a:spLocks noChangeArrowheads="1"/>
        </xdr:cNvSpPr>
      </xdr:nvSpPr>
      <xdr:spPr bwMode="auto">
        <a:xfrm>
          <a:off x="542925"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4820"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4821" name="CommandButton1" hidden="1">
              <a:extLst>
                <a:ext uri="{63B3BB69-23CF-44E3-9099-C40C66FF867C}">
                  <a14:compatExt spid="_x0000_s34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76200</xdr:rowOff>
        </xdr:from>
        <xdr:to>
          <xdr:col>12</xdr:col>
          <xdr:colOff>9525</xdr:colOff>
          <xdr:row>38</xdr:row>
          <xdr:rowOff>9525</xdr:rowOff>
        </xdr:to>
        <xdr:sp macro="" textlink="">
          <xdr:nvSpPr>
            <xdr:cNvPr id="34822" name="CommandButton2" hidden="1">
              <a:extLst>
                <a:ext uri="{63B3BB69-23CF-44E3-9099-C40C66FF867C}">
                  <a14:compatExt spid="_x0000_s34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34823" name="Text Box 7"/>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34824" name="Text Box 8"/>
        <xdr:cNvSpPr txBox="1">
          <a:spLocks noChangeArrowheads="1"/>
        </xdr:cNvSpPr>
      </xdr:nvSpPr>
      <xdr:spPr bwMode="auto">
        <a:xfrm>
          <a:off x="27527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34825" name="Text Box 9"/>
        <xdr:cNvSpPr txBox="1">
          <a:spLocks noChangeArrowheads="1"/>
        </xdr:cNvSpPr>
      </xdr:nvSpPr>
      <xdr:spPr bwMode="auto">
        <a:xfrm>
          <a:off x="36766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34826" name="Text Box 10"/>
        <xdr:cNvSpPr txBox="1">
          <a:spLocks noChangeArrowheads="1"/>
        </xdr:cNvSpPr>
      </xdr:nvSpPr>
      <xdr:spPr bwMode="auto">
        <a:xfrm>
          <a:off x="45815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34829" name="Text Box 13"/>
        <xdr:cNvSpPr txBox="1">
          <a:spLocks noChangeArrowheads="1"/>
        </xdr:cNvSpPr>
      </xdr:nvSpPr>
      <xdr:spPr bwMode="auto">
        <a:xfrm>
          <a:off x="54959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34830" name="Text Box 14"/>
        <xdr:cNvSpPr txBox="1">
          <a:spLocks noChangeArrowheads="1"/>
        </xdr:cNvSpPr>
      </xdr:nvSpPr>
      <xdr:spPr bwMode="auto">
        <a:xfrm>
          <a:off x="6419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34831" name="Text Box 15"/>
        <xdr:cNvSpPr txBox="1">
          <a:spLocks noChangeArrowheads="1"/>
        </xdr:cNvSpPr>
      </xdr:nvSpPr>
      <xdr:spPr bwMode="auto">
        <a:xfrm>
          <a:off x="7562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34</xdr:row>
      <xdr:rowOff>47625</xdr:rowOff>
    </xdr:from>
    <xdr:to>
      <xdr:col>27</xdr:col>
      <xdr:colOff>38100</xdr:colOff>
      <xdr:row>35</xdr:row>
      <xdr:rowOff>57150</xdr:rowOff>
    </xdr:to>
    <xdr:sp macro="" textlink="">
      <xdr:nvSpPr>
        <xdr:cNvPr id="34832" name="Text Box 16"/>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34</xdr:row>
      <xdr:rowOff>47625</xdr:rowOff>
    </xdr:from>
    <xdr:to>
      <xdr:col>32</xdr:col>
      <xdr:colOff>0</xdr:colOff>
      <xdr:row>35</xdr:row>
      <xdr:rowOff>57150</xdr:rowOff>
    </xdr:to>
    <xdr:sp macro="" textlink="">
      <xdr:nvSpPr>
        <xdr:cNvPr id="34833" name="Text Box 17"/>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34</xdr:row>
      <xdr:rowOff>47625</xdr:rowOff>
    </xdr:from>
    <xdr:ext cx="116541" cy="156882"/>
    <xdr:sp macro="" textlink="">
      <xdr:nvSpPr>
        <xdr:cNvPr id="34834" name="Text Box 18"/>
        <xdr:cNvSpPr txBox="1">
          <a:spLocks noChangeArrowheads="1"/>
        </xdr:cNvSpPr>
      </xdr:nvSpPr>
      <xdr:spPr bwMode="auto">
        <a:xfrm>
          <a:off x="542925"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38</xdr:row>
      <xdr:rowOff>76200</xdr:rowOff>
    </xdr:from>
    <xdr:to>
      <xdr:col>31</xdr:col>
      <xdr:colOff>0</xdr:colOff>
      <xdr:row>38</xdr:row>
      <xdr:rowOff>76200</xdr:rowOff>
    </xdr:to>
    <xdr:sp macro="" textlink="">
      <xdr:nvSpPr>
        <xdr:cNvPr id="34835" name="Line 19"/>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11</xdr:row>
      <xdr:rowOff>180975</xdr:rowOff>
    </xdr:from>
    <xdr:to>
      <xdr:col>129</xdr:col>
      <xdr:colOff>57150</xdr:colOff>
      <xdr:row>12</xdr:row>
      <xdr:rowOff>180975</xdr:rowOff>
    </xdr:to>
    <xdr:sp macro="" textlink="">
      <xdr:nvSpPr>
        <xdr:cNvPr id="34836" name="Text Box 20"/>
        <xdr:cNvSpPr txBox="1">
          <a:spLocks noChangeArrowheads="1"/>
        </xdr:cNvSpPr>
      </xdr:nvSpPr>
      <xdr:spPr bwMode="auto">
        <a:xfrm>
          <a:off x="9667875" y="22574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12</xdr:row>
      <xdr:rowOff>0</xdr:rowOff>
    </xdr:from>
    <xdr:to>
      <xdr:col>117</xdr:col>
      <xdr:colOff>38100</xdr:colOff>
      <xdr:row>12</xdr:row>
      <xdr:rowOff>142875</xdr:rowOff>
    </xdr:to>
    <xdr:sp macro="" textlink="">
      <xdr:nvSpPr>
        <xdr:cNvPr id="34837" name="Text Box 21"/>
        <xdr:cNvSpPr txBox="1">
          <a:spLocks noChangeArrowheads="1"/>
        </xdr:cNvSpPr>
      </xdr:nvSpPr>
      <xdr:spPr bwMode="auto">
        <a:xfrm>
          <a:off x="8705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20</xdr:row>
      <xdr:rowOff>171450</xdr:rowOff>
    </xdr:from>
    <xdr:to>
      <xdr:col>39</xdr:col>
      <xdr:colOff>38100</xdr:colOff>
      <xdr:row>21</xdr:row>
      <xdr:rowOff>200025</xdr:rowOff>
    </xdr:to>
    <xdr:sp macro="" textlink="">
      <xdr:nvSpPr>
        <xdr:cNvPr id="34838" name="Text Box 22"/>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20</xdr:row>
      <xdr:rowOff>171450</xdr:rowOff>
    </xdr:from>
    <xdr:to>
      <xdr:col>51</xdr:col>
      <xdr:colOff>38100</xdr:colOff>
      <xdr:row>21</xdr:row>
      <xdr:rowOff>190500</xdr:rowOff>
    </xdr:to>
    <xdr:sp macro="" textlink="">
      <xdr:nvSpPr>
        <xdr:cNvPr id="34839" name="Text Box 23"/>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20</xdr:row>
      <xdr:rowOff>171450</xdr:rowOff>
    </xdr:from>
    <xdr:to>
      <xdr:col>63</xdr:col>
      <xdr:colOff>9525</xdr:colOff>
      <xdr:row>21</xdr:row>
      <xdr:rowOff>209550</xdr:rowOff>
    </xdr:to>
    <xdr:sp macro="" textlink="">
      <xdr:nvSpPr>
        <xdr:cNvPr id="34840" name="Text Box 24"/>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20</xdr:row>
      <xdr:rowOff>171450</xdr:rowOff>
    </xdr:from>
    <xdr:to>
      <xdr:col>86</xdr:col>
      <xdr:colOff>66675</xdr:colOff>
      <xdr:row>21</xdr:row>
      <xdr:rowOff>209550</xdr:rowOff>
    </xdr:to>
    <xdr:sp macro="" textlink="">
      <xdr:nvSpPr>
        <xdr:cNvPr id="34841" name="Text Box 25"/>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20</xdr:row>
      <xdr:rowOff>171450</xdr:rowOff>
    </xdr:from>
    <xdr:to>
      <xdr:col>102</xdr:col>
      <xdr:colOff>38100</xdr:colOff>
      <xdr:row>21</xdr:row>
      <xdr:rowOff>190500</xdr:rowOff>
    </xdr:to>
    <xdr:sp macro="" textlink="">
      <xdr:nvSpPr>
        <xdr:cNvPr id="34842" name="Text Box 26"/>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20</xdr:row>
      <xdr:rowOff>171450</xdr:rowOff>
    </xdr:from>
    <xdr:to>
      <xdr:col>117</xdr:col>
      <xdr:colOff>38100</xdr:colOff>
      <xdr:row>21</xdr:row>
      <xdr:rowOff>180975</xdr:rowOff>
    </xdr:to>
    <xdr:sp macro="" textlink="">
      <xdr:nvSpPr>
        <xdr:cNvPr id="34843" name="Text Box 27"/>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44</xdr:row>
      <xdr:rowOff>38100</xdr:rowOff>
    </xdr:from>
    <xdr:to>
      <xdr:col>30</xdr:col>
      <xdr:colOff>9525</xdr:colOff>
      <xdr:row>45</xdr:row>
      <xdr:rowOff>38100</xdr:rowOff>
    </xdr:to>
    <xdr:sp macro="" textlink="">
      <xdr:nvSpPr>
        <xdr:cNvPr id="34844" name="Text Box 28"/>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44</xdr:row>
      <xdr:rowOff>180975</xdr:rowOff>
    </xdr:from>
    <xdr:to>
      <xdr:col>39</xdr:col>
      <xdr:colOff>38100</xdr:colOff>
      <xdr:row>45</xdr:row>
      <xdr:rowOff>133350</xdr:rowOff>
    </xdr:to>
    <xdr:sp macro="" textlink="">
      <xdr:nvSpPr>
        <xdr:cNvPr id="34845" name="Text Box 29"/>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44</xdr:row>
      <xdr:rowOff>180975</xdr:rowOff>
    </xdr:from>
    <xdr:to>
      <xdr:col>48</xdr:col>
      <xdr:colOff>38100</xdr:colOff>
      <xdr:row>45</xdr:row>
      <xdr:rowOff>133350</xdr:rowOff>
    </xdr:to>
    <xdr:sp macro="" textlink="">
      <xdr:nvSpPr>
        <xdr:cNvPr id="34846" name="Text Box 30"/>
        <xdr:cNvSpPr txBox="1">
          <a:spLocks noChangeArrowheads="1"/>
        </xdr:cNvSpPr>
      </xdr:nvSpPr>
      <xdr:spPr bwMode="auto">
        <a:xfrm>
          <a:off x="34385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19050</xdr:colOff>
      <xdr:row>44</xdr:row>
      <xdr:rowOff>180975</xdr:rowOff>
    </xdr:from>
    <xdr:to>
      <xdr:col>102</xdr:col>
      <xdr:colOff>38100</xdr:colOff>
      <xdr:row>45</xdr:row>
      <xdr:rowOff>133350</xdr:rowOff>
    </xdr:to>
    <xdr:sp macro="" textlink="">
      <xdr:nvSpPr>
        <xdr:cNvPr id="34849" name="Text Box 33"/>
        <xdr:cNvSpPr txBox="1">
          <a:spLocks noChangeArrowheads="1"/>
        </xdr:cNvSpPr>
      </xdr:nvSpPr>
      <xdr:spPr bwMode="auto">
        <a:xfrm>
          <a:off x="7562850" y="8734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0</xdr:colOff>
      <xdr:row>44</xdr:row>
      <xdr:rowOff>180975</xdr:rowOff>
    </xdr:from>
    <xdr:to>
      <xdr:col>120</xdr:col>
      <xdr:colOff>38100</xdr:colOff>
      <xdr:row>45</xdr:row>
      <xdr:rowOff>133350</xdr:rowOff>
    </xdr:to>
    <xdr:sp macro="" textlink="">
      <xdr:nvSpPr>
        <xdr:cNvPr id="34857" name="Text Box 41"/>
        <xdr:cNvSpPr txBox="1">
          <a:spLocks noChangeArrowheads="1"/>
        </xdr:cNvSpPr>
      </xdr:nvSpPr>
      <xdr:spPr bwMode="auto">
        <a:xfrm>
          <a:off x="89154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36</xdr:col>
      <xdr:colOff>0</xdr:colOff>
      <xdr:row>53</xdr:row>
      <xdr:rowOff>171450</xdr:rowOff>
    </xdr:from>
    <xdr:to>
      <xdr:col>39</xdr:col>
      <xdr:colOff>38100</xdr:colOff>
      <xdr:row>54</xdr:row>
      <xdr:rowOff>200025</xdr:rowOff>
    </xdr:to>
    <xdr:sp macro="" textlink="">
      <xdr:nvSpPr>
        <xdr:cNvPr id="34859" name="Text Box 43"/>
        <xdr:cNvSpPr txBox="1">
          <a:spLocks noChangeArrowheads="1"/>
        </xdr:cNvSpPr>
      </xdr:nvSpPr>
      <xdr:spPr bwMode="auto">
        <a:xfrm>
          <a:off x="2743200" y="10563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72</xdr:col>
      <xdr:colOff>0</xdr:colOff>
      <xdr:row>53</xdr:row>
      <xdr:rowOff>171450</xdr:rowOff>
    </xdr:from>
    <xdr:to>
      <xdr:col>75</xdr:col>
      <xdr:colOff>9525</xdr:colOff>
      <xdr:row>54</xdr:row>
      <xdr:rowOff>228600</xdr:rowOff>
    </xdr:to>
    <xdr:sp macro="" textlink="">
      <xdr:nvSpPr>
        <xdr:cNvPr id="34860" name="Text Box 44"/>
        <xdr:cNvSpPr txBox="1">
          <a:spLocks noChangeArrowheads="1"/>
        </xdr:cNvSpPr>
      </xdr:nvSpPr>
      <xdr:spPr bwMode="auto">
        <a:xfrm>
          <a:off x="5486400" y="105632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9525</xdr:colOff>
      <xdr:row>53</xdr:row>
      <xdr:rowOff>171450</xdr:rowOff>
    </xdr:from>
    <xdr:to>
      <xdr:col>57</xdr:col>
      <xdr:colOff>0</xdr:colOff>
      <xdr:row>54</xdr:row>
      <xdr:rowOff>228600</xdr:rowOff>
    </xdr:to>
    <xdr:sp macro="" textlink="">
      <xdr:nvSpPr>
        <xdr:cNvPr id="34861" name="Text Box 45"/>
        <xdr:cNvSpPr txBox="1">
          <a:spLocks noChangeArrowheads="1"/>
        </xdr:cNvSpPr>
      </xdr:nvSpPr>
      <xdr:spPr bwMode="auto">
        <a:xfrm>
          <a:off x="4124325" y="105632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9525</xdr:colOff>
      <xdr:row>53</xdr:row>
      <xdr:rowOff>171450</xdr:rowOff>
    </xdr:from>
    <xdr:to>
      <xdr:col>66</xdr:col>
      <xdr:colOff>47625</xdr:colOff>
      <xdr:row>54</xdr:row>
      <xdr:rowOff>190500</xdr:rowOff>
    </xdr:to>
    <xdr:sp macro="" textlink="">
      <xdr:nvSpPr>
        <xdr:cNvPr id="34862" name="Text Box 46"/>
        <xdr:cNvSpPr txBox="1">
          <a:spLocks noChangeArrowheads="1"/>
        </xdr:cNvSpPr>
      </xdr:nvSpPr>
      <xdr:spPr bwMode="auto">
        <a:xfrm>
          <a:off x="4810125"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81</xdr:col>
      <xdr:colOff>0</xdr:colOff>
      <xdr:row>53</xdr:row>
      <xdr:rowOff>171450</xdr:rowOff>
    </xdr:from>
    <xdr:to>
      <xdr:col>84</xdr:col>
      <xdr:colOff>38100</xdr:colOff>
      <xdr:row>54</xdr:row>
      <xdr:rowOff>180975</xdr:rowOff>
    </xdr:to>
    <xdr:sp macro="" textlink="">
      <xdr:nvSpPr>
        <xdr:cNvPr id="34863" name="Text Box 47"/>
        <xdr:cNvSpPr txBox="1">
          <a:spLocks noChangeArrowheads="1"/>
        </xdr:cNvSpPr>
      </xdr:nvSpPr>
      <xdr:spPr bwMode="auto">
        <a:xfrm>
          <a:off x="61722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9525</xdr:colOff>
      <xdr:row>53</xdr:row>
      <xdr:rowOff>171450</xdr:rowOff>
    </xdr:from>
    <xdr:to>
      <xdr:col>48</xdr:col>
      <xdr:colOff>47625</xdr:colOff>
      <xdr:row>54</xdr:row>
      <xdr:rowOff>190500</xdr:rowOff>
    </xdr:to>
    <xdr:sp macro="" textlink="">
      <xdr:nvSpPr>
        <xdr:cNvPr id="34864" name="Text Box 48"/>
        <xdr:cNvSpPr txBox="1">
          <a:spLocks noChangeArrowheads="1"/>
        </xdr:cNvSpPr>
      </xdr:nvSpPr>
      <xdr:spPr bwMode="auto">
        <a:xfrm>
          <a:off x="3438525"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90</xdr:col>
      <xdr:colOff>0</xdr:colOff>
      <xdr:row>53</xdr:row>
      <xdr:rowOff>171450</xdr:rowOff>
    </xdr:from>
    <xdr:to>
      <xdr:col>93</xdr:col>
      <xdr:colOff>38100</xdr:colOff>
      <xdr:row>54</xdr:row>
      <xdr:rowOff>180975</xdr:rowOff>
    </xdr:to>
    <xdr:sp macro="" textlink="">
      <xdr:nvSpPr>
        <xdr:cNvPr id="34865" name="Text Box 49"/>
        <xdr:cNvSpPr txBox="1">
          <a:spLocks noChangeArrowheads="1"/>
        </xdr:cNvSpPr>
      </xdr:nvSpPr>
      <xdr:spPr bwMode="auto">
        <a:xfrm>
          <a:off x="68580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xdr:from>
      <xdr:col>131</xdr:col>
      <xdr:colOff>9525</xdr:colOff>
      <xdr:row>33</xdr:row>
      <xdr:rowOff>38100</xdr:rowOff>
    </xdr:from>
    <xdr:to>
      <xdr:col>134</xdr:col>
      <xdr:colOff>47625</xdr:colOff>
      <xdr:row>34</xdr:row>
      <xdr:rowOff>142875</xdr:rowOff>
    </xdr:to>
    <xdr:grpSp>
      <xdr:nvGrpSpPr>
        <xdr:cNvPr id="34866" name="Group 50"/>
        <xdr:cNvGrpSpPr>
          <a:grpSpLocks/>
        </xdr:cNvGrpSpPr>
      </xdr:nvGrpSpPr>
      <xdr:grpSpPr bwMode="auto">
        <a:xfrm>
          <a:off x="10285319" y="6470276"/>
          <a:ext cx="273424" cy="261658"/>
          <a:chOff x="1067" y="288"/>
          <a:chExt cx="29" cy="27"/>
        </a:xfrm>
      </xdr:grpSpPr>
      <xdr:sp macro="" textlink="">
        <xdr:nvSpPr>
          <xdr:cNvPr id="34867" name="Oval 5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868" name="Text Box 5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34869" name="Group 53"/>
        <xdr:cNvGrpSpPr>
          <a:grpSpLocks/>
        </xdr:cNvGrpSpPr>
      </xdr:nvGrpSpPr>
      <xdr:grpSpPr bwMode="auto">
        <a:xfrm>
          <a:off x="10285319" y="38100"/>
          <a:ext cx="273424" cy="261657"/>
          <a:chOff x="1067" y="288"/>
          <a:chExt cx="29" cy="27"/>
        </a:xfrm>
      </xdr:grpSpPr>
      <xdr:sp macro="" textlink="">
        <xdr:nvSpPr>
          <xdr:cNvPr id="34870" name="Oval 5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871" name="Text Box 5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69</xdr:row>
          <xdr:rowOff>76200</xdr:rowOff>
        </xdr:from>
        <xdr:to>
          <xdr:col>12</xdr:col>
          <xdr:colOff>9525</xdr:colOff>
          <xdr:row>71</xdr:row>
          <xdr:rowOff>9525</xdr:rowOff>
        </xdr:to>
        <xdr:sp macro="" textlink="">
          <xdr:nvSpPr>
            <xdr:cNvPr id="34872" name="CommandButton4" hidden="1">
              <a:extLst>
                <a:ext uri="{63B3BB69-23CF-44E3-9099-C40C66FF867C}">
                  <a14:compatExt spid="_x0000_s34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67</xdr:row>
      <xdr:rowOff>38100</xdr:rowOff>
    </xdr:from>
    <xdr:to>
      <xdr:col>27</xdr:col>
      <xdr:colOff>19050</xdr:colOff>
      <xdr:row>68</xdr:row>
      <xdr:rowOff>47625</xdr:rowOff>
    </xdr:to>
    <xdr:sp macro="" textlink="">
      <xdr:nvSpPr>
        <xdr:cNvPr id="34873" name="Text Box 57"/>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67</xdr:row>
      <xdr:rowOff>38100</xdr:rowOff>
    </xdr:from>
    <xdr:to>
      <xdr:col>32</xdr:col>
      <xdr:colOff>0</xdr:colOff>
      <xdr:row>68</xdr:row>
      <xdr:rowOff>47625</xdr:rowOff>
    </xdr:to>
    <xdr:sp macro="" textlink="">
      <xdr:nvSpPr>
        <xdr:cNvPr id="34874" name="Text Box 58"/>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67</xdr:row>
      <xdr:rowOff>38100</xdr:rowOff>
    </xdr:from>
    <xdr:ext cx="116541" cy="156882"/>
    <xdr:sp macro="" textlink="">
      <xdr:nvSpPr>
        <xdr:cNvPr id="34875" name="Text Box 59"/>
        <xdr:cNvSpPr txBox="1">
          <a:spLocks noChangeArrowheads="1"/>
        </xdr:cNvSpPr>
      </xdr:nvSpPr>
      <xdr:spPr bwMode="auto">
        <a:xfrm>
          <a:off x="542925"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71</xdr:row>
      <xdr:rowOff>76200</xdr:rowOff>
    </xdr:from>
    <xdr:to>
      <xdr:col>31</xdr:col>
      <xdr:colOff>0</xdr:colOff>
      <xdr:row>71</xdr:row>
      <xdr:rowOff>76200</xdr:rowOff>
    </xdr:to>
    <xdr:sp macro="" textlink="">
      <xdr:nvSpPr>
        <xdr:cNvPr id="34876" name="Line 60"/>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77</xdr:row>
      <xdr:rowOff>38100</xdr:rowOff>
    </xdr:from>
    <xdr:to>
      <xdr:col>30</xdr:col>
      <xdr:colOff>9525</xdr:colOff>
      <xdr:row>78</xdr:row>
      <xdr:rowOff>38100</xdr:rowOff>
    </xdr:to>
    <xdr:sp macro="" textlink="">
      <xdr:nvSpPr>
        <xdr:cNvPr id="34877" name="Text Box 61"/>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66</xdr:row>
      <xdr:rowOff>38100</xdr:rowOff>
    </xdr:from>
    <xdr:to>
      <xdr:col>134</xdr:col>
      <xdr:colOff>47625</xdr:colOff>
      <xdr:row>67</xdr:row>
      <xdr:rowOff>142875</xdr:rowOff>
    </xdr:to>
    <xdr:grpSp>
      <xdr:nvGrpSpPr>
        <xdr:cNvPr id="34885" name="Group 69"/>
        <xdr:cNvGrpSpPr>
          <a:grpSpLocks/>
        </xdr:cNvGrpSpPr>
      </xdr:nvGrpSpPr>
      <xdr:grpSpPr bwMode="auto">
        <a:xfrm>
          <a:off x="10285319" y="12947276"/>
          <a:ext cx="273424" cy="261658"/>
          <a:chOff x="1067" y="288"/>
          <a:chExt cx="29" cy="27"/>
        </a:xfrm>
      </xdr:grpSpPr>
      <xdr:sp macro="" textlink="">
        <xdr:nvSpPr>
          <xdr:cNvPr id="34886" name="Oval 7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887" name="Text Box 7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36</xdr:row>
          <xdr:rowOff>76200</xdr:rowOff>
        </xdr:from>
        <xdr:to>
          <xdr:col>24</xdr:col>
          <xdr:colOff>19050</xdr:colOff>
          <xdr:row>38</xdr:row>
          <xdr:rowOff>9525</xdr:rowOff>
        </xdr:to>
        <xdr:sp macro="" textlink="">
          <xdr:nvSpPr>
            <xdr:cNvPr id="34888" name="CommandButton3" hidden="1">
              <a:extLst>
                <a:ext uri="{63B3BB69-23CF-44E3-9099-C40C66FF867C}">
                  <a14:compatExt spid="_x0000_s348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77</xdr:row>
      <xdr:rowOff>180975</xdr:rowOff>
    </xdr:from>
    <xdr:to>
      <xdr:col>39</xdr:col>
      <xdr:colOff>38100</xdr:colOff>
      <xdr:row>78</xdr:row>
      <xdr:rowOff>133350</xdr:rowOff>
    </xdr:to>
    <xdr:sp macro="" textlink="">
      <xdr:nvSpPr>
        <xdr:cNvPr id="34889" name="Text Box 73"/>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99</xdr:col>
      <xdr:colOff>57150</xdr:colOff>
      <xdr:row>53</xdr:row>
      <xdr:rowOff>171450</xdr:rowOff>
    </xdr:from>
    <xdr:to>
      <xdr:col>103</xdr:col>
      <xdr:colOff>19050</xdr:colOff>
      <xdr:row>54</xdr:row>
      <xdr:rowOff>180975</xdr:rowOff>
    </xdr:to>
    <xdr:sp macro="" textlink="">
      <xdr:nvSpPr>
        <xdr:cNvPr id="34890" name="Text Box 74"/>
        <xdr:cNvSpPr txBox="1">
          <a:spLocks noChangeArrowheads="1"/>
        </xdr:cNvSpPr>
      </xdr:nvSpPr>
      <xdr:spPr bwMode="auto">
        <a:xfrm>
          <a:off x="760095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45</xdr:col>
      <xdr:colOff>9525</xdr:colOff>
      <xdr:row>77</xdr:row>
      <xdr:rowOff>180975</xdr:rowOff>
    </xdr:from>
    <xdr:to>
      <xdr:col>48</xdr:col>
      <xdr:colOff>38100</xdr:colOff>
      <xdr:row>78</xdr:row>
      <xdr:rowOff>133350</xdr:rowOff>
    </xdr:to>
    <xdr:sp macro="" textlink="">
      <xdr:nvSpPr>
        <xdr:cNvPr id="34891" name="Text Box 75"/>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77</xdr:row>
      <xdr:rowOff>180975</xdr:rowOff>
    </xdr:from>
    <xdr:to>
      <xdr:col>58</xdr:col>
      <xdr:colOff>38100</xdr:colOff>
      <xdr:row>78</xdr:row>
      <xdr:rowOff>133350</xdr:rowOff>
    </xdr:to>
    <xdr:sp macro="" textlink="">
      <xdr:nvSpPr>
        <xdr:cNvPr id="34892" name="Text Box 76"/>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77</xdr:row>
      <xdr:rowOff>180975</xdr:rowOff>
    </xdr:from>
    <xdr:to>
      <xdr:col>66</xdr:col>
      <xdr:colOff>38100</xdr:colOff>
      <xdr:row>78</xdr:row>
      <xdr:rowOff>133350</xdr:rowOff>
    </xdr:to>
    <xdr:sp macro="" textlink="">
      <xdr:nvSpPr>
        <xdr:cNvPr id="34893" name="Text Box 77"/>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77</xdr:row>
      <xdr:rowOff>171450</xdr:rowOff>
    </xdr:from>
    <xdr:to>
      <xdr:col>74</xdr:col>
      <xdr:colOff>57150</xdr:colOff>
      <xdr:row>78</xdr:row>
      <xdr:rowOff>123825</xdr:rowOff>
    </xdr:to>
    <xdr:sp macro="" textlink="">
      <xdr:nvSpPr>
        <xdr:cNvPr id="34894" name="Text Box 78"/>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9525</xdr:colOff>
      <xdr:row>53</xdr:row>
      <xdr:rowOff>171450</xdr:rowOff>
    </xdr:from>
    <xdr:to>
      <xdr:col>120</xdr:col>
      <xdr:colOff>47625</xdr:colOff>
      <xdr:row>54</xdr:row>
      <xdr:rowOff>180975</xdr:rowOff>
    </xdr:to>
    <xdr:sp macro="" textlink="">
      <xdr:nvSpPr>
        <xdr:cNvPr id="34895" name="Text Box 79"/>
        <xdr:cNvSpPr txBox="1">
          <a:spLocks noChangeArrowheads="1"/>
        </xdr:cNvSpPr>
      </xdr:nvSpPr>
      <xdr:spPr bwMode="auto">
        <a:xfrm>
          <a:off x="89249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9525</xdr:colOff>
      <xdr:row>86</xdr:row>
      <xdr:rowOff>171450</xdr:rowOff>
    </xdr:from>
    <xdr:to>
      <xdr:col>39</xdr:col>
      <xdr:colOff>47625</xdr:colOff>
      <xdr:row>87</xdr:row>
      <xdr:rowOff>180975</xdr:rowOff>
    </xdr:to>
    <xdr:sp macro="" textlink="">
      <xdr:nvSpPr>
        <xdr:cNvPr id="34896" name="Text Box 80"/>
        <xdr:cNvSpPr txBox="1">
          <a:spLocks noChangeArrowheads="1"/>
        </xdr:cNvSpPr>
      </xdr:nvSpPr>
      <xdr:spPr bwMode="auto">
        <a:xfrm>
          <a:off x="27527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9525</xdr:colOff>
      <xdr:row>86</xdr:row>
      <xdr:rowOff>171450</xdr:rowOff>
    </xdr:from>
    <xdr:to>
      <xdr:col>48</xdr:col>
      <xdr:colOff>47625</xdr:colOff>
      <xdr:row>87</xdr:row>
      <xdr:rowOff>180975</xdr:rowOff>
    </xdr:to>
    <xdr:sp macro="" textlink="">
      <xdr:nvSpPr>
        <xdr:cNvPr id="34897" name="Text Box 81"/>
        <xdr:cNvSpPr txBox="1">
          <a:spLocks noChangeArrowheads="1"/>
        </xdr:cNvSpPr>
      </xdr:nvSpPr>
      <xdr:spPr bwMode="auto">
        <a:xfrm>
          <a:off x="34385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86</xdr:row>
      <xdr:rowOff>171450</xdr:rowOff>
    </xdr:from>
    <xdr:to>
      <xdr:col>58</xdr:col>
      <xdr:colOff>38100</xdr:colOff>
      <xdr:row>87</xdr:row>
      <xdr:rowOff>180975</xdr:rowOff>
    </xdr:to>
    <xdr:sp macro="" textlink="">
      <xdr:nvSpPr>
        <xdr:cNvPr id="34898" name="Text Box 82"/>
        <xdr:cNvSpPr txBox="1">
          <a:spLocks noChangeArrowheads="1"/>
        </xdr:cNvSpPr>
      </xdr:nvSpPr>
      <xdr:spPr bwMode="auto">
        <a:xfrm>
          <a:off x="4191000"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108</xdr:col>
      <xdr:colOff>19050</xdr:colOff>
      <xdr:row>44</xdr:row>
      <xdr:rowOff>180975</xdr:rowOff>
    </xdr:from>
    <xdr:to>
      <xdr:col>111</xdr:col>
      <xdr:colOff>47625</xdr:colOff>
      <xdr:row>45</xdr:row>
      <xdr:rowOff>133350</xdr:rowOff>
    </xdr:to>
    <xdr:sp macro="" textlink="">
      <xdr:nvSpPr>
        <xdr:cNvPr id="34899" name="Text Box 83"/>
        <xdr:cNvSpPr txBox="1">
          <a:spLocks noChangeArrowheads="1"/>
        </xdr:cNvSpPr>
      </xdr:nvSpPr>
      <xdr:spPr bwMode="auto">
        <a:xfrm>
          <a:off x="8248650"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0</xdr:colOff>
      <xdr:row>53</xdr:row>
      <xdr:rowOff>171450</xdr:rowOff>
    </xdr:from>
    <xdr:to>
      <xdr:col>111</xdr:col>
      <xdr:colOff>38100</xdr:colOff>
      <xdr:row>54</xdr:row>
      <xdr:rowOff>180975</xdr:rowOff>
    </xdr:to>
    <xdr:sp macro="" textlink="">
      <xdr:nvSpPr>
        <xdr:cNvPr id="34900" name="Text Box 84"/>
        <xdr:cNvSpPr txBox="1">
          <a:spLocks noChangeArrowheads="1"/>
        </xdr:cNvSpPr>
      </xdr:nvSpPr>
      <xdr:spPr bwMode="auto">
        <a:xfrm>
          <a:off x="82296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9525</xdr:colOff>
      <xdr:row>44</xdr:row>
      <xdr:rowOff>171450</xdr:rowOff>
    </xdr:from>
    <xdr:to>
      <xdr:col>57</xdr:col>
      <xdr:colOff>38100</xdr:colOff>
      <xdr:row>45</xdr:row>
      <xdr:rowOff>123825</xdr:rowOff>
    </xdr:to>
    <xdr:sp macro="" textlink="">
      <xdr:nvSpPr>
        <xdr:cNvPr id="1055" name="Text Box 31"/>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63</xdr:col>
      <xdr:colOff>14568</xdr:colOff>
      <xdr:row>44</xdr:row>
      <xdr:rowOff>171450</xdr:rowOff>
    </xdr:from>
    <xdr:to>
      <xdr:col>66</xdr:col>
      <xdr:colOff>43142</xdr:colOff>
      <xdr:row>45</xdr:row>
      <xdr:rowOff>123825</xdr:rowOff>
    </xdr:to>
    <xdr:sp macro="" textlink="">
      <xdr:nvSpPr>
        <xdr:cNvPr id="1058"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19610</xdr:colOff>
      <xdr:row>44</xdr:row>
      <xdr:rowOff>171450</xdr:rowOff>
    </xdr:from>
    <xdr:to>
      <xdr:col>75</xdr:col>
      <xdr:colOff>38661</xdr:colOff>
      <xdr:row>45</xdr:row>
      <xdr:rowOff>123825</xdr:rowOff>
    </xdr:to>
    <xdr:sp macro="" textlink="">
      <xdr:nvSpPr>
        <xdr:cNvPr id="1059" name="Text Box 35"/>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24653</xdr:colOff>
      <xdr:row>44</xdr:row>
      <xdr:rowOff>171450</xdr:rowOff>
    </xdr:from>
    <xdr:to>
      <xdr:col>84</xdr:col>
      <xdr:colOff>53487</xdr:colOff>
      <xdr:row>45</xdr:row>
      <xdr:rowOff>123825</xdr:rowOff>
    </xdr:to>
    <xdr:sp macro="" textlink="">
      <xdr:nvSpPr>
        <xdr:cNvPr id="1060" name="Text Box 36"/>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20170</xdr:colOff>
      <xdr:row>44</xdr:row>
      <xdr:rowOff>171450</xdr:rowOff>
    </xdr:from>
    <xdr:to>
      <xdr:col>93</xdr:col>
      <xdr:colOff>48746</xdr:colOff>
      <xdr:row>45</xdr:row>
      <xdr:rowOff>123825</xdr:rowOff>
    </xdr:to>
    <xdr:sp macro="" textlink="">
      <xdr:nvSpPr>
        <xdr:cNvPr id="1098" name="Text Box 74"/>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123</xdr:col>
      <xdr:colOff>66675</xdr:colOff>
      <xdr:row>44</xdr:row>
      <xdr:rowOff>180975</xdr:rowOff>
    </xdr:from>
    <xdr:to>
      <xdr:col>127</xdr:col>
      <xdr:colOff>19050</xdr:colOff>
      <xdr:row>45</xdr:row>
      <xdr:rowOff>133350</xdr:rowOff>
    </xdr:to>
    <xdr:sp macro="" textlink="">
      <xdr:nvSpPr>
        <xdr:cNvPr id="34907" name="Text Box 91"/>
        <xdr:cNvSpPr txBox="1">
          <a:spLocks noChangeArrowheads="1"/>
        </xdr:cNvSpPr>
      </xdr:nvSpPr>
      <xdr:spPr bwMode="auto">
        <a:xfrm>
          <a:off x="943927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9525</xdr:colOff>
      <xdr:row>86</xdr:row>
      <xdr:rowOff>171450</xdr:rowOff>
    </xdr:from>
    <xdr:to>
      <xdr:col>66</xdr:col>
      <xdr:colOff>47625</xdr:colOff>
      <xdr:row>87</xdr:row>
      <xdr:rowOff>180975</xdr:rowOff>
    </xdr:to>
    <xdr:sp macro="" textlink="">
      <xdr:nvSpPr>
        <xdr:cNvPr id="34909" name="Text Box 93"/>
        <xdr:cNvSpPr txBox="1">
          <a:spLocks noChangeArrowheads="1"/>
        </xdr:cNvSpPr>
      </xdr:nvSpPr>
      <xdr:spPr bwMode="auto">
        <a:xfrm>
          <a:off x="48101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35841" name="Text Box 1"/>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35842" name="Text Box 2"/>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47625</xdr:rowOff>
    </xdr:from>
    <xdr:ext cx="116541" cy="156883"/>
    <xdr:sp macro="" textlink="">
      <xdr:nvSpPr>
        <xdr:cNvPr id="35843" name="Text Box 3"/>
        <xdr:cNvSpPr txBox="1">
          <a:spLocks noChangeArrowheads="1"/>
        </xdr:cNvSpPr>
      </xdr:nvSpPr>
      <xdr:spPr bwMode="auto">
        <a:xfrm>
          <a:off x="542925"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5844"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35845" name="Text Box 5"/>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35846" name="CommandButton1" hidden="1">
              <a:extLst>
                <a:ext uri="{63B3BB69-23CF-44E3-9099-C40C66FF867C}">
                  <a14:compatExt spid="_x0000_s35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35847" name="Text Box 7"/>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36</xdr:row>
          <xdr:rowOff>19050</xdr:rowOff>
        </xdr:from>
        <xdr:to>
          <xdr:col>25</xdr:col>
          <xdr:colOff>9525</xdr:colOff>
          <xdr:row>37</xdr:row>
          <xdr:rowOff>142875</xdr:rowOff>
        </xdr:to>
        <xdr:sp macro="" textlink="">
          <xdr:nvSpPr>
            <xdr:cNvPr id="35848" name="CommandButton3" hidden="1">
              <a:extLst>
                <a:ext uri="{63B3BB69-23CF-44E3-9099-C40C66FF867C}">
                  <a14:compatExt spid="_x0000_s35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19050</xdr:rowOff>
        </xdr:from>
        <xdr:to>
          <xdr:col>12</xdr:col>
          <xdr:colOff>38100</xdr:colOff>
          <xdr:row>37</xdr:row>
          <xdr:rowOff>142875</xdr:rowOff>
        </xdr:to>
        <xdr:sp macro="" textlink="">
          <xdr:nvSpPr>
            <xdr:cNvPr id="35849" name="CommandButton2" hidden="1">
              <a:extLst>
                <a:ext uri="{63B3BB69-23CF-44E3-9099-C40C66FF867C}">
                  <a14:compatExt spid="_x0000_s35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19050</xdr:rowOff>
        </xdr:from>
        <xdr:to>
          <xdr:col>25</xdr:col>
          <xdr:colOff>9525</xdr:colOff>
          <xdr:row>70</xdr:row>
          <xdr:rowOff>142875</xdr:rowOff>
        </xdr:to>
        <xdr:sp macro="" textlink="">
          <xdr:nvSpPr>
            <xdr:cNvPr id="35850" name="CommandButton5" hidden="1">
              <a:extLst>
                <a:ext uri="{63B3BB69-23CF-44E3-9099-C40C66FF867C}">
                  <a14:compatExt spid="_x0000_s35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19050</xdr:rowOff>
        </xdr:from>
        <xdr:to>
          <xdr:col>12</xdr:col>
          <xdr:colOff>38100</xdr:colOff>
          <xdr:row>70</xdr:row>
          <xdr:rowOff>142875</xdr:rowOff>
        </xdr:to>
        <xdr:sp macro="" textlink="">
          <xdr:nvSpPr>
            <xdr:cNvPr id="35851" name="CommandButton4" hidden="1">
              <a:extLst>
                <a:ext uri="{63B3BB69-23CF-44E3-9099-C40C66FF867C}">
                  <a14:compatExt spid="_x0000_s35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102</xdr:row>
          <xdr:rowOff>19050</xdr:rowOff>
        </xdr:from>
        <xdr:to>
          <xdr:col>25</xdr:col>
          <xdr:colOff>9525</xdr:colOff>
          <xdr:row>103</xdr:row>
          <xdr:rowOff>142875</xdr:rowOff>
        </xdr:to>
        <xdr:sp macro="" textlink="">
          <xdr:nvSpPr>
            <xdr:cNvPr id="35852" name="CommandButton7" hidden="1">
              <a:extLst>
                <a:ext uri="{63B3BB69-23CF-44E3-9099-C40C66FF867C}">
                  <a14:compatExt spid="_x0000_s35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102</xdr:row>
          <xdr:rowOff>19050</xdr:rowOff>
        </xdr:from>
        <xdr:to>
          <xdr:col>12</xdr:col>
          <xdr:colOff>38100</xdr:colOff>
          <xdr:row>103</xdr:row>
          <xdr:rowOff>142875</xdr:rowOff>
        </xdr:to>
        <xdr:sp macro="" textlink="">
          <xdr:nvSpPr>
            <xdr:cNvPr id="35853" name="CommandButton6" hidden="1">
              <a:extLst>
                <a:ext uri="{63B3BB69-23CF-44E3-9099-C40C66FF867C}">
                  <a14:compatExt spid="_x0000_s35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135</xdr:row>
          <xdr:rowOff>28575</xdr:rowOff>
        </xdr:from>
        <xdr:to>
          <xdr:col>25</xdr:col>
          <xdr:colOff>9525</xdr:colOff>
          <xdr:row>136</xdr:row>
          <xdr:rowOff>152400</xdr:rowOff>
        </xdr:to>
        <xdr:sp macro="" textlink="">
          <xdr:nvSpPr>
            <xdr:cNvPr id="35854" name="CommandButton9" hidden="1">
              <a:extLst>
                <a:ext uri="{63B3BB69-23CF-44E3-9099-C40C66FF867C}">
                  <a14:compatExt spid="_x0000_s35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135</xdr:row>
          <xdr:rowOff>28575</xdr:rowOff>
        </xdr:from>
        <xdr:to>
          <xdr:col>12</xdr:col>
          <xdr:colOff>38100</xdr:colOff>
          <xdr:row>136</xdr:row>
          <xdr:rowOff>152400</xdr:rowOff>
        </xdr:to>
        <xdr:sp macro="" textlink="">
          <xdr:nvSpPr>
            <xdr:cNvPr id="35855" name="CommandButton8" hidden="1">
              <a:extLst>
                <a:ext uri="{63B3BB69-23CF-44E3-9099-C40C66FF867C}">
                  <a14:compatExt spid="_x0000_s358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168</xdr:row>
          <xdr:rowOff>19050</xdr:rowOff>
        </xdr:from>
        <xdr:to>
          <xdr:col>12</xdr:col>
          <xdr:colOff>38100</xdr:colOff>
          <xdr:row>169</xdr:row>
          <xdr:rowOff>142875</xdr:rowOff>
        </xdr:to>
        <xdr:sp macro="" textlink="">
          <xdr:nvSpPr>
            <xdr:cNvPr id="35856" name="CommandButton10" hidden="1">
              <a:extLst>
                <a:ext uri="{63B3BB69-23CF-44E3-9099-C40C66FF867C}">
                  <a14:compatExt spid="_x0000_s35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34</xdr:row>
      <xdr:rowOff>38100</xdr:rowOff>
    </xdr:from>
    <xdr:to>
      <xdr:col>27</xdr:col>
      <xdr:colOff>19050</xdr:colOff>
      <xdr:row>35</xdr:row>
      <xdr:rowOff>47625</xdr:rowOff>
    </xdr:to>
    <xdr:sp macro="" textlink="">
      <xdr:nvSpPr>
        <xdr:cNvPr id="35857" name="Text Box 17"/>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35858" name="Text Box 18"/>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34</xdr:row>
      <xdr:rowOff>38100</xdr:rowOff>
    </xdr:from>
    <xdr:ext cx="116541" cy="156882"/>
    <xdr:sp macro="" textlink="">
      <xdr:nvSpPr>
        <xdr:cNvPr id="35859" name="Text Box 19"/>
        <xdr:cNvSpPr txBox="1">
          <a:spLocks noChangeArrowheads="1"/>
        </xdr:cNvSpPr>
      </xdr:nvSpPr>
      <xdr:spPr bwMode="auto">
        <a:xfrm>
          <a:off x="542925"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67</xdr:row>
      <xdr:rowOff>38100</xdr:rowOff>
    </xdr:from>
    <xdr:to>
      <xdr:col>27</xdr:col>
      <xdr:colOff>19050</xdr:colOff>
      <xdr:row>68</xdr:row>
      <xdr:rowOff>57150</xdr:rowOff>
    </xdr:to>
    <xdr:sp macro="" textlink="">
      <xdr:nvSpPr>
        <xdr:cNvPr id="35860" name="Text Box 20"/>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38100</xdr:rowOff>
    </xdr:from>
    <xdr:to>
      <xdr:col>31</xdr:col>
      <xdr:colOff>66675</xdr:colOff>
      <xdr:row>68</xdr:row>
      <xdr:rowOff>57150</xdr:rowOff>
    </xdr:to>
    <xdr:sp macro="" textlink="">
      <xdr:nvSpPr>
        <xdr:cNvPr id="35861" name="Text Box 21"/>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67</xdr:row>
      <xdr:rowOff>38100</xdr:rowOff>
    </xdr:from>
    <xdr:ext cx="116541" cy="156882"/>
    <xdr:sp macro="" textlink="">
      <xdr:nvSpPr>
        <xdr:cNvPr id="35862" name="Text Box 22"/>
        <xdr:cNvSpPr txBox="1">
          <a:spLocks noChangeArrowheads="1"/>
        </xdr:cNvSpPr>
      </xdr:nvSpPr>
      <xdr:spPr bwMode="auto">
        <a:xfrm>
          <a:off x="542925"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100</xdr:row>
      <xdr:rowOff>38100</xdr:rowOff>
    </xdr:from>
    <xdr:to>
      <xdr:col>27</xdr:col>
      <xdr:colOff>19050</xdr:colOff>
      <xdr:row>101</xdr:row>
      <xdr:rowOff>57150</xdr:rowOff>
    </xdr:to>
    <xdr:sp macro="" textlink="">
      <xdr:nvSpPr>
        <xdr:cNvPr id="35863" name="Text Box 23"/>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100</xdr:row>
      <xdr:rowOff>38100</xdr:rowOff>
    </xdr:from>
    <xdr:to>
      <xdr:col>32</xdr:col>
      <xdr:colOff>0</xdr:colOff>
      <xdr:row>101</xdr:row>
      <xdr:rowOff>57150</xdr:rowOff>
    </xdr:to>
    <xdr:sp macro="" textlink="">
      <xdr:nvSpPr>
        <xdr:cNvPr id="35864" name="Text Box 24"/>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100</xdr:row>
      <xdr:rowOff>38100</xdr:rowOff>
    </xdr:from>
    <xdr:ext cx="116541" cy="156882"/>
    <xdr:sp macro="" textlink="">
      <xdr:nvSpPr>
        <xdr:cNvPr id="35865" name="Text Box 25"/>
        <xdr:cNvSpPr txBox="1">
          <a:spLocks noChangeArrowheads="1"/>
        </xdr:cNvSpPr>
      </xdr:nvSpPr>
      <xdr:spPr bwMode="auto">
        <a:xfrm>
          <a:off x="542925"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133</xdr:row>
      <xdr:rowOff>38100</xdr:rowOff>
    </xdr:from>
    <xdr:to>
      <xdr:col>27</xdr:col>
      <xdr:colOff>28575</xdr:colOff>
      <xdr:row>134</xdr:row>
      <xdr:rowOff>57150</xdr:rowOff>
    </xdr:to>
    <xdr:sp macro="" textlink="">
      <xdr:nvSpPr>
        <xdr:cNvPr id="35866" name="Text Box 26"/>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133</xdr:row>
      <xdr:rowOff>38100</xdr:rowOff>
    </xdr:from>
    <xdr:to>
      <xdr:col>31</xdr:col>
      <xdr:colOff>66675</xdr:colOff>
      <xdr:row>134</xdr:row>
      <xdr:rowOff>57150</xdr:rowOff>
    </xdr:to>
    <xdr:sp macro="" textlink="">
      <xdr:nvSpPr>
        <xdr:cNvPr id="35867" name="Text Box 27"/>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133</xdr:row>
      <xdr:rowOff>38100</xdr:rowOff>
    </xdr:from>
    <xdr:ext cx="116541" cy="156883"/>
    <xdr:sp macro="" textlink="">
      <xdr:nvSpPr>
        <xdr:cNvPr id="35868" name="Text Box 28"/>
        <xdr:cNvSpPr txBox="1">
          <a:spLocks noChangeArrowheads="1"/>
        </xdr:cNvSpPr>
      </xdr:nvSpPr>
      <xdr:spPr bwMode="auto">
        <a:xfrm>
          <a:off x="542925"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166</xdr:row>
      <xdr:rowOff>38100</xdr:rowOff>
    </xdr:from>
    <xdr:to>
      <xdr:col>27</xdr:col>
      <xdr:colOff>28575</xdr:colOff>
      <xdr:row>167</xdr:row>
      <xdr:rowOff>57150</xdr:rowOff>
    </xdr:to>
    <xdr:sp macro="" textlink="">
      <xdr:nvSpPr>
        <xdr:cNvPr id="35869" name="Text Box 29"/>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166</xdr:row>
      <xdr:rowOff>38100</xdr:rowOff>
    </xdr:from>
    <xdr:to>
      <xdr:col>32</xdr:col>
      <xdr:colOff>0</xdr:colOff>
      <xdr:row>167</xdr:row>
      <xdr:rowOff>57150</xdr:rowOff>
    </xdr:to>
    <xdr:sp macro="" textlink="">
      <xdr:nvSpPr>
        <xdr:cNvPr id="35870" name="Text Box 30"/>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166</xdr:row>
      <xdr:rowOff>38100</xdr:rowOff>
    </xdr:from>
    <xdr:ext cx="116541" cy="156882"/>
    <xdr:sp macro="" textlink="">
      <xdr:nvSpPr>
        <xdr:cNvPr id="35871" name="Text Box 31"/>
        <xdr:cNvSpPr txBox="1">
          <a:spLocks noChangeArrowheads="1"/>
        </xdr:cNvSpPr>
      </xdr:nvSpPr>
      <xdr:spPr bwMode="auto">
        <a:xfrm>
          <a:off x="542925"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38</xdr:row>
      <xdr:rowOff>66675</xdr:rowOff>
    </xdr:from>
    <xdr:to>
      <xdr:col>31</xdr:col>
      <xdr:colOff>0</xdr:colOff>
      <xdr:row>38</xdr:row>
      <xdr:rowOff>66675</xdr:rowOff>
    </xdr:to>
    <xdr:sp macro="" textlink="">
      <xdr:nvSpPr>
        <xdr:cNvPr id="35873" name="Line 33"/>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104</xdr:row>
      <xdr:rowOff>76200</xdr:rowOff>
    </xdr:from>
    <xdr:to>
      <xdr:col>31</xdr:col>
      <xdr:colOff>0</xdr:colOff>
      <xdr:row>104</xdr:row>
      <xdr:rowOff>76200</xdr:rowOff>
    </xdr:to>
    <xdr:sp macro="" textlink="">
      <xdr:nvSpPr>
        <xdr:cNvPr id="35874" name="Line 34"/>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71</xdr:row>
      <xdr:rowOff>85725</xdr:rowOff>
    </xdr:from>
    <xdr:to>
      <xdr:col>31</xdr:col>
      <xdr:colOff>0</xdr:colOff>
      <xdr:row>71</xdr:row>
      <xdr:rowOff>85725</xdr:rowOff>
    </xdr:to>
    <xdr:sp macro="" textlink="">
      <xdr:nvSpPr>
        <xdr:cNvPr id="35875" name="Line 35"/>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137</xdr:row>
      <xdr:rowOff>76200</xdr:rowOff>
    </xdr:from>
    <xdr:to>
      <xdr:col>31</xdr:col>
      <xdr:colOff>0</xdr:colOff>
      <xdr:row>137</xdr:row>
      <xdr:rowOff>76200</xdr:rowOff>
    </xdr:to>
    <xdr:sp macro="" textlink="">
      <xdr:nvSpPr>
        <xdr:cNvPr id="35876" name="Line 36"/>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170</xdr:row>
      <xdr:rowOff>76200</xdr:rowOff>
    </xdr:from>
    <xdr:to>
      <xdr:col>31</xdr:col>
      <xdr:colOff>0</xdr:colOff>
      <xdr:row>170</xdr:row>
      <xdr:rowOff>76200</xdr:rowOff>
    </xdr:to>
    <xdr:sp macro="" textlink="">
      <xdr:nvSpPr>
        <xdr:cNvPr id="35877" name="Line 37"/>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44</xdr:row>
      <xdr:rowOff>180975</xdr:rowOff>
    </xdr:from>
    <xdr:to>
      <xdr:col>38</xdr:col>
      <xdr:colOff>66675</xdr:colOff>
      <xdr:row>45</xdr:row>
      <xdr:rowOff>180975</xdr:rowOff>
    </xdr:to>
    <xdr:sp macro="" textlink="">
      <xdr:nvSpPr>
        <xdr:cNvPr id="35878" name="Text Box 38"/>
        <xdr:cNvSpPr txBox="1">
          <a:spLocks noChangeArrowheads="1"/>
        </xdr:cNvSpPr>
      </xdr:nvSpPr>
      <xdr:spPr bwMode="auto">
        <a:xfrm>
          <a:off x="2752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44</xdr:row>
      <xdr:rowOff>47625</xdr:rowOff>
    </xdr:from>
    <xdr:to>
      <xdr:col>30</xdr:col>
      <xdr:colOff>38100</xdr:colOff>
      <xdr:row>45</xdr:row>
      <xdr:rowOff>47625</xdr:rowOff>
    </xdr:to>
    <xdr:sp macro="" textlink="">
      <xdr:nvSpPr>
        <xdr:cNvPr id="35879" name="Text Box 39"/>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77</xdr:row>
      <xdr:rowOff>47625</xdr:rowOff>
    </xdr:from>
    <xdr:to>
      <xdr:col>30</xdr:col>
      <xdr:colOff>28575</xdr:colOff>
      <xdr:row>78</xdr:row>
      <xdr:rowOff>47625</xdr:rowOff>
    </xdr:to>
    <xdr:sp macro="" textlink="">
      <xdr:nvSpPr>
        <xdr:cNvPr id="35880" name="Text Box 40"/>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110</xdr:row>
      <xdr:rowOff>47625</xdr:rowOff>
    </xdr:from>
    <xdr:to>
      <xdr:col>30</xdr:col>
      <xdr:colOff>38100</xdr:colOff>
      <xdr:row>111</xdr:row>
      <xdr:rowOff>47625</xdr:rowOff>
    </xdr:to>
    <xdr:sp macro="" textlink="">
      <xdr:nvSpPr>
        <xdr:cNvPr id="35882" name="Text Box 42"/>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143</xdr:row>
      <xdr:rowOff>47625</xdr:rowOff>
    </xdr:from>
    <xdr:to>
      <xdr:col>30</xdr:col>
      <xdr:colOff>28575</xdr:colOff>
      <xdr:row>144</xdr:row>
      <xdr:rowOff>47625</xdr:rowOff>
    </xdr:to>
    <xdr:sp macro="" textlink="">
      <xdr:nvSpPr>
        <xdr:cNvPr id="35884" name="Text Box 44"/>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176</xdr:row>
      <xdr:rowOff>47625</xdr:rowOff>
    </xdr:from>
    <xdr:to>
      <xdr:col>30</xdr:col>
      <xdr:colOff>28575</xdr:colOff>
      <xdr:row>177</xdr:row>
      <xdr:rowOff>47625</xdr:rowOff>
    </xdr:to>
    <xdr:sp macro="" textlink="">
      <xdr:nvSpPr>
        <xdr:cNvPr id="35886" name="Text Box 46"/>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35888" name="Text Box 48"/>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35889" name="Text Box 49"/>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35890" name="Text Box 50"/>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35891" name="Text Box 51"/>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80</xdr:col>
      <xdr:colOff>9525</xdr:colOff>
      <xdr:row>44</xdr:row>
      <xdr:rowOff>180975</xdr:rowOff>
    </xdr:from>
    <xdr:to>
      <xdr:col>82</xdr:col>
      <xdr:colOff>66675</xdr:colOff>
      <xdr:row>45</xdr:row>
      <xdr:rowOff>180975</xdr:rowOff>
    </xdr:to>
    <xdr:sp macro="" textlink="">
      <xdr:nvSpPr>
        <xdr:cNvPr id="35895" name="Text Box 55"/>
        <xdr:cNvSpPr txBox="1">
          <a:spLocks noChangeArrowheads="1"/>
        </xdr:cNvSpPr>
      </xdr:nvSpPr>
      <xdr:spPr bwMode="auto">
        <a:xfrm>
          <a:off x="6105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70</a:t>
          </a:r>
        </a:p>
      </xdr:txBody>
    </xdr:sp>
    <xdr:clientData/>
  </xdr:twoCellAnchor>
  <xdr:twoCellAnchor editAs="oneCell">
    <xdr:from>
      <xdr:col>44</xdr:col>
      <xdr:colOff>9525</xdr:colOff>
      <xdr:row>44</xdr:row>
      <xdr:rowOff>180975</xdr:rowOff>
    </xdr:from>
    <xdr:to>
      <xdr:col>46</xdr:col>
      <xdr:colOff>66675</xdr:colOff>
      <xdr:row>45</xdr:row>
      <xdr:rowOff>180975</xdr:rowOff>
    </xdr:to>
    <xdr:sp macro="" textlink="">
      <xdr:nvSpPr>
        <xdr:cNvPr id="35896" name="Text Box 56"/>
        <xdr:cNvSpPr txBox="1">
          <a:spLocks noChangeArrowheads="1"/>
        </xdr:cNvSpPr>
      </xdr:nvSpPr>
      <xdr:spPr bwMode="auto">
        <a:xfrm>
          <a:off x="3362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51</xdr:col>
      <xdr:colOff>9525</xdr:colOff>
      <xdr:row>44</xdr:row>
      <xdr:rowOff>180975</xdr:rowOff>
    </xdr:from>
    <xdr:to>
      <xdr:col>53</xdr:col>
      <xdr:colOff>66675</xdr:colOff>
      <xdr:row>45</xdr:row>
      <xdr:rowOff>180975</xdr:rowOff>
    </xdr:to>
    <xdr:sp macro="" textlink="">
      <xdr:nvSpPr>
        <xdr:cNvPr id="35897" name="Text Box 57"/>
        <xdr:cNvSpPr txBox="1">
          <a:spLocks noChangeArrowheads="1"/>
        </xdr:cNvSpPr>
      </xdr:nvSpPr>
      <xdr:spPr bwMode="auto">
        <a:xfrm>
          <a:off x="3895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61</xdr:col>
      <xdr:colOff>9525</xdr:colOff>
      <xdr:row>44</xdr:row>
      <xdr:rowOff>180975</xdr:rowOff>
    </xdr:from>
    <xdr:to>
      <xdr:col>63</xdr:col>
      <xdr:colOff>66675</xdr:colOff>
      <xdr:row>45</xdr:row>
      <xdr:rowOff>180975</xdr:rowOff>
    </xdr:to>
    <xdr:sp macro="" textlink="">
      <xdr:nvSpPr>
        <xdr:cNvPr id="35898" name="Text Box 58"/>
        <xdr:cNvSpPr txBox="1">
          <a:spLocks noChangeArrowheads="1"/>
        </xdr:cNvSpPr>
      </xdr:nvSpPr>
      <xdr:spPr bwMode="auto">
        <a:xfrm>
          <a:off x="4657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70</xdr:col>
      <xdr:colOff>9525</xdr:colOff>
      <xdr:row>44</xdr:row>
      <xdr:rowOff>180975</xdr:rowOff>
    </xdr:from>
    <xdr:to>
      <xdr:col>72</xdr:col>
      <xdr:colOff>66675</xdr:colOff>
      <xdr:row>45</xdr:row>
      <xdr:rowOff>180975</xdr:rowOff>
    </xdr:to>
    <xdr:sp macro="" textlink="">
      <xdr:nvSpPr>
        <xdr:cNvPr id="35899" name="Text Box 59"/>
        <xdr:cNvSpPr txBox="1">
          <a:spLocks noChangeArrowheads="1"/>
        </xdr:cNvSpPr>
      </xdr:nvSpPr>
      <xdr:spPr bwMode="auto">
        <a:xfrm>
          <a:off x="5343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90</xdr:col>
      <xdr:colOff>9525</xdr:colOff>
      <xdr:row>44</xdr:row>
      <xdr:rowOff>180975</xdr:rowOff>
    </xdr:from>
    <xdr:to>
      <xdr:col>92</xdr:col>
      <xdr:colOff>66675</xdr:colOff>
      <xdr:row>45</xdr:row>
      <xdr:rowOff>180975</xdr:rowOff>
    </xdr:to>
    <xdr:sp macro="" textlink="">
      <xdr:nvSpPr>
        <xdr:cNvPr id="35901" name="Text Box 61"/>
        <xdr:cNvSpPr txBox="1">
          <a:spLocks noChangeArrowheads="1"/>
        </xdr:cNvSpPr>
      </xdr:nvSpPr>
      <xdr:spPr bwMode="auto">
        <a:xfrm>
          <a:off x="6867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99</xdr:col>
      <xdr:colOff>9525</xdr:colOff>
      <xdr:row>44</xdr:row>
      <xdr:rowOff>180975</xdr:rowOff>
    </xdr:from>
    <xdr:to>
      <xdr:col>101</xdr:col>
      <xdr:colOff>66675</xdr:colOff>
      <xdr:row>45</xdr:row>
      <xdr:rowOff>180975</xdr:rowOff>
    </xdr:to>
    <xdr:sp macro="" textlink="">
      <xdr:nvSpPr>
        <xdr:cNvPr id="35902" name="Text Box 62"/>
        <xdr:cNvSpPr txBox="1">
          <a:spLocks noChangeArrowheads="1"/>
        </xdr:cNvSpPr>
      </xdr:nvSpPr>
      <xdr:spPr bwMode="auto">
        <a:xfrm>
          <a:off x="7553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9525</xdr:colOff>
      <xdr:row>44</xdr:row>
      <xdr:rowOff>180975</xdr:rowOff>
    </xdr:from>
    <xdr:to>
      <xdr:col>110</xdr:col>
      <xdr:colOff>66675</xdr:colOff>
      <xdr:row>45</xdr:row>
      <xdr:rowOff>180975</xdr:rowOff>
    </xdr:to>
    <xdr:sp macro="" textlink="">
      <xdr:nvSpPr>
        <xdr:cNvPr id="35903" name="Text Box 63"/>
        <xdr:cNvSpPr txBox="1">
          <a:spLocks noChangeArrowheads="1"/>
        </xdr:cNvSpPr>
      </xdr:nvSpPr>
      <xdr:spPr bwMode="auto">
        <a:xfrm>
          <a:off x="82391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114</xdr:col>
      <xdr:colOff>66675</xdr:colOff>
      <xdr:row>44</xdr:row>
      <xdr:rowOff>180975</xdr:rowOff>
    </xdr:from>
    <xdr:to>
      <xdr:col>117</xdr:col>
      <xdr:colOff>47625</xdr:colOff>
      <xdr:row>45</xdr:row>
      <xdr:rowOff>180975</xdr:rowOff>
    </xdr:to>
    <xdr:sp macro="" textlink="">
      <xdr:nvSpPr>
        <xdr:cNvPr id="35904" name="Text Box 64"/>
        <xdr:cNvSpPr txBox="1">
          <a:spLocks noChangeArrowheads="1"/>
        </xdr:cNvSpPr>
      </xdr:nvSpPr>
      <xdr:spPr bwMode="auto">
        <a:xfrm>
          <a:off x="875347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117</a:t>
          </a:r>
        </a:p>
      </xdr:txBody>
    </xdr:sp>
    <xdr:clientData/>
  </xdr:twoCellAnchor>
  <xdr:twoCellAnchor editAs="oneCell">
    <xdr:from>
      <xdr:col>36</xdr:col>
      <xdr:colOff>0</xdr:colOff>
      <xdr:row>77</xdr:row>
      <xdr:rowOff>180975</xdr:rowOff>
    </xdr:from>
    <xdr:to>
      <xdr:col>38</xdr:col>
      <xdr:colOff>57150</xdr:colOff>
      <xdr:row>78</xdr:row>
      <xdr:rowOff>180975</xdr:rowOff>
    </xdr:to>
    <xdr:sp macro="" textlink="">
      <xdr:nvSpPr>
        <xdr:cNvPr id="35906" name="Text Box 66"/>
        <xdr:cNvSpPr txBox="1">
          <a:spLocks noChangeArrowheads="1"/>
        </xdr:cNvSpPr>
      </xdr:nvSpPr>
      <xdr:spPr bwMode="auto">
        <a:xfrm>
          <a:off x="27432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0</xdr:colOff>
      <xdr:row>77</xdr:row>
      <xdr:rowOff>180975</xdr:rowOff>
    </xdr:from>
    <xdr:to>
      <xdr:col>46</xdr:col>
      <xdr:colOff>57150</xdr:colOff>
      <xdr:row>78</xdr:row>
      <xdr:rowOff>180975</xdr:rowOff>
    </xdr:to>
    <xdr:sp macro="" textlink="">
      <xdr:nvSpPr>
        <xdr:cNvPr id="35907" name="Text Box 67"/>
        <xdr:cNvSpPr txBox="1">
          <a:spLocks noChangeArrowheads="1"/>
        </xdr:cNvSpPr>
      </xdr:nvSpPr>
      <xdr:spPr bwMode="auto">
        <a:xfrm>
          <a:off x="33528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0</xdr:colOff>
      <xdr:row>77</xdr:row>
      <xdr:rowOff>180975</xdr:rowOff>
    </xdr:from>
    <xdr:to>
      <xdr:col>54</xdr:col>
      <xdr:colOff>57150</xdr:colOff>
      <xdr:row>78</xdr:row>
      <xdr:rowOff>180975</xdr:rowOff>
    </xdr:to>
    <xdr:sp macro="" textlink="">
      <xdr:nvSpPr>
        <xdr:cNvPr id="35908" name="Text Box 68"/>
        <xdr:cNvSpPr txBox="1">
          <a:spLocks noChangeArrowheads="1"/>
        </xdr:cNvSpPr>
      </xdr:nvSpPr>
      <xdr:spPr bwMode="auto">
        <a:xfrm>
          <a:off x="39624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0</xdr:colOff>
      <xdr:row>77</xdr:row>
      <xdr:rowOff>180975</xdr:rowOff>
    </xdr:from>
    <xdr:to>
      <xdr:col>62</xdr:col>
      <xdr:colOff>57150</xdr:colOff>
      <xdr:row>78</xdr:row>
      <xdr:rowOff>180975</xdr:rowOff>
    </xdr:to>
    <xdr:sp macro="" textlink="">
      <xdr:nvSpPr>
        <xdr:cNvPr id="35909" name="Text Box 69"/>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9525</xdr:colOff>
      <xdr:row>77</xdr:row>
      <xdr:rowOff>180975</xdr:rowOff>
    </xdr:from>
    <xdr:to>
      <xdr:col>70</xdr:col>
      <xdr:colOff>66675</xdr:colOff>
      <xdr:row>78</xdr:row>
      <xdr:rowOff>180975</xdr:rowOff>
    </xdr:to>
    <xdr:sp macro="" textlink="">
      <xdr:nvSpPr>
        <xdr:cNvPr id="35912" name="Text Box 72"/>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75</xdr:col>
      <xdr:colOff>9525</xdr:colOff>
      <xdr:row>77</xdr:row>
      <xdr:rowOff>180975</xdr:rowOff>
    </xdr:from>
    <xdr:to>
      <xdr:col>77</xdr:col>
      <xdr:colOff>66675</xdr:colOff>
      <xdr:row>78</xdr:row>
      <xdr:rowOff>180975</xdr:rowOff>
    </xdr:to>
    <xdr:sp macro="" textlink="">
      <xdr:nvSpPr>
        <xdr:cNvPr id="35914" name="Text Box 74"/>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82</xdr:col>
      <xdr:colOff>9525</xdr:colOff>
      <xdr:row>77</xdr:row>
      <xdr:rowOff>180975</xdr:rowOff>
    </xdr:from>
    <xdr:to>
      <xdr:col>84</xdr:col>
      <xdr:colOff>66675</xdr:colOff>
      <xdr:row>78</xdr:row>
      <xdr:rowOff>180975</xdr:rowOff>
    </xdr:to>
    <xdr:sp macro="" textlink="">
      <xdr:nvSpPr>
        <xdr:cNvPr id="35919" name="Text Box 79"/>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89</xdr:col>
      <xdr:colOff>9525</xdr:colOff>
      <xdr:row>77</xdr:row>
      <xdr:rowOff>180975</xdr:rowOff>
    </xdr:from>
    <xdr:to>
      <xdr:col>91</xdr:col>
      <xdr:colOff>66675</xdr:colOff>
      <xdr:row>78</xdr:row>
      <xdr:rowOff>180975</xdr:rowOff>
    </xdr:to>
    <xdr:sp macro="" textlink="">
      <xdr:nvSpPr>
        <xdr:cNvPr id="35920" name="Text Box 80"/>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36</xdr:col>
      <xdr:colOff>9525</xdr:colOff>
      <xdr:row>110</xdr:row>
      <xdr:rowOff>180975</xdr:rowOff>
    </xdr:from>
    <xdr:to>
      <xdr:col>38</xdr:col>
      <xdr:colOff>66675</xdr:colOff>
      <xdr:row>111</xdr:row>
      <xdr:rowOff>180975</xdr:rowOff>
    </xdr:to>
    <xdr:sp macro="" textlink="">
      <xdr:nvSpPr>
        <xdr:cNvPr id="35921" name="Text Box 81"/>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110</xdr:row>
      <xdr:rowOff>180975</xdr:rowOff>
    </xdr:from>
    <xdr:to>
      <xdr:col>48</xdr:col>
      <xdr:colOff>66675</xdr:colOff>
      <xdr:row>111</xdr:row>
      <xdr:rowOff>180975</xdr:rowOff>
    </xdr:to>
    <xdr:sp macro="" textlink="">
      <xdr:nvSpPr>
        <xdr:cNvPr id="35925" name="Text Box 85"/>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110</xdr:row>
      <xdr:rowOff>180975</xdr:rowOff>
    </xdr:from>
    <xdr:to>
      <xdr:col>58</xdr:col>
      <xdr:colOff>66675</xdr:colOff>
      <xdr:row>111</xdr:row>
      <xdr:rowOff>180975</xdr:rowOff>
    </xdr:to>
    <xdr:sp macro="" textlink="">
      <xdr:nvSpPr>
        <xdr:cNvPr id="35926" name="Text Box 86"/>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110</xdr:row>
      <xdr:rowOff>180975</xdr:rowOff>
    </xdr:from>
    <xdr:to>
      <xdr:col>68</xdr:col>
      <xdr:colOff>66675</xdr:colOff>
      <xdr:row>111</xdr:row>
      <xdr:rowOff>180975</xdr:rowOff>
    </xdr:to>
    <xdr:sp macro="" textlink="">
      <xdr:nvSpPr>
        <xdr:cNvPr id="35927" name="Text Box 87"/>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110</xdr:row>
      <xdr:rowOff>180975</xdr:rowOff>
    </xdr:from>
    <xdr:to>
      <xdr:col>78</xdr:col>
      <xdr:colOff>66675</xdr:colOff>
      <xdr:row>111</xdr:row>
      <xdr:rowOff>180975</xdr:rowOff>
    </xdr:to>
    <xdr:sp macro="" textlink="">
      <xdr:nvSpPr>
        <xdr:cNvPr id="35928" name="Text Box 88"/>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110</xdr:row>
      <xdr:rowOff>180975</xdr:rowOff>
    </xdr:from>
    <xdr:to>
      <xdr:col>88</xdr:col>
      <xdr:colOff>66675</xdr:colOff>
      <xdr:row>111</xdr:row>
      <xdr:rowOff>180975</xdr:rowOff>
    </xdr:to>
    <xdr:sp macro="" textlink="">
      <xdr:nvSpPr>
        <xdr:cNvPr id="35929" name="Text Box 89"/>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110</xdr:row>
      <xdr:rowOff>180975</xdr:rowOff>
    </xdr:from>
    <xdr:to>
      <xdr:col>98</xdr:col>
      <xdr:colOff>66675</xdr:colOff>
      <xdr:row>111</xdr:row>
      <xdr:rowOff>180975</xdr:rowOff>
    </xdr:to>
    <xdr:sp macro="" textlink="">
      <xdr:nvSpPr>
        <xdr:cNvPr id="35931" name="Text Box 91"/>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110</xdr:row>
      <xdr:rowOff>180975</xdr:rowOff>
    </xdr:from>
    <xdr:to>
      <xdr:col>108</xdr:col>
      <xdr:colOff>66675</xdr:colOff>
      <xdr:row>111</xdr:row>
      <xdr:rowOff>180975</xdr:rowOff>
    </xdr:to>
    <xdr:sp macro="" textlink="">
      <xdr:nvSpPr>
        <xdr:cNvPr id="35933" name="Text Box 93"/>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115</xdr:col>
      <xdr:colOff>66675</xdr:colOff>
      <xdr:row>110</xdr:row>
      <xdr:rowOff>180975</xdr:rowOff>
    </xdr:from>
    <xdr:to>
      <xdr:col>118</xdr:col>
      <xdr:colOff>47625</xdr:colOff>
      <xdr:row>111</xdr:row>
      <xdr:rowOff>180975</xdr:rowOff>
    </xdr:to>
    <xdr:sp macro="" textlink="">
      <xdr:nvSpPr>
        <xdr:cNvPr id="35934" name="Text Box 94"/>
        <xdr:cNvSpPr txBox="1">
          <a:spLocks noChangeArrowheads="1"/>
        </xdr:cNvSpPr>
      </xdr:nvSpPr>
      <xdr:spPr bwMode="auto">
        <a:xfrm>
          <a:off x="882967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144</xdr:row>
      <xdr:rowOff>0</xdr:rowOff>
    </xdr:from>
    <xdr:to>
      <xdr:col>38</xdr:col>
      <xdr:colOff>66675</xdr:colOff>
      <xdr:row>144</xdr:row>
      <xdr:rowOff>190500</xdr:rowOff>
    </xdr:to>
    <xdr:sp macro="" textlink="">
      <xdr:nvSpPr>
        <xdr:cNvPr id="35935" name="Text Box 95"/>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144</xdr:row>
      <xdr:rowOff>0</xdr:rowOff>
    </xdr:from>
    <xdr:to>
      <xdr:col>56</xdr:col>
      <xdr:colOff>66675</xdr:colOff>
      <xdr:row>144</xdr:row>
      <xdr:rowOff>190500</xdr:rowOff>
    </xdr:to>
    <xdr:sp macro="" textlink="">
      <xdr:nvSpPr>
        <xdr:cNvPr id="35936" name="Text Box 96"/>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144</xdr:row>
      <xdr:rowOff>0</xdr:rowOff>
    </xdr:from>
    <xdr:to>
      <xdr:col>74</xdr:col>
      <xdr:colOff>66675</xdr:colOff>
      <xdr:row>144</xdr:row>
      <xdr:rowOff>190500</xdr:rowOff>
    </xdr:to>
    <xdr:sp macro="" textlink="">
      <xdr:nvSpPr>
        <xdr:cNvPr id="35937" name="Text Box 97"/>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144</xdr:row>
      <xdr:rowOff>0</xdr:rowOff>
    </xdr:from>
    <xdr:to>
      <xdr:col>92</xdr:col>
      <xdr:colOff>66675</xdr:colOff>
      <xdr:row>144</xdr:row>
      <xdr:rowOff>190500</xdr:rowOff>
    </xdr:to>
    <xdr:sp macro="" textlink="">
      <xdr:nvSpPr>
        <xdr:cNvPr id="35938" name="Text Box 98"/>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144</xdr:row>
      <xdr:rowOff>0</xdr:rowOff>
    </xdr:from>
    <xdr:to>
      <xdr:col>108</xdr:col>
      <xdr:colOff>66675</xdr:colOff>
      <xdr:row>144</xdr:row>
      <xdr:rowOff>190500</xdr:rowOff>
    </xdr:to>
    <xdr:sp macro="" textlink="">
      <xdr:nvSpPr>
        <xdr:cNvPr id="35939" name="Text Box 99"/>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177</xdr:row>
      <xdr:rowOff>0</xdr:rowOff>
    </xdr:from>
    <xdr:to>
      <xdr:col>38</xdr:col>
      <xdr:colOff>66675</xdr:colOff>
      <xdr:row>177</xdr:row>
      <xdr:rowOff>190500</xdr:rowOff>
    </xdr:to>
    <xdr:sp macro="" textlink="">
      <xdr:nvSpPr>
        <xdr:cNvPr id="35940" name="Text Box 100"/>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35941" name="Group 101"/>
        <xdr:cNvGrpSpPr>
          <a:grpSpLocks/>
        </xdr:cNvGrpSpPr>
      </xdr:nvGrpSpPr>
      <xdr:grpSpPr bwMode="auto">
        <a:xfrm>
          <a:off x="10285319" y="38100"/>
          <a:ext cx="273424" cy="261657"/>
          <a:chOff x="1067" y="288"/>
          <a:chExt cx="29" cy="27"/>
        </a:xfrm>
      </xdr:grpSpPr>
      <xdr:sp macro="" textlink="">
        <xdr:nvSpPr>
          <xdr:cNvPr id="35942" name="Oval 10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43" name="Text Box 10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33</xdr:row>
      <xdr:rowOff>38100</xdr:rowOff>
    </xdr:from>
    <xdr:to>
      <xdr:col>134</xdr:col>
      <xdr:colOff>47625</xdr:colOff>
      <xdr:row>34</xdr:row>
      <xdr:rowOff>142875</xdr:rowOff>
    </xdr:to>
    <xdr:grpSp>
      <xdr:nvGrpSpPr>
        <xdr:cNvPr id="35944" name="Group 104"/>
        <xdr:cNvGrpSpPr>
          <a:grpSpLocks/>
        </xdr:cNvGrpSpPr>
      </xdr:nvGrpSpPr>
      <xdr:grpSpPr bwMode="auto">
        <a:xfrm>
          <a:off x="10285319" y="6380629"/>
          <a:ext cx="273424" cy="261658"/>
          <a:chOff x="1067" y="288"/>
          <a:chExt cx="29" cy="27"/>
        </a:xfrm>
      </xdr:grpSpPr>
      <xdr:sp macro="" textlink="">
        <xdr:nvSpPr>
          <xdr:cNvPr id="35945" name="Oval 10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46" name="Text Box 10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66</xdr:row>
      <xdr:rowOff>47625</xdr:rowOff>
    </xdr:from>
    <xdr:to>
      <xdr:col>134</xdr:col>
      <xdr:colOff>47625</xdr:colOff>
      <xdr:row>67</xdr:row>
      <xdr:rowOff>152400</xdr:rowOff>
    </xdr:to>
    <xdr:grpSp>
      <xdr:nvGrpSpPr>
        <xdr:cNvPr id="35947" name="Group 107"/>
        <xdr:cNvGrpSpPr>
          <a:grpSpLocks/>
        </xdr:cNvGrpSpPr>
      </xdr:nvGrpSpPr>
      <xdr:grpSpPr bwMode="auto">
        <a:xfrm>
          <a:off x="10285319" y="12755096"/>
          <a:ext cx="273424" cy="261657"/>
          <a:chOff x="1067" y="288"/>
          <a:chExt cx="29" cy="27"/>
        </a:xfrm>
      </xdr:grpSpPr>
      <xdr:sp macro="" textlink="">
        <xdr:nvSpPr>
          <xdr:cNvPr id="35948" name="Oval 10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49" name="Text Box 10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99</xdr:row>
      <xdr:rowOff>47625</xdr:rowOff>
    </xdr:from>
    <xdr:to>
      <xdr:col>134</xdr:col>
      <xdr:colOff>47625</xdr:colOff>
      <xdr:row>100</xdr:row>
      <xdr:rowOff>152400</xdr:rowOff>
    </xdr:to>
    <xdr:grpSp>
      <xdr:nvGrpSpPr>
        <xdr:cNvPr id="35950" name="Group 110"/>
        <xdr:cNvGrpSpPr>
          <a:grpSpLocks/>
        </xdr:cNvGrpSpPr>
      </xdr:nvGrpSpPr>
      <xdr:grpSpPr bwMode="auto">
        <a:xfrm>
          <a:off x="10285319" y="19120037"/>
          <a:ext cx="273424" cy="261657"/>
          <a:chOff x="1067" y="288"/>
          <a:chExt cx="29" cy="27"/>
        </a:xfrm>
      </xdr:grpSpPr>
      <xdr:sp macro="" textlink="">
        <xdr:nvSpPr>
          <xdr:cNvPr id="35951" name="Oval 11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52" name="Text Box 11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132</xdr:row>
      <xdr:rowOff>38100</xdr:rowOff>
    </xdr:from>
    <xdr:to>
      <xdr:col>134</xdr:col>
      <xdr:colOff>47625</xdr:colOff>
      <xdr:row>133</xdr:row>
      <xdr:rowOff>142875</xdr:rowOff>
    </xdr:to>
    <xdr:grpSp>
      <xdr:nvGrpSpPr>
        <xdr:cNvPr id="35953" name="Group 113"/>
        <xdr:cNvGrpSpPr>
          <a:grpSpLocks/>
        </xdr:cNvGrpSpPr>
      </xdr:nvGrpSpPr>
      <xdr:grpSpPr bwMode="auto">
        <a:xfrm>
          <a:off x="10285319" y="25475453"/>
          <a:ext cx="273424" cy="261657"/>
          <a:chOff x="1067" y="288"/>
          <a:chExt cx="29" cy="27"/>
        </a:xfrm>
      </xdr:grpSpPr>
      <xdr:sp macro="" textlink="">
        <xdr:nvSpPr>
          <xdr:cNvPr id="35954" name="Oval 11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55" name="Text Box 11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165</xdr:row>
      <xdr:rowOff>38100</xdr:rowOff>
    </xdr:from>
    <xdr:to>
      <xdr:col>134</xdr:col>
      <xdr:colOff>47625</xdr:colOff>
      <xdr:row>166</xdr:row>
      <xdr:rowOff>142875</xdr:rowOff>
    </xdr:to>
    <xdr:grpSp>
      <xdr:nvGrpSpPr>
        <xdr:cNvPr id="35956" name="Group 116"/>
        <xdr:cNvGrpSpPr>
          <a:grpSpLocks/>
        </xdr:cNvGrpSpPr>
      </xdr:nvGrpSpPr>
      <xdr:grpSpPr bwMode="auto">
        <a:xfrm>
          <a:off x="10285319" y="31896424"/>
          <a:ext cx="273424" cy="261657"/>
          <a:chOff x="1067" y="288"/>
          <a:chExt cx="29" cy="27"/>
        </a:xfrm>
      </xdr:grpSpPr>
      <xdr:sp macro="" textlink="">
        <xdr:nvSpPr>
          <xdr:cNvPr id="35957" name="Oval 11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58" name="Text Box 11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96</xdr:col>
      <xdr:colOff>9525</xdr:colOff>
      <xdr:row>78</xdr:row>
      <xdr:rowOff>0</xdr:rowOff>
    </xdr:from>
    <xdr:to>
      <xdr:col>98</xdr:col>
      <xdr:colOff>66675</xdr:colOff>
      <xdr:row>78</xdr:row>
      <xdr:rowOff>190500</xdr:rowOff>
    </xdr:to>
    <xdr:sp macro="" textlink="">
      <xdr:nvSpPr>
        <xdr:cNvPr id="35959" name="Text Box 119"/>
        <xdr:cNvSpPr txBox="1">
          <a:spLocks noChangeArrowheads="1"/>
        </xdr:cNvSpPr>
      </xdr:nvSpPr>
      <xdr:spPr bwMode="auto">
        <a:xfrm>
          <a:off x="7324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94</a:t>
          </a:r>
        </a:p>
      </xdr:txBody>
    </xdr:sp>
    <xdr:clientData/>
  </xdr:twoCellAnchor>
  <xdr:twoCellAnchor editAs="oneCell">
    <xdr:from>
      <xdr:col>100</xdr:col>
      <xdr:colOff>57150</xdr:colOff>
      <xdr:row>78</xdr:row>
      <xdr:rowOff>0</xdr:rowOff>
    </xdr:from>
    <xdr:to>
      <xdr:col>103</xdr:col>
      <xdr:colOff>38100</xdr:colOff>
      <xdr:row>78</xdr:row>
      <xdr:rowOff>190500</xdr:rowOff>
    </xdr:to>
    <xdr:sp macro="" textlink="">
      <xdr:nvSpPr>
        <xdr:cNvPr id="35960" name="Text Box 120"/>
        <xdr:cNvSpPr txBox="1">
          <a:spLocks noChangeArrowheads="1"/>
        </xdr:cNvSpPr>
      </xdr:nvSpPr>
      <xdr:spPr bwMode="auto">
        <a:xfrm>
          <a:off x="7677150"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54</xdr:col>
      <xdr:colOff>9525</xdr:colOff>
      <xdr:row>177</xdr:row>
      <xdr:rowOff>0</xdr:rowOff>
    </xdr:from>
    <xdr:to>
      <xdr:col>56</xdr:col>
      <xdr:colOff>66675</xdr:colOff>
      <xdr:row>177</xdr:row>
      <xdr:rowOff>190500</xdr:rowOff>
    </xdr:to>
    <xdr:sp macro="" textlink="">
      <xdr:nvSpPr>
        <xdr:cNvPr id="35961" name="Text Box 121"/>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177</xdr:row>
      <xdr:rowOff>0</xdr:rowOff>
    </xdr:from>
    <xdr:to>
      <xdr:col>72</xdr:col>
      <xdr:colOff>57150</xdr:colOff>
      <xdr:row>177</xdr:row>
      <xdr:rowOff>190500</xdr:rowOff>
    </xdr:to>
    <xdr:sp macro="" textlink="">
      <xdr:nvSpPr>
        <xdr:cNvPr id="35962" name="Text Box 122"/>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36865" name="Text Box 1"/>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36866" name="Text Box 2"/>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38100</xdr:rowOff>
    </xdr:from>
    <xdr:ext cx="116541" cy="156883"/>
    <xdr:sp macro="" textlink="">
      <xdr:nvSpPr>
        <xdr:cNvPr id="36867" name="Text Box 3"/>
        <xdr:cNvSpPr txBox="1">
          <a:spLocks noChangeArrowheads="1"/>
        </xdr:cNvSpPr>
      </xdr:nvSpPr>
      <xdr:spPr bwMode="auto">
        <a:xfrm>
          <a:off x="542925"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6868"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6869" name="CommandButton1" hidden="1">
              <a:extLst>
                <a:ext uri="{63B3BB69-23CF-44E3-9099-C40C66FF867C}">
                  <a14:compatExt spid="_x0000_s36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76200</xdr:rowOff>
        </xdr:from>
        <xdr:to>
          <xdr:col>12</xdr:col>
          <xdr:colOff>9525</xdr:colOff>
          <xdr:row>38</xdr:row>
          <xdr:rowOff>9525</xdr:rowOff>
        </xdr:to>
        <xdr:sp macro="" textlink="">
          <xdr:nvSpPr>
            <xdr:cNvPr id="36870" name="CommandButton2" hidden="1">
              <a:extLst>
                <a:ext uri="{63B3BB69-23CF-44E3-9099-C40C66FF867C}">
                  <a14:compatExt spid="_x0000_s36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36871" name="Text Box 7"/>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36872" name="Text Box 8"/>
        <xdr:cNvSpPr txBox="1">
          <a:spLocks noChangeArrowheads="1"/>
        </xdr:cNvSpPr>
      </xdr:nvSpPr>
      <xdr:spPr bwMode="auto">
        <a:xfrm>
          <a:off x="27527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36873" name="Text Box 9"/>
        <xdr:cNvSpPr txBox="1">
          <a:spLocks noChangeArrowheads="1"/>
        </xdr:cNvSpPr>
      </xdr:nvSpPr>
      <xdr:spPr bwMode="auto">
        <a:xfrm>
          <a:off x="36766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36874" name="Text Box 10"/>
        <xdr:cNvSpPr txBox="1">
          <a:spLocks noChangeArrowheads="1"/>
        </xdr:cNvSpPr>
      </xdr:nvSpPr>
      <xdr:spPr bwMode="auto">
        <a:xfrm>
          <a:off x="45815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36877" name="Text Box 13"/>
        <xdr:cNvSpPr txBox="1">
          <a:spLocks noChangeArrowheads="1"/>
        </xdr:cNvSpPr>
      </xdr:nvSpPr>
      <xdr:spPr bwMode="auto">
        <a:xfrm>
          <a:off x="54959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36878" name="Text Box 14"/>
        <xdr:cNvSpPr txBox="1">
          <a:spLocks noChangeArrowheads="1"/>
        </xdr:cNvSpPr>
      </xdr:nvSpPr>
      <xdr:spPr bwMode="auto">
        <a:xfrm>
          <a:off x="6419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36879" name="Text Box 15"/>
        <xdr:cNvSpPr txBox="1">
          <a:spLocks noChangeArrowheads="1"/>
        </xdr:cNvSpPr>
      </xdr:nvSpPr>
      <xdr:spPr bwMode="auto">
        <a:xfrm>
          <a:off x="7562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34</xdr:row>
      <xdr:rowOff>47625</xdr:rowOff>
    </xdr:from>
    <xdr:to>
      <xdr:col>27</xdr:col>
      <xdr:colOff>38100</xdr:colOff>
      <xdr:row>35</xdr:row>
      <xdr:rowOff>57150</xdr:rowOff>
    </xdr:to>
    <xdr:sp macro="" textlink="">
      <xdr:nvSpPr>
        <xdr:cNvPr id="36880" name="Text Box 16"/>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34</xdr:row>
      <xdr:rowOff>47625</xdr:rowOff>
    </xdr:from>
    <xdr:to>
      <xdr:col>32</xdr:col>
      <xdr:colOff>0</xdr:colOff>
      <xdr:row>35</xdr:row>
      <xdr:rowOff>57150</xdr:rowOff>
    </xdr:to>
    <xdr:sp macro="" textlink="">
      <xdr:nvSpPr>
        <xdr:cNvPr id="36881" name="Text Box 17"/>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34</xdr:row>
      <xdr:rowOff>47625</xdr:rowOff>
    </xdr:from>
    <xdr:ext cx="116541" cy="156882"/>
    <xdr:sp macro="" textlink="">
      <xdr:nvSpPr>
        <xdr:cNvPr id="36882" name="Text Box 18"/>
        <xdr:cNvSpPr txBox="1">
          <a:spLocks noChangeArrowheads="1"/>
        </xdr:cNvSpPr>
      </xdr:nvSpPr>
      <xdr:spPr bwMode="auto">
        <a:xfrm>
          <a:off x="552450"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38</xdr:row>
      <xdr:rowOff>76200</xdr:rowOff>
    </xdr:from>
    <xdr:to>
      <xdr:col>31</xdr:col>
      <xdr:colOff>0</xdr:colOff>
      <xdr:row>38</xdr:row>
      <xdr:rowOff>76200</xdr:rowOff>
    </xdr:to>
    <xdr:sp macro="" textlink="">
      <xdr:nvSpPr>
        <xdr:cNvPr id="36883" name="Line 19"/>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12</xdr:row>
      <xdr:rowOff>0</xdr:rowOff>
    </xdr:from>
    <xdr:to>
      <xdr:col>129</xdr:col>
      <xdr:colOff>57150</xdr:colOff>
      <xdr:row>12</xdr:row>
      <xdr:rowOff>190500</xdr:rowOff>
    </xdr:to>
    <xdr:sp macro="" textlink="">
      <xdr:nvSpPr>
        <xdr:cNvPr id="36884" name="Text Box 20"/>
        <xdr:cNvSpPr txBox="1">
          <a:spLocks noChangeArrowheads="1"/>
        </xdr:cNvSpPr>
      </xdr:nvSpPr>
      <xdr:spPr bwMode="auto">
        <a:xfrm>
          <a:off x="9667875" y="22669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12</xdr:row>
      <xdr:rowOff>0</xdr:rowOff>
    </xdr:from>
    <xdr:to>
      <xdr:col>117</xdr:col>
      <xdr:colOff>38100</xdr:colOff>
      <xdr:row>12</xdr:row>
      <xdr:rowOff>142875</xdr:rowOff>
    </xdr:to>
    <xdr:sp macro="" textlink="">
      <xdr:nvSpPr>
        <xdr:cNvPr id="36885" name="Text Box 21"/>
        <xdr:cNvSpPr txBox="1">
          <a:spLocks noChangeArrowheads="1"/>
        </xdr:cNvSpPr>
      </xdr:nvSpPr>
      <xdr:spPr bwMode="auto">
        <a:xfrm>
          <a:off x="8705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20</xdr:row>
      <xdr:rowOff>171450</xdr:rowOff>
    </xdr:from>
    <xdr:to>
      <xdr:col>39</xdr:col>
      <xdr:colOff>38100</xdr:colOff>
      <xdr:row>21</xdr:row>
      <xdr:rowOff>200025</xdr:rowOff>
    </xdr:to>
    <xdr:sp macro="" textlink="">
      <xdr:nvSpPr>
        <xdr:cNvPr id="36886" name="Text Box 22"/>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20</xdr:row>
      <xdr:rowOff>171450</xdr:rowOff>
    </xdr:from>
    <xdr:to>
      <xdr:col>51</xdr:col>
      <xdr:colOff>38100</xdr:colOff>
      <xdr:row>21</xdr:row>
      <xdr:rowOff>190500</xdr:rowOff>
    </xdr:to>
    <xdr:sp macro="" textlink="">
      <xdr:nvSpPr>
        <xdr:cNvPr id="36887" name="Text Box 23"/>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20</xdr:row>
      <xdr:rowOff>171450</xdr:rowOff>
    </xdr:from>
    <xdr:to>
      <xdr:col>63</xdr:col>
      <xdr:colOff>9525</xdr:colOff>
      <xdr:row>21</xdr:row>
      <xdr:rowOff>209550</xdr:rowOff>
    </xdr:to>
    <xdr:sp macro="" textlink="">
      <xdr:nvSpPr>
        <xdr:cNvPr id="36888" name="Text Box 24"/>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20</xdr:row>
      <xdr:rowOff>171450</xdr:rowOff>
    </xdr:from>
    <xdr:to>
      <xdr:col>86</xdr:col>
      <xdr:colOff>66675</xdr:colOff>
      <xdr:row>21</xdr:row>
      <xdr:rowOff>209550</xdr:rowOff>
    </xdr:to>
    <xdr:sp macro="" textlink="">
      <xdr:nvSpPr>
        <xdr:cNvPr id="36889" name="Text Box 25"/>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20</xdr:row>
      <xdr:rowOff>171450</xdr:rowOff>
    </xdr:from>
    <xdr:to>
      <xdr:col>102</xdr:col>
      <xdr:colOff>38100</xdr:colOff>
      <xdr:row>21</xdr:row>
      <xdr:rowOff>190500</xdr:rowOff>
    </xdr:to>
    <xdr:sp macro="" textlink="">
      <xdr:nvSpPr>
        <xdr:cNvPr id="36890" name="Text Box 26"/>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20</xdr:row>
      <xdr:rowOff>171450</xdr:rowOff>
    </xdr:from>
    <xdr:to>
      <xdr:col>117</xdr:col>
      <xdr:colOff>38100</xdr:colOff>
      <xdr:row>21</xdr:row>
      <xdr:rowOff>180975</xdr:rowOff>
    </xdr:to>
    <xdr:sp macro="" textlink="">
      <xdr:nvSpPr>
        <xdr:cNvPr id="36891" name="Text Box 27"/>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44</xdr:row>
      <xdr:rowOff>38100</xdr:rowOff>
    </xdr:from>
    <xdr:to>
      <xdr:col>30</xdr:col>
      <xdr:colOff>9525</xdr:colOff>
      <xdr:row>45</xdr:row>
      <xdr:rowOff>38100</xdr:rowOff>
    </xdr:to>
    <xdr:sp macro="" textlink="">
      <xdr:nvSpPr>
        <xdr:cNvPr id="36892" name="Text Box 28"/>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44</xdr:row>
      <xdr:rowOff>180975</xdr:rowOff>
    </xdr:from>
    <xdr:to>
      <xdr:col>39</xdr:col>
      <xdr:colOff>38100</xdr:colOff>
      <xdr:row>45</xdr:row>
      <xdr:rowOff>133350</xdr:rowOff>
    </xdr:to>
    <xdr:sp macro="" textlink="">
      <xdr:nvSpPr>
        <xdr:cNvPr id="36893" name="Text Box 29"/>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36</xdr:col>
      <xdr:colOff>0</xdr:colOff>
      <xdr:row>53</xdr:row>
      <xdr:rowOff>171450</xdr:rowOff>
    </xdr:from>
    <xdr:to>
      <xdr:col>39</xdr:col>
      <xdr:colOff>38100</xdr:colOff>
      <xdr:row>54</xdr:row>
      <xdr:rowOff>200025</xdr:rowOff>
    </xdr:to>
    <xdr:sp macro="" textlink="">
      <xdr:nvSpPr>
        <xdr:cNvPr id="36907" name="Text Box 43"/>
        <xdr:cNvSpPr txBox="1">
          <a:spLocks noChangeArrowheads="1"/>
        </xdr:cNvSpPr>
      </xdr:nvSpPr>
      <xdr:spPr bwMode="auto">
        <a:xfrm>
          <a:off x="2743200" y="10563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xdr:from>
      <xdr:col>131</xdr:col>
      <xdr:colOff>9525</xdr:colOff>
      <xdr:row>33</xdr:row>
      <xdr:rowOff>38100</xdr:rowOff>
    </xdr:from>
    <xdr:to>
      <xdr:col>134</xdr:col>
      <xdr:colOff>47625</xdr:colOff>
      <xdr:row>34</xdr:row>
      <xdr:rowOff>142875</xdr:rowOff>
    </xdr:to>
    <xdr:grpSp>
      <xdr:nvGrpSpPr>
        <xdr:cNvPr id="36914" name="Group 50"/>
        <xdr:cNvGrpSpPr>
          <a:grpSpLocks/>
        </xdr:cNvGrpSpPr>
      </xdr:nvGrpSpPr>
      <xdr:grpSpPr bwMode="auto">
        <a:xfrm>
          <a:off x="10285319" y="6470276"/>
          <a:ext cx="273424" cy="261658"/>
          <a:chOff x="1067" y="288"/>
          <a:chExt cx="29" cy="27"/>
        </a:xfrm>
      </xdr:grpSpPr>
      <xdr:sp macro="" textlink="">
        <xdr:nvSpPr>
          <xdr:cNvPr id="36915" name="Oval 5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16" name="Text Box 5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36917" name="Group 53"/>
        <xdr:cNvGrpSpPr>
          <a:grpSpLocks/>
        </xdr:cNvGrpSpPr>
      </xdr:nvGrpSpPr>
      <xdr:grpSpPr bwMode="auto">
        <a:xfrm>
          <a:off x="10285319" y="38100"/>
          <a:ext cx="273424" cy="261657"/>
          <a:chOff x="1067" y="288"/>
          <a:chExt cx="29" cy="27"/>
        </a:xfrm>
      </xdr:grpSpPr>
      <xdr:sp macro="" textlink="">
        <xdr:nvSpPr>
          <xdr:cNvPr id="36918" name="Oval 5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19" name="Text Box 5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69</xdr:row>
          <xdr:rowOff>76200</xdr:rowOff>
        </xdr:from>
        <xdr:to>
          <xdr:col>12</xdr:col>
          <xdr:colOff>9525</xdr:colOff>
          <xdr:row>71</xdr:row>
          <xdr:rowOff>9525</xdr:rowOff>
        </xdr:to>
        <xdr:sp macro="" textlink="">
          <xdr:nvSpPr>
            <xdr:cNvPr id="36920" name="CommandButton4" hidden="1">
              <a:extLst>
                <a:ext uri="{63B3BB69-23CF-44E3-9099-C40C66FF867C}">
                  <a14:compatExt spid="_x0000_s36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67</xdr:row>
      <xdr:rowOff>38100</xdr:rowOff>
    </xdr:from>
    <xdr:to>
      <xdr:col>27</xdr:col>
      <xdr:colOff>19050</xdr:colOff>
      <xdr:row>68</xdr:row>
      <xdr:rowOff>47625</xdr:rowOff>
    </xdr:to>
    <xdr:sp macro="" textlink="">
      <xdr:nvSpPr>
        <xdr:cNvPr id="36921" name="Text Box 57"/>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67</xdr:row>
      <xdr:rowOff>38100</xdr:rowOff>
    </xdr:from>
    <xdr:to>
      <xdr:col>32</xdr:col>
      <xdr:colOff>0</xdr:colOff>
      <xdr:row>68</xdr:row>
      <xdr:rowOff>47625</xdr:rowOff>
    </xdr:to>
    <xdr:sp macro="" textlink="">
      <xdr:nvSpPr>
        <xdr:cNvPr id="36922" name="Text Box 58"/>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67</xdr:row>
      <xdr:rowOff>38100</xdr:rowOff>
    </xdr:from>
    <xdr:ext cx="116541" cy="156882"/>
    <xdr:sp macro="" textlink="">
      <xdr:nvSpPr>
        <xdr:cNvPr id="36923" name="Text Box 59"/>
        <xdr:cNvSpPr txBox="1">
          <a:spLocks noChangeArrowheads="1"/>
        </xdr:cNvSpPr>
      </xdr:nvSpPr>
      <xdr:spPr bwMode="auto">
        <a:xfrm>
          <a:off x="542925"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71</xdr:row>
      <xdr:rowOff>76200</xdr:rowOff>
    </xdr:from>
    <xdr:to>
      <xdr:col>31</xdr:col>
      <xdr:colOff>0</xdr:colOff>
      <xdr:row>71</xdr:row>
      <xdr:rowOff>76200</xdr:rowOff>
    </xdr:to>
    <xdr:sp macro="" textlink="">
      <xdr:nvSpPr>
        <xdr:cNvPr id="36924" name="Line 60"/>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77</xdr:row>
      <xdr:rowOff>38100</xdr:rowOff>
    </xdr:from>
    <xdr:to>
      <xdr:col>30</xdr:col>
      <xdr:colOff>9525</xdr:colOff>
      <xdr:row>78</xdr:row>
      <xdr:rowOff>38100</xdr:rowOff>
    </xdr:to>
    <xdr:sp macro="" textlink="">
      <xdr:nvSpPr>
        <xdr:cNvPr id="36925" name="Text Box 61"/>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66</xdr:row>
      <xdr:rowOff>38100</xdr:rowOff>
    </xdr:from>
    <xdr:to>
      <xdr:col>134</xdr:col>
      <xdr:colOff>47625</xdr:colOff>
      <xdr:row>67</xdr:row>
      <xdr:rowOff>142875</xdr:rowOff>
    </xdr:to>
    <xdr:grpSp>
      <xdr:nvGrpSpPr>
        <xdr:cNvPr id="36933" name="Group 69"/>
        <xdr:cNvGrpSpPr>
          <a:grpSpLocks/>
        </xdr:cNvGrpSpPr>
      </xdr:nvGrpSpPr>
      <xdr:grpSpPr bwMode="auto">
        <a:xfrm>
          <a:off x="10285319" y="12947276"/>
          <a:ext cx="273424" cy="261658"/>
          <a:chOff x="1067" y="288"/>
          <a:chExt cx="29" cy="27"/>
        </a:xfrm>
      </xdr:grpSpPr>
      <xdr:sp macro="" textlink="">
        <xdr:nvSpPr>
          <xdr:cNvPr id="36934" name="Oval 7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35" name="Text Box 7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36</xdr:row>
          <xdr:rowOff>76200</xdr:rowOff>
        </xdr:from>
        <xdr:to>
          <xdr:col>24</xdr:col>
          <xdr:colOff>19050</xdr:colOff>
          <xdr:row>38</xdr:row>
          <xdr:rowOff>9525</xdr:rowOff>
        </xdr:to>
        <xdr:sp macro="" textlink="">
          <xdr:nvSpPr>
            <xdr:cNvPr id="36936" name="CommandButton3" hidden="1">
              <a:extLst>
                <a:ext uri="{63B3BB69-23CF-44E3-9099-C40C66FF867C}">
                  <a14:compatExt spid="_x0000_s36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77</xdr:row>
      <xdr:rowOff>180975</xdr:rowOff>
    </xdr:from>
    <xdr:to>
      <xdr:col>39</xdr:col>
      <xdr:colOff>38100</xdr:colOff>
      <xdr:row>78</xdr:row>
      <xdr:rowOff>133350</xdr:rowOff>
    </xdr:to>
    <xdr:sp macro="" textlink="">
      <xdr:nvSpPr>
        <xdr:cNvPr id="36937" name="Text Box 73"/>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77</xdr:row>
      <xdr:rowOff>180975</xdr:rowOff>
    </xdr:from>
    <xdr:to>
      <xdr:col>48</xdr:col>
      <xdr:colOff>38100</xdr:colOff>
      <xdr:row>78</xdr:row>
      <xdr:rowOff>133350</xdr:rowOff>
    </xdr:to>
    <xdr:sp macro="" textlink="">
      <xdr:nvSpPr>
        <xdr:cNvPr id="36939" name="Text Box 75"/>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77</xdr:row>
      <xdr:rowOff>180975</xdr:rowOff>
    </xdr:from>
    <xdr:to>
      <xdr:col>58</xdr:col>
      <xdr:colOff>38100</xdr:colOff>
      <xdr:row>78</xdr:row>
      <xdr:rowOff>133350</xdr:rowOff>
    </xdr:to>
    <xdr:sp macro="" textlink="">
      <xdr:nvSpPr>
        <xdr:cNvPr id="36940" name="Text Box 76"/>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77</xdr:row>
      <xdr:rowOff>180975</xdr:rowOff>
    </xdr:from>
    <xdr:to>
      <xdr:col>66</xdr:col>
      <xdr:colOff>38100</xdr:colOff>
      <xdr:row>78</xdr:row>
      <xdr:rowOff>133350</xdr:rowOff>
    </xdr:to>
    <xdr:sp macro="" textlink="">
      <xdr:nvSpPr>
        <xdr:cNvPr id="36941" name="Text Box 77"/>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77</xdr:row>
      <xdr:rowOff>171450</xdr:rowOff>
    </xdr:from>
    <xdr:to>
      <xdr:col>74</xdr:col>
      <xdr:colOff>57150</xdr:colOff>
      <xdr:row>78</xdr:row>
      <xdr:rowOff>123825</xdr:rowOff>
    </xdr:to>
    <xdr:sp macro="" textlink="">
      <xdr:nvSpPr>
        <xdr:cNvPr id="36942" name="Text Box 78"/>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9525</xdr:colOff>
      <xdr:row>53</xdr:row>
      <xdr:rowOff>180975</xdr:rowOff>
    </xdr:from>
    <xdr:to>
      <xdr:col>120</xdr:col>
      <xdr:colOff>47625</xdr:colOff>
      <xdr:row>54</xdr:row>
      <xdr:rowOff>190500</xdr:rowOff>
    </xdr:to>
    <xdr:sp macro="" textlink="">
      <xdr:nvSpPr>
        <xdr:cNvPr id="36943" name="Text Box 79"/>
        <xdr:cNvSpPr txBox="1">
          <a:spLocks noChangeArrowheads="1"/>
        </xdr:cNvSpPr>
      </xdr:nvSpPr>
      <xdr:spPr bwMode="auto">
        <a:xfrm>
          <a:off x="8924925" y="10572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0</xdr:colOff>
      <xdr:row>86</xdr:row>
      <xdr:rowOff>180975</xdr:rowOff>
    </xdr:from>
    <xdr:to>
      <xdr:col>39</xdr:col>
      <xdr:colOff>38100</xdr:colOff>
      <xdr:row>87</xdr:row>
      <xdr:rowOff>190500</xdr:rowOff>
    </xdr:to>
    <xdr:sp macro="" textlink="">
      <xdr:nvSpPr>
        <xdr:cNvPr id="36944" name="Text Box 80"/>
        <xdr:cNvSpPr txBox="1">
          <a:spLocks noChangeArrowheads="1"/>
        </xdr:cNvSpPr>
      </xdr:nvSpPr>
      <xdr:spPr bwMode="auto">
        <a:xfrm>
          <a:off x="27432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0</xdr:colOff>
      <xdr:row>86</xdr:row>
      <xdr:rowOff>180975</xdr:rowOff>
    </xdr:from>
    <xdr:to>
      <xdr:col>48</xdr:col>
      <xdr:colOff>38100</xdr:colOff>
      <xdr:row>87</xdr:row>
      <xdr:rowOff>190500</xdr:rowOff>
    </xdr:to>
    <xdr:sp macro="" textlink="">
      <xdr:nvSpPr>
        <xdr:cNvPr id="36945" name="Text Box 81"/>
        <xdr:cNvSpPr txBox="1">
          <a:spLocks noChangeArrowheads="1"/>
        </xdr:cNvSpPr>
      </xdr:nvSpPr>
      <xdr:spPr bwMode="auto">
        <a:xfrm>
          <a:off x="3429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86</xdr:row>
      <xdr:rowOff>180975</xdr:rowOff>
    </xdr:from>
    <xdr:to>
      <xdr:col>58</xdr:col>
      <xdr:colOff>38100</xdr:colOff>
      <xdr:row>87</xdr:row>
      <xdr:rowOff>190500</xdr:rowOff>
    </xdr:to>
    <xdr:sp macro="" textlink="">
      <xdr:nvSpPr>
        <xdr:cNvPr id="36946" name="Text Box 82"/>
        <xdr:cNvSpPr txBox="1">
          <a:spLocks noChangeArrowheads="1"/>
        </xdr:cNvSpPr>
      </xdr:nvSpPr>
      <xdr:spPr bwMode="auto">
        <a:xfrm>
          <a:off x="4191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45</xdr:col>
      <xdr:colOff>0</xdr:colOff>
      <xdr:row>44</xdr:row>
      <xdr:rowOff>180975</xdr:rowOff>
    </xdr:from>
    <xdr:to>
      <xdr:col>48</xdr:col>
      <xdr:colOff>38100</xdr:colOff>
      <xdr:row>45</xdr:row>
      <xdr:rowOff>133350</xdr:rowOff>
    </xdr:to>
    <xdr:sp macro="" textlink="">
      <xdr:nvSpPr>
        <xdr:cNvPr id="36954" name="Text Box 90"/>
        <xdr:cNvSpPr txBox="1">
          <a:spLocks noChangeArrowheads="1"/>
        </xdr:cNvSpPr>
      </xdr:nvSpPr>
      <xdr:spPr bwMode="auto">
        <a:xfrm>
          <a:off x="34290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9525</xdr:colOff>
      <xdr:row>44</xdr:row>
      <xdr:rowOff>180975</xdr:rowOff>
    </xdr:from>
    <xdr:to>
      <xdr:col>102</xdr:col>
      <xdr:colOff>38100</xdr:colOff>
      <xdr:row>45</xdr:row>
      <xdr:rowOff>133350</xdr:rowOff>
    </xdr:to>
    <xdr:sp macro="" textlink="">
      <xdr:nvSpPr>
        <xdr:cNvPr id="36955" name="Text Box 91"/>
        <xdr:cNvSpPr txBox="1">
          <a:spLocks noChangeArrowheads="1"/>
        </xdr:cNvSpPr>
      </xdr:nvSpPr>
      <xdr:spPr bwMode="auto">
        <a:xfrm>
          <a:off x="75533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9525</xdr:colOff>
      <xdr:row>44</xdr:row>
      <xdr:rowOff>180975</xdr:rowOff>
    </xdr:from>
    <xdr:to>
      <xdr:col>120</xdr:col>
      <xdr:colOff>38100</xdr:colOff>
      <xdr:row>45</xdr:row>
      <xdr:rowOff>133350</xdr:rowOff>
    </xdr:to>
    <xdr:sp macro="" textlink="">
      <xdr:nvSpPr>
        <xdr:cNvPr id="36956" name="Text Box 92"/>
        <xdr:cNvSpPr txBox="1">
          <a:spLocks noChangeArrowheads="1"/>
        </xdr:cNvSpPr>
      </xdr:nvSpPr>
      <xdr:spPr bwMode="auto">
        <a:xfrm>
          <a:off x="89249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71</xdr:col>
      <xdr:colOff>66675</xdr:colOff>
      <xdr:row>53</xdr:row>
      <xdr:rowOff>171450</xdr:rowOff>
    </xdr:from>
    <xdr:to>
      <xdr:col>75</xdr:col>
      <xdr:colOff>0</xdr:colOff>
      <xdr:row>54</xdr:row>
      <xdr:rowOff>228600</xdr:rowOff>
    </xdr:to>
    <xdr:sp macro="" textlink="">
      <xdr:nvSpPr>
        <xdr:cNvPr id="36957" name="Text Box 93"/>
        <xdr:cNvSpPr txBox="1">
          <a:spLocks noChangeArrowheads="1"/>
        </xdr:cNvSpPr>
      </xdr:nvSpPr>
      <xdr:spPr bwMode="auto">
        <a:xfrm>
          <a:off x="5476875" y="105632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0</xdr:colOff>
      <xdr:row>53</xdr:row>
      <xdr:rowOff>171450</xdr:rowOff>
    </xdr:from>
    <xdr:to>
      <xdr:col>56</xdr:col>
      <xdr:colOff>66675</xdr:colOff>
      <xdr:row>54</xdr:row>
      <xdr:rowOff>228600</xdr:rowOff>
    </xdr:to>
    <xdr:sp macro="" textlink="">
      <xdr:nvSpPr>
        <xdr:cNvPr id="36958" name="Text Box 94"/>
        <xdr:cNvSpPr txBox="1">
          <a:spLocks noChangeArrowheads="1"/>
        </xdr:cNvSpPr>
      </xdr:nvSpPr>
      <xdr:spPr bwMode="auto">
        <a:xfrm>
          <a:off x="4114800" y="105632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0</xdr:colOff>
      <xdr:row>53</xdr:row>
      <xdr:rowOff>171450</xdr:rowOff>
    </xdr:from>
    <xdr:to>
      <xdr:col>66</xdr:col>
      <xdr:colOff>38100</xdr:colOff>
      <xdr:row>54</xdr:row>
      <xdr:rowOff>190500</xdr:rowOff>
    </xdr:to>
    <xdr:sp macro="" textlink="">
      <xdr:nvSpPr>
        <xdr:cNvPr id="36959" name="Text Box 95"/>
        <xdr:cNvSpPr txBox="1">
          <a:spLocks noChangeArrowheads="1"/>
        </xdr:cNvSpPr>
      </xdr:nvSpPr>
      <xdr:spPr bwMode="auto">
        <a:xfrm>
          <a:off x="48006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81</xdr:col>
      <xdr:colOff>0</xdr:colOff>
      <xdr:row>53</xdr:row>
      <xdr:rowOff>171450</xdr:rowOff>
    </xdr:from>
    <xdr:to>
      <xdr:col>84</xdr:col>
      <xdr:colOff>38100</xdr:colOff>
      <xdr:row>54</xdr:row>
      <xdr:rowOff>180975</xdr:rowOff>
    </xdr:to>
    <xdr:sp macro="" textlink="">
      <xdr:nvSpPr>
        <xdr:cNvPr id="36960" name="Text Box 96"/>
        <xdr:cNvSpPr txBox="1">
          <a:spLocks noChangeArrowheads="1"/>
        </xdr:cNvSpPr>
      </xdr:nvSpPr>
      <xdr:spPr bwMode="auto">
        <a:xfrm>
          <a:off x="61722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0</xdr:colOff>
      <xdr:row>53</xdr:row>
      <xdr:rowOff>171450</xdr:rowOff>
    </xdr:from>
    <xdr:to>
      <xdr:col>48</xdr:col>
      <xdr:colOff>38100</xdr:colOff>
      <xdr:row>54</xdr:row>
      <xdr:rowOff>190500</xdr:rowOff>
    </xdr:to>
    <xdr:sp macro="" textlink="">
      <xdr:nvSpPr>
        <xdr:cNvPr id="36961" name="Text Box 97"/>
        <xdr:cNvSpPr txBox="1">
          <a:spLocks noChangeArrowheads="1"/>
        </xdr:cNvSpPr>
      </xdr:nvSpPr>
      <xdr:spPr bwMode="auto">
        <a:xfrm>
          <a:off x="34290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90</xdr:col>
      <xdr:colOff>0</xdr:colOff>
      <xdr:row>53</xdr:row>
      <xdr:rowOff>171450</xdr:rowOff>
    </xdr:from>
    <xdr:to>
      <xdr:col>93</xdr:col>
      <xdr:colOff>38100</xdr:colOff>
      <xdr:row>54</xdr:row>
      <xdr:rowOff>180975</xdr:rowOff>
    </xdr:to>
    <xdr:sp macro="" textlink="">
      <xdr:nvSpPr>
        <xdr:cNvPr id="36962" name="Text Box 98"/>
        <xdr:cNvSpPr txBox="1">
          <a:spLocks noChangeArrowheads="1"/>
        </xdr:cNvSpPr>
      </xdr:nvSpPr>
      <xdr:spPr bwMode="auto">
        <a:xfrm>
          <a:off x="68580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99</xdr:col>
      <xdr:colOff>57150</xdr:colOff>
      <xdr:row>53</xdr:row>
      <xdr:rowOff>171450</xdr:rowOff>
    </xdr:from>
    <xdr:to>
      <xdr:col>103</xdr:col>
      <xdr:colOff>19050</xdr:colOff>
      <xdr:row>54</xdr:row>
      <xdr:rowOff>180975</xdr:rowOff>
    </xdr:to>
    <xdr:sp macro="" textlink="">
      <xdr:nvSpPr>
        <xdr:cNvPr id="36963" name="Text Box 99"/>
        <xdr:cNvSpPr txBox="1">
          <a:spLocks noChangeArrowheads="1"/>
        </xdr:cNvSpPr>
      </xdr:nvSpPr>
      <xdr:spPr bwMode="auto">
        <a:xfrm>
          <a:off x="760095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108</xdr:col>
      <xdr:colOff>9525</xdr:colOff>
      <xdr:row>44</xdr:row>
      <xdr:rowOff>180975</xdr:rowOff>
    </xdr:from>
    <xdr:to>
      <xdr:col>111</xdr:col>
      <xdr:colOff>38100</xdr:colOff>
      <xdr:row>45</xdr:row>
      <xdr:rowOff>133350</xdr:rowOff>
    </xdr:to>
    <xdr:sp macro="" textlink="">
      <xdr:nvSpPr>
        <xdr:cNvPr id="36964" name="Text Box 100"/>
        <xdr:cNvSpPr txBox="1">
          <a:spLocks noChangeArrowheads="1"/>
        </xdr:cNvSpPr>
      </xdr:nvSpPr>
      <xdr:spPr bwMode="auto">
        <a:xfrm>
          <a:off x="82391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0</xdr:colOff>
      <xdr:row>53</xdr:row>
      <xdr:rowOff>171450</xdr:rowOff>
    </xdr:from>
    <xdr:to>
      <xdr:col>111</xdr:col>
      <xdr:colOff>38100</xdr:colOff>
      <xdr:row>54</xdr:row>
      <xdr:rowOff>180975</xdr:rowOff>
    </xdr:to>
    <xdr:sp macro="" textlink="">
      <xdr:nvSpPr>
        <xdr:cNvPr id="36965" name="Text Box 101"/>
        <xdr:cNvSpPr txBox="1">
          <a:spLocks noChangeArrowheads="1"/>
        </xdr:cNvSpPr>
      </xdr:nvSpPr>
      <xdr:spPr bwMode="auto">
        <a:xfrm>
          <a:off x="82296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0</xdr:colOff>
      <xdr:row>44</xdr:row>
      <xdr:rowOff>171450</xdr:rowOff>
    </xdr:from>
    <xdr:to>
      <xdr:col>57</xdr:col>
      <xdr:colOff>38349</xdr:colOff>
      <xdr:row>45</xdr:row>
      <xdr:rowOff>123825</xdr:rowOff>
    </xdr:to>
    <xdr:sp macro="" textlink="">
      <xdr:nvSpPr>
        <xdr:cNvPr id="1055" name="Text Box 31"/>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62</xdr:col>
      <xdr:colOff>73959</xdr:colOff>
      <xdr:row>44</xdr:row>
      <xdr:rowOff>171450</xdr:rowOff>
    </xdr:from>
    <xdr:to>
      <xdr:col>66</xdr:col>
      <xdr:colOff>24092</xdr:colOff>
      <xdr:row>45</xdr:row>
      <xdr:rowOff>123825</xdr:rowOff>
    </xdr:to>
    <xdr:sp macro="" textlink="">
      <xdr:nvSpPr>
        <xdr:cNvPr id="1058"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10085</xdr:colOff>
      <xdr:row>44</xdr:row>
      <xdr:rowOff>171450</xdr:rowOff>
    </xdr:from>
    <xdr:to>
      <xdr:col>75</xdr:col>
      <xdr:colOff>38557</xdr:colOff>
      <xdr:row>45</xdr:row>
      <xdr:rowOff>123825</xdr:rowOff>
    </xdr:to>
    <xdr:sp macro="" textlink="">
      <xdr:nvSpPr>
        <xdr:cNvPr id="1059" name="Text Box 35"/>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15128</xdr:colOff>
      <xdr:row>44</xdr:row>
      <xdr:rowOff>171450</xdr:rowOff>
    </xdr:from>
    <xdr:to>
      <xdr:col>84</xdr:col>
      <xdr:colOff>43962</xdr:colOff>
      <xdr:row>45</xdr:row>
      <xdr:rowOff>123825</xdr:rowOff>
    </xdr:to>
    <xdr:sp macro="" textlink="">
      <xdr:nvSpPr>
        <xdr:cNvPr id="1060" name="Text Box 36"/>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10645</xdr:colOff>
      <xdr:row>44</xdr:row>
      <xdr:rowOff>171450</xdr:rowOff>
    </xdr:from>
    <xdr:to>
      <xdr:col>93</xdr:col>
      <xdr:colOff>39221</xdr:colOff>
      <xdr:row>45</xdr:row>
      <xdr:rowOff>123825</xdr:rowOff>
    </xdr:to>
    <xdr:sp macro="" textlink="">
      <xdr:nvSpPr>
        <xdr:cNvPr id="1098" name="Text Box 74"/>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123</xdr:col>
      <xdr:colOff>57710</xdr:colOff>
      <xdr:row>44</xdr:row>
      <xdr:rowOff>171450</xdr:rowOff>
    </xdr:from>
    <xdr:to>
      <xdr:col>126</xdr:col>
      <xdr:colOff>76761</xdr:colOff>
      <xdr:row>45</xdr:row>
      <xdr:rowOff>123825</xdr:rowOff>
    </xdr:to>
    <xdr:sp macro="" textlink="">
      <xdr:nvSpPr>
        <xdr:cNvPr id="2" name="Text Box 35"/>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0</xdr:colOff>
      <xdr:row>86</xdr:row>
      <xdr:rowOff>180975</xdr:rowOff>
    </xdr:from>
    <xdr:to>
      <xdr:col>66</xdr:col>
      <xdr:colOff>38100</xdr:colOff>
      <xdr:row>87</xdr:row>
      <xdr:rowOff>190500</xdr:rowOff>
    </xdr:to>
    <xdr:sp macro="" textlink="">
      <xdr:nvSpPr>
        <xdr:cNvPr id="36972" name="Text Box 108"/>
        <xdr:cNvSpPr txBox="1">
          <a:spLocks noChangeArrowheads="1"/>
        </xdr:cNvSpPr>
      </xdr:nvSpPr>
      <xdr:spPr bwMode="auto">
        <a:xfrm>
          <a:off x="48006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37889" name="Text Box 1"/>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37890" name="Text Box 2"/>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47625</xdr:rowOff>
    </xdr:from>
    <xdr:ext cx="116541" cy="156883"/>
    <xdr:sp macro="" textlink="">
      <xdr:nvSpPr>
        <xdr:cNvPr id="37891" name="Text Box 3"/>
        <xdr:cNvSpPr txBox="1">
          <a:spLocks noChangeArrowheads="1"/>
        </xdr:cNvSpPr>
      </xdr:nvSpPr>
      <xdr:spPr bwMode="auto">
        <a:xfrm>
          <a:off x="542925"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7892"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37893" name="Text Box 5"/>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7894" name="CommandButton1" hidden="1">
              <a:extLst>
                <a:ext uri="{63B3BB69-23CF-44E3-9099-C40C66FF867C}">
                  <a14:compatExt spid="_x0000_s37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37895" name="Text Box 7"/>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36</xdr:row>
          <xdr:rowOff>38100</xdr:rowOff>
        </xdr:from>
        <xdr:to>
          <xdr:col>24</xdr:col>
          <xdr:colOff>28575</xdr:colOff>
          <xdr:row>37</xdr:row>
          <xdr:rowOff>161925</xdr:rowOff>
        </xdr:to>
        <xdr:sp macro="" textlink="">
          <xdr:nvSpPr>
            <xdr:cNvPr id="37896" name="CommandButton3" hidden="1">
              <a:extLst>
                <a:ext uri="{63B3BB69-23CF-44E3-9099-C40C66FF867C}">
                  <a14:compatExt spid="_x0000_s37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38100</xdr:rowOff>
        </xdr:from>
        <xdr:to>
          <xdr:col>12</xdr:col>
          <xdr:colOff>9525</xdr:colOff>
          <xdr:row>37</xdr:row>
          <xdr:rowOff>161925</xdr:rowOff>
        </xdr:to>
        <xdr:sp macro="" textlink="">
          <xdr:nvSpPr>
            <xdr:cNvPr id="37897" name="CommandButton2" hidden="1">
              <a:extLst>
                <a:ext uri="{63B3BB69-23CF-44E3-9099-C40C66FF867C}">
                  <a14:compatExt spid="_x0000_s37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69</xdr:row>
          <xdr:rowOff>38100</xdr:rowOff>
        </xdr:from>
        <xdr:to>
          <xdr:col>24</xdr:col>
          <xdr:colOff>28575</xdr:colOff>
          <xdr:row>70</xdr:row>
          <xdr:rowOff>161925</xdr:rowOff>
        </xdr:to>
        <xdr:sp macro="" textlink="">
          <xdr:nvSpPr>
            <xdr:cNvPr id="37898" name="CommandButton5" hidden="1">
              <a:extLst>
                <a:ext uri="{63B3BB69-23CF-44E3-9099-C40C66FF867C}">
                  <a14:compatExt spid="_x0000_s37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38100</xdr:rowOff>
        </xdr:from>
        <xdr:to>
          <xdr:col>12</xdr:col>
          <xdr:colOff>9525</xdr:colOff>
          <xdr:row>70</xdr:row>
          <xdr:rowOff>161925</xdr:rowOff>
        </xdr:to>
        <xdr:sp macro="" textlink="">
          <xdr:nvSpPr>
            <xdr:cNvPr id="37899" name="CommandButton4" hidden="1">
              <a:extLst>
                <a:ext uri="{63B3BB69-23CF-44E3-9099-C40C66FF867C}">
                  <a14:compatExt spid="_x0000_s37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102</xdr:row>
          <xdr:rowOff>38100</xdr:rowOff>
        </xdr:from>
        <xdr:to>
          <xdr:col>24</xdr:col>
          <xdr:colOff>28575</xdr:colOff>
          <xdr:row>103</xdr:row>
          <xdr:rowOff>161925</xdr:rowOff>
        </xdr:to>
        <xdr:sp macro="" textlink="">
          <xdr:nvSpPr>
            <xdr:cNvPr id="37900" name="CommandButton7" hidden="1">
              <a:extLst>
                <a:ext uri="{63B3BB69-23CF-44E3-9099-C40C66FF867C}">
                  <a14:compatExt spid="_x0000_s37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102</xdr:row>
          <xdr:rowOff>38100</xdr:rowOff>
        </xdr:from>
        <xdr:to>
          <xdr:col>12</xdr:col>
          <xdr:colOff>9525</xdr:colOff>
          <xdr:row>103</xdr:row>
          <xdr:rowOff>161925</xdr:rowOff>
        </xdr:to>
        <xdr:sp macro="" textlink="">
          <xdr:nvSpPr>
            <xdr:cNvPr id="37901" name="CommandButton6" hidden="1">
              <a:extLst>
                <a:ext uri="{63B3BB69-23CF-44E3-9099-C40C66FF867C}">
                  <a14:compatExt spid="_x0000_s37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135</xdr:row>
          <xdr:rowOff>38100</xdr:rowOff>
        </xdr:from>
        <xdr:to>
          <xdr:col>24</xdr:col>
          <xdr:colOff>28575</xdr:colOff>
          <xdr:row>136</xdr:row>
          <xdr:rowOff>161925</xdr:rowOff>
        </xdr:to>
        <xdr:sp macro="" textlink="">
          <xdr:nvSpPr>
            <xdr:cNvPr id="37902" name="CommandButton9" hidden="1">
              <a:extLst>
                <a:ext uri="{63B3BB69-23CF-44E3-9099-C40C66FF867C}">
                  <a14:compatExt spid="_x0000_s37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135</xdr:row>
          <xdr:rowOff>38100</xdr:rowOff>
        </xdr:from>
        <xdr:to>
          <xdr:col>12</xdr:col>
          <xdr:colOff>9525</xdr:colOff>
          <xdr:row>136</xdr:row>
          <xdr:rowOff>161925</xdr:rowOff>
        </xdr:to>
        <xdr:sp macro="" textlink="">
          <xdr:nvSpPr>
            <xdr:cNvPr id="37903" name="CommandButton8" hidden="1">
              <a:extLst>
                <a:ext uri="{63B3BB69-23CF-44E3-9099-C40C66FF867C}">
                  <a14:compatExt spid="_x0000_s37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168</xdr:row>
          <xdr:rowOff>38100</xdr:rowOff>
        </xdr:from>
        <xdr:to>
          <xdr:col>12</xdr:col>
          <xdr:colOff>9525</xdr:colOff>
          <xdr:row>169</xdr:row>
          <xdr:rowOff>161925</xdr:rowOff>
        </xdr:to>
        <xdr:sp macro="" textlink="">
          <xdr:nvSpPr>
            <xdr:cNvPr id="37904" name="CommandButton10" hidden="1">
              <a:extLst>
                <a:ext uri="{63B3BB69-23CF-44E3-9099-C40C66FF867C}">
                  <a14:compatExt spid="_x0000_s37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34</xdr:row>
      <xdr:rowOff>38100</xdr:rowOff>
    </xdr:from>
    <xdr:to>
      <xdr:col>27</xdr:col>
      <xdr:colOff>19050</xdr:colOff>
      <xdr:row>35</xdr:row>
      <xdr:rowOff>47625</xdr:rowOff>
    </xdr:to>
    <xdr:sp macro="" textlink="">
      <xdr:nvSpPr>
        <xdr:cNvPr id="37905" name="Text Box 17"/>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37906" name="Text Box 18"/>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34</xdr:row>
      <xdr:rowOff>38100</xdr:rowOff>
    </xdr:from>
    <xdr:ext cx="116541" cy="156882"/>
    <xdr:sp macro="" textlink="">
      <xdr:nvSpPr>
        <xdr:cNvPr id="37907" name="Text Box 19"/>
        <xdr:cNvSpPr txBox="1">
          <a:spLocks noChangeArrowheads="1"/>
        </xdr:cNvSpPr>
      </xdr:nvSpPr>
      <xdr:spPr bwMode="auto">
        <a:xfrm>
          <a:off x="542925"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67</xdr:row>
      <xdr:rowOff>38100</xdr:rowOff>
    </xdr:from>
    <xdr:to>
      <xdr:col>27</xdr:col>
      <xdr:colOff>19050</xdr:colOff>
      <xdr:row>68</xdr:row>
      <xdr:rowOff>57150</xdr:rowOff>
    </xdr:to>
    <xdr:sp macro="" textlink="">
      <xdr:nvSpPr>
        <xdr:cNvPr id="37908" name="Text Box 20"/>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38100</xdr:rowOff>
    </xdr:from>
    <xdr:to>
      <xdr:col>31</xdr:col>
      <xdr:colOff>66675</xdr:colOff>
      <xdr:row>68</xdr:row>
      <xdr:rowOff>57150</xdr:rowOff>
    </xdr:to>
    <xdr:sp macro="" textlink="">
      <xdr:nvSpPr>
        <xdr:cNvPr id="37909" name="Text Box 21"/>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67</xdr:row>
      <xdr:rowOff>38100</xdr:rowOff>
    </xdr:from>
    <xdr:ext cx="116541" cy="156882"/>
    <xdr:sp macro="" textlink="">
      <xdr:nvSpPr>
        <xdr:cNvPr id="37910" name="Text Box 22"/>
        <xdr:cNvSpPr txBox="1">
          <a:spLocks noChangeArrowheads="1"/>
        </xdr:cNvSpPr>
      </xdr:nvSpPr>
      <xdr:spPr bwMode="auto">
        <a:xfrm>
          <a:off x="542925"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100</xdr:row>
      <xdr:rowOff>38100</xdr:rowOff>
    </xdr:from>
    <xdr:to>
      <xdr:col>27</xdr:col>
      <xdr:colOff>19050</xdr:colOff>
      <xdr:row>101</xdr:row>
      <xdr:rowOff>57150</xdr:rowOff>
    </xdr:to>
    <xdr:sp macro="" textlink="">
      <xdr:nvSpPr>
        <xdr:cNvPr id="37911" name="Text Box 23"/>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100</xdr:row>
      <xdr:rowOff>38100</xdr:rowOff>
    </xdr:from>
    <xdr:to>
      <xdr:col>32</xdr:col>
      <xdr:colOff>0</xdr:colOff>
      <xdr:row>101</xdr:row>
      <xdr:rowOff>57150</xdr:rowOff>
    </xdr:to>
    <xdr:sp macro="" textlink="">
      <xdr:nvSpPr>
        <xdr:cNvPr id="37912" name="Text Box 24"/>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100</xdr:row>
      <xdr:rowOff>38100</xdr:rowOff>
    </xdr:from>
    <xdr:ext cx="116541" cy="156882"/>
    <xdr:sp macro="" textlink="">
      <xdr:nvSpPr>
        <xdr:cNvPr id="37913" name="Text Box 25"/>
        <xdr:cNvSpPr txBox="1">
          <a:spLocks noChangeArrowheads="1"/>
        </xdr:cNvSpPr>
      </xdr:nvSpPr>
      <xdr:spPr bwMode="auto">
        <a:xfrm>
          <a:off x="542925"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133</xdr:row>
      <xdr:rowOff>38100</xdr:rowOff>
    </xdr:from>
    <xdr:to>
      <xdr:col>27</xdr:col>
      <xdr:colOff>28575</xdr:colOff>
      <xdr:row>134</xdr:row>
      <xdr:rowOff>57150</xdr:rowOff>
    </xdr:to>
    <xdr:sp macro="" textlink="">
      <xdr:nvSpPr>
        <xdr:cNvPr id="37914" name="Text Box 26"/>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133</xdr:row>
      <xdr:rowOff>38100</xdr:rowOff>
    </xdr:from>
    <xdr:to>
      <xdr:col>31</xdr:col>
      <xdr:colOff>66675</xdr:colOff>
      <xdr:row>134</xdr:row>
      <xdr:rowOff>57150</xdr:rowOff>
    </xdr:to>
    <xdr:sp macro="" textlink="">
      <xdr:nvSpPr>
        <xdr:cNvPr id="37915" name="Text Box 27"/>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133</xdr:row>
      <xdr:rowOff>38100</xdr:rowOff>
    </xdr:from>
    <xdr:ext cx="116541" cy="156883"/>
    <xdr:sp macro="" textlink="">
      <xdr:nvSpPr>
        <xdr:cNvPr id="37916" name="Text Box 28"/>
        <xdr:cNvSpPr txBox="1">
          <a:spLocks noChangeArrowheads="1"/>
        </xdr:cNvSpPr>
      </xdr:nvSpPr>
      <xdr:spPr bwMode="auto">
        <a:xfrm>
          <a:off x="533400"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166</xdr:row>
      <xdr:rowOff>38100</xdr:rowOff>
    </xdr:from>
    <xdr:to>
      <xdr:col>27</xdr:col>
      <xdr:colOff>28575</xdr:colOff>
      <xdr:row>167</xdr:row>
      <xdr:rowOff>57150</xdr:rowOff>
    </xdr:to>
    <xdr:sp macro="" textlink="">
      <xdr:nvSpPr>
        <xdr:cNvPr id="37917" name="Text Box 29"/>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166</xdr:row>
      <xdr:rowOff>38100</xdr:rowOff>
    </xdr:from>
    <xdr:to>
      <xdr:col>32</xdr:col>
      <xdr:colOff>0</xdr:colOff>
      <xdr:row>167</xdr:row>
      <xdr:rowOff>57150</xdr:rowOff>
    </xdr:to>
    <xdr:sp macro="" textlink="">
      <xdr:nvSpPr>
        <xdr:cNvPr id="37918" name="Text Box 30"/>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166</xdr:row>
      <xdr:rowOff>38100</xdr:rowOff>
    </xdr:from>
    <xdr:ext cx="116541" cy="156882"/>
    <xdr:sp macro="" textlink="">
      <xdr:nvSpPr>
        <xdr:cNvPr id="37919" name="Text Box 31"/>
        <xdr:cNvSpPr txBox="1">
          <a:spLocks noChangeArrowheads="1"/>
        </xdr:cNvSpPr>
      </xdr:nvSpPr>
      <xdr:spPr bwMode="auto">
        <a:xfrm>
          <a:off x="552450"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28</xdr:col>
      <xdr:colOff>0</xdr:colOff>
      <xdr:row>44</xdr:row>
      <xdr:rowOff>47625</xdr:rowOff>
    </xdr:from>
    <xdr:to>
      <xdr:col>30</xdr:col>
      <xdr:colOff>38100</xdr:colOff>
      <xdr:row>45</xdr:row>
      <xdr:rowOff>47625</xdr:rowOff>
    </xdr:to>
    <xdr:sp macro="" textlink="">
      <xdr:nvSpPr>
        <xdr:cNvPr id="37920" name="Text Box 32"/>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38</xdr:row>
      <xdr:rowOff>66675</xdr:rowOff>
    </xdr:from>
    <xdr:to>
      <xdr:col>31</xdr:col>
      <xdr:colOff>0</xdr:colOff>
      <xdr:row>38</xdr:row>
      <xdr:rowOff>66675</xdr:rowOff>
    </xdr:to>
    <xdr:sp macro="" textlink="">
      <xdr:nvSpPr>
        <xdr:cNvPr id="37921" name="Line 33"/>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104</xdr:row>
      <xdr:rowOff>76200</xdr:rowOff>
    </xdr:from>
    <xdr:to>
      <xdr:col>31</xdr:col>
      <xdr:colOff>0</xdr:colOff>
      <xdr:row>104</xdr:row>
      <xdr:rowOff>76200</xdr:rowOff>
    </xdr:to>
    <xdr:sp macro="" textlink="">
      <xdr:nvSpPr>
        <xdr:cNvPr id="37922" name="Line 34"/>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71</xdr:row>
      <xdr:rowOff>85725</xdr:rowOff>
    </xdr:from>
    <xdr:to>
      <xdr:col>31</xdr:col>
      <xdr:colOff>0</xdr:colOff>
      <xdr:row>71</xdr:row>
      <xdr:rowOff>85725</xdr:rowOff>
    </xdr:to>
    <xdr:sp macro="" textlink="">
      <xdr:nvSpPr>
        <xdr:cNvPr id="37923" name="Line 35"/>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137</xdr:row>
      <xdr:rowOff>76200</xdr:rowOff>
    </xdr:from>
    <xdr:to>
      <xdr:col>31</xdr:col>
      <xdr:colOff>0</xdr:colOff>
      <xdr:row>137</xdr:row>
      <xdr:rowOff>76200</xdr:rowOff>
    </xdr:to>
    <xdr:sp macro="" textlink="">
      <xdr:nvSpPr>
        <xdr:cNvPr id="37924" name="Line 36"/>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170</xdr:row>
      <xdr:rowOff>76200</xdr:rowOff>
    </xdr:from>
    <xdr:to>
      <xdr:col>31</xdr:col>
      <xdr:colOff>0</xdr:colOff>
      <xdr:row>170</xdr:row>
      <xdr:rowOff>76200</xdr:rowOff>
    </xdr:to>
    <xdr:sp macro="" textlink="">
      <xdr:nvSpPr>
        <xdr:cNvPr id="37925" name="Line 37"/>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44</xdr:row>
      <xdr:rowOff>180975</xdr:rowOff>
    </xdr:from>
    <xdr:to>
      <xdr:col>38</xdr:col>
      <xdr:colOff>66675</xdr:colOff>
      <xdr:row>45</xdr:row>
      <xdr:rowOff>180975</xdr:rowOff>
    </xdr:to>
    <xdr:sp macro="" textlink="">
      <xdr:nvSpPr>
        <xdr:cNvPr id="37926" name="Text Box 38"/>
        <xdr:cNvSpPr txBox="1">
          <a:spLocks noChangeArrowheads="1"/>
        </xdr:cNvSpPr>
      </xdr:nvSpPr>
      <xdr:spPr bwMode="auto">
        <a:xfrm>
          <a:off x="2752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77</xdr:row>
      <xdr:rowOff>47625</xdr:rowOff>
    </xdr:from>
    <xdr:to>
      <xdr:col>30</xdr:col>
      <xdr:colOff>28575</xdr:colOff>
      <xdr:row>78</xdr:row>
      <xdr:rowOff>47625</xdr:rowOff>
    </xdr:to>
    <xdr:sp macro="" textlink="">
      <xdr:nvSpPr>
        <xdr:cNvPr id="37928" name="Text Box 40"/>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110</xdr:row>
      <xdr:rowOff>47625</xdr:rowOff>
    </xdr:from>
    <xdr:to>
      <xdr:col>30</xdr:col>
      <xdr:colOff>38100</xdr:colOff>
      <xdr:row>111</xdr:row>
      <xdr:rowOff>47625</xdr:rowOff>
    </xdr:to>
    <xdr:sp macro="" textlink="">
      <xdr:nvSpPr>
        <xdr:cNvPr id="37930" name="Text Box 42"/>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143</xdr:row>
      <xdr:rowOff>47625</xdr:rowOff>
    </xdr:from>
    <xdr:to>
      <xdr:col>30</xdr:col>
      <xdr:colOff>28575</xdr:colOff>
      <xdr:row>144</xdr:row>
      <xdr:rowOff>47625</xdr:rowOff>
    </xdr:to>
    <xdr:sp macro="" textlink="">
      <xdr:nvSpPr>
        <xdr:cNvPr id="37932" name="Text Box 44"/>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176</xdr:row>
      <xdr:rowOff>47625</xdr:rowOff>
    </xdr:from>
    <xdr:to>
      <xdr:col>30</xdr:col>
      <xdr:colOff>28575</xdr:colOff>
      <xdr:row>177</xdr:row>
      <xdr:rowOff>47625</xdr:rowOff>
    </xdr:to>
    <xdr:sp macro="" textlink="">
      <xdr:nvSpPr>
        <xdr:cNvPr id="37934" name="Text Box 46"/>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37936" name="Text Box 48"/>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37937" name="Text Box 49"/>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37938" name="Text Box 50"/>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37939" name="Text Box 51"/>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80</xdr:col>
      <xdr:colOff>9525</xdr:colOff>
      <xdr:row>44</xdr:row>
      <xdr:rowOff>180975</xdr:rowOff>
    </xdr:from>
    <xdr:to>
      <xdr:col>82</xdr:col>
      <xdr:colOff>66675</xdr:colOff>
      <xdr:row>45</xdr:row>
      <xdr:rowOff>180975</xdr:rowOff>
    </xdr:to>
    <xdr:sp macro="" textlink="">
      <xdr:nvSpPr>
        <xdr:cNvPr id="37943" name="Text Box 55"/>
        <xdr:cNvSpPr txBox="1">
          <a:spLocks noChangeArrowheads="1"/>
        </xdr:cNvSpPr>
      </xdr:nvSpPr>
      <xdr:spPr bwMode="auto">
        <a:xfrm>
          <a:off x="6105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70</a:t>
          </a:r>
        </a:p>
      </xdr:txBody>
    </xdr:sp>
    <xdr:clientData/>
  </xdr:twoCellAnchor>
  <xdr:twoCellAnchor editAs="oneCell">
    <xdr:from>
      <xdr:col>44</xdr:col>
      <xdr:colOff>9525</xdr:colOff>
      <xdr:row>44</xdr:row>
      <xdr:rowOff>180975</xdr:rowOff>
    </xdr:from>
    <xdr:to>
      <xdr:col>46</xdr:col>
      <xdr:colOff>66675</xdr:colOff>
      <xdr:row>45</xdr:row>
      <xdr:rowOff>180975</xdr:rowOff>
    </xdr:to>
    <xdr:sp macro="" textlink="">
      <xdr:nvSpPr>
        <xdr:cNvPr id="37944" name="Text Box 56"/>
        <xdr:cNvSpPr txBox="1">
          <a:spLocks noChangeArrowheads="1"/>
        </xdr:cNvSpPr>
      </xdr:nvSpPr>
      <xdr:spPr bwMode="auto">
        <a:xfrm>
          <a:off x="3362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51</xdr:col>
      <xdr:colOff>9525</xdr:colOff>
      <xdr:row>44</xdr:row>
      <xdr:rowOff>180975</xdr:rowOff>
    </xdr:from>
    <xdr:to>
      <xdr:col>53</xdr:col>
      <xdr:colOff>66675</xdr:colOff>
      <xdr:row>45</xdr:row>
      <xdr:rowOff>180975</xdr:rowOff>
    </xdr:to>
    <xdr:sp macro="" textlink="">
      <xdr:nvSpPr>
        <xdr:cNvPr id="37945" name="Text Box 57"/>
        <xdr:cNvSpPr txBox="1">
          <a:spLocks noChangeArrowheads="1"/>
        </xdr:cNvSpPr>
      </xdr:nvSpPr>
      <xdr:spPr bwMode="auto">
        <a:xfrm>
          <a:off x="3895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61</xdr:col>
      <xdr:colOff>9525</xdr:colOff>
      <xdr:row>44</xdr:row>
      <xdr:rowOff>180975</xdr:rowOff>
    </xdr:from>
    <xdr:to>
      <xdr:col>63</xdr:col>
      <xdr:colOff>66675</xdr:colOff>
      <xdr:row>45</xdr:row>
      <xdr:rowOff>180975</xdr:rowOff>
    </xdr:to>
    <xdr:sp macro="" textlink="">
      <xdr:nvSpPr>
        <xdr:cNvPr id="37946" name="Text Box 58"/>
        <xdr:cNvSpPr txBox="1">
          <a:spLocks noChangeArrowheads="1"/>
        </xdr:cNvSpPr>
      </xdr:nvSpPr>
      <xdr:spPr bwMode="auto">
        <a:xfrm>
          <a:off x="4657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70</xdr:col>
      <xdr:colOff>9525</xdr:colOff>
      <xdr:row>44</xdr:row>
      <xdr:rowOff>180975</xdr:rowOff>
    </xdr:from>
    <xdr:to>
      <xdr:col>72</xdr:col>
      <xdr:colOff>66675</xdr:colOff>
      <xdr:row>45</xdr:row>
      <xdr:rowOff>180975</xdr:rowOff>
    </xdr:to>
    <xdr:sp macro="" textlink="">
      <xdr:nvSpPr>
        <xdr:cNvPr id="37947" name="Text Box 59"/>
        <xdr:cNvSpPr txBox="1">
          <a:spLocks noChangeArrowheads="1"/>
        </xdr:cNvSpPr>
      </xdr:nvSpPr>
      <xdr:spPr bwMode="auto">
        <a:xfrm>
          <a:off x="5343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90</xdr:col>
      <xdr:colOff>9525</xdr:colOff>
      <xdr:row>44</xdr:row>
      <xdr:rowOff>180975</xdr:rowOff>
    </xdr:from>
    <xdr:to>
      <xdr:col>92</xdr:col>
      <xdr:colOff>66675</xdr:colOff>
      <xdr:row>45</xdr:row>
      <xdr:rowOff>180975</xdr:rowOff>
    </xdr:to>
    <xdr:sp macro="" textlink="">
      <xdr:nvSpPr>
        <xdr:cNvPr id="37949" name="Text Box 61"/>
        <xdr:cNvSpPr txBox="1">
          <a:spLocks noChangeArrowheads="1"/>
        </xdr:cNvSpPr>
      </xdr:nvSpPr>
      <xdr:spPr bwMode="auto">
        <a:xfrm>
          <a:off x="6867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99</xdr:col>
      <xdr:colOff>9525</xdr:colOff>
      <xdr:row>44</xdr:row>
      <xdr:rowOff>180975</xdr:rowOff>
    </xdr:from>
    <xdr:to>
      <xdr:col>101</xdr:col>
      <xdr:colOff>66675</xdr:colOff>
      <xdr:row>45</xdr:row>
      <xdr:rowOff>180975</xdr:rowOff>
    </xdr:to>
    <xdr:sp macro="" textlink="">
      <xdr:nvSpPr>
        <xdr:cNvPr id="37950" name="Text Box 62"/>
        <xdr:cNvSpPr txBox="1">
          <a:spLocks noChangeArrowheads="1"/>
        </xdr:cNvSpPr>
      </xdr:nvSpPr>
      <xdr:spPr bwMode="auto">
        <a:xfrm>
          <a:off x="7553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9525</xdr:colOff>
      <xdr:row>44</xdr:row>
      <xdr:rowOff>180975</xdr:rowOff>
    </xdr:from>
    <xdr:to>
      <xdr:col>110</xdr:col>
      <xdr:colOff>66675</xdr:colOff>
      <xdr:row>45</xdr:row>
      <xdr:rowOff>180975</xdr:rowOff>
    </xdr:to>
    <xdr:sp macro="" textlink="">
      <xdr:nvSpPr>
        <xdr:cNvPr id="37951" name="Text Box 63"/>
        <xdr:cNvSpPr txBox="1">
          <a:spLocks noChangeArrowheads="1"/>
        </xdr:cNvSpPr>
      </xdr:nvSpPr>
      <xdr:spPr bwMode="auto">
        <a:xfrm>
          <a:off x="82391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115</xdr:col>
      <xdr:colOff>0</xdr:colOff>
      <xdr:row>44</xdr:row>
      <xdr:rowOff>180975</xdr:rowOff>
    </xdr:from>
    <xdr:to>
      <xdr:col>117</xdr:col>
      <xdr:colOff>57150</xdr:colOff>
      <xdr:row>45</xdr:row>
      <xdr:rowOff>180975</xdr:rowOff>
    </xdr:to>
    <xdr:sp macro="" textlink="">
      <xdr:nvSpPr>
        <xdr:cNvPr id="37952" name="Text Box 64"/>
        <xdr:cNvSpPr txBox="1">
          <a:spLocks noChangeArrowheads="1"/>
        </xdr:cNvSpPr>
      </xdr:nvSpPr>
      <xdr:spPr bwMode="auto">
        <a:xfrm>
          <a:off x="8763000"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117</a:t>
          </a:r>
        </a:p>
      </xdr:txBody>
    </xdr:sp>
    <xdr:clientData/>
  </xdr:twoCellAnchor>
  <xdr:twoCellAnchor editAs="oneCell">
    <xdr:from>
      <xdr:col>36</xdr:col>
      <xdr:colOff>0</xdr:colOff>
      <xdr:row>77</xdr:row>
      <xdr:rowOff>180975</xdr:rowOff>
    </xdr:from>
    <xdr:to>
      <xdr:col>38</xdr:col>
      <xdr:colOff>57150</xdr:colOff>
      <xdr:row>78</xdr:row>
      <xdr:rowOff>180975</xdr:rowOff>
    </xdr:to>
    <xdr:sp macro="" textlink="">
      <xdr:nvSpPr>
        <xdr:cNvPr id="37954" name="Text Box 66"/>
        <xdr:cNvSpPr txBox="1">
          <a:spLocks noChangeArrowheads="1"/>
        </xdr:cNvSpPr>
      </xdr:nvSpPr>
      <xdr:spPr bwMode="auto">
        <a:xfrm>
          <a:off x="27432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0</xdr:colOff>
      <xdr:row>77</xdr:row>
      <xdr:rowOff>180975</xdr:rowOff>
    </xdr:from>
    <xdr:to>
      <xdr:col>46</xdr:col>
      <xdr:colOff>57150</xdr:colOff>
      <xdr:row>78</xdr:row>
      <xdr:rowOff>180975</xdr:rowOff>
    </xdr:to>
    <xdr:sp macro="" textlink="">
      <xdr:nvSpPr>
        <xdr:cNvPr id="37955" name="Text Box 67"/>
        <xdr:cNvSpPr txBox="1">
          <a:spLocks noChangeArrowheads="1"/>
        </xdr:cNvSpPr>
      </xdr:nvSpPr>
      <xdr:spPr bwMode="auto">
        <a:xfrm>
          <a:off x="33528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0</xdr:colOff>
      <xdr:row>77</xdr:row>
      <xdr:rowOff>180975</xdr:rowOff>
    </xdr:from>
    <xdr:to>
      <xdr:col>54</xdr:col>
      <xdr:colOff>57150</xdr:colOff>
      <xdr:row>78</xdr:row>
      <xdr:rowOff>180975</xdr:rowOff>
    </xdr:to>
    <xdr:sp macro="" textlink="">
      <xdr:nvSpPr>
        <xdr:cNvPr id="37956" name="Text Box 68"/>
        <xdr:cNvSpPr txBox="1">
          <a:spLocks noChangeArrowheads="1"/>
        </xdr:cNvSpPr>
      </xdr:nvSpPr>
      <xdr:spPr bwMode="auto">
        <a:xfrm>
          <a:off x="39624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0</xdr:colOff>
      <xdr:row>77</xdr:row>
      <xdr:rowOff>180975</xdr:rowOff>
    </xdr:from>
    <xdr:to>
      <xdr:col>62</xdr:col>
      <xdr:colOff>57150</xdr:colOff>
      <xdr:row>78</xdr:row>
      <xdr:rowOff>180975</xdr:rowOff>
    </xdr:to>
    <xdr:sp macro="" textlink="">
      <xdr:nvSpPr>
        <xdr:cNvPr id="37957" name="Text Box 69"/>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9525</xdr:colOff>
      <xdr:row>77</xdr:row>
      <xdr:rowOff>180975</xdr:rowOff>
    </xdr:from>
    <xdr:to>
      <xdr:col>70</xdr:col>
      <xdr:colOff>66675</xdr:colOff>
      <xdr:row>78</xdr:row>
      <xdr:rowOff>180975</xdr:rowOff>
    </xdr:to>
    <xdr:sp macro="" textlink="">
      <xdr:nvSpPr>
        <xdr:cNvPr id="37960" name="Text Box 72"/>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75</xdr:col>
      <xdr:colOff>9525</xdr:colOff>
      <xdr:row>77</xdr:row>
      <xdr:rowOff>180975</xdr:rowOff>
    </xdr:from>
    <xdr:to>
      <xdr:col>77</xdr:col>
      <xdr:colOff>66675</xdr:colOff>
      <xdr:row>78</xdr:row>
      <xdr:rowOff>180975</xdr:rowOff>
    </xdr:to>
    <xdr:sp macro="" textlink="">
      <xdr:nvSpPr>
        <xdr:cNvPr id="37962" name="Text Box 74"/>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82</xdr:col>
      <xdr:colOff>9525</xdr:colOff>
      <xdr:row>77</xdr:row>
      <xdr:rowOff>180975</xdr:rowOff>
    </xdr:from>
    <xdr:to>
      <xdr:col>84</xdr:col>
      <xdr:colOff>66675</xdr:colOff>
      <xdr:row>78</xdr:row>
      <xdr:rowOff>180975</xdr:rowOff>
    </xdr:to>
    <xdr:sp macro="" textlink="">
      <xdr:nvSpPr>
        <xdr:cNvPr id="37967" name="Text Box 79"/>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89</xdr:col>
      <xdr:colOff>9525</xdr:colOff>
      <xdr:row>77</xdr:row>
      <xdr:rowOff>180975</xdr:rowOff>
    </xdr:from>
    <xdr:to>
      <xdr:col>91</xdr:col>
      <xdr:colOff>66675</xdr:colOff>
      <xdr:row>78</xdr:row>
      <xdr:rowOff>180975</xdr:rowOff>
    </xdr:to>
    <xdr:sp macro="" textlink="">
      <xdr:nvSpPr>
        <xdr:cNvPr id="37968" name="Text Box 80"/>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36</xdr:col>
      <xdr:colOff>9525</xdr:colOff>
      <xdr:row>110</xdr:row>
      <xdr:rowOff>180975</xdr:rowOff>
    </xdr:from>
    <xdr:to>
      <xdr:col>38</xdr:col>
      <xdr:colOff>66675</xdr:colOff>
      <xdr:row>111</xdr:row>
      <xdr:rowOff>180975</xdr:rowOff>
    </xdr:to>
    <xdr:sp macro="" textlink="">
      <xdr:nvSpPr>
        <xdr:cNvPr id="37969" name="Text Box 81"/>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110</xdr:row>
      <xdr:rowOff>180975</xdr:rowOff>
    </xdr:from>
    <xdr:to>
      <xdr:col>48</xdr:col>
      <xdr:colOff>66675</xdr:colOff>
      <xdr:row>111</xdr:row>
      <xdr:rowOff>180975</xdr:rowOff>
    </xdr:to>
    <xdr:sp macro="" textlink="">
      <xdr:nvSpPr>
        <xdr:cNvPr id="37973" name="Text Box 85"/>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110</xdr:row>
      <xdr:rowOff>180975</xdr:rowOff>
    </xdr:from>
    <xdr:to>
      <xdr:col>58</xdr:col>
      <xdr:colOff>66675</xdr:colOff>
      <xdr:row>111</xdr:row>
      <xdr:rowOff>180975</xdr:rowOff>
    </xdr:to>
    <xdr:sp macro="" textlink="">
      <xdr:nvSpPr>
        <xdr:cNvPr id="37974" name="Text Box 86"/>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110</xdr:row>
      <xdr:rowOff>180975</xdr:rowOff>
    </xdr:from>
    <xdr:to>
      <xdr:col>68</xdr:col>
      <xdr:colOff>66675</xdr:colOff>
      <xdr:row>111</xdr:row>
      <xdr:rowOff>180975</xdr:rowOff>
    </xdr:to>
    <xdr:sp macro="" textlink="">
      <xdr:nvSpPr>
        <xdr:cNvPr id="37975" name="Text Box 87"/>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110</xdr:row>
      <xdr:rowOff>180975</xdr:rowOff>
    </xdr:from>
    <xdr:to>
      <xdr:col>78</xdr:col>
      <xdr:colOff>66675</xdr:colOff>
      <xdr:row>111</xdr:row>
      <xdr:rowOff>180975</xdr:rowOff>
    </xdr:to>
    <xdr:sp macro="" textlink="">
      <xdr:nvSpPr>
        <xdr:cNvPr id="37976" name="Text Box 88"/>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110</xdr:row>
      <xdr:rowOff>180975</xdr:rowOff>
    </xdr:from>
    <xdr:to>
      <xdr:col>88</xdr:col>
      <xdr:colOff>66675</xdr:colOff>
      <xdr:row>111</xdr:row>
      <xdr:rowOff>180975</xdr:rowOff>
    </xdr:to>
    <xdr:sp macro="" textlink="">
      <xdr:nvSpPr>
        <xdr:cNvPr id="37977" name="Text Box 89"/>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110</xdr:row>
      <xdr:rowOff>180975</xdr:rowOff>
    </xdr:from>
    <xdr:to>
      <xdr:col>98</xdr:col>
      <xdr:colOff>66675</xdr:colOff>
      <xdr:row>111</xdr:row>
      <xdr:rowOff>180975</xdr:rowOff>
    </xdr:to>
    <xdr:sp macro="" textlink="">
      <xdr:nvSpPr>
        <xdr:cNvPr id="37979" name="Text Box 91"/>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110</xdr:row>
      <xdr:rowOff>180975</xdr:rowOff>
    </xdr:from>
    <xdr:to>
      <xdr:col>108</xdr:col>
      <xdr:colOff>66675</xdr:colOff>
      <xdr:row>111</xdr:row>
      <xdr:rowOff>180975</xdr:rowOff>
    </xdr:to>
    <xdr:sp macro="" textlink="">
      <xdr:nvSpPr>
        <xdr:cNvPr id="37981" name="Text Box 93"/>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115</xdr:col>
      <xdr:colOff>66675</xdr:colOff>
      <xdr:row>110</xdr:row>
      <xdr:rowOff>180975</xdr:rowOff>
    </xdr:from>
    <xdr:to>
      <xdr:col>118</xdr:col>
      <xdr:colOff>47625</xdr:colOff>
      <xdr:row>111</xdr:row>
      <xdr:rowOff>180975</xdr:rowOff>
    </xdr:to>
    <xdr:sp macro="" textlink="">
      <xdr:nvSpPr>
        <xdr:cNvPr id="37982" name="Text Box 94"/>
        <xdr:cNvSpPr txBox="1">
          <a:spLocks noChangeArrowheads="1"/>
        </xdr:cNvSpPr>
      </xdr:nvSpPr>
      <xdr:spPr bwMode="auto">
        <a:xfrm>
          <a:off x="882967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144</xdr:row>
      <xdr:rowOff>0</xdr:rowOff>
    </xdr:from>
    <xdr:to>
      <xdr:col>38</xdr:col>
      <xdr:colOff>66675</xdr:colOff>
      <xdr:row>144</xdr:row>
      <xdr:rowOff>190500</xdr:rowOff>
    </xdr:to>
    <xdr:sp macro="" textlink="">
      <xdr:nvSpPr>
        <xdr:cNvPr id="37983" name="Text Box 95"/>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144</xdr:row>
      <xdr:rowOff>0</xdr:rowOff>
    </xdr:from>
    <xdr:to>
      <xdr:col>56</xdr:col>
      <xdr:colOff>66675</xdr:colOff>
      <xdr:row>144</xdr:row>
      <xdr:rowOff>190500</xdr:rowOff>
    </xdr:to>
    <xdr:sp macro="" textlink="">
      <xdr:nvSpPr>
        <xdr:cNvPr id="37984" name="Text Box 96"/>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144</xdr:row>
      <xdr:rowOff>0</xdr:rowOff>
    </xdr:from>
    <xdr:to>
      <xdr:col>74</xdr:col>
      <xdr:colOff>66675</xdr:colOff>
      <xdr:row>144</xdr:row>
      <xdr:rowOff>190500</xdr:rowOff>
    </xdr:to>
    <xdr:sp macro="" textlink="">
      <xdr:nvSpPr>
        <xdr:cNvPr id="37985" name="Text Box 97"/>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144</xdr:row>
      <xdr:rowOff>0</xdr:rowOff>
    </xdr:from>
    <xdr:to>
      <xdr:col>92</xdr:col>
      <xdr:colOff>66675</xdr:colOff>
      <xdr:row>144</xdr:row>
      <xdr:rowOff>190500</xdr:rowOff>
    </xdr:to>
    <xdr:sp macro="" textlink="">
      <xdr:nvSpPr>
        <xdr:cNvPr id="37986" name="Text Box 98"/>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144</xdr:row>
      <xdr:rowOff>0</xdr:rowOff>
    </xdr:from>
    <xdr:to>
      <xdr:col>108</xdr:col>
      <xdr:colOff>66675</xdr:colOff>
      <xdr:row>144</xdr:row>
      <xdr:rowOff>190500</xdr:rowOff>
    </xdr:to>
    <xdr:sp macro="" textlink="">
      <xdr:nvSpPr>
        <xdr:cNvPr id="37987" name="Text Box 99"/>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177</xdr:row>
      <xdr:rowOff>0</xdr:rowOff>
    </xdr:from>
    <xdr:to>
      <xdr:col>38</xdr:col>
      <xdr:colOff>66675</xdr:colOff>
      <xdr:row>177</xdr:row>
      <xdr:rowOff>190500</xdr:rowOff>
    </xdr:to>
    <xdr:sp macro="" textlink="">
      <xdr:nvSpPr>
        <xdr:cNvPr id="37988" name="Text Box 100"/>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37989" name="Group 101"/>
        <xdr:cNvGrpSpPr>
          <a:grpSpLocks/>
        </xdr:cNvGrpSpPr>
      </xdr:nvGrpSpPr>
      <xdr:grpSpPr bwMode="auto">
        <a:xfrm>
          <a:off x="10285319" y="38100"/>
          <a:ext cx="273424" cy="261657"/>
          <a:chOff x="1067" y="288"/>
          <a:chExt cx="29" cy="27"/>
        </a:xfrm>
      </xdr:grpSpPr>
      <xdr:sp macro="" textlink="">
        <xdr:nvSpPr>
          <xdr:cNvPr id="37990" name="Oval 10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991" name="Text Box 10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33</xdr:row>
      <xdr:rowOff>38100</xdr:rowOff>
    </xdr:from>
    <xdr:to>
      <xdr:col>134</xdr:col>
      <xdr:colOff>47625</xdr:colOff>
      <xdr:row>34</xdr:row>
      <xdr:rowOff>142875</xdr:rowOff>
    </xdr:to>
    <xdr:grpSp>
      <xdr:nvGrpSpPr>
        <xdr:cNvPr id="37992" name="Group 104"/>
        <xdr:cNvGrpSpPr>
          <a:grpSpLocks/>
        </xdr:cNvGrpSpPr>
      </xdr:nvGrpSpPr>
      <xdr:grpSpPr bwMode="auto">
        <a:xfrm>
          <a:off x="10285319" y="6380629"/>
          <a:ext cx="273424" cy="261658"/>
          <a:chOff x="1067" y="288"/>
          <a:chExt cx="29" cy="27"/>
        </a:xfrm>
      </xdr:grpSpPr>
      <xdr:sp macro="" textlink="">
        <xdr:nvSpPr>
          <xdr:cNvPr id="37993" name="Oval 10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994" name="Text Box 10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66</xdr:row>
      <xdr:rowOff>47625</xdr:rowOff>
    </xdr:from>
    <xdr:to>
      <xdr:col>134</xdr:col>
      <xdr:colOff>47625</xdr:colOff>
      <xdr:row>67</xdr:row>
      <xdr:rowOff>152400</xdr:rowOff>
    </xdr:to>
    <xdr:grpSp>
      <xdr:nvGrpSpPr>
        <xdr:cNvPr id="37995" name="Group 107"/>
        <xdr:cNvGrpSpPr>
          <a:grpSpLocks/>
        </xdr:cNvGrpSpPr>
      </xdr:nvGrpSpPr>
      <xdr:grpSpPr bwMode="auto">
        <a:xfrm>
          <a:off x="10285319" y="12755096"/>
          <a:ext cx="273424" cy="261657"/>
          <a:chOff x="1067" y="288"/>
          <a:chExt cx="29" cy="27"/>
        </a:xfrm>
      </xdr:grpSpPr>
      <xdr:sp macro="" textlink="">
        <xdr:nvSpPr>
          <xdr:cNvPr id="37996" name="Oval 10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997" name="Text Box 10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99</xdr:row>
      <xdr:rowOff>47625</xdr:rowOff>
    </xdr:from>
    <xdr:to>
      <xdr:col>134</xdr:col>
      <xdr:colOff>47625</xdr:colOff>
      <xdr:row>100</xdr:row>
      <xdr:rowOff>152400</xdr:rowOff>
    </xdr:to>
    <xdr:grpSp>
      <xdr:nvGrpSpPr>
        <xdr:cNvPr id="37998" name="Group 110"/>
        <xdr:cNvGrpSpPr>
          <a:grpSpLocks/>
        </xdr:cNvGrpSpPr>
      </xdr:nvGrpSpPr>
      <xdr:grpSpPr bwMode="auto">
        <a:xfrm>
          <a:off x="10285319" y="19120037"/>
          <a:ext cx="273424" cy="261657"/>
          <a:chOff x="1067" y="288"/>
          <a:chExt cx="29" cy="27"/>
        </a:xfrm>
      </xdr:grpSpPr>
      <xdr:sp macro="" textlink="">
        <xdr:nvSpPr>
          <xdr:cNvPr id="37999" name="Oval 11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000" name="Text Box 11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132</xdr:row>
      <xdr:rowOff>38100</xdr:rowOff>
    </xdr:from>
    <xdr:to>
      <xdr:col>134</xdr:col>
      <xdr:colOff>47625</xdr:colOff>
      <xdr:row>133</xdr:row>
      <xdr:rowOff>142875</xdr:rowOff>
    </xdr:to>
    <xdr:grpSp>
      <xdr:nvGrpSpPr>
        <xdr:cNvPr id="38001" name="Group 113"/>
        <xdr:cNvGrpSpPr>
          <a:grpSpLocks/>
        </xdr:cNvGrpSpPr>
      </xdr:nvGrpSpPr>
      <xdr:grpSpPr bwMode="auto">
        <a:xfrm>
          <a:off x="10285319" y="25475453"/>
          <a:ext cx="273424" cy="261657"/>
          <a:chOff x="1067" y="288"/>
          <a:chExt cx="29" cy="27"/>
        </a:xfrm>
      </xdr:grpSpPr>
      <xdr:sp macro="" textlink="">
        <xdr:nvSpPr>
          <xdr:cNvPr id="38002" name="Oval 11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003" name="Text Box 11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165</xdr:row>
      <xdr:rowOff>38100</xdr:rowOff>
    </xdr:from>
    <xdr:to>
      <xdr:col>134</xdr:col>
      <xdr:colOff>47625</xdr:colOff>
      <xdr:row>166</xdr:row>
      <xdr:rowOff>142875</xdr:rowOff>
    </xdr:to>
    <xdr:grpSp>
      <xdr:nvGrpSpPr>
        <xdr:cNvPr id="38004" name="Group 116"/>
        <xdr:cNvGrpSpPr>
          <a:grpSpLocks/>
        </xdr:cNvGrpSpPr>
      </xdr:nvGrpSpPr>
      <xdr:grpSpPr bwMode="auto">
        <a:xfrm>
          <a:off x="10285319" y="31896424"/>
          <a:ext cx="273424" cy="261657"/>
          <a:chOff x="1067" y="288"/>
          <a:chExt cx="29" cy="27"/>
        </a:xfrm>
      </xdr:grpSpPr>
      <xdr:sp macro="" textlink="">
        <xdr:nvSpPr>
          <xdr:cNvPr id="38005" name="Oval 11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006" name="Text Box 11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96</xdr:col>
      <xdr:colOff>9525</xdr:colOff>
      <xdr:row>77</xdr:row>
      <xdr:rowOff>171450</xdr:rowOff>
    </xdr:from>
    <xdr:to>
      <xdr:col>98</xdr:col>
      <xdr:colOff>66675</xdr:colOff>
      <xdr:row>78</xdr:row>
      <xdr:rowOff>171450</xdr:rowOff>
    </xdr:to>
    <xdr:sp macro="" textlink="">
      <xdr:nvSpPr>
        <xdr:cNvPr id="38007" name="Text Box 119"/>
        <xdr:cNvSpPr txBox="1">
          <a:spLocks noChangeArrowheads="1"/>
        </xdr:cNvSpPr>
      </xdr:nvSpPr>
      <xdr:spPr bwMode="auto">
        <a:xfrm>
          <a:off x="7324725" y="150590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94</a:t>
          </a:r>
        </a:p>
      </xdr:txBody>
    </xdr:sp>
    <xdr:clientData/>
  </xdr:twoCellAnchor>
  <xdr:twoCellAnchor editAs="oneCell">
    <xdr:from>
      <xdr:col>101</xdr:col>
      <xdr:colOff>0</xdr:colOff>
      <xdr:row>77</xdr:row>
      <xdr:rowOff>171450</xdr:rowOff>
    </xdr:from>
    <xdr:to>
      <xdr:col>103</xdr:col>
      <xdr:colOff>57150</xdr:colOff>
      <xdr:row>78</xdr:row>
      <xdr:rowOff>171450</xdr:rowOff>
    </xdr:to>
    <xdr:sp macro="" textlink="">
      <xdr:nvSpPr>
        <xdr:cNvPr id="38008" name="Text Box 120"/>
        <xdr:cNvSpPr txBox="1">
          <a:spLocks noChangeArrowheads="1"/>
        </xdr:cNvSpPr>
      </xdr:nvSpPr>
      <xdr:spPr bwMode="auto">
        <a:xfrm>
          <a:off x="7696200" y="150590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54</xdr:col>
      <xdr:colOff>9525</xdr:colOff>
      <xdr:row>177</xdr:row>
      <xdr:rowOff>0</xdr:rowOff>
    </xdr:from>
    <xdr:to>
      <xdr:col>56</xdr:col>
      <xdr:colOff>66675</xdr:colOff>
      <xdr:row>177</xdr:row>
      <xdr:rowOff>190500</xdr:rowOff>
    </xdr:to>
    <xdr:sp macro="" textlink="">
      <xdr:nvSpPr>
        <xdr:cNvPr id="38009" name="Text Box 121"/>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177</xdr:row>
      <xdr:rowOff>0</xdr:rowOff>
    </xdr:from>
    <xdr:to>
      <xdr:col>72</xdr:col>
      <xdr:colOff>57150</xdr:colOff>
      <xdr:row>177</xdr:row>
      <xdr:rowOff>190500</xdr:rowOff>
    </xdr:to>
    <xdr:sp macro="" textlink="">
      <xdr:nvSpPr>
        <xdr:cNvPr id="38010" name="Text Box 122"/>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38913" name="Text Box 1"/>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38914" name="Text Box 2"/>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38100</xdr:rowOff>
    </xdr:from>
    <xdr:ext cx="116541" cy="156883"/>
    <xdr:sp macro="" textlink="">
      <xdr:nvSpPr>
        <xdr:cNvPr id="38915" name="Text Box 3"/>
        <xdr:cNvSpPr txBox="1">
          <a:spLocks noChangeArrowheads="1"/>
        </xdr:cNvSpPr>
      </xdr:nvSpPr>
      <xdr:spPr bwMode="auto">
        <a:xfrm>
          <a:off x="542925"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8916"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38917" name="CommandButton1" hidden="1">
              <a:extLst>
                <a:ext uri="{63B3BB69-23CF-44E3-9099-C40C66FF867C}">
                  <a14:compatExt spid="_x0000_s38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76200</xdr:rowOff>
        </xdr:from>
        <xdr:to>
          <xdr:col>12</xdr:col>
          <xdr:colOff>9525</xdr:colOff>
          <xdr:row>38</xdr:row>
          <xdr:rowOff>9525</xdr:rowOff>
        </xdr:to>
        <xdr:sp macro="" textlink="">
          <xdr:nvSpPr>
            <xdr:cNvPr id="38918" name="CommandButton2" hidden="1">
              <a:extLst>
                <a:ext uri="{63B3BB69-23CF-44E3-9099-C40C66FF867C}">
                  <a14:compatExt spid="_x0000_s38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38919" name="Text Box 7"/>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11</xdr:row>
      <xdr:rowOff>180975</xdr:rowOff>
    </xdr:from>
    <xdr:to>
      <xdr:col>39</xdr:col>
      <xdr:colOff>38100</xdr:colOff>
      <xdr:row>12</xdr:row>
      <xdr:rowOff>133350</xdr:rowOff>
    </xdr:to>
    <xdr:sp macro="" textlink="">
      <xdr:nvSpPr>
        <xdr:cNvPr id="38920" name="Text Box 8"/>
        <xdr:cNvSpPr txBox="1">
          <a:spLocks noChangeArrowheads="1"/>
        </xdr:cNvSpPr>
      </xdr:nvSpPr>
      <xdr:spPr bwMode="auto">
        <a:xfrm>
          <a:off x="2752725" y="2257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11</xdr:row>
      <xdr:rowOff>180975</xdr:rowOff>
    </xdr:from>
    <xdr:to>
      <xdr:col>51</xdr:col>
      <xdr:colOff>38100</xdr:colOff>
      <xdr:row>12</xdr:row>
      <xdr:rowOff>133350</xdr:rowOff>
    </xdr:to>
    <xdr:sp macro="" textlink="">
      <xdr:nvSpPr>
        <xdr:cNvPr id="38921" name="Text Box 9"/>
        <xdr:cNvSpPr txBox="1">
          <a:spLocks noChangeArrowheads="1"/>
        </xdr:cNvSpPr>
      </xdr:nvSpPr>
      <xdr:spPr bwMode="auto">
        <a:xfrm>
          <a:off x="36766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11</xdr:row>
      <xdr:rowOff>180975</xdr:rowOff>
    </xdr:from>
    <xdr:to>
      <xdr:col>63</xdr:col>
      <xdr:colOff>38100</xdr:colOff>
      <xdr:row>12</xdr:row>
      <xdr:rowOff>133350</xdr:rowOff>
    </xdr:to>
    <xdr:sp macro="" textlink="">
      <xdr:nvSpPr>
        <xdr:cNvPr id="38922" name="Text Box 10"/>
        <xdr:cNvSpPr txBox="1">
          <a:spLocks noChangeArrowheads="1"/>
        </xdr:cNvSpPr>
      </xdr:nvSpPr>
      <xdr:spPr bwMode="auto">
        <a:xfrm>
          <a:off x="4581525" y="2257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11</xdr:row>
      <xdr:rowOff>180975</xdr:rowOff>
    </xdr:from>
    <xdr:to>
      <xdr:col>75</xdr:col>
      <xdr:colOff>38100</xdr:colOff>
      <xdr:row>12</xdr:row>
      <xdr:rowOff>133350</xdr:rowOff>
    </xdr:to>
    <xdr:sp macro="" textlink="">
      <xdr:nvSpPr>
        <xdr:cNvPr id="38925" name="Text Box 13"/>
        <xdr:cNvSpPr txBox="1">
          <a:spLocks noChangeArrowheads="1"/>
        </xdr:cNvSpPr>
      </xdr:nvSpPr>
      <xdr:spPr bwMode="auto">
        <a:xfrm>
          <a:off x="5495925" y="2257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11</xdr:row>
      <xdr:rowOff>180975</xdr:rowOff>
    </xdr:from>
    <xdr:to>
      <xdr:col>87</xdr:col>
      <xdr:colOff>38100</xdr:colOff>
      <xdr:row>12</xdr:row>
      <xdr:rowOff>133350</xdr:rowOff>
    </xdr:to>
    <xdr:sp macro="" textlink="">
      <xdr:nvSpPr>
        <xdr:cNvPr id="38926" name="Text Box 14"/>
        <xdr:cNvSpPr txBox="1">
          <a:spLocks noChangeArrowheads="1"/>
        </xdr:cNvSpPr>
      </xdr:nvSpPr>
      <xdr:spPr bwMode="auto">
        <a:xfrm>
          <a:off x="64198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11</xdr:row>
      <xdr:rowOff>180975</xdr:rowOff>
    </xdr:from>
    <xdr:to>
      <xdr:col>102</xdr:col>
      <xdr:colOff>38100</xdr:colOff>
      <xdr:row>12</xdr:row>
      <xdr:rowOff>133350</xdr:rowOff>
    </xdr:to>
    <xdr:sp macro="" textlink="">
      <xdr:nvSpPr>
        <xdr:cNvPr id="38927" name="Text Box 15"/>
        <xdr:cNvSpPr txBox="1">
          <a:spLocks noChangeArrowheads="1"/>
        </xdr:cNvSpPr>
      </xdr:nvSpPr>
      <xdr:spPr bwMode="auto">
        <a:xfrm>
          <a:off x="75628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34</xdr:row>
      <xdr:rowOff>47625</xdr:rowOff>
    </xdr:from>
    <xdr:to>
      <xdr:col>27</xdr:col>
      <xdr:colOff>38100</xdr:colOff>
      <xdr:row>35</xdr:row>
      <xdr:rowOff>57150</xdr:rowOff>
    </xdr:to>
    <xdr:sp macro="" textlink="">
      <xdr:nvSpPr>
        <xdr:cNvPr id="38928" name="Text Box 16"/>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34</xdr:row>
      <xdr:rowOff>47625</xdr:rowOff>
    </xdr:from>
    <xdr:to>
      <xdr:col>32</xdr:col>
      <xdr:colOff>0</xdr:colOff>
      <xdr:row>35</xdr:row>
      <xdr:rowOff>57150</xdr:rowOff>
    </xdr:to>
    <xdr:sp macro="" textlink="">
      <xdr:nvSpPr>
        <xdr:cNvPr id="38929" name="Text Box 17"/>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34</xdr:row>
      <xdr:rowOff>47625</xdr:rowOff>
    </xdr:from>
    <xdr:ext cx="116541" cy="156882"/>
    <xdr:sp macro="" textlink="">
      <xdr:nvSpPr>
        <xdr:cNvPr id="38930" name="Text Box 18"/>
        <xdr:cNvSpPr txBox="1">
          <a:spLocks noChangeArrowheads="1"/>
        </xdr:cNvSpPr>
      </xdr:nvSpPr>
      <xdr:spPr bwMode="auto">
        <a:xfrm>
          <a:off x="542925"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38</xdr:row>
      <xdr:rowOff>76200</xdr:rowOff>
    </xdr:from>
    <xdr:to>
      <xdr:col>31</xdr:col>
      <xdr:colOff>0</xdr:colOff>
      <xdr:row>38</xdr:row>
      <xdr:rowOff>76200</xdr:rowOff>
    </xdr:to>
    <xdr:sp macro="" textlink="">
      <xdr:nvSpPr>
        <xdr:cNvPr id="38931" name="Line 19"/>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11</xdr:row>
      <xdr:rowOff>180975</xdr:rowOff>
    </xdr:from>
    <xdr:to>
      <xdr:col>129</xdr:col>
      <xdr:colOff>57150</xdr:colOff>
      <xdr:row>12</xdr:row>
      <xdr:rowOff>180975</xdr:rowOff>
    </xdr:to>
    <xdr:sp macro="" textlink="">
      <xdr:nvSpPr>
        <xdr:cNvPr id="38932" name="Text Box 20"/>
        <xdr:cNvSpPr txBox="1">
          <a:spLocks noChangeArrowheads="1"/>
        </xdr:cNvSpPr>
      </xdr:nvSpPr>
      <xdr:spPr bwMode="auto">
        <a:xfrm>
          <a:off x="9667875" y="22574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11</xdr:row>
      <xdr:rowOff>180975</xdr:rowOff>
    </xdr:from>
    <xdr:to>
      <xdr:col>117</xdr:col>
      <xdr:colOff>38100</xdr:colOff>
      <xdr:row>12</xdr:row>
      <xdr:rowOff>133350</xdr:rowOff>
    </xdr:to>
    <xdr:sp macro="" textlink="">
      <xdr:nvSpPr>
        <xdr:cNvPr id="38933" name="Text Box 21"/>
        <xdr:cNvSpPr txBox="1">
          <a:spLocks noChangeArrowheads="1"/>
        </xdr:cNvSpPr>
      </xdr:nvSpPr>
      <xdr:spPr bwMode="auto">
        <a:xfrm>
          <a:off x="8705850"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20</xdr:row>
      <xdr:rowOff>171450</xdr:rowOff>
    </xdr:from>
    <xdr:to>
      <xdr:col>39</xdr:col>
      <xdr:colOff>38100</xdr:colOff>
      <xdr:row>21</xdr:row>
      <xdr:rowOff>200025</xdr:rowOff>
    </xdr:to>
    <xdr:sp macro="" textlink="">
      <xdr:nvSpPr>
        <xdr:cNvPr id="38934" name="Text Box 22"/>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20</xdr:row>
      <xdr:rowOff>171450</xdr:rowOff>
    </xdr:from>
    <xdr:to>
      <xdr:col>51</xdr:col>
      <xdr:colOff>38100</xdr:colOff>
      <xdr:row>21</xdr:row>
      <xdr:rowOff>190500</xdr:rowOff>
    </xdr:to>
    <xdr:sp macro="" textlink="">
      <xdr:nvSpPr>
        <xdr:cNvPr id="38935" name="Text Box 23"/>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20</xdr:row>
      <xdr:rowOff>171450</xdr:rowOff>
    </xdr:from>
    <xdr:to>
      <xdr:col>63</xdr:col>
      <xdr:colOff>9525</xdr:colOff>
      <xdr:row>21</xdr:row>
      <xdr:rowOff>209550</xdr:rowOff>
    </xdr:to>
    <xdr:sp macro="" textlink="">
      <xdr:nvSpPr>
        <xdr:cNvPr id="38936" name="Text Box 24"/>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20</xdr:row>
      <xdr:rowOff>171450</xdr:rowOff>
    </xdr:from>
    <xdr:to>
      <xdr:col>86</xdr:col>
      <xdr:colOff>66675</xdr:colOff>
      <xdr:row>21</xdr:row>
      <xdr:rowOff>209550</xdr:rowOff>
    </xdr:to>
    <xdr:sp macro="" textlink="">
      <xdr:nvSpPr>
        <xdr:cNvPr id="38937" name="Text Box 25"/>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20</xdr:row>
      <xdr:rowOff>171450</xdr:rowOff>
    </xdr:from>
    <xdr:to>
      <xdr:col>102</xdr:col>
      <xdr:colOff>38100</xdr:colOff>
      <xdr:row>21</xdr:row>
      <xdr:rowOff>190500</xdr:rowOff>
    </xdr:to>
    <xdr:sp macro="" textlink="">
      <xdr:nvSpPr>
        <xdr:cNvPr id="38938" name="Text Box 26"/>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20</xdr:row>
      <xdr:rowOff>171450</xdr:rowOff>
    </xdr:from>
    <xdr:to>
      <xdr:col>117</xdr:col>
      <xdr:colOff>38100</xdr:colOff>
      <xdr:row>21</xdr:row>
      <xdr:rowOff>180975</xdr:rowOff>
    </xdr:to>
    <xdr:sp macro="" textlink="">
      <xdr:nvSpPr>
        <xdr:cNvPr id="38939" name="Text Box 27"/>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44</xdr:row>
      <xdr:rowOff>38100</xdr:rowOff>
    </xdr:from>
    <xdr:to>
      <xdr:col>30</xdr:col>
      <xdr:colOff>9525</xdr:colOff>
      <xdr:row>45</xdr:row>
      <xdr:rowOff>38100</xdr:rowOff>
    </xdr:to>
    <xdr:sp macro="" textlink="">
      <xdr:nvSpPr>
        <xdr:cNvPr id="38940" name="Text Box 28"/>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44</xdr:row>
      <xdr:rowOff>180975</xdr:rowOff>
    </xdr:from>
    <xdr:to>
      <xdr:col>39</xdr:col>
      <xdr:colOff>38100</xdr:colOff>
      <xdr:row>45</xdr:row>
      <xdr:rowOff>133350</xdr:rowOff>
    </xdr:to>
    <xdr:sp macro="" textlink="">
      <xdr:nvSpPr>
        <xdr:cNvPr id="38941" name="Text Box 29"/>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36</xdr:col>
      <xdr:colOff>0</xdr:colOff>
      <xdr:row>53</xdr:row>
      <xdr:rowOff>171450</xdr:rowOff>
    </xdr:from>
    <xdr:to>
      <xdr:col>39</xdr:col>
      <xdr:colOff>38100</xdr:colOff>
      <xdr:row>54</xdr:row>
      <xdr:rowOff>200025</xdr:rowOff>
    </xdr:to>
    <xdr:sp macro="" textlink="">
      <xdr:nvSpPr>
        <xdr:cNvPr id="38955" name="Text Box 43"/>
        <xdr:cNvSpPr txBox="1">
          <a:spLocks noChangeArrowheads="1"/>
        </xdr:cNvSpPr>
      </xdr:nvSpPr>
      <xdr:spPr bwMode="auto">
        <a:xfrm>
          <a:off x="2743200" y="10563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xdr:from>
      <xdr:col>131</xdr:col>
      <xdr:colOff>9525</xdr:colOff>
      <xdr:row>33</xdr:row>
      <xdr:rowOff>38100</xdr:rowOff>
    </xdr:from>
    <xdr:to>
      <xdr:col>134</xdr:col>
      <xdr:colOff>47625</xdr:colOff>
      <xdr:row>34</xdr:row>
      <xdr:rowOff>142875</xdr:rowOff>
    </xdr:to>
    <xdr:grpSp>
      <xdr:nvGrpSpPr>
        <xdr:cNvPr id="38962" name="Group 50"/>
        <xdr:cNvGrpSpPr>
          <a:grpSpLocks/>
        </xdr:cNvGrpSpPr>
      </xdr:nvGrpSpPr>
      <xdr:grpSpPr bwMode="auto">
        <a:xfrm>
          <a:off x="10285319" y="6470276"/>
          <a:ext cx="273424" cy="261658"/>
          <a:chOff x="1067" y="288"/>
          <a:chExt cx="29" cy="27"/>
        </a:xfrm>
      </xdr:grpSpPr>
      <xdr:sp macro="" textlink="">
        <xdr:nvSpPr>
          <xdr:cNvPr id="38963" name="Oval 5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964" name="Text Box 5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38965" name="Group 53"/>
        <xdr:cNvGrpSpPr>
          <a:grpSpLocks/>
        </xdr:cNvGrpSpPr>
      </xdr:nvGrpSpPr>
      <xdr:grpSpPr bwMode="auto">
        <a:xfrm>
          <a:off x="10285319" y="38100"/>
          <a:ext cx="273424" cy="261657"/>
          <a:chOff x="1067" y="288"/>
          <a:chExt cx="29" cy="27"/>
        </a:xfrm>
      </xdr:grpSpPr>
      <xdr:sp macro="" textlink="">
        <xdr:nvSpPr>
          <xdr:cNvPr id="38966" name="Oval 5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967" name="Text Box 5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69</xdr:row>
          <xdr:rowOff>76200</xdr:rowOff>
        </xdr:from>
        <xdr:to>
          <xdr:col>12</xdr:col>
          <xdr:colOff>9525</xdr:colOff>
          <xdr:row>71</xdr:row>
          <xdr:rowOff>9525</xdr:rowOff>
        </xdr:to>
        <xdr:sp macro="" textlink="">
          <xdr:nvSpPr>
            <xdr:cNvPr id="38968" name="CommandButton4" hidden="1">
              <a:extLst>
                <a:ext uri="{63B3BB69-23CF-44E3-9099-C40C66FF867C}">
                  <a14:compatExt spid="_x0000_s38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67</xdr:row>
      <xdr:rowOff>38100</xdr:rowOff>
    </xdr:from>
    <xdr:to>
      <xdr:col>27</xdr:col>
      <xdr:colOff>19050</xdr:colOff>
      <xdr:row>68</xdr:row>
      <xdr:rowOff>47625</xdr:rowOff>
    </xdr:to>
    <xdr:sp macro="" textlink="">
      <xdr:nvSpPr>
        <xdr:cNvPr id="38969" name="Text Box 57"/>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67</xdr:row>
      <xdr:rowOff>38100</xdr:rowOff>
    </xdr:from>
    <xdr:to>
      <xdr:col>32</xdr:col>
      <xdr:colOff>0</xdr:colOff>
      <xdr:row>68</xdr:row>
      <xdr:rowOff>47625</xdr:rowOff>
    </xdr:to>
    <xdr:sp macro="" textlink="">
      <xdr:nvSpPr>
        <xdr:cNvPr id="38970" name="Text Box 58"/>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67</xdr:row>
      <xdr:rowOff>38100</xdr:rowOff>
    </xdr:from>
    <xdr:ext cx="116541" cy="156882"/>
    <xdr:sp macro="" textlink="">
      <xdr:nvSpPr>
        <xdr:cNvPr id="38971" name="Text Box 59"/>
        <xdr:cNvSpPr txBox="1">
          <a:spLocks noChangeArrowheads="1"/>
        </xdr:cNvSpPr>
      </xdr:nvSpPr>
      <xdr:spPr bwMode="auto">
        <a:xfrm>
          <a:off x="542925"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71</xdr:row>
      <xdr:rowOff>76200</xdr:rowOff>
    </xdr:from>
    <xdr:to>
      <xdr:col>31</xdr:col>
      <xdr:colOff>0</xdr:colOff>
      <xdr:row>71</xdr:row>
      <xdr:rowOff>76200</xdr:rowOff>
    </xdr:to>
    <xdr:sp macro="" textlink="">
      <xdr:nvSpPr>
        <xdr:cNvPr id="38972" name="Line 60"/>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77</xdr:row>
      <xdr:rowOff>38100</xdr:rowOff>
    </xdr:from>
    <xdr:to>
      <xdr:col>30</xdr:col>
      <xdr:colOff>9525</xdr:colOff>
      <xdr:row>78</xdr:row>
      <xdr:rowOff>38100</xdr:rowOff>
    </xdr:to>
    <xdr:sp macro="" textlink="">
      <xdr:nvSpPr>
        <xdr:cNvPr id="38973" name="Text Box 61"/>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66</xdr:row>
      <xdr:rowOff>38100</xdr:rowOff>
    </xdr:from>
    <xdr:to>
      <xdr:col>134</xdr:col>
      <xdr:colOff>47625</xdr:colOff>
      <xdr:row>67</xdr:row>
      <xdr:rowOff>142875</xdr:rowOff>
    </xdr:to>
    <xdr:grpSp>
      <xdr:nvGrpSpPr>
        <xdr:cNvPr id="38981" name="Group 69"/>
        <xdr:cNvGrpSpPr>
          <a:grpSpLocks/>
        </xdr:cNvGrpSpPr>
      </xdr:nvGrpSpPr>
      <xdr:grpSpPr bwMode="auto">
        <a:xfrm>
          <a:off x="10285319" y="12947276"/>
          <a:ext cx="273424" cy="261658"/>
          <a:chOff x="1067" y="288"/>
          <a:chExt cx="29" cy="27"/>
        </a:xfrm>
      </xdr:grpSpPr>
      <xdr:sp macro="" textlink="">
        <xdr:nvSpPr>
          <xdr:cNvPr id="38982" name="Oval 7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8983" name="Text Box 7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36</xdr:row>
          <xdr:rowOff>76200</xdr:rowOff>
        </xdr:from>
        <xdr:to>
          <xdr:col>24</xdr:col>
          <xdr:colOff>19050</xdr:colOff>
          <xdr:row>38</xdr:row>
          <xdr:rowOff>9525</xdr:rowOff>
        </xdr:to>
        <xdr:sp macro="" textlink="">
          <xdr:nvSpPr>
            <xdr:cNvPr id="38984" name="CommandButton3" hidden="1">
              <a:extLst>
                <a:ext uri="{63B3BB69-23CF-44E3-9099-C40C66FF867C}">
                  <a14:compatExt spid="_x0000_s38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77</xdr:row>
      <xdr:rowOff>180975</xdr:rowOff>
    </xdr:from>
    <xdr:to>
      <xdr:col>39</xdr:col>
      <xdr:colOff>38100</xdr:colOff>
      <xdr:row>78</xdr:row>
      <xdr:rowOff>133350</xdr:rowOff>
    </xdr:to>
    <xdr:sp macro="" textlink="">
      <xdr:nvSpPr>
        <xdr:cNvPr id="38985" name="Text Box 73"/>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77</xdr:row>
      <xdr:rowOff>180975</xdr:rowOff>
    </xdr:from>
    <xdr:to>
      <xdr:col>48</xdr:col>
      <xdr:colOff>38100</xdr:colOff>
      <xdr:row>78</xdr:row>
      <xdr:rowOff>133350</xdr:rowOff>
    </xdr:to>
    <xdr:sp macro="" textlink="">
      <xdr:nvSpPr>
        <xdr:cNvPr id="38987" name="Text Box 75"/>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77</xdr:row>
      <xdr:rowOff>180975</xdr:rowOff>
    </xdr:from>
    <xdr:to>
      <xdr:col>58</xdr:col>
      <xdr:colOff>38100</xdr:colOff>
      <xdr:row>78</xdr:row>
      <xdr:rowOff>133350</xdr:rowOff>
    </xdr:to>
    <xdr:sp macro="" textlink="">
      <xdr:nvSpPr>
        <xdr:cNvPr id="38988" name="Text Box 76"/>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77</xdr:row>
      <xdr:rowOff>180975</xdr:rowOff>
    </xdr:from>
    <xdr:to>
      <xdr:col>66</xdr:col>
      <xdr:colOff>38100</xdr:colOff>
      <xdr:row>78</xdr:row>
      <xdr:rowOff>133350</xdr:rowOff>
    </xdr:to>
    <xdr:sp macro="" textlink="">
      <xdr:nvSpPr>
        <xdr:cNvPr id="38989" name="Text Box 77"/>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77</xdr:row>
      <xdr:rowOff>171450</xdr:rowOff>
    </xdr:from>
    <xdr:to>
      <xdr:col>74</xdr:col>
      <xdr:colOff>57150</xdr:colOff>
      <xdr:row>78</xdr:row>
      <xdr:rowOff>123825</xdr:rowOff>
    </xdr:to>
    <xdr:sp macro="" textlink="">
      <xdr:nvSpPr>
        <xdr:cNvPr id="38990" name="Text Box 78"/>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0</xdr:colOff>
      <xdr:row>53</xdr:row>
      <xdr:rowOff>171450</xdr:rowOff>
    </xdr:from>
    <xdr:to>
      <xdr:col>120</xdr:col>
      <xdr:colOff>38100</xdr:colOff>
      <xdr:row>54</xdr:row>
      <xdr:rowOff>180975</xdr:rowOff>
    </xdr:to>
    <xdr:sp macro="" textlink="">
      <xdr:nvSpPr>
        <xdr:cNvPr id="38991" name="Text Box 79"/>
        <xdr:cNvSpPr txBox="1">
          <a:spLocks noChangeArrowheads="1"/>
        </xdr:cNvSpPr>
      </xdr:nvSpPr>
      <xdr:spPr bwMode="auto">
        <a:xfrm>
          <a:off x="89154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9525</xdr:colOff>
      <xdr:row>86</xdr:row>
      <xdr:rowOff>171450</xdr:rowOff>
    </xdr:from>
    <xdr:to>
      <xdr:col>39</xdr:col>
      <xdr:colOff>47625</xdr:colOff>
      <xdr:row>87</xdr:row>
      <xdr:rowOff>180975</xdr:rowOff>
    </xdr:to>
    <xdr:sp macro="" textlink="">
      <xdr:nvSpPr>
        <xdr:cNvPr id="38992" name="Text Box 80"/>
        <xdr:cNvSpPr txBox="1">
          <a:spLocks noChangeArrowheads="1"/>
        </xdr:cNvSpPr>
      </xdr:nvSpPr>
      <xdr:spPr bwMode="auto">
        <a:xfrm>
          <a:off x="2752725"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0</xdr:colOff>
      <xdr:row>86</xdr:row>
      <xdr:rowOff>171450</xdr:rowOff>
    </xdr:from>
    <xdr:to>
      <xdr:col>48</xdr:col>
      <xdr:colOff>38100</xdr:colOff>
      <xdr:row>87</xdr:row>
      <xdr:rowOff>180975</xdr:rowOff>
    </xdr:to>
    <xdr:sp macro="" textlink="">
      <xdr:nvSpPr>
        <xdr:cNvPr id="38993" name="Text Box 81"/>
        <xdr:cNvSpPr txBox="1">
          <a:spLocks noChangeArrowheads="1"/>
        </xdr:cNvSpPr>
      </xdr:nvSpPr>
      <xdr:spPr bwMode="auto">
        <a:xfrm>
          <a:off x="3429000" y="17040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86</xdr:row>
      <xdr:rowOff>180975</xdr:rowOff>
    </xdr:from>
    <xdr:to>
      <xdr:col>58</xdr:col>
      <xdr:colOff>38100</xdr:colOff>
      <xdr:row>87</xdr:row>
      <xdr:rowOff>190500</xdr:rowOff>
    </xdr:to>
    <xdr:sp macro="" textlink="">
      <xdr:nvSpPr>
        <xdr:cNvPr id="38994" name="Text Box 82"/>
        <xdr:cNvSpPr txBox="1">
          <a:spLocks noChangeArrowheads="1"/>
        </xdr:cNvSpPr>
      </xdr:nvSpPr>
      <xdr:spPr bwMode="auto">
        <a:xfrm>
          <a:off x="4191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45</xdr:col>
      <xdr:colOff>0</xdr:colOff>
      <xdr:row>44</xdr:row>
      <xdr:rowOff>180975</xdr:rowOff>
    </xdr:from>
    <xdr:to>
      <xdr:col>48</xdr:col>
      <xdr:colOff>38100</xdr:colOff>
      <xdr:row>45</xdr:row>
      <xdr:rowOff>133350</xdr:rowOff>
    </xdr:to>
    <xdr:sp macro="" textlink="">
      <xdr:nvSpPr>
        <xdr:cNvPr id="39002" name="Text Box 90"/>
        <xdr:cNvSpPr txBox="1">
          <a:spLocks noChangeArrowheads="1"/>
        </xdr:cNvSpPr>
      </xdr:nvSpPr>
      <xdr:spPr bwMode="auto">
        <a:xfrm>
          <a:off x="34290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0</xdr:colOff>
      <xdr:row>44</xdr:row>
      <xdr:rowOff>180975</xdr:rowOff>
    </xdr:from>
    <xdr:to>
      <xdr:col>102</xdr:col>
      <xdr:colOff>19050</xdr:colOff>
      <xdr:row>45</xdr:row>
      <xdr:rowOff>133350</xdr:rowOff>
    </xdr:to>
    <xdr:sp macro="" textlink="">
      <xdr:nvSpPr>
        <xdr:cNvPr id="39003" name="Text Box 91"/>
        <xdr:cNvSpPr txBox="1">
          <a:spLocks noChangeArrowheads="1"/>
        </xdr:cNvSpPr>
      </xdr:nvSpPr>
      <xdr:spPr bwMode="auto">
        <a:xfrm>
          <a:off x="7543800" y="8734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0</xdr:colOff>
      <xdr:row>44</xdr:row>
      <xdr:rowOff>180975</xdr:rowOff>
    </xdr:from>
    <xdr:to>
      <xdr:col>120</xdr:col>
      <xdr:colOff>38100</xdr:colOff>
      <xdr:row>45</xdr:row>
      <xdr:rowOff>133350</xdr:rowOff>
    </xdr:to>
    <xdr:sp macro="" textlink="">
      <xdr:nvSpPr>
        <xdr:cNvPr id="39004" name="Text Box 92"/>
        <xdr:cNvSpPr txBox="1">
          <a:spLocks noChangeArrowheads="1"/>
        </xdr:cNvSpPr>
      </xdr:nvSpPr>
      <xdr:spPr bwMode="auto">
        <a:xfrm>
          <a:off x="89154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72</xdr:col>
      <xdr:colOff>9525</xdr:colOff>
      <xdr:row>53</xdr:row>
      <xdr:rowOff>171450</xdr:rowOff>
    </xdr:from>
    <xdr:to>
      <xdr:col>75</xdr:col>
      <xdr:colOff>19050</xdr:colOff>
      <xdr:row>54</xdr:row>
      <xdr:rowOff>228600</xdr:rowOff>
    </xdr:to>
    <xdr:sp macro="" textlink="">
      <xdr:nvSpPr>
        <xdr:cNvPr id="39005" name="Text Box 93"/>
        <xdr:cNvSpPr txBox="1">
          <a:spLocks noChangeArrowheads="1"/>
        </xdr:cNvSpPr>
      </xdr:nvSpPr>
      <xdr:spPr bwMode="auto">
        <a:xfrm>
          <a:off x="5495925" y="105632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0</xdr:colOff>
      <xdr:row>53</xdr:row>
      <xdr:rowOff>171450</xdr:rowOff>
    </xdr:from>
    <xdr:to>
      <xdr:col>56</xdr:col>
      <xdr:colOff>66675</xdr:colOff>
      <xdr:row>54</xdr:row>
      <xdr:rowOff>228600</xdr:rowOff>
    </xdr:to>
    <xdr:sp macro="" textlink="">
      <xdr:nvSpPr>
        <xdr:cNvPr id="39006" name="Text Box 94"/>
        <xdr:cNvSpPr txBox="1">
          <a:spLocks noChangeArrowheads="1"/>
        </xdr:cNvSpPr>
      </xdr:nvSpPr>
      <xdr:spPr bwMode="auto">
        <a:xfrm>
          <a:off x="4114800" y="1056322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0</xdr:colOff>
      <xdr:row>53</xdr:row>
      <xdr:rowOff>171450</xdr:rowOff>
    </xdr:from>
    <xdr:to>
      <xdr:col>66</xdr:col>
      <xdr:colOff>38100</xdr:colOff>
      <xdr:row>54</xdr:row>
      <xdr:rowOff>190500</xdr:rowOff>
    </xdr:to>
    <xdr:sp macro="" textlink="">
      <xdr:nvSpPr>
        <xdr:cNvPr id="39007" name="Text Box 95"/>
        <xdr:cNvSpPr txBox="1">
          <a:spLocks noChangeArrowheads="1"/>
        </xdr:cNvSpPr>
      </xdr:nvSpPr>
      <xdr:spPr bwMode="auto">
        <a:xfrm>
          <a:off x="48006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81</xdr:col>
      <xdr:colOff>9525</xdr:colOff>
      <xdr:row>53</xdr:row>
      <xdr:rowOff>171450</xdr:rowOff>
    </xdr:from>
    <xdr:to>
      <xdr:col>84</xdr:col>
      <xdr:colOff>47625</xdr:colOff>
      <xdr:row>54</xdr:row>
      <xdr:rowOff>180975</xdr:rowOff>
    </xdr:to>
    <xdr:sp macro="" textlink="">
      <xdr:nvSpPr>
        <xdr:cNvPr id="39008" name="Text Box 96"/>
        <xdr:cNvSpPr txBox="1">
          <a:spLocks noChangeArrowheads="1"/>
        </xdr:cNvSpPr>
      </xdr:nvSpPr>
      <xdr:spPr bwMode="auto">
        <a:xfrm>
          <a:off x="61817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0</xdr:colOff>
      <xdr:row>53</xdr:row>
      <xdr:rowOff>171450</xdr:rowOff>
    </xdr:from>
    <xdr:to>
      <xdr:col>48</xdr:col>
      <xdr:colOff>38100</xdr:colOff>
      <xdr:row>54</xdr:row>
      <xdr:rowOff>190500</xdr:rowOff>
    </xdr:to>
    <xdr:sp macro="" textlink="">
      <xdr:nvSpPr>
        <xdr:cNvPr id="39009" name="Text Box 97"/>
        <xdr:cNvSpPr txBox="1">
          <a:spLocks noChangeArrowheads="1"/>
        </xdr:cNvSpPr>
      </xdr:nvSpPr>
      <xdr:spPr bwMode="auto">
        <a:xfrm>
          <a:off x="3429000" y="10563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90</xdr:col>
      <xdr:colOff>9525</xdr:colOff>
      <xdr:row>53</xdr:row>
      <xdr:rowOff>171450</xdr:rowOff>
    </xdr:from>
    <xdr:to>
      <xdr:col>93</xdr:col>
      <xdr:colOff>47625</xdr:colOff>
      <xdr:row>54</xdr:row>
      <xdr:rowOff>180975</xdr:rowOff>
    </xdr:to>
    <xdr:sp macro="" textlink="">
      <xdr:nvSpPr>
        <xdr:cNvPr id="39010" name="Text Box 98"/>
        <xdr:cNvSpPr txBox="1">
          <a:spLocks noChangeArrowheads="1"/>
        </xdr:cNvSpPr>
      </xdr:nvSpPr>
      <xdr:spPr bwMode="auto">
        <a:xfrm>
          <a:off x="68675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99</xdr:col>
      <xdr:colOff>0</xdr:colOff>
      <xdr:row>53</xdr:row>
      <xdr:rowOff>171450</xdr:rowOff>
    </xdr:from>
    <xdr:to>
      <xdr:col>102</xdr:col>
      <xdr:colOff>38100</xdr:colOff>
      <xdr:row>54</xdr:row>
      <xdr:rowOff>180975</xdr:rowOff>
    </xdr:to>
    <xdr:sp macro="" textlink="">
      <xdr:nvSpPr>
        <xdr:cNvPr id="39011" name="Text Box 99"/>
        <xdr:cNvSpPr txBox="1">
          <a:spLocks noChangeArrowheads="1"/>
        </xdr:cNvSpPr>
      </xdr:nvSpPr>
      <xdr:spPr bwMode="auto">
        <a:xfrm>
          <a:off x="7543800"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108</xdr:col>
      <xdr:colOff>0</xdr:colOff>
      <xdr:row>44</xdr:row>
      <xdr:rowOff>180975</xdr:rowOff>
    </xdr:from>
    <xdr:to>
      <xdr:col>111</xdr:col>
      <xdr:colOff>38100</xdr:colOff>
      <xdr:row>45</xdr:row>
      <xdr:rowOff>133350</xdr:rowOff>
    </xdr:to>
    <xdr:sp macro="" textlink="">
      <xdr:nvSpPr>
        <xdr:cNvPr id="39012" name="Text Box 100"/>
        <xdr:cNvSpPr txBox="1">
          <a:spLocks noChangeArrowheads="1"/>
        </xdr:cNvSpPr>
      </xdr:nvSpPr>
      <xdr:spPr bwMode="auto">
        <a:xfrm>
          <a:off x="82296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9525</xdr:colOff>
      <xdr:row>53</xdr:row>
      <xdr:rowOff>171450</xdr:rowOff>
    </xdr:from>
    <xdr:to>
      <xdr:col>111</xdr:col>
      <xdr:colOff>47625</xdr:colOff>
      <xdr:row>54</xdr:row>
      <xdr:rowOff>180975</xdr:rowOff>
    </xdr:to>
    <xdr:sp macro="" textlink="">
      <xdr:nvSpPr>
        <xdr:cNvPr id="39013" name="Text Box 101"/>
        <xdr:cNvSpPr txBox="1">
          <a:spLocks noChangeArrowheads="1"/>
        </xdr:cNvSpPr>
      </xdr:nvSpPr>
      <xdr:spPr bwMode="auto">
        <a:xfrm>
          <a:off x="8239125" y="10563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0</xdr:colOff>
      <xdr:row>44</xdr:row>
      <xdr:rowOff>171450</xdr:rowOff>
    </xdr:from>
    <xdr:to>
      <xdr:col>57</xdr:col>
      <xdr:colOff>38349</xdr:colOff>
      <xdr:row>45</xdr:row>
      <xdr:rowOff>123825</xdr:rowOff>
    </xdr:to>
    <xdr:sp macro="" textlink="">
      <xdr:nvSpPr>
        <xdr:cNvPr id="1055" name="Text Box 31"/>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62</xdr:col>
      <xdr:colOff>73959</xdr:colOff>
      <xdr:row>44</xdr:row>
      <xdr:rowOff>171450</xdr:rowOff>
    </xdr:from>
    <xdr:to>
      <xdr:col>66</xdr:col>
      <xdr:colOff>24092</xdr:colOff>
      <xdr:row>45</xdr:row>
      <xdr:rowOff>123825</xdr:rowOff>
    </xdr:to>
    <xdr:sp macro="" textlink="">
      <xdr:nvSpPr>
        <xdr:cNvPr id="1058"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560</xdr:colOff>
      <xdr:row>44</xdr:row>
      <xdr:rowOff>171450</xdr:rowOff>
    </xdr:from>
    <xdr:to>
      <xdr:col>75</xdr:col>
      <xdr:colOff>19611</xdr:colOff>
      <xdr:row>45</xdr:row>
      <xdr:rowOff>123825</xdr:rowOff>
    </xdr:to>
    <xdr:sp macro="" textlink="">
      <xdr:nvSpPr>
        <xdr:cNvPr id="1059" name="Text Box 35"/>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5603</xdr:colOff>
      <xdr:row>44</xdr:row>
      <xdr:rowOff>171450</xdr:rowOff>
    </xdr:from>
    <xdr:to>
      <xdr:col>84</xdr:col>
      <xdr:colOff>44220</xdr:colOff>
      <xdr:row>45</xdr:row>
      <xdr:rowOff>123825</xdr:rowOff>
    </xdr:to>
    <xdr:sp macro="" textlink="">
      <xdr:nvSpPr>
        <xdr:cNvPr id="1060" name="Text Box 36"/>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1120</xdr:colOff>
      <xdr:row>44</xdr:row>
      <xdr:rowOff>171450</xdr:rowOff>
    </xdr:from>
    <xdr:to>
      <xdr:col>93</xdr:col>
      <xdr:colOff>39121</xdr:colOff>
      <xdr:row>45</xdr:row>
      <xdr:rowOff>123825</xdr:rowOff>
    </xdr:to>
    <xdr:sp macro="" textlink="">
      <xdr:nvSpPr>
        <xdr:cNvPr id="1098" name="Text Box 74"/>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124</xdr:col>
      <xdr:colOff>1681</xdr:colOff>
      <xdr:row>44</xdr:row>
      <xdr:rowOff>171450</xdr:rowOff>
    </xdr:from>
    <xdr:to>
      <xdr:col>127</xdr:col>
      <xdr:colOff>39681</xdr:colOff>
      <xdr:row>45</xdr:row>
      <xdr:rowOff>123825</xdr:rowOff>
    </xdr:to>
    <xdr:sp macro="" textlink="">
      <xdr:nvSpPr>
        <xdr:cNvPr id="2"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9525</xdr:colOff>
      <xdr:row>86</xdr:row>
      <xdr:rowOff>180975</xdr:rowOff>
    </xdr:from>
    <xdr:to>
      <xdr:col>66</xdr:col>
      <xdr:colOff>47625</xdr:colOff>
      <xdr:row>87</xdr:row>
      <xdr:rowOff>190500</xdr:rowOff>
    </xdr:to>
    <xdr:sp macro="" textlink="">
      <xdr:nvSpPr>
        <xdr:cNvPr id="39023" name="Text Box 111"/>
        <xdr:cNvSpPr txBox="1">
          <a:spLocks noChangeArrowheads="1"/>
        </xdr:cNvSpPr>
      </xdr:nvSpPr>
      <xdr:spPr bwMode="auto">
        <a:xfrm>
          <a:off x="4810125"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39937" name="Text Box 1"/>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39938" name="Text Box 2"/>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47625</xdr:rowOff>
    </xdr:from>
    <xdr:ext cx="116541" cy="156883"/>
    <xdr:sp macro="" textlink="">
      <xdr:nvSpPr>
        <xdr:cNvPr id="39939" name="Text Box 3"/>
        <xdr:cNvSpPr txBox="1">
          <a:spLocks noChangeArrowheads="1"/>
        </xdr:cNvSpPr>
      </xdr:nvSpPr>
      <xdr:spPr bwMode="auto">
        <a:xfrm>
          <a:off x="552450"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39940"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39941" name="Text Box 5"/>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39942" name="CommandButton1" hidden="1">
              <a:extLst>
                <a:ext uri="{63B3BB69-23CF-44E3-9099-C40C66FF867C}">
                  <a14:compatExt spid="_x0000_s39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39943" name="Text Box 7"/>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36</xdr:row>
          <xdr:rowOff>19050</xdr:rowOff>
        </xdr:from>
        <xdr:to>
          <xdr:col>25</xdr:col>
          <xdr:colOff>9525</xdr:colOff>
          <xdr:row>37</xdr:row>
          <xdr:rowOff>142875</xdr:rowOff>
        </xdr:to>
        <xdr:sp macro="" textlink="">
          <xdr:nvSpPr>
            <xdr:cNvPr id="39944" name="CommandButton3" hidden="1">
              <a:extLst>
                <a:ext uri="{63B3BB69-23CF-44E3-9099-C40C66FF867C}">
                  <a14:compatExt spid="_x0000_s39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19050</xdr:rowOff>
        </xdr:from>
        <xdr:to>
          <xdr:col>12</xdr:col>
          <xdr:colOff>38100</xdr:colOff>
          <xdr:row>37</xdr:row>
          <xdr:rowOff>142875</xdr:rowOff>
        </xdr:to>
        <xdr:sp macro="" textlink="">
          <xdr:nvSpPr>
            <xdr:cNvPr id="39945" name="CommandButton2" hidden="1">
              <a:extLst>
                <a:ext uri="{63B3BB69-23CF-44E3-9099-C40C66FF867C}">
                  <a14:compatExt spid="_x0000_s39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19050</xdr:rowOff>
        </xdr:from>
        <xdr:to>
          <xdr:col>25</xdr:col>
          <xdr:colOff>9525</xdr:colOff>
          <xdr:row>70</xdr:row>
          <xdr:rowOff>142875</xdr:rowOff>
        </xdr:to>
        <xdr:sp macro="" textlink="">
          <xdr:nvSpPr>
            <xdr:cNvPr id="39946" name="CommandButton5" hidden="1">
              <a:extLst>
                <a:ext uri="{63B3BB69-23CF-44E3-9099-C40C66FF867C}">
                  <a14:compatExt spid="_x0000_s39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19050</xdr:rowOff>
        </xdr:from>
        <xdr:to>
          <xdr:col>12</xdr:col>
          <xdr:colOff>38100</xdr:colOff>
          <xdr:row>70</xdr:row>
          <xdr:rowOff>142875</xdr:rowOff>
        </xdr:to>
        <xdr:sp macro="" textlink="">
          <xdr:nvSpPr>
            <xdr:cNvPr id="39947" name="CommandButton4" hidden="1">
              <a:extLst>
                <a:ext uri="{63B3BB69-23CF-44E3-9099-C40C66FF867C}">
                  <a14:compatExt spid="_x0000_s39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102</xdr:row>
          <xdr:rowOff>19050</xdr:rowOff>
        </xdr:from>
        <xdr:to>
          <xdr:col>25</xdr:col>
          <xdr:colOff>9525</xdr:colOff>
          <xdr:row>103</xdr:row>
          <xdr:rowOff>142875</xdr:rowOff>
        </xdr:to>
        <xdr:sp macro="" textlink="">
          <xdr:nvSpPr>
            <xdr:cNvPr id="39948" name="CommandButton7" hidden="1">
              <a:extLst>
                <a:ext uri="{63B3BB69-23CF-44E3-9099-C40C66FF867C}">
                  <a14:compatExt spid="_x0000_s39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102</xdr:row>
          <xdr:rowOff>19050</xdr:rowOff>
        </xdr:from>
        <xdr:to>
          <xdr:col>12</xdr:col>
          <xdr:colOff>38100</xdr:colOff>
          <xdr:row>103</xdr:row>
          <xdr:rowOff>142875</xdr:rowOff>
        </xdr:to>
        <xdr:sp macro="" textlink="">
          <xdr:nvSpPr>
            <xdr:cNvPr id="39949" name="CommandButton6" hidden="1">
              <a:extLst>
                <a:ext uri="{63B3BB69-23CF-44E3-9099-C40C66FF867C}">
                  <a14:compatExt spid="_x0000_s39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135</xdr:row>
          <xdr:rowOff>28575</xdr:rowOff>
        </xdr:from>
        <xdr:to>
          <xdr:col>25</xdr:col>
          <xdr:colOff>9525</xdr:colOff>
          <xdr:row>136</xdr:row>
          <xdr:rowOff>152400</xdr:rowOff>
        </xdr:to>
        <xdr:sp macro="" textlink="">
          <xdr:nvSpPr>
            <xdr:cNvPr id="39950" name="CommandButton9" hidden="1">
              <a:extLst>
                <a:ext uri="{63B3BB69-23CF-44E3-9099-C40C66FF867C}">
                  <a14:compatExt spid="_x0000_s39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135</xdr:row>
          <xdr:rowOff>28575</xdr:rowOff>
        </xdr:from>
        <xdr:to>
          <xdr:col>12</xdr:col>
          <xdr:colOff>38100</xdr:colOff>
          <xdr:row>136</xdr:row>
          <xdr:rowOff>152400</xdr:rowOff>
        </xdr:to>
        <xdr:sp macro="" textlink="">
          <xdr:nvSpPr>
            <xdr:cNvPr id="39951" name="CommandButton8" hidden="1">
              <a:extLst>
                <a:ext uri="{63B3BB69-23CF-44E3-9099-C40C66FF867C}">
                  <a14:compatExt spid="_x0000_s39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168</xdr:row>
          <xdr:rowOff>19050</xdr:rowOff>
        </xdr:from>
        <xdr:to>
          <xdr:col>12</xdr:col>
          <xdr:colOff>38100</xdr:colOff>
          <xdr:row>169</xdr:row>
          <xdr:rowOff>142875</xdr:rowOff>
        </xdr:to>
        <xdr:sp macro="" textlink="">
          <xdr:nvSpPr>
            <xdr:cNvPr id="39952" name="CommandButton10" hidden="1">
              <a:extLst>
                <a:ext uri="{63B3BB69-23CF-44E3-9099-C40C66FF867C}">
                  <a14:compatExt spid="_x0000_s39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34</xdr:row>
      <xdr:rowOff>38100</xdr:rowOff>
    </xdr:from>
    <xdr:to>
      <xdr:col>27</xdr:col>
      <xdr:colOff>19050</xdr:colOff>
      <xdr:row>35</xdr:row>
      <xdr:rowOff>47625</xdr:rowOff>
    </xdr:to>
    <xdr:sp macro="" textlink="">
      <xdr:nvSpPr>
        <xdr:cNvPr id="39953" name="Text Box 17"/>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39954" name="Text Box 18"/>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34</xdr:row>
      <xdr:rowOff>38100</xdr:rowOff>
    </xdr:from>
    <xdr:ext cx="116541" cy="156882"/>
    <xdr:sp macro="" textlink="">
      <xdr:nvSpPr>
        <xdr:cNvPr id="39955" name="Text Box 19"/>
        <xdr:cNvSpPr txBox="1">
          <a:spLocks noChangeArrowheads="1"/>
        </xdr:cNvSpPr>
      </xdr:nvSpPr>
      <xdr:spPr bwMode="auto">
        <a:xfrm>
          <a:off x="533400"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67</xdr:row>
      <xdr:rowOff>38100</xdr:rowOff>
    </xdr:from>
    <xdr:to>
      <xdr:col>27</xdr:col>
      <xdr:colOff>19050</xdr:colOff>
      <xdr:row>68</xdr:row>
      <xdr:rowOff>57150</xdr:rowOff>
    </xdr:to>
    <xdr:sp macro="" textlink="">
      <xdr:nvSpPr>
        <xdr:cNvPr id="39956" name="Text Box 20"/>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38100</xdr:rowOff>
    </xdr:from>
    <xdr:to>
      <xdr:col>31</xdr:col>
      <xdr:colOff>66675</xdr:colOff>
      <xdr:row>68</xdr:row>
      <xdr:rowOff>57150</xdr:rowOff>
    </xdr:to>
    <xdr:sp macro="" textlink="">
      <xdr:nvSpPr>
        <xdr:cNvPr id="39957" name="Text Box 21"/>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67</xdr:row>
      <xdr:rowOff>38100</xdr:rowOff>
    </xdr:from>
    <xdr:ext cx="116541" cy="156882"/>
    <xdr:sp macro="" textlink="">
      <xdr:nvSpPr>
        <xdr:cNvPr id="39958" name="Text Box 22"/>
        <xdr:cNvSpPr txBox="1">
          <a:spLocks noChangeArrowheads="1"/>
        </xdr:cNvSpPr>
      </xdr:nvSpPr>
      <xdr:spPr bwMode="auto">
        <a:xfrm>
          <a:off x="552450"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100</xdr:row>
      <xdr:rowOff>38100</xdr:rowOff>
    </xdr:from>
    <xdr:to>
      <xdr:col>27</xdr:col>
      <xdr:colOff>19050</xdr:colOff>
      <xdr:row>101</xdr:row>
      <xdr:rowOff>57150</xdr:rowOff>
    </xdr:to>
    <xdr:sp macro="" textlink="">
      <xdr:nvSpPr>
        <xdr:cNvPr id="39959" name="Text Box 23"/>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100</xdr:row>
      <xdr:rowOff>38100</xdr:rowOff>
    </xdr:from>
    <xdr:to>
      <xdr:col>32</xdr:col>
      <xdr:colOff>0</xdr:colOff>
      <xdr:row>101</xdr:row>
      <xdr:rowOff>57150</xdr:rowOff>
    </xdr:to>
    <xdr:sp macro="" textlink="">
      <xdr:nvSpPr>
        <xdr:cNvPr id="39960" name="Text Box 24"/>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100</xdr:row>
      <xdr:rowOff>38100</xdr:rowOff>
    </xdr:from>
    <xdr:ext cx="116541" cy="156882"/>
    <xdr:sp macro="" textlink="">
      <xdr:nvSpPr>
        <xdr:cNvPr id="39961" name="Text Box 25"/>
        <xdr:cNvSpPr txBox="1">
          <a:spLocks noChangeArrowheads="1"/>
        </xdr:cNvSpPr>
      </xdr:nvSpPr>
      <xdr:spPr bwMode="auto">
        <a:xfrm>
          <a:off x="552450"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133</xdr:row>
      <xdr:rowOff>38100</xdr:rowOff>
    </xdr:from>
    <xdr:to>
      <xdr:col>27</xdr:col>
      <xdr:colOff>28575</xdr:colOff>
      <xdr:row>134</xdr:row>
      <xdr:rowOff>57150</xdr:rowOff>
    </xdr:to>
    <xdr:sp macro="" textlink="">
      <xdr:nvSpPr>
        <xdr:cNvPr id="39962" name="Text Box 26"/>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133</xdr:row>
      <xdr:rowOff>38100</xdr:rowOff>
    </xdr:from>
    <xdr:to>
      <xdr:col>31</xdr:col>
      <xdr:colOff>66675</xdr:colOff>
      <xdr:row>134</xdr:row>
      <xdr:rowOff>57150</xdr:rowOff>
    </xdr:to>
    <xdr:sp macro="" textlink="">
      <xdr:nvSpPr>
        <xdr:cNvPr id="39963" name="Text Box 27"/>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133</xdr:row>
      <xdr:rowOff>38100</xdr:rowOff>
    </xdr:from>
    <xdr:ext cx="116541" cy="156883"/>
    <xdr:sp macro="" textlink="">
      <xdr:nvSpPr>
        <xdr:cNvPr id="39964" name="Text Box 28"/>
        <xdr:cNvSpPr txBox="1">
          <a:spLocks noChangeArrowheads="1"/>
        </xdr:cNvSpPr>
      </xdr:nvSpPr>
      <xdr:spPr bwMode="auto">
        <a:xfrm>
          <a:off x="533400"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166</xdr:row>
      <xdr:rowOff>38100</xdr:rowOff>
    </xdr:from>
    <xdr:to>
      <xdr:col>27</xdr:col>
      <xdr:colOff>28575</xdr:colOff>
      <xdr:row>167</xdr:row>
      <xdr:rowOff>57150</xdr:rowOff>
    </xdr:to>
    <xdr:sp macro="" textlink="">
      <xdr:nvSpPr>
        <xdr:cNvPr id="39965" name="Text Box 29"/>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166</xdr:row>
      <xdr:rowOff>38100</xdr:rowOff>
    </xdr:from>
    <xdr:to>
      <xdr:col>32</xdr:col>
      <xdr:colOff>0</xdr:colOff>
      <xdr:row>167</xdr:row>
      <xdr:rowOff>57150</xdr:rowOff>
    </xdr:to>
    <xdr:sp macro="" textlink="">
      <xdr:nvSpPr>
        <xdr:cNvPr id="39966" name="Text Box 30"/>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166</xdr:row>
      <xdr:rowOff>38100</xdr:rowOff>
    </xdr:from>
    <xdr:ext cx="116541" cy="156882"/>
    <xdr:sp macro="" textlink="">
      <xdr:nvSpPr>
        <xdr:cNvPr id="39967" name="Text Box 31"/>
        <xdr:cNvSpPr txBox="1">
          <a:spLocks noChangeArrowheads="1"/>
        </xdr:cNvSpPr>
      </xdr:nvSpPr>
      <xdr:spPr bwMode="auto">
        <a:xfrm>
          <a:off x="552450"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28</xdr:col>
      <xdr:colOff>0</xdr:colOff>
      <xdr:row>44</xdr:row>
      <xdr:rowOff>47625</xdr:rowOff>
    </xdr:from>
    <xdr:to>
      <xdr:col>30</xdr:col>
      <xdr:colOff>38100</xdr:colOff>
      <xdr:row>45</xdr:row>
      <xdr:rowOff>47625</xdr:rowOff>
    </xdr:to>
    <xdr:sp macro="" textlink="">
      <xdr:nvSpPr>
        <xdr:cNvPr id="39968" name="Text Box 32"/>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38</xdr:row>
      <xdr:rowOff>66675</xdr:rowOff>
    </xdr:from>
    <xdr:to>
      <xdr:col>31</xdr:col>
      <xdr:colOff>0</xdr:colOff>
      <xdr:row>38</xdr:row>
      <xdr:rowOff>66675</xdr:rowOff>
    </xdr:to>
    <xdr:sp macro="" textlink="">
      <xdr:nvSpPr>
        <xdr:cNvPr id="39969" name="Line 33"/>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104</xdr:row>
      <xdr:rowOff>76200</xdr:rowOff>
    </xdr:from>
    <xdr:to>
      <xdr:col>31</xdr:col>
      <xdr:colOff>0</xdr:colOff>
      <xdr:row>104</xdr:row>
      <xdr:rowOff>76200</xdr:rowOff>
    </xdr:to>
    <xdr:sp macro="" textlink="">
      <xdr:nvSpPr>
        <xdr:cNvPr id="39970" name="Line 34"/>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71</xdr:row>
      <xdr:rowOff>85725</xdr:rowOff>
    </xdr:from>
    <xdr:to>
      <xdr:col>31</xdr:col>
      <xdr:colOff>0</xdr:colOff>
      <xdr:row>71</xdr:row>
      <xdr:rowOff>85725</xdr:rowOff>
    </xdr:to>
    <xdr:sp macro="" textlink="">
      <xdr:nvSpPr>
        <xdr:cNvPr id="39971" name="Line 35"/>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137</xdr:row>
      <xdr:rowOff>76200</xdr:rowOff>
    </xdr:from>
    <xdr:to>
      <xdr:col>31</xdr:col>
      <xdr:colOff>0</xdr:colOff>
      <xdr:row>137</xdr:row>
      <xdr:rowOff>76200</xdr:rowOff>
    </xdr:to>
    <xdr:sp macro="" textlink="">
      <xdr:nvSpPr>
        <xdr:cNvPr id="39972" name="Line 36"/>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170</xdr:row>
      <xdr:rowOff>76200</xdr:rowOff>
    </xdr:from>
    <xdr:to>
      <xdr:col>31</xdr:col>
      <xdr:colOff>0</xdr:colOff>
      <xdr:row>170</xdr:row>
      <xdr:rowOff>76200</xdr:rowOff>
    </xdr:to>
    <xdr:sp macro="" textlink="">
      <xdr:nvSpPr>
        <xdr:cNvPr id="39973" name="Line 37"/>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44</xdr:row>
      <xdr:rowOff>180975</xdr:rowOff>
    </xdr:from>
    <xdr:to>
      <xdr:col>38</xdr:col>
      <xdr:colOff>66675</xdr:colOff>
      <xdr:row>45</xdr:row>
      <xdr:rowOff>180975</xdr:rowOff>
    </xdr:to>
    <xdr:sp macro="" textlink="">
      <xdr:nvSpPr>
        <xdr:cNvPr id="39974" name="Text Box 38"/>
        <xdr:cNvSpPr txBox="1">
          <a:spLocks noChangeArrowheads="1"/>
        </xdr:cNvSpPr>
      </xdr:nvSpPr>
      <xdr:spPr bwMode="auto">
        <a:xfrm>
          <a:off x="2752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77</xdr:row>
      <xdr:rowOff>47625</xdr:rowOff>
    </xdr:from>
    <xdr:to>
      <xdr:col>30</xdr:col>
      <xdr:colOff>28575</xdr:colOff>
      <xdr:row>78</xdr:row>
      <xdr:rowOff>47625</xdr:rowOff>
    </xdr:to>
    <xdr:sp macro="" textlink="">
      <xdr:nvSpPr>
        <xdr:cNvPr id="39976" name="Text Box 40"/>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110</xdr:row>
      <xdr:rowOff>47625</xdr:rowOff>
    </xdr:from>
    <xdr:to>
      <xdr:col>30</xdr:col>
      <xdr:colOff>38100</xdr:colOff>
      <xdr:row>111</xdr:row>
      <xdr:rowOff>47625</xdr:rowOff>
    </xdr:to>
    <xdr:sp macro="" textlink="">
      <xdr:nvSpPr>
        <xdr:cNvPr id="39978" name="Text Box 42"/>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143</xdr:row>
      <xdr:rowOff>47625</xdr:rowOff>
    </xdr:from>
    <xdr:to>
      <xdr:col>30</xdr:col>
      <xdr:colOff>28575</xdr:colOff>
      <xdr:row>144</xdr:row>
      <xdr:rowOff>47625</xdr:rowOff>
    </xdr:to>
    <xdr:sp macro="" textlink="">
      <xdr:nvSpPr>
        <xdr:cNvPr id="39980" name="Text Box 44"/>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176</xdr:row>
      <xdr:rowOff>47625</xdr:rowOff>
    </xdr:from>
    <xdr:to>
      <xdr:col>30</xdr:col>
      <xdr:colOff>28575</xdr:colOff>
      <xdr:row>177</xdr:row>
      <xdr:rowOff>47625</xdr:rowOff>
    </xdr:to>
    <xdr:sp macro="" textlink="">
      <xdr:nvSpPr>
        <xdr:cNvPr id="39982" name="Text Box 46"/>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39984" name="Text Box 48"/>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39985" name="Text Box 49"/>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39986" name="Text Box 50"/>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39987" name="Text Box 51"/>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80</xdr:col>
      <xdr:colOff>9525</xdr:colOff>
      <xdr:row>44</xdr:row>
      <xdr:rowOff>180975</xdr:rowOff>
    </xdr:from>
    <xdr:to>
      <xdr:col>82</xdr:col>
      <xdr:colOff>66675</xdr:colOff>
      <xdr:row>45</xdr:row>
      <xdr:rowOff>180975</xdr:rowOff>
    </xdr:to>
    <xdr:sp macro="" textlink="">
      <xdr:nvSpPr>
        <xdr:cNvPr id="39991" name="Text Box 55"/>
        <xdr:cNvSpPr txBox="1">
          <a:spLocks noChangeArrowheads="1"/>
        </xdr:cNvSpPr>
      </xdr:nvSpPr>
      <xdr:spPr bwMode="auto">
        <a:xfrm>
          <a:off x="6105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70</a:t>
          </a:r>
        </a:p>
      </xdr:txBody>
    </xdr:sp>
    <xdr:clientData/>
  </xdr:twoCellAnchor>
  <xdr:twoCellAnchor editAs="oneCell">
    <xdr:from>
      <xdr:col>44</xdr:col>
      <xdr:colOff>9525</xdr:colOff>
      <xdr:row>44</xdr:row>
      <xdr:rowOff>180975</xdr:rowOff>
    </xdr:from>
    <xdr:to>
      <xdr:col>46</xdr:col>
      <xdr:colOff>66675</xdr:colOff>
      <xdr:row>45</xdr:row>
      <xdr:rowOff>180975</xdr:rowOff>
    </xdr:to>
    <xdr:sp macro="" textlink="">
      <xdr:nvSpPr>
        <xdr:cNvPr id="39992" name="Text Box 56"/>
        <xdr:cNvSpPr txBox="1">
          <a:spLocks noChangeArrowheads="1"/>
        </xdr:cNvSpPr>
      </xdr:nvSpPr>
      <xdr:spPr bwMode="auto">
        <a:xfrm>
          <a:off x="3362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51</xdr:col>
      <xdr:colOff>9525</xdr:colOff>
      <xdr:row>44</xdr:row>
      <xdr:rowOff>180975</xdr:rowOff>
    </xdr:from>
    <xdr:to>
      <xdr:col>53</xdr:col>
      <xdr:colOff>66675</xdr:colOff>
      <xdr:row>45</xdr:row>
      <xdr:rowOff>180975</xdr:rowOff>
    </xdr:to>
    <xdr:sp macro="" textlink="">
      <xdr:nvSpPr>
        <xdr:cNvPr id="39993" name="Text Box 57"/>
        <xdr:cNvSpPr txBox="1">
          <a:spLocks noChangeArrowheads="1"/>
        </xdr:cNvSpPr>
      </xdr:nvSpPr>
      <xdr:spPr bwMode="auto">
        <a:xfrm>
          <a:off x="3895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61</xdr:col>
      <xdr:colOff>9525</xdr:colOff>
      <xdr:row>44</xdr:row>
      <xdr:rowOff>180975</xdr:rowOff>
    </xdr:from>
    <xdr:to>
      <xdr:col>63</xdr:col>
      <xdr:colOff>66675</xdr:colOff>
      <xdr:row>45</xdr:row>
      <xdr:rowOff>180975</xdr:rowOff>
    </xdr:to>
    <xdr:sp macro="" textlink="">
      <xdr:nvSpPr>
        <xdr:cNvPr id="39994" name="Text Box 58"/>
        <xdr:cNvSpPr txBox="1">
          <a:spLocks noChangeArrowheads="1"/>
        </xdr:cNvSpPr>
      </xdr:nvSpPr>
      <xdr:spPr bwMode="auto">
        <a:xfrm>
          <a:off x="46577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70</xdr:col>
      <xdr:colOff>9525</xdr:colOff>
      <xdr:row>44</xdr:row>
      <xdr:rowOff>180975</xdr:rowOff>
    </xdr:from>
    <xdr:to>
      <xdr:col>72</xdr:col>
      <xdr:colOff>66675</xdr:colOff>
      <xdr:row>45</xdr:row>
      <xdr:rowOff>180975</xdr:rowOff>
    </xdr:to>
    <xdr:sp macro="" textlink="">
      <xdr:nvSpPr>
        <xdr:cNvPr id="39995" name="Text Box 59"/>
        <xdr:cNvSpPr txBox="1">
          <a:spLocks noChangeArrowheads="1"/>
        </xdr:cNvSpPr>
      </xdr:nvSpPr>
      <xdr:spPr bwMode="auto">
        <a:xfrm>
          <a:off x="5343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90</xdr:col>
      <xdr:colOff>9525</xdr:colOff>
      <xdr:row>44</xdr:row>
      <xdr:rowOff>180975</xdr:rowOff>
    </xdr:from>
    <xdr:to>
      <xdr:col>92</xdr:col>
      <xdr:colOff>66675</xdr:colOff>
      <xdr:row>45</xdr:row>
      <xdr:rowOff>180975</xdr:rowOff>
    </xdr:to>
    <xdr:sp macro="" textlink="">
      <xdr:nvSpPr>
        <xdr:cNvPr id="39997" name="Text Box 61"/>
        <xdr:cNvSpPr txBox="1">
          <a:spLocks noChangeArrowheads="1"/>
        </xdr:cNvSpPr>
      </xdr:nvSpPr>
      <xdr:spPr bwMode="auto">
        <a:xfrm>
          <a:off x="68675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99</xdr:col>
      <xdr:colOff>9525</xdr:colOff>
      <xdr:row>44</xdr:row>
      <xdr:rowOff>180975</xdr:rowOff>
    </xdr:from>
    <xdr:to>
      <xdr:col>101</xdr:col>
      <xdr:colOff>66675</xdr:colOff>
      <xdr:row>45</xdr:row>
      <xdr:rowOff>180975</xdr:rowOff>
    </xdr:to>
    <xdr:sp macro="" textlink="">
      <xdr:nvSpPr>
        <xdr:cNvPr id="39998" name="Text Box 62"/>
        <xdr:cNvSpPr txBox="1">
          <a:spLocks noChangeArrowheads="1"/>
        </xdr:cNvSpPr>
      </xdr:nvSpPr>
      <xdr:spPr bwMode="auto">
        <a:xfrm>
          <a:off x="75533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9525</xdr:colOff>
      <xdr:row>44</xdr:row>
      <xdr:rowOff>180975</xdr:rowOff>
    </xdr:from>
    <xdr:to>
      <xdr:col>110</xdr:col>
      <xdr:colOff>66675</xdr:colOff>
      <xdr:row>45</xdr:row>
      <xdr:rowOff>180975</xdr:rowOff>
    </xdr:to>
    <xdr:sp macro="" textlink="">
      <xdr:nvSpPr>
        <xdr:cNvPr id="39999" name="Text Box 63"/>
        <xdr:cNvSpPr txBox="1">
          <a:spLocks noChangeArrowheads="1"/>
        </xdr:cNvSpPr>
      </xdr:nvSpPr>
      <xdr:spPr bwMode="auto">
        <a:xfrm>
          <a:off x="823912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114</xdr:col>
      <xdr:colOff>66675</xdr:colOff>
      <xdr:row>44</xdr:row>
      <xdr:rowOff>180975</xdr:rowOff>
    </xdr:from>
    <xdr:to>
      <xdr:col>117</xdr:col>
      <xdr:colOff>47625</xdr:colOff>
      <xdr:row>45</xdr:row>
      <xdr:rowOff>180975</xdr:rowOff>
    </xdr:to>
    <xdr:sp macro="" textlink="">
      <xdr:nvSpPr>
        <xdr:cNvPr id="40000" name="Text Box 64"/>
        <xdr:cNvSpPr txBox="1">
          <a:spLocks noChangeArrowheads="1"/>
        </xdr:cNvSpPr>
      </xdr:nvSpPr>
      <xdr:spPr bwMode="auto">
        <a:xfrm>
          <a:off x="8753475" y="8705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117</a:t>
          </a:r>
        </a:p>
      </xdr:txBody>
    </xdr:sp>
    <xdr:clientData/>
  </xdr:twoCellAnchor>
  <xdr:twoCellAnchor editAs="oneCell">
    <xdr:from>
      <xdr:col>36</xdr:col>
      <xdr:colOff>0</xdr:colOff>
      <xdr:row>77</xdr:row>
      <xdr:rowOff>180975</xdr:rowOff>
    </xdr:from>
    <xdr:to>
      <xdr:col>38</xdr:col>
      <xdr:colOff>57150</xdr:colOff>
      <xdr:row>78</xdr:row>
      <xdr:rowOff>180975</xdr:rowOff>
    </xdr:to>
    <xdr:sp macro="" textlink="">
      <xdr:nvSpPr>
        <xdr:cNvPr id="40002" name="Text Box 66"/>
        <xdr:cNvSpPr txBox="1">
          <a:spLocks noChangeArrowheads="1"/>
        </xdr:cNvSpPr>
      </xdr:nvSpPr>
      <xdr:spPr bwMode="auto">
        <a:xfrm>
          <a:off x="27432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0</xdr:colOff>
      <xdr:row>77</xdr:row>
      <xdr:rowOff>180975</xdr:rowOff>
    </xdr:from>
    <xdr:to>
      <xdr:col>46</xdr:col>
      <xdr:colOff>57150</xdr:colOff>
      <xdr:row>78</xdr:row>
      <xdr:rowOff>180975</xdr:rowOff>
    </xdr:to>
    <xdr:sp macro="" textlink="">
      <xdr:nvSpPr>
        <xdr:cNvPr id="40003" name="Text Box 67"/>
        <xdr:cNvSpPr txBox="1">
          <a:spLocks noChangeArrowheads="1"/>
        </xdr:cNvSpPr>
      </xdr:nvSpPr>
      <xdr:spPr bwMode="auto">
        <a:xfrm>
          <a:off x="33528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0</xdr:colOff>
      <xdr:row>77</xdr:row>
      <xdr:rowOff>180975</xdr:rowOff>
    </xdr:from>
    <xdr:to>
      <xdr:col>54</xdr:col>
      <xdr:colOff>57150</xdr:colOff>
      <xdr:row>78</xdr:row>
      <xdr:rowOff>180975</xdr:rowOff>
    </xdr:to>
    <xdr:sp macro="" textlink="">
      <xdr:nvSpPr>
        <xdr:cNvPr id="40004" name="Text Box 68"/>
        <xdr:cNvSpPr txBox="1">
          <a:spLocks noChangeArrowheads="1"/>
        </xdr:cNvSpPr>
      </xdr:nvSpPr>
      <xdr:spPr bwMode="auto">
        <a:xfrm>
          <a:off x="39624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0</xdr:colOff>
      <xdr:row>77</xdr:row>
      <xdr:rowOff>180975</xdr:rowOff>
    </xdr:from>
    <xdr:to>
      <xdr:col>62</xdr:col>
      <xdr:colOff>57150</xdr:colOff>
      <xdr:row>78</xdr:row>
      <xdr:rowOff>180975</xdr:rowOff>
    </xdr:to>
    <xdr:sp macro="" textlink="">
      <xdr:nvSpPr>
        <xdr:cNvPr id="40005" name="Text Box 69"/>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9525</xdr:colOff>
      <xdr:row>77</xdr:row>
      <xdr:rowOff>180975</xdr:rowOff>
    </xdr:from>
    <xdr:to>
      <xdr:col>70</xdr:col>
      <xdr:colOff>66675</xdr:colOff>
      <xdr:row>78</xdr:row>
      <xdr:rowOff>180975</xdr:rowOff>
    </xdr:to>
    <xdr:sp macro="" textlink="">
      <xdr:nvSpPr>
        <xdr:cNvPr id="40008" name="Text Box 72"/>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75</xdr:col>
      <xdr:colOff>9525</xdr:colOff>
      <xdr:row>77</xdr:row>
      <xdr:rowOff>180975</xdr:rowOff>
    </xdr:from>
    <xdr:to>
      <xdr:col>77</xdr:col>
      <xdr:colOff>66675</xdr:colOff>
      <xdr:row>78</xdr:row>
      <xdr:rowOff>180975</xdr:rowOff>
    </xdr:to>
    <xdr:sp macro="" textlink="">
      <xdr:nvSpPr>
        <xdr:cNvPr id="40010" name="Text Box 74"/>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82</xdr:col>
      <xdr:colOff>9525</xdr:colOff>
      <xdr:row>77</xdr:row>
      <xdr:rowOff>180975</xdr:rowOff>
    </xdr:from>
    <xdr:to>
      <xdr:col>84</xdr:col>
      <xdr:colOff>66675</xdr:colOff>
      <xdr:row>78</xdr:row>
      <xdr:rowOff>180975</xdr:rowOff>
    </xdr:to>
    <xdr:sp macro="" textlink="">
      <xdr:nvSpPr>
        <xdr:cNvPr id="40015" name="Text Box 79"/>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89</xdr:col>
      <xdr:colOff>9525</xdr:colOff>
      <xdr:row>77</xdr:row>
      <xdr:rowOff>180975</xdr:rowOff>
    </xdr:from>
    <xdr:to>
      <xdr:col>91</xdr:col>
      <xdr:colOff>66675</xdr:colOff>
      <xdr:row>78</xdr:row>
      <xdr:rowOff>180975</xdr:rowOff>
    </xdr:to>
    <xdr:sp macro="" textlink="">
      <xdr:nvSpPr>
        <xdr:cNvPr id="40016" name="Text Box 80"/>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36</xdr:col>
      <xdr:colOff>9525</xdr:colOff>
      <xdr:row>110</xdr:row>
      <xdr:rowOff>180975</xdr:rowOff>
    </xdr:from>
    <xdr:to>
      <xdr:col>38</xdr:col>
      <xdr:colOff>66675</xdr:colOff>
      <xdr:row>111</xdr:row>
      <xdr:rowOff>180975</xdr:rowOff>
    </xdr:to>
    <xdr:sp macro="" textlink="">
      <xdr:nvSpPr>
        <xdr:cNvPr id="40017" name="Text Box 81"/>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110</xdr:row>
      <xdr:rowOff>180975</xdr:rowOff>
    </xdr:from>
    <xdr:to>
      <xdr:col>48</xdr:col>
      <xdr:colOff>66675</xdr:colOff>
      <xdr:row>111</xdr:row>
      <xdr:rowOff>180975</xdr:rowOff>
    </xdr:to>
    <xdr:sp macro="" textlink="">
      <xdr:nvSpPr>
        <xdr:cNvPr id="40021" name="Text Box 85"/>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110</xdr:row>
      <xdr:rowOff>180975</xdr:rowOff>
    </xdr:from>
    <xdr:to>
      <xdr:col>58</xdr:col>
      <xdr:colOff>66675</xdr:colOff>
      <xdr:row>111</xdr:row>
      <xdr:rowOff>180975</xdr:rowOff>
    </xdr:to>
    <xdr:sp macro="" textlink="">
      <xdr:nvSpPr>
        <xdr:cNvPr id="40022" name="Text Box 86"/>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110</xdr:row>
      <xdr:rowOff>180975</xdr:rowOff>
    </xdr:from>
    <xdr:to>
      <xdr:col>68</xdr:col>
      <xdr:colOff>66675</xdr:colOff>
      <xdr:row>111</xdr:row>
      <xdr:rowOff>180975</xdr:rowOff>
    </xdr:to>
    <xdr:sp macro="" textlink="">
      <xdr:nvSpPr>
        <xdr:cNvPr id="40023" name="Text Box 87"/>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110</xdr:row>
      <xdr:rowOff>180975</xdr:rowOff>
    </xdr:from>
    <xdr:to>
      <xdr:col>78</xdr:col>
      <xdr:colOff>66675</xdr:colOff>
      <xdr:row>111</xdr:row>
      <xdr:rowOff>180975</xdr:rowOff>
    </xdr:to>
    <xdr:sp macro="" textlink="">
      <xdr:nvSpPr>
        <xdr:cNvPr id="40024" name="Text Box 88"/>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110</xdr:row>
      <xdr:rowOff>180975</xdr:rowOff>
    </xdr:from>
    <xdr:to>
      <xdr:col>88</xdr:col>
      <xdr:colOff>66675</xdr:colOff>
      <xdr:row>111</xdr:row>
      <xdr:rowOff>180975</xdr:rowOff>
    </xdr:to>
    <xdr:sp macro="" textlink="">
      <xdr:nvSpPr>
        <xdr:cNvPr id="40025" name="Text Box 89"/>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110</xdr:row>
      <xdr:rowOff>180975</xdr:rowOff>
    </xdr:from>
    <xdr:to>
      <xdr:col>98</xdr:col>
      <xdr:colOff>66675</xdr:colOff>
      <xdr:row>111</xdr:row>
      <xdr:rowOff>180975</xdr:rowOff>
    </xdr:to>
    <xdr:sp macro="" textlink="">
      <xdr:nvSpPr>
        <xdr:cNvPr id="40027" name="Text Box 91"/>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110</xdr:row>
      <xdr:rowOff>180975</xdr:rowOff>
    </xdr:from>
    <xdr:to>
      <xdr:col>108</xdr:col>
      <xdr:colOff>66675</xdr:colOff>
      <xdr:row>111</xdr:row>
      <xdr:rowOff>180975</xdr:rowOff>
    </xdr:to>
    <xdr:sp macro="" textlink="">
      <xdr:nvSpPr>
        <xdr:cNvPr id="40029" name="Text Box 93"/>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115</xdr:col>
      <xdr:colOff>66675</xdr:colOff>
      <xdr:row>110</xdr:row>
      <xdr:rowOff>180975</xdr:rowOff>
    </xdr:from>
    <xdr:to>
      <xdr:col>118</xdr:col>
      <xdr:colOff>47625</xdr:colOff>
      <xdr:row>111</xdr:row>
      <xdr:rowOff>180975</xdr:rowOff>
    </xdr:to>
    <xdr:sp macro="" textlink="">
      <xdr:nvSpPr>
        <xdr:cNvPr id="40030" name="Text Box 94"/>
        <xdr:cNvSpPr txBox="1">
          <a:spLocks noChangeArrowheads="1"/>
        </xdr:cNvSpPr>
      </xdr:nvSpPr>
      <xdr:spPr bwMode="auto">
        <a:xfrm>
          <a:off x="882967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144</xdr:row>
      <xdr:rowOff>0</xdr:rowOff>
    </xdr:from>
    <xdr:to>
      <xdr:col>38</xdr:col>
      <xdr:colOff>66675</xdr:colOff>
      <xdr:row>144</xdr:row>
      <xdr:rowOff>190500</xdr:rowOff>
    </xdr:to>
    <xdr:sp macro="" textlink="">
      <xdr:nvSpPr>
        <xdr:cNvPr id="40031" name="Text Box 95"/>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144</xdr:row>
      <xdr:rowOff>0</xdr:rowOff>
    </xdr:from>
    <xdr:to>
      <xdr:col>56</xdr:col>
      <xdr:colOff>66675</xdr:colOff>
      <xdr:row>144</xdr:row>
      <xdr:rowOff>190500</xdr:rowOff>
    </xdr:to>
    <xdr:sp macro="" textlink="">
      <xdr:nvSpPr>
        <xdr:cNvPr id="40032" name="Text Box 96"/>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144</xdr:row>
      <xdr:rowOff>0</xdr:rowOff>
    </xdr:from>
    <xdr:to>
      <xdr:col>74</xdr:col>
      <xdr:colOff>66675</xdr:colOff>
      <xdr:row>144</xdr:row>
      <xdr:rowOff>190500</xdr:rowOff>
    </xdr:to>
    <xdr:sp macro="" textlink="">
      <xdr:nvSpPr>
        <xdr:cNvPr id="40033" name="Text Box 97"/>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144</xdr:row>
      <xdr:rowOff>0</xdr:rowOff>
    </xdr:from>
    <xdr:to>
      <xdr:col>92</xdr:col>
      <xdr:colOff>66675</xdr:colOff>
      <xdr:row>144</xdr:row>
      <xdr:rowOff>190500</xdr:rowOff>
    </xdr:to>
    <xdr:sp macro="" textlink="">
      <xdr:nvSpPr>
        <xdr:cNvPr id="40034" name="Text Box 98"/>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144</xdr:row>
      <xdr:rowOff>0</xdr:rowOff>
    </xdr:from>
    <xdr:to>
      <xdr:col>108</xdr:col>
      <xdr:colOff>66675</xdr:colOff>
      <xdr:row>144</xdr:row>
      <xdr:rowOff>190500</xdr:rowOff>
    </xdr:to>
    <xdr:sp macro="" textlink="">
      <xdr:nvSpPr>
        <xdr:cNvPr id="40035" name="Text Box 99"/>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177</xdr:row>
      <xdr:rowOff>0</xdr:rowOff>
    </xdr:from>
    <xdr:to>
      <xdr:col>38</xdr:col>
      <xdr:colOff>66675</xdr:colOff>
      <xdr:row>177</xdr:row>
      <xdr:rowOff>190500</xdr:rowOff>
    </xdr:to>
    <xdr:sp macro="" textlink="">
      <xdr:nvSpPr>
        <xdr:cNvPr id="40036" name="Text Box 100"/>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40037" name="Group 101"/>
        <xdr:cNvGrpSpPr>
          <a:grpSpLocks/>
        </xdr:cNvGrpSpPr>
      </xdr:nvGrpSpPr>
      <xdr:grpSpPr bwMode="auto">
        <a:xfrm>
          <a:off x="10285319" y="38100"/>
          <a:ext cx="273424" cy="261657"/>
          <a:chOff x="1067" y="288"/>
          <a:chExt cx="29" cy="27"/>
        </a:xfrm>
      </xdr:grpSpPr>
      <xdr:sp macro="" textlink="">
        <xdr:nvSpPr>
          <xdr:cNvPr id="40038" name="Oval 10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39" name="Text Box 10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33</xdr:row>
      <xdr:rowOff>38100</xdr:rowOff>
    </xdr:from>
    <xdr:to>
      <xdr:col>134</xdr:col>
      <xdr:colOff>47625</xdr:colOff>
      <xdr:row>34</xdr:row>
      <xdr:rowOff>142875</xdr:rowOff>
    </xdr:to>
    <xdr:grpSp>
      <xdr:nvGrpSpPr>
        <xdr:cNvPr id="40040" name="Group 104"/>
        <xdr:cNvGrpSpPr>
          <a:grpSpLocks/>
        </xdr:cNvGrpSpPr>
      </xdr:nvGrpSpPr>
      <xdr:grpSpPr bwMode="auto">
        <a:xfrm>
          <a:off x="10285319" y="6380629"/>
          <a:ext cx="273424" cy="261658"/>
          <a:chOff x="1067" y="288"/>
          <a:chExt cx="29" cy="27"/>
        </a:xfrm>
      </xdr:grpSpPr>
      <xdr:sp macro="" textlink="">
        <xdr:nvSpPr>
          <xdr:cNvPr id="40041" name="Oval 10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42" name="Text Box 10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66</xdr:row>
      <xdr:rowOff>47625</xdr:rowOff>
    </xdr:from>
    <xdr:to>
      <xdr:col>134</xdr:col>
      <xdr:colOff>47625</xdr:colOff>
      <xdr:row>67</xdr:row>
      <xdr:rowOff>152400</xdr:rowOff>
    </xdr:to>
    <xdr:grpSp>
      <xdr:nvGrpSpPr>
        <xdr:cNvPr id="40043" name="Group 107"/>
        <xdr:cNvGrpSpPr>
          <a:grpSpLocks/>
        </xdr:cNvGrpSpPr>
      </xdr:nvGrpSpPr>
      <xdr:grpSpPr bwMode="auto">
        <a:xfrm>
          <a:off x="10285319" y="12755096"/>
          <a:ext cx="273424" cy="261657"/>
          <a:chOff x="1067" y="288"/>
          <a:chExt cx="29" cy="27"/>
        </a:xfrm>
      </xdr:grpSpPr>
      <xdr:sp macro="" textlink="">
        <xdr:nvSpPr>
          <xdr:cNvPr id="40044" name="Oval 10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45" name="Text Box 10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99</xdr:row>
      <xdr:rowOff>47625</xdr:rowOff>
    </xdr:from>
    <xdr:to>
      <xdr:col>134</xdr:col>
      <xdr:colOff>47625</xdr:colOff>
      <xdr:row>100</xdr:row>
      <xdr:rowOff>152400</xdr:rowOff>
    </xdr:to>
    <xdr:grpSp>
      <xdr:nvGrpSpPr>
        <xdr:cNvPr id="40046" name="Group 110"/>
        <xdr:cNvGrpSpPr>
          <a:grpSpLocks/>
        </xdr:cNvGrpSpPr>
      </xdr:nvGrpSpPr>
      <xdr:grpSpPr bwMode="auto">
        <a:xfrm>
          <a:off x="10285319" y="19120037"/>
          <a:ext cx="273424" cy="261657"/>
          <a:chOff x="1067" y="288"/>
          <a:chExt cx="29" cy="27"/>
        </a:xfrm>
      </xdr:grpSpPr>
      <xdr:sp macro="" textlink="">
        <xdr:nvSpPr>
          <xdr:cNvPr id="40047" name="Oval 11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48" name="Text Box 11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132</xdr:row>
      <xdr:rowOff>38100</xdr:rowOff>
    </xdr:from>
    <xdr:to>
      <xdr:col>134</xdr:col>
      <xdr:colOff>47625</xdr:colOff>
      <xdr:row>133</xdr:row>
      <xdr:rowOff>142875</xdr:rowOff>
    </xdr:to>
    <xdr:grpSp>
      <xdr:nvGrpSpPr>
        <xdr:cNvPr id="40049" name="Group 113"/>
        <xdr:cNvGrpSpPr>
          <a:grpSpLocks/>
        </xdr:cNvGrpSpPr>
      </xdr:nvGrpSpPr>
      <xdr:grpSpPr bwMode="auto">
        <a:xfrm>
          <a:off x="10285319" y="25475453"/>
          <a:ext cx="273424" cy="261657"/>
          <a:chOff x="1067" y="288"/>
          <a:chExt cx="29" cy="27"/>
        </a:xfrm>
      </xdr:grpSpPr>
      <xdr:sp macro="" textlink="">
        <xdr:nvSpPr>
          <xdr:cNvPr id="40050" name="Oval 11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51" name="Text Box 11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165</xdr:row>
      <xdr:rowOff>38100</xdr:rowOff>
    </xdr:from>
    <xdr:to>
      <xdr:col>134</xdr:col>
      <xdr:colOff>47625</xdr:colOff>
      <xdr:row>166</xdr:row>
      <xdr:rowOff>142875</xdr:rowOff>
    </xdr:to>
    <xdr:grpSp>
      <xdr:nvGrpSpPr>
        <xdr:cNvPr id="40052" name="Group 116"/>
        <xdr:cNvGrpSpPr>
          <a:grpSpLocks/>
        </xdr:cNvGrpSpPr>
      </xdr:nvGrpSpPr>
      <xdr:grpSpPr bwMode="auto">
        <a:xfrm>
          <a:off x="10285319" y="31896424"/>
          <a:ext cx="273424" cy="261657"/>
          <a:chOff x="1067" y="288"/>
          <a:chExt cx="29" cy="27"/>
        </a:xfrm>
      </xdr:grpSpPr>
      <xdr:sp macro="" textlink="">
        <xdr:nvSpPr>
          <xdr:cNvPr id="40053" name="Oval 11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0054" name="Text Box 11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96</xdr:col>
      <xdr:colOff>9525</xdr:colOff>
      <xdr:row>78</xdr:row>
      <xdr:rowOff>0</xdr:rowOff>
    </xdr:from>
    <xdr:to>
      <xdr:col>98</xdr:col>
      <xdr:colOff>66675</xdr:colOff>
      <xdr:row>78</xdr:row>
      <xdr:rowOff>190500</xdr:rowOff>
    </xdr:to>
    <xdr:sp macro="" textlink="">
      <xdr:nvSpPr>
        <xdr:cNvPr id="40055" name="Text Box 119"/>
        <xdr:cNvSpPr txBox="1">
          <a:spLocks noChangeArrowheads="1"/>
        </xdr:cNvSpPr>
      </xdr:nvSpPr>
      <xdr:spPr bwMode="auto">
        <a:xfrm>
          <a:off x="7324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94</a:t>
          </a:r>
        </a:p>
      </xdr:txBody>
    </xdr:sp>
    <xdr:clientData/>
  </xdr:twoCellAnchor>
  <xdr:twoCellAnchor editAs="oneCell">
    <xdr:from>
      <xdr:col>100</xdr:col>
      <xdr:colOff>66675</xdr:colOff>
      <xdr:row>78</xdr:row>
      <xdr:rowOff>0</xdr:rowOff>
    </xdr:from>
    <xdr:to>
      <xdr:col>103</xdr:col>
      <xdr:colOff>47625</xdr:colOff>
      <xdr:row>78</xdr:row>
      <xdr:rowOff>190500</xdr:rowOff>
    </xdr:to>
    <xdr:sp macro="" textlink="">
      <xdr:nvSpPr>
        <xdr:cNvPr id="40056" name="Text Box 120"/>
        <xdr:cNvSpPr txBox="1">
          <a:spLocks noChangeArrowheads="1"/>
        </xdr:cNvSpPr>
      </xdr:nvSpPr>
      <xdr:spPr bwMode="auto">
        <a:xfrm>
          <a:off x="768667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54</xdr:col>
      <xdr:colOff>9525</xdr:colOff>
      <xdr:row>177</xdr:row>
      <xdr:rowOff>0</xdr:rowOff>
    </xdr:from>
    <xdr:to>
      <xdr:col>56</xdr:col>
      <xdr:colOff>66675</xdr:colOff>
      <xdr:row>177</xdr:row>
      <xdr:rowOff>190500</xdr:rowOff>
    </xdr:to>
    <xdr:sp macro="" textlink="">
      <xdr:nvSpPr>
        <xdr:cNvPr id="40057" name="Text Box 121"/>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177</xdr:row>
      <xdr:rowOff>0</xdr:rowOff>
    </xdr:from>
    <xdr:to>
      <xdr:col>72</xdr:col>
      <xdr:colOff>57150</xdr:colOff>
      <xdr:row>177</xdr:row>
      <xdr:rowOff>190500</xdr:rowOff>
    </xdr:to>
    <xdr:sp macro="" textlink="">
      <xdr:nvSpPr>
        <xdr:cNvPr id="40058" name="Text Box 122"/>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9525</xdr:colOff>
      <xdr:row>1</xdr:row>
      <xdr:rowOff>38100</xdr:rowOff>
    </xdr:from>
    <xdr:to>
      <xdr:col>27</xdr:col>
      <xdr:colOff>19050</xdr:colOff>
      <xdr:row>2</xdr:row>
      <xdr:rowOff>47625</xdr:rowOff>
    </xdr:to>
    <xdr:sp macro="" textlink="">
      <xdr:nvSpPr>
        <xdr:cNvPr id="40961" name="Text Box 1"/>
        <xdr:cNvSpPr txBox="1">
          <a:spLocks noChangeArrowheads="1"/>
        </xdr:cNvSpPr>
      </xdr:nvSpPr>
      <xdr:spPr bwMode="auto">
        <a:xfrm>
          <a:off x="19145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38100</xdr:rowOff>
    </xdr:from>
    <xdr:to>
      <xdr:col>32</xdr:col>
      <xdr:colOff>0</xdr:colOff>
      <xdr:row>2</xdr:row>
      <xdr:rowOff>47625</xdr:rowOff>
    </xdr:to>
    <xdr:sp macro="" textlink="">
      <xdr:nvSpPr>
        <xdr:cNvPr id="40962" name="Text Box 2"/>
        <xdr:cNvSpPr txBox="1">
          <a:spLocks noChangeArrowheads="1"/>
        </xdr:cNvSpPr>
      </xdr:nvSpPr>
      <xdr:spPr bwMode="auto">
        <a:xfrm>
          <a:off x="227647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40963"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40964"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40965" name="CommandButton1" hidden="1">
              <a:extLst>
                <a:ext uri="{63B3BB69-23CF-44E3-9099-C40C66FF867C}">
                  <a14:compatExt spid="_x0000_s40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76200</xdr:rowOff>
        </xdr:from>
        <xdr:to>
          <xdr:col>12</xdr:col>
          <xdr:colOff>9525</xdr:colOff>
          <xdr:row>38</xdr:row>
          <xdr:rowOff>9525</xdr:rowOff>
        </xdr:to>
        <xdr:sp macro="" textlink="">
          <xdr:nvSpPr>
            <xdr:cNvPr id="40966" name="CommandButton2" hidden="1">
              <a:extLst>
                <a:ext uri="{63B3BB69-23CF-44E3-9099-C40C66FF867C}">
                  <a14:compatExt spid="_x0000_s40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40967" name="Text Box 7"/>
        <xdr:cNvSpPr txBox="1">
          <a:spLocks noChangeArrowheads="1"/>
        </xdr:cNvSpPr>
      </xdr:nvSpPr>
      <xdr:spPr bwMode="auto">
        <a:xfrm>
          <a:off x="2114550" y="2114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40968" name="Text Box 8"/>
        <xdr:cNvSpPr txBox="1">
          <a:spLocks noChangeArrowheads="1"/>
        </xdr:cNvSpPr>
      </xdr:nvSpPr>
      <xdr:spPr bwMode="auto">
        <a:xfrm>
          <a:off x="27527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40969" name="Text Box 9"/>
        <xdr:cNvSpPr txBox="1">
          <a:spLocks noChangeArrowheads="1"/>
        </xdr:cNvSpPr>
      </xdr:nvSpPr>
      <xdr:spPr bwMode="auto">
        <a:xfrm>
          <a:off x="36766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40970" name="Text Box 10"/>
        <xdr:cNvSpPr txBox="1">
          <a:spLocks noChangeArrowheads="1"/>
        </xdr:cNvSpPr>
      </xdr:nvSpPr>
      <xdr:spPr bwMode="auto">
        <a:xfrm>
          <a:off x="45815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40973" name="Text Box 13"/>
        <xdr:cNvSpPr txBox="1">
          <a:spLocks noChangeArrowheads="1"/>
        </xdr:cNvSpPr>
      </xdr:nvSpPr>
      <xdr:spPr bwMode="auto">
        <a:xfrm>
          <a:off x="5495925" y="2266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40974" name="Text Box 14"/>
        <xdr:cNvSpPr txBox="1">
          <a:spLocks noChangeArrowheads="1"/>
        </xdr:cNvSpPr>
      </xdr:nvSpPr>
      <xdr:spPr bwMode="auto">
        <a:xfrm>
          <a:off x="6419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40975" name="Text Box 15"/>
        <xdr:cNvSpPr txBox="1">
          <a:spLocks noChangeArrowheads="1"/>
        </xdr:cNvSpPr>
      </xdr:nvSpPr>
      <xdr:spPr bwMode="auto">
        <a:xfrm>
          <a:off x="7562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25</xdr:col>
      <xdr:colOff>19050</xdr:colOff>
      <xdr:row>34</xdr:row>
      <xdr:rowOff>47625</xdr:rowOff>
    </xdr:from>
    <xdr:to>
      <xdr:col>27</xdr:col>
      <xdr:colOff>38100</xdr:colOff>
      <xdr:row>35</xdr:row>
      <xdr:rowOff>57150</xdr:rowOff>
    </xdr:to>
    <xdr:sp macro="" textlink="">
      <xdr:nvSpPr>
        <xdr:cNvPr id="40976" name="Text Box 16"/>
        <xdr:cNvSpPr txBox="1">
          <a:spLocks noChangeArrowheads="1"/>
        </xdr:cNvSpPr>
      </xdr:nvSpPr>
      <xdr:spPr bwMode="auto">
        <a:xfrm>
          <a:off x="1924050" y="66484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34</xdr:row>
      <xdr:rowOff>47625</xdr:rowOff>
    </xdr:from>
    <xdr:to>
      <xdr:col>32</xdr:col>
      <xdr:colOff>0</xdr:colOff>
      <xdr:row>35</xdr:row>
      <xdr:rowOff>57150</xdr:rowOff>
    </xdr:to>
    <xdr:sp macro="" textlink="">
      <xdr:nvSpPr>
        <xdr:cNvPr id="40977" name="Text Box 17"/>
        <xdr:cNvSpPr txBox="1">
          <a:spLocks noChangeArrowheads="1"/>
        </xdr:cNvSpPr>
      </xdr:nvSpPr>
      <xdr:spPr bwMode="auto">
        <a:xfrm>
          <a:off x="2276475" y="6648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34</xdr:row>
      <xdr:rowOff>47625</xdr:rowOff>
    </xdr:from>
    <xdr:ext cx="116541" cy="156882"/>
    <xdr:sp macro="" textlink="">
      <xdr:nvSpPr>
        <xdr:cNvPr id="40978" name="Text Box 18"/>
        <xdr:cNvSpPr txBox="1">
          <a:spLocks noChangeArrowheads="1"/>
        </xdr:cNvSpPr>
      </xdr:nvSpPr>
      <xdr:spPr bwMode="auto">
        <a:xfrm>
          <a:off x="552450" y="6648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38</xdr:row>
      <xdr:rowOff>76200</xdr:rowOff>
    </xdr:from>
    <xdr:to>
      <xdr:col>31</xdr:col>
      <xdr:colOff>0</xdr:colOff>
      <xdr:row>38</xdr:row>
      <xdr:rowOff>76200</xdr:rowOff>
    </xdr:to>
    <xdr:sp macro="" textlink="">
      <xdr:nvSpPr>
        <xdr:cNvPr id="40979" name="Line 19"/>
        <xdr:cNvSpPr>
          <a:spLocks noChangeShapeType="1"/>
        </xdr:cNvSpPr>
      </xdr:nvSpPr>
      <xdr:spPr bwMode="auto">
        <a:xfrm>
          <a:off x="476250" y="7543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126</xdr:col>
      <xdr:colOff>66675</xdr:colOff>
      <xdr:row>11</xdr:row>
      <xdr:rowOff>180975</xdr:rowOff>
    </xdr:from>
    <xdr:to>
      <xdr:col>129</xdr:col>
      <xdr:colOff>57150</xdr:colOff>
      <xdr:row>12</xdr:row>
      <xdr:rowOff>180975</xdr:rowOff>
    </xdr:to>
    <xdr:sp macro="" textlink="">
      <xdr:nvSpPr>
        <xdr:cNvPr id="40980" name="Text Box 20"/>
        <xdr:cNvSpPr txBox="1">
          <a:spLocks noChangeArrowheads="1"/>
        </xdr:cNvSpPr>
      </xdr:nvSpPr>
      <xdr:spPr bwMode="auto">
        <a:xfrm>
          <a:off x="9667875" y="225742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114</xdr:col>
      <xdr:colOff>19050</xdr:colOff>
      <xdr:row>12</xdr:row>
      <xdr:rowOff>0</xdr:rowOff>
    </xdr:from>
    <xdr:to>
      <xdr:col>117</xdr:col>
      <xdr:colOff>38100</xdr:colOff>
      <xdr:row>12</xdr:row>
      <xdr:rowOff>142875</xdr:rowOff>
    </xdr:to>
    <xdr:sp macro="" textlink="">
      <xdr:nvSpPr>
        <xdr:cNvPr id="40981" name="Text Box 21"/>
        <xdr:cNvSpPr txBox="1">
          <a:spLocks noChangeArrowheads="1"/>
        </xdr:cNvSpPr>
      </xdr:nvSpPr>
      <xdr:spPr bwMode="auto">
        <a:xfrm>
          <a:off x="8705850" y="22669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36</xdr:col>
      <xdr:colOff>0</xdr:colOff>
      <xdr:row>20</xdr:row>
      <xdr:rowOff>171450</xdr:rowOff>
    </xdr:from>
    <xdr:to>
      <xdr:col>39</xdr:col>
      <xdr:colOff>38100</xdr:colOff>
      <xdr:row>21</xdr:row>
      <xdr:rowOff>200025</xdr:rowOff>
    </xdr:to>
    <xdr:sp macro="" textlink="">
      <xdr:nvSpPr>
        <xdr:cNvPr id="40982" name="Text Box 22"/>
        <xdr:cNvSpPr txBox="1">
          <a:spLocks noChangeArrowheads="1"/>
        </xdr:cNvSpPr>
      </xdr:nvSpPr>
      <xdr:spPr bwMode="auto">
        <a:xfrm>
          <a:off x="2743200" y="40862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0</xdr:colOff>
      <xdr:row>20</xdr:row>
      <xdr:rowOff>171450</xdr:rowOff>
    </xdr:from>
    <xdr:to>
      <xdr:col>51</xdr:col>
      <xdr:colOff>38100</xdr:colOff>
      <xdr:row>21</xdr:row>
      <xdr:rowOff>190500</xdr:rowOff>
    </xdr:to>
    <xdr:sp macro="" textlink="">
      <xdr:nvSpPr>
        <xdr:cNvPr id="40983" name="Text Box 23"/>
        <xdr:cNvSpPr txBox="1">
          <a:spLocks noChangeArrowheads="1"/>
        </xdr:cNvSpPr>
      </xdr:nvSpPr>
      <xdr:spPr bwMode="auto">
        <a:xfrm>
          <a:off x="36576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0</xdr:colOff>
      <xdr:row>20</xdr:row>
      <xdr:rowOff>171450</xdr:rowOff>
    </xdr:from>
    <xdr:to>
      <xdr:col>63</xdr:col>
      <xdr:colOff>9525</xdr:colOff>
      <xdr:row>21</xdr:row>
      <xdr:rowOff>209550</xdr:rowOff>
    </xdr:to>
    <xdr:sp macro="" textlink="">
      <xdr:nvSpPr>
        <xdr:cNvPr id="40984" name="Text Box 24"/>
        <xdr:cNvSpPr txBox="1">
          <a:spLocks noChangeArrowheads="1"/>
        </xdr:cNvSpPr>
      </xdr:nvSpPr>
      <xdr:spPr bwMode="auto">
        <a:xfrm>
          <a:off x="4572000" y="40862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0</xdr:colOff>
      <xdr:row>20</xdr:row>
      <xdr:rowOff>171450</xdr:rowOff>
    </xdr:from>
    <xdr:to>
      <xdr:col>86</xdr:col>
      <xdr:colOff>66675</xdr:colOff>
      <xdr:row>21</xdr:row>
      <xdr:rowOff>209550</xdr:rowOff>
    </xdr:to>
    <xdr:sp macro="" textlink="">
      <xdr:nvSpPr>
        <xdr:cNvPr id="40985" name="Text Box 25"/>
        <xdr:cNvSpPr txBox="1">
          <a:spLocks noChangeArrowheads="1"/>
        </xdr:cNvSpPr>
      </xdr:nvSpPr>
      <xdr:spPr bwMode="auto">
        <a:xfrm>
          <a:off x="6400800" y="40862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99</xdr:col>
      <xdr:colOff>0</xdr:colOff>
      <xdr:row>20</xdr:row>
      <xdr:rowOff>171450</xdr:rowOff>
    </xdr:from>
    <xdr:to>
      <xdr:col>102</xdr:col>
      <xdr:colOff>38100</xdr:colOff>
      <xdr:row>21</xdr:row>
      <xdr:rowOff>190500</xdr:rowOff>
    </xdr:to>
    <xdr:sp macro="" textlink="">
      <xdr:nvSpPr>
        <xdr:cNvPr id="40986" name="Text Box 26"/>
        <xdr:cNvSpPr txBox="1">
          <a:spLocks noChangeArrowheads="1"/>
        </xdr:cNvSpPr>
      </xdr:nvSpPr>
      <xdr:spPr bwMode="auto">
        <a:xfrm>
          <a:off x="7543800" y="408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114</xdr:col>
      <xdr:colOff>0</xdr:colOff>
      <xdr:row>20</xdr:row>
      <xdr:rowOff>171450</xdr:rowOff>
    </xdr:from>
    <xdr:to>
      <xdr:col>117</xdr:col>
      <xdr:colOff>38100</xdr:colOff>
      <xdr:row>21</xdr:row>
      <xdr:rowOff>180975</xdr:rowOff>
    </xdr:to>
    <xdr:sp macro="" textlink="">
      <xdr:nvSpPr>
        <xdr:cNvPr id="40987" name="Text Box 27"/>
        <xdr:cNvSpPr txBox="1">
          <a:spLocks noChangeArrowheads="1"/>
        </xdr:cNvSpPr>
      </xdr:nvSpPr>
      <xdr:spPr bwMode="auto">
        <a:xfrm>
          <a:off x="8686800" y="4086225"/>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27</xdr:col>
      <xdr:colOff>57150</xdr:colOff>
      <xdr:row>44</xdr:row>
      <xdr:rowOff>38100</xdr:rowOff>
    </xdr:from>
    <xdr:to>
      <xdr:col>30</xdr:col>
      <xdr:colOff>9525</xdr:colOff>
      <xdr:row>45</xdr:row>
      <xdr:rowOff>38100</xdr:rowOff>
    </xdr:to>
    <xdr:sp macro="" textlink="">
      <xdr:nvSpPr>
        <xdr:cNvPr id="40988" name="Text Box 28"/>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44</xdr:row>
      <xdr:rowOff>180975</xdr:rowOff>
    </xdr:from>
    <xdr:to>
      <xdr:col>39</xdr:col>
      <xdr:colOff>38100</xdr:colOff>
      <xdr:row>45</xdr:row>
      <xdr:rowOff>133350</xdr:rowOff>
    </xdr:to>
    <xdr:sp macro="" textlink="">
      <xdr:nvSpPr>
        <xdr:cNvPr id="40989" name="Text Box 29"/>
        <xdr:cNvSpPr txBox="1">
          <a:spLocks noChangeArrowheads="1"/>
        </xdr:cNvSpPr>
      </xdr:nvSpPr>
      <xdr:spPr bwMode="auto">
        <a:xfrm>
          <a:off x="2752725" y="8734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36</xdr:col>
      <xdr:colOff>0</xdr:colOff>
      <xdr:row>53</xdr:row>
      <xdr:rowOff>180975</xdr:rowOff>
    </xdr:from>
    <xdr:to>
      <xdr:col>39</xdr:col>
      <xdr:colOff>38100</xdr:colOff>
      <xdr:row>54</xdr:row>
      <xdr:rowOff>209550</xdr:rowOff>
    </xdr:to>
    <xdr:sp macro="" textlink="">
      <xdr:nvSpPr>
        <xdr:cNvPr id="41003" name="Text Box 43"/>
        <xdr:cNvSpPr txBox="1">
          <a:spLocks noChangeArrowheads="1"/>
        </xdr:cNvSpPr>
      </xdr:nvSpPr>
      <xdr:spPr bwMode="auto">
        <a:xfrm>
          <a:off x="2743200" y="1057275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xdr:from>
      <xdr:col>131</xdr:col>
      <xdr:colOff>9525</xdr:colOff>
      <xdr:row>33</xdr:row>
      <xdr:rowOff>38100</xdr:rowOff>
    </xdr:from>
    <xdr:to>
      <xdr:col>134</xdr:col>
      <xdr:colOff>47625</xdr:colOff>
      <xdr:row>34</xdr:row>
      <xdr:rowOff>142875</xdr:rowOff>
    </xdr:to>
    <xdr:grpSp>
      <xdr:nvGrpSpPr>
        <xdr:cNvPr id="41010" name="Group 50"/>
        <xdr:cNvGrpSpPr>
          <a:grpSpLocks/>
        </xdr:cNvGrpSpPr>
      </xdr:nvGrpSpPr>
      <xdr:grpSpPr bwMode="auto">
        <a:xfrm>
          <a:off x="10285319" y="6470276"/>
          <a:ext cx="273424" cy="261658"/>
          <a:chOff x="1067" y="288"/>
          <a:chExt cx="29" cy="27"/>
        </a:xfrm>
      </xdr:grpSpPr>
      <xdr:sp macro="" textlink="">
        <xdr:nvSpPr>
          <xdr:cNvPr id="41011" name="Oval 5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012" name="Text Box 5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41013" name="Group 53"/>
        <xdr:cNvGrpSpPr>
          <a:grpSpLocks/>
        </xdr:cNvGrpSpPr>
      </xdr:nvGrpSpPr>
      <xdr:grpSpPr bwMode="auto">
        <a:xfrm>
          <a:off x="10285319" y="38100"/>
          <a:ext cx="273424" cy="261657"/>
          <a:chOff x="1067" y="288"/>
          <a:chExt cx="29" cy="27"/>
        </a:xfrm>
      </xdr:grpSpPr>
      <xdr:sp macro="" textlink="">
        <xdr:nvSpPr>
          <xdr:cNvPr id="41014" name="Oval 5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015" name="Text Box 5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69</xdr:row>
          <xdr:rowOff>76200</xdr:rowOff>
        </xdr:from>
        <xdr:to>
          <xdr:col>12</xdr:col>
          <xdr:colOff>9525</xdr:colOff>
          <xdr:row>71</xdr:row>
          <xdr:rowOff>9525</xdr:rowOff>
        </xdr:to>
        <xdr:sp macro="" textlink="">
          <xdr:nvSpPr>
            <xdr:cNvPr id="41016" name="CommandButton4" hidden="1">
              <a:extLst>
                <a:ext uri="{63B3BB69-23CF-44E3-9099-C40C66FF867C}">
                  <a14:compatExt spid="_x0000_s41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67</xdr:row>
      <xdr:rowOff>38100</xdr:rowOff>
    </xdr:from>
    <xdr:to>
      <xdr:col>27</xdr:col>
      <xdr:colOff>19050</xdr:colOff>
      <xdr:row>68</xdr:row>
      <xdr:rowOff>47625</xdr:rowOff>
    </xdr:to>
    <xdr:sp macro="" textlink="">
      <xdr:nvSpPr>
        <xdr:cNvPr id="41017" name="Text Box 57"/>
        <xdr:cNvSpPr txBox="1">
          <a:spLocks noChangeArrowheads="1"/>
        </xdr:cNvSpPr>
      </xdr:nvSpPr>
      <xdr:spPr bwMode="auto">
        <a:xfrm>
          <a:off x="191452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67</xdr:row>
      <xdr:rowOff>38100</xdr:rowOff>
    </xdr:from>
    <xdr:to>
      <xdr:col>32</xdr:col>
      <xdr:colOff>0</xdr:colOff>
      <xdr:row>68</xdr:row>
      <xdr:rowOff>47625</xdr:rowOff>
    </xdr:to>
    <xdr:sp macro="" textlink="">
      <xdr:nvSpPr>
        <xdr:cNvPr id="41018" name="Text Box 58"/>
        <xdr:cNvSpPr txBox="1">
          <a:spLocks noChangeArrowheads="1"/>
        </xdr:cNvSpPr>
      </xdr:nvSpPr>
      <xdr:spPr bwMode="auto">
        <a:xfrm>
          <a:off x="2276475" y="131159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67</xdr:row>
      <xdr:rowOff>38100</xdr:rowOff>
    </xdr:from>
    <xdr:ext cx="116541" cy="156882"/>
    <xdr:sp macro="" textlink="">
      <xdr:nvSpPr>
        <xdr:cNvPr id="41019" name="Text Box 59"/>
        <xdr:cNvSpPr txBox="1">
          <a:spLocks noChangeArrowheads="1"/>
        </xdr:cNvSpPr>
      </xdr:nvSpPr>
      <xdr:spPr bwMode="auto">
        <a:xfrm>
          <a:off x="552450" y="13115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71</xdr:row>
      <xdr:rowOff>76200</xdr:rowOff>
    </xdr:from>
    <xdr:to>
      <xdr:col>31</xdr:col>
      <xdr:colOff>0</xdr:colOff>
      <xdr:row>71</xdr:row>
      <xdr:rowOff>76200</xdr:rowOff>
    </xdr:to>
    <xdr:sp macro="" textlink="">
      <xdr:nvSpPr>
        <xdr:cNvPr id="41020" name="Line 60"/>
        <xdr:cNvSpPr>
          <a:spLocks noChangeShapeType="1"/>
        </xdr:cNvSpPr>
      </xdr:nvSpPr>
      <xdr:spPr bwMode="auto">
        <a:xfrm>
          <a:off x="476250" y="140208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77</xdr:row>
      <xdr:rowOff>38100</xdr:rowOff>
    </xdr:from>
    <xdr:to>
      <xdr:col>30</xdr:col>
      <xdr:colOff>9525</xdr:colOff>
      <xdr:row>78</xdr:row>
      <xdr:rowOff>38100</xdr:rowOff>
    </xdr:to>
    <xdr:sp macro="" textlink="">
      <xdr:nvSpPr>
        <xdr:cNvPr id="41021" name="Text Box 61"/>
        <xdr:cNvSpPr txBox="1">
          <a:spLocks noChangeArrowheads="1"/>
        </xdr:cNvSpPr>
      </xdr:nvSpPr>
      <xdr:spPr bwMode="auto">
        <a:xfrm>
          <a:off x="2114550" y="15068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131</xdr:col>
      <xdr:colOff>9525</xdr:colOff>
      <xdr:row>66</xdr:row>
      <xdr:rowOff>38100</xdr:rowOff>
    </xdr:from>
    <xdr:to>
      <xdr:col>134</xdr:col>
      <xdr:colOff>47625</xdr:colOff>
      <xdr:row>67</xdr:row>
      <xdr:rowOff>142875</xdr:rowOff>
    </xdr:to>
    <xdr:grpSp>
      <xdr:nvGrpSpPr>
        <xdr:cNvPr id="41029" name="Group 69"/>
        <xdr:cNvGrpSpPr>
          <a:grpSpLocks/>
        </xdr:cNvGrpSpPr>
      </xdr:nvGrpSpPr>
      <xdr:grpSpPr bwMode="auto">
        <a:xfrm>
          <a:off x="10285319" y="12947276"/>
          <a:ext cx="273424" cy="261658"/>
          <a:chOff x="1067" y="288"/>
          <a:chExt cx="29" cy="27"/>
        </a:xfrm>
      </xdr:grpSpPr>
      <xdr:sp macro="" textlink="">
        <xdr:nvSpPr>
          <xdr:cNvPr id="41030" name="Oval 7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031" name="Text Box 7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47625</xdr:colOff>
          <xdr:row>36</xdr:row>
          <xdr:rowOff>76200</xdr:rowOff>
        </xdr:from>
        <xdr:to>
          <xdr:col>24</xdr:col>
          <xdr:colOff>19050</xdr:colOff>
          <xdr:row>38</xdr:row>
          <xdr:rowOff>9525</xdr:rowOff>
        </xdr:to>
        <xdr:sp macro="" textlink="">
          <xdr:nvSpPr>
            <xdr:cNvPr id="41032" name="CommandButton3" hidden="1">
              <a:extLst>
                <a:ext uri="{63B3BB69-23CF-44E3-9099-C40C66FF867C}">
                  <a14:compatExt spid="_x0000_s4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77</xdr:row>
      <xdr:rowOff>180975</xdr:rowOff>
    </xdr:from>
    <xdr:to>
      <xdr:col>39</xdr:col>
      <xdr:colOff>38100</xdr:colOff>
      <xdr:row>78</xdr:row>
      <xdr:rowOff>133350</xdr:rowOff>
    </xdr:to>
    <xdr:sp macro="" textlink="">
      <xdr:nvSpPr>
        <xdr:cNvPr id="41033" name="Text Box 73"/>
        <xdr:cNvSpPr txBox="1">
          <a:spLocks noChangeArrowheads="1"/>
        </xdr:cNvSpPr>
      </xdr:nvSpPr>
      <xdr:spPr bwMode="auto">
        <a:xfrm>
          <a:off x="27527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9525</xdr:colOff>
      <xdr:row>77</xdr:row>
      <xdr:rowOff>180975</xdr:rowOff>
    </xdr:from>
    <xdr:to>
      <xdr:col>48</xdr:col>
      <xdr:colOff>38100</xdr:colOff>
      <xdr:row>78</xdr:row>
      <xdr:rowOff>133350</xdr:rowOff>
    </xdr:to>
    <xdr:sp macro="" textlink="">
      <xdr:nvSpPr>
        <xdr:cNvPr id="41035" name="Text Box 75"/>
        <xdr:cNvSpPr txBox="1">
          <a:spLocks noChangeArrowheads="1"/>
        </xdr:cNvSpPr>
      </xdr:nvSpPr>
      <xdr:spPr bwMode="auto">
        <a:xfrm>
          <a:off x="3438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55</xdr:col>
      <xdr:colOff>9525</xdr:colOff>
      <xdr:row>77</xdr:row>
      <xdr:rowOff>180975</xdr:rowOff>
    </xdr:from>
    <xdr:to>
      <xdr:col>58</xdr:col>
      <xdr:colOff>38100</xdr:colOff>
      <xdr:row>78</xdr:row>
      <xdr:rowOff>133350</xdr:rowOff>
    </xdr:to>
    <xdr:sp macro="" textlink="">
      <xdr:nvSpPr>
        <xdr:cNvPr id="41036" name="Text Box 76"/>
        <xdr:cNvSpPr txBox="1">
          <a:spLocks noChangeArrowheads="1"/>
        </xdr:cNvSpPr>
      </xdr:nvSpPr>
      <xdr:spPr bwMode="auto">
        <a:xfrm>
          <a:off x="42005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63</xdr:col>
      <xdr:colOff>9525</xdr:colOff>
      <xdr:row>77</xdr:row>
      <xdr:rowOff>180975</xdr:rowOff>
    </xdr:from>
    <xdr:to>
      <xdr:col>66</xdr:col>
      <xdr:colOff>38100</xdr:colOff>
      <xdr:row>78</xdr:row>
      <xdr:rowOff>133350</xdr:rowOff>
    </xdr:to>
    <xdr:sp macro="" textlink="">
      <xdr:nvSpPr>
        <xdr:cNvPr id="41037" name="Text Box 77"/>
        <xdr:cNvSpPr txBox="1">
          <a:spLocks noChangeArrowheads="1"/>
        </xdr:cNvSpPr>
      </xdr:nvSpPr>
      <xdr:spPr bwMode="auto">
        <a:xfrm>
          <a:off x="4810125" y="152114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71</xdr:col>
      <xdr:colOff>38100</xdr:colOff>
      <xdr:row>77</xdr:row>
      <xdr:rowOff>171450</xdr:rowOff>
    </xdr:from>
    <xdr:to>
      <xdr:col>74</xdr:col>
      <xdr:colOff>57150</xdr:colOff>
      <xdr:row>78</xdr:row>
      <xdr:rowOff>123825</xdr:rowOff>
    </xdr:to>
    <xdr:sp macro="" textlink="">
      <xdr:nvSpPr>
        <xdr:cNvPr id="41038" name="Text Box 78"/>
        <xdr:cNvSpPr txBox="1">
          <a:spLocks noChangeArrowheads="1"/>
        </xdr:cNvSpPr>
      </xdr:nvSpPr>
      <xdr:spPr bwMode="auto">
        <a:xfrm>
          <a:off x="5448300" y="15201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117</xdr:col>
      <xdr:colOff>0</xdr:colOff>
      <xdr:row>53</xdr:row>
      <xdr:rowOff>180975</xdr:rowOff>
    </xdr:from>
    <xdr:to>
      <xdr:col>120</xdr:col>
      <xdr:colOff>38100</xdr:colOff>
      <xdr:row>54</xdr:row>
      <xdr:rowOff>190500</xdr:rowOff>
    </xdr:to>
    <xdr:sp macro="" textlink="">
      <xdr:nvSpPr>
        <xdr:cNvPr id="41039" name="Text Box 79"/>
        <xdr:cNvSpPr txBox="1">
          <a:spLocks noChangeArrowheads="1"/>
        </xdr:cNvSpPr>
      </xdr:nvSpPr>
      <xdr:spPr bwMode="auto">
        <a:xfrm>
          <a:off x="8915400" y="10572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0</xdr:colOff>
      <xdr:row>86</xdr:row>
      <xdr:rowOff>180975</xdr:rowOff>
    </xdr:from>
    <xdr:to>
      <xdr:col>39</xdr:col>
      <xdr:colOff>38100</xdr:colOff>
      <xdr:row>87</xdr:row>
      <xdr:rowOff>190500</xdr:rowOff>
    </xdr:to>
    <xdr:sp macro="" textlink="">
      <xdr:nvSpPr>
        <xdr:cNvPr id="41040" name="Text Box 80"/>
        <xdr:cNvSpPr txBox="1">
          <a:spLocks noChangeArrowheads="1"/>
        </xdr:cNvSpPr>
      </xdr:nvSpPr>
      <xdr:spPr bwMode="auto">
        <a:xfrm>
          <a:off x="27432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45</xdr:col>
      <xdr:colOff>0</xdr:colOff>
      <xdr:row>86</xdr:row>
      <xdr:rowOff>180975</xdr:rowOff>
    </xdr:from>
    <xdr:to>
      <xdr:col>48</xdr:col>
      <xdr:colOff>38100</xdr:colOff>
      <xdr:row>87</xdr:row>
      <xdr:rowOff>190500</xdr:rowOff>
    </xdr:to>
    <xdr:sp macro="" textlink="">
      <xdr:nvSpPr>
        <xdr:cNvPr id="41041" name="Text Box 81"/>
        <xdr:cNvSpPr txBox="1">
          <a:spLocks noChangeArrowheads="1"/>
        </xdr:cNvSpPr>
      </xdr:nvSpPr>
      <xdr:spPr bwMode="auto">
        <a:xfrm>
          <a:off x="3429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55</xdr:col>
      <xdr:colOff>0</xdr:colOff>
      <xdr:row>86</xdr:row>
      <xdr:rowOff>180975</xdr:rowOff>
    </xdr:from>
    <xdr:to>
      <xdr:col>58</xdr:col>
      <xdr:colOff>38100</xdr:colOff>
      <xdr:row>87</xdr:row>
      <xdr:rowOff>190500</xdr:rowOff>
    </xdr:to>
    <xdr:sp macro="" textlink="">
      <xdr:nvSpPr>
        <xdr:cNvPr id="41042" name="Text Box 82"/>
        <xdr:cNvSpPr txBox="1">
          <a:spLocks noChangeArrowheads="1"/>
        </xdr:cNvSpPr>
      </xdr:nvSpPr>
      <xdr:spPr bwMode="auto">
        <a:xfrm>
          <a:off x="41910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45</xdr:col>
      <xdr:colOff>0</xdr:colOff>
      <xdr:row>44</xdr:row>
      <xdr:rowOff>180975</xdr:rowOff>
    </xdr:from>
    <xdr:to>
      <xdr:col>48</xdr:col>
      <xdr:colOff>38100</xdr:colOff>
      <xdr:row>45</xdr:row>
      <xdr:rowOff>133350</xdr:rowOff>
    </xdr:to>
    <xdr:sp macro="" textlink="">
      <xdr:nvSpPr>
        <xdr:cNvPr id="41050" name="Text Box 90"/>
        <xdr:cNvSpPr txBox="1">
          <a:spLocks noChangeArrowheads="1"/>
        </xdr:cNvSpPr>
      </xdr:nvSpPr>
      <xdr:spPr bwMode="auto">
        <a:xfrm>
          <a:off x="34290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99</xdr:col>
      <xdr:colOff>0</xdr:colOff>
      <xdr:row>44</xdr:row>
      <xdr:rowOff>180975</xdr:rowOff>
    </xdr:from>
    <xdr:to>
      <xdr:col>102</xdr:col>
      <xdr:colOff>19050</xdr:colOff>
      <xdr:row>45</xdr:row>
      <xdr:rowOff>133350</xdr:rowOff>
    </xdr:to>
    <xdr:sp macro="" textlink="">
      <xdr:nvSpPr>
        <xdr:cNvPr id="41051" name="Text Box 91"/>
        <xdr:cNvSpPr txBox="1">
          <a:spLocks noChangeArrowheads="1"/>
        </xdr:cNvSpPr>
      </xdr:nvSpPr>
      <xdr:spPr bwMode="auto">
        <a:xfrm>
          <a:off x="7543800" y="8734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117</xdr:col>
      <xdr:colOff>0</xdr:colOff>
      <xdr:row>44</xdr:row>
      <xdr:rowOff>180975</xdr:rowOff>
    </xdr:from>
    <xdr:to>
      <xdr:col>120</xdr:col>
      <xdr:colOff>38100</xdr:colOff>
      <xdr:row>45</xdr:row>
      <xdr:rowOff>133350</xdr:rowOff>
    </xdr:to>
    <xdr:sp macro="" textlink="">
      <xdr:nvSpPr>
        <xdr:cNvPr id="41052" name="Text Box 92"/>
        <xdr:cNvSpPr txBox="1">
          <a:spLocks noChangeArrowheads="1"/>
        </xdr:cNvSpPr>
      </xdr:nvSpPr>
      <xdr:spPr bwMode="auto">
        <a:xfrm>
          <a:off x="89154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a:t>
          </a:r>
        </a:p>
      </xdr:txBody>
    </xdr:sp>
    <xdr:clientData/>
  </xdr:twoCellAnchor>
  <xdr:twoCellAnchor editAs="oneCell">
    <xdr:from>
      <xdr:col>71</xdr:col>
      <xdr:colOff>66675</xdr:colOff>
      <xdr:row>53</xdr:row>
      <xdr:rowOff>180975</xdr:rowOff>
    </xdr:from>
    <xdr:to>
      <xdr:col>75</xdr:col>
      <xdr:colOff>0</xdr:colOff>
      <xdr:row>54</xdr:row>
      <xdr:rowOff>228600</xdr:rowOff>
    </xdr:to>
    <xdr:sp macro="" textlink="">
      <xdr:nvSpPr>
        <xdr:cNvPr id="41053" name="Text Box 93"/>
        <xdr:cNvSpPr txBox="1">
          <a:spLocks noChangeArrowheads="1"/>
        </xdr:cNvSpPr>
      </xdr:nvSpPr>
      <xdr:spPr bwMode="auto">
        <a:xfrm>
          <a:off x="5476875" y="105727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54</xdr:col>
      <xdr:colOff>0</xdr:colOff>
      <xdr:row>53</xdr:row>
      <xdr:rowOff>180975</xdr:rowOff>
    </xdr:from>
    <xdr:to>
      <xdr:col>56</xdr:col>
      <xdr:colOff>66675</xdr:colOff>
      <xdr:row>54</xdr:row>
      <xdr:rowOff>228600</xdr:rowOff>
    </xdr:to>
    <xdr:sp macro="" textlink="">
      <xdr:nvSpPr>
        <xdr:cNvPr id="41054" name="Text Box 94"/>
        <xdr:cNvSpPr txBox="1">
          <a:spLocks noChangeArrowheads="1"/>
        </xdr:cNvSpPr>
      </xdr:nvSpPr>
      <xdr:spPr bwMode="auto">
        <a:xfrm>
          <a:off x="4114800" y="1057275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63</xdr:col>
      <xdr:colOff>0</xdr:colOff>
      <xdr:row>53</xdr:row>
      <xdr:rowOff>180975</xdr:rowOff>
    </xdr:from>
    <xdr:to>
      <xdr:col>66</xdr:col>
      <xdr:colOff>38100</xdr:colOff>
      <xdr:row>54</xdr:row>
      <xdr:rowOff>200025</xdr:rowOff>
    </xdr:to>
    <xdr:sp macro="" textlink="">
      <xdr:nvSpPr>
        <xdr:cNvPr id="41055" name="Text Box 95"/>
        <xdr:cNvSpPr txBox="1">
          <a:spLocks noChangeArrowheads="1"/>
        </xdr:cNvSpPr>
      </xdr:nvSpPr>
      <xdr:spPr bwMode="auto">
        <a:xfrm>
          <a:off x="4800600" y="105727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80</xdr:col>
      <xdr:colOff>66675</xdr:colOff>
      <xdr:row>53</xdr:row>
      <xdr:rowOff>180975</xdr:rowOff>
    </xdr:from>
    <xdr:to>
      <xdr:col>84</xdr:col>
      <xdr:colOff>38100</xdr:colOff>
      <xdr:row>54</xdr:row>
      <xdr:rowOff>190500</xdr:rowOff>
    </xdr:to>
    <xdr:sp macro="" textlink="">
      <xdr:nvSpPr>
        <xdr:cNvPr id="41056" name="Text Box 96"/>
        <xdr:cNvSpPr txBox="1">
          <a:spLocks noChangeArrowheads="1"/>
        </xdr:cNvSpPr>
      </xdr:nvSpPr>
      <xdr:spPr bwMode="auto">
        <a:xfrm>
          <a:off x="6162675" y="10572750"/>
          <a:ext cx="276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45</xdr:col>
      <xdr:colOff>0</xdr:colOff>
      <xdr:row>53</xdr:row>
      <xdr:rowOff>180975</xdr:rowOff>
    </xdr:from>
    <xdr:to>
      <xdr:col>48</xdr:col>
      <xdr:colOff>38100</xdr:colOff>
      <xdr:row>54</xdr:row>
      <xdr:rowOff>200025</xdr:rowOff>
    </xdr:to>
    <xdr:sp macro="" textlink="">
      <xdr:nvSpPr>
        <xdr:cNvPr id="41057" name="Text Box 97"/>
        <xdr:cNvSpPr txBox="1">
          <a:spLocks noChangeArrowheads="1"/>
        </xdr:cNvSpPr>
      </xdr:nvSpPr>
      <xdr:spPr bwMode="auto">
        <a:xfrm>
          <a:off x="3429000" y="105727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89</xdr:col>
      <xdr:colOff>66675</xdr:colOff>
      <xdr:row>53</xdr:row>
      <xdr:rowOff>180975</xdr:rowOff>
    </xdr:from>
    <xdr:to>
      <xdr:col>93</xdr:col>
      <xdr:colOff>38100</xdr:colOff>
      <xdr:row>54</xdr:row>
      <xdr:rowOff>190500</xdr:rowOff>
    </xdr:to>
    <xdr:sp macro="" textlink="">
      <xdr:nvSpPr>
        <xdr:cNvPr id="41058" name="Text Box 98"/>
        <xdr:cNvSpPr txBox="1">
          <a:spLocks noChangeArrowheads="1"/>
        </xdr:cNvSpPr>
      </xdr:nvSpPr>
      <xdr:spPr bwMode="auto">
        <a:xfrm>
          <a:off x="6848475" y="10572750"/>
          <a:ext cx="276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99</xdr:col>
      <xdr:colOff>0</xdr:colOff>
      <xdr:row>53</xdr:row>
      <xdr:rowOff>180975</xdr:rowOff>
    </xdr:from>
    <xdr:to>
      <xdr:col>102</xdr:col>
      <xdr:colOff>38100</xdr:colOff>
      <xdr:row>54</xdr:row>
      <xdr:rowOff>190500</xdr:rowOff>
    </xdr:to>
    <xdr:sp macro="" textlink="">
      <xdr:nvSpPr>
        <xdr:cNvPr id="41059" name="Text Box 99"/>
        <xdr:cNvSpPr txBox="1">
          <a:spLocks noChangeArrowheads="1"/>
        </xdr:cNvSpPr>
      </xdr:nvSpPr>
      <xdr:spPr bwMode="auto">
        <a:xfrm>
          <a:off x="7543800" y="10572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108</xdr:col>
      <xdr:colOff>0</xdr:colOff>
      <xdr:row>44</xdr:row>
      <xdr:rowOff>180975</xdr:rowOff>
    </xdr:from>
    <xdr:to>
      <xdr:col>111</xdr:col>
      <xdr:colOff>38100</xdr:colOff>
      <xdr:row>45</xdr:row>
      <xdr:rowOff>133350</xdr:rowOff>
    </xdr:to>
    <xdr:sp macro="" textlink="">
      <xdr:nvSpPr>
        <xdr:cNvPr id="41060" name="Text Box 100"/>
        <xdr:cNvSpPr txBox="1">
          <a:spLocks noChangeArrowheads="1"/>
        </xdr:cNvSpPr>
      </xdr:nvSpPr>
      <xdr:spPr bwMode="auto">
        <a:xfrm>
          <a:off x="8229600" y="8734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107</xdr:col>
      <xdr:colOff>66675</xdr:colOff>
      <xdr:row>53</xdr:row>
      <xdr:rowOff>180975</xdr:rowOff>
    </xdr:from>
    <xdr:to>
      <xdr:col>111</xdr:col>
      <xdr:colOff>38100</xdr:colOff>
      <xdr:row>54</xdr:row>
      <xdr:rowOff>190500</xdr:rowOff>
    </xdr:to>
    <xdr:sp macro="" textlink="">
      <xdr:nvSpPr>
        <xdr:cNvPr id="41061" name="Text Box 101"/>
        <xdr:cNvSpPr txBox="1">
          <a:spLocks noChangeArrowheads="1"/>
        </xdr:cNvSpPr>
      </xdr:nvSpPr>
      <xdr:spPr bwMode="auto">
        <a:xfrm>
          <a:off x="8220075" y="10572750"/>
          <a:ext cx="2762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54</xdr:col>
      <xdr:colOff>0</xdr:colOff>
      <xdr:row>44</xdr:row>
      <xdr:rowOff>171450</xdr:rowOff>
    </xdr:from>
    <xdr:to>
      <xdr:col>57</xdr:col>
      <xdr:colOff>38349</xdr:colOff>
      <xdr:row>45</xdr:row>
      <xdr:rowOff>123825</xdr:rowOff>
    </xdr:to>
    <xdr:sp macro="" textlink="">
      <xdr:nvSpPr>
        <xdr:cNvPr id="1055" name="Text Box 31"/>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62</xdr:col>
      <xdr:colOff>73959</xdr:colOff>
      <xdr:row>44</xdr:row>
      <xdr:rowOff>171450</xdr:rowOff>
    </xdr:from>
    <xdr:to>
      <xdr:col>66</xdr:col>
      <xdr:colOff>24092</xdr:colOff>
      <xdr:row>45</xdr:row>
      <xdr:rowOff>123825</xdr:rowOff>
    </xdr:to>
    <xdr:sp macro="" textlink="">
      <xdr:nvSpPr>
        <xdr:cNvPr id="1058"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72</xdr:col>
      <xdr:colOff>560</xdr:colOff>
      <xdr:row>44</xdr:row>
      <xdr:rowOff>171450</xdr:rowOff>
    </xdr:from>
    <xdr:to>
      <xdr:col>75</xdr:col>
      <xdr:colOff>19611</xdr:colOff>
      <xdr:row>45</xdr:row>
      <xdr:rowOff>123825</xdr:rowOff>
    </xdr:to>
    <xdr:sp macro="" textlink="">
      <xdr:nvSpPr>
        <xdr:cNvPr id="1059" name="Text Box 35"/>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81</xdr:col>
      <xdr:colOff>5603</xdr:colOff>
      <xdr:row>44</xdr:row>
      <xdr:rowOff>171450</xdr:rowOff>
    </xdr:from>
    <xdr:to>
      <xdr:col>84</xdr:col>
      <xdr:colOff>44220</xdr:colOff>
      <xdr:row>45</xdr:row>
      <xdr:rowOff>123825</xdr:rowOff>
    </xdr:to>
    <xdr:sp macro="" textlink="">
      <xdr:nvSpPr>
        <xdr:cNvPr id="1060" name="Text Box 36"/>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90</xdr:col>
      <xdr:colOff>1120</xdr:colOff>
      <xdr:row>44</xdr:row>
      <xdr:rowOff>171450</xdr:rowOff>
    </xdr:from>
    <xdr:to>
      <xdr:col>93</xdr:col>
      <xdr:colOff>39121</xdr:colOff>
      <xdr:row>45</xdr:row>
      <xdr:rowOff>123825</xdr:rowOff>
    </xdr:to>
    <xdr:sp macro="" textlink="">
      <xdr:nvSpPr>
        <xdr:cNvPr id="1098" name="Text Box 74"/>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124</xdr:col>
      <xdr:colOff>1681</xdr:colOff>
      <xdr:row>44</xdr:row>
      <xdr:rowOff>171450</xdr:rowOff>
    </xdr:from>
    <xdr:to>
      <xdr:col>127</xdr:col>
      <xdr:colOff>39681</xdr:colOff>
      <xdr:row>45</xdr:row>
      <xdr:rowOff>123825</xdr:rowOff>
    </xdr:to>
    <xdr:sp macro="" textlink="">
      <xdr:nvSpPr>
        <xdr:cNvPr id="2"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114</a:t>
          </a:r>
        </a:p>
      </xdr:txBody>
    </xdr:sp>
    <xdr:clientData/>
  </xdr:twoCellAnchor>
  <xdr:twoCellAnchor editAs="oneCell">
    <xdr:from>
      <xdr:col>63</xdr:col>
      <xdr:colOff>0</xdr:colOff>
      <xdr:row>86</xdr:row>
      <xdr:rowOff>180975</xdr:rowOff>
    </xdr:from>
    <xdr:to>
      <xdr:col>66</xdr:col>
      <xdr:colOff>38100</xdr:colOff>
      <xdr:row>87</xdr:row>
      <xdr:rowOff>190500</xdr:rowOff>
    </xdr:to>
    <xdr:sp macro="" textlink="">
      <xdr:nvSpPr>
        <xdr:cNvPr id="41069" name="Text Box 109"/>
        <xdr:cNvSpPr txBox="1">
          <a:spLocks noChangeArrowheads="1"/>
        </xdr:cNvSpPr>
      </xdr:nvSpPr>
      <xdr:spPr bwMode="auto">
        <a:xfrm>
          <a:off x="4800600" y="1704975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47625</xdr:colOff>
      <xdr:row>1</xdr:row>
      <xdr:rowOff>47625</xdr:rowOff>
    </xdr:from>
    <xdr:to>
      <xdr:col>27</xdr:col>
      <xdr:colOff>57150</xdr:colOff>
      <xdr:row>2</xdr:row>
      <xdr:rowOff>57150</xdr:rowOff>
    </xdr:to>
    <xdr:sp macro="" textlink="">
      <xdr:nvSpPr>
        <xdr:cNvPr id="41985" name="Text Box 1"/>
        <xdr:cNvSpPr txBox="1">
          <a:spLocks noChangeArrowheads="1"/>
        </xdr:cNvSpPr>
      </xdr:nvSpPr>
      <xdr:spPr bwMode="auto">
        <a:xfrm>
          <a:off x="19526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47625</xdr:rowOff>
    </xdr:from>
    <xdr:to>
      <xdr:col>31</xdr:col>
      <xdr:colOff>66675</xdr:colOff>
      <xdr:row>2</xdr:row>
      <xdr:rowOff>57150</xdr:rowOff>
    </xdr:to>
    <xdr:sp macro="" textlink="">
      <xdr:nvSpPr>
        <xdr:cNvPr id="41986" name="Text Box 2"/>
        <xdr:cNvSpPr txBox="1">
          <a:spLocks noChangeArrowheads="1"/>
        </xdr:cNvSpPr>
      </xdr:nvSpPr>
      <xdr:spPr bwMode="auto">
        <a:xfrm>
          <a:off x="226695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xdr:row>
      <xdr:rowOff>47625</xdr:rowOff>
    </xdr:from>
    <xdr:ext cx="116541" cy="156883"/>
    <xdr:sp macro="" textlink="">
      <xdr:nvSpPr>
        <xdr:cNvPr id="41987" name="Text Box 3"/>
        <xdr:cNvSpPr txBox="1">
          <a:spLocks noChangeArrowheads="1"/>
        </xdr:cNvSpPr>
      </xdr:nvSpPr>
      <xdr:spPr bwMode="auto">
        <a:xfrm>
          <a:off x="542925" y="2095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41988"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12</xdr:row>
      <xdr:rowOff>0</xdr:rowOff>
    </xdr:from>
    <xdr:to>
      <xdr:col>38</xdr:col>
      <xdr:colOff>66675</xdr:colOff>
      <xdr:row>12</xdr:row>
      <xdr:rowOff>190500</xdr:rowOff>
    </xdr:to>
    <xdr:sp macro="" textlink="">
      <xdr:nvSpPr>
        <xdr:cNvPr id="41989" name="Text Box 5"/>
        <xdr:cNvSpPr txBox="1">
          <a:spLocks noChangeArrowheads="1"/>
        </xdr:cNvSpPr>
      </xdr:nvSpPr>
      <xdr:spPr bwMode="auto">
        <a:xfrm>
          <a:off x="2752725" y="23050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26</xdr:col>
          <xdr:colOff>38100</xdr:colOff>
          <xdr:row>5</xdr:row>
          <xdr:rowOff>0</xdr:rowOff>
        </xdr:to>
        <xdr:sp macro="" textlink="">
          <xdr:nvSpPr>
            <xdr:cNvPr id="41990" name="CommandButton1" hidden="1">
              <a:extLst>
                <a:ext uri="{63B3BB69-23CF-44E3-9099-C40C66FF867C}">
                  <a14:compatExt spid="_x0000_s41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28</xdr:col>
      <xdr:colOff>0</xdr:colOff>
      <xdr:row>11</xdr:row>
      <xdr:rowOff>47625</xdr:rowOff>
    </xdr:from>
    <xdr:to>
      <xdr:col>30</xdr:col>
      <xdr:colOff>28575</xdr:colOff>
      <xdr:row>12</xdr:row>
      <xdr:rowOff>47625</xdr:rowOff>
    </xdr:to>
    <xdr:sp macro="" textlink="">
      <xdr:nvSpPr>
        <xdr:cNvPr id="41991" name="Text Box 7"/>
        <xdr:cNvSpPr txBox="1">
          <a:spLocks noChangeArrowheads="1"/>
        </xdr:cNvSpPr>
      </xdr:nvSpPr>
      <xdr:spPr bwMode="auto">
        <a:xfrm>
          <a:off x="2133600" y="2162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36</xdr:row>
          <xdr:rowOff>19050</xdr:rowOff>
        </xdr:from>
        <xdr:to>
          <xdr:col>26</xdr:col>
          <xdr:colOff>38100</xdr:colOff>
          <xdr:row>37</xdr:row>
          <xdr:rowOff>142875</xdr:rowOff>
        </xdr:to>
        <xdr:sp macro="" textlink="">
          <xdr:nvSpPr>
            <xdr:cNvPr id="41992" name="CommandButton3" hidden="1">
              <a:extLst>
                <a:ext uri="{63B3BB69-23CF-44E3-9099-C40C66FF867C}">
                  <a14:compatExt spid="_x0000_s41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19050</xdr:rowOff>
        </xdr:from>
        <xdr:to>
          <xdr:col>13</xdr:col>
          <xdr:colOff>57150</xdr:colOff>
          <xdr:row>37</xdr:row>
          <xdr:rowOff>142875</xdr:rowOff>
        </xdr:to>
        <xdr:sp macro="" textlink="">
          <xdr:nvSpPr>
            <xdr:cNvPr id="41993" name="CommandButton2" hidden="1">
              <a:extLst>
                <a:ext uri="{63B3BB69-23CF-44E3-9099-C40C66FF867C}">
                  <a14:compatExt spid="_x0000_s41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19050</xdr:rowOff>
        </xdr:from>
        <xdr:to>
          <xdr:col>26</xdr:col>
          <xdr:colOff>38100</xdr:colOff>
          <xdr:row>70</xdr:row>
          <xdr:rowOff>142875</xdr:rowOff>
        </xdr:to>
        <xdr:sp macro="" textlink="">
          <xdr:nvSpPr>
            <xdr:cNvPr id="41994" name="CommandButton5" hidden="1">
              <a:extLst>
                <a:ext uri="{63B3BB69-23CF-44E3-9099-C40C66FF867C}">
                  <a14:compatExt spid="_x0000_s41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19050</xdr:rowOff>
        </xdr:from>
        <xdr:to>
          <xdr:col>13</xdr:col>
          <xdr:colOff>57150</xdr:colOff>
          <xdr:row>70</xdr:row>
          <xdr:rowOff>142875</xdr:rowOff>
        </xdr:to>
        <xdr:sp macro="" textlink="">
          <xdr:nvSpPr>
            <xdr:cNvPr id="41995" name="CommandButton4" hidden="1">
              <a:extLst>
                <a:ext uri="{63B3BB69-23CF-44E3-9099-C40C66FF867C}">
                  <a14:compatExt spid="_x0000_s41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102</xdr:row>
          <xdr:rowOff>19050</xdr:rowOff>
        </xdr:from>
        <xdr:to>
          <xdr:col>26</xdr:col>
          <xdr:colOff>38100</xdr:colOff>
          <xdr:row>103</xdr:row>
          <xdr:rowOff>142875</xdr:rowOff>
        </xdr:to>
        <xdr:sp macro="" textlink="">
          <xdr:nvSpPr>
            <xdr:cNvPr id="41996" name="CommandButton7" hidden="1">
              <a:extLst>
                <a:ext uri="{63B3BB69-23CF-44E3-9099-C40C66FF867C}">
                  <a14:compatExt spid="_x0000_s41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102</xdr:row>
          <xdr:rowOff>19050</xdr:rowOff>
        </xdr:from>
        <xdr:to>
          <xdr:col>13</xdr:col>
          <xdr:colOff>57150</xdr:colOff>
          <xdr:row>103</xdr:row>
          <xdr:rowOff>142875</xdr:rowOff>
        </xdr:to>
        <xdr:sp macro="" textlink="">
          <xdr:nvSpPr>
            <xdr:cNvPr id="41997" name="CommandButton6" hidden="1">
              <a:extLst>
                <a:ext uri="{63B3BB69-23CF-44E3-9099-C40C66FF867C}">
                  <a14:compatExt spid="_x0000_s41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135</xdr:row>
          <xdr:rowOff>28575</xdr:rowOff>
        </xdr:from>
        <xdr:to>
          <xdr:col>26</xdr:col>
          <xdr:colOff>38100</xdr:colOff>
          <xdr:row>136</xdr:row>
          <xdr:rowOff>152400</xdr:rowOff>
        </xdr:to>
        <xdr:sp macro="" textlink="">
          <xdr:nvSpPr>
            <xdr:cNvPr id="41998" name="CommandButton9" hidden="1">
              <a:extLst>
                <a:ext uri="{63B3BB69-23CF-44E3-9099-C40C66FF867C}">
                  <a14:compatExt spid="_x0000_s41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135</xdr:row>
          <xdr:rowOff>28575</xdr:rowOff>
        </xdr:from>
        <xdr:to>
          <xdr:col>13</xdr:col>
          <xdr:colOff>57150</xdr:colOff>
          <xdr:row>136</xdr:row>
          <xdr:rowOff>152400</xdr:rowOff>
        </xdr:to>
        <xdr:sp macro="" textlink="">
          <xdr:nvSpPr>
            <xdr:cNvPr id="41999" name="CommandButton8" hidden="1">
              <a:extLst>
                <a:ext uri="{63B3BB69-23CF-44E3-9099-C40C66FF867C}">
                  <a14:compatExt spid="_x0000_s41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168</xdr:row>
          <xdr:rowOff>19050</xdr:rowOff>
        </xdr:from>
        <xdr:to>
          <xdr:col>13</xdr:col>
          <xdr:colOff>57150</xdr:colOff>
          <xdr:row>169</xdr:row>
          <xdr:rowOff>142875</xdr:rowOff>
        </xdr:to>
        <xdr:sp macro="" textlink="">
          <xdr:nvSpPr>
            <xdr:cNvPr id="42000" name="CommandButton10" hidden="1">
              <a:extLst>
                <a:ext uri="{63B3BB69-23CF-44E3-9099-C40C66FF867C}">
                  <a14:compatExt spid="_x0000_s42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9525</xdr:colOff>
      <xdr:row>34</xdr:row>
      <xdr:rowOff>38100</xdr:rowOff>
    </xdr:from>
    <xdr:to>
      <xdr:col>27</xdr:col>
      <xdr:colOff>19050</xdr:colOff>
      <xdr:row>35</xdr:row>
      <xdr:rowOff>47625</xdr:rowOff>
    </xdr:to>
    <xdr:sp macro="" textlink="">
      <xdr:nvSpPr>
        <xdr:cNvPr id="42001" name="Text Box 17"/>
        <xdr:cNvSpPr txBox="1">
          <a:spLocks noChangeArrowheads="1"/>
        </xdr:cNvSpPr>
      </xdr:nvSpPr>
      <xdr:spPr bwMode="auto">
        <a:xfrm>
          <a:off x="19145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42002" name="Text Box 18"/>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34</xdr:row>
      <xdr:rowOff>38100</xdr:rowOff>
    </xdr:from>
    <xdr:ext cx="116541" cy="156882"/>
    <xdr:sp macro="" textlink="">
      <xdr:nvSpPr>
        <xdr:cNvPr id="42003" name="Text Box 19"/>
        <xdr:cNvSpPr txBox="1">
          <a:spLocks noChangeArrowheads="1"/>
        </xdr:cNvSpPr>
      </xdr:nvSpPr>
      <xdr:spPr bwMode="auto">
        <a:xfrm>
          <a:off x="542925" y="65532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67</xdr:row>
      <xdr:rowOff>38100</xdr:rowOff>
    </xdr:from>
    <xdr:to>
      <xdr:col>27</xdr:col>
      <xdr:colOff>19050</xdr:colOff>
      <xdr:row>68</xdr:row>
      <xdr:rowOff>57150</xdr:rowOff>
    </xdr:to>
    <xdr:sp macro="" textlink="">
      <xdr:nvSpPr>
        <xdr:cNvPr id="42004" name="Text Box 20"/>
        <xdr:cNvSpPr txBox="1">
          <a:spLocks noChangeArrowheads="1"/>
        </xdr:cNvSpPr>
      </xdr:nvSpPr>
      <xdr:spPr bwMode="auto">
        <a:xfrm>
          <a:off x="1914525"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38100</xdr:rowOff>
    </xdr:from>
    <xdr:to>
      <xdr:col>31</xdr:col>
      <xdr:colOff>66675</xdr:colOff>
      <xdr:row>68</xdr:row>
      <xdr:rowOff>57150</xdr:rowOff>
    </xdr:to>
    <xdr:sp macro="" textlink="">
      <xdr:nvSpPr>
        <xdr:cNvPr id="42005" name="Text Box 21"/>
        <xdr:cNvSpPr txBox="1">
          <a:spLocks noChangeArrowheads="1"/>
        </xdr:cNvSpPr>
      </xdr:nvSpPr>
      <xdr:spPr bwMode="auto">
        <a:xfrm>
          <a:off x="2266950" y="129159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67</xdr:row>
      <xdr:rowOff>38100</xdr:rowOff>
    </xdr:from>
    <xdr:ext cx="116541" cy="156882"/>
    <xdr:sp macro="" textlink="">
      <xdr:nvSpPr>
        <xdr:cNvPr id="42006" name="Text Box 22"/>
        <xdr:cNvSpPr txBox="1">
          <a:spLocks noChangeArrowheads="1"/>
        </xdr:cNvSpPr>
      </xdr:nvSpPr>
      <xdr:spPr bwMode="auto">
        <a:xfrm>
          <a:off x="542925" y="129159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9525</xdr:colOff>
      <xdr:row>100</xdr:row>
      <xdr:rowOff>38100</xdr:rowOff>
    </xdr:from>
    <xdr:to>
      <xdr:col>27</xdr:col>
      <xdr:colOff>19050</xdr:colOff>
      <xdr:row>101</xdr:row>
      <xdr:rowOff>57150</xdr:rowOff>
    </xdr:to>
    <xdr:sp macro="" textlink="">
      <xdr:nvSpPr>
        <xdr:cNvPr id="42007" name="Text Box 23"/>
        <xdr:cNvSpPr txBox="1">
          <a:spLocks noChangeArrowheads="1"/>
        </xdr:cNvSpPr>
      </xdr:nvSpPr>
      <xdr:spPr bwMode="auto">
        <a:xfrm>
          <a:off x="191452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100</xdr:row>
      <xdr:rowOff>38100</xdr:rowOff>
    </xdr:from>
    <xdr:to>
      <xdr:col>32</xdr:col>
      <xdr:colOff>0</xdr:colOff>
      <xdr:row>101</xdr:row>
      <xdr:rowOff>57150</xdr:rowOff>
    </xdr:to>
    <xdr:sp macro="" textlink="">
      <xdr:nvSpPr>
        <xdr:cNvPr id="42008" name="Text Box 24"/>
        <xdr:cNvSpPr txBox="1">
          <a:spLocks noChangeArrowheads="1"/>
        </xdr:cNvSpPr>
      </xdr:nvSpPr>
      <xdr:spPr bwMode="auto">
        <a:xfrm>
          <a:off x="2276475" y="192786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100</xdr:row>
      <xdr:rowOff>38100</xdr:rowOff>
    </xdr:from>
    <xdr:ext cx="116541" cy="156882"/>
    <xdr:sp macro="" textlink="">
      <xdr:nvSpPr>
        <xdr:cNvPr id="42009" name="Text Box 25"/>
        <xdr:cNvSpPr txBox="1">
          <a:spLocks noChangeArrowheads="1"/>
        </xdr:cNvSpPr>
      </xdr:nvSpPr>
      <xdr:spPr bwMode="auto">
        <a:xfrm>
          <a:off x="542925" y="192786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133</xdr:row>
      <xdr:rowOff>38100</xdr:rowOff>
    </xdr:from>
    <xdr:to>
      <xdr:col>27</xdr:col>
      <xdr:colOff>28575</xdr:colOff>
      <xdr:row>134</xdr:row>
      <xdr:rowOff>57150</xdr:rowOff>
    </xdr:to>
    <xdr:sp macro="" textlink="">
      <xdr:nvSpPr>
        <xdr:cNvPr id="42010" name="Text Box 26"/>
        <xdr:cNvSpPr txBox="1">
          <a:spLocks noChangeArrowheads="1"/>
        </xdr:cNvSpPr>
      </xdr:nvSpPr>
      <xdr:spPr bwMode="auto">
        <a:xfrm>
          <a:off x="19240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133</xdr:row>
      <xdr:rowOff>38100</xdr:rowOff>
    </xdr:from>
    <xdr:to>
      <xdr:col>31</xdr:col>
      <xdr:colOff>66675</xdr:colOff>
      <xdr:row>134</xdr:row>
      <xdr:rowOff>57150</xdr:rowOff>
    </xdr:to>
    <xdr:sp macro="" textlink="">
      <xdr:nvSpPr>
        <xdr:cNvPr id="42011" name="Text Box 27"/>
        <xdr:cNvSpPr txBox="1">
          <a:spLocks noChangeArrowheads="1"/>
        </xdr:cNvSpPr>
      </xdr:nvSpPr>
      <xdr:spPr bwMode="auto">
        <a:xfrm>
          <a:off x="2266950" y="25641300"/>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133</xdr:row>
      <xdr:rowOff>38100</xdr:rowOff>
    </xdr:from>
    <xdr:ext cx="116541" cy="156883"/>
    <xdr:sp macro="" textlink="">
      <xdr:nvSpPr>
        <xdr:cNvPr id="42012" name="Text Box 28"/>
        <xdr:cNvSpPr txBox="1">
          <a:spLocks noChangeArrowheads="1"/>
        </xdr:cNvSpPr>
      </xdr:nvSpPr>
      <xdr:spPr bwMode="auto">
        <a:xfrm>
          <a:off x="533400" y="2564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19050</xdr:colOff>
      <xdr:row>166</xdr:row>
      <xdr:rowOff>38100</xdr:rowOff>
    </xdr:from>
    <xdr:to>
      <xdr:col>27</xdr:col>
      <xdr:colOff>28575</xdr:colOff>
      <xdr:row>167</xdr:row>
      <xdr:rowOff>57150</xdr:rowOff>
    </xdr:to>
    <xdr:sp macro="" textlink="">
      <xdr:nvSpPr>
        <xdr:cNvPr id="42013" name="Text Box 29"/>
        <xdr:cNvSpPr txBox="1">
          <a:spLocks noChangeArrowheads="1"/>
        </xdr:cNvSpPr>
      </xdr:nvSpPr>
      <xdr:spPr bwMode="auto">
        <a:xfrm>
          <a:off x="1924050"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166</xdr:row>
      <xdr:rowOff>38100</xdr:rowOff>
    </xdr:from>
    <xdr:to>
      <xdr:col>32</xdr:col>
      <xdr:colOff>0</xdr:colOff>
      <xdr:row>167</xdr:row>
      <xdr:rowOff>57150</xdr:rowOff>
    </xdr:to>
    <xdr:sp macro="" textlink="">
      <xdr:nvSpPr>
        <xdr:cNvPr id="42014" name="Text Box 30"/>
        <xdr:cNvSpPr txBox="1">
          <a:spLocks noChangeArrowheads="1"/>
        </xdr:cNvSpPr>
      </xdr:nvSpPr>
      <xdr:spPr bwMode="auto">
        <a:xfrm>
          <a:off x="2276475" y="3207067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9525</xdr:colOff>
      <xdr:row>166</xdr:row>
      <xdr:rowOff>38100</xdr:rowOff>
    </xdr:from>
    <xdr:ext cx="116541" cy="156882"/>
    <xdr:sp macro="" textlink="">
      <xdr:nvSpPr>
        <xdr:cNvPr id="42015" name="Text Box 31"/>
        <xdr:cNvSpPr txBox="1">
          <a:spLocks noChangeArrowheads="1"/>
        </xdr:cNvSpPr>
      </xdr:nvSpPr>
      <xdr:spPr bwMode="auto">
        <a:xfrm>
          <a:off x="542925" y="320706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28</xdr:col>
      <xdr:colOff>0</xdr:colOff>
      <xdr:row>44</xdr:row>
      <xdr:rowOff>47625</xdr:rowOff>
    </xdr:from>
    <xdr:to>
      <xdr:col>30</xdr:col>
      <xdr:colOff>38100</xdr:colOff>
      <xdr:row>45</xdr:row>
      <xdr:rowOff>47625</xdr:rowOff>
    </xdr:to>
    <xdr:sp macro="" textlink="">
      <xdr:nvSpPr>
        <xdr:cNvPr id="42016" name="Text Box 32"/>
        <xdr:cNvSpPr txBox="1">
          <a:spLocks noChangeArrowheads="1"/>
        </xdr:cNvSpPr>
      </xdr:nvSpPr>
      <xdr:spPr bwMode="auto">
        <a:xfrm>
          <a:off x="2133600" y="85725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38</xdr:row>
      <xdr:rowOff>66675</xdr:rowOff>
    </xdr:from>
    <xdr:to>
      <xdr:col>31</xdr:col>
      <xdr:colOff>0</xdr:colOff>
      <xdr:row>38</xdr:row>
      <xdr:rowOff>66675</xdr:rowOff>
    </xdr:to>
    <xdr:sp macro="" textlink="">
      <xdr:nvSpPr>
        <xdr:cNvPr id="42017" name="Line 33"/>
        <xdr:cNvSpPr>
          <a:spLocks noChangeShapeType="1"/>
        </xdr:cNvSpPr>
      </xdr:nvSpPr>
      <xdr:spPr bwMode="auto">
        <a:xfrm>
          <a:off x="476250" y="7448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104</xdr:row>
      <xdr:rowOff>76200</xdr:rowOff>
    </xdr:from>
    <xdr:to>
      <xdr:col>31</xdr:col>
      <xdr:colOff>0</xdr:colOff>
      <xdr:row>104</xdr:row>
      <xdr:rowOff>76200</xdr:rowOff>
    </xdr:to>
    <xdr:sp macro="" textlink="">
      <xdr:nvSpPr>
        <xdr:cNvPr id="42018" name="Line 34"/>
        <xdr:cNvSpPr>
          <a:spLocks noChangeShapeType="1"/>
        </xdr:cNvSpPr>
      </xdr:nvSpPr>
      <xdr:spPr bwMode="auto">
        <a:xfrm>
          <a:off x="476250" y="201834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71</xdr:row>
      <xdr:rowOff>85725</xdr:rowOff>
    </xdr:from>
    <xdr:to>
      <xdr:col>31</xdr:col>
      <xdr:colOff>0</xdr:colOff>
      <xdr:row>71</xdr:row>
      <xdr:rowOff>85725</xdr:rowOff>
    </xdr:to>
    <xdr:sp macro="" textlink="">
      <xdr:nvSpPr>
        <xdr:cNvPr id="42019" name="Line 35"/>
        <xdr:cNvSpPr>
          <a:spLocks noChangeShapeType="1"/>
        </xdr:cNvSpPr>
      </xdr:nvSpPr>
      <xdr:spPr bwMode="auto">
        <a:xfrm>
          <a:off x="476250" y="138303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137</xdr:row>
      <xdr:rowOff>76200</xdr:rowOff>
    </xdr:from>
    <xdr:to>
      <xdr:col>31</xdr:col>
      <xdr:colOff>0</xdr:colOff>
      <xdr:row>137</xdr:row>
      <xdr:rowOff>76200</xdr:rowOff>
    </xdr:to>
    <xdr:sp macro="" textlink="">
      <xdr:nvSpPr>
        <xdr:cNvPr id="42020" name="Line 36"/>
        <xdr:cNvSpPr>
          <a:spLocks noChangeShapeType="1"/>
        </xdr:cNvSpPr>
      </xdr:nvSpPr>
      <xdr:spPr bwMode="auto">
        <a:xfrm>
          <a:off x="476250" y="2654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170</xdr:row>
      <xdr:rowOff>76200</xdr:rowOff>
    </xdr:from>
    <xdr:to>
      <xdr:col>31</xdr:col>
      <xdr:colOff>0</xdr:colOff>
      <xdr:row>170</xdr:row>
      <xdr:rowOff>76200</xdr:rowOff>
    </xdr:to>
    <xdr:sp macro="" textlink="">
      <xdr:nvSpPr>
        <xdr:cNvPr id="42021" name="Line 37"/>
        <xdr:cNvSpPr>
          <a:spLocks noChangeShapeType="1"/>
        </xdr:cNvSpPr>
      </xdr:nvSpPr>
      <xdr:spPr bwMode="auto">
        <a:xfrm>
          <a:off x="476250" y="32975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36</xdr:col>
      <xdr:colOff>9525</xdr:colOff>
      <xdr:row>44</xdr:row>
      <xdr:rowOff>161925</xdr:rowOff>
    </xdr:from>
    <xdr:to>
      <xdr:col>38</xdr:col>
      <xdr:colOff>66675</xdr:colOff>
      <xdr:row>45</xdr:row>
      <xdr:rowOff>161925</xdr:rowOff>
    </xdr:to>
    <xdr:sp macro="" textlink="">
      <xdr:nvSpPr>
        <xdr:cNvPr id="42022" name="Text Box 38"/>
        <xdr:cNvSpPr txBox="1">
          <a:spLocks noChangeArrowheads="1"/>
        </xdr:cNvSpPr>
      </xdr:nvSpPr>
      <xdr:spPr bwMode="auto">
        <a:xfrm>
          <a:off x="2752725" y="868680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0</xdr:colOff>
      <xdr:row>77</xdr:row>
      <xdr:rowOff>47625</xdr:rowOff>
    </xdr:from>
    <xdr:to>
      <xdr:col>30</xdr:col>
      <xdr:colOff>28575</xdr:colOff>
      <xdr:row>78</xdr:row>
      <xdr:rowOff>47625</xdr:rowOff>
    </xdr:to>
    <xdr:sp macro="" textlink="">
      <xdr:nvSpPr>
        <xdr:cNvPr id="42024" name="Text Box 40"/>
        <xdr:cNvSpPr txBox="1">
          <a:spLocks noChangeArrowheads="1"/>
        </xdr:cNvSpPr>
      </xdr:nvSpPr>
      <xdr:spPr bwMode="auto">
        <a:xfrm>
          <a:off x="2133600" y="149352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110</xdr:row>
      <xdr:rowOff>47625</xdr:rowOff>
    </xdr:from>
    <xdr:to>
      <xdr:col>30</xdr:col>
      <xdr:colOff>38100</xdr:colOff>
      <xdr:row>111</xdr:row>
      <xdr:rowOff>47625</xdr:rowOff>
    </xdr:to>
    <xdr:sp macro="" textlink="">
      <xdr:nvSpPr>
        <xdr:cNvPr id="42026" name="Text Box 42"/>
        <xdr:cNvSpPr txBox="1">
          <a:spLocks noChangeArrowheads="1"/>
        </xdr:cNvSpPr>
      </xdr:nvSpPr>
      <xdr:spPr bwMode="auto">
        <a:xfrm>
          <a:off x="2133600" y="2129790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143</xdr:row>
      <xdr:rowOff>47625</xdr:rowOff>
    </xdr:from>
    <xdr:to>
      <xdr:col>30</xdr:col>
      <xdr:colOff>28575</xdr:colOff>
      <xdr:row>144</xdr:row>
      <xdr:rowOff>47625</xdr:rowOff>
    </xdr:to>
    <xdr:sp macro="" textlink="">
      <xdr:nvSpPr>
        <xdr:cNvPr id="42028" name="Text Box 44"/>
        <xdr:cNvSpPr txBox="1">
          <a:spLocks noChangeArrowheads="1"/>
        </xdr:cNvSpPr>
      </xdr:nvSpPr>
      <xdr:spPr bwMode="auto">
        <a:xfrm>
          <a:off x="2133600" y="2766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0</xdr:colOff>
      <xdr:row>176</xdr:row>
      <xdr:rowOff>47625</xdr:rowOff>
    </xdr:from>
    <xdr:to>
      <xdr:col>30</xdr:col>
      <xdr:colOff>28575</xdr:colOff>
      <xdr:row>177</xdr:row>
      <xdr:rowOff>47625</xdr:rowOff>
    </xdr:to>
    <xdr:sp macro="" textlink="">
      <xdr:nvSpPr>
        <xdr:cNvPr id="42030" name="Text Box 46"/>
        <xdr:cNvSpPr txBox="1">
          <a:spLocks noChangeArrowheads="1"/>
        </xdr:cNvSpPr>
      </xdr:nvSpPr>
      <xdr:spPr bwMode="auto">
        <a:xfrm>
          <a:off x="2133600" y="34089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42032" name="Text Box 48"/>
        <xdr:cNvSpPr txBox="1">
          <a:spLocks noChangeArrowheads="1"/>
        </xdr:cNvSpPr>
      </xdr:nvSpPr>
      <xdr:spPr bwMode="auto">
        <a:xfrm>
          <a:off x="3905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19050</xdr:colOff>
      <xdr:row>12</xdr:row>
      <xdr:rowOff>0</xdr:rowOff>
    </xdr:from>
    <xdr:to>
      <xdr:col>69</xdr:col>
      <xdr:colOff>38100</xdr:colOff>
      <xdr:row>12</xdr:row>
      <xdr:rowOff>142875</xdr:rowOff>
    </xdr:to>
    <xdr:sp macro="" textlink="">
      <xdr:nvSpPr>
        <xdr:cNvPr id="42033" name="Text Box 49"/>
        <xdr:cNvSpPr txBox="1">
          <a:spLocks noChangeArrowheads="1"/>
        </xdr:cNvSpPr>
      </xdr:nvSpPr>
      <xdr:spPr bwMode="auto">
        <a:xfrm>
          <a:off x="5048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93</xdr:col>
      <xdr:colOff>66675</xdr:colOff>
      <xdr:row>12</xdr:row>
      <xdr:rowOff>0</xdr:rowOff>
    </xdr:from>
    <xdr:to>
      <xdr:col>96</xdr:col>
      <xdr:colOff>57150</xdr:colOff>
      <xdr:row>12</xdr:row>
      <xdr:rowOff>190500</xdr:rowOff>
    </xdr:to>
    <xdr:sp macro="" textlink="">
      <xdr:nvSpPr>
        <xdr:cNvPr id="42034" name="Text Box 50"/>
        <xdr:cNvSpPr txBox="1">
          <a:spLocks noChangeArrowheads="1"/>
        </xdr:cNvSpPr>
      </xdr:nvSpPr>
      <xdr:spPr bwMode="auto">
        <a:xfrm>
          <a:off x="7153275" y="2305050"/>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42035" name="Text Box 51"/>
        <xdr:cNvSpPr txBox="1">
          <a:spLocks noChangeArrowheads="1"/>
        </xdr:cNvSpPr>
      </xdr:nvSpPr>
      <xdr:spPr bwMode="auto">
        <a:xfrm>
          <a:off x="6191250" y="2305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80</xdr:col>
      <xdr:colOff>9525</xdr:colOff>
      <xdr:row>44</xdr:row>
      <xdr:rowOff>171450</xdr:rowOff>
    </xdr:from>
    <xdr:to>
      <xdr:col>82</xdr:col>
      <xdr:colOff>66675</xdr:colOff>
      <xdr:row>45</xdr:row>
      <xdr:rowOff>171450</xdr:rowOff>
    </xdr:to>
    <xdr:sp macro="" textlink="">
      <xdr:nvSpPr>
        <xdr:cNvPr id="42039" name="Text Box 55"/>
        <xdr:cNvSpPr txBox="1">
          <a:spLocks noChangeArrowheads="1"/>
        </xdr:cNvSpPr>
      </xdr:nvSpPr>
      <xdr:spPr bwMode="auto">
        <a:xfrm>
          <a:off x="61055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70</a:t>
          </a:r>
        </a:p>
      </xdr:txBody>
    </xdr:sp>
    <xdr:clientData/>
  </xdr:twoCellAnchor>
  <xdr:twoCellAnchor editAs="oneCell">
    <xdr:from>
      <xdr:col>44</xdr:col>
      <xdr:colOff>9525</xdr:colOff>
      <xdr:row>44</xdr:row>
      <xdr:rowOff>171450</xdr:rowOff>
    </xdr:from>
    <xdr:to>
      <xdr:col>46</xdr:col>
      <xdr:colOff>66675</xdr:colOff>
      <xdr:row>45</xdr:row>
      <xdr:rowOff>171450</xdr:rowOff>
    </xdr:to>
    <xdr:sp macro="" textlink="">
      <xdr:nvSpPr>
        <xdr:cNvPr id="42040" name="Text Box 56"/>
        <xdr:cNvSpPr txBox="1">
          <a:spLocks noChangeArrowheads="1"/>
        </xdr:cNvSpPr>
      </xdr:nvSpPr>
      <xdr:spPr bwMode="auto">
        <a:xfrm>
          <a:off x="33623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51</xdr:col>
      <xdr:colOff>9525</xdr:colOff>
      <xdr:row>44</xdr:row>
      <xdr:rowOff>171450</xdr:rowOff>
    </xdr:from>
    <xdr:to>
      <xdr:col>53</xdr:col>
      <xdr:colOff>66675</xdr:colOff>
      <xdr:row>45</xdr:row>
      <xdr:rowOff>171450</xdr:rowOff>
    </xdr:to>
    <xdr:sp macro="" textlink="">
      <xdr:nvSpPr>
        <xdr:cNvPr id="42041" name="Text Box 57"/>
        <xdr:cNvSpPr txBox="1">
          <a:spLocks noChangeArrowheads="1"/>
        </xdr:cNvSpPr>
      </xdr:nvSpPr>
      <xdr:spPr bwMode="auto">
        <a:xfrm>
          <a:off x="38957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61</xdr:col>
      <xdr:colOff>9525</xdr:colOff>
      <xdr:row>44</xdr:row>
      <xdr:rowOff>171450</xdr:rowOff>
    </xdr:from>
    <xdr:to>
      <xdr:col>63</xdr:col>
      <xdr:colOff>66675</xdr:colOff>
      <xdr:row>45</xdr:row>
      <xdr:rowOff>171450</xdr:rowOff>
    </xdr:to>
    <xdr:sp macro="" textlink="">
      <xdr:nvSpPr>
        <xdr:cNvPr id="42042" name="Text Box 58"/>
        <xdr:cNvSpPr txBox="1">
          <a:spLocks noChangeArrowheads="1"/>
        </xdr:cNvSpPr>
      </xdr:nvSpPr>
      <xdr:spPr bwMode="auto">
        <a:xfrm>
          <a:off x="46577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70</xdr:col>
      <xdr:colOff>9525</xdr:colOff>
      <xdr:row>44</xdr:row>
      <xdr:rowOff>171450</xdr:rowOff>
    </xdr:from>
    <xdr:to>
      <xdr:col>72</xdr:col>
      <xdr:colOff>66675</xdr:colOff>
      <xdr:row>45</xdr:row>
      <xdr:rowOff>171450</xdr:rowOff>
    </xdr:to>
    <xdr:sp macro="" textlink="">
      <xdr:nvSpPr>
        <xdr:cNvPr id="42043" name="Text Box 59"/>
        <xdr:cNvSpPr txBox="1">
          <a:spLocks noChangeArrowheads="1"/>
        </xdr:cNvSpPr>
      </xdr:nvSpPr>
      <xdr:spPr bwMode="auto">
        <a:xfrm>
          <a:off x="53435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90</xdr:col>
      <xdr:colOff>9525</xdr:colOff>
      <xdr:row>44</xdr:row>
      <xdr:rowOff>171450</xdr:rowOff>
    </xdr:from>
    <xdr:to>
      <xdr:col>92</xdr:col>
      <xdr:colOff>66675</xdr:colOff>
      <xdr:row>45</xdr:row>
      <xdr:rowOff>171450</xdr:rowOff>
    </xdr:to>
    <xdr:sp macro="" textlink="">
      <xdr:nvSpPr>
        <xdr:cNvPr id="42045" name="Text Box 61"/>
        <xdr:cNvSpPr txBox="1">
          <a:spLocks noChangeArrowheads="1"/>
        </xdr:cNvSpPr>
      </xdr:nvSpPr>
      <xdr:spPr bwMode="auto">
        <a:xfrm>
          <a:off x="68675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99</xdr:col>
      <xdr:colOff>9525</xdr:colOff>
      <xdr:row>44</xdr:row>
      <xdr:rowOff>171450</xdr:rowOff>
    </xdr:from>
    <xdr:to>
      <xdr:col>101</xdr:col>
      <xdr:colOff>66675</xdr:colOff>
      <xdr:row>45</xdr:row>
      <xdr:rowOff>171450</xdr:rowOff>
    </xdr:to>
    <xdr:sp macro="" textlink="">
      <xdr:nvSpPr>
        <xdr:cNvPr id="42046" name="Text Box 62"/>
        <xdr:cNvSpPr txBox="1">
          <a:spLocks noChangeArrowheads="1"/>
        </xdr:cNvSpPr>
      </xdr:nvSpPr>
      <xdr:spPr bwMode="auto">
        <a:xfrm>
          <a:off x="75533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9525</xdr:colOff>
      <xdr:row>44</xdr:row>
      <xdr:rowOff>171450</xdr:rowOff>
    </xdr:from>
    <xdr:to>
      <xdr:col>110</xdr:col>
      <xdr:colOff>66675</xdr:colOff>
      <xdr:row>45</xdr:row>
      <xdr:rowOff>171450</xdr:rowOff>
    </xdr:to>
    <xdr:sp macro="" textlink="">
      <xdr:nvSpPr>
        <xdr:cNvPr id="42047" name="Text Box 63"/>
        <xdr:cNvSpPr txBox="1">
          <a:spLocks noChangeArrowheads="1"/>
        </xdr:cNvSpPr>
      </xdr:nvSpPr>
      <xdr:spPr bwMode="auto">
        <a:xfrm>
          <a:off x="8239125"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115</xdr:col>
      <xdr:colOff>0</xdr:colOff>
      <xdr:row>44</xdr:row>
      <xdr:rowOff>171450</xdr:rowOff>
    </xdr:from>
    <xdr:to>
      <xdr:col>117</xdr:col>
      <xdr:colOff>57150</xdr:colOff>
      <xdr:row>45</xdr:row>
      <xdr:rowOff>171450</xdr:rowOff>
    </xdr:to>
    <xdr:sp macro="" textlink="">
      <xdr:nvSpPr>
        <xdr:cNvPr id="42048" name="Text Box 64"/>
        <xdr:cNvSpPr txBox="1">
          <a:spLocks noChangeArrowheads="1"/>
        </xdr:cNvSpPr>
      </xdr:nvSpPr>
      <xdr:spPr bwMode="auto">
        <a:xfrm>
          <a:off x="8763000" y="869632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117</a:t>
          </a:r>
        </a:p>
      </xdr:txBody>
    </xdr:sp>
    <xdr:clientData/>
  </xdr:twoCellAnchor>
  <xdr:twoCellAnchor editAs="oneCell">
    <xdr:from>
      <xdr:col>36</xdr:col>
      <xdr:colOff>0</xdr:colOff>
      <xdr:row>77</xdr:row>
      <xdr:rowOff>180975</xdr:rowOff>
    </xdr:from>
    <xdr:to>
      <xdr:col>38</xdr:col>
      <xdr:colOff>57150</xdr:colOff>
      <xdr:row>78</xdr:row>
      <xdr:rowOff>180975</xdr:rowOff>
    </xdr:to>
    <xdr:sp macro="" textlink="">
      <xdr:nvSpPr>
        <xdr:cNvPr id="42050" name="Text Box 66"/>
        <xdr:cNvSpPr txBox="1">
          <a:spLocks noChangeArrowheads="1"/>
        </xdr:cNvSpPr>
      </xdr:nvSpPr>
      <xdr:spPr bwMode="auto">
        <a:xfrm>
          <a:off x="27432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0</xdr:colOff>
      <xdr:row>77</xdr:row>
      <xdr:rowOff>180975</xdr:rowOff>
    </xdr:from>
    <xdr:to>
      <xdr:col>46</xdr:col>
      <xdr:colOff>57150</xdr:colOff>
      <xdr:row>78</xdr:row>
      <xdr:rowOff>180975</xdr:rowOff>
    </xdr:to>
    <xdr:sp macro="" textlink="">
      <xdr:nvSpPr>
        <xdr:cNvPr id="42051" name="Text Box 67"/>
        <xdr:cNvSpPr txBox="1">
          <a:spLocks noChangeArrowheads="1"/>
        </xdr:cNvSpPr>
      </xdr:nvSpPr>
      <xdr:spPr bwMode="auto">
        <a:xfrm>
          <a:off x="33528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0</xdr:colOff>
      <xdr:row>77</xdr:row>
      <xdr:rowOff>180975</xdr:rowOff>
    </xdr:from>
    <xdr:to>
      <xdr:col>54</xdr:col>
      <xdr:colOff>57150</xdr:colOff>
      <xdr:row>78</xdr:row>
      <xdr:rowOff>180975</xdr:rowOff>
    </xdr:to>
    <xdr:sp macro="" textlink="">
      <xdr:nvSpPr>
        <xdr:cNvPr id="42052" name="Text Box 68"/>
        <xdr:cNvSpPr txBox="1">
          <a:spLocks noChangeArrowheads="1"/>
        </xdr:cNvSpPr>
      </xdr:nvSpPr>
      <xdr:spPr bwMode="auto">
        <a:xfrm>
          <a:off x="39624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0</xdr:colOff>
      <xdr:row>77</xdr:row>
      <xdr:rowOff>180975</xdr:rowOff>
    </xdr:from>
    <xdr:to>
      <xdr:col>62</xdr:col>
      <xdr:colOff>57150</xdr:colOff>
      <xdr:row>78</xdr:row>
      <xdr:rowOff>180975</xdr:rowOff>
    </xdr:to>
    <xdr:sp macro="" textlink="">
      <xdr:nvSpPr>
        <xdr:cNvPr id="42053" name="Text Box 69"/>
        <xdr:cNvSpPr txBox="1">
          <a:spLocks noChangeArrowheads="1"/>
        </xdr:cNvSpPr>
      </xdr:nvSpPr>
      <xdr:spPr bwMode="auto">
        <a:xfrm>
          <a:off x="4572000"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9525</xdr:colOff>
      <xdr:row>77</xdr:row>
      <xdr:rowOff>180975</xdr:rowOff>
    </xdr:from>
    <xdr:to>
      <xdr:col>70</xdr:col>
      <xdr:colOff>66675</xdr:colOff>
      <xdr:row>78</xdr:row>
      <xdr:rowOff>180975</xdr:rowOff>
    </xdr:to>
    <xdr:sp macro="" textlink="">
      <xdr:nvSpPr>
        <xdr:cNvPr id="42056" name="Text Box 72"/>
        <xdr:cNvSpPr txBox="1">
          <a:spLocks noChangeArrowheads="1"/>
        </xdr:cNvSpPr>
      </xdr:nvSpPr>
      <xdr:spPr bwMode="auto">
        <a:xfrm>
          <a:off x="51911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75</xdr:col>
      <xdr:colOff>9525</xdr:colOff>
      <xdr:row>77</xdr:row>
      <xdr:rowOff>180975</xdr:rowOff>
    </xdr:from>
    <xdr:to>
      <xdr:col>77</xdr:col>
      <xdr:colOff>66675</xdr:colOff>
      <xdr:row>78</xdr:row>
      <xdr:rowOff>180975</xdr:rowOff>
    </xdr:to>
    <xdr:sp macro="" textlink="">
      <xdr:nvSpPr>
        <xdr:cNvPr id="42058" name="Text Box 74"/>
        <xdr:cNvSpPr txBox="1">
          <a:spLocks noChangeArrowheads="1"/>
        </xdr:cNvSpPr>
      </xdr:nvSpPr>
      <xdr:spPr bwMode="auto">
        <a:xfrm>
          <a:off x="57245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82</xdr:col>
      <xdr:colOff>9525</xdr:colOff>
      <xdr:row>77</xdr:row>
      <xdr:rowOff>180975</xdr:rowOff>
    </xdr:from>
    <xdr:to>
      <xdr:col>84</xdr:col>
      <xdr:colOff>66675</xdr:colOff>
      <xdr:row>78</xdr:row>
      <xdr:rowOff>180975</xdr:rowOff>
    </xdr:to>
    <xdr:sp macro="" textlink="">
      <xdr:nvSpPr>
        <xdr:cNvPr id="42063" name="Text Box 79"/>
        <xdr:cNvSpPr txBox="1">
          <a:spLocks noChangeArrowheads="1"/>
        </xdr:cNvSpPr>
      </xdr:nvSpPr>
      <xdr:spPr bwMode="auto">
        <a:xfrm>
          <a:off x="62579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89</xdr:col>
      <xdr:colOff>9525</xdr:colOff>
      <xdr:row>77</xdr:row>
      <xdr:rowOff>180975</xdr:rowOff>
    </xdr:from>
    <xdr:to>
      <xdr:col>91</xdr:col>
      <xdr:colOff>66675</xdr:colOff>
      <xdr:row>78</xdr:row>
      <xdr:rowOff>180975</xdr:rowOff>
    </xdr:to>
    <xdr:sp macro="" textlink="">
      <xdr:nvSpPr>
        <xdr:cNvPr id="42064" name="Text Box 80"/>
        <xdr:cNvSpPr txBox="1">
          <a:spLocks noChangeArrowheads="1"/>
        </xdr:cNvSpPr>
      </xdr:nvSpPr>
      <xdr:spPr bwMode="auto">
        <a:xfrm>
          <a:off x="6791325" y="150685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36</xdr:col>
      <xdr:colOff>9525</xdr:colOff>
      <xdr:row>110</xdr:row>
      <xdr:rowOff>180975</xdr:rowOff>
    </xdr:from>
    <xdr:to>
      <xdr:col>38</xdr:col>
      <xdr:colOff>66675</xdr:colOff>
      <xdr:row>111</xdr:row>
      <xdr:rowOff>180975</xdr:rowOff>
    </xdr:to>
    <xdr:sp macro="" textlink="">
      <xdr:nvSpPr>
        <xdr:cNvPr id="42065" name="Text Box 81"/>
        <xdr:cNvSpPr txBox="1">
          <a:spLocks noChangeArrowheads="1"/>
        </xdr:cNvSpPr>
      </xdr:nvSpPr>
      <xdr:spPr bwMode="auto">
        <a:xfrm>
          <a:off x="275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110</xdr:row>
      <xdr:rowOff>180975</xdr:rowOff>
    </xdr:from>
    <xdr:to>
      <xdr:col>48</xdr:col>
      <xdr:colOff>66675</xdr:colOff>
      <xdr:row>111</xdr:row>
      <xdr:rowOff>180975</xdr:rowOff>
    </xdr:to>
    <xdr:sp macro="" textlink="">
      <xdr:nvSpPr>
        <xdr:cNvPr id="42069" name="Text Box 85"/>
        <xdr:cNvSpPr txBox="1">
          <a:spLocks noChangeArrowheads="1"/>
        </xdr:cNvSpPr>
      </xdr:nvSpPr>
      <xdr:spPr bwMode="auto">
        <a:xfrm>
          <a:off x="351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56</xdr:col>
      <xdr:colOff>9525</xdr:colOff>
      <xdr:row>110</xdr:row>
      <xdr:rowOff>180975</xdr:rowOff>
    </xdr:from>
    <xdr:to>
      <xdr:col>58</xdr:col>
      <xdr:colOff>66675</xdr:colOff>
      <xdr:row>111</xdr:row>
      <xdr:rowOff>180975</xdr:rowOff>
    </xdr:to>
    <xdr:sp macro="" textlink="">
      <xdr:nvSpPr>
        <xdr:cNvPr id="42070" name="Text Box 86"/>
        <xdr:cNvSpPr txBox="1">
          <a:spLocks noChangeArrowheads="1"/>
        </xdr:cNvSpPr>
      </xdr:nvSpPr>
      <xdr:spPr bwMode="auto">
        <a:xfrm>
          <a:off x="427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66</xdr:col>
      <xdr:colOff>9525</xdr:colOff>
      <xdr:row>110</xdr:row>
      <xdr:rowOff>180975</xdr:rowOff>
    </xdr:from>
    <xdr:to>
      <xdr:col>68</xdr:col>
      <xdr:colOff>66675</xdr:colOff>
      <xdr:row>111</xdr:row>
      <xdr:rowOff>180975</xdr:rowOff>
    </xdr:to>
    <xdr:sp macro="" textlink="">
      <xdr:nvSpPr>
        <xdr:cNvPr id="42071" name="Text Box 87"/>
        <xdr:cNvSpPr txBox="1">
          <a:spLocks noChangeArrowheads="1"/>
        </xdr:cNvSpPr>
      </xdr:nvSpPr>
      <xdr:spPr bwMode="auto">
        <a:xfrm>
          <a:off x="503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110</xdr:row>
      <xdr:rowOff>180975</xdr:rowOff>
    </xdr:from>
    <xdr:to>
      <xdr:col>78</xdr:col>
      <xdr:colOff>66675</xdr:colOff>
      <xdr:row>111</xdr:row>
      <xdr:rowOff>180975</xdr:rowOff>
    </xdr:to>
    <xdr:sp macro="" textlink="">
      <xdr:nvSpPr>
        <xdr:cNvPr id="42072" name="Text Box 88"/>
        <xdr:cNvSpPr txBox="1">
          <a:spLocks noChangeArrowheads="1"/>
        </xdr:cNvSpPr>
      </xdr:nvSpPr>
      <xdr:spPr bwMode="auto">
        <a:xfrm>
          <a:off x="5800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86</xdr:col>
      <xdr:colOff>9525</xdr:colOff>
      <xdr:row>110</xdr:row>
      <xdr:rowOff>180975</xdr:rowOff>
    </xdr:from>
    <xdr:to>
      <xdr:col>88</xdr:col>
      <xdr:colOff>66675</xdr:colOff>
      <xdr:row>111</xdr:row>
      <xdr:rowOff>180975</xdr:rowOff>
    </xdr:to>
    <xdr:sp macro="" textlink="">
      <xdr:nvSpPr>
        <xdr:cNvPr id="42073" name="Text Box 89"/>
        <xdr:cNvSpPr txBox="1">
          <a:spLocks noChangeArrowheads="1"/>
        </xdr:cNvSpPr>
      </xdr:nvSpPr>
      <xdr:spPr bwMode="auto">
        <a:xfrm>
          <a:off x="6562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96</xdr:col>
      <xdr:colOff>9525</xdr:colOff>
      <xdr:row>110</xdr:row>
      <xdr:rowOff>180975</xdr:rowOff>
    </xdr:from>
    <xdr:to>
      <xdr:col>98</xdr:col>
      <xdr:colOff>66675</xdr:colOff>
      <xdr:row>111</xdr:row>
      <xdr:rowOff>180975</xdr:rowOff>
    </xdr:to>
    <xdr:sp macro="" textlink="">
      <xdr:nvSpPr>
        <xdr:cNvPr id="42075" name="Text Box 91"/>
        <xdr:cNvSpPr txBox="1">
          <a:spLocks noChangeArrowheads="1"/>
        </xdr:cNvSpPr>
      </xdr:nvSpPr>
      <xdr:spPr bwMode="auto">
        <a:xfrm>
          <a:off x="7324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106</xdr:col>
      <xdr:colOff>9525</xdr:colOff>
      <xdr:row>110</xdr:row>
      <xdr:rowOff>180975</xdr:rowOff>
    </xdr:from>
    <xdr:to>
      <xdr:col>108</xdr:col>
      <xdr:colOff>66675</xdr:colOff>
      <xdr:row>111</xdr:row>
      <xdr:rowOff>180975</xdr:rowOff>
    </xdr:to>
    <xdr:sp macro="" textlink="">
      <xdr:nvSpPr>
        <xdr:cNvPr id="42077" name="Text Box 93"/>
        <xdr:cNvSpPr txBox="1">
          <a:spLocks noChangeArrowheads="1"/>
        </xdr:cNvSpPr>
      </xdr:nvSpPr>
      <xdr:spPr bwMode="auto">
        <a:xfrm>
          <a:off x="8086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116</xdr:col>
      <xdr:colOff>9525</xdr:colOff>
      <xdr:row>110</xdr:row>
      <xdr:rowOff>180975</xdr:rowOff>
    </xdr:from>
    <xdr:to>
      <xdr:col>118</xdr:col>
      <xdr:colOff>66675</xdr:colOff>
      <xdr:row>111</xdr:row>
      <xdr:rowOff>180975</xdr:rowOff>
    </xdr:to>
    <xdr:sp macro="" textlink="">
      <xdr:nvSpPr>
        <xdr:cNvPr id="42078" name="Text Box 94"/>
        <xdr:cNvSpPr txBox="1">
          <a:spLocks noChangeArrowheads="1"/>
        </xdr:cNvSpPr>
      </xdr:nvSpPr>
      <xdr:spPr bwMode="auto">
        <a:xfrm>
          <a:off x="8848725" y="214312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36</xdr:col>
      <xdr:colOff>9525</xdr:colOff>
      <xdr:row>144</xdr:row>
      <xdr:rowOff>0</xdr:rowOff>
    </xdr:from>
    <xdr:to>
      <xdr:col>38</xdr:col>
      <xdr:colOff>66675</xdr:colOff>
      <xdr:row>144</xdr:row>
      <xdr:rowOff>190500</xdr:rowOff>
    </xdr:to>
    <xdr:sp macro="" textlink="">
      <xdr:nvSpPr>
        <xdr:cNvPr id="42079" name="Text Box 95"/>
        <xdr:cNvSpPr txBox="1">
          <a:spLocks noChangeArrowheads="1"/>
        </xdr:cNvSpPr>
      </xdr:nvSpPr>
      <xdr:spPr bwMode="auto">
        <a:xfrm>
          <a:off x="2752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144</xdr:row>
      <xdr:rowOff>0</xdr:rowOff>
    </xdr:from>
    <xdr:to>
      <xdr:col>56</xdr:col>
      <xdr:colOff>66675</xdr:colOff>
      <xdr:row>144</xdr:row>
      <xdr:rowOff>190500</xdr:rowOff>
    </xdr:to>
    <xdr:sp macro="" textlink="">
      <xdr:nvSpPr>
        <xdr:cNvPr id="42080" name="Text Box 96"/>
        <xdr:cNvSpPr txBox="1">
          <a:spLocks noChangeArrowheads="1"/>
        </xdr:cNvSpPr>
      </xdr:nvSpPr>
      <xdr:spPr bwMode="auto">
        <a:xfrm>
          <a:off x="41243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144</xdr:row>
      <xdr:rowOff>0</xdr:rowOff>
    </xdr:from>
    <xdr:to>
      <xdr:col>74</xdr:col>
      <xdr:colOff>66675</xdr:colOff>
      <xdr:row>144</xdr:row>
      <xdr:rowOff>190500</xdr:rowOff>
    </xdr:to>
    <xdr:sp macro="" textlink="">
      <xdr:nvSpPr>
        <xdr:cNvPr id="42081" name="Text Box 97"/>
        <xdr:cNvSpPr txBox="1">
          <a:spLocks noChangeArrowheads="1"/>
        </xdr:cNvSpPr>
      </xdr:nvSpPr>
      <xdr:spPr bwMode="auto">
        <a:xfrm>
          <a:off x="54959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144</xdr:row>
      <xdr:rowOff>0</xdr:rowOff>
    </xdr:from>
    <xdr:to>
      <xdr:col>92</xdr:col>
      <xdr:colOff>66675</xdr:colOff>
      <xdr:row>144</xdr:row>
      <xdr:rowOff>190500</xdr:rowOff>
    </xdr:to>
    <xdr:sp macro="" textlink="">
      <xdr:nvSpPr>
        <xdr:cNvPr id="42082" name="Text Box 98"/>
        <xdr:cNvSpPr txBox="1">
          <a:spLocks noChangeArrowheads="1"/>
        </xdr:cNvSpPr>
      </xdr:nvSpPr>
      <xdr:spPr bwMode="auto">
        <a:xfrm>
          <a:off x="68675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9525</xdr:colOff>
      <xdr:row>144</xdr:row>
      <xdr:rowOff>0</xdr:rowOff>
    </xdr:from>
    <xdr:to>
      <xdr:col>108</xdr:col>
      <xdr:colOff>66675</xdr:colOff>
      <xdr:row>144</xdr:row>
      <xdr:rowOff>190500</xdr:rowOff>
    </xdr:to>
    <xdr:sp macro="" textlink="">
      <xdr:nvSpPr>
        <xdr:cNvPr id="42083" name="Text Box 99"/>
        <xdr:cNvSpPr txBox="1">
          <a:spLocks noChangeArrowheads="1"/>
        </xdr:cNvSpPr>
      </xdr:nvSpPr>
      <xdr:spPr bwMode="auto">
        <a:xfrm>
          <a:off x="8086725" y="278034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177</xdr:row>
      <xdr:rowOff>0</xdr:rowOff>
    </xdr:from>
    <xdr:to>
      <xdr:col>38</xdr:col>
      <xdr:colOff>66675</xdr:colOff>
      <xdr:row>177</xdr:row>
      <xdr:rowOff>190500</xdr:rowOff>
    </xdr:to>
    <xdr:sp macro="" textlink="">
      <xdr:nvSpPr>
        <xdr:cNvPr id="42084" name="Text Box 100"/>
        <xdr:cNvSpPr txBox="1">
          <a:spLocks noChangeArrowheads="1"/>
        </xdr:cNvSpPr>
      </xdr:nvSpPr>
      <xdr:spPr bwMode="auto">
        <a:xfrm>
          <a:off x="27527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42085" name="Group 101"/>
        <xdr:cNvGrpSpPr>
          <a:grpSpLocks/>
        </xdr:cNvGrpSpPr>
      </xdr:nvGrpSpPr>
      <xdr:grpSpPr bwMode="auto">
        <a:xfrm>
          <a:off x="10285319" y="38100"/>
          <a:ext cx="273424" cy="261657"/>
          <a:chOff x="1067" y="288"/>
          <a:chExt cx="29" cy="27"/>
        </a:xfrm>
      </xdr:grpSpPr>
      <xdr:sp macro="" textlink="">
        <xdr:nvSpPr>
          <xdr:cNvPr id="42086" name="Oval 10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87" name="Text Box 10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33</xdr:row>
      <xdr:rowOff>38100</xdr:rowOff>
    </xdr:from>
    <xdr:to>
      <xdr:col>134</xdr:col>
      <xdr:colOff>47625</xdr:colOff>
      <xdr:row>34</xdr:row>
      <xdr:rowOff>142875</xdr:rowOff>
    </xdr:to>
    <xdr:grpSp>
      <xdr:nvGrpSpPr>
        <xdr:cNvPr id="42088" name="Group 104"/>
        <xdr:cNvGrpSpPr>
          <a:grpSpLocks/>
        </xdr:cNvGrpSpPr>
      </xdr:nvGrpSpPr>
      <xdr:grpSpPr bwMode="auto">
        <a:xfrm>
          <a:off x="10285319" y="6380629"/>
          <a:ext cx="273424" cy="261658"/>
          <a:chOff x="1067" y="288"/>
          <a:chExt cx="29" cy="27"/>
        </a:xfrm>
      </xdr:grpSpPr>
      <xdr:sp macro="" textlink="">
        <xdr:nvSpPr>
          <xdr:cNvPr id="42089" name="Oval 10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0" name="Text Box 10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66</xdr:row>
      <xdr:rowOff>47625</xdr:rowOff>
    </xdr:from>
    <xdr:to>
      <xdr:col>134</xdr:col>
      <xdr:colOff>47625</xdr:colOff>
      <xdr:row>67</xdr:row>
      <xdr:rowOff>152400</xdr:rowOff>
    </xdr:to>
    <xdr:grpSp>
      <xdr:nvGrpSpPr>
        <xdr:cNvPr id="42091" name="Group 107"/>
        <xdr:cNvGrpSpPr>
          <a:grpSpLocks/>
        </xdr:cNvGrpSpPr>
      </xdr:nvGrpSpPr>
      <xdr:grpSpPr bwMode="auto">
        <a:xfrm>
          <a:off x="10285319" y="12755096"/>
          <a:ext cx="273424" cy="261657"/>
          <a:chOff x="1067" y="288"/>
          <a:chExt cx="29" cy="27"/>
        </a:xfrm>
      </xdr:grpSpPr>
      <xdr:sp macro="" textlink="">
        <xdr:nvSpPr>
          <xdr:cNvPr id="42092" name="Oval 10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3" name="Text Box 10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99</xdr:row>
      <xdr:rowOff>47625</xdr:rowOff>
    </xdr:from>
    <xdr:to>
      <xdr:col>134</xdr:col>
      <xdr:colOff>47625</xdr:colOff>
      <xdr:row>100</xdr:row>
      <xdr:rowOff>152400</xdr:rowOff>
    </xdr:to>
    <xdr:grpSp>
      <xdr:nvGrpSpPr>
        <xdr:cNvPr id="42094" name="Group 110"/>
        <xdr:cNvGrpSpPr>
          <a:grpSpLocks/>
        </xdr:cNvGrpSpPr>
      </xdr:nvGrpSpPr>
      <xdr:grpSpPr bwMode="auto">
        <a:xfrm>
          <a:off x="10285319" y="19120037"/>
          <a:ext cx="273424" cy="261657"/>
          <a:chOff x="1067" y="288"/>
          <a:chExt cx="29" cy="27"/>
        </a:xfrm>
      </xdr:grpSpPr>
      <xdr:sp macro="" textlink="">
        <xdr:nvSpPr>
          <xdr:cNvPr id="42095" name="Oval 11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6" name="Text Box 11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132</xdr:row>
      <xdr:rowOff>38100</xdr:rowOff>
    </xdr:from>
    <xdr:to>
      <xdr:col>134</xdr:col>
      <xdr:colOff>47625</xdr:colOff>
      <xdr:row>133</xdr:row>
      <xdr:rowOff>142875</xdr:rowOff>
    </xdr:to>
    <xdr:grpSp>
      <xdr:nvGrpSpPr>
        <xdr:cNvPr id="42097" name="Group 113"/>
        <xdr:cNvGrpSpPr>
          <a:grpSpLocks/>
        </xdr:cNvGrpSpPr>
      </xdr:nvGrpSpPr>
      <xdr:grpSpPr bwMode="auto">
        <a:xfrm>
          <a:off x="10285319" y="25475453"/>
          <a:ext cx="273424" cy="261657"/>
          <a:chOff x="1067" y="288"/>
          <a:chExt cx="29" cy="27"/>
        </a:xfrm>
      </xdr:grpSpPr>
      <xdr:sp macro="" textlink="">
        <xdr:nvSpPr>
          <xdr:cNvPr id="42098" name="Oval 11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099" name="Text Box 11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165</xdr:row>
      <xdr:rowOff>38100</xdr:rowOff>
    </xdr:from>
    <xdr:to>
      <xdr:col>134</xdr:col>
      <xdr:colOff>47625</xdr:colOff>
      <xdr:row>166</xdr:row>
      <xdr:rowOff>142875</xdr:rowOff>
    </xdr:to>
    <xdr:grpSp>
      <xdr:nvGrpSpPr>
        <xdr:cNvPr id="42100" name="Group 116"/>
        <xdr:cNvGrpSpPr>
          <a:grpSpLocks/>
        </xdr:cNvGrpSpPr>
      </xdr:nvGrpSpPr>
      <xdr:grpSpPr bwMode="auto">
        <a:xfrm>
          <a:off x="10285319" y="31896424"/>
          <a:ext cx="273424" cy="261657"/>
          <a:chOff x="1067" y="288"/>
          <a:chExt cx="29" cy="27"/>
        </a:xfrm>
      </xdr:grpSpPr>
      <xdr:sp macro="" textlink="">
        <xdr:nvSpPr>
          <xdr:cNvPr id="42101" name="Oval 11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102" name="Text Box 11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96</xdr:col>
      <xdr:colOff>9525</xdr:colOff>
      <xdr:row>78</xdr:row>
      <xdr:rowOff>0</xdr:rowOff>
    </xdr:from>
    <xdr:to>
      <xdr:col>98</xdr:col>
      <xdr:colOff>66675</xdr:colOff>
      <xdr:row>78</xdr:row>
      <xdr:rowOff>190500</xdr:rowOff>
    </xdr:to>
    <xdr:sp macro="" textlink="">
      <xdr:nvSpPr>
        <xdr:cNvPr id="42103" name="Text Box 119"/>
        <xdr:cNvSpPr txBox="1">
          <a:spLocks noChangeArrowheads="1"/>
        </xdr:cNvSpPr>
      </xdr:nvSpPr>
      <xdr:spPr bwMode="auto">
        <a:xfrm>
          <a:off x="7324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94</a:t>
          </a:r>
        </a:p>
      </xdr:txBody>
    </xdr:sp>
    <xdr:clientData/>
  </xdr:twoCellAnchor>
  <xdr:twoCellAnchor editAs="oneCell">
    <xdr:from>
      <xdr:col>101</xdr:col>
      <xdr:colOff>9525</xdr:colOff>
      <xdr:row>78</xdr:row>
      <xdr:rowOff>0</xdr:rowOff>
    </xdr:from>
    <xdr:to>
      <xdr:col>103</xdr:col>
      <xdr:colOff>66675</xdr:colOff>
      <xdr:row>78</xdr:row>
      <xdr:rowOff>190500</xdr:rowOff>
    </xdr:to>
    <xdr:sp macro="" textlink="">
      <xdr:nvSpPr>
        <xdr:cNvPr id="42104" name="Text Box 120"/>
        <xdr:cNvSpPr txBox="1">
          <a:spLocks noChangeArrowheads="1"/>
        </xdr:cNvSpPr>
      </xdr:nvSpPr>
      <xdr:spPr bwMode="auto">
        <a:xfrm>
          <a:off x="7705725" y="150780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54</xdr:col>
      <xdr:colOff>9525</xdr:colOff>
      <xdr:row>177</xdr:row>
      <xdr:rowOff>0</xdr:rowOff>
    </xdr:from>
    <xdr:to>
      <xdr:col>56</xdr:col>
      <xdr:colOff>66675</xdr:colOff>
      <xdr:row>177</xdr:row>
      <xdr:rowOff>190500</xdr:rowOff>
    </xdr:to>
    <xdr:sp macro="" textlink="">
      <xdr:nvSpPr>
        <xdr:cNvPr id="42105" name="Text Box 121"/>
        <xdr:cNvSpPr txBox="1">
          <a:spLocks noChangeArrowheads="1"/>
        </xdr:cNvSpPr>
      </xdr:nvSpPr>
      <xdr:spPr bwMode="auto">
        <a:xfrm>
          <a:off x="4124325"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70</xdr:col>
      <xdr:colOff>0</xdr:colOff>
      <xdr:row>177</xdr:row>
      <xdr:rowOff>0</xdr:rowOff>
    </xdr:from>
    <xdr:to>
      <xdr:col>72</xdr:col>
      <xdr:colOff>57150</xdr:colOff>
      <xdr:row>177</xdr:row>
      <xdr:rowOff>190500</xdr:rowOff>
    </xdr:to>
    <xdr:sp macro="" textlink="">
      <xdr:nvSpPr>
        <xdr:cNvPr id="42106" name="Text Box 122"/>
        <xdr:cNvSpPr txBox="1">
          <a:spLocks noChangeArrowheads="1"/>
        </xdr:cNvSpPr>
      </xdr:nvSpPr>
      <xdr:spPr bwMode="auto">
        <a:xfrm>
          <a:off x="5334000" y="342328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5361"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5362"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5363"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5364"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112</xdr:col>
      <xdr:colOff>9525</xdr:colOff>
      <xdr:row>12</xdr:row>
      <xdr:rowOff>28575</xdr:rowOff>
    </xdr:from>
    <xdr:to>
      <xdr:col>114</xdr:col>
      <xdr:colOff>66675</xdr:colOff>
      <xdr:row>12</xdr:row>
      <xdr:rowOff>228600</xdr:rowOff>
    </xdr:to>
    <xdr:sp macro="" textlink="">
      <xdr:nvSpPr>
        <xdr:cNvPr id="15365" name="Text Box 5"/>
        <xdr:cNvSpPr txBox="1">
          <a:spLocks noChangeArrowheads="1"/>
        </xdr:cNvSpPr>
      </xdr:nvSpPr>
      <xdr:spPr bwMode="auto">
        <a:xfrm>
          <a:off x="85439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57150</xdr:rowOff>
        </xdr:from>
        <xdr:to>
          <xdr:col>24</xdr:col>
          <xdr:colOff>47625</xdr:colOff>
          <xdr:row>5</xdr:row>
          <xdr:rowOff>28575</xdr:rowOff>
        </xdr:to>
        <xdr:sp macro="" textlink="">
          <xdr:nvSpPr>
            <xdr:cNvPr id="15366" name="CommandButton1" hidden="1">
              <a:extLst>
                <a:ext uri="{63B3BB69-23CF-44E3-9099-C40C66FF867C}">
                  <a14:compatExt spid="_x0000_s15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15367" name="Text Box 7"/>
        <xdr:cNvSpPr txBox="1">
          <a:spLocks noChangeArrowheads="1"/>
        </xdr:cNvSpPr>
      </xdr:nvSpPr>
      <xdr:spPr bwMode="auto">
        <a:xfrm>
          <a:off x="2114550" y="20955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15370" name="Text Box 10"/>
        <xdr:cNvSpPr txBox="1">
          <a:spLocks noChangeArrowheads="1"/>
        </xdr:cNvSpPr>
      </xdr:nvSpPr>
      <xdr:spPr bwMode="auto">
        <a:xfrm>
          <a:off x="2752725" y="22479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15371" name="Text Box 11"/>
        <xdr:cNvSpPr txBox="1">
          <a:spLocks noChangeArrowheads="1"/>
        </xdr:cNvSpPr>
      </xdr:nvSpPr>
      <xdr:spPr bwMode="auto">
        <a:xfrm>
          <a:off x="36766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15372" name="Text Box 12"/>
        <xdr:cNvSpPr txBox="1">
          <a:spLocks noChangeArrowheads="1"/>
        </xdr:cNvSpPr>
      </xdr:nvSpPr>
      <xdr:spPr bwMode="auto">
        <a:xfrm>
          <a:off x="4581525" y="22479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15375" name="Text Box 15"/>
        <xdr:cNvSpPr txBox="1">
          <a:spLocks noChangeArrowheads="1"/>
        </xdr:cNvSpPr>
      </xdr:nvSpPr>
      <xdr:spPr bwMode="auto">
        <a:xfrm>
          <a:off x="5495925" y="22479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15376" name="Text Box 16"/>
        <xdr:cNvSpPr txBox="1">
          <a:spLocks noChangeArrowheads="1"/>
        </xdr:cNvSpPr>
      </xdr:nvSpPr>
      <xdr:spPr bwMode="auto">
        <a:xfrm>
          <a:off x="64198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15377" name="Text Box 17"/>
        <xdr:cNvSpPr txBox="1">
          <a:spLocks noChangeArrowheads="1"/>
        </xdr:cNvSpPr>
      </xdr:nvSpPr>
      <xdr:spPr bwMode="auto">
        <a:xfrm>
          <a:off x="75628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25</xdr:col>
      <xdr:colOff>47625</xdr:colOff>
      <xdr:row>34</xdr:row>
      <xdr:rowOff>38100</xdr:rowOff>
    </xdr:from>
    <xdr:to>
      <xdr:col>27</xdr:col>
      <xdr:colOff>57150</xdr:colOff>
      <xdr:row>35</xdr:row>
      <xdr:rowOff>47625</xdr:rowOff>
    </xdr:to>
    <xdr:sp macro="" textlink="">
      <xdr:nvSpPr>
        <xdr:cNvPr id="15384" name="Text Box 24"/>
        <xdr:cNvSpPr txBox="1">
          <a:spLocks noChangeArrowheads="1"/>
        </xdr:cNvSpPr>
      </xdr:nvSpPr>
      <xdr:spPr bwMode="auto">
        <a:xfrm>
          <a:off x="1952625" y="665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15385" name="Text Box 25"/>
        <xdr:cNvSpPr txBox="1">
          <a:spLocks noChangeArrowheads="1"/>
        </xdr:cNvSpPr>
      </xdr:nvSpPr>
      <xdr:spPr bwMode="auto">
        <a:xfrm>
          <a:off x="2266950" y="665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34</xdr:row>
      <xdr:rowOff>38100</xdr:rowOff>
    </xdr:from>
    <xdr:ext cx="116541" cy="156882"/>
    <xdr:sp macro="" textlink="">
      <xdr:nvSpPr>
        <xdr:cNvPr id="15386" name="Text Box 26"/>
        <xdr:cNvSpPr txBox="1">
          <a:spLocks noChangeArrowheads="1"/>
        </xdr:cNvSpPr>
      </xdr:nvSpPr>
      <xdr:spPr bwMode="auto">
        <a:xfrm>
          <a:off x="552450" y="66579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38</xdr:row>
      <xdr:rowOff>66675</xdr:rowOff>
    </xdr:from>
    <xdr:to>
      <xdr:col>31</xdr:col>
      <xdr:colOff>0</xdr:colOff>
      <xdr:row>38</xdr:row>
      <xdr:rowOff>66675</xdr:rowOff>
    </xdr:to>
    <xdr:sp macro="" textlink="">
      <xdr:nvSpPr>
        <xdr:cNvPr id="15387" name="Line 27"/>
        <xdr:cNvSpPr>
          <a:spLocks noChangeShapeType="1"/>
        </xdr:cNvSpPr>
      </xdr:nvSpPr>
      <xdr:spPr bwMode="auto">
        <a:xfrm>
          <a:off x="476250" y="75533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0</xdr:colOff>
          <xdr:row>36</xdr:row>
          <xdr:rowOff>76200</xdr:rowOff>
        </xdr:from>
        <xdr:to>
          <xdr:col>24</xdr:col>
          <xdr:colOff>47625</xdr:colOff>
          <xdr:row>38</xdr:row>
          <xdr:rowOff>9525</xdr:rowOff>
        </xdr:to>
        <xdr:sp macro="" textlink="">
          <xdr:nvSpPr>
            <xdr:cNvPr id="15388" name="CommandButton3" hidden="1">
              <a:extLst>
                <a:ext uri="{63B3BB69-23CF-44E3-9099-C40C66FF867C}">
                  <a14:compatExt spid="_x0000_s15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36</xdr:row>
          <xdr:rowOff>76200</xdr:rowOff>
        </xdr:from>
        <xdr:to>
          <xdr:col>12</xdr:col>
          <xdr:colOff>28575</xdr:colOff>
          <xdr:row>38</xdr:row>
          <xdr:rowOff>9525</xdr:rowOff>
        </xdr:to>
        <xdr:sp macro="" textlink="">
          <xdr:nvSpPr>
            <xdr:cNvPr id="15389" name="CommandButton2" hidden="1">
              <a:extLst>
                <a:ext uri="{63B3BB69-23CF-44E3-9099-C40C66FF867C}">
                  <a14:compatExt spid="_x0000_s15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28575</xdr:colOff>
      <xdr:row>20</xdr:row>
      <xdr:rowOff>180975</xdr:rowOff>
    </xdr:from>
    <xdr:to>
      <xdr:col>39</xdr:col>
      <xdr:colOff>57150</xdr:colOff>
      <xdr:row>21</xdr:row>
      <xdr:rowOff>209550</xdr:rowOff>
    </xdr:to>
    <xdr:sp macro="" textlink="">
      <xdr:nvSpPr>
        <xdr:cNvPr id="15390" name="Text Box 30"/>
        <xdr:cNvSpPr txBox="1">
          <a:spLocks noChangeArrowheads="1"/>
        </xdr:cNvSpPr>
      </xdr:nvSpPr>
      <xdr:spPr bwMode="auto">
        <a:xfrm>
          <a:off x="2771775" y="40386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38100</xdr:colOff>
      <xdr:row>20</xdr:row>
      <xdr:rowOff>180975</xdr:rowOff>
    </xdr:from>
    <xdr:to>
      <xdr:col>52</xdr:col>
      <xdr:colOff>5558</xdr:colOff>
      <xdr:row>21</xdr:row>
      <xdr:rowOff>200025</xdr:rowOff>
    </xdr:to>
    <xdr:sp macro="" textlink="">
      <xdr:nvSpPr>
        <xdr:cNvPr id="15391" name="Text Box 31"/>
        <xdr:cNvSpPr txBox="1">
          <a:spLocks noChangeArrowheads="1"/>
        </xdr:cNvSpPr>
      </xdr:nvSpPr>
      <xdr:spPr bwMode="auto">
        <a:xfrm>
          <a:off x="3695700" y="40386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47625</xdr:colOff>
      <xdr:row>20</xdr:row>
      <xdr:rowOff>180975</xdr:rowOff>
    </xdr:from>
    <xdr:to>
      <xdr:col>63</xdr:col>
      <xdr:colOff>57150</xdr:colOff>
      <xdr:row>21</xdr:row>
      <xdr:rowOff>228600</xdr:rowOff>
    </xdr:to>
    <xdr:sp macro="" textlink="">
      <xdr:nvSpPr>
        <xdr:cNvPr id="15392" name="Text Box 32"/>
        <xdr:cNvSpPr txBox="1">
          <a:spLocks noChangeArrowheads="1"/>
        </xdr:cNvSpPr>
      </xdr:nvSpPr>
      <xdr:spPr bwMode="auto">
        <a:xfrm>
          <a:off x="4619625" y="40386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19050</xdr:colOff>
      <xdr:row>20</xdr:row>
      <xdr:rowOff>180975</xdr:rowOff>
    </xdr:from>
    <xdr:to>
      <xdr:col>87</xdr:col>
      <xdr:colOff>9525</xdr:colOff>
      <xdr:row>21</xdr:row>
      <xdr:rowOff>228600</xdr:rowOff>
    </xdr:to>
    <xdr:sp macro="" textlink="">
      <xdr:nvSpPr>
        <xdr:cNvPr id="15393" name="Text Box 33"/>
        <xdr:cNvSpPr txBox="1">
          <a:spLocks noChangeArrowheads="1"/>
        </xdr:cNvSpPr>
      </xdr:nvSpPr>
      <xdr:spPr bwMode="auto">
        <a:xfrm>
          <a:off x="6419850" y="40386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60</xdr:col>
      <xdr:colOff>47625</xdr:colOff>
      <xdr:row>21</xdr:row>
      <xdr:rowOff>257175</xdr:rowOff>
    </xdr:from>
    <xdr:to>
      <xdr:col>63</xdr:col>
      <xdr:colOff>57150</xdr:colOff>
      <xdr:row>22</xdr:row>
      <xdr:rowOff>209550</xdr:rowOff>
    </xdr:to>
    <xdr:sp macro="" textlink="">
      <xdr:nvSpPr>
        <xdr:cNvPr id="15394" name="Text Box 34"/>
        <xdr:cNvSpPr txBox="1">
          <a:spLocks noChangeArrowheads="1"/>
        </xdr:cNvSpPr>
      </xdr:nvSpPr>
      <xdr:spPr bwMode="auto">
        <a:xfrm>
          <a:off x="4619625" y="430530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27</xdr:col>
      <xdr:colOff>57150</xdr:colOff>
      <xdr:row>44</xdr:row>
      <xdr:rowOff>38100</xdr:rowOff>
    </xdr:from>
    <xdr:to>
      <xdr:col>30</xdr:col>
      <xdr:colOff>9525</xdr:colOff>
      <xdr:row>45</xdr:row>
      <xdr:rowOff>38100</xdr:rowOff>
    </xdr:to>
    <xdr:sp macro="" textlink="">
      <xdr:nvSpPr>
        <xdr:cNvPr id="15396" name="Text Box 36"/>
        <xdr:cNvSpPr txBox="1">
          <a:spLocks noChangeArrowheads="1"/>
        </xdr:cNvSpPr>
      </xdr:nvSpPr>
      <xdr:spPr bwMode="auto">
        <a:xfrm>
          <a:off x="2114550" y="86106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45</xdr:row>
      <xdr:rowOff>0</xdr:rowOff>
    </xdr:from>
    <xdr:to>
      <xdr:col>39</xdr:col>
      <xdr:colOff>38100</xdr:colOff>
      <xdr:row>45</xdr:row>
      <xdr:rowOff>142875</xdr:rowOff>
    </xdr:to>
    <xdr:sp macro="" textlink="">
      <xdr:nvSpPr>
        <xdr:cNvPr id="15399" name="Text Box 39"/>
        <xdr:cNvSpPr txBox="1">
          <a:spLocks noChangeArrowheads="1"/>
        </xdr:cNvSpPr>
      </xdr:nvSpPr>
      <xdr:spPr bwMode="auto">
        <a:xfrm>
          <a:off x="2752725" y="8763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45</xdr:row>
      <xdr:rowOff>0</xdr:rowOff>
    </xdr:from>
    <xdr:to>
      <xdr:col>53</xdr:col>
      <xdr:colOff>38100</xdr:colOff>
      <xdr:row>45</xdr:row>
      <xdr:rowOff>142875</xdr:rowOff>
    </xdr:to>
    <xdr:sp macro="" textlink="">
      <xdr:nvSpPr>
        <xdr:cNvPr id="15400" name="Text Box 40"/>
        <xdr:cNvSpPr txBox="1">
          <a:spLocks noChangeArrowheads="1"/>
        </xdr:cNvSpPr>
      </xdr:nvSpPr>
      <xdr:spPr bwMode="auto">
        <a:xfrm>
          <a:off x="38290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64</xdr:col>
      <xdr:colOff>9525</xdr:colOff>
      <xdr:row>45</xdr:row>
      <xdr:rowOff>0</xdr:rowOff>
    </xdr:from>
    <xdr:to>
      <xdr:col>67</xdr:col>
      <xdr:colOff>38100</xdr:colOff>
      <xdr:row>45</xdr:row>
      <xdr:rowOff>142875</xdr:rowOff>
    </xdr:to>
    <xdr:sp macro="" textlink="">
      <xdr:nvSpPr>
        <xdr:cNvPr id="15401" name="Text Box 41"/>
        <xdr:cNvSpPr txBox="1">
          <a:spLocks noChangeArrowheads="1"/>
        </xdr:cNvSpPr>
      </xdr:nvSpPr>
      <xdr:spPr bwMode="auto">
        <a:xfrm>
          <a:off x="4886325" y="8763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78</xdr:col>
      <xdr:colOff>9525</xdr:colOff>
      <xdr:row>45</xdr:row>
      <xdr:rowOff>0</xdr:rowOff>
    </xdr:from>
    <xdr:to>
      <xdr:col>81</xdr:col>
      <xdr:colOff>38100</xdr:colOff>
      <xdr:row>45</xdr:row>
      <xdr:rowOff>142875</xdr:rowOff>
    </xdr:to>
    <xdr:sp macro="" textlink="">
      <xdr:nvSpPr>
        <xdr:cNvPr id="15402" name="Text Box 42"/>
        <xdr:cNvSpPr txBox="1">
          <a:spLocks noChangeArrowheads="1"/>
        </xdr:cNvSpPr>
      </xdr:nvSpPr>
      <xdr:spPr bwMode="auto">
        <a:xfrm>
          <a:off x="5953125" y="8763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92</xdr:col>
      <xdr:colOff>19050</xdr:colOff>
      <xdr:row>45</xdr:row>
      <xdr:rowOff>0</xdr:rowOff>
    </xdr:from>
    <xdr:to>
      <xdr:col>95</xdr:col>
      <xdr:colOff>38100</xdr:colOff>
      <xdr:row>45</xdr:row>
      <xdr:rowOff>142875</xdr:rowOff>
    </xdr:to>
    <xdr:sp macro="" textlink="">
      <xdr:nvSpPr>
        <xdr:cNvPr id="15403" name="Text Box 43"/>
        <xdr:cNvSpPr txBox="1">
          <a:spLocks noChangeArrowheads="1"/>
        </xdr:cNvSpPr>
      </xdr:nvSpPr>
      <xdr:spPr bwMode="auto">
        <a:xfrm>
          <a:off x="70294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p>
      </xdr:txBody>
    </xdr:sp>
    <xdr:clientData/>
  </xdr:twoCellAnchor>
  <xdr:twoCellAnchor editAs="oneCell">
    <xdr:from>
      <xdr:col>106</xdr:col>
      <xdr:colOff>19050</xdr:colOff>
      <xdr:row>45</xdr:row>
      <xdr:rowOff>0</xdr:rowOff>
    </xdr:from>
    <xdr:to>
      <xdr:col>109</xdr:col>
      <xdr:colOff>38100</xdr:colOff>
      <xdr:row>45</xdr:row>
      <xdr:rowOff>142875</xdr:rowOff>
    </xdr:to>
    <xdr:sp macro="" textlink="">
      <xdr:nvSpPr>
        <xdr:cNvPr id="15404" name="Text Box 44"/>
        <xdr:cNvSpPr txBox="1">
          <a:spLocks noChangeArrowheads="1"/>
        </xdr:cNvSpPr>
      </xdr:nvSpPr>
      <xdr:spPr bwMode="auto">
        <a:xfrm>
          <a:off x="80962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28575</xdr:colOff>
      <xdr:row>53</xdr:row>
      <xdr:rowOff>180975</xdr:rowOff>
    </xdr:from>
    <xdr:to>
      <xdr:col>39</xdr:col>
      <xdr:colOff>57150</xdr:colOff>
      <xdr:row>54</xdr:row>
      <xdr:rowOff>209550</xdr:rowOff>
    </xdr:to>
    <xdr:sp macro="" textlink="">
      <xdr:nvSpPr>
        <xdr:cNvPr id="15407" name="Text Box 47"/>
        <xdr:cNvSpPr txBox="1">
          <a:spLocks noChangeArrowheads="1"/>
        </xdr:cNvSpPr>
      </xdr:nvSpPr>
      <xdr:spPr bwMode="auto">
        <a:xfrm>
          <a:off x="2771775" y="105537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50</xdr:col>
      <xdr:colOff>38100</xdr:colOff>
      <xdr:row>53</xdr:row>
      <xdr:rowOff>180975</xdr:rowOff>
    </xdr:from>
    <xdr:to>
      <xdr:col>53</xdr:col>
      <xdr:colOff>73269</xdr:colOff>
      <xdr:row>54</xdr:row>
      <xdr:rowOff>200025</xdr:rowOff>
    </xdr:to>
    <xdr:sp macro="" textlink="">
      <xdr:nvSpPr>
        <xdr:cNvPr id="15408" name="Text Box 48"/>
        <xdr:cNvSpPr txBox="1">
          <a:spLocks noChangeArrowheads="1"/>
        </xdr:cNvSpPr>
      </xdr:nvSpPr>
      <xdr:spPr bwMode="auto">
        <a:xfrm>
          <a:off x="3848100" y="105537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64</xdr:col>
      <xdr:colOff>47625</xdr:colOff>
      <xdr:row>53</xdr:row>
      <xdr:rowOff>180975</xdr:rowOff>
    </xdr:from>
    <xdr:to>
      <xdr:col>67</xdr:col>
      <xdr:colOff>57150</xdr:colOff>
      <xdr:row>54</xdr:row>
      <xdr:rowOff>228600</xdr:rowOff>
    </xdr:to>
    <xdr:sp macro="" textlink="">
      <xdr:nvSpPr>
        <xdr:cNvPr id="15409" name="Text Box 49"/>
        <xdr:cNvSpPr txBox="1">
          <a:spLocks noChangeArrowheads="1"/>
        </xdr:cNvSpPr>
      </xdr:nvSpPr>
      <xdr:spPr bwMode="auto">
        <a:xfrm>
          <a:off x="4924425" y="105537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92</xdr:col>
      <xdr:colOff>19050</xdr:colOff>
      <xdr:row>53</xdr:row>
      <xdr:rowOff>180975</xdr:rowOff>
    </xdr:from>
    <xdr:to>
      <xdr:col>95</xdr:col>
      <xdr:colOff>9525</xdr:colOff>
      <xdr:row>54</xdr:row>
      <xdr:rowOff>228600</xdr:rowOff>
    </xdr:to>
    <xdr:sp macro="" textlink="">
      <xdr:nvSpPr>
        <xdr:cNvPr id="15410" name="Text Box 50"/>
        <xdr:cNvSpPr txBox="1">
          <a:spLocks noChangeArrowheads="1"/>
        </xdr:cNvSpPr>
      </xdr:nvSpPr>
      <xdr:spPr bwMode="auto">
        <a:xfrm>
          <a:off x="7029450" y="105537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78</xdr:col>
      <xdr:colOff>28575</xdr:colOff>
      <xdr:row>53</xdr:row>
      <xdr:rowOff>180975</xdr:rowOff>
    </xdr:from>
    <xdr:to>
      <xdr:col>81</xdr:col>
      <xdr:colOff>38100</xdr:colOff>
      <xdr:row>54</xdr:row>
      <xdr:rowOff>228600</xdr:rowOff>
    </xdr:to>
    <xdr:sp macro="" textlink="">
      <xdr:nvSpPr>
        <xdr:cNvPr id="15411" name="Text Box 51"/>
        <xdr:cNvSpPr txBox="1">
          <a:spLocks noChangeArrowheads="1"/>
        </xdr:cNvSpPr>
      </xdr:nvSpPr>
      <xdr:spPr bwMode="auto">
        <a:xfrm>
          <a:off x="5972175" y="105537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106</xdr:col>
      <xdr:colOff>28575</xdr:colOff>
      <xdr:row>53</xdr:row>
      <xdr:rowOff>180975</xdr:rowOff>
    </xdr:from>
    <xdr:to>
      <xdr:col>109</xdr:col>
      <xdr:colOff>19050</xdr:colOff>
      <xdr:row>54</xdr:row>
      <xdr:rowOff>228600</xdr:rowOff>
    </xdr:to>
    <xdr:sp macro="" textlink="">
      <xdr:nvSpPr>
        <xdr:cNvPr id="15416" name="Text Box 56"/>
        <xdr:cNvSpPr txBox="1">
          <a:spLocks noChangeArrowheads="1"/>
        </xdr:cNvSpPr>
      </xdr:nvSpPr>
      <xdr:spPr bwMode="auto">
        <a:xfrm>
          <a:off x="8105775" y="105537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25</xdr:col>
      <xdr:colOff>47625</xdr:colOff>
      <xdr:row>67</xdr:row>
      <xdr:rowOff>47625</xdr:rowOff>
    </xdr:from>
    <xdr:to>
      <xdr:col>27</xdr:col>
      <xdr:colOff>57150</xdr:colOff>
      <xdr:row>68</xdr:row>
      <xdr:rowOff>57150</xdr:rowOff>
    </xdr:to>
    <xdr:sp macro="" textlink="">
      <xdr:nvSpPr>
        <xdr:cNvPr id="15417" name="Text Box 57"/>
        <xdr:cNvSpPr txBox="1">
          <a:spLocks noChangeArrowheads="1"/>
        </xdr:cNvSpPr>
      </xdr:nvSpPr>
      <xdr:spPr bwMode="auto">
        <a:xfrm>
          <a:off x="1952625" y="13096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47625</xdr:rowOff>
    </xdr:from>
    <xdr:to>
      <xdr:col>31</xdr:col>
      <xdr:colOff>66675</xdr:colOff>
      <xdr:row>68</xdr:row>
      <xdr:rowOff>57150</xdr:rowOff>
    </xdr:to>
    <xdr:sp macro="" textlink="">
      <xdr:nvSpPr>
        <xdr:cNvPr id="15418" name="Text Box 58"/>
        <xdr:cNvSpPr txBox="1">
          <a:spLocks noChangeArrowheads="1"/>
        </xdr:cNvSpPr>
      </xdr:nvSpPr>
      <xdr:spPr bwMode="auto">
        <a:xfrm>
          <a:off x="2266950" y="13096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67</xdr:row>
      <xdr:rowOff>38100</xdr:rowOff>
    </xdr:from>
    <xdr:ext cx="116541" cy="156882"/>
    <xdr:sp macro="" textlink="">
      <xdr:nvSpPr>
        <xdr:cNvPr id="15419" name="Text Box 59"/>
        <xdr:cNvSpPr txBox="1">
          <a:spLocks noChangeArrowheads="1"/>
        </xdr:cNvSpPr>
      </xdr:nvSpPr>
      <xdr:spPr bwMode="auto">
        <a:xfrm>
          <a:off x="552450" y="130873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71</xdr:row>
      <xdr:rowOff>66675</xdr:rowOff>
    </xdr:from>
    <xdr:to>
      <xdr:col>31</xdr:col>
      <xdr:colOff>0</xdr:colOff>
      <xdr:row>71</xdr:row>
      <xdr:rowOff>66675</xdr:rowOff>
    </xdr:to>
    <xdr:sp macro="" textlink="">
      <xdr:nvSpPr>
        <xdr:cNvPr id="15420" name="Line 60"/>
        <xdr:cNvSpPr>
          <a:spLocks noChangeShapeType="1"/>
        </xdr:cNvSpPr>
      </xdr:nvSpPr>
      <xdr:spPr bwMode="auto">
        <a:xfrm>
          <a:off x="476250" y="139446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77</xdr:row>
      <xdr:rowOff>38100</xdr:rowOff>
    </xdr:from>
    <xdr:to>
      <xdr:col>30</xdr:col>
      <xdr:colOff>9525</xdr:colOff>
      <xdr:row>78</xdr:row>
      <xdr:rowOff>38100</xdr:rowOff>
    </xdr:to>
    <xdr:sp macro="" textlink="">
      <xdr:nvSpPr>
        <xdr:cNvPr id="15421" name="Text Box 61"/>
        <xdr:cNvSpPr txBox="1">
          <a:spLocks noChangeArrowheads="1"/>
        </xdr:cNvSpPr>
      </xdr:nvSpPr>
      <xdr:spPr bwMode="auto">
        <a:xfrm>
          <a:off x="2114550" y="149828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126</xdr:col>
      <xdr:colOff>9525</xdr:colOff>
      <xdr:row>86</xdr:row>
      <xdr:rowOff>180975</xdr:rowOff>
    </xdr:from>
    <xdr:to>
      <xdr:col>129</xdr:col>
      <xdr:colOff>38100</xdr:colOff>
      <xdr:row>87</xdr:row>
      <xdr:rowOff>209550</xdr:rowOff>
    </xdr:to>
    <xdr:sp macro="" textlink="">
      <xdr:nvSpPr>
        <xdr:cNvPr id="15432" name="Text Box 72"/>
        <xdr:cNvSpPr txBox="1">
          <a:spLocks noChangeArrowheads="1"/>
        </xdr:cNvSpPr>
      </xdr:nvSpPr>
      <xdr:spPr bwMode="auto">
        <a:xfrm>
          <a:off x="89249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69</xdr:row>
          <xdr:rowOff>66675</xdr:rowOff>
        </xdr:from>
        <xdr:to>
          <xdr:col>12</xdr:col>
          <xdr:colOff>57150</xdr:colOff>
          <xdr:row>71</xdr:row>
          <xdr:rowOff>38100</xdr:rowOff>
        </xdr:to>
        <xdr:sp macro="" textlink="">
          <xdr:nvSpPr>
            <xdr:cNvPr id="15433" name="CommandButton4" hidden="1">
              <a:extLst>
                <a:ext uri="{63B3BB69-23CF-44E3-9099-C40C66FF867C}">
                  <a14:compatExt spid="_x0000_s15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99</xdr:col>
      <xdr:colOff>9525</xdr:colOff>
      <xdr:row>87</xdr:row>
      <xdr:rowOff>266700</xdr:rowOff>
    </xdr:from>
    <xdr:to>
      <xdr:col>102</xdr:col>
      <xdr:colOff>19050</xdr:colOff>
      <xdr:row>88</xdr:row>
      <xdr:rowOff>228600</xdr:rowOff>
    </xdr:to>
    <xdr:sp macro="" textlink="">
      <xdr:nvSpPr>
        <xdr:cNvPr id="15435" name="Text Box 75"/>
        <xdr:cNvSpPr txBox="1">
          <a:spLocks noChangeArrowheads="1"/>
        </xdr:cNvSpPr>
      </xdr:nvSpPr>
      <xdr:spPr bwMode="auto">
        <a:xfrm>
          <a:off x="6867525" y="172021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45</xdr:col>
      <xdr:colOff>9525</xdr:colOff>
      <xdr:row>86</xdr:row>
      <xdr:rowOff>180975</xdr:rowOff>
    </xdr:from>
    <xdr:to>
      <xdr:col>48</xdr:col>
      <xdr:colOff>38100</xdr:colOff>
      <xdr:row>87</xdr:row>
      <xdr:rowOff>209550</xdr:rowOff>
    </xdr:to>
    <xdr:sp macro="" textlink="">
      <xdr:nvSpPr>
        <xdr:cNvPr id="15440" name="Text Box 80"/>
        <xdr:cNvSpPr txBox="1">
          <a:spLocks noChangeArrowheads="1"/>
        </xdr:cNvSpPr>
      </xdr:nvSpPr>
      <xdr:spPr bwMode="auto">
        <a:xfrm>
          <a:off x="27527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54</xdr:col>
      <xdr:colOff>9525</xdr:colOff>
      <xdr:row>86</xdr:row>
      <xdr:rowOff>180975</xdr:rowOff>
    </xdr:from>
    <xdr:to>
      <xdr:col>57</xdr:col>
      <xdr:colOff>38100</xdr:colOff>
      <xdr:row>87</xdr:row>
      <xdr:rowOff>209550</xdr:rowOff>
    </xdr:to>
    <xdr:sp macro="" textlink="">
      <xdr:nvSpPr>
        <xdr:cNvPr id="15441" name="Text Box 81"/>
        <xdr:cNvSpPr txBox="1">
          <a:spLocks noChangeArrowheads="1"/>
        </xdr:cNvSpPr>
      </xdr:nvSpPr>
      <xdr:spPr bwMode="auto">
        <a:xfrm>
          <a:off x="34385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63</xdr:col>
      <xdr:colOff>9525</xdr:colOff>
      <xdr:row>86</xdr:row>
      <xdr:rowOff>180975</xdr:rowOff>
    </xdr:from>
    <xdr:to>
      <xdr:col>66</xdr:col>
      <xdr:colOff>47625</xdr:colOff>
      <xdr:row>87</xdr:row>
      <xdr:rowOff>209550</xdr:rowOff>
    </xdr:to>
    <xdr:sp macro="" textlink="">
      <xdr:nvSpPr>
        <xdr:cNvPr id="15442" name="Text Box 82"/>
        <xdr:cNvSpPr txBox="1">
          <a:spLocks noChangeArrowheads="1"/>
        </xdr:cNvSpPr>
      </xdr:nvSpPr>
      <xdr:spPr bwMode="auto">
        <a:xfrm>
          <a:off x="4124325" y="16925925"/>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72</xdr:col>
      <xdr:colOff>9525</xdr:colOff>
      <xdr:row>86</xdr:row>
      <xdr:rowOff>180975</xdr:rowOff>
    </xdr:from>
    <xdr:to>
      <xdr:col>75</xdr:col>
      <xdr:colOff>38100</xdr:colOff>
      <xdr:row>87</xdr:row>
      <xdr:rowOff>209550</xdr:rowOff>
    </xdr:to>
    <xdr:sp macro="" textlink="">
      <xdr:nvSpPr>
        <xdr:cNvPr id="15443" name="Text Box 83"/>
        <xdr:cNvSpPr txBox="1">
          <a:spLocks noChangeArrowheads="1"/>
        </xdr:cNvSpPr>
      </xdr:nvSpPr>
      <xdr:spPr bwMode="auto">
        <a:xfrm>
          <a:off x="48101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81</xdr:col>
      <xdr:colOff>19050</xdr:colOff>
      <xdr:row>86</xdr:row>
      <xdr:rowOff>180975</xdr:rowOff>
    </xdr:from>
    <xdr:to>
      <xdr:col>84</xdr:col>
      <xdr:colOff>47625</xdr:colOff>
      <xdr:row>87</xdr:row>
      <xdr:rowOff>209550</xdr:rowOff>
    </xdr:to>
    <xdr:sp macro="" textlink="">
      <xdr:nvSpPr>
        <xdr:cNvPr id="15444" name="Text Box 84"/>
        <xdr:cNvSpPr txBox="1">
          <a:spLocks noChangeArrowheads="1"/>
        </xdr:cNvSpPr>
      </xdr:nvSpPr>
      <xdr:spPr bwMode="auto">
        <a:xfrm>
          <a:off x="5505450"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90</xdr:col>
      <xdr:colOff>19050</xdr:colOff>
      <xdr:row>86</xdr:row>
      <xdr:rowOff>180975</xdr:rowOff>
    </xdr:from>
    <xdr:to>
      <xdr:col>93</xdr:col>
      <xdr:colOff>47625</xdr:colOff>
      <xdr:row>87</xdr:row>
      <xdr:rowOff>209550</xdr:rowOff>
    </xdr:to>
    <xdr:sp macro="" textlink="">
      <xdr:nvSpPr>
        <xdr:cNvPr id="15445" name="Text Box 85"/>
        <xdr:cNvSpPr txBox="1">
          <a:spLocks noChangeArrowheads="1"/>
        </xdr:cNvSpPr>
      </xdr:nvSpPr>
      <xdr:spPr bwMode="auto">
        <a:xfrm>
          <a:off x="6191250"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45</xdr:col>
      <xdr:colOff>19050</xdr:colOff>
      <xdr:row>87</xdr:row>
      <xdr:rowOff>266700</xdr:rowOff>
    </xdr:from>
    <xdr:to>
      <xdr:col>48</xdr:col>
      <xdr:colOff>47625</xdr:colOff>
      <xdr:row>88</xdr:row>
      <xdr:rowOff>228600</xdr:rowOff>
    </xdr:to>
    <xdr:sp macro="" textlink="">
      <xdr:nvSpPr>
        <xdr:cNvPr id="15447" name="Text Box 87"/>
        <xdr:cNvSpPr txBox="1">
          <a:spLocks noChangeArrowheads="1"/>
        </xdr:cNvSpPr>
      </xdr:nvSpPr>
      <xdr:spPr bwMode="auto">
        <a:xfrm>
          <a:off x="2762250" y="1720215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126</xdr:col>
      <xdr:colOff>9525</xdr:colOff>
      <xdr:row>87</xdr:row>
      <xdr:rowOff>266700</xdr:rowOff>
    </xdr:from>
    <xdr:to>
      <xdr:col>129</xdr:col>
      <xdr:colOff>38100</xdr:colOff>
      <xdr:row>88</xdr:row>
      <xdr:rowOff>209550</xdr:rowOff>
    </xdr:to>
    <xdr:sp macro="" textlink="">
      <xdr:nvSpPr>
        <xdr:cNvPr id="15448" name="Text Box 88"/>
        <xdr:cNvSpPr txBox="1">
          <a:spLocks noChangeArrowheads="1"/>
        </xdr:cNvSpPr>
      </xdr:nvSpPr>
      <xdr:spPr bwMode="auto">
        <a:xfrm>
          <a:off x="8924925" y="172021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xdr:from>
      <xdr:col>131</xdr:col>
      <xdr:colOff>9525</xdr:colOff>
      <xdr:row>66</xdr:row>
      <xdr:rowOff>38100</xdr:rowOff>
    </xdr:from>
    <xdr:to>
      <xdr:col>134</xdr:col>
      <xdr:colOff>47625</xdr:colOff>
      <xdr:row>67</xdr:row>
      <xdr:rowOff>142875</xdr:rowOff>
    </xdr:to>
    <xdr:grpSp>
      <xdr:nvGrpSpPr>
        <xdr:cNvPr id="15449" name="Group 89"/>
        <xdr:cNvGrpSpPr>
          <a:grpSpLocks/>
        </xdr:cNvGrpSpPr>
      </xdr:nvGrpSpPr>
      <xdr:grpSpPr bwMode="auto">
        <a:xfrm>
          <a:off x="10285319" y="12924865"/>
          <a:ext cx="273424" cy="261657"/>
          <a:chOff x="1067" y="288"/>
          <a:chExt cx="29" cy="27"/>
        </a:xfrm>
      </xdr:grpSpPr>
      <xdr:sp macro="" textlink="">
        <xdr:nvSpPr>
          <xdr:cNvPr id="15450" name="Oval 9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51" name="Text Box 9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33</xdr:row>
      <xdr:rowOff>38100</xdr:rowOff>
    </xdr:from>
    <xdr:to>
      <xdr:col>134</xdr:col>
      <xdr:colOff>47625</xdr:colOff>
      <xdr:row>34</xdr:row>
      <xdr:rowOff>142875</xdr:rowOff>
    </xdr:to>
    <xdr:grpSp>
      <xdr:nvGrpSpPr>
        <xdr:cNvPr id="15452" name="Group 92"/>
        <xdr:cNvGrpSpPr>
          <a:grpSpLocks/>
        </xdr:cNvGrpSpPr>
      </xdr:nvGrpSpPr>
      <xdr:grpSpPr bwMode="auto">
        <a:xfrm>
          <a:off x="10285319" y="6492688"/>
          <a:ext cx="273424" cy="261658"/>
          <a:chOff x="1067" y="288"/>
          <a:chExt cx="29" cy="27"/>
        </a:xfrm>
      </xdr:grpSpPr>
      <xdr:sp macro="" textlink="">
        <xdr:nvSpPr>
          <xdr:cNvPr id="15453" name="Oval 9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54" name="Text Box 9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15455" name="Group 95"/>
        <xdr:cNvGrpSpPr>
          <a:grpSpLocks/>
        </xdr:cNvGrpSpPr>
      </xdr:nvGrpSpPr>
      <xdr:grpSpPr bwMode="auto">
        <a:xfrm>
          <a:off x="10285319" y="38100"/>
          <a:ext cx="273424" cy="261657"/>
          <a:chOff x="1067" y="288"/>
          <a:chExt cx="29" cy="27"/>
        </a:xfrm>
      </xdr:grpSpPr>
      <xdr:sp macro="" textlink="">
        <xdr:nvSpPr>
          <xdr:cNvPr id="15456" name="Oval 9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57" name="Text Box 9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47625</xdr:colOff>
      <xdr:row>100</xdr:row>
      <xdr:rowOff>38100</xdr:rowOff>
    </xdr:from>
    <xdr:to>
      <xdr:col>27</xdr:col>
      <xdr:colOff>57150</xdr:colOff>
      <xdr:row>101</xdr:row>
      <xdr:rowOff>47625</xdr:rowOff>
    </xdr:to>
    <xdr:sp macro="" textlink="">
      <xdr:nvSpPr>
        <xdr:cNvPr id="15458" name="Text Box 98"/>
        <xdr:cNvSpPr txBox="1">
          <a:spLocks noChangeArrowheads="1"/>
        </xdr:cNvSpPr>
      </xdr:nvSpPr>
      <xdr:spPr bwMode="auto">
        <a:xfrm>
          <a:off x="1952625" y="195453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100</xdr:row>
      <xdr:rowOff>38100</xdr:rowOff>
    </xdr:from>
    <xdr:to>
      <xdr:col>31</xdr:col>
      <xdr:colOff>66675</xdr:colOff>
      <xdr:row>101</xdr:row>
      <xdr:rowOff>47625</xdr:rowOff>
    </xdr:to>
    <xdr:sp macro="" textlink="">
      <xdr:nvSpPr>
        <xdr:cNvPr id="15459" name="Text Box 99"/>
        <xdr:cNvSpPr txBox="1">
          <a:spLocks noChangeArrowheads="1"/>
        </xdr:cNvSpPr>
      </xdr:nvSpPr>
      <xdr:spPr bwMode="auto">
        <a:xfrm>
          <a:off x="2266950" y="195453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100</xdr:row>
      <xdr:rowOff>38100</xdr:rowOff>
    </xdr:from>
    <xdr:ext cx="116541" cy="156883"/>
    <xdr:sp macro="" textlink="">
      <xdr:nvSpPr>
        <xdr:cNvPr id="15460" name="Text Box 100"/>
        <xdr:cNvSpPr txBox="1">
          <a:spLocks noChangeArrowheads="1"/>
        </xdr:cNvSpPr>
      </xdr:nvSpPr>
      <xdr:spPr bwMode="auto">
        <a:xfrm>
          <a:off x="552450" y="19545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104</xdr:row>
      <xdr:rowOff>66675</xdr:rowOff>
    </xdr:from>
    <xdr:to>
      <xdr:col>31</xdr:col>
      <xdr:colOff>0</xdr:colOff>
      <xdr:row>104</xdr:row>
      <xdr:rowOff>66675</xdr:rowOff>
    </xdr:to>
    <xdr:sp macro="" textlink="">
      <xdr:nvSpPr>
        <xdr:cNvPr id="15461" name="Line 101"/>
        <xdr:cNvSpPr>
          <a:spLocks noChangeShapeType="1"/>
        </xdr:cNvSpPr>
      </xdr:nvSpPr>
      <xdr:spPr bwMode="auto">
        <a:xfrm>
          <a:off x="476250" y="204025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110</xdr:row>
      <xdr:rowOff>38100</xdr:rowOff>
    </xdr:from>
    <xdr:to>
      <xdr:col>30</xdr:col>
      <xdr:colOff>9525</xdr:colOff>
      <xdr:row>111</xdr:row>
      <xdr:rowOff>38100</xdr:rowOff>
    </xdr:to>
    <xdr:sp macro="" textlink="">
      <xdr:nvSpPr>
        <xdr:cNvPr id="15462" name="Text Box 102"/>
        <xdr:cNvSpPr txBox="1">
          <a:spLocks noChangeArrowheads="1"/>
        </xdr:cNvSpPr>
      </xdr:nvSpPr>
      <xdr:spPr bwMode="auto">
        <a:xfrm>
          <a:off x="2114550" y="214407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102</xdr:row>
          <xdr:rowOff>66675</xdr:rowOff>
        </xdr:from>
        <xdr:to>
          <xdr:col>12</xdr:col>
          <xdr:colOff>57150</xdr:colOff>
          <xdr:row>104</xdr:row>
          <xdr:rowOff>38100</xdr:rowOff>
        </xdr:to>
        <xdr:sp macro="" textlink="">
          <xdr:nvSpPr>
            <xdr:cNvPr id="15465" name="CommandButton6" hidden="1">
              <a:extLst>
                <a:ext uri="{63B3BB69-23CF-44E3-9099-C40C66FF867C}">
                  <a14:compatExt spid="_x0000_s15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131</xdr:col>
      <xdr:colOff>9525</xdr:colOff>
      <xdr:row>99</xdr:row>
      <xdr:rowOff>38100</xdr:rowOff>
    </xdr:from>
    <xdr:to>
      <xdr:col>134</xdr:col>
      <xdr:colOff>47625</xdr:colOff>
      <xdr:row>100</xdr:row>
      <xdr:rowOff>142875</xdr:rowOff>
    </xdr:to>
    <xdr:grpSp>
      <xdr:nvGrpSpPr>
        <xdr:cNvPr id="15466" name="Group 106"/>
        <xdr:cNvGrpSpPr>
          <a:grpSpLocks/>
        </xdr:cNvGrpSpPr>
      </xdr:nvGrpSpPr>
      <xdr:grpSpPr bwMode="auto">
        <a:xfrm>
          <a:off x="10285319" y="19379453"/>
          <a:ext cx="273424" cy="261657"/>
          <a:chOff x="1067" y="288"/>
          <a:chExt cx="29" cy="27"/>
        </a:xfrm>
      </xdr:grpSpPr>
      <xdr:sp macro="" textlink="">
        <xdr:nvSpPr>
          <xdr:cNvPr id="15467" name="Oval 10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468" name="Text Box 10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110</xdr:row>
      <xdr:rowOff>171450</xdr:rowOff>
    </xdr:from>
    <xdr:to>
      <xdr:col>39</xdr:col>
      <xdr:colOff>38100</xdr:colOff>
      <xdr:row>111</xdr:row>
      <xdr:rowOff>123825</xdr:rowOff>
    </xdr:to>
    <xdr:sp macro="" textlink="">
      <xdr:nvSpPr>
        <xdr:cNvPr id="15469" name="Text Box 109"/>
        <xdr:cNvSpPr txBox="1">
          <a:spLocks noChangeArrowheads="1"/>
        </xdr:cNvSpPr>
      </xdr:nvSpPr>
      <xdr:spPr bwMode="auto">
        <a:xfrm>
          <a:off x="2762250" y="215741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19050</xdr:colOff>
      <xdr:row>119</xdr:row>
      <xdr:rowOff>180975</xdr:rowOff>
    </xdr:from>
    <xdr:to>
      <xdr:col>55</xdr:col>
      <xdr:colOff>47625</xdr:colOff>
      <xdr:row>120</xdr:row>
      <xdr:rowOff>228600</xdr:rowOff>
    </xdr:to>
    <xdr:sp macro="" textlink="">
      <xdr:nvSpPr>
        <xdr:cNvPr id="15471" name="Text Box 111"/>
        <xdr:cNvSpPr txBox="1">
          <a:spLocks noChangeArrowheads="1"/>
        </xdr:cNvSpPr>
      </xdr:nvSpPr>
      <xdr:spPr bwMode="auto">
        <a:xfrm>
          <a:off x="3981450" y="233838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44</xdr:col>
      <xdr:colOff>9525</xdr:colOff>
      <xdr:row>110</xdr:row>
      <xdr:rowOff>171450</xdr:rowOff>
    </xdr:from>
    <xdr:to>
      <xdr:col>47</xdr:col>
      <xdr:colOff>38100</xdr:colOff>
      <xdr:row>111</xdr:row>
      <xdr:rowOff>123825</xdr:rowOff>
    </xdr:to>
    <xdr:sp macro="" textlink="">
      <xdr:nvSpPr>
        <xdr:cNvPr id="15472" name="Text Box 112"/>
        <xdr:cNvSpPr txBox="1">
          <a:spLocks noChangeArrowheads="1"/>
        </xdr:cNvSpPr>
      </xdr:nvSpPr>
      <xdr:spPr bwMode="auto">
        <a:xfrm>
          <a:off x="3362325" y="215741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52</xdr:col>
      <xdr:colOff>19050</xdr:colOff>
      <xdr:row>110</xdr:row>
      <xdr:rowOff>171450</xdr:rowOff>
    </xdr:from>
    <xdr:to>
      <xdr:col>55</xdr:col>
      <xdr:colOff>38100</xdr:colOff>
      <xdr:row>111</xdr:row>
      <xdr:rowOff>123825</xdr:rowOff>
    </xdr:to>
    <xdr:sp macro="" textlink="">
      <xdr:nvSpPr>
        <xdr:cNvPr id="15473" name="Text Box 113"/>
        <xdr:cNvSpPr txBox="1">
          <a:spLocks noChangeArrowheads="1"/>
        </xdr:cNvSpPr>
      </xdr:nvSpPr>
      <xdr:spPr bwMode="auto">
        <a:xfrm>
          <a:off x="3981450" y="215741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59</xdr:col>
      <xdr:colOff>9525</xdr:colOff>
      <xdr:row>110</xdr:row>
      <xdr:rowOff>171450</xdr:rowOff>
    </xdr:from>
    <xdr:to>
      <xdr:col>62</xdr:col>
      <xdr:colOff>38100</xdr:colOff>
      <xdr:row>111</xdr:row>
      <xdr:rowOff>123825</xdr:rowOff>
    </xdr:to>
    <xdr:sp macro="" textlink="">
      <xdr:nvSpPr>
        <xdr:cNvPr id="15474" name="Text Box 114"/>
        <xdr:cNvSpPr txBox="1">
          <a:spLocks noChangeArrowheads="1"/>
        </xdr:cNvSpPr>
      </xdr:nvSpPr>
      <xdr:spPr bwMode="auto">
        <a:xfrm>
          <a:off x="4505325" y="215741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65</xdr:col>
      <xdr:colOff>19050</xdr:colOff>
      <xdr:row>110</xdr:row>
      <xdr:rowOff>171450</xdr:rowOff>
    </xdr:from>
    <xdr:to>
      <xdr:col>68</xdr:col>
      <xdr:colOff>47625</xdr:colOff>
      <xdr:row>111</xdr:row>
      <xdr:rowOff>123825</xdr:rowOff>
    </xdr:to>
    <xdr:sp macro="" textlink="">
      <xdr:nvSpPr>
        <xdr:cNvPr id="15475" name="Text Box 115"/>
        <xdr:cNvSpPr txBox="1">
          <a:spLocks noChangeArrowheads="1"/>
        </xdr:cNvSpPr>
      </xdr:nvSpPr>
      <xdr:spPr bwMode="auto">
        <a:xfrm>
          <a:off x="4972050" y="215741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59</xdr:col>
      <xdr:colOff>9525</xdr:colOff>
      <xdr:row>119</xdr:row>
      <xdr:rowOff>180975</xdr:rowOff>
    </xdr:from>
    <xdr:to>
      <xdr:col>62</xdr:col>
      <xdr:colOff>38100</xdr:colOff>
      <xdr:row>120</xdr:row>
      <xdr:rowOff>228600</xdr:rowOff>
    </xdr:to>
    <xdr:sp macro="" textlink="">
      <xdr:nvSpPr>
        <xdr:cNvPr id="15476" name="Text Box 116"/>
        <xdr:cNvSpPr txBox="1">
          <a:spLocks noChangeArrowheads="1"/>
        </xdr:cNvSpPr>
      </xdr:nvSpPr>
      <xdr:spPr bwMode="auto">
        <a:xfrm>
          <a:off x="4505325" y="233838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36</xdr:col>
      <xdr:colOff>9525</xdr:colOff>
      <xdr:row>119</xdr:row>
      <xdr:rowOff>180975</xdr:rowOff>
    </xdr:from>
    <xdr:to>
      <xdr:col>39</xdr:col>
      <xdr:colOff>47625</xdr:colOff>
      <xdr:row>120</xdr:row>
      <xdr:rowOff>200025</xdr:rowOff>
    </xdr:to>
    <xdr:sp macro="" textlink="">
      <xdr:nvSpPr>
        <xdr:cNvPr id="15477" name="Text Box 117"/>
        <xdr:cNvSpPr txBox="1">
          <a:spLocks noChangeArrowheads="1"/>
        </xdr:cNvSpPr>
      </xdr:nvSpPr>
      <xdr:spPr bwMode="auto">
        <a:xfrm>
          <a:off x="2752725" y="233838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44</xdr:col>
      <xdr:colOff>9525</xdr:colOff>
      <xdr:row>119</xdr:row>
      <xdr:rowOff>180975</xdr:rowOff>
    </xdr:from>
    <xdr:to>
      <xdr:col>47</xdr:col>
      <xdr:colOff>19050</xdr:colOff>
      <xdr:row>120</xdr:row>
      <xdr:rowOff>228600</xdr:rowOff>
    </xdr:to>
    <xdr:sp macro="" textlink="">
      <xdr:nvSpPr>
        <xdr:cNvPr id="15478" name="Text Box 118"/>
        <xdr:cNvSpPr txBox="1">
          <a:spLocks noChangeArrowheads="1"/>
        </xdr:cNvSpPr>
      </xdr:nvSpPr>
      <xdr:spPr bwMode="auto">
        <a:xfrm>
          <a:off x="3362325" y="23383875"/>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69</xdr:row>
          <xdr:rowOff>66675</xdr:rowOff>
        </xdr:from>
        <xdr:to>
          <xdr:col>24</xdr:col>
          <xdr:colOff>47625</xdr:colOff>
          <xdr:row>71</xdr:row>
          <xdr:rowOff>38100</xdr:rowOff>
        </xdr:to>
        <xdr:sp macro="" textlink="">
          <xdr:nvSpPr>
            <xdr:cNvPr id="15483" name="CommandButton5" hidden="1">
              <a:extLst>
                <a:ext uri="{63B3BB69-23CF-44E3-9099-C40C66FF867C}">
                  <a14:compatExt spid="_x0000_s15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108</xdr:col>
      <xdr:colOff>9525</xdr:colOff>
      <xdr:row>87</xdr:row>
      <xdr:rowOff>266700</xdr:rowOff>
    </xdr:from>
    <xdr:to>
      <xdr:col>111</xdr:col>
      <xdr:colOff>19050</xdr:colOff>
      <xdr:row>88</xdr:row>
      <xdr:rowOff>228600</xdr:rowOff>
    </xdr:to>
    <xdr:sp macro="" textlink="">
      <xdr:nvSpPr>
        <xdr:cNvPr id="15484" name="Text Box 124"/>
        <xdr:cNvSpPr txBox="1">
          <a:spLocks noChangeArrowheads="1"/>
        </xdr:cNvSpPr>
      </xdr:nvSpPr>
      <xdr:spPr bwMode="auto">
        <a:xfrm>
          <a:off x="7553325" y="172021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99</xdr:col>
      <xdr:colOff>9525</xdr:colOff>
      <xdr:row>86</xdr:row>
      <xdr:rowOff>180975</xdr:rowOff>
    </xdr:from>
    <xdr:to>
      <xdr:col>102</xdr:col>
      <xdr:colOff>38100</xdr:colOff>
      <xdr:row>87</xdr:row>
      <xdr:rowOff>228600</xdr:rowOff>
    </xdr:to>
    <xdr:sp macro="" textlink="">
      <xdr:nvSpPr>
        <xdr:cNvPr id="15486" name="Text Box 126"/>
        <xdr:cNvSpPr txBox="1">
          <a:spLocks noChangeArrowheads="1"/>
        </xdr:cNvSpPr>
      </xdr:nvSpPr>
      <xdr:spPr bwMode="auto">
        <a:xfrm>
          <a:off x="6867525" y="1692592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117</xdr:col>
      <xdr:colOff>9525</xdr:colOff>
      <xdr:row>87</xdr:row>
      <xdr:rowOff>266700</xdr:rowOff>
    </xdr:from>
    <xdr:to>
      <xdr:col>120</xdr:col>
      <xdr:colOff>19050</xdr:colOff>
      <xdr:row>88</xdr:row>
      <xdr:rowOff>228600</xdr:rowOff>
    </xdr:to>
    <xdr:sp macro="" textlink="">
      <xdr:nvSpPr>
        <xdr:cNvPr id="15487" name="Text Box 127"/>
        <xdr:cNvSpPr txBox="1">
          <a:spLocks noChangeArrowheads="1"/>
        </xdr:cNvSpPr>
      </xdr:nvSpPr>
      <xdr:spPr bwMode="auto">
        <a:xfrm>
          <a:off x="8239125" y="1720215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45</xdr:col>
      <xdr:colOff>0</xdr:colOff>
      <xdr:row>78</xdr:row>
      <xdr:rowOff>0</xdr:rowOff>
    </xdr:from>
    <xdr:to>
      <xdr:col>48</xdr:col>
      <xdr:colOff>38100</xdr:colOff>
      <xdr:row>78</xdr:row>
      <xdr:rowOff>142875</xdr:rowOff>
    </xdr:to>
    <xdr:sp macro="" textlink="">
      <xdr:nvSpPr>
        <xdr:cNvPr id="15493" name="Text Box 133"/>
        <xdr:cNvSpPr txBox="1">
          <a:spLocks noChangeArrowheads="1"/>
        </xdr:cNvSpPr>
      </xdr:nvSpPr>
      <xdr:spPr bwMode="auto">
        <a:xfrm>
          <a:off x="2743200" y="151352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78</xdr:row>
      <xdr:rowOff>0</xdr:rowOff>
    </xdr:from>
    <xdr:to>
      <xdr:col>57</xdr:col>
      <xdr:colOff>38100</xdr:colOff>
      <xdr:row>78</xdr:row>
      <xdr:rowOff>142875</xdr:rowOff>
    </xdr:to>
    <xdr:sp macro="" textlink="">
      <xdr:nvSpPr>
        <xdr:cNvPr id="15494" name="Text Box 134"/>
        <xdr:cNvSpPr txBox="1">
          <a:spLocks noChangeArrowheads="1"/>
        </xdr:cNvSpPr>
      </xdr:nvSpPr>
      <xdr:spPr bwMode="auto">
        <a:xfrm>
          <a:off x="3429000" y="151352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78</xdr:row>
      <xdr:rowOff>0</xdr:rowOff>
    </xdr:from>
    <xdr:to>
      <xdr:col>111</xdr:col>
      <xdr:colOff>38100</xdr:colOff>
      <xdr:row>78</xdr:row>
      <xdr:rowOff>142875</xdr:rowOff>
    </xdr:to>
    <xdr:sp macro="" textlink="">
      <xdr:nvSpPr>
        <xdr:cNvPr id="15497" name="Text Box 137"/>
        <xdr:cNvSpPr txBox="1">
          <a:spLocks noChangeArrowheads="1"/>
        </xdr:cNvSpPr>
      </xdr:nvSpPr>
      <xdr:spPr bwMode="auto">
        <a:xfrm>
          <a:off x="7553325" y="151352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126</xdr:col>
      <xdr:colOff>9525</xdr:colOff>
      <xdr:row>78</xdr:row>
      <xdr:rowOff>0</xdr:rowOff>
    </xdr:from>
    <xdr:to>
      <xdr:col>129</xdr:col>
      <xdr:colOff>38100</xdr:colOff>
      <xdr:row>78</xdr:row>
      <xdr:rowOff>142875</xdr:rowOff>
    </xdr:to>
    <xdr:sp macro="" textlink="">
      <xdr:nvSpPr>
        <xdr:cNvPr id="15498" name="Text Box 138"/>
        <xdr:cNvSpPr txBox="1">
          <a:spLocks noChangeArrowheads="1"/>
        </xdr:cNvSpPr>
      </xdr:nvSpPr>
      <xdr:spPr bwMode="auto">
        <a:xfrm>
          <a:off x="8924925" y="151352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119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9525</xdr:colOff>
      <xdr:row>78</xdr:row>
      <xdr:rowOff>0</xdr:rowOff>
    </xdr:from>
    <xdr:to>
      <xdr:col>120</xdr:col>
      <xdr:colOff>38100</xdr:colOff>
      <xdr:row>78</xdr:row>
      <xdr:rowOff>142875</xdr:rowOff>
    </xdr:to>
    <xdr:sp macro="" textlink="">
      <xdr:nvSpPr>
        <xdr:cNvPr id="15500" name="Text Box 140"/>
        <xdr:cNvSpPr txBox="1">
          <a:spLocks noChangeArrowheads="1"/>
        </xdr:cNvSpPr>
      </xdr:nvSpPr>
      <xdr:spPr bwMode="auto">
        <a:xfrm>
          <a:off x="8239125" y="151352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0</xdr:colOff>
      <xdr:row>77</xdr:row>
      <xdr:rowOff>178734</xdr:rowOff>
    </xdr:from>
    <xdr:to>
      <xdr:col>66</xdr:col>
      <xdr:colOff>38349</xdr:colOff>
      <xdr:row>78</xdr:row>
      <xdr:rowOff>131109</xdr:rowOff>
    </xdr:to>
    <xdr:sp macro="" textlink="">
      <xdr:nvSpPr>
        <xdr:cNvPr id="1055" name="Text Box 31"/>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24093</xdr:colOff>
      <xdr:row>77</xdr:row>
      <xdr:rowOff>178734</xdr:rowOff>
    </xdr:from>
    <xdr:to>
      <xdr:col>75</xdr:col>
      <xdr:colOff>52667</xdr:colOff>
      <xdr:row>78</xdr:row>
      <xdr:rowOff>131109</xdr:rowOff>
    </xdr:to>
    <xdr:sp macro="" textlink="">
      <xdr:nvSpPr>
        <xdr:cNvPr id="1058"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58</a:t>
          </a:r>
        </a:p>
      </xdr:txBody>
    </xdr:sp>
    <xdr:clientData/>
  </xdr:twoCellAnchor>
  <xdr:twoCellAnchor editAs="oneCell">
    <xdr:from>
      <xdr:col>81</xdr:col>
      <xdr:colOff>10085</xdr:colOff>
      <xdr:row>77</xdr:row>
      <xdr:rowOff>178734</xdr:rowOff>
    </xdr:from>
    <xdr:to>
      <xdr:col>84</xdr:col>
      <xdr:colOff>38557</xdr:colOff>
      <xdr:row>78</xdr:row>
      <xdr:rowOff>131109</xdr:rowOff>
    </xdr:to>
    <xdr:sp macro="" textlink="">
      <xdr:nvSpPr>
        <xdr:cNvPr id="1059" name="Text Box 35"/>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15128</xdr:colOff>
      <xdr:row>77</xdr:row>
      <xdr:rowOff>178734</xdr:rowOff>
    </xdr:from>
    <xdr:to>
      <xdr:col>93</xdr:col>
      <xdr:colOff>53745</xdr:colOff>
      <xdr:row>78</xdr:row>
      <xdr:rowOff>131109</xdr:rowOff>
    </xdr:to>
    <xdr:sp macro="" textlink="">
      <xdr:nvSpPr>
        <xdr:cNvPr id="1060" name="Text Box 36"/>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10645</xdr:colOff>
      <xdr:row>77</xdr:row>
      <xdr:rowOff>178734</xdr:rowOff>
    </xdr:from>
    <xdr:to>
      <xdr:col>102</xdr:col>
      <xdr:colOff>48646</xdr:colOff>
      <xdr:row>78</xdr:row>
      <xdr:rowOff>131109</xdr:rowOff>
    </xdr:to>
    <xdr:sp macro="" textlink="">
      <xdr:nvSpPr>
        <xdr:cNvPr id="1098" name="Text Box 74"/>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86</xdr:row>
      <xdr:rowOff>180975</xdr:rowOff>
    </xdr:from>
    <xdr:to>
      <xdr:col>111</xdr:col>
      <xdr:colOff>38100</xdr:colOff>
      <xdr:row>87</xdr:row>
      <xdr:rowOff>228600</xdr:rowOff>
    </xdr:to>
    <xdr:sp macro="" textlink="">
      <xdr:nvSpPr>
        <xdr:cNvPr id="15506" name="Text Box 146"/>
        <xdr:cNvSpPr txBox="1">
          <a:spLocks noChangeArrowheads="1"/>
        </xdr:cNvSpPr>
      </xdr:nvSpPr>
      <xdr:spPr bwMode="auto">
        <a:xfrm>
          <a:off x="7553325" y="1692592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132</xdr:col>
      <xdr:colOff>69056</xdr:colOff>
      <xdr:row>78</xdr:row>
      <xdr:rowOff>0</xdr:rowOff>
    </xdr:from>
    <xdr:to>
      <xdr:col>136</xdr:col>
      <xdr:colOff>20241</xdr:colOff>
      <xdr:row>78</xdr:row>
      <xdr:rowOff>142875</xdr:rowOff>
    </xdr:to>
    <xdr:sp macro="" textlink="">
      <xdr:nvSpPr>
        <xdr:cNvPr id="15507" name="Text Box 147"/>
        <xdr:cNvSpPr txBox="1">
          <a:spLocks noChangeArrowheads="1"/>
        </xdr:cNvSpPr>
      </xdr:nvSpPr>
      <xdr:spPr bwMode="auto">
        <a:xfrm>
          <a:off x="10284619" y="15109031"/>
          <a:ext cx="26074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9525</xdr:colOff>
      <xdr:row>86</xdr:row>
      <xdr:rowOff>180975</xdr:rowOff>
    </xdr:from>
    <xdr:to>
      <xdr:col>120</xdr:col>
      <xdr:colOff>38100</xdr:colOff>
      <xdr:row>87</xdr:row>
      <xdr:rowOff>228600</xdr:rowOff>
    </xdr:to>
    <xdr:sp macro="" textlink="">
      <xdr:nvSpPr>
        <xdr:cNvPr id="15508" name="Text Box 148"/>
        <xdr:cNvSpPr txBox="1">
          <a:spLocks noChangeArrowheads="1"/>
        </xdr:cNvSpPr>
      </xdr:nvSpPr>
      <xdr:spPr bwMode="auto">
        <a:xfrm>
          <a:off x="8239125" y="1692592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132</xdr:col>
      <xdr:colOff>9525</xdr:colOff>
      <xdr:row>45</xdr:row>
      <xdr:rowOff>0</xdr:rowOff>
    </xdr:from>
    <xdr:to>
      <xdr:col>134</xdr:col>
      <xdr:colOff>66675</xdr:colOff>
      <xdr:row>45</xdr:row>
      <xdr:rowOff>190500</xdr:rowOff>
    </xdr:to>
    <xdr:sp macro="" textlink="">
      <xdr:nvSpPr>
        <xdr:cNvPr id="15509" name="Text Box 149"/>
        <xdr:cNvSpPr txBox="1">
          <a:spLocks noChangeArrowheads="1"/>
        </xdr:cNvSpPr>
      </xdr:nvSpPr>
      <xdr:spPr bwMode="auto">
        <a:xfrm>
          <a:off x="10067925" y="876300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88</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19050</xdr:colOff>
      <xdr:row>45</xdr:row>
      <xdr:rowOff>0</xdr:rowOff>
    </xdr:from>
    <xdr:to>
      <xdr:col>123</xdr:col>
      <xdr:colOff>38100</xdr:colOff>
      <xdr:row>45</xdr:row>
      <xdr:rowOff>142875</xdr:rowOff>
    </xdr:to>
    <xdr:sp macro="" textlink="">
      <xdr:nvSpPr>
        <xdr:cNvPr id="15510" name="Text Box 150"/>
        <xdr:cNvSpPr txBox="1">
          <a:spLocks noChangeArrowheads="1"/>
        </xdr:cNvSpPr>
      </xdr:nvSpPr>
      <xdr:spPr bwMode="auto">
        <a:xfrm>
          <a:off x="9163050" y="8763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28575</xdr:colOff>
      <xdr:row>53</xdr:row>
      <xdr:rowOff>180975</xdr:rowOff>
    </xdr:from>
    <xdr:to>
      <xdr:col>123</xdr:col>
      <xdr:colOff>19050</xdr:colOff>
      <xdr:row>54</xdr:row>
      <xdr:rowOff>228600</xdr:rowOff>
    </xdr:to>
    <xdr:sp macro="" textlink="">
      <xdr:nvSpPr>
        <xdr:cNvPr id="15511" name="Text Box 151"/>
        <xdr:cNvSpPr txBox="1">
          <a:spLocks noChangeArrowheads="1"/>
        </xdr:cNvSpPr>
      </xdr:nvSpPr>
      <xdr:spPr bwMode="auto">
        <a:xfrm>
          <a:off x="9172575" y="10553700"/>
          <a:ext cx="219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oneCellAnchor>
    <xdr:from>
      <xdr:col>36</xdr:col>
      <xdr:colOff>9525</xdr:colOff>
      <xdr:row>86</xdr:row>
      <xdr:rowOff>180975</xdr:rowOff>
    </xdr:from>
    <xdr:ext cx="257175" cy="219075"/>
    <xdr:sp macro="" textlink="">
      <xdr:nvSpPr>
        <xdr:cNvPr id="105" name="Text Box 80"/>
        <xdr:cNvSpPr txBox="1">
          <a:spLocks noChangeArrowheads="1"/>
        </xdr:cNvSpPr>
      </xdr:nvSpPr>
      <xdr:spPr bwMode="auto">
        <a:xfrm>
          <a:off x="3438525" y="169259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oneCellAnchor>
  <xdr:oneCellAnchor>
    <xdr:from>
      <xdr:col>36</xdr:col>
      <xdr:colOff>0</xdr:colOff>
      <xdr:row>78</xdr:row>
      <xdr:rowOff>0</xdr:rowOff>
    </xdr:from>
    <xdr:ext cx="266700" cy="142875"/>
    <xdr:sp macro="" textlink="">
      <xdr:nvSpPr>
        <xdr:cNvPr id="107" name="Text Box 133"/>
        <xdr:cNvSpPr txBox="1">
          <a:spLocks noChangeArrowheads="1"/>
        </xdr:cNvSpPr>
      </xdr:nvSpPr>
      <xdr:spPr bwMode="auto">
        <a:xfrm>
          <a:off x="3429000" y="151352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6385"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6386"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6387"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6388"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16389" name="CommandButton1" hidden="1">
              <a:extLst>
                <a:ext uri="{63B3BB69-23CF-44E3-9099-C40C66FF867C}">
                  <a14:compatExt spid="_x0000_s16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66675</xdr:rowOff>
    </xdr:to>
    <xdr:sp macro="" textlink="">
      <xdr:nvSpPr>
        <xdr:cNvPr id="16390" name="Text Box 6"/>
        <xdr:cNvSpPr txBox="1">
          <a:spLocks noChangeArrowheads="1"/>
        </xdr:cNvSpPr>
      </xdr:nvSpPr>
      <xdr:spPr bwMode="auto">
        <a:xfrm>
          <a:off x="2114550" y="19907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0</xdr:colOff>
      <xdr:row>12</xdr:row>
      <xdr:rowOff>0</xdr:rowOff>
    </xdr:from>
    <xdr:to>
      <xdr:col>39</xdr:col>
      <xdr:colOff>38100</xdr:colOff>
      <xdr:row>12</xdr:row>
      <xdr:rowOff>142875</xdr:rowOff>
    </xdr:to>
    <xdr:sp macro="" textlink="">
      <xdr:nvSpPr>
        <xdr:cNvPr id="16404" name="Text Box 20"/>
        <xdr:cNvSpPr txBox="1">
          <a:spLocks noChangeArrowheads="1"/>
        </xdr:cNvSpPr>
      </xdr:nvSpPr>
      <xdr:spPr bwMode="auto">
        <a:xfrm>
          <a:off x="2743200" y="21145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16405" name="Text Box 21"/>
        <xdr:cNvSpPr txBox="1">
          <a:spLocks noChangeArrowheads="1"/>
        </xdr:cNvSpPr>
      </xdr:nvSpPr>
      <xdr:spPr bwMode="auto">
        <a:xfrm>
          <a:off x="3905250" y="2114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0</xdr:colOff>
      <xdr:row>12</xdr:row>
      <xdr:rowOff>0</xdr:rowOff>
    </xdr:from>
    <xdr:to>
      <xdr:col>69</xdr:col>
      <xdr:colOff>38100</xdr:colOff>
      <xdr:row>12</xdr:row>
      <xdr:rowOff>142875</xdr:rowOff>
    </xdr:to>
    <xdr:sp macro="" textlink="">
      <xdr:nvSpPr>
        <xdr:cNvPr id="16406" name="Text Box 22"/>
        <xdr:cNvSpPr txBox="1">
          <a:spLocks noChangeArrowheads="1"/>
        </xdr:cNvSpPr>
      </xdr:nvSpPr>
      <xdr:spPr bwMode="auto">
        <a:xfrm>
          <a:off x="5029200" y="21145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16407" name="Text Box 23"/>
        <xdr:cNvSpPr txBox="1">
          <a:spLocks noChangeArrowheads="1"/>
        </xdr:cNvSpPr>
      </xdr:nvSpPr>
      <xdr:spPr bwMode="auto">
        <a:xfrm>
          <a:off x="6200775" y="2114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0</xdr:colOff>
      <xdr:row>12</xdr:row>
      <xdr:rowOff>0</xdr:rowOff>
    </xdr:from>
    <xdr:to>
      <xdr:col>99</xdr:col>
      <xdr:colOff>38100</xdr:colOff>
      <xdr:row>12</xdr:row>
      <xdr:rowOff>142875</xdr:rowOff>
    </xdr:to>
    <xdr:sp macro="" textlink="">
      <xdr:nvSpPr>
        <xdr:cNvPr id="16408" name="Text Box 24"/>
        <xdr:cNvSpPr txBox="1">
          <a:spLocks noChangeArrowheads="1"/>
        </xdr:cNvSpPr>
      </xdr:nvSpPr>
      <xdr:spPr bwMode="auto">
        <a:xfrm>
          <a:off x="7324725" y="21145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16409" name="Text Box 25"/>
        <xdr:cNvSpPr txBox="1">
          <a:spLocks noChangeArrowheads="1"/>
        </xdr:cNvSpPr>
      </xdr:nvSpPr>
      <xdr:spPr bwMode="auto">
        <a:xfrm>
          <a:off x="8324850" y="21431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73</xdr:row>
      <xdr:rowOff>85725</xdr:rowOff>
    </xdr:from>
    <xdr:to>
      <xdr:col>31</xdr:col>
      <xdr:colOff>0</xdr:colOff>
      <xdr:row>73</xdr:row>
      <xdr:rowOff>85725</xdr:rowOff>
    </xdr:to>
    <xdr:sp macro="" textlink="">
      <xdr:nvSpPr>
        <xdr:cNvPr id="16410" name="Line 26"/>
        <xdr:cNvSpPr>
          <a:spLocks noChangeShapeType="1"/>
        </xdr:cNvSpPr>
      </xdr:nvSpPr>
      <xdr:spPr bwMode="auto">
        <a:xfrm>
          <a:off x="476250" y="138207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71</xdr:row>
          <xdr:rowOff>57150</xdr:rowOff>
        </xdr:from>
        <xdr:to>
          <xdr:col>24</xdr:col>
          <xdr:colOff>28575</xdr:colOff>
          <xdr:row>73</xdr:row>
          <xdr:rowOff>28575</xdr:rowOff>
        </xdr:to>
        <xdr:sp macro="" textlink="">
          <xdr:nvSpPr>
            <xdr:cNvPr id="16411" name="CommandButton5" hidden="1">
              <a:extLst>
                <a:ext uri="{63B3BB69-23CF-44E3-9099-C40C66FF867C}">
                  <a14:compatExt spid="_x0000_s16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57150</xdr:rowOff>
        </xdr:from>
        <xdr:to>
          <xdr:col>12</xdr:col>
          <xdr:colOff>9525</xdr:colOff>
          <xdr:row>73</xdr:row>
          <xdr:rowOff>28575</xdr:rowOff>
        </xdr:to>
        <xdr:sp macro="" textlink="">
          <xdr:nvSpPr>
            <xdr:cNvPr id="16412" name="CommandButton4" hidden="1">
              <a:extLst>
                <a:ext uri="{63B3BB69-23CF-44E3-9099-C40C66FF867C}">
                  <a14:compatExt spid="_x0000_s16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19050</xdr:colOff>
      <xdr:row>79</xdr:row>
      <xdr:rowOff>38100</xdr:rowOff>
    </xdr:from>
    <xdr:to>
      <xdr:col>29</xdr:col>
      <xdr:colOff>47625</xdr:colOff>
      <xdr:row>80</xdr:row>
      <xdr:rowOff>66675</xdr:rowOff>
    </xdr:to>
    <xdr:sp macro="" textlink="">
      <xdr:nvSpPr>
        <xdr:cNvPr id="16413" name="Text Box 29"/>
        <xdr:cNvSpPr txBox="1">
          <a:spLocks noChangeArrowheads="1"/>
        </xdr:cNvSpPr>
      </xdr:nvSpPr>
      <xdr:spPr bwMode="auto">
        <a:xfrm>
          <a:off x="2076450" y="147542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79</xdr:row>
      <xdr:rowOff>142875</xdr:rowOff>
    </xdr:from>
    <xdr:to>
      <xdr:col>39</xdr:col>
      <xdr:colOff>38100</xdr:colOff>
      <xdr:row>80</xdr:row>
      <xdr:rowOff>123825</xdr:rowOff>
    </xdr:to>
    <xdr:sp macro="" textlink="">
      <xdr:nvSpPr>
        <xdr:cNvPr id="16418" name="Text Box 34"/>
        <xdr:cNvSpPr txBox="1">
          <a:spLocks noChangeArrowheads="1"/>
        </xdr:cNvSpPr>
      </xdr:nvSpPr>
      <xdr:spPr bwMode="auto">
        <a:xfrm>
          <a:off x="2762250"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9525</xdr:colOff>
      <xdr:row>79</xdr:row>
      <xdr:rowOff>142875</xdr:rowOff>
    </xdr:from>
    <xdr:to>
      <xdr:col>47</xdr:col>
      <xdr:colOff>38100</xdr:colOff>
      <xdr:row>80</xdr:row>
      <xdr:rowOff>123825</xdr:rowOff>
    </xdr:to>
    <xdr:sp macro="" textlink="">
      <xdr:nvSpPr>
        <xdr:cNvPr id="16419" name="Text Box 35"/>
        <xdr:cNvSpPr txBox="1">
          <a:spLocks noChangeArrowheads="1"/>
        </xdr:cNvSpPr>
      </xdr:nvSpPr>
      <xdr:spPr bwMode="auto">
        <a:xfrm>
          <a:off x="3362325" y="14859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52</xdr:col>
      <xdr:colOff>9525</xdr:colOff>
      <xdr:row>79</xdr:row>
      <xdr:rowOff>142875</xdr:rowOff>
    </xdr:from>
    <xdr:to>
      <xdr:col>55</xdr:col>
      <xdr:colOff>38100</xdr:colOff>
      <xdr:row>80</xdr:row>
      <xdr:rowOff>123825</xdr:rowOff>
    </xdr:to>
    <xdr:sp macro="" textlink="">
      <xdr:nvSpPr>
        <xdr:cNvPr id="16420" name="Text Box 36"/>
        <xdr:cNvSpPr txBox="1">
          <a:spLocks noChangeArrowheads="1"/>
        </xdr:cNvSpPr>
      </xdr:nvSpPr>
      <xdr:spPr bwMode="auto">
        <a:xfrm>
          <a:off x="3971925" y="14859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93</xdr:col>
      <xdr:colOff>19050</xdr:colOff>
      <xdr:row>79</xdr:row>
      <xdr:rowOff>142875</xdr:rowOff>
    </xdr:from>
    <xdr:to>
      <xdr:col>96</xdr:col>
      <xdr:colOff>38099</xdr:colOff>
      <xdr:row>80</xdr:row>
      <xdr:rowOff>123825</xdr:rowOff>
    </xdr:to>
    <xdr:sp macro="" textlink="">
      <xdr:nvSpPr>
        <xdr:cNvPr id="16422" name="Text Box 38"/>
        <xdr:cNvSpPr txBox="1">
          <a:spLocks noChangeArrowheads="1"/>
        </xdr:cNvSpPr>
      </xdr:nvSpPr>
      <xdr:spPr bwMode="auto">
        <a:xfrm>
          <a:off x="7953375"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104</xdr:col>
      <xdr:colOff>19050</xdr:colOff>
      <xdr:row>79</xdr:row>
      <xdr:rowOff>142875</xdr:rowOff>
    </xdr:from>
    <xdr:to>
      <xdr:col>107</xdr:col>
      <xdr:colOff>38100</xdr:colOff>
      <xdr:row>80</xdr:row>
      <xdr:rowOff>123825</xdr:rowOff>
    </xdr:to>
    <xdr:sp macro="" textlink="">
      <xdr:nvSpPr>
        <xdr:cNvPr id="16424" name="Text Box 40"/>
        <xdr:cNvSpPr txBox="1">
          <a:spLocks noChangeArrowheads="1"/>
        </xdr:cNvSpPr>
      </xdr:nvSpPr>
      <xdr:spPr bwMode="auto">
        <a:xfrm>
          <a:off x="8791575"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112</xdr:col>
      <xdr:colOff>9525</xdr:colOff>
      <xdr:row>79</xdr:row>
      <xdr:rowOff>142875</xdr:rowOff>
    </xdr:from>
    <xdr:to>
      <xdr:col>115</xdr:col>
      <xdr:colOff>38099</xdr:colOff>
      <xdr:row>80</xdr:row>
      <xdr:rowOff>123825</xdr:rowOff>
    </xdr:to>
    <xdr:sp macro="" textlink="">
      <xdr:nvSpPr>
        <xdr:cNvPr id="16432" name="Text Box 48"/>
        <xdr:cNvSpPr txBox="1">
          <a:spLocks noChangeArrowheads="1"/>
        </xdr:cNvSpPr>
      </xdr:nvSpPr>
      <xdr:spPr bwMode="auto">
        <a:xfrm>
          <a:off x="9391650" y="148590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107</xdr:row>
      <xdr:rowOff>85725</xdr:rowOff>
    </xdr:from>
    <xdr:to>
      <xdr:col>31</xdr:col>
      <xdr:colOff>0</xdr:colOff>
      <xdr:row>107</xdr:row>
      <xdr:rowOff>85725</xdr:rowOff>
    </xdr:to>
    <xdr:sp macro="" textlink="">
      <xdr:nvSpPr>
        <xdr:cNvPr id="16433" name="Line 49"/>
        <xdr:cNvSpPr>
          <a:spLocks noChangeShapeType="1"/>
        </xdr:cNvSpPr>
      </xdr:nvSpPr>
      <xdr:spPr bwMode="auto">
        <a:xfrm>
          <a:off x="476250" y="202025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105</xdr:row>
          <xdr:rowOff>57150</xdr:rowOff>
        </xdr:from>
        <xdr:to>
          <xdr:col>24</xdr:col>
          <xdr:colOff>28575</xdr:colOff>
          <xdr:row>107</xdr:row>
          <xdr:rowOff>28575</xdr:rowOff>
        </xdr:to>
        <xdr:sp macro="" textlink="">
          <xdr:nvSpPr>
            <xdr:cNvPr id="16434" name="CommandButton7" hidden="1">
              <a:extLst>
                <a:ext uri="{63B3BB69-23CF-44E3-9099-C40C66FF867C}">
                  <a14:compatExt spid="_x0000_s16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57150</xdr:rowOff>
        </xdr:from>
        <xdr:to>
          <xdr:col>12</xdr:col>
          <xdr:colOff>9525</xdr:colOff>
          <xdr:row>107</xdr:row>
          <xdr:rowOff>28575</xdr:rowOff>
        </xdr:to>
        <xdr:sp macro="" textlink="">
          <xdr:nvSpPr>
            <xdr:cNvPr id="16435" name="CommandButton6" hidden="1">
              <a:extLst>
                <a:ext uri="{63B3BB69-23CF-44E3-9099-C40C66FF867C}">
                  <a14:compatExt spid="_x0000_s16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113</xdr:row>
      <xdr:rowOff>38100</xdr:rowOff>
    </xdr:from>
    <xdr:to>
      <xdr:col>30</xdr:col>
      <xdr:colOff>9525</xdr:colOff>
      <xdr:row>114</xdr:row>
      <xdr:rowOff>66675</xdr:rowOff>
    </xdr:to>
    <xdr:sp macro="" textlink="">
      <xdr:nvSpPr>
        <xdr:cNvPr id="16438" name="Text Box 54"/>
        <xdr:cNvSpPr txBox="1">
          <a:spLocks noChangeArrowheads="1"/>
        </xdr:cNvSpPr>
      </xdr:nvSpPr>
      <xdr:spPr bwMode="auto">
        <a:xfrm>
          <a:off x="2114550" y="211359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113</xdr:row>
      <xdr:rowOff>142875</xdr:rowOff>
    </xdr:from>
    <xdr:to>
      <xdr:col>39</xdr:col>
      <xdr:colOff>47625</xdr:colOff>
      <xdr:row>114</xdr:row>
      <xdr:rowOff>123825</xdr:rowOff>
    </xdr:to>
    <xdr:sp macro="" textlink="">
      <xdr:nvSpPr>
        <xdr:cNvPr id="16440" name="Text Box 56"/>
        <xdr:cNvSpPr txBox="1">
          <a:spLocks noChangeArrowheads="1"/>
        </xdr:cNvSpPr>
      </xdr:nvSpPr>
      <xdr:spPr bwMode="auto">
        <a:xfrm>
          <a:off x="27622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19050</xdr:colOff>
      <xdr:row>113</xdr:row>
      <xdr:rowOff>142875</xdr:rowOff>
    </xdr:from>
    <xdr:to>
      <xdr:col>48</xdr:col>
      <xdr:colOff>47625</xdr:colOff>
      <xdr:row>114</xdr:row>
      <xdr:rowOff>123825</xdr:rowOff>
    </xdr:to>
    <xdr:sp macro="" textlink="">
      <xdr:nvSpPr>
        <xdr:cNvPr id="16441" name="Text Box 57"/>
        <xdr:cNvSpPr txBox="1">
          <a:spLocks noChangeArrowheads="1"/>
        </xdr:cNvSpPr>
      </xdr:nvSpPr>
      <xdr:spPr bwMode="auto">
        <a:xfrm>
          <a:off x="34480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54</xdr:col>
      <xdr:colOff>19050</xdr:colOff>
      <xdr:row>113</xdr:row>
      <xdr:rowOff>142875</xdr:rowOff>
    </xdr:from>
    <xdr:to>
      <xdr:col>57</xdr:col>
      <xdr:colOff>47625</xdr:colOff>
      <xdr:row>114</xdr:row>
      <xdr:rowOff>123825</xdr:rowOff>
    </xdr:to>
    <xdr:sp macro="" textlink="">
      <xdr:nvSpPr>
        <xdr:cNvPr id="16442" name="Text Box 58"/>
        <xdr:cNvSpPr txBox="1">
          <a:spLocks noChangeArrowheads="1"/>
        </xdr:cNvSpPr>
      </xdr:nvSpPr>
      <xdr:spPr bwMode="auto">
        <a:xfrm>
          <a:off x="41338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63</xdr:col>
      <xdr:colOff>19050</xdr:colOff>
      <xdr:row>113</xdr:row>
      <xdr:rowOff>142875</xdr:rowOff>
    </xdr:from>
    <xdr:to>
      <xdr:col>66</xdr:col>
      <xdr:colOff>47625</xdr:colOff>
      <xdr:row>114</xdr:row>
      <xdr:rowOff>123825</xdr:rowOff>
    </xdr:to>
    <xdr:sp macro="" textlink="">
      <xdr:nvSpPr>
        <xdr:cNvPr id="16443" name="Text Box 59"/>
        <xdr:cNvSpPr txBox="1">
          <a:spLocks noChangeArrowheads="1"/>
        </xdr:cNvSpPr>
      </xdr:nvSpPr>
      <xdr:spPr bwMode="auto">
        <a:xfrm>
          <a:off x="48196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72</xdr:col>
      <xdr:colOff>19050</xdr:colOff>
      <xdr:row>113</xdr:row>
      <xdr:rowOff>142875</xdr:rowOff>
    </xdr:from>
    <xdr:to>
      <xdr:col>75</xdr:col>
      <xdr:colOff>47625</xdr:colOff>
      <xdr:row>114</xdr:row>
      <xdr:rowOff>123825</xdr:rowOff>
    </xdr:to>
    <xdr:sp macro="" textlink="">
      <xdr:nvSpPr>
        <xdr:cNvPr id="16444" name="Text Box 60"/>
        <xdr:cNvSpPr txBox="1">
          <a:spLocks noChangeArrowheads="1"/>
        </xdr:cNvSpPr>
      </xdr:nvSpPr>
      <xdr:spPr bwMode="auto">
        <a:xfrm>
          <a:off x="55054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81</xdr:col>
      <xdr:colOff>9525</xdr:colOff>
      <xdr:row>113</xdr:row>
      <xdr:rowOff>142875</xdr:rowOff>
    </xdr:from>
    <xdr:to>
      <xdr:col>83</xdr:col>
      <xdr:colOff>38100</xdr:colOff>
      <xdr:row>114</xdr:row>
      <xdr:rowOff>123825</xdr:rowOff>
    </xdr:to>
    <xdr:sp macro="" textlink="">
      <xdr:nvSpPr>
        <xdr:cNvPr id="16446" name="Text Box 62"/>
        <xdr:cNvSpPr txBox="1">
          <a:spLocks noChangeArrowheads="1"/>
        </xdr:cNvSpPr>
      </xdr:nvSpPr>
      <xdr:spPr bwMode="auto">
        <a:xfrm>
          <a:off x="6191250" y="21240750"/>
          <a:ext cx="1809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70</a:t>
          </a:r>
        </a:p>
      </xdr:txBody>
    </xdr:sp>
    <xdr:clientData/>
  </xdr:twoCellAnchor>
  <xdr:twoCellAnchor editAs="oneCell">
    <xdr:from>
      <xdr:col>90</xdr:col>
      <xdr:colOff>0</xdr:colOff>
      <xdr:row>113</xdr:row>
      <xdr:rowOff>142875</xdr:rowOff>
    </xdr:from>
    <xdr:to>
      <xdr:col>93</xdr:col>
      <xdr:colOff>38100</xdr:colOff>
      <xdr:row>114</xdr:row>
      <xdr:rowOff>123825</xdr:rowOff>
    </xdr:to>
    <xdr:sp macro="" textlink="">
      <xdr:nvSpPr>
        <xdr:cNvPr id="16447" name="Text Box 63"/>
        <xdr:cNvSpPr txBox="1">
          <a:spLocks noChangeArrowheads="1"/>
        </xdr:cNvSpPr>
      </xdr:nvSpPr>
      <xdr:spPr bwMode="auto">
        <a:xfrm>
          <a:off x="6867525" y="212407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99</xdr:col>
      <xdr:colOff>0</xdr:colOff>
      <xdr:row>113</xdr:row>
      <xdr:rowOff>142875</xdr:rowOff>
    </xdr:from>
    <xdr:to>
      <xdr:col>102</xdr:col>
      <xdr:colOff>38100</xdr:colOff>
      <xdr:row>114</xdr:row>
      <xdr:rowOff>123825</xdr:rowOff>
    </xdr:to>
    <xdr:sp macro="" textlink="">
      <xdr:nvSpPr>
        <xdr:cNvPr id="16448" name="Text Box 64"/>
        <xdr:cNvSpPr txBox="1">
          <a:spLocks noChangeArrowheads="1"/>
        </xdr:cNvSpPr>
      </xdr:nvSpPr>
      <xdr:spPr bwMode="auto">
        <a:xfrm>
          <a:off x="7553325" y="212407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0</xdr:colOff>
      <xdr:row>113</xdr:row>
      <xdr:rowOff>142875</xdr:rowOff>
    </xdr:from>
    <xdr:to>
      <xdr:col>111</xdr:col>
      <xdr:colOff>9525</xdr:colOff>
      <xdr:row>114</xdr:row>
      <xdr:rowOff>123825</xdr:rowOff>
    </xdr:to>
    <xdr:sp macro="" textlink="">
      <xdr:nvSpPr>
        <xdr:cNvPr id="16449" name="Text Box 65"/>
        <xdr:cNvSpPr txBox="1">
          <a:spLocks noChangeArrowheads="1"/>
        </xdr:cNvSpPr>
      </xdr:nvSpPr>
      <xdr:spPr bwMode="auto">
        <a:xfrm>
          <a:off x="8239125" y="21240750"/>
          <a:ext cx="2381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115</xdr:col>
      <xdr:colOff>9525</xdr:colOff>
      <xdr:row>113</xdr:row>
      <xdr:rowOff>142875</xdr:rowOff>
    </xdr:from>
    <xdr:to>
      <xdr:col>118</xdr:col>
      <xdr:colOff>38100</xdr:colOff>
      <xdr:row>114</xdr:row>
      <xdr:rowOff>123825</xdr:rowOff>
    </xdr:to>
    <xdr:sp macro="" textlink="">
      <xdr:nvSpPr>
        <xdr:cNvPr id="16450" name="Text Box 66"/>
        <xdr:cNvSpPr txBox="1">
          <a:spLocks noChangeArrowheads="1"/>
        </xdr:cNvSpPr>
      </xdr:nvSpPr>
      <xdr:spPr bwMode="auto">
        <a:xfrm>
          <a:off x="8782050" y="21240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117</a:t>
          </a:r>
        </a:p>
      </xdr:txBody>
    </xdr:sp>
    <xdr:clientData/>
  </xdr:twoCellAnchor>
  <xdr:twoCellAnchor>
    <xdr:from>
      <xdr:col>6</xdr:col>
      <xdr:colOff>19050</xdr:colOff>
      <xdr:row>141</xdr:row>
      <xdr:rowOff>85725</xdr:rowOff>
    </xdr:from>
    <xdr:to>
      <xdr:col>31</xdr:col>
      <xdr:colOff>0</xdr:colOff>
      <xdr:row>141</xdr:row>
      <xdr:rowOff>85725</xdr:rowOff>
    </xdr:to>
    <xdr:sp macro="" textlink="">
      <xdr:nvSpPr>
        <xdr:cNvPr id="16463" name="Line 79"/>
        <xdr:cNvSpPr>
          <a:spLocks noChangeShapeType="1"/>
        </xdr:cNvSpPr>
      </xdr:nvSpPr>
      <xdr:spPr bwMode="auto">
        <a:xfrm>
          <a:off x="476250" y="26584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139</xdr:row>
          <xdr:rowOff>57150</xdr:rowOff>
        </xdr:from>
        <xdr:to>
          <xdr:col>24</xdr:col>
          <xdr:colOff>28575</xdr:colOff>
          <xdr:row>141</xdr:row>
          <xdr:rowOff>28575</xdr:rowOff>
        </xdr:to>
        <xdr:sp macro="" textlink="">
          <xdr:nvSpPr>
            <xdr:cNvPr id="16464" name="CommandButton9" hidden="1">
              <a:extLst>
                <a:ext uri="{63B3BB69-23CF-44E3-9099-C40C66FF867C}">
                  <a14:compatExt spid="_x0000_s16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139</xdr:row>
          <xdr:rowOff>57150</xdr:rowOff>
        </xdr:from>
        <xdr:to>
          <xdr:col>12</xdr:col>
          <xdr:colOff>9525</xdr:colOff>
          <xdr:row>141</xdr:row>
          <xdr:rowOff>28575</xdr:rowOff>
        </xdr:to>
        <xdr:sp macro="" textlink="">
          <xdr:nvSpPr>
            <xdr:cNvPr id="16465" name="CommandButton8" hidden="1">
              <a:extLst>
                <a:ext uri="{63B3BB69-23CF-44E3-9099-C40C66FF867C}">
                  <a14:compatExt spid="_x0000_s16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147</xdr:row>
      <xdr:rowOff>38100</xdr:rowOff>
    </xdr:from>
    <xdr:to>
      <xdr:col>30</xdr:col>
      <xdr:colOff>9525</xdr:colOff>
      <xdr:row>148</xdr:row>
      <xdr:rowOff>66675</xdr:rowOff>
    </xdr:to>
    <xdr:sp macro="" textlink="">
      <xdr:nvSpPr>
        <xdr:cNvPr id="16468" name="Text Box 84"/>
        <xdr:cNvSpPr txBox="1">
          <a:spLocks noChangeArrowheads="1"/>
        </xdr:cNvSpPr>
      </xdr:nvSpPr>
      <xdr:spPr bwMode="auto">
        <a:xfrm>
          <a:off x="2114550" y="275177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0</xdr:colOff>
      <xdr:row>147</xdr:row>
      <xdr:rowOff>142875</xdr:rowOff>
    </xdr:from>
    <xdr:to>
      <xdr:col>39</xdr:col>
      <xdr:colOff>38100</xdr:colOff>
      <xdr:row>148</xdr:row>
      <xdr:rowOff>123825</xdr:rowOff>
    </xdr:to>
    <xdr:sp macro="" textlink="">
      <xdr:nvSpPr>
        <xdr:cNvPr id="16479" name="Text Box 95"/>
        <xdr:cNvSpPr txBox="1">
          <a:spLocks noChangeArrowheads="1"/>
        </xdr:cNvSpPr>
      </xdr:nvSpPr>
      <xdr:spPr bwMode="auto">
        <a:xfrm>
          <a:off x="2743200" y="276225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43</xdr:col>
      <xdr:colOff>0</xdr:colOff>
      <xdr:row>147</xdr:row>
      <xdr:rowOff>142875</xdr:rowOff>
    </xdr:from>
    <xdr:to>
      <xdr:col>46</xdr:col>
      <xdr:colOff>38100</xdr:colOff>
      <xdr:row>148</xdr:row>
      <xdr:rowOff>123825</xdr:rowOff>
    </xdr:to>
    <xdr:sp macro="" textlink="">
      <xdr:nvSpPr>
        <xdr:cNvPr id="16480" name="Text Box 96"/>
        <xdr:cNvSpPr txBox="1">
          <a:spLocks noChangeArrowheads="1"/>
        </xdr:cNvSpPr>
      </xdr:nvSpPr>
      <xdr:spPr bwMode="auto">
        <a:xfrm>
          <a:off x="3276600" y="276225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50</xdr:col>
      <xdr:colOff>0</xdr:colOff>
      <xdr:row>147</xdr:row>
      <xdr:rowOff>142875</xdr:rowOff>
    </xdr:from>
    <xdr:to>
      <xdr:col>53</xdr:col>
      <xdr:colOff>38100</xdr:colOff>
      <xdr:row>148</xdr:row>
      <xdr:rowOff>123825</xdr:rowOff>
    </xdr:to>
    <xdr:sp macro="" textlink="">
      <xdr:nvSpPr>
        <xdr:cNvPr id="16481" name="Text Box 97"/>
        <xdr:cNvSpPr txBox="1">
          <a:spLocks noChangeArrowheads="1"/>
        </xdr:cNvSpPr>
      </xdr:nvSpPr>
      <xdr:spPr bwMode="auto">
        <a:xfrm>
          <a:off x="3810000" y="276225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57</xdr:col>
      <xdr:colOff>9525</xdr:colOff>
      <xdr:row>147</xdr:row>
      <xdr:rowOff>142875</xdr:rowOff>
    </xdr:from>
    <xdr:to>
      <xdr:col>60</xdr:col>
      <xdr:colOff>38100</xdr:colOff>
      <xdr:row>148</xdr:row>
      <xdr:rowOff>123825</xdr:rowOff>
    </xdr:to>
    <xdr:sp macro="" textlink="">
      <xdr:nvSpPr>
        <xdr:cNvPr id="16482" name="Text Box 98"/>
        <xdr:cNvSpPr txBox="1">
          <a:spLocks noChangeArrowheads="1"/>
        </xdr:cNvSpPr>
      </xdr:nvSpPr>
      <xdr:spPr bwMode="auto">
        <a:xfrm>
          <a:off x="4352925"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64</xdr:col>
      <xdr:colOff>9525</xdr:colOff>
      <xdr:row>147</xdr:row>
      <xdr:rowOff>142875</xdr:rowOff>
    </xdr:from>
    <xdr:to>
      <xdr:col>67</xdr:col>
      <xdr:colOff>38100</xdr:colOff>
      <xdr:row>148</xdr:row>
      <xdr:rowOff>123825</xdr:rowOff>
    </xdr:to>
    <xdr:sp macro="" textlink="">
      <xdr:nvSpPr>
        <xdr:cNvPr id="16484" name="Text Box 100"/>
        <xdr:cNvSpPr txBox="1">
          <a:spLocks noChangeArrowheads="1"/>
        </xdr:cNvSpPr>
      </xdr:nvSpPr>
      <xdr:spPr bwMode="auto">
        <a:xfrm>
          <a:off x="4886325"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71</xdr:col>
      <xdr:colOff>38100</xdr:colOff>
      <xdr:row>147</xdr:row>
      <xdr:rowOff>142875</xdr:rowOff>
    </xdr:from>
    <xdr:to>
      <xdr:col>74</xdr:col>
      <xdr:colOff>66675</xdr:colOff>
      <xdr:row>148</xdr:row>
      <xdr:rowOff>123825</xdr:rowOff>
    </xdr:to>
    <xdr:sp macro="" textlink="">
      <xdr:nvSpPr>
        <xdr:cNvPr id="16485" name="Text Box 101"/>
        <xdr:cNvSpPr txBox="1">
          <a:spLocks noChangeArrowheads="1"/>
        </xdr:cNvSpPr>
      </xdr:nvSpPr>
      <xdr:spPr bwMode="auto">
        <a:xfrm>
          <a:off x="544830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79</xdr:col>
      <xdr:colOff>9525</xdr:colOff>
      <xdr:row>147</xdr:row>
      <xdr:rowOff>142875</xdr:rowOff>
    </xdr:from>
    <xdr:to>
      <xdr:col>82</xdr:col>
      <xdr:colOff>38100</xdr:colOff>
      <xdr:row>148</xdr:row>
      <xdr:rowOff>123825</xdr:rowOff>
    </xdr:to>
    <xdr:sp macro="" textlink="">
      <xdr:nvSpPr>
        <xdr:cNvPr id="16486" name="Text Box 102"/>
        <xdr:cNvSpPr txBox="1">
          <a:spLocks noChangeArrowheads="1"/>
        </xdr:cNvSpPr>
      </xdr:nvSpPr>
      <xdr:spPr bwMode="auto">
        <a:xfrm>
          <a:off x="603885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87</xdr:col>
      <xdr:colOff>9525</xdr:colOff>
      <xdr:row>147</xdr:row>
      <xdr:rowOff>142875</xdr:rowOff>
    </xdr:from>
    <xdr:to>
      <xdr:col>90</xdr:col>
      <xdr:colOff>38100</xdr:colOff>
      <xdr:row>148</xdr:row>
      <xdr:rowOff>123825</xdr:rowOff>
    </xdr:to>
    <xdr:sp macro="" textlink="">
      <xdr:nvSpPr>
        <xdr:cNvPr id="16487" name="Text Box 103"/>
        <xdr:cNvSpPr txBox="1">
          <a:spLocks noChangeArrowheads="1"/>
        </xdr:cNvSpPr>
      </xdr:nvSpPr>
      <xdr:spPr bwMode="auto">
        <a:xfrm>
          <a:off x="664845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95</xdr:col>
      <xdr:colOff>19050</xdr:colOff>
      <xdr:row>147</xdr:row>
      <xdr:rowOff>142875</xdr:rowOff>
    </xdr:from>
    <xdr:to>
      <xdr:col>98</xdr:col>
      <xdr:colOff>47625</xdr:colOff>
      <xdr:row>148</xdr:row>
      <xdr:rowOff>123825</xdr:rowOff>
    </xdr:to>
    <xdr:sp macro="" textlink="">
      <xdr:nvSpPr>
        <xdr:cNvPr id="16488" name="Text Box 104"/>
        <xdr:cNvSpPr txBox="1">
          <a:spLocks noChangeArrowheads="1"/>
        </xdr:cNvSpPr>
      </xdr:nvSpPr>
      <xdr:spPr bwMode="auto">
        <a:xfrm>
          <a:off x="7267575"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94</a:t>
          </a:r>
        </a:p>
      </xdr:txBody>
    </xdr:sp>
    <xdr:clientData/>
  </xdr:twoCellAnchor>
  <xdr:twoCellAnchor editAs="oneCell">
    <xdr:from>
      <xdr:col>101</xdr:col>
      <xdr:colOff>9525</xdr:colOff>
      <xdr:row>147</xdr:row>
      <xdr:rowOff>142875</xdr:rowOff>
    </xdr:from>
    <xdr:to>
      <xdr:col>104</xdr:col>
      <xdr:colOff>38100</xdr:colOff>
      <xdr:row>148</xdr:row>
      <xdr:rowOff>123825</xdr:rowOff>
    </xdr:to>
    <xdr:sp macro="" textlink="">
      <xdr:nvSpPr>
        <xdr:cNvPr id="16489" name="Text Box 105"/>
        <xdr:cNvSpPr txBox="1">
          <a:spLocks noChangeArrowheads="1"/>
        </xdr:cNvSpPr>
      </xdr:nvSpPr>
      <xdr:spPr bwMode="auto">
        <a:xfrm>
          <a:off x="7715250" y="276225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xdr:from>
      <xdr:col>6</xdr:col>
      <xdr:colOff>19050</xdr:colOff>
      <xdr:row>175</xdr:row>
      <xdr:rowOff>85725</xdr:rowOff>
    </xdr:from>
    <xdr:to>
      <xdr:col>31</xdr:col>
      <xdr:colOff>0</xdr:colOff>
      <xdr:row>175</xdr:row>
      <xdr:rowOff>85725</xdr:rowOff>
    </xdr:to>
    <xdr:sp macro="" textlink="">
      <xdr:nvSpPr>
        <xdr:cNvPr id="16490" name="Line 106"/>
        <xdr:cNvSpPr>
          <a:spLocks noChangeShapeType="1"/>
        </xdr:cNvSpPr>
      </xdr:nvSpPr>
      <xdr:spPr bwMode="auto">
        <a:xfrm>
          <a:off x="476250" y="32966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181</xdr:row>
      <xdr:rowOff>38100</xdr:rowOff>
    </xdr:from>
    <xdr:to>
      <xdr:col>30</xdr:col>
      <xdr:colOff>9525</xdr:colOff>
      <xdr:row>182</xdr:row>
      <xdr:rowOff>66675</xdr:rowOff>
    </xdr:to>
    <xdr:sp macro="" textlink="">
      <xdr:nvSpPr>
        <xdr:cNvPr id="16493" name="Text Box 109"/>
        <xdr:cNvSpPr txBox="1">
          <a:spLocks noChangeArrowheads="1"/>
        </xdr:cNvSpPr>
      </xdr:nvSpPr>
      <xdr:spPr bwMode="auto">
        <a:xfrm>
          <a:off x="2114550" y="33899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173</xdr:row>
          <xdr:rowOff>57150</xdr:rowOff>
        </xdr:from>
        <xdr:to>
          <xdr:col>12</xdr:col>
          <xdr:colOff>9525</xdr:colOff>
          <xdr:row>175</xdr:row>
          <xdr:rowOff>28575</xdr:rowOff>
        </xdr:to>
        <xdr:sp macro="" textlink="">
          <xdr:nvSpPr>
            <xdr:cNvPr id="16494" name="CommandButton10" hidden="1">
              <a:extLst>
                <a:ext uri="{63B3BB69-23CF-44E3-9099-C40C66FF867C}">
                  <a14:compatExt spid="_x0000_s16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181</xdr:row>
      <xdr:rowOff>142875</xdr:rowOff>
    </xdr:from>
    <xdr:to>
      <xdr:col>39</xdr:col>
      <xdr:colOff>38100</xdr:colOff>
      <xdr:row>182</xdr:row>
      <xdr:rowOff>123825</xdr:rowOff>
    </xdr:to>
    <xdr:sp macro="" textlink="">
      <xdr:nvSpPr>
        <xdr:cNvPr id="16503" name="Text Box 119"/>
        <xdr:cNvSpPr txBox="1">
          <a:spLocks noChangeArrowheads="1"/>
        </xdr:cNvSpPr>
      </xdr:nvSpPr>
      <xdr:spPr bwMode="auto">
        <a:xfrm>
          <a:off x="275272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47</xdr:col>
      <xdr:colOff>38100</xdr:colOff>
      <xdr:row>181</xdr:row>
      <xdr:rowOff>142875</xdr:rowOff>
    </xdr:from>
    <xdr:to>
      <xdr:col>50</xdr:col>
      <xdr:colOff>66675</xdr:colOff>
      <xdr:row>182</xdr:row>
      <xdr:rowOff>123825</xdr:rowOff>
    </xdr:to>
    <xdr:sp macro="" textlink="">
      <xdr:nvSpPr>
        <xdr:cNvPr id="16504" name="Text Box 120"/>
        <xdr:cNvSpPr txBox="1">
          <a:spLocks noChangeArrowheads="1"/>
        </xdr:cNvSpPr>
      </xdr:nvSpPr>
      <xdr:spPr bwMode="auto">
        <a:xfrm>
          <a:off x="361950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58</xdr:col>
      <xdr:colOff>28575</xdr:colOff>
      <xdr:row>181</xdr:row>
      <xdr:rowOff>142875</xdr:rowOff>
    </xdr:from>
    <xdr:to>
      <xdr:col>61</xdr:col>
      <xdr:colOff>57150</xdr:colOff>
      <xdr:row>182</xdr:row>
      <xdr:rowOff>123825</xdr:rowOff>
    </xdr:to>
    <xdr:sp macro="" textlink="">
      <xdr:nvSpPr>
        <xdr:cNvPr id="16505" name="Text Box 121"/>
        <xdr:cNvSpPr txBox="1">
          <a:spLocks noChangeArrowheads="1"/>
        </xdr:cNvSpPr>
      </xdr:nvSpPr>
      <xdr:spPr bwMode="auto">
        <a:xfrm>
          <a:off x="44481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69</xdr:col>
      <xdr:colOff>28575</xdr:colOff>
      <xdr:row>181</xdr:row>
      <xdr:rowOff>142875</xdr:rowOff>
    </xdr:from>
    <xdr:to>
      <xdr:col>72</xdr:col>
      <xdr:colOff>57150</xdr:colOff>
      <xdr:row>182</xdr:row>
      <xdr:rowOff>123825</xdr:rowOff>
    </xdr:to>
    <xdr:sp macro="" textlink="">
      <xdr:nvSpPr>
        <xdr:cNvPr id="16506" name="Text Box 122"/>
        <xdr:cNvSpPr txBox="1">
          <a:spLocks noChangeArrowheads="1"/>
        </xdr:cNvSpPr>
      </xdr:nvSpPr>
      <xdr:spPr bwMode="auto">
        <a:xfrm>
          <a:off x="52863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80</xdr:col>
      <xdr:colOff>9525</xdr:colOff>
      <xdr:row>181</xdr:row>
      <xdr:rowOff>142875</xdr:rowOff>
    </xdr:from>
    <xdr:to>
      <xdr:col>83</xdr:col>
      <xdr:colOff>38100</xdr:colOff>
      <xdr:row>182</xdr:row>
      <xdr:rowOff>123825</xdr:rowOff>
    </xdr:to>
    <xdr:sp macro="" textlink="">
      <xdr:nvSpPr>
        <xdr:cNvPr id="16507" name="Text Box 123"/>
        <xdr:cNvSpPr txBox="1">
          <a:spLocks noChangeArrowheads="1"/>
        </xdr:cNvSpPr>
      </xdr:nvSpPr>
      <xdr:spPr bwMode="auto">
        <a:xfrm>
          <a:off x="611505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102</xdr:col>
      <xdr:colOff>19050</xdr:colOff>
      <xdr:row>181</xdr:row>
      <xdr:rowOff>142875</xdr:rowOff>
    </xdr:from>
    <xdr:to>
      <xdr:col>105</xdr:col>
      <xdr:colOff>47625</xdr:colOff>
      <xdr:row>182</xdr:row>
      <xdr:rowOff>123825</xdr:rowOff>
    </xdr:to>
    <xdr:sp macro="" textlink="">
      <xdr:nvSpPr>
        <xdr:cNvPr id="16510" name="Text Box 126"/>
        <xdr:cNvSpPr txBox="1">
          <a:spLocks noChangeArrowheads="1"/>
        </xdr:cNvSpPr>
      </xdr:nvSpPr>
      <xdr:spPr bwMode="auto">
        <a:xfrm>
          <a:off x="78009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112</xdr:col>
      <xdr:colOff>19050</xdr:colOff>
      <xdr:row>181</xdr:row>
      <xdr:rowOff>142875</xdr:rowOff>
    </xdr:from>
    <xdr:to>
      <xdr:col>115</xdr:col>
      <xdr:colOff>47625</xdr:colOff>
      <xdr:row>182</xdr:row>
      <xdr:rowOff>123825</xdr:rowOff>
    </xdr:to>
    <xdr:sp macro="" textlink="">
      <xdr:nvSpPr>
        <xdr:cNvPr id="16511" name="Text Box 127"/>
        <xdr:cNvSpPr txBox="1">
          <a:spLocks noChangeArrowheads="1"/>
        </xdr:cNvSpPr>
      </xdr:nvSpPr>
      <xdr:spPr bwMode="auto">
        <a:xfrm>
          <a:off x="8562975"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124</xdr:col>
      <xdr:colOff>9525</xdr:colOff>
      <xdr:row>181</xdr:row>
      <xdr:rowOff>142875</xdr:rowOff>
    </xdr:from>
    <xdr:to>
      <xdr:col>127</xdr:col>
      <xdr:colOff>38100</xdr:colOff>
      <xdr:row>182</xdr:row>
      <xdr:rowOff>123825</xdr:rowOff>
    </xdr:to>
    <xdr:sp macro="" textlink="">
      <xdr:nvSpPr>
        <xdr:cNvPr id="16512" name="Text Box 128"/>
        <xdr:cNvSpPr txBox="1">
          <a:spLocks noChangeArrowheads="1"/>
        </xdr:cNvSpPr>
      </xdr:nvSpPr>
      <xdr:spPr bwMode="auto">
        <a:xfrm>
          <a:off x="946785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25</xdr:col>
      <xdr:colOff>47625</xdr:colOff>
      <xdr:row>69</xdr:row>
      <xdr:rowOff>38100</xdr:rowOff>
    </xdr:from>
    <xdr:to>
      <xdr:col>27</xdr:col>
      <xdr:colOff>57150</xdr:colOff>
      <xdr:row>70</xdr:row>
      <xdr:rowOff>47625</xdr:rowOff>
    </xdr:to>
    <xdr:sp macro="" textlink="">
      <xdr:nvSpPr>
        <xdr:cNvPr id="16513" name="Text Box 129"/>
        <xdr:cNvSpPr txBox="1">
          <a:spLocks noChangeArrowheads="1"/>
        </xdr:cNvSpPr>
      </xdr:nvSpPr>
      <xdr:spPr bwMode="auto">
        <a:xfrm>
          <a:off x="1952625" y="129444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69</xdr:row>
      <xdr:rowOff>38100</xdr:rowOff>
    </xdr:from>
    <xdr:to>
      <xdr:col>31</xdr:col>
      <xdr:colOff>66675</xdr:colOff>
      <xdr:row>70</xdr:row>
      <xdr:rowOff>47625</xdr:rowOff>
    </xdr:to>
    <xdr:sp macro="" textlink="">
      <xdr:nvSpPr>
        <xdr:cNvPr id="16514" name="Text Box 130"/>
        <xdr:cNvSpPr txBox="1">
          <a:spLocks noChangeArrowheads="1"/>
        </xdr:cNvSpPr>
      </xdr:nvSpPr>
      <xdr:spPr bwMode="auto">
        <a:xfrm>
          <a:off x="2266950" y="129444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69</xdr:row>
      <xdr:rowOff>38100</xdr:rowOff>
    </xdr:from>
    <xdr:ext cx="116541" cy="156883"/>
    <xdr:sp macro="" textlink="">
      <xdr:nvSpPr>
        <xdr:cNvPr id="16515" name="Text Box 131"/>
        <xdr:cNvSpPr txBox="1">
          <a:spLocks noChangeArrowheads="1"/>
        </xdr:cNvSpPr>
      </xdr:nvSpPr>
      <xdr:spPr bwMode="auto">
        <a:xfrm>
          <a:off x="552450" y="129444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103</xdr:row>
      <xdr:rowOff>38100</xdr:rowOff>
    </xdr:from>
    <xdr:to>
      <xdr:col>27</xdr:col>
      <xdr:colOff>57150</xdr:colOff>
      <xdr:row>104</xdr:row>
      <xdr:rowOff>47625</xdr:rowOff>
    </xdr:to>
    <xdr:sp macro="" textlink="">
      <xdr:nvSpPr>
        <xdr:cNvPr id="16516" name="Text Box 132"/>
        <xdr:cNvSpPr txBox="1">
          <a:spLocks noChangeArrowheads="1"/>
        </xdr:cNvSpPr>
      </xdr:nvSpPr>
      <xdr:spPr bwMode="auto">
        <a:xfrm>
          <a:off x="1952625" y="1932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103</xdr:row>
      <xdr:rowOff>38100</xdr:rowOff>
    </xdr:from>
    <xdr:to>
      <xdr:col>31</xdr:col>
      <xdr:colOff>66675</xdr:colOff>
      <xdr:row>104</xdr:row>
      <xdr:rowOff>47625</xdr:rowOff>
    </xdr:to>
    <xdr:sp macro="" textlink="">
      <xdr:nvSpPr>
        <xdr:cNvPr id="16517" name="Text Box 133"/>
        <xdr:cNvSpPr txBox="1">
          <a:spLocks noChangeArrowheads="1"/>
        </xdr:cNvSpPr>
      </xdr:nvSpPr>
      <xdr:spPr bwMode="auto">
        <a:xfrm>
          <a:off x="2266950" y="1932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103</xdr:row>
      <xdr:rowOff>38100</xdr:rowOff>
    </xdr:from>
    <xdr:ext cx="116541" cy="156882"/>
    <xdr:sp macro="" textlink="">
      <xdr:nvSpPr>
        <xdr:cNvPr id="16518" name="Text Box 134"/>
        <xdr:cNvSpPr txBox="1">
          <a:spLocks noChangeArrowheads="1"/>
        </xdr:cNvSpPr>
      </xdr:nvSpPr>
      <xdr:spPr bwMode="auto">
        <a:xfrm>
          <a:off x="552450" y="1932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137</xdr:row>
      <xdr:rowOff>38100</xdr:rowOff>
    </xdr:from>
    <xdr:to>
      <xdr:col>27</xdr:col>
      <xdr:colOff>57150</xdr:colOff>
      <xdr:row>138</xdr:row>
      <xdr:rowOff>47625</xdr:rowOff>
    </xdr:to>
    <xdr:sp macro="" textlink="">
      <xdr:nvSpPr>
        <xdr:cNvPr id="16519" name="Text Box 135"/>
        <xdr:cNvSpPr txBox="1">
          <a:spLocks noChangeArrowheads="1"/>
        </xdr:cNvSpPr>
      </xdr:nvSpPr>
      <xdr:spPr bwMode="auto">
        <a:xfrm>
          <a:off x="1952625" y="2570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137</xdr:row>
      <xdr:rowOff>38100</xdr:rowOff>
    </xdr:from>
    <xdr:to>
      <xdr:col>31</xdr:col>
      <xdr:colOff>66675</xdr:colOff>
      <xdr:row>138</xdr:row>
      <xdr:rowOff>47625</xdr:rowOff>
    </xdr:to>
    <xdr:sp macro="" textlink="">
      <xdr:nvSpPr>
        <xdr:cNvPr id="16520" name="Text Box 136"/>
        <xdr:cNvSpPr txBox="1">
          <a:spLocks noChangeArrowheads="1"/>
        </xdr:cNvSpPr>
      </xdr:nvSpPr>
      <xdr:spPr bwMode="auto">
        <a:xfrm>
          <a:off x="2266950" y="257079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137</xdr:row>
      <xdr:rowOff>38100</xdr:rowOff>
    </xdr:from>
    <xdr:ext cx="116541" cy="156883"/>
    <xdr:sp macro="" textlink="">
      <xdr:nvSpPr>
        <xdr:cNvPr id="16521" name="Text Box 137"/>
        <xdr:cNvSpPr txBox="1">
          <a:spLocks noChangeArrowheads="1"/>
        </xdr:cNvSpPr>
      </xdr:nvSpPr>
      <xdr:spPr bwMode="auto">
        <a:xfrm>
          <a:off x="552450" y="257079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171</xdr:row>
      <xdr:rowOff>38100</xdr:rowOff>
    </xdr:from>
    <xdr:to>
      <xdr:col>27</xdr:col>
      <xdr:colOff>57150</xdr:colOff>
      <xdr:row>172</xdr:row>
      <xdr:rowOff>47625</xdr:rowOff>
    </xdr:to>
    <xdr:sp macro="" textlink="">
      <xdr:nvSpPr>
        <xdr:cNvPr id="16522" name="Text Box 138"/>
        <xdr:cNvSpPr txBox="1">
          <a:spLocks noChangeArrowheads="1"/>
        </xdr:cNvSpPr>
      </xdr:nvSpPr>
      <xdr:spPr bwMode="auto">
        <a:xfrm>
          <a:off x="1952625" y="3208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171</xdr:row>
      <xdr:rowOff>38100</xdr:rowOff>
    </xdr:from>
    <xdr:to>
      <xdr:col>31</xdr:col>
      <xdr:colOff>66675</xdr:colOff>
      <xdr:row>172</xdr:row>
      <xdr:rowOff>47625</xdr:rowOff>
    </xdr:to>
    <xdr:sp macro="" textlink="">
      <xdr:nvSpPr>
        <xdr:cNvPr id="16523" name="Text Box 139"/>
        <xdr:cNvSpPr txBox="1">
          <a:spLocks noChangeArrowheads="1"/>
        </xdr:cNvSpPr>
      </xdr:nvSpPr>
      <xdr:spPr bwMode="auto">
        <a:xfrm>
          <a:off x="2266950" y="3208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171</xdr:row>
      <xdr:rowOff>38100</xdr:rowOff>
    </xdr:from>
    <xdr:ext cx="116541" cy="156882"/>
    <xdr:sp macro="" textlink="">
      <xdr:nvSpPr>
        <xdr:cNvPr id="16524" name="Text Box 140"/>
        <xdr:cNvSpPr txBox="1">
          <a:spLocks noChangeArrowheads="1"/>
        </xdr:cNvSpPr>
      </xdr:nvSpPr>
      <xdr:spPr bwMode="auto">
        <a:xfrm>
          <a:off x="552450" y="320897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0</xdr:colOff>
      <xdr:row>170</xdr:row>
      <xdr:rowOff>38100</xdr:rowOff>
    </xdr:from>
    <xdr:to>
      <xdr:col>134</xdr:col>
      <xdr:colOff>38100</xdr:colOff>
      <xdr:row>171</xdr:row>
      <xdr:rowOff>142875</xdr:rowOff>
    </xdr:to>
    <xdr:grpSp>
      <xdr:nvGrpSpPr>
        <xdr:cNvPr id="16525" name="Group 141"/>
        <xdr:cNvGrpSpPr>
          <a:grpSpLocks/>
        </xdr:cNvGrpSpPr>
      </xdr:nvGrpSpPr>
      <xdr:grpSpPr bwMode="auto">
        <a:xfrm>
          <a:off x="10287000" y="31728335"/>
          <a:ext cx="273424" cy="261658"/>
          <a:chOff x="1067" y="288"/>
          <a:chExt cx="29" cy="27"/>
        </a:xfrm>
      </xdr:grpSpPr>
      <xdr:sp macro="" textlink="">
        <xdr:nvSpPr>
          <xdr:cNvPr id="16526" name="Oval 14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27" name="Text Box 14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136</xdr:row>
      <xdr:rowOff>38100</xdr:rowOff>
    </xdr:from>
    <xdr:to>
      <xdr:col>134</xdr:col>
      <xdr:colOff>38100</xdr:colOff>
      <xdr:row>137</xdr:row>
      <xdr:rowOff>142875</xdr:rowOff>
    </xdr:to>
    <xdr:grpSp>
      <xdr:nvGrpSpPr>
        <xdr:cNvPr id="16528" name="Group 144"/>
        <xdr:cNvGrpSpPr>
          <a:grpSpLocks/>
        </xdr:cNvGrpSpPr>
      </xdr:nvGrpSpPr>
      <xdr:grpSpPr bwMode="auto">
        <a:xfrm>
          <a:off x="10287000" y="25385806"/>
          <a:ext cx="273424" cy="261657"/>
          <a:chOff x="1067" y="288"/>
          <a:chExt cx="29" cy="27"/>
        </a:xfrm>
      </xdr:grpSpPr>
      <xdr:sp macro="" textlink="">
        <xdr:nvSpPr>
          <xdr:cNvPr id="16529" name="Oval 1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0" name="Text Box 14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102</xdr:row>
      <xdr:rowOff>38100</xdr:rowOff>
    </xdr:from>
    <xdr:to>
      <xdr:col>134</xdr:col>
      <xdr:colOff>38100</xdr:colOff>
      <xdr:row>103</xdr:row>
      <xdr:rowOff>142875</xdr:rowOff>
    </xdr:to>
    <xdr:grpSp>
      <xdr:nvGrpSpPr>
        <xdr:cNvPr id="16531" name="Group 147"/>
        <xdr:cNvGrpSpPr>
          <a:grpSpLocks/>
        </xdr:cNvGrpSpPr>
      </xdr:nvGrpSpPr>
      <xdr:grpSpPr bwMode="auto">
        <a:xfrm>
          <a:off x="10287000" y="19043276"/>
          <a:ext cx="273424" cy="261658"/>
          <a:chOff x="1067" y="288"/>
          <a:chExt cx="29" cy="27"/>
        </a:xfrm>
      </xdr:grpSpPr>
      <xdr:sp macro="" textlink="">
        <xdr:nvSpPr>
          <xdr:cNvPr id="16532" name="Oval 14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3" name="Text Box 14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68</xdr:row>
      <xdr:rowOff>38100</xdr:rowOff>
    </xdr:from>
    <xdr:to>
      <xdr:col>134</xdr:col>
      <xdr:colOff>38100</xdr:colOff>
      <xdr:row>69</xdr:row>
      <xdr:rowOff>142875</xdr:rowOff>
    </xdr:to>
    <xdr:grpSp>
      <xdr:nvGrpSpPr>
        <xdr:cNvPr id="16534" name="Group 150"/>
        <xdr:cNvGrpSpPr>
          <a:grpSpLocks/>
        </xdr:cNvGrpSpPr>
      </xdr:nvGrpSpPr>
      <xdr:grpSpPr bwMode="auto">
        <a:xfrm>
          <a:off x="10287000" y="12700747"/>
          <a:ext cx="273424" cy="261657"/>
          <a:chOff x="1067" y="288"/>
          <a:chExt cx="29" cy="27"/>
        </a:xfrm>
      </xdr:grpSpPr>
      <xdr:sp macro="" textlink="">
        <xdr:nvSpPr>
          <xdr:cNvPr id="16535" name="Oval 15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6" name="Text Box 15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0</xdr:colOff>
      <xdr:row>0</xdr:row>
      <xdr:rowOff>38100</xdr:rowOff>
    </xdr:from>
    <xdr:to>
      <xdr:col>134</xdr:col>
      <xdr:colOff>38100</xdr:colOff>
      <xdr:row>1</xdr:row>
      <xdr:rowOff>142875</xdr:rowOff>
    </xdr:to>
    <xdr:grpSp>
      <xdr:nvGrpSpPr>
        <xdr:cNvPr id="16537" name="Group 153"/>
        <xdr:cNvGrpSpPr>
          <a:grpSpLocks/>
        </xdr:cNvGrpSpPr>
      </xdr:nvGrpSpPr>
      <xdr:grpSpPr bwMode="auto">
        <a:xfrm>
          <a:off x="10287000" y="38100"/>
          <a:ext cx="273424" cy="261657"/>
          <a:chOff x="1067" y="288"/>
          <a:chExt cx="29" cy="27"/>
        </a:xfrm>
      </xdr:grpSpPr>
      <xdr:sp macro="" textlink="">
        <xdr:nvSpPr>
          <xdr:cNvPr id="16538" name="Oval 15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39" name="Text Box 15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91</xdr:col>
      <xdr:colOff>28575</xdr:colOff>
      <xdr:row>181</xdr:row>
      <xdr:rowOff>142875</xdr:rowOff>
    </xdr:from>
    <xdr:to>
      <xdr:col>94</xdr:col>
      <xdr:colOff>57150</xdr:colOff>
      <xdr:row>182</xdr:row>
      <xdr:rowOff>123825</xdr:rowOff>
    </xdr:to>
    <xdr:sp macro="" textlink="">
      <xdr:nvSpPr>
        <xdr:cNvPr id="16541" name="Text Box 157"/>
        <xdr:cNvSpPr txBox="1">
          <a:spLocks noChangeArrowheads="1"/>
        </xdr:cNvSpPr>
      </xdr:nvSpPr>
      <xdr:spPr bwMode="auto">
        <a:xfrm>
          <a:off x="6972300" y="34004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82</xdr:col>
      <xdr:colOff>0</xdr:colOff>
      <xdr:row>79</xdr:row>
      <xdr:rowOff>142875</xdr:rowOff>
    </xdr:from>
    <xdr:to>
      <xdr:col>85</xdr:col>
      <xdr:colOff>19050</xdr:colOff>
      <xdr:row>80</xdr:row>
      <xdr:rowOff>123825</xdr:rowOff>
    </xdr:to>
    <xdr:sp macro="" textlink="">
      <xdr:nvSpPr>
        <xdr:cNvPr id="16542" name="Text Box 158"/>
        <xdr:cNvSpPr txBox="1">
          <a:spLocks noChangeArrowheads="1"/>
        </xdr:cNvSpPr>
      </xdr:nvSpPr>
      <xdr:spPr bwMode="auto">
        <a:xfrm>
          <a:off x="5429250"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60</xdr:col>
      <xdr:colOff>19050</xdr:colOff>
      <xdr:row>79</xdr:row>
      <xdr:rowOff>142875</xdr:rowOff>
    </xdr:from>
    <xdr:to>
      <xdr:col>63</xdr:col>
      <xdr:colOff>38100</xdr:colOff>
      <xdr:row>80</xdr:row>
      <xdr:rowOff>123825</xdr:rowOff>
    </xdr:to>
    <xdr:sp macro="" textlink="">
      <xdr:nvSpPr>
        <xdr:cNvPr id="16543" name="Text Box 159"/>
        <xdr:cNvSpPr txBox="1">
          <a:spLocks noChangeArrowheads="1"/>
        </xdr:cNvSpPr>
      </xdr:nvSpPr>
      <xdr:spPr bwMode="auto">
        <a:xfrm>
          <a:off x="4591050" y="148590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xdr:from>
      <xdr:col>6</xdr:col>
      <xdr:colOff>19050</xdr:colOff>
      <xdr:row>39</xdr:row>
      <xdr:rowOff>85725</xdr:rowOff>
    </xdr:from>
    <xdr:to>
      <xdr:col>31</xdr:col>
      <xdr:colOff>0</xdr:colOff>
      <xdr:row>39</xdr:row>
      <xdr:rowOff>85725</xdr:rowOff>
    </xdr:to>
    <xdr:sp macro="" textlink="">
      <xdr:nvSpPr>
        <xdr:cNvPr id="16548" name="Line 164"/>
        <xdr:cNvSpPr>
          <a:spLocks noChangeShapeType="1"/>
        </xdr:cNvSpPr>
      </xdr:nvSpPr>
      <xdr:spPr bwMode="auto">
        <a:xfrm>
          <a:off x="476250" y="7439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37</xdr:row>
          <xdr:rowOff>57150</xdr:rowOff>
        </xdr:from>
        <xdr:to>
          <xdr:col>24</xdr:col>
          <xdr:colOff>28575</xdr:colOff>
          <xdr:row>39</xdr:row>
          <xdr:rowOff>28575</xdr:rowOff>
        </xdr:to>
        <xdr:sp macro="" textlink="">
          <xdr:nvSpPr>
            <xdr:cNvPr id="16549" name="CommandButton3" hidden="1">
              <a:extLst>
                <a:ext uri="{63B3BB69-23CF-44E3-9099-C40C66FF867C}">
                  <a14:compatExt spid="_x0000_s16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57150</xdr:rowOff>
        </xdr:from>
        <xdr:to>
          <xdr:col>12</xdr:col>
          <xdr:colOff>9525</xdr:colOff>
          <xdr:row>39</xdr:row>
          <xdr:rowOff>28575</xdr:rowOff>
        </xdr:to>
        <xdr:sp macro="" textlink="">
          <xdr:nvSpPr>
            <xdr:cNvPr id="16550" name="CommandButton2" hidden="1">
              <a:extLst>
                <a:ext uri="{63B3BB69-23CF-44E3-9099-C40C66FF867C}">
                  <a14:compatExt spid="_x0000_s16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45</xdr:row>
      <xdr:rowOff>38100</xdr:rowOff>
    </xdr:from>
    <xdr:to>
      <xdr:col>30</xdr:col>
      <xdr:colOff>9525</xdr:colOff>
      <xdr:row>46</xdr:row>
      <xdr:rowOff>66675</xdr:rowOff>
    </xdr:to>
    <xdr:sp macro="" textlink="">
      <xdr:nvSpPr>
        <xdr:cNvPr id="16551" name="Text Box 167"/>
        <xdr:cNvSpPr txBox="1">
          <a:spLocks noChangeArrowheads="1"/>
        </xdr:cNvSpPr>
      </xdr:nvSpPr>
      <xdr:spPr bwMode="auto">
        <a:xfrm>
          <a:off x="2114550" y="8372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45</xdr:row>
      <xdr:rowOff>142875</xdr:rowOff>
    </xdr:from>
    <xdr:to>
      <xdr:col>39</xdr:col>
      <xdr:colOff>38100</xdr:colOff>
      <xdr:row>46</xdr:row>
      <xdr:rowOff>123825</xdr:rowOff>
    </xdr:to>
    <xdr:sp macro="" textlink="">
      <xdr:nvSpPr>
        <xdr:cNvPr id="16554" name="Text Box 170"/>
        <xdr:cNvSpPr txBox="1">
          <a:spLocks noChangeArrowheads="1"/>
        </xdr:cNvSpPr>
      </xdr:nvSpPr>
      <xdr:spPr bwMode="auto">
        <a:xfrm>
          <a:off x="27527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19050</xdr:colOff>
      <xdr:row>45</xdr:row>
      <xdr:rowOff>142875</xdr:rowOff>
    </xdr:from>
    <xdr:to>
      <xdr:col>47</xdr:col>
      <xdr:colOff>38100</xdr:colOff>
      <xdr:row>46</xdr:row>
      <xdr:rowOff>123825</xdr:rowOff>
    </xdr:to>
    <xdr:sp macro="" textlink="">
      <xdr:nvSpPr>
        <xdr:cNvPr id="16555" name="Text Box 171"/>
        <xdr:cNvSpPr txBox="1">
          <a:spLocks noChangeArrowheads="1"/>
        </xdr:cNvSpPr>
      </xdr:nvSpPr>
      <xdr:spPr bwMode="auto">
        <a:xfrm>
          <a:off x="3371850" y="8477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9525</xdr:colOff>
      <xdr:row>45</xdr:row>
      <xdr:rowOff>142875</xdr:rowOff>
    </xdr:from>
    <xdr:to>
      <xdr:col>55</xdr:col>
      <xdr:colOff>38100</xdr:colOff>
      <xdr:row>46</xdr:row>
      <xdr:rowOff>123825</xdr:rowOff>
    </xdr:to>
    <xdr:sp macro="" textlink="">
      <xdr:nvSpPr>
        <xdr:cNvPr id="16556" name="Text Box 172"/>
        <xdr:cNvSpPr txBox="1">
          <a:spLocks noChangeArrowheads="1"/>
        </xdr:cNvSpPr>
      </xdr:nvSpPr>
      <xdr:spPr bwMode="auto">
        <a:xfrm>
          <a:off x="39719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9525</xdr:colOff>
      <xdr:row>45</xdr:row>
      <xdr:rowOff>142875</xdr:rowOff>
    </xdr:from>
    <xdr:to>
      <xdr:col>63</xdr:col>
      <xdr:colOff>38100</xdr:colOff>
      <xdr:row>46</xdr:row>
      <xdr:rowOff>123825</xdr:rowOff>
    </xdr:to>
    <xdr:sp macro="" textlink="">
      <xdr:nvSpPr>
        <xdr:cNvPr id="16557" name="Text Box 173"/>
        <xdr:cNvSpPr txBox="1">
          <a:spLocks noChangeArrowheads="1"/>
        </xdr:cNvSpPr>
      </xdr:nvSpPr>
      <xdr:spPr bwMode="auto">
        <a:xfrm>
          <a:off x="45815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25</xdr:col>
      <xdr:colOff>47625</xdr:colOff>
      <xdr:row>35</xdr:row>
      <xdr:rowOff>28575</xdr:rowOff>
    </xdr:from>
    <xdr:to>
      <xdr:col>27</xdr:col>
      <xdr:colOff>57150</xdr:colOff>
      <xdr:row>36</xdr:row>
      <xdr:rowOff>38100</xdr:rowOff>
    </xdr:to>
    <xdr:sp macro="" textlink="">
      <xdr:nvSpPr>
        <xdr:cNvPr id="16563" name="Text Box 179"/>
        <xdr:cNvSpPr txBox="1">
          <a:spLocks noChangeArrowheads="1"/>
        </xdr:cNvSpPr>
      </xdr:nvSpPr>
      <xdr:spPr bwMode="auto">
        <a:xfrm>
          <a:off x="1952625"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35</xdr:row>
      <xdr:rowOff>28575</xdr:rowOff>
    </xdr:from>
    <xdr:to>
      <xdr:col>31</xdr:col>
      <xdr:colOff>66675</xdr:colOff>
      <xdr:row>36</xdr:row>
      <xdr:rowOff>38100</xdr:rowOff>
    </xdr:to>
    <xdr:sp macro="" textlink="">
      <xdr:nvSpPr>
        <xdr:cNvPr id="16564" name="Text Box 180"/>
        <xdr:cNvSpPr txBox="1">
          <a:spLocks noChangeArrowheads="1"/>
        </xdr:cNvSpPr>
      </xdr:nvSpPr>
      <xdr:spPr bwMode="auto">
        <a:xfrm>
          <a:off x="2266950" y="65532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35</xdr:row>
      <xdr:rowOff>38100</xdr:rowOff>
    </xdr:from>
    <xdr:ext cx="116541" cy="156882"/>
    <xdr:sp macro="" textlink="">
      <xdr:nvSpPr>
        <xdr:cNvPr id="16565" name="Text Box 181"/>
        <xdr:cNvSpPr txBox="1">
          <a:spLocks noChangeArrowheads="1"/>
        </xdr:cNvSpPr>
      </xdr:nvSpPr>
      <xdr:spPr bwMode="auto">
        <a:xfrm>
          <a:off x="552450" y="65627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0</xdr:colOff>
      <xdr:row>34</xdr:row>
      <xdr:rowOff>38100</xdr:rowOff>
    </xdr:from>
    <xdr:to>
      <xdr:col>134</xdr:col>
      <xdr:colOff>38100</xdr:colOff>
      <xdr:row>35</xdr:row>
      <xdr:rowOff>142875</xdr:rowOff>
    </xdr:to>
    <xdr:grpSp>
      <xdr:nvGrpSpPr>
        <xdr:cNvPr id="16566" name="Group 182"/>
        <xdr:cNvGrpSpPr>
          <a:grpSpLocks/>
        </xdr:cNvGrpSpPr>
      </xdr:nvGrpSpPr>
      <xdr:grpSpPr bwMode="auto">
        <a:xfrm>
          <a:off x="10287000" y="6358218"/>
          <a:ext cx="273424" cy="261657"/>
          <a:chOff x="1067" y="288"/>
          <a:chExt cx="29" cy="27"/>
        </a:xfrm>
      </xdr:grpSpPr>
      <xdr:sp macro="" textlink="">
        <xdr:nvSpPr>
          <xdr:cNvPr id="16567" name="Oval 18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568" name="Text Box 18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68</xdr:col>
      <xdr:colOff>9525</xdr:colOff>
      <xdr:row>45</xdr:row>
      <xdr:rowOff>142875</xdr:rowOff>
    </xdr:from>
    <xdr:to>
      <xdr:col>71</xdr:col>
      <xdr:colOff>38100</xdr:colOff>
      <xdr:row>46</xdr:row>
      <xdr:rowOff>123825</xdr:rowOff>
    </xdr:to>
    <xdr:sp macro="" textlink="">
      <xdr:nvSpPr>
        <xdr:cNvPr id="16569" name="Text Box 185"/>
        <xdr:cNvSpPr txBox="1">
          <a:spLocks noChangeArrowheads="1"/>
        </xdr:cNvSpPr>
      </xdr:nvSpPr>
      <xdr:spPr bwMode="auto">
        <a:xfrm>
          <a:off x="5191125" y="8477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71</xdr:col>
      <xdr:colOff>8659</xdr:colOff>
      <xdr:row>79</xdr:row>
      <xdr:rowOff>155865</xdr:rowOff>
    </xdr:from>
    <xdr:to>
      <xdr:col>74</xdr:col>
      <xdr:colOff>27709</xdr:colOff>
      <xdr:row>80</xdr:row>
      <xdr:rowOff>142274</xdr:rowOff>
    </xdr:to>
    <xdr:sp macro="" textlink="">
      <xdr:nvSpPr>
        <xdr:cNvPr id="110" name="Text Box 159"/>
        <xdr:cNvSpPr txBox="1">
          <a:spLocks noChangeArrowheads="1"/>
        </xdr:cNvSpPr>
      </xdr:nvSpPr>
      <xdr:spPr bwMode="auto">
        <a:xfrm>
          <a:off x="5541818" y="14854672"/>
          <a:ext cx="252846" cy="146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7409"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7410"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7411"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7412"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17413" name="CommandButton1" hidden="1">
              <a:extLst>
                <a:ext uri="{63B3BB69-23CF-44E3-9099-C40C66FF867C}">
                  <a14:compatExt spid="_x0000_s17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47625</xdr:colOff>
      <xdr:row>11</xdr:row>
      <xdr:rowOff>66675</xdr:rowOff>
    </xdr:from>
    <xdr:to>
      <xdr:col>30</xdr:col>
      <xdr:colOff>0</xdr:colOff>
      <xdr:row>12</xdr:row>
      <xdr:rowOff>66675</xdr:rowOff>
    </xdr:to>
    <xdr:sp macro="" textlink="">
      <xdr:nvSpPr>
        <xdr:cNvPr id="17414" name="Text Box 6"/>
        <xdr:cNvSpPr txBox="1">
          <a:spLocks noChangeArrowheads="1"/>
        </xdr:cNvSpPr>
      </xdr:nvSpPr>
      <xdr:spPr bwMode="auto">
        <a:xfrm>
          <a:off x="2105025" y="21240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9525</xdr:rowOff>
    </xdr:from>
    <xdr:to>
      <xdr:col>39</xdr:col>
      <xdr:colOff>47625</xdr:colOff>
      <xdr:row>12</xdr:row>
      <xdr:rowOff>152400</xdr:rowOff>
    </xdr:to>
    <xdr:sp macro="" textlink="">
      <xdr:nvSpPr>
        <xdr:cNvPr id="17428" name="Text Box 20"/>
        <xdr:cNvSpPr txBox="1">
          <a:spLocks noChangeArrowheads="1"/>
        </xdr:cNvSpPr>
      </xdr:nvSpPr>
      <xdr:spPr bwMode="auto">
        <a:xfrm>
          <a:off x="2752725" y="2257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28575</xdr:colOff>
      <xdr:row>12</xdr:row>
      <xdr:rowOff>9525</xdr:rowOff>
    </xdr:from>
    <xdr:to>
      <xdr:col>54</xdr:col>
      <xdr:colOff>47625</xdr:colOff>
      <xdr:row>12</xdr:row>
      <xdr:rowOff>152400</xdr:rowOff>
    </xdr:to>
    <xdr:sp macro="" textlink="">
      <xdr:nvSpPr>
        <xdr:cNvPr id="17429" name="Text Box 21"/>
        <xdr:cNvSpPr txBox="1">
          <a:spLocks noChangeArrowheads="1"/>
        </xdr:cNvSpPr>
      </xdr:nvSpPr>
      <xdr:spPr bwMode="auto">
        <a:xfrm>
          <a:off x="3914775"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9525</xdr:colOff>
      <xdr:row>12</xdr:row>
      <xdr:rowOff>9525</xdr:rowOff>
    </xdr:from>
    <xdr:to>
      <xdr:col>69</xdr:col>
      <xdr:colOff>47625</xdr:colOff>
      <xdr:row>12</xdr:row>
      <xdr:rowOff>152400</xdr:rowOff>
    </xdr:to>
    <xdr:sp macro="" textlink="">
      <xdr:nvSpPr>
        <xdr:cNvPr id="17430" name="Text Box 22"/>
        <xdr:cNvSpPr txBox="1">
          <a:spLocks noChangeArrowheads="1"/>
        </xdr:cNvSpPr>
      </xdr:nvSpPr>
      <xdr:spPr bwMode="auto">
        <a:xfrm>
          <a:off x="5038725" y="2257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28575</xdr:colOff>
      <xdr:row>12</xdr:row>
      <xdr:rowOff>9525</xdr:rowOff>
    </xdr:from>
    <xdr:to>
      <xdr:col>84</xdr:col>
      <xdr:colOff>47625</xdr:colOff>
      <xdr:row>12</xdr:row>
      <xdr:rowOff>152400</xdr:rowOff>
    </xdr:to>
    <xdr:sp macro="" textlink="">
      <xdr:nvSpPr>
        <xdr:cNvPr id="17431" name="Text Box 23"/>
        <xdr:cNvSpPr txBox="1">
          <a:spLocks noChangeArrowheads="1"/>
        </xdr:cNvSpPr>
      </xdr:nvSpPr>
      <xdr:spPr bwMode="auto">
        <a:xfrm>
          <a:off x="6200775" y="22574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9525</xdr:colOff>
      <xdr:row>12</xdr:row>
      <xdr:rowOff>9525</xdr:rowOff>
    </xdr:from>
    <xdr:to>
      <xdr:col>99</xdr:col>
      <xdr:colOff>47625</xdr:colOff>
      <xdr:row>12</xdr:row>
      <xdr:rowOff>152400</xdr:rowOff>
    </xdr:to>
    <xdr:sp macro="" textlink="">
      <xdr:nvSpPr>
        <xdr:cNvPr id="17432" name="Text Box 24"/>
        <xdr:cNvSpPr txBox="1">
          <a:spLocks noChangeArrowheads="1"/>
        </xdr:cNvSpPr>
      </xdr:nvSpPr>
      <xdr:spPr bwMode="auto">
        <a:xfrm>
          <a:off x="7324725" y="22574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17433" name="Text Box 25"/>
        <xdr:cNvSpPr txBox="1">
          <a:spLocks noChangeArrowheads="1"/>
        </xdr:cNvSpPr>
      </xdr:nvSpPr>
      <xdr:spPr bwMode="auto">
        <a:xfrm>
          <a:off x="83153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73</xdr:row>
      <xdr:rowOff>85725</xdr:rowOff>
    </xdr:from>
    <xdr:to>
      <xdr:col>31</xdr:col>
      <xdr:colOff>0</xdr:colOff>
      <xdr:row>73</xdr:row>
      <xdr:rowOff>85725</xdr:rowOff>
    </xdr:to>
    <xdr:sp macro="" textlink="">
      <xdr:nvSpPr>
        <xdr:cNvPr id="17434" name="Line 26"/>
        <xdr:cNvSpPr>
          <a:spLocks noChangeShapeType="1"/>
        </xdr:cNvSpPr>
      </xdr:nvSpPr>
      <xdr:spPr bwMode="auto">
        <a:xfrm>
          <a:off x="476250" y="14116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71</xdr:row>
          <xdr:rowOff>47625</xdr:rowOff>
        </xdr:from>
        <xdr:to>
          <xdr:col>25</xdr:col>
          <xdr:colOff>9525</xdr:colOff>
          <xdr:row>73</xdr:row>
          <xdr:rowOff>9525</xdr:rowOff>
        </xdr:to>
        <xdr:sp macro="" textlink="">
          <xdr:nvSpPr>
            <xdr:cNvPr id="17435" name="CommandButton5" hidden="1">
              <a:extLst>
                <a:ext uri="{63B3BB69-23CF-44E3-9099-C40C66FF867C}">
                  <a14:compatExt spid="_x0000_s17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47625</xdr:rowOff>
        </xdr:from>
        <xdr:to>
          <xdr:col>12</xdr:col>
          <xdr:colOff>38100</xdr:colOff>
          <xdr:row>73</xdr:row>
          <xdr:rowOff>9525</xdr:rowOff>
        </xdr:to>
        <xdr:sp macro="" textlink="">
          <xdr:nvSpPr>
            <xdr:cNvPr id="17436" name="CommandButton4" hidden="1">
              <a:extLst>
                <a:ext uri="{63B3BB69-23CF-44E3-9099-C40C66FF867C}">
                  <a14:compatExt spid="_x0000_s17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47625</xdr:colOff>
      <xdr:row>79</xdr:row>
      <xdr:rowOff>66675</xdr:rowOff>
    </xdr:from>
    <xdr:to>
      <xdr:col>30</xdr:col>
      <xdr:colOff>0</xdr:colOff>
      <xdr:row>80</xdr:row>
      <xdr:rowOff>66675</xdr:rowOff>
    </xdr:to>
    <xdr:sp macro="" textlink="">
      <xdr:nvSpPr>
        <xdr:cNvPr id="17437" name="Text Box 29"/>
        <xdr:cNvSpPr txBox="1">
          <a:spLocks noChangeArrowheads="1"/>
        </xdr:cNvSpPr>
      </xdr:nvSpPr>
      <xdr:spPr bwMode="auto">
        <a:xfrm>
          <a:off x="2105025" y="151638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80</xdr:row>
      <xdr:rowOff>0</xdr:rowOff>
    </xdr:from>
    <xdr:to>
      <xdr:col>39</xdr:col>
      <xdr:colOff>38100</xdr:colOff>
      <xdr:row>80</xdr:row>
      <xdr:rowOff>142875</xdr:rowOff>
    </xdr:to>
    <xdr:sp macro="" textlink="">
      <xdr:nvSpPr>
        <xdr:cNvPr id="17438" name="Text Box 30"/>
        <xdr:cNvSpPr txBox="1">
          <a:spLocks noChangeArrowheads="1"/>
        </xdr:cNvSpPr>
      </xdr:nvSpPr>
      <xdr:spPr bwMode="auto">
        <a:xfrm>
          <a:off x="27622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56</xdr:col>
      <xdr:colOff>0</xdr:colOff>
      <xdr:row>80</xdr:row>
      <xdr:rowOff>0</xdr:rowOff>
    </xdr:from>
    <xdr:to>
      <xdr:col>59</xdr:col>
      <xdr:colOff>38100</xdr:colOff>
      <xdr:row>80</xdr:row>
      <xdr:rowOff>142875</xdr:rowOff>
    </xdr:to>
    <xdr:sp macro="" textlink="">
      <xdr:nvSpPr>
        <xdr:cNvPr id="17439" name="Text Box 31"/>
        <xdr:cNvSpPr txBox="1">
          <a:spLocks noChangeArrowheads="1"/>
        </xdr:cNvSpPr>
      </xdr:nvSpPr>
      <xdr:spPr bwMode="auto">
        <a:xfrm>
          <a:off x="4267200" y="152876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66</xdr:col>
      <xdr:colOff>9525</xdr:colOff>
      <xdr:row>80</xdr:row>
      <xdr:rowOff>0</xdr:rowOff>
    </xdr:from>
    <xdr:to>
      <xdr:col>69</xdr:col>
      <xdr:colOff>38100</xdr:colOff>
      <xdr:row>80</xdr:row>
      <xdr:rowOff>142875</xdr:rowOff>
    </xdr:to>
    <xdr:sp macro="" textlink="">
      <xdr:nvSpPr>
        <xdr:cNvPr id="17440" name="Text Box 32"/>
        <xdr:cNvSpPr txBox="1">
          <a:spLocks noChangeArrowheads="1"/>
        </xdr:cNvSpPr>
      </xdr:nvSpPr>
      <xdr:spPr bwMode="auto">
        <a:xfrm>
          <a:off x="5038725" y="152876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88</xdr:col>
      <xdr:colOff>0</xdr:colOff>
      <xdr:row>80</xdr:row>
      <xdr:rowOff>0</xdr:rowOff>
    </xdr:from>
    <xdr:to>
      <xdr:col>91</xdr:col>
      <xdr:colOff>19049</xdr:colOff>
      <xdr:row>80</xdr:row>
      <xdr:rowOff>142875</xdr:rowOff>
    </xdr:to>
    <xdr:sp macro="" textlink="">
      <xdr:nvSpPr>
        <xdr:cNvPr id="17441" name="Text Box 33"/>
        <xdr:cNvSpPr txBox="1">
          <a:spLocks noChangeArrowheads="1"/>
        </xdr:cNvSpPr>
      </xdr:nvSpPr>
      <xdr:spPr bwMode="auto">
        <a:xfrm>
          <a:off x="67246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p>
      </xdr:txBody>
    </xdr:sp>
    <xdr:clientData/>
  </xdr:twoCellAnchor>
  <xdr:twoCellAnchor editAs="oneCell">
    <xdr:from>
      <xdr:col>99</xdr:col>
      <xdr:colOff>19050</xdr:colOff>
      <xdr:row>80</xdr:row>
      <xdr:rowOff>0</xdr:rowOff>
    </xdr:from>
    <xdr:to>
      <xdr:col>102</xdr:col>
      <xdr:colOff>38101</xdr:colOff>
      <xdr:row>80</xdr:row>
      <xdr:rowOff>142875</xdr:rowOff>
    </xdr:to>
    <xdr:sp macro="" textlink="">
      <xdr:nvSpPr>
        <xdr:cNvPr id="17444" name="Text Box 36"/>
        <xdr:cNvSpPr txBox="1">
          <a:spLocks noChangeArrowheads="1"/>
        </xdr:cNvSpPr>
      </xdr:nvSpPr>
      <xdr:spPr bwMode="auto">
        <a:xfrm>
          <a:off x="84010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107</xdr:row>
      <xdr:rowOff>85725</xdr:rowOff>
    </xdr:from>
    <xdr:to>
      <xdr:col>31</xdr:col>
      <xdr:colOff>0</xdr:colOff>
      <xdr:row>107</xdr:row>
      <xdr:rowOff>85725</xdr:rowOff>
    </xdr:to>
    <xdr:sp macro="" textlink="">
      <xdr:nvSpPr>
        <xdr:cNvPr id="17450" name="Line 42"/>
        <xdr:cNvSpPr>
          <a:spLocks noChangeShapeType="1"/>
        </xdr:cNvSpPr>
      </xdr:nvSpPr>
      <xdr:spPr bwMode="auto">
        <a:xfrm>
          <a:off x="476250" y="206597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105</xdr:row>
          <xdr:rowOff>47625</xdr:rowOff>
        </xdr:from>
        <xdr:to>
          <xdr:col>25</xdr:col>
          <xdr:colOff>9525</xdr:colOff>
          <xdr:row>107</xdr:row>
          <xdr:rowOff>19050</xdr:rowOff>
        </xdr:to>
        <xdr:sp macro="" textlink="">
          <xdr:nvSpPr>
            <xdr:cNvPr id="17451" name="CommandButton7" hidden="1">
              <a:extLst>
                <a:ext uri="{63B3BB69-23CF-44E3-9099-C40C66FF867C}">
                  <a14:compatExt spid="_x0000_s17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47625</xdr:rowOff>
        </xdr:from>
        <xdr:to>
          <xdr:col>12</xdr:col>
          <xdr:colOff>38100</xdr:colOff>
          <xdr:row>107</xdr:row>
          <xdr:rowOff>19050</xdr:rowOff>
        </xdr:to>
        <xdr:sp macro="" textlink="">
          <xdr:nvSpPr>
            <xdr:cNvPr id="17452" name="CommandButton6" hidden="1">
              <a:extLst>
                <a:ext uri="{63B3BB69-23CF-44E3-9099-C40C66FF867C}">
                  <a14:compatExt spid="_x0000_s17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113</xdr:row>
      <xdr:rowOff>38100</xdr:rowOff>
    </xdr:from>
    <xdr:to>
      <xdr:col>30</xdr:col>
      <xdr:colOff>9525</xdr:colOff>
      <xdr:row>114</xdr:row>
      <xdr:rowOff>38100</xdr:rowOff>
    </xdr:to>
    <xdr:sp macro="" textlink="">
      <xdr:nvSpPr>
        <xdr:cNvPr id="17453" name="Text Box 45"/>
        <xdr:cNvSpPr txBox="1">
          <a:spLocks noChangeArrowheads="1"/>
        </xdr:cNvSpPr>
      </xdr:nvSpPr>
      <xdr:spPr bwMode="auto">
        <a:xfrm>
          <a:off x="2114550" y="216789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141</xdr:row>
      <xdr:rowOff>85725</xdr:rowOff>
    </xdr:from>
    <xdr:to>
      <xdr:col>31</xdr:col>
      <xdr:colOff>0</xdr:colOff>
      <xdr:row>141</xdr:row>
      <xdr:rowOff>85725</xdr:rowOff>
    </xdr:to>
    <xdr:sp macro="" textlink="">
      <xdr:nvSpPr>
        <xdr:cNvPr id="17465" name="Line 57"/>
        <xdr:cNvSpPr>
          <a:spLocks noChangeShapeType="1"/>
        </xdr:cNvSpPr>
      </xdr:nvSpPr>
      <xdr:spPr bwMode="auto">
        <a:xfrm>
          <a:off x="476250" y="271557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139</xdr:row>
          <xdr:rowOff>47625</xdr:rowOff>
        </xdr:from>
        <xdr:to>
          <xdr:col>12</xdr:col>
          <xdr:colOff>38100</xdr:colOff>
          <xdr:row>141</xdr:row>
          <xdr:rowOff>28575</xdr:rowOff>
        </xdr:to>
        <xdr:sp macro="" textlink="">
          <xdr:nvSpPr>
            <xdr:cNvPr id="17466" name="CommandButton8" hidden="1">
              <a:extLst>
                <a:ext uri="{63B3BB69-23CF-44E3-9099-C40C66FF867C}">
                  <a14:compatExt spid="_x0000_s17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147</xdr:row>
      <xdr:rowOff>38100</xdr:rowOff>
    </xdr:from>
    <xdr:to>
      <xdr:col>30</xdr:col>
      <xdr:colOff>9525</xdr:colOff>
      <xdr:row>148</xdr:row>
      <xdr:rowOff>38100</xdr:rowOff>
    </xdr:to>
    <xdr:sp macro="" textlink="">
      <xdr:nvSpPr>
        <xdr:cNvPr id="17467" name="Text Box 59"/>
        <xdr:cNvSpPr txBox="1">
          <a:spLocks noChangeArrowheads="1"/>
        </xdr:cNvSpPr>
      </xdr:nvSpPr>
      <xdr:spPr bwMode="auto">
        <a:xfrm>
          <a:off x="2114550" y="281749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114</xdr:row>
      <xdr:rowOff>19050</xdr:rowOff>
    </xdr:from>
    <xdr:to>
      <xdr:col>39</xdr:col>
      <xdr:colOff>38100</xdr:colOff>
      <xdr:row>114</xdr:row>
      <xdr:rowOff>152400</xdr:rowOff>
    </xdr:to>
    <xdr:sp macro="" textlink="">
      <xdr:nvSpPr>
        <xdr:cNvPr id="17472" name="Text Box 64"/>
        <xdr:cNvSpPr txBox="1">
          <a:spLocks noChangeArrowheads="1"/>
        </xdr:cNvSpPr>
      </xdr:nvSpPr>
      <xdr:spPr bwMode="auto">
        <a:xfrm>
          <a:off x="2752725" y="21850350"/>
          <a:ext cx="2571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86</xdr:col>
      <xdr:colOff>38100</xdr:colOff>
      <xdr:row>114</xdr:row>
      <xdr:rowOff>19050</xdr:rowOff>
    </xdr:from>
    <xdr:to>
      <xdr:col>89</xdr:col>
      <xdr:colOff>57150</xdr:colOff>
      <xdr:row>114</xdr:row>
      <xdr:rowOff>152400</xdr:rowOff>
    </xdr:to>
    <xdr:sp macro="" textlink="">
      <xdr:nvSpPr>
        <xdr:cNvPr id="17473" name="Text Box 65"/>
        <xdr:cNvSpPr txBox="1">
          <a:spLocks noChangeArrowheads="1"/>
        </xdr:cNvSpPr>
      </xdr:nvSpPr>
      <xdr:spPr bwMode="auto">
        <a:xfrm>
          <a:off x="6591300" y="218503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106</xdr:col>
      <xdr:colOff>19050</xdr:colOff>
      <xdr:row>114</xdr:row>
      <xdr:rowOff>9525</xdr:rowOff>
    </xdr:from>
    <xdr:to>
      <xdr:col>109</xdr:col>
      <xdr:colOff>38100</xdr:colOff>
      <xdr:row>114</xdr:row>
      <xdr:rowOff>152400</xdr:rowOff>
    </xdr:to>
    <xdr:sp macro="" textlink="">
      <xdr:nvSpPr>
        <xdr:cNvPr id="17474" name="Text Box 66"/>
        <xdr:cNvSpPr txBox="1">
          <a:spLocks noChangeArrowheads="1"/>
        </xdr:cNvSpPr>
      </xdr:nvSpPr>
      <xdr:spPr bwMode="auto">
        <a:xfrm>
          <a:off x="8096250" y="218408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36</xdr:col>
      <xdr:colOff>9525</xdr:colOff>
      <xdr:row>148</xdr:row>
      <xdr:rowOff>0</xdr:rowOff>
    </xdr:from>
    <xdr:to>
      <xdr:col>39</xdr:col>
      <xdr:colOff>38100</xdr:colOff>
      <xdr:row>148</xdr:row>
      <xdr:rowOff>142875</xdr:rowOff>
    </xdr:to>
    <xdr:sp macro="" textlink="">
      <xdr:nvSpPr>
        <xdr:cNvPr id="17475" name="Text Box 67"/>
        <xdr:cNvSpPr txBox="1">
          <a:spLocks noChangeArrowheads="1"/>
        </xdr:cNvSpPr>
      </xdr:nvSpPr>
      <xdr:spPr bwMode="auto">
        <a:xfrm>
          <a:off x="27527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148</xdr:row>
      <xdr:rowOff>0</xdr:rowOff>
    </xdr:from>
    <xdr:to>
      <xdr:col>53</xdr:col>
      <xdr:colOff>38100</xdr:colOff>
      <xdr:row>148</xdr:row>
      <xdr:rowOff>142875</xdr:rowOff>
    </xdr:to>
    <xdr:sp macro="" textlink="">
      <xdr:nvSpPr>
        <xdr:cNvPr id="17476" name="Text Box 68"/>
        <xdr:cNvSpPr txBox="1">
          <a:spLocks noChangeArrowheads="1"/>
        </xdr:cNvSpPr>
      </xdr:nvSpPr>
      <xdr:spPr bwMode="auto">
        <a:xfrm>
          <a:off x="3829050" y="28327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64</xdr:col>
      <xdr:colOff>9525</xdr:colOff>
      <xdr:row>148</xdr:row>
      <xdr:rowOff>0</xdr:rowOff>
    </xdr:from>
    <xdr:to>
      <xdr:col>67</xdr:col>
      <xdr:colOff>38100</xdr:colOff>
      <xdr:row>148</xdr:row>
      <xdr:rowOff>142875</xdr:rowOff>
    </xdr:to>
    <xdr:sp macro="" textlink="">
      <xdr:nvSpPr>
        <xdr:cNvPr id="17477" name="Text Box 69"/>
        <xdr:cNvSpPr txBox="1">
          <a:spLocks noChangeArrowheads="1"/>
        </xdr:cNvSpPr>
      </xdr:nvSpPr>
      <xdr:spPr bwMode="auto">
        <a:xfrm>
          <a:off x="48863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78</xdr:col>
      <xdr:colOff>9525</xdr:colOff>
      <xdr:row>148</xdr:row>
      <xdr:rowOff>0</xdr:rowOff>
    </xdr:from>
    <xdr:to>
      <xdr:col>81</xdr:col>
      <xdr:colOff>38100</xdr:colOff>
      <xdr:row>148</xdr:row>
      <xdr:rowOff>142875</xdr:rowOff>
    </xdr:to>
    <xdr:sp macro="" textlink="">
      <xdr:nvSpPr>
        <xdr:cNvPr id="17478" name="Text Box 70"/>
        <xdr:cNvSpPr txBox="1">
          <a:spLocks noChangeArrowheads="1"/>
        </xdr:cNvSpPr>
      </xdr:nvSpPr>
      <xdr:spPr bwMode="auto">
        <a:xfrm>
          <a:off x="59531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118</xdr:col>
      <xdr:colOff>9525</xdr:colOff>
      <xdr:row>148</xdr:row>
      <xdr:rowOff>0</xdr:rowOff>
    </xdr:from>
    <xdr:to>
      <xdr:col>121</xdr:col>
      <xdr:colOff>38100</xdr:colOff>
      <xdr:row>148</xdr:row>
      <xdr:rowOff>142875</xdr:rowOff>
    </xdr:to>
    <xdr:sp macro="" textlink="">
      <xdr:nvSpPr>
        <xdr:cNvPr id="17482" name="Text Box 74"/>
        <xdr:cNvSpPr txBox="1">
          <a:spLocks noChangeArrowheads="1"/>
        </xdr:cNvSpPr>
      </xdr:nvSpPr>
      <xdr:spPr bwMode="auto">
        <a:xfrm>
          <a:off x="90011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58</xdr:col>
      <xdr:colOff>0</xdr:colOff>
      <xdr:row>182</xdr:row>
      <xdr:rowOff>0</xdr:rowOff>
    </xdr:from>
    <xdr:to>
      <xdr:col>61</xdr:col>
      <xdr:colOff>19051</xdr:colOff>
      <xdr:row>182</xdr:row>
      <xdr:rowOff>142875</xdr:rowOff>
    </xdr:to>
    <xdr:sp macro="" textlink="">
      <xdr:nvSpPr>
        <xdr:cNvPr id="17483" name="Text Box 75"/>
        <xdr:cNvSpPr txBox="1">
          <a:spLocks noChangeArrowheads="1"/>
        </xdr:cNvSpPr>
      </xdr:nvSpPr>
      <xdr:spPr bwMode="auto">
        <a:xfrm>
          <a:off x="4438650" y="34823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69</xdr:col>
      <xdr:colOff>19050</xdr:colOff>
      <xdr:row>182</xdr:row>
      <xdr:rowOff>0</xdr:rowOff>
    </xdr:from>
    <xdr:to>
      <xdr:col>72</xdr:col>
      <xdr:colOff>38100</xdr:colOff>
      <xdr:row>182</xdr:row>
      <xdr:rowOff>142875</xdr:rowOff>
    </xdr:to>
    <xdr:sp macro="" textlink="">
      <xdr:nvSpPr>
        <xdr:cNvPr id="17484" name="Text Box 76"/>
        <xdr:cNvSpPr txBox="1">
          <a:spLocks noChangeArrowheads="1"/>
        </xdr:cNvSpPr>
      </xdr:nvSpPr>
      <xdr:spPr bwMode="auto">
        <a:xfrm>
          <a:off x="6115050" y="34823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19050</xdr:colOff>
      <xdr:row>181</xdr:row>
      <xdr:rowOff>175846</xdr:rowOff>
    </xdr:from>
    <xdr:to>
      <xdr:col>83</xdr:col>
      <xdr:colOff>38099</xdr:colOff>
      <xdr:row>182</xdr:row>
      <xdr:rowOff>128221</xdr:rowOff>
    </xdr:to>
    <xdr:sp macro="" textlink="">
      <xdr:nvSpPr>
        <xdr:cNvPr id="17485" name="Text Box 77"/>
        <xdr:cNvSpPr txBox="1">
          <a:spLocks noChangeArrowheads="1"/>
        </xdr:cNvSpPr>
      </xdr:nvSpPr>
      <xdr:spPr bwMode="auto">
        <a:xfrm>
          <a:off x="5880588" y="34729615"/>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94</xdr:col>
      <xdr:colOff>19050</xdr:colOff>
      <xdr:row>148</xdr:row>
      <xdr:rowOff>0</xdr:rowOff>
    </xdr:from>
    <xdr:to>
      <xdr:col>97</xdr:col>
      <xdr:colOff>38100</xdr:colOff>
      <xdr:row>148</xdr:row>
      <xdr:rowOff>142875</xdr:rowOff>
    </xdr:to>
    <xdr:sp macro="" textlink="">
      <xdr:nvSpPr>
        <xdr:cNvPr id="17491" name="Text Box 83"/>
        <xdr:cNvSpPr txBox="1">
          <a:spLocks noChangeArrowheads="1"/>
        </xdr:cNvSpPr>
      </xdr:nvSpPr>
      <xdr:spPr bwMode="auto">
        <a:xfrm>
          <a:off x="7181850" y="28327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106</xdr:col>
      <xdr:colOff>9525</xdr:colOff>
      <xdr:row>148</xdr:row>
      <xdr:rowOff>0</xdr:rowOff>
    </xdr:from>
    <xdr:to>
      <xdr:col>109</xdr:col>
      <xdr:colOff>38100</xdr:colOff>
      <xdr:row>148</xdr:row>
      <xdr:rowOff>142875</xdr:rowOff>
    </xdr:to>
    <xdr:sp macro="" textlink="">
      <xdr:nvSpPr>
        <xdr:cNvPr id="17493" name="Text Box 85"/>
        <xdr:cNvSpPr txBox="1">
          <a:spLocks noChangeArrowheads="1"/>
        </xdr:cNvSpPr>
      </xdr:nvSpPr>
      <xdr:spPr bwMode="auto">
        <a:xfrm>
          <a:off x="808672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25</xdr:col>
      <xdr:colOff>47625</xdr:colOff>
      <xdr:row>69</xdr:row>
      <xdr:rowOff>38100</xdr:rowOff>
    </xdr:from>
    <xdr:to>
      <xdr:col>27</xdr:col>
      <xdr:colOff>57150</xdr:colOff>
      <xdr:row>70</xdr:row>
      <xdr:rowOff>47625</xdr:rowOff>
    </xdr:to>
    <xdr:sp macro="" textlink="">
      <xdr:nvSpPr>
        <xdr:cNvPr id="17496" name="Text Box 88"/>
        <xdr:cNvSpPr txBox="1">
          <a:spLocks noChangeArrowheads="1"/>
        </xdr:cNvSpPr>
      </xdr:nvSpPr>
      <xdr:spPr bwMode="auto">
        <a:xfrm>
          <a:off x="1952625" y="132397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69</xdr:row>
      <xdr:rowOff>38100</xdr:rowOff>
    </xdr:from>
    <xdr:to>
      <xdr:col>31</xdr:col>
      <xdr:colOff>66675</xdr:colOff>
      <xdr:row>70</xdr:row>
      <xdr:rowOff>47625</xdr:rowOff>
    </xdr:to>
    <xdr:sp macro="" textlink="">
      <xdr:nvSpPr>
        <xdr:cNvPr id="17497" name="Text Box 89"/>
        <xdr:cNvSpPr txBox="1">
          <a:spLocks noChangeArrowheads="1"/>
        </xdr:cNvSpPr>
      </xdr:nvSpPr>
      <xdr:spPr bwMode="auto">
        <a:xfrm>
          <a:off x="2266950" y="132397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69</xdr:row>
      <xdr:rowOff>38100</xdr:rowOff>
    </xdr:from>
    <xdr:ext cx="116541" cy="156882"/>
    <xdr:sp macro="" textlink="">
      <xdr:nvSpPr>
        <xdr:cNvPr id="17498" name="Text Box 90"/>
        <xdr:cNvSpPr txBox="1">
          <a:spLocks noChangeArrowheads="1"/>
        </xdr:cNvSpPr>
      </xdr:nvSpPr>
      <xdr:spPr bwMode="auto">
        <a:xfrm>
          <a:off x="552450" y="132397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103</xdr:row>
      <xdr:rowOff>38100</xdr:rowOff>
    </xdr:from>
    <xdr:to>
      <xdr:col>27</xdr:col>
      <xdr:colOff>57150</xdr:colOff>
      <xdr:row>104</xdr:row>
      <xdr:rowOff>47625</xdr:rowOff>
    </xdr:to>
    <xdr:sp macro="" textlink="">
      <xdr:nvSpPr>
        <xdr:cNvPr id="17499" name="Text Box 91"/>
        <xdr:cNvSpPr txBox="1">
          <a:spLocks noChangeArrowheads="1"/>
        </xdr:cNvSpPr>
      </xdr:nvSpPr>
      <xdr:spPr bwMode="auto">
        <a:xfrm>
          <a:off x="1952625" y="197834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103</xdr:row>
      <xdr:rowOff>38100</xdr:rowOff>
    </xdr:from>
    <xdr:to>
      <xdr:col>31</xdr:col>
      <xdr:colOff>66675</xdr:colOff>
      <xdr:row>104</xdr:row>
      <xdr:rowOff>47625</xdr:rowOff>
    </xdr:to>
    <xdr:sp macro="" textlink="">
      <xdr:nvSpPr>
        <xdr:cNvPr id="17500" name="Text Box 92"/>
        <xdr:cNvSpPr txBox="1">
          <a:spLocks noChangeArrowheads="1"/>
        </xdr:cNvSpPr>
      </xdr:nvSpPr>
      <xdr:spPr bwMode="auto">
        <a:xfrm>
          <a:off x="2266950" y="197834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103</xdr:row>
      <xdr:rowOff>38100</xdr:rowOff>
    </xdr:from>
    <xdr:ext cx="116541" cy="156883"/>
    <xdr:sp macro="" textlink="">
      <xdr:nvSpPr>
        <xdr:cNvPr id="17501" name="Text Box 93"/>
        <xdr:cNvSpPr txBox="1">
          <a:spLocks noChangeArrowheads="1"/>
        </xdr:cNvSpPr>
      </xdr:nvSpPr>
      <xdr:spPr bwMode="auto">
        <a:xfrm>
          <a:off x="552450" y="197834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137</xdr:row>
      <xdr:rowOff>28575</xdr:rowOff>
    </xdr:from>
    <xdr:to>
      <xdr:col>27</xdr:col>
      <xdr:colOff>57150</xdr:colOff>
      <xdr:row>138</xdr:row>
      <xdr:rowOff>38100</xdr:rowOff>
    </xdr:to>
    <xdr:sp macro="" textlink="">
      <xdr:nvSpPr>
        <xdr:cNvPr id="17502" name="Text Box 94"/>
        <xdr:cNvSpPr txBox="1">
          <a:spLocks noChangeArrowheads="1"/>
        </xdr:cNvSpPr>
      </xdr:nvSpPr>
      <xdr:spPr bwMode="auto">
        <a:xfrm>
          <a:off x="1952625" y="262699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137</xdr:row>
      <xdr:rowOff>28575</xdr:rowOff>
    </xdr:from>
    <xdr:to>
      <xdr:col>31</xdr:col>
      <xdr:colOff>66675</xdr:colOff>
      <xdr:row>138</xdr:row>
      <xdr:rowOff>38100</xdr:rowOff>
    </xdr:to>
    <xdr:sp macro="" textlink="">
      <xdr:nvSpPr>
        <xdr:cNvPr id="17503" name="Text Box 95"/>
        <xdr:cNvSpPr txBox="1">
          <a:spLocks noChangeArrowheads="1"/>
        </xdr:cNvSpPr>
      </xdr:nvSpPr>
      <xdr:spPr bwMode="auto">
        <a:xfrm>
          <a:off x="2266950" y="262699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137</xdr:row>
      <xdr:rowOff>38100</xdr:rowOff>
    </xdr:from>
    <xdr:ext cx="116541" cy="156883"/>
    <xdr:sp macro="" textlink="">
      <xdr:nvSpPr>
        <xdr:cNvPr id="17504" name="Text Box 96"/>
        <xdr:cNvSpPr txBox="1">
          <a:spLocks noChangeArrowheads="1"/>
        </xdr:cNvSpPr>
      </xdr:nvSpPr>
      <xdr:spPr bwMode="auto">
        <a:xfrm>
          <a:off x="552450" y="262794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136</xdr:row>
      <xdr:rowOff>38100</xdr:rowOff>
    </xdr:from>
    <xdr:to>
      <xdr:col>134</xdr:col>
      <xdr:colOff>47625</xdr:colOff>
      <xdr:row>137</xdr:row>
      <xdr:rowOff>142875</xdr:rowOff>
    </xdr:to>
    <xdr:grpSp>
      <xdr:nvGrpSpPr>
        <xdr:cNvPr id="17505" name="Group 97"/>
        <xdr:cNvGrpSpPr>
          <a:grpSpLocks/>
        </xdr:cNvGrpSpPr>
      </xdr:nvGrpSpPr>
      <xdr:grpSpPr bwMode="auto">
        <a:xfrm>
          <a:off x="10285319" y="26035747"/>
          <a:ext cx="273424" cy="261657"/>
          <a:chOff x="1067" y="288"/>
          <a:chExt cx="29" cy="27"/>
        </a:xfrm>
      </xdr:grpSpPr>
      <xdr:sp macro="" textlink="">
        <xdr:nvSpPr>
          <xdr:cNvPr id="17506" name="Oval 9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07" name="Text Box 9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102</xdr:row>
      <xdr:rowOff>38100</xdr:rowOff>
    </xdr:from>
    <xdr:to>
      <xdr:col>134</xdr:col>
      <xdr:colOff>47625</xdr:colOff>
      <xdr:row>103</xdr:row>
      <xdr:rowOff>142875</xdr:rowOff>
    </xdr:to>
    <xdr:grpSp>
      <xdr:nvGrpSpPr>
        <xdr:cNvPr id="17508" name="Group 100"/>
        <xdr:cNvGrpSpPr>
          <a:grpSpLocks/>
        </xdr:cNvGrpSpPr>
      </xdr:nvGrpSpPr>
      <xdr:grpSpPr bwMode="auto">
        <a:xfrm>
          <a:off x="10285319" y="19558747"/>
          <a:ext cx="273424" cy="261657"/>
          <a:chOff x="1067" y="288"/>
          <a:chExt cx="29" cy="27"/>
        </a:xfrm>
      </xdr:grpSpPr>
      <xdr:sp macro="" textlink="">
        <xdr:nvSpPr>
          <xdr:cNvPr id="17509" name="Oval 10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10" name="Text Box 10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68</xdr:row>
      <xdr:rowOff>38100</xdr:rowOff>
    </xdr:from>
    <xdr:to>
      <xdr:col>134</xdr:col>
      <xdr:colOff>47625</xdr:colOff>
      <xdr:row>69</xdr:row>
      <xdr:rowOff>142875</xdr:rowOff>
    </xdr:to>
    <xdr:grpSp>
      <xdr:nvGrpSpPr>
        <xdr:cNvPr id="17511" name="Group 103"/>
        <xdr:cNvGrpSpPr>
          <a:grpSpLocks/>
        </xdr:cNvGrpSpPr>
      </xdr:nvGrpSpPr>
      <xdr:grpSpPr bwMode="auto">
        <a:xfrm>
          <a:off x="10285319" y="13036924"/>
          <a:ext cx="273424" cy="261657"/>
          <a:chOff x="1067" y="288"/>
          <a:chExt cx="29" cy="27"/>
        </a:xfrm>
      </xdr:grpSpPr>
      <xdr:sp macro="" textlink="">
        <xdr:nvSpPr>
          <xdr:cNvPr id="17512" name="Oval 10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13" name="Text Box 10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0</xdr:row>
      <xdr:rowOff>38100</xdr:rowOff>
    </xdr:from>
    <xdr:to>
      <xdr:col>134</xdr:col>
      <xdr:colOff>47625</xdr:colOff>
      <xdr:row>1</xdr:row>
      <xdr:rowOff>142875</xdr:rowOff>
    </xdr:to>
    <xdr:grpSp>
      <xdr:nvGrpSpPr>
        <xdr:cNvPr id="17514" name="Group 106"/>
        <xdr:cNvGrpSpPr>
          <a:grpSpLocks/>
        </xdr:cNvGrpSpPr>
      </xdr:nvGrpSpPr>
      <xdr:grpSpPr bwMode="auto">
        <a:xfrm>
          <a:off x="10285319" y="38100"/>
          <a:ext cx="273424" cy="261657"/>
          <a:chOff x="1067" y="288"/>
          <a:chExt cx="29" cy="27"/>
        </a:xfrm>
      </xdr:grpSpPr>
      <xdr:sp macro="" textlink="">
        <xdr:nvSpPr>
          <xdr:cNvPr id="17515" name="Oval 10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16" name="Text Box 10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6</xdr:col>
      <xdr:colOff>19050</xdr:colOff>
      <xdr:row>39</xdr:row>
      <xdr:rowOff>85725</xdr:rowOff>
    </xdr:from>
    <xdr:to>
      <xdr:col>31</xdr:col>
      <xdr:colOff>0</xdr:colOff>
      <xdr:row>39</xdr:row>
      <xdr:rowOff>85725</xdr:rowOff>
    </xdr:to>
    <xdr:sp macro="" textlink="">
      <xdr:nvSpPr>
        <xdr:cNvPr id="17525" name="Line 117"/>
        <xdr:cNvSpPr>
          <a:spLocks noChangeShapeType="1"/>
        </xdr:cNvSpPr>
      </xdr:nvSpPr>
      <xdr:spPr bwMode="auto">
        <a:xfrm>
          <a:off x="476250" y="75723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37</xdr:row>
          <xdr:rowOff>28575</xdr:rowOff>
        </xdr:from>
        <xdr:to>
          <xdr:col>25</xdr:col>
          <xdr:colOff>9525</xdr:colOff>
          <xdr:row>38</xdr:row>
          <xdr:rowOff>161925</xdr:rowOff>
        </xdr:to>
        <xdr:sp macro="" textlink="">
          <xdr:nvSpPr>
            <xdr:cNvPr id="17526" name="CommandButton3" hidden="1">
              <a:extLst>
                <a:ext uri="{63B3BB69-23CF-44E3-9099-C40C66FF867C}">
                  <a14:compatExt spid="_x0000_s17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28575</xdr:rowOff>
        </xdr:from>
        <xdr:to>
          <xdr:col>12</xdr:col>
          <xdr:colOff>38100</xdr:colOff>
          <xdr:row>38</xdr:row>
          <xdr:rowOff>161925</xdr:rowOff>
        </xdr:to>
        <xdr:sp macro="" textlink="">
          <xdr:nvSpPr>
            <xdr:cNvPr id="17527" name="CommandButton2" hidden="1">
              <a:extLst>
                <a:ext uri="{63B3BB69-23CF-44E3-9099-C40C66FF867C}">
                  <a14:compatExt spid="_x0000_s17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45</xdr:row>
      <xdr:rowOff>38100</xdr:rowOff>
    </xdr:from>
    <xdr:to>
      <xdr:col>30</xdr:col>
      <xdr:colOff>9525</xdr:colOff>
      <xdr:row>46</xdr:row>
      <xdr:rowOff>38100</xdr:rowOff>
    </xdr:to>
    <xdr:sp macro="" textlink="">
      <xdr:nvSpPr>
        <xdr:cNvPr id="17528" name="Text Box 120"/>
        <xdr:cNvSpPr txBox="1">
          <a:spLocks noChangeArrowheads="1"/>
        </xdr:cNvSpPr>
      </xdr:nvSpPr>
      <xdr:spPr bwMode="auto">
        <a:xfrm>
          <a:off x="2114550" y="85915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46</xdr:row>
      <xdr:rowOff>0</xdr:rowOff>
    </xdr:from>
    <xdr:to>
      <xdr:col>39</xdr:col>
      <xdr:colOff>38100</xdr:colOff>
      <xdr:row>46</xdr:row>
      <xdr:rowOff>142875</xdr:rowOff>
    </xdr:to>
    <xdr:sp macro="" textlink="">
      <xdr:nvSpPr>
        <xdr:cNvPr id="17529" name="Text Box 121"/>
        <xdr:cNvSpPr txBox="1">
          <a:spLocks noChangeArrowheads="1"/>
        </xdr:cNvSpPr>
      </xdr:nvSpPr>
      <xdr:spPr bwMode="auto">
        <a:xfrm>
          <a:off x="27527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46</xdr:row>
      <xdr:rowOff>0</xdr:rowOff>
    </xdr:from>
    <xdr:to>
      <xdr:col>55</xdr:col>
      <xdr:colOff>38100</xdr:colOff>
      <xdr:row>46</xdr:row>
      <xdr:rowOff>142875</xdr:rowOff>
    </xdr:to>
    <xdr:sp macro="" textlink="">
      <xdr:nvSpPr>
        <xdr:cNvPr id="17530" name="Text Box 122"/>
        <xdr:cNvSpPr txBox="1">
          <a:spLocks noChangeArrowheads="1"/>
        </xdr:cNvSpPr>
      </xdr:nvSpPr>
      <xdr:spPr bwMode="auto">
        <a:xfrm>
          <a:off x="39719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25</xdr:col>
      <xdr:colOff>47625</xdr:colOff>
      <xdr:row>35</xdr:row>
      <xdr:rowOff>38100</xdr:rowOff>
    </xdr:from>
    <xdr:to>
      <xdr:col>27</xdr:col>
      <xdr:colOff>57150</xdr:colOff>
      <xdr:row>36</xdr:row>
      <xdr:rowOff>47625</xdr:rowOff>
    </xdr:to>
    <xdr:sp macro="" textlink="">
      <xdr:nvSpPr>
        <xdr:cNvPr id="17533" name="Text Box 125"/>
        <xdr:cNvSpPr txBox="1">
          <a:spLocks noChangeArrowheads="1"/>
        </xdr:cNvSpPr>
      </xdr:nvSpPr>
      <xdr:spPr bwMode="auto">
        <a:xfrm>
          <a:off x="1952625"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35</xdr:row>
      <xdr:rowOff>38100</xdr:rowOff>
    </xdr:from>
    <xdr:to>
      <xdr:col>31</xdr:col>
      <xdr:colOff>66675</xdr:colOff>
      <xdr:row>36</xdr:row>
      <xdr:rowOff>47625</xdr:rowOff>
    </xdr:to>
    <xdr:sp macro="" textlink="">
      <xdr:nvSpPr>
        <xdr:cNvPr id="17534" name="Text Box 126"/>
        <xdr:cNvSpPr txBox="1">
          <a:spLocks noChangeArrowheads="1"/>
        </xdr:cNvSpPr>
      </xdr:nvSpPr>
      <xdr:spPr bwMode="auto">
        <a:xfrm>
          <a:off x="2266950"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35</xdr:row>
      <xdr:rowOff>38100</xdr:rowOff>
    </xdr:from>
    <xdr:ext cx="116541" cy="156883"/>
    <xdr:sp macro="" textlink="">
      <xdr:nvSpPr>
        <xdr:cNvPr id="17535" name="Text Box 127"/>
        <xdr:cNvSpPr txBox="1">
          <a:spLocks noChangeArrowheads="1"/>
        </xdr:cNvSpPr>
      </xdr:nvSpPr>
      <xdr:spPr bwMode="auto">
        <a:xfrm>
          <a:off x="552450" y="66960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34</xdr:row>
      <xdr:rowOff>38100</xdr:rowOff>
    </xdr:from>
    <xdr:to>
      <xdr:col>134</xdr:col>
      <xdr:colOff>47625</xdr:colOff>
      <xdr:row>35</xdr:row>
      <xdr:rowOff>142875</xdr:rowOff>
    </xdr:to>
    <xdr:grpSp>
      <xdr:nvGrpSpPr>
        <xdr:cNvPr id="17536" name="Group 128"/>
        <xdr:cNvGrpSpPr>
          <a:grpSpLocks/>
        </xdr:cNvGrpSpPr>
      </xdr:nvGrpSpPr>
      <xdr:grpSpPr bwMode="auto">
        <a:xfrm>
          <a:off x="10285319" y="6515100"/>
          <a:ext cx="273424" cy="261657"/>
          <a:chOff x="1067" y="288"/>
          <a:chExt cx="29" cy="27"/>
        </a:xfrm>
      </xdr:grpSpPr>
      <xdr:sp macro="" textlink="">
        <xdr:nvSpPr>
          <xdr:cNvPr id="17537" name="Oval 129"/>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38" name="Text Box 130"/>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6</xdr:col>
      <xdr:colOff>19050</xdr:colOff>
      <xdr:row>175</xdr:row>
      <xdr:rowOff>85725</xdr:rowOff>
    </xdr:from>
    <xdr:to>
      <xdr:col>31</xdr:col>
      <xdr:colOff>0</xdr:colOff>
      <xdr:row>175</xdr:row>
      <xdr:rowOff>85725</xdr:rowOff>
    </xdr:to>
    <xdr:sp macro="" textlink="">
      <xdr:nvSpPr>
        <xdr:cNvPr id="17539" name="Line 131"/>
        <xdr:cNvSpPr>
          <a:spLocks noChangeShapeType="1"/>
        </xdr:cNvSpPr>
      </xdr:nvSpPr>
      <xdr:spPr bwMode="auto">
        <a:xfrm>
          <a:off x="476250" y="336518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173</xdr:row>
          <xdr:rowOff>57150</xdr:rowOff>
        </xdr:from>
        <xdr:to>
          <xdr:col>12</xdr:col>
          <xdr:colOff>38100</xdr:colOff>
          <xdr:row>175</xdr:row>
          <xdr:rowOff>28575</xdr:rowOff>
        </xdr:to>
        <xdr:sp macro="" textlink="">
          <xdr:nvSpPr>
            <xdr:cNvPr id="17540" name="CommandButton10" hidden="1">
              <a:extLst>
                <a:ext uri="{63B3BB69-23CF-44E3-9099-C40C66FF867C}">
                  <a14:compatExt spid="_x0000_s17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47625</xdr:colOff>
      <xdr:row>171</xdr:row>
      <xdr:rowOff>38100</xdr:rowOff>
    </xdr:from>
    <xdr:to>
      <xdr:col>27</xdr:col>
      <xdr:colOff>57150</xdr:colOff>
      <xdr:row>172</xdr:row>
      <xdr:rowOff>47625</xdr:rowOff>
    </xdr:to>
    <xdr:sp macro="" textlink="">
      <xdr:nvSpPr>
        <xdr:cNvPr id="17550" name="Text Box 142"/>
        <xdr:cNvSpPr txBox="1">
          <a:spLocks noChangeArrowheads="1"/>
        </xdr:cNvSpPr>
      </xdr:nvSpPr>
      <xdr:spPr bwMode="auto">
        <a:xfrm>
          <a:off x="1952625" y="327755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171</xdr:row>
      <xdr:rowOff>38100</xdr:rowOff>
    </xdr:from>
    <xdr:to>
      <xdr:col>31</xdr:col>
      <xdr:colOff>66675</xdr:colOff>
      <xdr:row>172</xdr:row>
      <xdr:rowOff>47625</xdr:rowOff>
    </xdr:to>
    <xdr:sp macro="" textlink="">
      <xdr:nvSpPr>
        <xdr:cNvPr id="17551" name="Text Box 143"/>
        <xdr:cNvSpPr txBox="1">
          <a:spLocks noChangeArrowheads="1"/>
        </xdr:cNvSpPr>
      </xdr:nvSpPr>
      <xdr:spPr bwMode="auto">
        <a:xfrm>
          <a:off x="2266950" y="327755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171</xdr:row>
      <xdr:rowOff>38100</xdr:rowOff>
    </xdr:from>
    <xdr:ext cx="116541" cy="156883"/>
    <xdr:sp macro="" textlink="">
      <xdr:nvSpPr>
        <xdr:cNvPr id="17552" name="Text Box 144"/>
        <xdr:cNvSpPr txBox="1">
          <a:spLocks noChangeArrowheads="1"/>
        </xdr:cNvSpPr>
      </xdr:nvSpPr>
      <xdr:spPr bwMode="auto">
        <a:xfrm>
          <a:off x="552450" y="327755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170</xdr:row>
      <xdr:rowOff>38100</xdr:rowOff>
    </xdr:from>
    <xdr:to>
      <xdr:col>134</xdr:col>
      <xdr:colOff>47625</xdr:colOff>
      <xdr:row>171</xdr:row>
      <xdr:rowOff>142875</xdr:rowOff>
    </xdr:to>
    <xdr:grpSp>
      <xdr:nvGrpSpPr>
        <xdr:cNvPr id="17553" name="Group 145"/>
        <xdr:cNvGrpSpPr>
          <a:grpSpLocks/>
        </xdr:cNvGrpSpPr>
      </xdr:nvGrpSpPr>
      <xdr:grpSpPr bwMode="auto">
        <a:xfrm>
          <a:off x="10285319" y="32512747"/>
          <a:ext cx="273424" cy="261657"/>
          <a:chOff x="1067" y="288"/>
          <a:chExt cx="29" cy="27"/>
        </a:xfrm>
      </xdr:grpSpPr>
      <xdr:sp macro="" textlink="">
        <xdr:nvSpPr>
          <xdr:cNvPr id="17554" name="Oval 14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555" name="Text Box 14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88</xdr:col>
      <xdr:colOff>38100</xdr:colOff>
      <xdr:row>181</xdr:row>
      <xdr:rowOff>168519</xdr:rowOff>
    </xdr:from>
    <xdr:to>
      <xdr:col>91</xdr:col>
      <xdr:colOff>1274</xdr:colOff>
      <xdr:row>182</xdr:row>
      <xdr:rowOff>120894</xdr:rowOff>
    </xdr:to>
    <xdr:sp macro="" textlink="">
      <xdr:nvSpPr>
        <xdr:cNvPr id="17556" name="Text Box 148"/>
        <xdr:cNvSpPr txBox="1">
          <a:spLocks noChangeArrowheads="1"/>
        </xdr:cNvSpPr>
      </xdr:nvSpPr>
      <xdr:spPr bwMode="auto">
        <a:xfrm>
          <a:off x="6485792" y="34722288"/>
          <a:ext cx="182982"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64</a:t>
          </a:r>
        </a:p>
      </xdr:txBody>
    </xdr:sp>
    <xdr:clientData/>
  </xdr:twoCellAnchor>
  <xdr:twoCellAnchor editAs="oneCell">
    <xdr:from>
      <xdr:col>84</xdr:col>
      <xdr:colOff>9525</xdr:colOff>
      <xdr:row>46</xdr:row>
      <xdr:rowOff>0</xdr:rowOff>
    </xdr:from>
    <xdr:to>
      <xdr:col>87</xdr:col>
      <xdr:colOff>38100</xdr:colOff>
      <xdr:row>46</xdr:row>
      <xdr:rowOff>142875</xdr:rowOff>
    </xdr:to>
    <xdr:sp macro="" textlink="">
      <xdr:nvSpPr>
        <xdr:cNvPr id="17557" name="Text Box 149"/>
        <xdr:cNvSpPr txBox="1">
          <a:spLocks noChangeArrowheads="1"/>
        </xdr:cNvSpPr>
      </xdr:nvSpPr>
      <xdr:spPr bwMode="auto">
        <a:xfrm>
          <a:off x="64103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9525</xdr:colOff>
      <xdr:row>46</xdr:row>
      <xdr:rowOff>0</xdr:rowOff>
    </xdr:from>
    <xdr:to>
      <xdr:col>71</xdr:col>
      <xdr:colOff>38100</xdr:colOff>
      <xdr:row>46</xdr:row>
      <xdr:rowOff>142875</xdr:rowOff>
    </xdr:to>
    <xdr:sp macro="" textlink="">
      <xdr:nvSpPr>
        <xdr:cNvPr id="17560" name="Text Box 152"/>
        <xdr:cNvSpPr txBox="1">
          <a:spLocks noChangeArrowheads="1"/>
        </xdr:cNvSpPr>
      </xdr:nvSpPr>
      <xdr:spPr bwMode="auto">
        <a:xfrm>
          <a:off x="5191125" y="87439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27</xdr:col>
      <xdr:colOff>19050</xdr:colOff>
      <xdr:row>181</xdr:row>
      <xdr:rowOff>57150</xdr:rowOff>
    </xdr:from>
    <xdr:to>
      <xdr:col>30</xdr:col>
      <xdr:colOff>38100</xdr:colOff>
      <xdr:row>182</xdr:row>
      <xdr:rowOff>9525</xdr:rowOff>
    </xdr:to>
    <xdr:sp macro="" textlink="">
      <xdr:nvSpPr>
        <xdr:cNvPr id="17561" name="Text Box 153"/>
        <xdr:cNvSpPr txBox="1">
          <a:spLocks noChangeArrowheads="1"/>
        </xdr:cNvSpPr>
      </xdr:nvSpPr>
      <xdr:spPr bwMode="auto">
        <a:xfrm>
          <a:off x="2076450" y="346900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182</xdr:row>
      <xdr:rowOff>0</xdr:rowOff>
    </xdr:from>
    <xdr:to>
      <xdr:col>39</xdr:col>
      <xdr:colOff>38100</xdr:colOff>
      <xdr:row>182</xdr:row>
      <xdr:rowOff>142875</xdr:rowOff>
    </xdr:to>
    <xdr:sp macro="" textlink="">
      <xdr:nvSpPr>
        <xdr:cNvPr id="17562" name="Text Box 154"/>
        <xdr:cNvSpPr txBox="1">
          <a:spLocks noChangeArrowheads="1"/>
        </xdr:cNvSpPr>
      </xdr:nvSpPr>
      <xdr:spPr bwMode="auto">
        <a:xfrm>
          <a:off x="2762250" y="34823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102</xdr:col>
      <xdr:colOff>0</xdr:colOff>
      <xdr:row>46</xdr:row>
      <xdr:rowOff>0</xdr:rowOff>
    </xdr:from>
    <xdr:to>
      <xdr:col>104</xdr:col>
      <xdr:colOff>66675</xdr:colOff>
      <xdr:row>46</xdr:row>
      <xdr:rowOff>142875</xdr:rowOff>
    </xdr:to>
    <xdr:sp macro="" textlink="">
      <xdr:nvSpPr>
        <xdr:cNvPr id="17563" name="Text Box 155"/>
        <xdr:cNvSpPr txBox="1">
          <a:spLocks noChangeArrowheads="1"/>
        </xdr:cNvSpPr>
      </xdr:nvSpPr>
      <xdr:spPr bwMode="auto">
        <a:xfrm>
          <a:off x="7772400" y="8743950"/>
          <a:ext cx="2190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46</xdr:col>
      <xdr:colOff>9525</xdr:colOff>
      <xdr:row>80</xdr:row>
      <xdr:rowOff>0</xdr:rowOff>
    </xdr:from>
    <xdr:to>
      <xdr:col>49</xdr:col>
      <xdr:colOff>38100</xdr:colOff>
      <xdr:row>80</xdr:row>
      <xdr:rowOff>142875</xdr:rowOff>
    </xdr:to>
    <xdr:sp macro="" textlink="">
      <xdr:nvSpPr>
        <xdr:cNvPr id="17564" name="Text Box 156"/>
        <xdr:cNvSpPr txBox="1">
          <a:spLocks noChangeArrowheads="1"/>
        </xdr:cNvSpPr>
      </xdr:nvSpPr>
      <xdr:spPr bwMode="auto">
        <a:xfrm>
          <a:off x="3514725" y="152876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120</xdr:col>
      <xdr:colOff>0</xdr:colOff>
      <xdr:row>80</xdr:row>
      <xdr:rowOff>0</xdr:rowOff>
    </xdr:from>
    <xdr:to>
      <xdr:col>123</xdr:col>
      <xdr:colOff>38100</xdr:colOff>
      <xdr:row>80</xdr:row>
      <xdr:rowOff>142875</xdr:rowOff>
    </xdr:to>
    <xdr:sp macro="" textlink="">
      <xdr:nvSpPr>
        <xdr:cNvPr id="17566" name="Text Box 158"/>
        <xdr:cNvSpPr txBox="1">
          <a:spLocks noChangeArrowheads="1"/>
        </xdr:cNvSpPr>
      </xdr:nvSpPr>
      <xdr:spPr bwMode="auto">
        <a:xfrm>
          <a:off x="9982200" y="1528762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131</xdr:col>
      <xdr:colOff>66675</xdr:colOff>
      <xdr:row>148</xdr:row>
      <xdr:rowOff>0</xdr:rowOff>
    </xdr:from>
    <xdr:to>
      <xdr:col>135</xdr:col>
      <xdr:colOff>19050</xdr:colOff>
      <xdr:row>148</xdr:row>
      <xdr:rowOff>142875</xdr:rowOff>
    </xdr:to>
    <xdr:sp macro="" textlink="">
      <xdr:nvSpPr>
        <xdr:cNvPr id="17567" name="Text Box 159"/>
        <xdr:cNvSpPr txBox="1">
          <a:spLocks noChangeArrowheads="1"/>
        </xdr:cNvSpPr>
      </xdr:nvSpPr>
      <xdr:spPr bwMode="auto">
        <a:xfrm>
          <a:off x="10048875" y="28327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77</a:t>
          </a:r>
        </a:p>
      </xdr:txBody>
    </xdr:sp>
    <xdr:clientData/>
  </xdr:twoCellAnchor>
  <mc:AlternateContent xmlns:mc="http://schemas.openxmlformats.org/markup-compatibility/2006">
    <mc:Choice xmlns:a14="http://schemas.microsoft.com/office/drawing/2010/main" Requires="a14">
      <xdr:twoCellAnchor editAs="oneCell">
        <xdr:from>
          <xdr:col>13</xdr:col>
          <xdr:colOff>9525</xdr:colOff>
          <xdr:row>139</xdr:row>
          <xdr:rowOff>57150</xdr:rowOff>
        </xdr:from>
        <xdr:to>
          <xdr:col>25</xdr:col>
          <xdr:colOff>9525</xdr:colOff>
          <xdr:row>141</xdr:row>
          <xdr:rowOff>38100</xdr:rowOff>
        </xdr:to>
        <xdr:sp macro="" textlink="">
          <xdr:nvSpPr>
            <xdr:cNvPr id="17568" name="CommandButton9" hidden="1">
              <a:extLst>
                <a:ext uri="{63B3BB69-23CF-44E3-9099-C40C66FF867C}">
                  <a14:compatExt spid="_x0000_s17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61</xdr:col>
      <xdr:colOff>38100</xdr:colOff>
      <xdr:row>114</xdr:row>
      <xdr:rowOff>19050</xdr:rowOff>
    </xdr:from>
    <xdr:to>
      <xdr:col>64</xdr:col>
      <xdr:colOff>57150</xdr:colOff>
      <xdr:row>114</xdr:row>
      <xdr:rowOff>152400</xdr:rowOff>
    </xdr:to>
    <xdr:sp macro="" textlink="">
      <xdr:nvSpPr>
        <xdr:cNvPr id="17582" name="Text Box 174"/>
        <xdr:cNvSpPr txBox="1">
          <a:spLocks noChangeArrowheads="1"/>
        </xdr:cNvSpPr>
      </xdr:nvSpPr>
      <xdr:spPr bwMode="auto">
        <a:xfrm>
          <a:off x="4686300" y="21850350"/>
          <a:ext cx="2476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110</xdr:col>
      <xdr:colOff>19050</xdr:colOff>
      <xdr:row>80</xdr:row>
      <xdr:rowOff>0</xdr:rowOff>
    </xdr:from>
    <xdr:to>
      <xdr:col>113</xdr:col>
      <xdr:colOff>38101</xdr:colOff>
      <xdr:row>80</xdr:row>
      <xdr:rowOff>142875</xdr:rowOff>
    </xdr:to>
    <xdr:sp macro="" textlink="">
      <xdr:nvSpPr>
        <xdr:cNvPr id="17587" name="Text Box 179"/>
        <xdr:cNvSpPr txBox="1">
          <a:spLocks noChangeArrowheads="1"/>
        </xdr:cNvSpPr>
      </xdr:nvSpPr>
      <xdr:spPr bwMode="auto">
        <a:xfrm>
          <a:off x="9239250" y="152876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77</xdr:col>
      <xdr:colOff>7454</xdr:colOff>
      <xdr:row>79</xdr:row>
      <xdr:rowOff>188429</xdr:rowOff>
    </xdr:from>
    <xdr:to>
      <xdr:col>80</xdr:col>
      <xdr:colOff>26504</xdr:colOff>
      <xdr:row>80</xdr:row>
      <xdr:rowOff>140804</xdr:rowOff>
    </xdr:to>
    <xdr:sp macro="" textlink="">
      <xdr:nvSpPr>
        <xdr:cNvPr id="96" name="Text Box 33"/>
        <xdr:cNvSpPr txBox="1">
          <a:spLocks noChangeArrowheads="1"/>
        </xdr:cNvSpPr>
      </xdr:nvSpPr>
      <xdr:spPr bwMode="auto">
        <a:xfrm>
          <a:off x="5747302" y="15329038"/>
          <a:ext cx="24268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p>
      </xdr:txBody>
    </xdr:sp>
    <xdr:clientData/>
  </xdr:twoCellAnchor>
  <xdr:twoCellAnchor editAs="oneCell">
    <xdr:from>
      <xdr:col>47</xdr:col>
      <xdr:colOff>16565</xdr:colOff>
      <xdr:row>182</xdr:row>
      <xdr:rowOff>0</xdr:rowOff>
    </xdr:from>
    <xdr:to>
      <xdr:col>50</xdr:col>
      <xdr:colOff>35614</xdr:colOff>
      <xdr:row>182</xdr:row>
      <xdr:rowOff>142875</xdr:rowOff>
    </xdr:to>
    <xdr:sp macro="" textlink="">
      <xdr:nvSpPr>
        <xdr:cNvPr id="98" name="Text Box 33"/>
        <xdr:cNvSpPr txBox="1">
          <a:spLocks noChangeArrowheads="1"/>
        </xdr:cNvSpPr>
      </xdr:nvSpPr>
      <xdr:spPr bwMode="auto">
        <a:xfrm>
          <a:off x="3520108" y="34911196"/>
          <a:ext cx="24268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22</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8433"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8434"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8435"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8436"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112</xdr:col>
      <xdr:colOff>9525</xdr:colOff>
      <xdr:row>12</xdr:row>
      <xdr:rowOff>28575</xdr:rowOff>
    </xdr:from>
    <xdr:to>
      <xdr:col>114</xdr:col>
      <xdr:colOff>66675</xdr:colOff>
      <xdr:row>12</xdr:row>
      <xdr:rowOff>228600</xdr:rowOff>
    </xdr:to>
    <xdr:sp macro="" textlink="">
      <xdr:nvSpPr>
        <xdr:cNvPr id="18437" name="Text Box 5"/>
        <xdr:cNvSpPr txBox="1">
          <a:spLocks noChangeArrowheads="1"/>
        </xdr:cNvSpPr>
      </xdr:nvSpPr>
      <xdr:spPr bwMode="auto">
        <a:xfrm>
          <a:off x="8534400" y="20288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18438" name="CommandButton1" hidden="1">
              <a:extLst>
                <a:ext uri="{63B3BB69-23CF-44E3-9099-C40C66FF867C}">
                  <a14:compatExt spid="_x0000_s18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10</xdr:row>
      <xdr:rowOff>123825</xdr:rowOff>
    </xdr:from>
    <xdr:to>
      <xdr:col>30</xdr:col>
      <xdr:colOff>9525</xdr:colOff>
      <xdr:row>12</xdr:row>
      <xdr:rowOff>38100</xdr:rowOff>
    </xdr:to>
    <xdr:sp macro="" textlink="">
      <xdr:nvSpPr>
        <xdr:cNvPr id="18439" name="Text Box 7"/>
        <xdr:cNvSpPr txBox="1">
          <a:spLocks noChangeArrowheads="1"/>
        </xdr:cNvSpPr>
      </xdr:nvSpPr>
      <xdr:spPr bwMode="auto">
        <a:xfrm>
          <a:off x="2114550" y="18478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38100</xdr:colOff>
      <xdr:row>12</xdr:row>
      <xdr:rowOff>142875</xdr:rowOff>
    </xdr:to>
    <xdr:sp macro="" textlink="">
      <xdr:nvSpPr>
        <xdr:cNvPr id="18442" name="Text Box 10"/>
        <xdr:cNvSpPr txBox="1">
          <a:spLocks noChangeArrowheads="1"/>
        </xdr:cNvSpPr>
      </xdr:nvSpPr>
      <xdr:spPr bwMode="auto">
        <a:xfrm>
          <a:off x="2743200" y="2000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48</xdr:col>
      <xdr:colOff>19050</xdr:colOff>
      <xdr:row>12</xdr:row>
      <xdr:rowOff>0</xdr:rowOff>
    </xdr:from>
    <xdr:to>
      <xdr:col>51</xdr:col>
      <xdr:colOff>38100</xdr:colOff>
      <xdr:row>12</xdr:row>
      <xdr:rowOff>142875</xdr:rowOff>
    </xdr:to>
    <xdr:sp macro="" textlink="">
      <xdr:nvSpPr>
        <xdr:cNvPr id="18443" name="Text Box 11"/>
        <xdr:cNvSpPr txBox="1">
          <a:spLocks noChangeArrowheads="1"/>
        </xdr:cNvSpPr>
      </xdr:nvSpPr>
      <xdr:spPr bwMode="auto">
        <a:xfrm>
          <a:off x="3667125" y="2000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60</xdr:col>
      <xdr:colOff>9525</xdr:colOff>
      <xdr:row>12</xdr:row>
      <xdr:rowOff>0</xdr:rowOff>
    </xdr:from>
    <xdr:to>
      <xdr:col>63</xdr:col>
      <xdr:colOff>38100</xdr:colOff>
      <xdr:row>12</xdr:row>
      <xdr:rowOff>142875</xdr:rowOff>
    </xdr:to>
    <xdr:sp macro="" textlink="">
      <xdr:nvSpPr>
        <xdr:cNvPr id="18444" name="Text Box 12"/>
        <xdr:cNvSpPr txBox="1">
          <a:spLocks noChangeArrowheads="1"/>
        </xdr:cNvSpPr>
      </xdr:nvSpPr>
      <xdr:spPr bwMode="auto">
        <a:xfrm>
          <a:off x="4572000" y="2000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72</xdr:col>
      <xdr:colOff>9525</xdr:colOff>
      <xdr:row>12</xdr:row>
      <xdr:rowOff>0</xdr:rowOff>
    </xdr:from>
    <xdr:to>
      <xdr:col>75</xdr:col>
      <xdr:colOff>38100</xdr:colOff>
      <xdr:row>12</xdr:row>
      <xdr:rowOff>142875</xdr:rowOff>
    </xdr:to>
    <xdr:sp macro="" textlink="">
      <xdr:nvSpPr>
        <xdr:cNvPr id="18447" name="Text Box 15"/>
        <xdr:cNvSpPr txBox="1">
          <a:spLocks noChangeArrowheads="1"/>
        </xdr:cNvSpPr>
      </xdr:nvSpPr>
      <xdr:spPr bwMode="auto">
        <a:xfrm>
          <a:off x="5486400" y="2000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84</xdr:col>
      <xdr:colOff>19050</xdr:colOff>
      <xdr:row>12</xdr:row>
      <xdr:rowOff>0</xdr:rowOff>
    </xdr:from>
    <xdr:to>
      <xdr:col>87</xdr:col>
      <xdr:colOff>38100</xdr:colOff>
      <xdr:row>12</xdr:row>
      <xdr:rowOff>142875</xdr:rowOff>
    </xdr:to>
    <xdr:sp macro="" textlink="">
      <xdr:nvSpPr>
        <xdr:cNvPr id="18448" name="Text Box 16"/>
        <xdr:cNvSpPr txBox="1">
          <a:spLocks noChangeArrowheads="1"/>
        </xdr:cNvSpPr>
      </xdr:nvSpPr>
      <xdr:spPr bwMode="auto">
        <a:xfrm>
          <a:off x="6410325" y="2000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99</xdr:col>
      <xdr:colOff>19050</xdr:colOff>
      <xdr:row>12</xdr:row>
      <xdr:rowOff>0</xdr:rowOff>
    </xdr:from>
    <xdr:to>
      <xdr:col>102</xdr:col>
      <xdr:colOff>38100</xdr:colOff>
      <xdr:row>12</xdr:row>
      <xdr:rowOff>142875</xdr:rowOff>
    </xdr:to>
    <xdr:sp macro="" textlink="">
      <xdr:nvSpPr>
        <xdr:cNvPr id="18449" name="Text Box 17"/>
        <xdr:cNvSpPr txBox="1">
          <a:spLocks noChangeArrowheads="1"/>
        </xdr:cNvSpPr>
      </xdr:nvSpPr>
      <xdr:spPr bwMode="auto">
        <a:xfrm>
          <a:off x="7553325" y="20002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25</xdr:col>
      <xdr:colOff>47625</xdr:colOff>
      <xdr:row>34</xdr:row>
      <xdr:rowOff>38100</xdr:rowOff>
    </xdr:from>
    <xdr:to>
      <xdr:col>27</xdr:col>
      <xdr:colOff>57150</xdr:colOff>
      <xdr:row>35</xdr:row>
      <xdr:rowOff>47625</xdr:rowOff>
    </xdr:to>
    <xdr:sp macro="" textlink="">
      <xdr:nvSpPr>
        <xdr:cNvPr id="18456" name="Text Box 24"/>
        <xdr:cNvSpPr txBox="1">
          <a:spLocks noChangeArrowheads="1"/>
        </xdr:cNvSpPr>
      </xdr:nvSpPr>
      <xdr:spPr bwMode="auto">
        <a:xfrm>
          <a:off x="1952625"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18457" name="Text Box 25"/>
        <xdr:cNvSpPr txBox="1">
          <a:spLocks noChangeArrowheads="1"/>
        </xdr:cNvSpPr>
      </xdr:nvSpPr>
      <xdr:spPr bwMode="auto">
        <a:xfrm>
          <a:off x="2266950" y="66960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34</xdr:row>
      <xdr:rowOff>38100</xdr:rowOff>
    </xdr:from>
    <xdr:ext cx="116541" cy="156882"/>
    <xdr:sp macro="" textlink="">
      <xdr:nvSpPr>
        <xdr:cNvPr id="18458" name="Text Box 26"/>
        <xdr:cNvSpPr txBox="1">
          <a:spLocks noChangeArrowheads="1"/>
        </xdr:cNvSpPr>
      </xdr:nvSpPr>
      <xdr:spPr bwMode="auto">
        <a:xfrm>
          <a:off x="552450" y="66960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38</xdr:row>
      <xdr:rowOff>66675</xdr:rowOff>
    </xdr:from>
    <xdr:to>
      <xdr:col>31</xdr:col>
      <xdr:colOff>0</xdr:colOff>
      <xdr:row>38</xdr:row>
      <xdr:rowOff>66675</xdr:rowOff>
    </xdr:to>
    <xdr:sp macro="" textlink="">
      <xdr:nvSpPr>
        <xdr:cNvPr id="18459" name="Line 27"/>
        <xdr:cNvSpPr>
          <a:spLocks noChangeShapeType="1"/>
        </xdr:cNvSpPr>
      </xdr:nvSpPr>
      <xdr:spPr bwMode="auto">
        <a:xfrm>
          <a:off x="476250" y="75914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36</xdr:row>
          <xdr:rowOff>38100</xdr:rowOff>
        </xdr:from>
        <xdr:to>
          <xdr:col>24</xdr:col>
          <xdr:colOff>28575</xdr:colOff>
          <xdr:row>37</xdr:row>
          <xdr:rowOff>161925</xdr:rowOff>
        </xdr:to>
        <xdr:sp macro="" textlink="">
          <xdr:nvSpPr>
            <xdr:cNvPr id="18460" name="CommandButton3" hidden="1">
              <a:extLst>
                <a:ext uri="{63B3BB69-23CF-44E3-9099-C40C66FF867C}">
                  <a14:compatExt spid="_x0000_s18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38100</xdr:rowOff>
        </xdr:from>
        <xdr:to>
          <xdr:col>12</xdr:col>
          <xdr:colOff>9525</xdr:colOff>
          <xdr:row>37</xdr:row>
          <xdr:rowOff>161925</xdr:rowOff>
        </xdr:to>
        <xdr:sp macro="" textlink="">
          <xdr:nvSpPr>
            <xdr:cNvPr id="18461" name="CommandButton2" hidden="1">
              <a:extLst>
                <a:ext uri="{63B3BB69-23CF-44E3-9099-C40C66FF867C}">
                  <a14:compatExt spid="_x0000_s18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28575</xdr:colOff>
      <xdr:row>20</xdr:row>
      <xdr:rowOff>171450</xdr:rowOff>
    </xdr:from>
    <xdr:to>
      <xdr:col>39</xdr:col>
      <xdr:colOff>57150</xdr:colOff>
      <xdr:row>21</xdr:row>
      <xdr:rowOff>200025</xdr:rowOff>
    </xdr:to>
    <xdr:sp macro="" textlink="">
      <xdr:nvSpPr>
        <xdr:cNvPr id="18462" name="Text Box 30"/>
        <xdr:cNvSpPr txBox="1">
          <a:spLocks noChangeArrowheads="1"/>
        </xdr:cNvSpPr>
      </xdr:nvSpPr>
      <xdr:spPr bwMode="auto">
        <a:xfrm>
          <a:off x="2762250" y="37814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48</xdr:col>
      <xdr:colOff>38100</xdr:colOff>
      <xdr:row>20</xdr:row>
      <xdr:rowOff>171450</xdr:rowOff>
    </xdr:from>
    <xdr:to>
      <xdr:col>52</xdr:col>
      <xdr:colOff>0</xdr:colOff>
      <xdr:row>21</xdr:row>
      <xdr:rowOff>190500</xdr:rowOff>
    </xdr:to>
    <xdr:sp macro="" textlink="">
      <xdr:nvSpPr>
        <xdr:cNvPr id="18463" name="Text Box 31"/>
        <xdr:cNvSpPr txBox="1">
          <a:spLocks noChangeArrowheads="1"/>
        </xdr:cNvSpPr>
      </xdr:nvSpPr>
      <xdr:spPr bwMode="auto">
        <a:xfrm>
          <a:off x="3686175" y="37814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60</xdr:col>
      <xdr:colOff>47625</xdr:colOff>
      <xdr:row>20</xdr:row>
      <xdr:rowOff>171450</xdr:rowOff>
    </xdr:from>
    <xdr:to>
      <xdr:col>63</xdr:col>
      <xdr:colOff>57150</xdr:colOff>
      <xdr:row>21</xdr:row>
      <xdr:rowOff>209550</xdr:rowOff>
    </xdr:to>
    <xdr:sp macro="" textlink="">
      <xdr:nvSpPr>
        <xdr:cNvPr id="18464" name="Text Box 32"/>
        <xdr:cNvSpPr txBox="1">
          <a:spLocks noChangeArrowheads="1"/>
        </xdr:cNvSpPr>
      </xdr:nvSpPr>
      <xdr:spPr bwMode="auto">
        <a:xfrm>
          <a:off x="4610100" y="37814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84</xdr:col>
      <xdr:colOff>19050</xdr:colOff>
      <xdr:row>20</xdr:row>
      <xdr:rowOff>171450</xdr:rowOff>
    </xdr:from>
    <xdr:to>
      <xdr:col>87</xdr:col>
      <xdr:colOff>9525</xdr:colOff>
      <xdr:row>21</xdr:row>
      <xdr:rowOff>209550</xdr:rowOff>
    </xdr:to>
    <xdr:sp macro="" textlink="">
      <xdr:nvSpPr>
        <xdr:cNvPr id="18465" name="Text Box 33"/>
        <xdr:cNvSpPr txBox="1">
          <a:spLocks noChangeArrowheads="1"/>
        </xdr:cNvSpPr>
      </xdr:nvSpPr>
      <xdr:spPr bwMode="auto">
        <a:xfrm>
          <a:off x="6410325" y="37814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132</xdr:col>
      <xdr:colOff>16852</xdr:colOff>
      <xdr:row>44</xdr:row>
      <xdr:rowOff>102576</xdr:rowOff>
    </xdr:from>
    <xdr:to>
      <xdr:col>135</xdr:col>
      <xdr:colOff>733</xdr:colOff>
      <xdr:row>45</xdr:row>
      <xdr:rowOff>168519</xdr:rowOff>
    </xdr:to>
    <xdr:sp macro="" textlink="">
      <xdr:nvSpPr>
        <xdr:cNvPr id="18466" name="Text Box 34"/>
        <xdr:cNvSpPr txBox="1">
          <a:spLocks noChangeArrowheads="1"/>
        </xdr:cNvSpPr>
      </xdr:nvSpPr>
      <xdr:spPr bwMode="auto">
        <a:xfrm>
          <a:off x="9681064" y="8513884"/>
          <a:ext cx="20368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88</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57150</xdr:colOff>
      <xdr:row>43</xdr:row>
      <xdr:rowOff>95250</xdr:rowOff>
    </xdr:from>
    <xdr:to>
      <xdr:col>30</xdr:col>
      <xdr:colOff>9525</xdr:colOff>
      <xdr:row>45</xdr:row>
      <xdr:rowOff>38100</xdr:rowOff>
    </xdr:to>
    <xdr:sp macro="" textlink="">
      <xdr:nvSpPr>
        <xdr:cNvPr id="18467" name="Text Box 35"/>
        <xdr:cNvSpPr txBox="1">
          <a:spLocks noChangeArrowheads="1"/>
        </xdr:cNvSpPr>
      </xdr:nvSpPr>
      <xdr:spPr bwMode="auto">
        <a:xfrm>
          <a:off x="2114550" y="8372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44</xdr:row>
      <xdr:rowOff>109903</xdr:rowOff>
    </xdr:from>
    <xdr:to>
      <xdr:col>39</xdr:col>
      <xdr:colOff>38100</xdr:colOff>
      <xdr:row>45</xdr:row>
      <xdr:rowOff>128221</xdr:rowOff>
    </xdr:to>
    <xdr:sp macro="" textlink="">
      <xdr:nvSpPr>
        <xdr:cNvPr id="18470" name="Text Box 38"/>
        <xdr:cNvSpPr txBox="1">
          <a:spLocks noChangeArrowheads="1"/>
        </xdr:cNvSpPr>
      </xdr:nvSpPr>
      <xdr:spPr bwMode="auto">
        <a:xfrm>
          <a:off x="2639890"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44</xdr:row>
      <xdr:rowOff>109903</xdr:rowOff>
    </xdr:from>
    <xdr:to>
      <xdr:col>53</xdr:col>
      <xdr:colOff>38100</xdr:colOff>
      <xdr:row>45</xdr:row>
      <xdr:rowOff>128221</xdr:rowOff>
    </xdr:to>
    <xdr:sp macro="" textlink="">
      <xdr:nvSpPr>
        <xdr:cNvPr id="18471" name="Text Box 39"/>
        <xdr:cNvSpPr txBox="1">
          <a:spLocks noChangeArrowheads="1"/>
        </xdr:cNvSpPr>
      </xdr:nvSpPr>
      <xdr:spPr bwMode="auto">
        <a:xfrm>
          <a:off x="3675185" y="8521211"/>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64</xdr:col>
      <xdr:colOff>9525</xdr:colOff>
      <xdr:row>44</xdr:row>
      <xdr:rowOff>109903</xdr:rowOff>
    </xdr:from>
    <xdr:to>
      <xdr:col>67</xdr:col>
      <xdr:colOff>38100</xdr:colOff>
      <xdr:row>45</xdr:row>
      <xdr:rowOff>128221</xdr:rowOff>
    </xdr:to>
    <xdr:sp macro="" textlink="">
      <xdr:nvSpPr>
        <xdr:cNvPr id="18472" name="Text Box 40"/>
        <xdr:cNvSpPr txBox="1">
          <a:spLocks noChangeArrowheads="1"/>
        </xdr:cNvSpPr>
      </xdr:nvSpPr>
      <xdr:spPr bwMode="auto">
        <a:xfrm>
          <a:off x="4691429"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92</xdr:col>
      <xdr:colOff>9525</xdr:colOff>
      <xdr:row>44</xdr:row>
      <xdr:rowOff>109903</xdr:rowOff>
    </xdr:from>
    <xdr:to>
      <xdr:col>95</xdr:col>
      <xdr:colOff>38100</xdr:colOff>
      <xdr:row>45</xdr:row>
      <xdr:rowOff>128221</xdr:rowOff>
    </xdr:to>
    <xdr:sp macro="" textlink="">
      <xdr:nvSpPr>
        <xdr:cNvPr id="18473" name="Text Box 41"/>
        <xdr:cNvSpPr txBox="1">
          <a:spLocks noChangeArrowheads="1"/>
        </xdr:cNvSpPr>
      </xdr:nvSpPr>
      <xdr:spPr bwMode="auto">
        <a:xfrm>
          <a:off x="6742967"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106</xdr:col>
      <xdr:colOff>19050</xdr:colOff>
      <xdr:row>44</xdr:row>
      <xdr:rowOff>109903</xdr:rowOff>
    </xdr:from>
    <xdr:to>
      <xdr:col>109</xdr:col>
      <xdr:colOff>38100</xdr:colOff>
      <xdr:row>45</xdr:row>
      <xdr:rowOff>128221</xdr:rowOff>
    </xdr:to>
    <xdr:sp macro="" textlink="">
      <xdr:nvSpPr>
        <xdr:cNvPr id="18474" name="Text Box 42"/>
        <xdr:cNvSpPr txBox="1">
          <a:spLocks noChangeArrowheads="1"/>
        </xdr:cNvSpPr>
      </xdr:nvSpPr>
      <xdr:spPr bwMode="auto">
        <a:xfrm>
          <a:off x="7778262" y="8521211"/>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19050</xdr:colOff>
      <xdr:row>44</xdr:row>
      <xdr:rowOff>109903</xdr:rowOff>
    </xdr:from>
    <xdr:to>
      <xdr:col>123</xdr:col>
      <xdr:colOff>38100</xdr:colOff>
      <xdr:row>45</xdr:row>
      <xdr:rowOff>128221</xdr:rowOff>
    </xdr:to>
    <xdr:sp macro="" textlink="">
      <xdr:nvSpPr>
        <xdr:cNvPr id="18475" name="Text Box 43"/>
        <xdr:cNvSpPr txBox="1">
          <a:spLocks noChangeArrowheads="1"/>
        </xdr:cNvSpPr>
      </xdr:nvSpPr>
      <xdr:spPr bwMode="auto">
        <a:xfrm>
          <a:off x="8804031" y="8521211"/>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28575</xdr:colOff>
      <xdr:row>53</xdr:row>
      <xdr:rowOff>171450</xdr:rowOff>
    </xdr:from>
    <xdr:to>
      <xdr:col>39</xdr:col>
      <xdr:colOff>57150</xdr:colOff>
      <xdr:row>54</xdr:row>
      <xdr:rowOff>200025</xdr:rowOff>
    </xdr:to>
    <xdr:sp macro="" textlink="">
      <xdr:nvSpPr>
        <xdr:cNvPr id="18478" name="Text Box 46"/>
        <xdr:cNvSpPr txBox="1">
          <a:spLocks noChangeArrowheads="1"/>
        </xdr:cNvSpPr>
      </xdr:nvSpPr>
      <xdr:spPr bwMode="auto">
        <a:xfrm>
          <a:off x="2762250" y="103060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50</xdr:col>
      <xdr:colOff>38100</xdr:colOff>
      <xdr:row>53</xdr:row>
      <xdr:rowOff>171450</xdr:rowOff>
    </xdr:from>
    <xdr:to>
      <xdr:col>54</xdr:col>
      <xdr:colOff>0</xdr:colOff>
      <xdr:row>54</xdr:row>
      <xdr:rowOff>190500</xdr:rowOff>
    </xdr:to>
    <xdr:sp macro="" textlink="">
      <xdr:nvSpPr>
        <xdr:cNvPr id="18479" name="Text Box 47"/>
        <xdr:cNvSpPr txBox="1">
          <a:spLocks noChangeArrowheads="1"/>
        </xdr:cNvSpPr>
      </xdr:nvSpPr>
      <xdr:spPr bwMode="auto">
        <a:xfrm>
          <a:off x="3838575" y="103060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64</xdr:col>
      <xdr:colOff>47625</xdr:colOff>
      <xdr:row>53</xdr:row>
      <xdr:rowOff>171450</xdr:rowOff>
    </xdr:from>
    <xdr:to>
      <xdr:col>67</xdr:col>
      <xdr:colOff>57150</xdr:colOff>
      <xdr:row>54</xdr:row>
      <xdr:rowOff>209550</xdr:rowOff>
    </xdr:to>
    <xdr:sp macro="" textlink="">
      <xdr:nvSpPr>
        <xdr:cNvPr id="18480" name="Text Box 48"/>
        <xdr:cNvSpPr txBox="1">
          <a:spLocks noChangeArrowheads="1"/>
        </xdr:cNvSpPr>
      </xdr:nvSpPr>
      <xdr:spPr bwMode="auto">
        <a:xfrm>
          <a:off x="4914900" y="103060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92</xdr:col>
      <xdr:colOff>9525</xdr:colOff>
      <xdr:row>53</xdr:row>
      <xdr:rowOff>171450</xdr:rowOff>
    </xdr:from>
    <xdr:to>
      <xdr:col>95</xdr:col>
      <xdr:colOff>0</xdr:colOff>
      <xdr:row>54</xdr:row>
      <xdr:rowOff>209550</xdr:rowOff>
    </xdr:to>
    <xdr:sp macro="" textlink="">
      <xdr:nvSpPr>
        <xdr:cNvPr id="18481" name="Text Box 49"/>
        <xdr:cNvSpPr txBox="1">
          <a:spLocks noChangeArrowheads="1"/>
        </xdr:cNvSpPr>
      </xdr:nvSpPr>
      <xdr:spPr bwMode="auto">
        <a:xfrm>
          <a:off x="7010400" y="103060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78</xdr:col>
      <xdr:colOff>19050</xdr:colOff>
      <xdr:row>53</xdr:row>
      <xdr:rowOff>171450</xdr:rowOff>
    </xdr:from>
    <xdr:to>
      <xdr:col>81</xdr:col>
      <xdr:colOff>38100</xdr:colOff>
      <xdr:row>54</xdr:row>
      <xdr:rowOff>209550</xdr:rowOff>
    </xdr:to>
    <xdr:sp macro="" textlink="">
      <xdr:nvSpPr>
        <xdr:cNvPr id="18482" name="Text Box 50"/>
        <xdr:cNvSpPr txBox="1">
          <a:spLocks noChangeArrowheads="1"/>
        </xdr:cNvSpPr>
      </xdr:nvSpPr>
      <xdr:spPr bwMode="auto">
        <a:xfrm>
          <a:off x="5953125" y="10306050"/>
          <a:ext cx="2476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106</xdr:col>
      <xdr:colOff>19050</xdr:colOff>
      <xdr:row>53</xdr:row>
      <xdr:rowOff>171450</xdr:rowOff>
    </xdr:from>
    <xdr:to>
      <xdr:col>109</xdr:col>
      <xdr:colOff>9525</xdr:colOff>
      <xdr:row>54</xdr:row>
      <xdr:rowOff>209550</xdr:rowOff>
    </xdr:to>
    <xdr:sp macro="" textlink="">
      <xdr:nvSpPr>
        <xdr:cNvPr id="18487" name="Text Box 55"/>
        <xdr:cNvSpPr txBox="1">
          <a:spLocks noChangeArrowheads="1"/>
        </xdr:cNvSpPr>
      </xdr:nvSpPr>
      <xdr:spPr bwMode="auto">
        <a:xfrm>
          <a:off x="8086725" y="103060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25</xdr:col>
      <xdr:colOff>47625</xdr:colOff>
      <xdr:row>67</xdr:row>
      <xdr:rowOff>28575</xdr:rowOff>
    </xdr:from>
    <xdr:to>
      <xdr:col>27</xdr:col>
      <xdr:colOff>57150</xdr:colOff>
      <xdr:row>68</xdr:row>
      <xdr:rowOff>38100</xdr:rowOff>
    </xdr:to>
    <xdr:sp macro="" textlink="">
      <xdr:nvSpPr>
        <xdr:cNvPr id="18488" name="Text Box 56"/>
        <xdr:cNvSpPr txBox="1">
          <a:spLocks noChangeArrowheads="1"/>
        </xdr:cNvSpPr>
      </xdr:nvSpPr>
      <xdr:spPr bwMode="auto">
        <a:xfrm>
          <a:off x="1952625" y="12982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28575</xdr:rowOff>
    </xdr:from>
    <xdr:to>
      <xdr:col>31</xdr:col>
      <xdr:colOff>66675</xdr:colOff>
      <xdr:row>68</xdr:row>
      <xdr:rowOff>38100</xdr:rowOff>
    </xdr:to>
    <xdr:sp macro="" textlink="">
      <xdr:nvSpPr>
        <xdr:cNvPr id="18489" name="Text Box 57"/>
        <xdr:cNvSpPr txBox="1">
          <a:spLocks noChangeArrowheads="1"/>
        </xdr:cNvSpPr>
      </xdr:nvSpPr>
      <xdr:spPr bwMode="auto">
        <a:xfrm>
          <a:off x="2266950" y="12982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67</xdr:row>
      <xdr:rowOff>38100</xdr:rowOff>
    </xdr:from>
    <xdr:ext cx="116541" cy="156882"/>
    <xdr:sp macro="" textlink="">
      <xdr:nvSpPr>
        <xdr:cNvPr id="18490" name="Text Box 58"/>
        <xdr:cNvSpPr txBox="1">
          <a:spLocks noChangeArrowheads="1"/>
        </xdr:cNvSpPr>
      </xdr:nvSpPr>
      <xdr:spPr bwMode="auto">
        <a:xfrm>
          <a:off x="552450" y="129921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71</xdr:row>
      <xdr:rowOff>66675</xdr:rowOff>
    </xdr:from>
    <xdr:to>
      <xdr:col>31</xdr:col>
      <xdr:colOff>0</xdr:colOff>
      <xdr:row>71</xdr:row>
      <xdr:rowOff>66675</xdr:rowOff>
    </xdr:to>
    <xdr:sp macro="" textlink="">
      <xdr:nvSpPr>
        <xdr:cNvPr id="18491" name="Line 59"/>
        <xdr:cNvSpPr>
          <a:spLocks noChangeShapeType="1"/>
        </xdr:cNvSpPr>
      </xdr:nvSpPr>
      <xdr:spPr bwMode="auto">
        <a:xfrm>
          <a:off x="476250" y="138493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76</xdr:row>
      <xdr:rowOff>104775</xdr:rowOff>
    </xdr:from>
    <xdr:to>
      <xdr:col>30</xdr:col>
      <xdr:colOff>9525</xdr:colOff>
      <xdr:row>78</xdr:row>
      <xdr:rowOff>47625</xdr:rowOff>
    </xdr:to>
    <xdr:sp macro="" textlink="">
      <xdr:nvSpPr>
        <xdr:cNvPr id="18492" name="Text Box 60"/>
        <xdr:cNvSpPr txBox="1">
          <a:spLocks noChangeArrowheads="1"/>
        </xdr:cNvSpPr>
      </xdr:nvSpPr>
      <xdr:spPr bwMode="auto">
        <a:xfrm>
          <a:off x="2114550" y="146399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126</xdr:col>
      <xdr:colOff>9525</xdr:colOff>
      <xdr:row>87</xdr:row>
      <xdr:rowOff>0</xdr:rowOff>
    </xdr:from>
    <xdr:to>
      <xdr:col>129</xdr:col>
      <xdr:colOff>38101</xdr:colOff>
      <xdr:row>87</xdr:row>
      <xdr:rowOff>228600</xdr:rowOff>
    </xdr:to>
    <xdr:sp macro="" textlink="">
      <xdr:nvSpPr>
        <xdr:cNvPr id="18503" name="Text Box 71"/>
        <xdr:cNvSpPr txBox="1">
          <a:spLocks noChangeArrowheads="1"/>
        </xdr:cNvSpPr>
      </xdr:nvSpPr>
      <xdr:spPr bwMode="auto">
        <a:xfrm>
          <a:off x="8915400" y="16583025"/>
          <a:ext cx="2571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69</xdr:row>
          <xdr:rowOff>38100</xdr:rowOff>
        </xdr:from>
        <xdr:to>
          <xdr:col>12</xdr:col>
          <xdr:colOff>9525</xdr:colOff>
          <xdr:row>71</xdr:row>
          <xdr:rowOff>9525</xdr:rowOff>
        </xdr:to>
        <xdr:sp macro="" textlink="">
          <xdr:nvSpPr>
            <xdr:cNvPr id="18504" name="CommandButton4" hidden="1">
              <a:extLst>
                <a:ext uri="{63B3BB69-23CF-44E3-9099-C40C66FF867C}">
                  <a14:compatExt spid="_x0000_s18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63</xdr:col>
      <xdr:colOff>0</xdr:colOff>
      <xdr:row>90</xdr:row>
      <xdr:rowOff>180975</xdr:rowOff>
    </xdr:from>
    <xdr:to>
      <xdr:col>66</xdr:col>
      <xdr:colOff>9526</xdr:colOff>
      <xdr:row>91</xdr:row>
      <xdr:rowOff>152400</xdr:rowOff>
    </xdr:to>
    <xdr:sp macro="" textlink="">
      <xdr:nvSpPr>
        <xdr:cNvPr id="18506" name="Text Box 74"/>
        <xdr:cNvSpPr txBox="1">
          <a:spLocks noChangeArrowheads="1"/>
        </xdr:cNvSpPr>
      </xdr:nvSpPr>
      <xdr:spPr bwMode="auto">
        <a:xfrm>
          <a:off x="4105275" y="17421225"/>
          <a:ext cx="2381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ル</a:t>
          </a:r>
        </a:p>
      </xdr:txBody>
    </xdr:sp>
    <xdr:clientData/>
  </xdr:twoCellAnchor>
  <xdr:twoCellAnchor editAs="oneCell">
    <xdr:from>
      <xdr:col>45</xdr:col>
      <xdr:colOff>9525</xdr:colOff>
      <xdr:row>86</xdr:row>
      <xdr:rowOff>180975</xdr:rowOff>
    </xdr:from>
    <xdr:to>
      <xdr:col>48</xdr:col>
      <xdr:colOff>38100</xdr:colOff>
      <xdr:row>87</xdr:row>
      <xdr:rowOff>209550</xdr:rowOff>
    </xdr:to>
    <xdr:sp macro="" textlink="">
      <xdr:nvSpPr>
        <xdr:cNvPr id="18511" name="Text Box 79"/>
        <xdr:cNvSpPr txBox="1">
          <a:spLocks noChangeArrowheads="1"/>
        </xdr:cNvSpPr>
      </xdr:nvSpPr>
      <xdr:spPr bwMode="auto">
        <a:xfrm>
          <a:off x="2743200" y="165735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54</xdr:col>
      <xdr:colOff>0</xdr:colOff>
      <xdr:row>86</xdr:row>
      <xdr:rowOff>180975</xdr:rowOff>
    </xdr:from>
    <xdr:to>
      <xdr:col>57</xdr:col>
      <xdr:colOff>38099</xdr:colOff>
      <xdr:row>87</xdr:row>
      <xdr:rowOff>209550</xdr:rowOff>
    </xdr:to>
    <xdr:sp macro="" textlink="">
      <xdr:nvSpPr>
        <xdr:cNvPr id="18512" name="Text Box 80"/>
        <xdr:cNvSpPr txBox="1">
          <a:spLocks noChangeArrowheads="1"/>
        </xdr:cNvSpPr>
      </xdr:nvSpPr>
      <xdr:spPr bwMode="auto">
        <a:xfrm>
          <a:off x="34194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63</xdr:col>
      <xdr:colOff>19050</xdr:colOff>
      <xdr:row>86</xdr:row>
      <xdr:rowOff>180975</xdr:rowOff>
    </xdr:from>
    <xdr:to>
      <xdr:col>66</xdr:col>
      <xdr:colOff>47626</xdr:colOff>
      <xdr:row>87</xdr:row>
      <xdr:rowOff>209550</xdr:rowOff>
    </xdr:to>
    <xdr:sp macro="" textlink="">
      <xdr:nvSpPr>
        <xdr:cNvPr id="18513" name="Text Box 81"/>
        <xdr:cNvSpPr txBox="1">
          <a:spLocks noChangeArrowheads="1"/>
        </xdr:cNvSpPr>
      </xdr:nvSpPr>
      <xdr:spPr bwMode="auto">
        <a:xfrm>
          <a:off x="4124325" y="165735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72</xdr:col>
      <xdr:colOff>0</xdr:colOff>
      <xdr:row>86</xdr:row>
      <xdr:rowOff>180975</xdr:rowOff>
    </xdr:from>
    <xdr:to>
      <xdr:col>75</xdr:col>
      <xdr:colOff>38100</xdr:colOff>
      <xdr:row>87</xdr:row>
      <xdr:rowOff>209550</xdr:rowOff>
    </xdr:to>
    <xdr:sp macro="" textlink="">
      <xdr:nvSpPr>
        <xdr:cNvPr id="18514" name="Text Box 82"/>
        <xdr:cNvSpPr txBox="1">
          <a:spLocks noChangeArrowheads="1"/>
        </xdr:cNvSpPr>
      </xdr:nvSpPr>
      <xdr:spPr bwMode="auto">
        <a:xfrm>
          <a:off x="47910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81</xdr:col>
      <xdr:colOff>0</xdr:colOff>
      <xdr:row>86</xdr:row>
      <xdr:rowOff>180975</xdr:rowOff>
    </xdr:from>
    <xdr:to>
      <xdr:col>84</xdr:col>
      <xdr:colOff>38099</xdr:colOff>
      <xdr:row>87</xdr:row>
      <xdr:rowOff>209550</xdr:rowOff>
    </xdr:to>
    <xdr:sp macro="" textlink="">
      <xdr:nvSpPr>
        <xdr:cNvPr id="18515" name="Text Box 83"/>
        <xdr:cNvSpPr txBox="1">
          <a:spLocks noChangeArrowheads="1"/>
        </xdr:cNvSpPr>
      </xdr:nvSpPr>
      <xdr:spPr bwMode="auto">
        <a:xfrm>
          <a:off x="54768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99</xdr:col>
      <xdr:colOff>0</xdr:colOff>
      <xdr:row>86</xdr:row>
      <xdr:rowOff>180975</xdr:rowOff>
    </xdr:from>
    <xdr:to>
      <xdr:col>102</xdr:col>
      <xdr:colOff>38101</xdr:colOff>
      <xdr:row>87</xdr:row>
      <xdr:rowOff>209550</xdr:rowOff>
    </xdr:to>
    <xdr:sp macro="" textlink="">
      <xdr:nvSpPr>
        <xdr:cNvPr id="18516" name="Text Box 84"/>
        <xdr:cNvSpPr txBox="1">
          <a:spLocks noChangeArrowheads="1"/>
        </xdr:cNvSpPr>
      </xdr:nvSpPr>
      <xdr:spPr bwMode="auto">
        <a:xfrm>
          <a:off x="6848475" y="16573500"/>
          <a:ext cx="266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36</xdr:col>
      <xdr:colOff>19050</xdr:colOff>
      <xdr:row>22</xdr:row>
      <xdr:rowOff>85725</xdr:rowOff>
    </xdr:from>
    <xdr:to>
      <xdr:col>39</xdr:col>
      <xdr:colOff>47625</xdr:colOff>
      <xdr:row>23</xdr:row>
      <xdr:rowOff>190500</xdr:rowOff>
    </xdr:to>
    <xdr:sp macro="" textlink="">
      <xdr:nvSpPr>
        <xdr:cNvPr id="18517" name="Text Box 85"/>
        <xdr:cNvSpPr txBox="1">
          <a:spLocks noChangeArrowheads="1"/>
        </xdr:cNvSpPr>
      </xdr:nvSpPr>
      <xdr:spPr bwMode="auto">
        <a:xfrm>
          <a:off x="2752725" y="41624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48</xdr:col>
      <xdr:colOff>28575</xdr:colOff>
      <xdr:row>22</xdr:row>
      <xdr:rowOff>85725</xdr:rowOff>
    </xdr:from>
    <xdr:to>
      <xdr:col>51</xdr:col>
      <xdr:colOff>66675</xdr:colOff>
      <xdr:row>23</xdr:row>
      <xdr:rowOff>180975</xdr:rowOff>
    </xdr:to>
    <xdr:sp macro="" textlink="">
      <xdr:nvSpPr>
        <xdr:cNvPr id="18518" name="Text Box 86"/>
        <xdr:cNvSpPr txBox="1">
          <a:spLocks noChangeArrowheads="1"/>
        </xdr:cNvSpPr>
      </xdr:nvSpPr>
      <xdr:spPr bwMode="auto">
        <a:xfrm>
          <a:off x="3676650" y="41624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36</xdr:col>
      <xdr:colOff>19050</xdr:colOff>
      <xdr:row>23</xdr:row>
      <xdr:rowOff>257175</xdr:rowOff>
    </xdr:from>
    <xdr:to>
      <xdr:col>39</xdr:col>
      <xdr:colOff>47625</xdr:colOff>
      <xdr:row>24</xdr:row>
      <xdr:rowOff>200025</xdr:rowOff>
    </xdr:to>
    <xdr:sp macro="" textlink="">
      <xdr:nvSpPr>
        <xdr:cNvPr id="18519" name="Text Box 87"/>
        <xdr:cNvSpPr txBox="1">
          <a:spLocks noChangeArrowheads="1"/>
        </xdr:cNvSpPr>
      </xdr:nvSpPr>
      <xdr:spPr bwMode="auto">
        <a:xfrm>
          <a:off x="2752725" y="44481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48</xdr:col>
      <xdr:colOff>28575</xdr:colOff>
      <xdr:row>23</xdr:row>
      <xdr:rowOff>257175</xdr:rowOff>
    </xdr:from>
    <xdr:to>
      <xdr:col>51</xdr:col>
      <xdr:colOff>66675</xdr:colOff>
      <xdr:row>24</xdr:row>
      <xdr:rowOff>190500</xdr:rowOff>
    </xdr:to>
    <xdr:sp macro="" textlink="">
      <xdr:nvSpPr>
        <xdr:cNvPr id="18520" name="Text Box 88"/>
        <xdr:cNvSpPr txBox="1">
          <a:spLocks noChangeArrowheads="1"/>
        </xdr:cNvSpPr>
      </xdr:nvSpPr>
      <xdr:spPr bwMode="auto">
        <a:xfrm>
          <a:off x="3676650" y="44481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36</xdr:col>
      <xdr:colOff>19050</xdr:colOff>
      <xdr:row>25</xdr:row>
      <xdr:rowOff>171450</xdr:rowOff>
    </xdr:from>
    <xdr:to>
      <xdr:col>39</xdr:col>
      <xdr:colOff>47625</xdr:colOff>
      <xdr:row>26</xdr:row>
      <xdr:rowOff>200025</xdr:rowOff>
    </xdr:to>
    <xdr:sp macro="" textlink="">
      <xdr:nvSpPr>
        <xdr:cNvPr id="18521" name="Text Box 89"/>
        <xdr:cNvSpPr txBox="1">
          <a:spLocks noChangeArrowheads="1"/>
        </xdr:cNvSpPr>
      </xdr:nvSpPr>
      <xdr:spPr bwMode="auto">
        <a:xfrm>
          <a:off x="2752725" y="49149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48</xdr:col>
      <xdr:colOff>28575</xdr:colOff>
      <xdr:row>25</xdr:row>
      <xdr:rowOff>171450</xdr:rowOff>
    </xdr:from>
    <xdr:to>
      <xdr:col>51</xdr:col>
      <xdr:colOff>66675</xdr:colOff>
      <xdr:row>26</xdr:row>
      <xdr:rowOff>190500</xdr:rowOff>
    </xdr:to>
    <xdr:sp macro="" textlink="">
      <xdr:nvSpPr>
        <xdr:cNvPr id="18522" name="Text Box 90"/>
        <xdr:cNvSpPr txBox="1">
          <a:spLocks noChangeArrowheads="1"/>
        </xdr:cNvSpPr>
      </xdr:nvSpPr>
      <xdr:spPr bwMode="auto">
        <a:xfrm>
          <a:off x="3676650" y="49149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editAs="oneCell">
    <xdr:from>
      <xdr:col>84</xdr:col>
      <xdr:colOff>19050</xdr:colOff>
      <xdr:row>25</xdr:row>
      <xdr:rowOff>171450</xdr:rowOff>
    </xdr:from>
    <xdr:to>
      <xdr:col>87</xdr:col>
      <xdr:colOff>9525</xdr:colOff>
      <xdr:row>26</xdr:row>
      <xdr:rowOff>209550</xdr:rowOff>
    </xdr:to>
    <xdr:sp macro="" textlink="">
      <xdr:nvSpPr>
        <xdr:cNvPr id="18523" name="Text Box 91"/>
        <xdr:cNvSpPr txBox="1">
          <a:spLocks noChangeArrowheads="1"/>
        </xdr:cNvSpPr>
      </xdr:nvSpPr>
      <xdr:spPr bwMode="auto">
        <a:xfrm>
          <a:off x="6410325" y="49149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ム</a:t>
          </a:r>
        </a:p>
      </xdr:txBody>
    </xdr:sp>
    <xdr:clientData/>
  </xdr:twoCellAnchor>
  <xdr:twoCellAnchor editAs="oneCell">
    <xdr:from>
      <xdr:col>36</xdr:col>
      <xdr:colOff>38100</xdr:colOff>
      <xdr:row>27</xdr:row>
      <xdr:rowOff>85725</xdr:rowOff>
    </xdr:from>
    <xdr:to>
      <xdr:col>38</xdr:col>
      <xdr:colOff>0</xdr:colOff>
      <xdr:row>28</xdr:row>
      <xdr:rowOff>133350</xdr:rowOff>
    </xdr:to>
    <xdr:sp macro="" textlink="">
      <xdr:nvSpPr>
        <xdr:cNvPr id="18524" name="Text Box 92"/>
        <xdr:cNvSpPr txBox="1">
          <a:spLocks noChangeArrowheads="1"/>
        </xdr:cNvSpPr>
      </xdr:nvSpPr>
      <xdr:spPr bwMode="auto">
        <a:xfrm>
          <a:off x="2771775" y="52959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a</a:t>
          </a:r>
        </a:p>
      </xdr:txBody>
    </xdr:sp>
    <xdr:clientData/>
  </xdr:twoCellAnchor>
  <xdr:twoCellAnchor editAs="oneCell">
    <xdr:from>
      <xdr:col>48</xdr:col>
      <xdr:colOff>28575</xdr:colOff>
      <xdr:row>27</xdr:row>
      <xdr:rowOff>85725</xdr:rowOff>
    </xdr:from>
    <xdr:to>
      <xdr:col>50</xdr:col>
      <xdr:colOff>0</xdr:colOff>
      <xdr:row>28</xdr:row>
      <xdr:rowOff>142875</xdr:rowOff>
    </xdr:to>
    <xdr:sp macro="" textlink="">
      <xdr:nvSpPr>
        <xdr:cNvPr id="18525" name="Text Box 93"/>
        <xdr:cNvSpPr txBox="1">
          <a:spLocks noChangeArrowheads="1"/>
        </xdr:cNvSpPr>
      </xdr:nvSpPr>
      <xdr:spPr bwMode="auto">
        <a:xfrm>
          <a:off x="3676650" y="5295900"/>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b</a:t>
          </a:r>
        </a:p>
      </xdr:txBody>
    </xdr:sp>
    <xdr:clientData/>
  </xdr:twoCellAnchor>
  <xdr:twoCellAnchor editAs="oneCell">
    <xdr:from>
      <xdr:col>36</xdr:col>
      <xdr:colOff>38100</xdr:colOff>
      <xdr:row>28</xdr:row>
      <xdr:rowOff>257175</xdr:rowOff>
    </xdr:from>
    <xdr:to>
      <xdr:col>38</xdr:col>
      <xdr:colOff>0</xdr:colOff>
      <xdr:row>29</xdr:row>
      <xdr:rowOff>142875</xdr:rowOff>
    </xdr:to>
    <xdr:sp macro="" textlink="">
      <xdr:nvSpPr>
        <xdr:cNvPr id="18526" name="Text Box 94"/>
        <xdr:cNvSpPr txBox="1">
          <a:spLocks noChangeArrowheads="1"/>
        </xdr:cNvSpPr>
      </xdr:nvSpPr>
      <xdr:spPr bwMode="auto">
        <a:xfrm>
          <a:off x="2771775" y="55721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c</a:t>
          </a:r>
        </a:p>
      </xdr:txBody>
    </xdr:sp>
    <xdr:clientData/>
  </xdr:twoCellAnchor>
  <xdr:twoCellAnchor editAs="oneCell">
    <xdr:from>
      <xdr:col>48</xdr:col>
      <xdr:colOff>28575</xdr:colOff>
      <xdr:row>28</xdr:row>
      <xdr:rowOff>257175</xdr:rowOff>
    </xdr:from>
    <xdr:to>
      <xdr:col>50</xdr:col>
      <xdr:colOff>0</xdr:colOff>
      <xdr:row>29</xdr:row>
      <xdr:rowOff>142875</xdr:rowOff>
    </xdr:to>
    <xdr:sp macro="" textlink="">
      <xdr:nvSpPr>
        <xdr:cNvPr id="18527" name="Text Box 95"/>
        <xdr:cNvSpPr txBox="1">
          <a:spLocks noChangeArrowheads="1"/>
        </xdr:cNvSpPr>
      </xdr:nvSpPr>
      <xdr:spPr bwMode="auto">
        <a:xfrm>
          <a:off x="3676650" y="557212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d</a:t>
          </a:r>
        </a:p>
      </xdr:txBody>
    </xdr:sp>
    <xdr:clientData/>
  </xdr:twoCellAnchor>
  <xdr:twoCellAnchor editAs="oneCell">
    <xdr:from>
      <xdr:col>84</xdr:col>
      <xdr:colOff>19050</xdr:colOff>
      <xdr:row>28</xdr:row>
      <xdr:rowOff>257175</xdr:rowOff>
    </xdr:from>
    <xdr:to>
      <xdr:col>87</xdr:col>
      <xdr:colOff>38100</xdr:colOff>
      <xdr:row>29</xdr:row>
      <xdr:rowOff>152400</xdr:rowOff>
    </xdr:to>
    <xdr:sp macro="" textlink="">
      <xdr:nvSpPr>
        <xdr:cNvPr id="18528" name="Text Box 96"/>
        <xdr:cNvSpPr txBox="1">
          <a:spLocks noChangeArrowheads="1"/>
        </xdr:cNvSpPr>
      </xdr:nvSpPr>
      <xdr:spPr bwMode="auto">
        <a:xfrm>
          <a:off x="6410325" y="5572125"/>
          <a:ext cx="2476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e</a:t>
          </a:r>
        </a:p>
      </xdr:txBody>
    </xdr:sp>
    <xdr:clientData/>
  </xdr:twoCellAnchor>
  <xdr:twoCellAnchor editAs="oneCell">
    <xdr:from>
      <xdr:col>36</xdr:col>
      <xdr:colOff>38100</xdr:colOff>
      <xdr:row>30</xdr:row>
      <xdr:rowOff>171450</xdr:rowOff>
    </xdr:from>
    <xdr:to>
      <xdr:col>39</xdr:col>
      <xdr:colOff>66675</xdr:colOff>
      <xdr:row>31</xdr:row>
      <xdr:rowOff>152400</xdr:rowOff>
    </xdr:to>
    <xdr:sp macro="" textlink="">
      <xdr:nvSpPr>
        <xdr:cNvPr id="18529" name="Text Box 97"/>
        <xdr:cNvSpPr txBox="1">
          <a:spLocks noChangeArrowheads="1"/>
        </xdr:cNvSpPr>
      </xdr:nvSpPr>
      <xdr:spPr bwMode="auto">
        <a:xfrm>
          <a:off x="2771775" y="6038850"/>
          <a:ext cx="2571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n</a:t>
          </a:r>
        </a:p>
      </xdr:txBody>
    </xdr:sp>
    <xdr:clientData/>
  </xdr:twoCellAnchor>
  <xdr:twoCellAnchor editAs="oneCell">
    <xdr:from>
      <xdr:col>48</xdr:col>
      <xdr:colOff>28575</xdr:colOff>
      <xdr:row>30</xdr:row>
      <xdr:rowOff>171450</xdr:rowOff>
    </xdr:from>
    <xdr:to>
      <xdr:col>49</xdr:col>
      <xdr:colOff>66675</xdr:colOff>
      <xdr:row>31</xdr:row>
      <xdr:rowOff>142875</xdr:rowOff>
    </xdr:to>
    <xdr:sp macro="" textlink="">
      <xdr:nvSpPr>
        <xdr:cNvPr id="18530" name="Text Box 98"/>
        <xdr:cNvSpPr txBox="1">
          <a:spLocks noChangeArrowheads="1"/>
        </xdr:cNvSpPr>
      </xdr:nvSpPr>
      <xdr:spPr bwMode="auto">
        <a:xfrm>
          <a:off x="3676650" y="60388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o</a:t>
          </a:r>
        </a:p>
      </xdr:txBody>
    </xdr:sp>
    <xdr:clientData/>
  </xdr:twoCellAnchor>
  <xdr:twoCellAnchor editAs="oneCell">
    <xdr:from>
      <xdr:col>36</xdr:col>
      <xdr:colOff>28575</xdr:colOff>
      <xdr:row>57</xdr:row>
      <xdr:rowOff>171450</xdr:rowOff>
    </xdr:from>
    <xdr:to>
      <xdr:col>39</xdr:col>
      <xdr:colOff>57150</xdr:colOff>
      <xdr:row>59</xdr:row>
      <xdr:rowOff>9525</xdr:rowOff>
    </xdr:to>
    <xdr:sp macro="" textlink="">
      <xdr:nvSpPr>
        <xdr:cNvPr id="18531" name="Text Box 99"/>
        <xdr:cNvSpPr txBox="1">
          <a:spLocks noChangeArrowheads="1"/>
        </xdr:cNvSpPr>
      </xdr:nvSpPr>
      <xdr:spPr bwMode="auto">
        <a:xfrm>
          <a:off x="2762250" y="111537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メ</a:t>
          </a:r>
        </a:p>
      </xdr:txBody>
    </xdr:sp>
    <xdr:clientData/>
  </xdr:twoCellAnchor>
  <xdr:twoCellAnchor editAs="oneCell">
    <xdr:from>
      <xdr:col>50</xdr:col>
      <xdr:colOff>38100</xdr:colOff>
      <xdr:row>57</xdr:row>
      <xdr:rowOff>171450</xdr:rowOff>
    </xdr:from>
    <xdr:to>
      <xdr:col>54</xdr:col>
      <xdr:colOff>0</xdr:colOff>
      <xdr:row>59</xdr:row>
      <xdr:rowOff>0</xdr:rowOff>
    </xdr:to>
    <xdr:sp macro="" textlink="">
      <xdr:nvSpPr>
        <xdr:cNvPr id="18532" name="Text Box 100"/>
        <xdr:cNvSpPr txBox="1">
          <a:spLocks noChangeArrowheads="1"/>
        </xdr:cNvSpPr>
      </xdr:nvSpPr>
      <xdr:spPr bwMode="auto">
        <a:xfrm>
          <a:off x="3838575" y="111537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モ</a:t>
          </a:r>
        </a:p>
      </xdr:txBody>
    </xdr:sp>
    <xdr:clientData/>
  </xdr:twoCellAnchor>
  <xdr:twoCellAnchor editAs="oneCell">
    <xdr:from>
      <xdr:col>64</xdr:col>
      <xdr:colOff>47625</xdr:colOff>
      <xdr:row>57</xdr:row>
      <xdr:rowOff>171450</xdr:rowOff>
    </xdr:from>
    <xdr:to>
      <xdr:col>67</xdr:col>
      <xdr:colOff>57150</xdr:colOff>
      <xdr:row>59</xdr:row>
      <xdr:rowOff>19050</xdr:rowOff>
    </xdr:to>
    <xdr:sp macro="" textlink="">
      <xdr:nvSpPr>
        <xdr:cNvPr id="18533" name="Text Box 101"/>
        <xdr:cNvSpPr txBox="1">
          <a:spLocks noChangeArrowheads="1"/>
        </xdr:cNvSpPr>
      </xdr:nvSpPr>
      <xdr:spPr bwMode="auto">
        <a:xfrm>
          <a:off x="4914900" y="1115377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ヤ</a:t>
          </a:r>
        </a:p>
      </xdr:txBody>
    </xdr:sp>
    <xdr:clientData/>
  </xdr:twoCellAnchor>
  <xdr:twoCellAnchor editAs="oneCell">
    <xdr:from>
      <xdr:col>106</xdr:col>
      <xdr:colOff>19050</xdr:colOff>
      <xdr:row>57</xdr:row>
      <xdr:rowOff>171450</xdr:rowOff>
    </xdr:from>
    <xdr:to>
      <xdr:col>109</xdr:col>
      <xdr:colOff>9525</xdr:colOff>
      <xdr:row>59</xdr:row>
      <xdr:rowOff>19050</xdr:rowOff>
    </xdr:to>
    <xdr:sp macro="" textlink="">
      <xdr:nvSpPr>
        <xdr:cNvPr id="18534" name="Text Box 102"/>
        <xdr:cNvSpPr txBox="1">
          <a:spLocks noChangeArrowheads="1"/>
        </xdr:cNvSpPr>
      </xdr:nvSpPr>
      <xdr:spPr bwMode="auto">
        <a:xfrm>
          <a:off x="8086725" y="1115377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ラ</a:t>
          </a:r>
        </a:p>
      </xdr:txBody>
    </xdr:sp>
    <xdr:clientData/>
  </xdr:twoCellAnchor>
  <xdr:twoCellAnchor editAs="oneCell">
    <xdr:from>
      <xdr:col>92</xdr:col>
      <xdr:colOff>28575</xdr:colOff>
      <xdr:row>57</xdr:row>
      <xdr:rowOff>171450</xdr:rowOff>
    </xdr:from>
    <xdr:to>
      <xdr:col>95</xdr:col>
      <xdr:colOff>38100</xdr:colOff>
      <xdr:row>59</xdr:row>
      <xdr:rowOff>19050</xdr:rowOff>
    </xdr:to>
    <xdr:sp macro="" textlink="">
      <xdr:nvSpPr>
        <xdr:cNvPr id="18535" name="Text Box 103"/>
        <xdr:cNvSpPr txBox="1">
          <a:spLocks noChangeArrowheads="1"/>
        </xdr:cNvSpPr>
      </xdr:nvSpPr>
      <xdr:spPr bwMode="auto">
        <a:xfrm>
          <a:off x="7029450" y="1115377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ヨ</a:t>
          </a:r>
        </a:p>
      </xdr:txBody>
    </xdr:sp>
    <xdr:clientData/>
  </xdr:twoCellAnchor>
  <xdr:twoCellAnchor editAs="oneCell">
    <xdr:from>
      <xdr:col>120</xdr:col>
      <xdr:colOff>28575</xdr:colOff>
      <xdr:row>57</xdr:row>
      <xdr:rowOff>171450</xdr:rowOff>
    </xdr:from>
    <xdr:to>
      <xdr:col>123</xdr:col>
      <xdr:colOff>19050</xdr:colOff>
      <xdr:row>59</xdr:row>
      <xdr:rowOff>19050</xdr:rowOff>
    </xdr:to>
    <xdr:sp macro="" textlink="">
      <xdr:nvSpPr>
        <xdr:cNvPr id="18536" name="Text Box 104"/>
        <xdr:cNvSpPr txBox="1">
          <a:spLocks noChangeArrowheads="1"/>
        </xdr:cNvSpPr>
      </xdr:nvSpPr>
      <xdr:spPr bwMode="auto">
        <a:xfrm>
          <a:off x="9163050" y="1115377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リ</a:t>
          </a:r>
        </a:p>
      </xdr:txBody>
    </xdr:sp>
    <xdr:clientData/>
  </xdr:twoCellAnchor>
  <xdr:twoCellAnchor editAs="oneCell">
    <xdr:from>
      <xdr:col>36</xdr:col>
      <xdr:colOff>38100</xdr:colOff>
      <xdr:row>61</xdr:row>
      <xdr:rowOff>171450</xdr:rowOff>
    </xdr:from>
    <xdr:to>
      <xdr:col>38</xdr:col>
      <xdr:colOff>0</xdr:colOff>
      <xdr:row>62</xdr:row>
      <xdr:rowOff>133350</xdr:rowOff>
    </xdr:to>
    <xdr:sp macro="" textlink="">
      <xdr:nvSpPr>
        <xdr:cNvPr id="18537" name="Text Box 105"/>
        <xdr:cNvSpPr txBox="1">
          <a:spLocks noChangeArrowheads="1"/>
        </xdr:cNvSpPr>
      </xdr:nvSpPr>
      <xdr:spPr bwMode="auto">
        <a:xfrm>
          <a:off x="27717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f</a:t>
          </a:r>
        </a:p>
      </xdr:txBody>
    </xdr:sp>
    <xdr:clientData/>
  </xdr:twoCellAnchor>
  <xdr:twoCellAnchor editAs="oneCell">
    <xdr:from>
      <xdr:col>50</xdr:col>
      <xdr:colOff>47625</xdr:colOff>
      <xdr:row>61</xdr:row>
      <xdr:rowOff>171450</xdr:rowOff>
    </xdr:from>
    <xdr:to>
      <xdr:col>52</xdr:col>
      <xdr:colOff>19050</xdr:colOff>
      <xdr:row>62</xdr:row>
      <xdr:rowOff>142875</xdr:rowOff>
    </xdr:to>
    <xdr:sp macro="" textlink="">
      <xdr:nvSpPr>
        <xdr:cNvPr id="18538" name="Text Box 106"/>
        <xdr:cNvSpPr txBox="1">
          <a:spLocks noChangeArrowheads="1"/>
        </xdr:cNvSpPr>
      </xdr:nvSpPr>
      <xdr:spPr bwMode="auto">
        <a:xfrm>
          <a:off x="3848100" y="1195387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g</a:t>
          </a:r>
        </a:p>
      </xdr:txBody>
    </xdr:sp>
    <xdr:clientData/>
  </xdr:twoCellAnchor>
  <xdr:twoCellAnchor editAs="oneCell">
    <xdr:from>
      <xdr:col>64</xdr:col>
      <xdr:colOff>38100</xdr:colOff>
      <xdr:row>61</xdr:row>
      <xdr:rowOff>171450</xdr:rowOff>
    </xdr:from>
    <xdr:to>
      <xdr:col>66</xdr:col>
      <xdr:colOff>0</xdr:colOff>
      <xdr:row>62</xdr:row>
      <xdr:rowOff>133350</xdr:rowOff>
    </xdr:to>
    <xdr:sp macro="" textlink="">
      <xdr:nvSpPr>
        <xdr:cNvPr id="18539" name="Text Box 107"/>
        <xdr:cNvSpPr txBox="1">
          <a:spLocks noChangeArrowheads="1"/>
        </xdr:cNvSpPr>
      </xdr:nvSpPr>
      <xdr:spPr bwMode="auto">
        <a:xfrm>
          <a:off x="49053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h</a:t>
          </a:r>
        </a:p>
      </xdr:txBody>
    </xdr:sp>
    <xdr:clientData/>
  </xdr:twoCellAnchor>
  <xdr:twoCellAnchor editAs="oneCell">
    <xdr:from>
      <xdr:col>92</xdr:col>
      <xdr:colOff>47625</xdr:colOff>
      <xdr:row>61</xdr:row>
      <xdr:rowOff>171450</xdr:rowOff>
    </xdr:from>
    <xdr:to>
      <xdr:col>94</xdr:col>
      <xdr:colOff>19050</xdr:colOff>
      <xdr:row>62</xdr:row>
      <xdr:rowOff>142875</xdr:rowOff>
    </xdr:to>
    <xdr:sp macro="" textlink="">
      <xdr:nvSpPr>
        <xdr:cNvPr id="18540" name="Text Box 108"/>
        <xdr:cNvSpPr txBox="1">
          <a:spLocks noChangeArrowheads="1"/>
        </xdr:cNvSpPr>
      </xdr:nvSpPr>
      <xdr:spPr bwMode="auto">
        <a:xfrm>
          <a:off x="7048500" y="1195387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j</a:t>
          </a:r>
        </a:p>
      </xdr:txBody>
    </xdr:sp>
    <xdr:clientData/>
  </xdr:twoCellAnchor>
  <xdr:twoCellAnchor editAs="oneCell">
    <xdr:from>
      <xdr:col>106</xdr:col>
      <xdr:colOff>38100</xdr:colOff>
      <xdr:row>61</xdr:row>
      <xdr:rowOff>171450</xdr:rowOff>
    </xdr:from>
    <xdr:to>
      <xdr:col>108</xdr:col>
      <xdr:colOff>1928</xdr:colOff>
      <xdr:row>62</xdr:row>
      <xdr:rowOff>133350</xdr:rowOff>
    </xdr:to>
    <xdr:sp macro="" textlink="">
      <xdr:nvSpPr>
        <xdr:cNvPr id="18541" name="Text Box 109"/>
        <xdr:cNvSpPr txBox="1">
          <a:spLocks noChangeArrowheads="1"/>
        </xdr:cNvSpPr>
      </xdr:nvSpPr>
      <xdr:spPr bwMode="auto">
        <a:xfrm>
          <a:off x="81057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k</a:t>
          </a:r>
        </a:p>
      </xdr:txBody>
    </xdr:sp>
    <xdr:clientData/>
  </xdr:twoCellAnchor>
  <xdr:twoCellAnchor editAs="oneCell">
    <xdr:from>
      <xdr:col>120</xdr:col>
      <xdr:colOff>47625</xdr:colOff>
      <xdr:row>61</xdr:row>
      <xdr:rowOff>171450</xdr:rowOff>
    </xdr:from>
    <xdr:to>
      <xdr:col>122</xdr:col>
      <xdr:colOff>19050</xdr:colOff>
      <xdr:row>62</xdr:row>
      <xdr:rowOff>142875</xdr:rowOff>
    </xdr:to>
    <xdr:sp macro="" textlink="">
      <xdr:nvSpPr>
        <xdr:cNvPr id="18542" name="Text Box 110"/>
        <xdr:cNvSpPr txBox="1">
          <a:spLocks noChangeArrowheads="1"/>
        </xdr:cNvSpPr>
      </xdr:nvSpPr>
      <xdr:spPr bwMode="auto">
        <a:xfrm>
          <a:off x="9182100" y="11953875"/>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l</a:t>
          </a:r>
        </a:p>
      </xdr:txBody>
    </xdr:sp>
    <xdr:clientData/>
  </xdr:twoCellAnchor>
  <xdr:twoCellAnchor editAs="oneCell">
    <xdr:from>
      <xdr:col>45</xdr:col>
      <xdr:colOff>9525</xdr:colOff>
      <xdr:row>96</xdr:row>
      <xdr:rowOff>180975</xdr:rowOff>
    </xdr:from>
    <xdr:to>
      <xdr:col>46</xdr:col>
      <xdr:colOff>47625</xdr:colOff>
      <xdr:row>97</xdr:row>
      <xdr:rowOff>142875</xdr:rowOff>
    </xdr:to>
    <xdr:sp macro="" textlink="">
      <xdr:nvSpPr>
        <xdr:cNvPr id="18543" name="Text Box 111"/>
        <xdr:cNvSpPr txBox="1">
          <a:spLocks noChangeArrowheads="1"/>
        </xdr:cNvSpPr>
      </xdr:nvSpPr>
      <xdr:spPr bwMode="auto">
        <a:xfrm>
          <a:off x="2743200"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q</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63</xdr:col>
      <xdr:colOff>19050</xdr:colOff>
      <xdr:row>95</xdr:row>
      <xdr:rowOff>180975</xdr:rowOff>
    </xdr:from>
    <xdr:to>
      <xdr:col>64</xdr:col>
      <xdr:colOff>66676</xdr:colOff>
      <xdr:row>96</xdr:row>
      <xdr:rowOff>152400</xdr:rowOff>
    </xdr:to>
    <xdr:sp macro="" textlink="">
      <xdr:nvSpPr>
        <xdr:cNvPr id="18544" name="Text Box 112"/>
        <xdr:cNvSpPr txBox="1">
          <a:spLocks noChangeArrowheads="1"/>
        </xdr:cNvSpPr>
      </xdr:nvSpPr>
      <xdr:spPr bwMode="auto">
        <a:xfrm>
          <a:off x="4124325" y="18459450"/>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m</a:t>
          </a:r>
        </a:p>
      </xdr:txBody>
    </xdr:sp>
    <xdr:clientData/>
  </xdr:twoCellAnchor>
  <xdr:twoCellAnchor editAs="oneCell">
    <xdr:from>
      <xdr:col>54</xdr:col>
      <xdr:colOff>9525</xdr:colOff>
      <xdr:row>96</xdr:row>
      <xdr:rowOff>180975</xdr:rowOff>
    </xdr:from>
    <xdr:to>
      <xdr:col>55</xdr:col>
      <xdr:colOff>47624</xdr:colOff>
      <xdr:row>97</xdr:row>
      <xdr:rowOff>142875</xdr:rowOff>
    </xdr:to>
    <xdr:sp macro="" textlink="">
      <xdr:nvSpPr>
        <xdr:cNvPr id="18545" name="Text Box 113"/>
        <xdr:cNvSpPr txBox="1">
          <a:spLocks noChangeArrowheads="1"/>
        </xdr:cNvSpPr>
      </xdr:nvSpPr>
      <xdr:spPr bwMode="auto">
        <a:xfrm>
          <a:off x="3429000"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r</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90</xdr:col>
      <xdr:colOff>19050</xdr:colOff>
      <xdr:row>96</xdr:row>
      <xdr:rowOff>180975</xdr:rowOff>
    </xdr:from>
    <xdr:to>
      <xdr:col>91</xdr:col>
      <xdr:colOff>66675</xdr:colOff>
      <xdr:row>97</xdr:row>
      <xdr:rowOff>152400</xdr:rowOff>
    </xdr:to>
    <xdr:sp macro="" textlink="">
      <xdr:nvSpPr>
        <xdr:cNvPr id="18546" name="Text Box 114"/>
        <xdr:cNvSpPr txBox="1">
          <a:spLocks noChangeArrowheads="1"/>
        </xdr:cNvSpPr>
      </xdr:nvSpPr>
      <xdr:spPr bwMode="auto">
        <a:xfrm>
          <a:off x="6181725" y="18649950"/>
          <a:ext cx="1238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s</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99</xdr:col>
      <xdr:colOff>19050</xdr:colOff>
      <xdr:row>96</xdr:row>
      <xdr:rowOff>180975</xdr:rowOff>
    </xdr:from>
    <xdr:to>
      <xdr:col>100</xdr:col>
      <xdr:colOff>57151</xdr:colOff>
      <xdr:row>97</xdr:row>
      <xdr:rowOff>142875</xdr:rowOff>
    </xdr:to>
    <xdr:sp macro="" textlink="">
      <xdr:nvSpPr>
        <xdr:cNvPr id="18547" name="Text Box 115"/>
        <xdr:cNvSpPr txBox="1">
          <a:spLocks noChangeArrowheads="1"/>
        </xdr:cNvSpPr>
      </xdr:nvSpPr>
      <xdr:spPr bwMode="auto">
        <a:xfrm>
          <a:off x="6867525"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t</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108</xdr:col>
      <xdr:colOff>9525</xdr:colOff>
      <xdr:row>96</xdr:row>
      <xdr:rowOff>180975</xdr:rowOff>
    </xdr:from>
    <xdr:to>
      <xdr:col>109</xdr:col>
      <xdr:colOff>47624</xdr:colOff>
      <xdr:row>97</xdr:row>
      <xdr:rowOff>142875</xdr:rowOff>
    </xdr:to>
    <xdr:sp macro="" textlink="">
      <xdr:nvSpPr>
        <xdr:cNvPr id="18548" name="Text Box 116"/>
        <xdr:cNvSpPr txBox="1">
          <a:spLocks noChangeArrowheads="1"/>
        </xdr:cNvSpPr>
      </xdr:nvSpPr>
      <xdr:spPr bwMode="auto">
        <a:xfrm>
          <a:off x="7543800" y="186499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u</a:t>
          </a:r>
          <a:endParaRPr lang="ja-JP" altLang="en-US" sz="600" b="0" i="0" u="none" strike="noStrike" baseline="0">
            <a:solidFill>
              <a:srgbClr val="000000"/>
            </a:solidFill>
            <a:latin typeface="ＭＳ Ｐ明朝"/>
            <a:ea typeface="ＭＳ Ｐ明朝"/>
          </a:endParaRPr>
        </a:p>
      </xdr:txBody>
    </xdr:sp>
    <xdr:clientData/>
  </xdr:twoCellAnchor>
  <xdr:twoCellAnchor>
    <xdr:from>
      <xdr:col>131</xdr:col>
      <xdr:colOff>19050</xdr:colOff>
      <xdr:row>0</xdr:row>
      <xdr:rowOff>38100</xdr:rowOff>
    </xdr:from>
    <xdr:to>
      <xdr:col>134</xdr:col>
      <xdr:colOff>57150</xdr:colOff>
      <xdr:row>1</xdr:row>
      <xdr:rowOff>142875</xdr:rowOff>
    </xdr:to>
    <xdr:grpSp>
      <xdr:nvGrpSpPr>
        <xdr:cNvPr id="18549" name="Group 117"/>
        <xdr:cNvGrpSpPr>
          <a:grpSpLocks/>
        </xdr:cNvGrpSpPr>
      </xdr:nvGrpSpPr>
      <xdr:grpSpPr bwMode="auto">
        <a:xfrm>
          <a:off x="10283638" y="38100"/>
          <a:ext cx="273424" cy="261657"/>
          <a:chOff x="1067" y="288"/>
          <a:chExt cx="29" cy="27"/>
        </a:xfrm>
      </xdr:grpSpPr>
      <xdr:sp macro="" textlink="">
        <xdr:nvSpPr>
          <xdr:cNvPr id="18550" name="Oval 11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51" name="Text Box 11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19050</xdr:colOff>
      <xdr:row>33</xdr:row>
      <xdr:rowOff>38100</xdr:rowOff>
    </xdr:from>
    <xdr:to>
      <xdr:col>134</xdr:col>
      <xdr:colOff>57150</xdr:colOff>
      <xdr:row>34</xdr:row>
      <xdr:rowOff>142875</xdr:rowOff>
    </xdr:to>
    <xdr:grpSp>
      <xdr:nvGrpSpPr>
        <xdr:cNvPr id="18552" name="Group 120"/>
        <xdr:cNvGrpSpPr>
          <a:grpSpLocks/>
        </xdr:cNvGrpSpPr>
      </xdr:nvGrpSpPr>
      <xdr:grpSpPr bwMode="auto">
        <a:xfrm>
          <a:off x="10283638" y="6537512"/>
          <a:ext cx="273424" cy="261657"/>
          <a:chOff x="1067" y="288"/>
          <a:chExt cx="29" cy="27"/>
        </a:xfrm>
      </xdr:grpSpPr>
      <xdr:sp macro="" textlink="">
        <xdr:nvSpPr>
          <xdr:cNvPr id="18553" name="Oval 12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54" name="Text Box 12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19050</xdr:colOff>
      <xdr:row>66</xdr:row>
      <xdr:rowOff>38100</xdr:rowOff>
    </xdr:from>
    <xdr:to>
      <xdr:col>134</xdr:col>
      <xdr:colOff>57150</xdr:colOff>
      <xdr:row>67</xdr:row>
      <xdr:rowOff>142875</xdr:rowOff>
    </xdr:to>
    <xdr:grpSp>
      <xdr:nvGrpSpPr>
        <xdr:cNvPr id="18555" name="Group 123"/>
        <xdr:cNvGrpSpPr>
          <a:grpSpLocks/>
        </xdr:cNvGrpSpPr>
      </xdr:nvGrpSpPr>
      <xdr:grpSpPr bwMode="auto">
        <a:xfrm>
          <a:off x="10283638" y="12835218"/>
          <a:ext cx="273424" cy="261657"/>
          <a:chOff x="1067" y="288"/>
          <a:chExt cx="29" cy="27"/>
        </a:xfrm>
      </xdr:grpSpPr>
      <xdr:sp macro="" textlink="">
        <xdr:nvSpPr>
          <xdr:cNvPr id="18556" name="Oval 12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57" name="Text Box 12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90</xdr:col>
      <xdr:colOff>9525</xdr:colOff>
      <xdr:row>86</xdr:row>
      <xdr:rowOff>180975</xdr:rowOff>
    </xdr:from>
    <xdr:to>
      <xdr:col>93</xdr:col>
      <xdr:colOff>38100</xdr:colOff>
      <xdr:row>87</xdr:row>
      <xdr:rowOff>209550</xdr:rowOff>
    </xdr:to>
    <xdr:sp macro="" textlink="">
      <xdr:nvSpPr>
        <xdr:cNvPr id="18558" name="Text Box 126"/>
        <xdr:cNvSpPr txBox="1">
          <a:spLocks noChangeArrowheads="1"/>
        </xdr:cNvSpPr>
      </xdr:nvSpPr>
      <xdr:spPr bwMode="auto">
        <a:xfrm>
          <a:off x="6172200" y="165735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25</xdr:col>
      <xdr:colOff>47625</xdr:colOff>
      <xdr:row>100</xdr:row>
      <xdr:rowOff>38100</xdr:rowOff>
    </xdr:from>
    <xdr:to>
      <xdr:col>27</xdr:col>
      <xdr:colOff>57150</xdr:colOff>
      <xdr:row>101</xdr:row>
      <xdr:rowOff>47625</xdr:rowOff>
    </xdr:to>
    <xdr:sp macro="" textlink="">
      <xdr:nvSpPr>
        <xdr:cNvPr id="18559" name="Text Box 127"/>
        <xdr:cNvSpPr txBox="1">
          <a:spLocks noChangeArrowheads="1"/>
        </xdr:cNvSpPr>
      </xdr:nvSpPr>
      <xdr:spPr bwMode="auto">
        <a:xfrm>
          <a:off x="1952625" y="19297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100</xdr:row>
      <xdr:rowOff>38100</xdr:rowOff>
    </xdr:from>
    <xdr:to>
      <xdr:col>31</xdr:col>
      <xdr:colOff>66675</xdr:colOff>
      <xdr:row>101</xdr:row>
      <xdr:rowOff>47625</xdr:rowOff>
    </xdr:to>
    <xdr:sp macro="" textlink="">
      <xdr:nvSpPr>
        <xdr:cNvPr id="18560" name="Text Box 128"/>
        <xdr:cNvSpPr txBox="1">
          <a:spLocks noChangeArrowheads="1"/>
        </xdr:cNvSpPr>
      </xdr:nvSpPr>
      <xdr:spPr bwMode="auto">
        <a:xfrm>
          <a:off x="2266950" y="19297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100</xdr:row>
      <xdr:rowOff>38100</xdr:rowOff>
    </xdr:from>
    <xdr:ext cx="116541" cy="156882"/>
    <xdr:sp macro="" textlink="">
      <xdr:nvSpPr>
        <xdr:cNvPr id="18561" name="Text Box 129"/>
        <xdr:cNvSpPr txBox="1">
          <a:spLocks noChangeArrowheads="1"/>
        </xdr:cNvSpPr>
      </xdr:nvSpPr>
      <xdr:spPr bwMode="auto">
        <a:xfrm>
          <a:off x="552450" y="192976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104</xdr:row>
      <xdr:rowOff>66675</xdr:rowOff>
    </xdr:from>
    <xdr:to>
      <xdr:col>31</xdr:col>
      <xdr:colOff>0</xdr:colOff>
      <xdr:row>104</xdr:row>
      <xdr:rowOff>66675</xdr:rowOff>
    </xdr:to>
    <xdr:sp macro="" textlink="">
      <xdr:nvSpPr>
        <xdr:cNvPr id="18562" name="Line 130"/>
        <xdr:cNvSpPr>
          <a:spLocks noChangeShapeType="1"/>
        </xdr:cNvSpPr>
      </xdr:nvSpPr>
      <xdr:spPr bwMode="auto">
        <a:xfrm>
          <a:off x="476250" y="201549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109</xdr:row>
      <xdr:rowOff>95250</xdr:rowOff>
    </xdr:from>
    <xdr:to>
      <xdr:col>30</xdr:col>
      <xdr:colOff>9525</xdr:colOff>
      <xdr:row>111</xdr:row>
      <xdr:rowOff>38100</xdr:rowOff>
    </xdr:to>
    <xdr:sp macro="" textlink="">
      <xdr:nvSpPr>
        <xdr:cNvPr id="18563" name="Text Box 131"/>
        <xdr:cNvSpPr txBox="1">
          <a:spLocks noChangeArrowheads="1"/>
        </xdr:cNvSpPr>
      </xdr:nvSpPr>
      <xdr:spPr bwMode="auto">
        <a:xfrm>
          <a:off x="2114550" y="209359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102</xdr:row>
          <xdr:rowOff>38100</xdr:rowOff>
        </xdr:from>
        <xdr:to>
          <xdr:col>12</xdr:col>
          <xdr:colOff>9525</xdr:colOff>
          <xdr:row>104</xdr:row>
          <xdr:rowOff>9525</xdr:rowOff>
        </xdr:to>
        <xdr:sp macro="" textlink="">
          <xdr:nvSpPr>
            <xdr:cNvPr id="18566" name="CommandButton6" hidden="1">
              <a:extLst>
                <a:ext uri="{63B3BB69-23CF-44E3-9099-C40C66FF867C}">
                  <a14:compatExt spid="_x0000_s18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131</xdr:col>
      <xdr:colOff>19050</xdr:colOff>
      <xdr:row>99</xdr:row>
      <xdr:rowOff>38100</xdr:rowOff>
    </xdr:from>
    <xdr:to>
      <xdr:col>134</xdr:col>
      <xdr:colOff>57150</xdr:colOff>
      <xdr:row>100</xdr:row>
      <xdr:rowOff>142875</xdr:rowOff>
    </xdr:to>
    <xdr:grpSp>
      <xdr:nvGrpSpPr>
        <xdr:cNvPr id="18567" name="Group 135"/>
        <xdr:cNvGrpSpPr>
          <a:grpSpLocks/>
        </xdr:cNvGrpSpPr>
      </xdr:nvGrpSpPr>
      <xdr:grpSpPr bwMode="auto">
        <a:xfrm>
          <a:off x="10283638" y="19132924"/>
          <a:ext cx="273424" cy="261657"/>
          <a:chOff x="1067" y="288"/>
          <a:chExt cx="29" cy="27"/>
        </a:xfrm>
      </xdr:grpSpPr>
      <xdr:sp macro="" textlink="">
        <xdr:nvSpPr>
          <xdr:cNvPr id="18568" name="Oval 13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569" name="Text Box 13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110</xdr:row>
      <xdr:rowOff>114300</xdr:rowOff>
    </xdr:from>
    <xdr:to>
      <xdr:col>39</xdr:col>
      <xdr:colOff>38100</xdr:colOff>
      <xdr:row>111</xdr:row>
      <xdr:rowOff>133350</xdr:rowOff>
    </xdr:to>
    <xdr:sp macro="" textlink="">
      <xdr:nvSpPr>
        <xdr:cNvPr id="18570" name="Text Box 138"/>
        <xdr:cNvSpPr txBox="1">
          <a:spLocks noChangeArrowheads="1"/>
        </xdr:cNvSpPr>
      </xdr:nvSpPr>
      <xdr:spPr bwMode="auto">
        <a:xfrm>
          <a:off x="2752725" y="210788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119</xdr:row>
      <xdr:rowOff>266700</xdr:rowOff>
    </xdr:from>
    <xdr:to>
      <xdr:col>55</xdr:col>
      <xdr:colOff>38100</xdr:colOff>
      <xdr:row>120</xdr:row>
      <xdr:rowOff>228600</xdr:rowOff>
    </xdr:to>
    <xdr:sp macro="" textlink="">
      <xdr:nvSpPr>
        <xdr:cNvPr id="18572" name="Text Box 140"/>
        <xdr:cNvSpPr txBox="1">
          <a:spLocks noChangeArrowheads="1"/>
        </xdr:cNvSpPr>
      </xdr:nvSpPr>
      <xdr:spPr bwMode="auto">
        <a:xfrm>
          <a:off x="3962400" y="229647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44</xdr:col>
      <xdr:colOff>9525</xdr:colOff>
      <xdr:row>110</xdr:row>
      <xdr:rowOff>114300</xdr:rowOff>
    </xdr:from>
    <xdr:to>
      <xdr:col>47</xdr:col>
      <xdr:colOff>38100</xdr:colOff>
      <xdr:row>111</xdr:row>
      <xdr:rowOff>133350</xdr:rowOff>
    </xdr:to>
    <xdr:sp macro="" textlink="">
      <xdr:nvSpPr>
        <xdr:cNvPr id="18573" name="Text Box 141"/>
        <xdr:cNvSpPr txBox="1">
          <a:spLocks noChangeArrowheads="1"/>
        </xdr:cNvSpPr>
      </xdr:nvSpPr>
      <xdr:spPr bwMode="auto">
        <a:xfrm>
          <a:off x="3352800" y="210788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52</xdr:col>
      <xdr:colOff>19050</xdr:colOff>
      <xdr:row>110</xdr:row>
      <xdr:rowOff>114300</xdr:rowOff>
    </xdr:from>
    <xdr:to>
      <xdr:col>55</xdr:col>
      <xdr:colOff>38100</xdr:colOff>
      <xdr:row>111</xdr:row>
      <xdr:rowOff>133350</xdr:rowOff>
    </xdr:to>
    <xdr:sp macro="" textlink="">
      <xdr:nvSpPr>
        <xdr:cNvPr id="18574" name="Text Box 142"/>
        <xdr:cNvSpPr txBox="1">
          <a:spLocks noChangeArrowheads="1"/>
        </xdr:cNvSpPr>
      </xdr:nvSpPr>
      <xdr:spPr bwMode="auto">
        <a:xfrm>
          <a:off x="3971925" y="210788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59</xdr:col>
      <xdr:colOff>9525</xdr:colOff>
      <xdr:row>110</xdr:row>
      <xdr:rowOff>114300</xdr:rowOff>
    </xdr:from>
    <xdr:to>
      <xdr:col>62</xdr:col>
      <xdr:colOff>38100</xdr:colOff>
      <xdr:row>111</xdr:row>
      <xdr:rowOff>133350</xdr:rowOff>
    </xdr:to>
    <xdr:sp macro="" textlink="">
      <xdr:nvSpPr>
        <xdr:cNvPr id="18575" name="Text Box 143"/>
        <xdr:cNvSpPr txBox="1">
          <a:spLocks noChangeArrowheads="1"/>
        </xdr:cNvSpPr>
      </xdr:nvSpPr>
      <xdr:spPr bwMode="auto">
        <a:xfrm>
          <a:off x="4495800" y="210788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65</xdr:col>
      <xdr:colOff>19050</xdr:colOff>
      <xdr:row>110</xdr:row>
      <xdr:rowOff>114300</xdr:rowOff>
    </xdr:from>
    <xdr:to>
      <xdr:col>68</xdr:col>
      <xdr:colOff>47625</xdr:colOff>
      <xdr:row>111</xdr:row>
      <xdr:rowOff>133350</xdr:rowOff>
    </xdr:to>
    <xdr:sp macro="" textlink="">
      <xdr:nvSpPr>
        <xdr:cNvPr id="18576" name="Text Box 144"/>
        <xdr:cNvSpPr txBox="1">
          <a:spLocks noChangeArrowheads="1"/>
        </xdr:cNvSpPr>
      </xdr:nvSpPr>
      <xdr:spPr bwMode="auto">
        <a:xfrm>
          <a:off x="4962525" y="210788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59</xdr:col>
      <xdr:colOff>9525</xdr:colOff>
      <xdr:row>119</xdr:row>
      <xdr:rowOff>266700</xdr:rowOff>
    </xdr:from>
    <xdr:to>
      <xdr:col>62</xdr:col>
      <xdr:colOff>38100</xdr:colOff>
      <xdr:row>120</xdr:row>
      <xdr:rowOff>228600</xdr:rowOff>
    </xdr:to>
    <xdr:sp macro="" textlink="">
      <xdr:nvSpPr>
        <xdr:cNvPr id="18577" name="Text Box 145"/>
        <xdr:cNvSpPr txBox="1">
          <a:spLocks noChangeArrowheads="1"/>
        </xdr:cNvSpPr>
      </xdr:nvSpPr>
      <xdr:spPr bwMode="auto">
        <a:xfrm>
          <a:off x="4495800" y="22964775"/>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36</xdr:col>
      <xdr:colOff>9525</xdr:colOff>
      <xdr:row>119</xdr:row>
      <xdr:rowOff>266700</xdr:rowOff>
    </xdr:from>
    <xdr:to>
      <xdr:col>39</xdr:col>
      <xdr:colOff>47625</xdr:colOff>
      <xdr:row>120</xdr:row>
      <xdr:rowOff>200025</xdr:rowOff>
    </xdr:to>
    <xdr:sp macro="" textlink="">
      <xdr:nvSpPr>
        <xdr:cNvPr id="18578" name="Text Box 146"/>
        <xdr:cNvSpPr txBox="1">
          <a:spLocks noChangeArrowheads="1"/>
        </xdr:cNvSpPr>
      </xdr:nvSpPr>
      <xdr:spPr bwMode="auto">
        <a:xfrm>
          <a:off x="2743200" y="229647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44</xdr:col>
      <xdr:colOff>19050</xdr:colOff>
      <xdr:row>119</xdr:row>
      <xdr:rowOff>266700</xdr:rowOff>
    </xdr:from>
    <xdr:to>
      <xdr:col>47</xdr:col>
      <xdr:colOff>38100</xdr:colOff>
      <xdr:row>120</xdr:row>
      <xdr:rowOff>228600</xdr:rowOff>
    </xdr:to>
    <xdr:sp macro="" textlink="">
      <xdr:nvSpPr>
        <xdr:cNvPr id="18579" name="Text Box 147"/>
        <xdr:cNvSpPr txBox="1">
          <a:spLocks noChangeArrowheads="1"/>
        </xdr:cNvSpPr>
      </xdr:nvSpPr>
      <xdr:spPr bwMode="auto">
        <a:xfrm>
          <a:off x="3362325" y="2296477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69</xdr:row>
          <xdr:rowOff>38100</xdr:rowOff>
        </xdr:from>
        <xdr:to>
          <xdr:col>24</xdr:col>
          <xdr:colOff>47625</xdr:colOff>
          <xdr:row>71</xdr:row>
          <xdr:rowOff>9525</xdr:rowOff>
        </xdr:to>
        <xdr:sp macro="" textlink="">
          <xdr:nvSpPr>
            <xdr:cNvPr id="18585" name="CommandButton5" hidden="1">
              <a:extLst>
                <a:ext uri="{63B3BB69-23CF-44E3-9099-C40C66FF867C}">
                  <a14:compatExt spid="_x0000_s18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59</xdr:col>
      <xdr:colOff>9525</xdr:colOff>
      <xdr:row>129</xdr:row>
      <xdr:rowOff>171450</xdr:rowOff>
    </xdr:from>
    <xdr:to>
      <xdr:col>60</xdr:col>
      <xdr:colOff>47625</xdr:colOff>
      <xdr:row>130</xdr:row>
      <xdr:rowOff>133350</xdr:rowOff>
    </xdr:to>
    <xdr:sp macro="" textlink="">
      <xdr:nvSpPr>
        <xdr:cNvPr id="18591" name="Text Box 159"/>
        <xdr:cNvSpPr txBox="1">
          <a:spLocks noChangeArrowheads="1"/>
        </xdr:cNvSpPr>
      </xdr:nvSpPr>
      <xdr:spPr bwMode="auto">
        <a:xfrm>
          <a:off x="4495800" y="250317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v</a:t>
          </a: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45</xdr:col>
      <xdr:colOff>0</xdr:colOff>
      <xdr:row>78</xdr:row>
      <xdr:rowOff>0</xdr:rowOff>
    </xdr:from>
    <xdr:to>
      <xdr:col>48</xdr:col>
      <xdr:colOff>38100</xdr:colOff>
      <xdr:row>78</xdr:row>
      <xdr:rowOff>142875</xdr:rowOff>
    </xdr:to>
    <xdr:sp macro="" textlink="">
      <xdr:nvSpPr>
        <xdr:cNvPr id="18602" name="Text Box 170"/>
        <xdr:cNvSpPr txBox="1">
          <a:spLocks noChangeArrowheads="1"/>
        </xdr:cNvSpPr>
      </xdr:nvSpPr>
      <xdr:spPr bwMode="auto">
        <a:xfrm>
          <a:off x="2733675" y="14782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0</xdr:colOff>
      <xdr:row>78</xdr:row>
      <xdr:rowOff>0</xdr:rowOff>
    </xdr:from>
    <xdr:to>
      <xdr:col>57</xdr:col>
      <xdr:colOff>38099</xdr:colOff>
      <xdr:row>78</xdr:row>
      <xdr:rowOff>142875</xdr:rowOff>
    </xdr:to>
    <xdr:sp macro="" textlink="">
      <xdr:nvSpPr>
        <xdr:cNvPr id="18603" name="Text Box 171"/>
        <xdr:cNvSpPr txBox="1">
          <a:spLocks noChangeArrowheads="1"/>
        </xdr:cNvSpPr>
      </xdr:nvSpPr>
      <xdr:spPr bwMode="auto">
        <a:xfrm>
          <a:off x="3419475" y="14782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0</xdr:colOff>
      <xdr:row>78</xdr:row>
      <xdr:rowOff>0</xdr:rowOff>
    </xdr:from>
    <xdr:to>
      <xdr:col>111</xdr:col>
      <xdr:colOff>19050</xdr:colOff>
      <xdr:row>78</xdr:row>
      <xdr:rowOff>142875</xdr:rowOff>
    </xdr:to>
    <xdr:sp macro="" textlink="">
      <xdr:nvSpPr>
        <xdr:cNvPr id="18604" name="Text Box 172"/>
        <xdr:cNvSpPr txBox="1">
          <a:spLocks noChangeArrowheads="1"/>
        </xdr:cNvSpPr>
      </xdr:nvSpPr>
      <xdr:spPr bwMode="auto">
        <a:xfrm>
          <a:off x="7534275" y="147828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126</xdr:col>
      <xdr:colOff>0</xdr:colOff>
      <xdr:row>77</xdr:row>
      <xdr:rowOff>114300</xdr:rowOff>
    </xdr:from>
    <xdr:to>
      <xdr:col>129</xdr:col>
      <xdr:colOff>38101</xdr:colOff>
      <xdr:row>78</xdr:row>
      <xdr:rowOff>133350</xdr:rowOff>
    </xdr:to>
    <xdr:sp macro="" textlink="">
      <xdr:nvSpPr>
        <xdr:cNvPr id="18605" name="Text Box 173"/>
        <xdr:cNvSpPr txBox="1">
          <a:spLocks noChangeArrowheads="1"/>
        </xdr:cNvSpPr>
      </xdr:nvSpPr>
      <xdr:spPr bwMode="auto">
        <a:xfrm>
          <a:off x="8905875" y="14773275"/>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119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0</xdr:colOff>
      <xdr:row>78</xdr:row>
      <xdr:rowOff>0</xdr:rowOff>
    </xdr:from>
    <xdr:to>
      <xdr:col>120</xdr:col>
      <xdr:colOff>38099</xdr:colOff>
      <xdr:row>78</xdr:row>
      <xdr:rowOff>142875</xdr:rowOff>
    </xdr:to>
    <xdr:sp macro="" textlink="">
      <xdr:nvSpPr>
        <xdr:cNvPr id="18606" name="Text Box 174"/>
        <xdr:cNvSpPr txBox="1">
          <a:spLocks noChangeArrowheads="1"/>
        </xdr:cNvSpPr>
      </xdr:nvSpPr>
      <xdr:spPr bwMode="auto">
        <a:xfrm>
          <a:off x="8220075" y="14782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0</xdr:colOff>
      <xdr:row>77</xdr:row>
      <xdr:rowOff>119903</xdr:rowOff>
    </xdr:from>
    <xdr:to>
      <xdr:col>66</xdr:col>
      <xdr:colOff>38350</xdr:colOff>
      <xdr:row>78</xdr:row>
      <xdr:rowOff>138867</xdr:rowOff>
    </xdr:to>
    <xdr:sp macro="" textlink="">
      <xdr:nvSpPr>
        <xdr:cNvPr id="1055" name="Text Box 31"/>
        <xdr:cNvSpPr txBox="1">
          <a:spLocks noChangeArrowheads="1"/>
        </xdr:cNvSpPr>
      </xdr:nvSpPr>
      <xdr:spPr bwMode="auto">
        <a:xfrm>
          <a:off x="41338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14568</xdr:colOff>
      <xdr:row>77</xdr:row>
      <xdr:rowOff>119903</xdr:rowOff>
    </xdr:from>
    <xdr:to>
      <xdr:col>75</xdr:col>
      <xdr:colOff>33717</xdr:colOff>
      <xdr:row>78</xdr:row>
      <xdr:rowOff>138867</xdr:rowOff>
    </xdr:to>
    <xdr:sp macro="" textlink="">
      <xdr:nvSpPr>
        <xdr:cNvPr id="1058" name="Text Box 34"/>
        <xdr:cNvSpPr txBox="1">
          <a:spLocks noChangeArrowheads="1"/>
        </xdr:cNvSpPr>
      </xdr:nvSpPr>
      <xdr:spPr bwMode="auto">
        <a:xfrm>
          <a:off x="4657725"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81</xdr:col>
      <xdr:colOff>10085</xdr:colOff>
      <xdr:row>77</xdr:row>
      <xdr:rowOff>119903</xdr:rowOff>
    </xdr:from>
    <xdr:to>
      <xdr:col>84</xdr:col>
      <xdr:colOff>29135</xdr:colOff>
      <xdr:row>78</xdr:row>
      <xdr:rowOff>138867</xdr:rowOff>
    </xdr:to>
    <xdr:sp macro="" textlink="">
      <xdr:nvSpPr>
        <xdr:cNvPr id="1059" name="Text Box 35"/>
        <xdr:cNvSpPr txBox="1">
          <a:spLocks noChangeArrowheads="1"/>
        </xdr:cNvSpPr>
      </xdr:nvSpPr>
      <xdr:spPr bwMode="auto">
        <a:xfrm>
          <a:off x="5200650"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24653</xdr:colOff>
      <xdr:row>77</xdr:row>
      <xdr:rowOff>119903</xdr:rowOff>
    </xdr:from>
    <xdr:to>
      <xdr:col>93</xdr:col>
      <xdr:colOff>43703</xdr:colOff>
      <xdr:row>78</xdr:row>
      <xdr:rowOff>138867</xdr:rowOff>
    </xdr:to>
    <xdr:sp macro="" textlink="">
      <xdr:nvSpPr>
        <xdr:cNvPr id="1060" name="Text Box 36"/>
        <xdr:cNvSpPr txBox="1">
          <a:spLocks noChangeArrowheads="1"/>
        </xdr:cNvSpPr>
      </xdr:nvSpPr>
      <xdr:spPr bwMode="auto">
        <a:xfrm>
          <a:off x="5743575" y="8543925"/>
          <a:ext cx="247650"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1121</xdr:colOff>
      <xdr:row>77</xdr:row>
      <xdr:rowOff>119903</xdr:rowOff>
    </xdr:from>
    <xdr:to>
      <xdr:col>102</xdr:col>
      <xdr:colOff>39121</xdr:colOff>
      <xdr:row>78</xdr:row>
      <xdr:rowOff>138867</xdr:rowOff>
    </xdr:to>
    <xdr:sp macro="" textlink="">
      <xdr:nvSpPr>
        <xdr:cNvPr id="1098" name="Text Box 74"/>
        <xdr:cNvSpPr txBox="1">
          <a:spLocks noChangeArrowheads="1"/>
        </xdr:cNvSpPr>
      </xdr:nvSpPr>
      <xdr:spPr bwMode="auto">
        <a:xfrm>
          <a:off x="6267450" y="8543925"/>
          <a:ext cx="257175" cy="142875"/>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87</xdr:row>
      <xdr:rowOff>0</xdr:rowOff>
    </xdr:from>
    <xdr:to>
      <xdr:col>111</xdr:col>
      <xdr:colOff>38100</xdr:colOff>
      <xdr:row>87</xdr:row>
      <xdr:rowOff>228600</xdr:rowOff>
    </xdr:to>
    <xdr:sp macro="" textlink="">
      <xdr:nvSpPr>
        <xdr:cNvPr id="18613" name="Text Box 181"/>
        <xdr:cNvSpPr txBox="1">
          <a:spLocks noChangeArrowheads="1"/>
        </xdr:cNvSpPr>
      </xdr:nvSpPr>
      <xdr:spPr bwMode="auto">
        <a:xfrm>
          <a:off x="7543800" y="16583025"/>
          <a:ext cx="2571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117</xdr:col>
      <xdr:colOff>9525</xdr:colOff>
      <xdr:row>87</xdr:row>
      <xdr:rowOff>0</xdr:rowOff>
    </xdr:from>
    <xdr:to>
      <xdr:col>120</xdr:col>
      <xdr:colOff>38099</xdr:colOff>
      <xdr:row>87</xdr:row>
      <xdr:rowOff>228600</xdr:rowOff>
    </xdr:to>
    <xdr:sp macro="" textlink="">
      <xdr:nvSpPr>
        <xdr:cNvPr id="18614" name="Text Box 182"/>
        <xdr:cNvSpPr txBox="1">
          <a:spLocks noChangeArrowheads="1"/>
        </xdr:cNvSpPr>
      </xdr:nvSpPr>
      <xdr:spPr bwMode="auto">
        <a:xfrm>
          <a:off x="8229600" y="16583025"/>
          <a:ext cx="2571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133</xdr:col>
      <xdr:colOff>0</xdr:colOff>
      <xdr:row>77</xdr:row>
      <xdr:rowOff>95250</xdr:rowOff>
    </xdr:from>
    <xdr:to>
      <xdr:col>136</xdr:col>
      <xdr:colOff>38100</xdr:colOff>
      <xdr:row>78</xdr:row>
      <xdr:rowOff>114300</xdr:rowOff>
    </xdr:to>
    <xdr:sp macro="" textlink="">
      <xdr:nvSpPr>
        <xdr:cNvPr id="18615" name="Text Box 34"/>
        <xdr:cNvSpPr txBox="1">
          <a:spLocks noChangeArrowheads="1"/>
        </xdr:cNvSpPr>
      </xdr:nvSpPr>
      <xdr:spPr bwMode="auto">
        <a:xfrm>
          <a:off x="9439275" y="14754225"/>
          <a:ext cx="2667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28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78</xdr:col>
      <xdr:colOff>9525</xdr:colOff>
      <xdr:row>44</xdr:row>
      <xdr:rowOff>109903</xdr:rowOff>
    </xdr:from>
    <xdr:to>
      <xdr:col>81</xdr:col>
      <xdr:colOff>38100</xdr:colOff>
      <xdr:row>45</xdr:row>
      <xdr:rowOff>128221</xdr:rowOff>
    </xdr:to>
    <xdr:sp macro="" textlink="">
      <xdr:nvSpPr>
        <xdr:cNvPr id="18616" name="Text Box 184"/>
        <xdr:cNvSpPr txBox="1">
          <a:spLocks noChangeArrowheads="1"/>
        </xdr:cNvSpPr>
      </xdr:nvSpPr>
      <xdr:spPr bwMode="auto">
        <a:xfrm>
          <a:off x="5717198" y="8521211"/>
          <a:ext cx="248383"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120</xdr:col>
      <xdr:colOff>9525</xdr:colOff>
      <xdr:row>53</xdr:row>
      <xdr:rowOff>171450</xdr:rowOff>
    </xdr:from>
    <xdr:to>
      <xdr:col>123</xdr:col>
      <xdr:colOff>19050</xdr:colOff>
      <xdr:row>54</xdr:row>
      <xdr:rowOff>209550</xdr:rowOff>
    </xdr:to>
    <xdr:sp macro="" textlink="">
      <xdr:nvSpPr>
        <xdr:cNvPr id="18617" name="Text Box 185"/>
        <xdr:cNvSpPr txBox="1">
          <a:spLocks noChangeArrowheads="1"/>
        </xdr:cNvSpPr>
      </xdr:nvSpPr>
      <xdr:spPr bwMode="auto">
        <a:xfrm>
          <a:off x="9144000" y="103060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78</xdr:col>
      <xdr:colOff>47625</xdr:colOff>
      <xdr:row>57</xdr:row>
      <xdr:rowOff>171450</xdr:rowOff>
    </xdr:from>
    <xdr:to>
      <xdr:col>81</xdr:col>
      <xdr:colOff>57150</xdr:colOff>
      <xdr:row>59</xdr:row>
      <xdr:rowOff>19050</xdr:rowOff>
    </xdr:to>
    <xdr:sp macro="" textlink="">
      <xdr:nvSpPr>
        <xdr:cNvPr id="18618" name="Text Box 186"/>
        <xdr:cNvSpPr txBox="1">
          <a:spLocks noChangeArrowheads="1"/>
        </xdr:cNvSpPr>
      </xdr:nvSpPr>
      <xdr:spPr bwMode="auto">
        <a:xfrm>
          <a:off x="5981700" y="1115377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ユ</a:t>
          </a:r>
        </a:p>
      </xdr:txBody>
    </xdr:sp>
    <xdr:clientData/>
  </xdr:twoCellAnchor>
  <xdr:twoCellAnchor editAs="oneCell">
    <xdr:from>
      <xdr:col>78</xdr:col>
      <xdr:colOff>38100</xdr:colOff>
      <xdr:row>61</xdr:row>
      <xdr:rowOff>171450</xdr:rowOff>
    </xdr:from>
    <xdr:to>
      <xdr:col>80</xdr:col>
      <xdr:colOff>0</xdr:colOff>
      <xdr:row>62</xdr:row>
      <xdr:rowOff>133350</xdr:rowOff>
    </xdr:to>
    <xdr:sp macro="" textlink="">
      <xdr:nvSpPr>
        <xdr:cNvPr id="18619" name="Text Box 187"/>
        <xdr:cNvSpPr txBox="1">
          <a:spLocks noChangeArrowheads="1"/>
        </xdr:cNvSpPr>
      </xdr:nvSpPr>
      <xdr:spPr bwMode="auto">
        <a:xfrm>
          <a:off x="5972175" y="119538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i</a:t>
          </a:r>
        </a:p>
      </xdr:txBody>
    </xdr:sp>
    <xdr:clientData/>
  </xdr:twoCellAnchor>
  <xdr:oneCellAnchor>
    <xdr:from>
      <xdr:col>36</xdr:col>
      <xdr:colOff>9525</xdr:colOff>
      <xdr:row>86</xdr:row>
      <xdr:rowOff>180975</xdr:rowOff>
    </xdr:from>
    <xdr:ext cx="252205" cy="219075"/>
    <xdr:sp macro="" textlink="">
      <xdr:nvSpPr>
        <xdr:cNvPr id="132" name="Text Box 79"/>
        <xdr:cNvSpPr txBox="1">
          <a:spLocks noChangeArrowheads="1"/>
        </xdr:cNvSpPr>
      </xdr:nvSpPr>
      <xdr:spPr bwMode="auto">
        <a:xfrm>
          <a:off x="3355699" y="16580540"/>
          <a:ext cx="25220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oneCellAnchor>
  <xdr:oneCellAnchor>
    <xdr:from>
      <xdr:col>36</xdr:col>
      <xdr:colOff>9525</xdr:colOff>
      <xdr:row>96</xdr:row>
      <xdr:rowOff>180975</xdr:rowOff>
    </xdr:from>
    <xdr:ext cx="112643" cy="152400"/>
    <xdr:sp macro="" textlink="">
      <xdr:nvSpPr>
        <xdr:cNvPr id="133" name="Text Box 111"/>
        <xdr:cNvSpPr txBox="1">
          <a:spLocks noChangeArrowheads="1"/>
        </xdr:cNvSpPr>
      </xdr:nvSpPr>
      <xdr:spPr bwMode="auto">
        <a:xfrm>
          <a:off x="3355699" y="18651192"/>
          <a:ext cx="112643"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p</a:t>
          </a:r>
        </a:p>
      </xdr:txBody>
    </xdr:sp>
    <xdr:clientData/>
  </xdr:oneCellAnchor>
  <xdr:oneCellAnchor>
    <xdr:from>
      <xdr:col>36</xdr:col>
      <xdr:colOff>0</xdr:colOff>
      <xdr:row>78</xdr:row>
      <xdr:rowOff>0</xdr:rowOff>
    </xdr:from>
    <xdr:ext cx="261730" cy="142875"/>
    <xdr:sp macro="" textlink="">
      <xdr:nvSpPr>
        <xdr:cNvPr id="134" name="Text Box 170"/>
        <xdr:cNvSpPr txBox="1">
          <a:spLocks noChangeArrowheads="1"/>
        </xdr:cNvSpPr>
      </xdr:nvSpPr>
      <xdr:spPr bwMode="auto">
        <a:xfrm>
          <a:off x="3346174" y="14792739"/>
          <a:ext cx="26173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p>
      </xdr:txBody>
    </xdr:sp>
    <xdr:clientData/>
  </xdr:oneCellAnchor>
  <xdr:oneCellAnchor>
    <xdr:from>
      <xdr:col>106</xdr:col>
      <xdr:colOff>28575</xdr:colOff>
      <xdr:row>57</xdr:row>
      <xdr:rowOff>171450</xdr:rowOff>
    </xdr:from>
    <xdr:ext cx="241697" cy="228600"/>
    <xdr:sp macro="" textlink="">
      <xdr:nvSpPr>
        <xdr:cNvPr id="143" name="Text Box 103"/>
        <xdr:cNvSpPr txBox="1">
          <a:spLocks noChangeArrowheads="1"/>
        </xdr:cNvSpPr>
      </xdr:nvSpPr>
      <xdr:spPr bwMode="auto">
        <a:xfrm>
          <a:off x="7136606" y="11137106"/>
          <a:ext cx="241697"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明朝"/>
            <a:ea typeface="ＭＳ Ｐ明朝"/>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19457"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19458"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19459"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19460"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19461" name="CommandButton1" hidden="1">
              <a:extLst>
                <a:ext uri="{63B3BB69-23CF-44E3-9099-C40C66FF867C}">
                  <a14:compatExt spid="_x0000_s19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19462" name="Text Box 6"/>
        <xdr:cNvSpPr txBox="1">
          <a:spLocks noChangeArrowheads="1"/>
        </xdr:cNvSpPr>
      </xdr:nvSpPr>
      <xdr:spPr bwMode="auto">
        <a:xfrm>
          <a:off x="2114550" y="20955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12</xdr:row>
      <xdr:rowOff>0</xdr:rowOff>
    </xdr:from>
    <xdr:to>
      <xdr:col>39</xdr:col>
      <xdr:colOff>47625</xdr:colOff>
      <xdr:row>12</xdr:row>
      <xdr:rowOff>142875</xdr:rowOff>
    </xdr:to>
    <xdr:sp macro="" textlink="">
      <xdr:nvSpPr>
        <xdr:cNvPr id="19476" name="Text Box 20"/>
        <xdr:cNvSpPr txBox="1">
          <a:spLocks noChangeArrowheads="1"/>
        </xdr:cNvSpPr>
      </xdr:nvSpPr>
      <xdr:spPr bwMode="auto">
        <a:xfrm>
          <a:off x="2752725"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19477" name="Text Box 21"/>
        <xdr:cNvSpPr txBox="1">
          <a:spLocks noChangeArrowheads="1"/>
        </xdr:cNvSpPr>
      </xdr:nvSpPr>
      <xdr:spPr bwMode="auto">
        <a:xfrm>
          <a:off x="3905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9525</xdr:colOff>
      <xdr:row>12</xdr:row>
      <xdr:rowOff>0</xdr:rowOff>
    </xdr:from>
    <xdr:to>
      <xdr:col>69</xdr:col>
      <xdr:colOff>47625</xdr:colOff>
      <xdr:row>12</xdr:row>
      <xdr:rowOff>142875</xdr:rowOff>
    </xdr:to>
    <xdr:sp macro="" textlink="">
      <xdr:nvSpPr>
        <xdr:cNvPr id="19478" name="Text Box 22"/>
        <xdr:cNvSpPr txBox="1">
          <a:spLocks noChangeArrowheads="1"/>
        </xdr:cNvSpPr>
      </xdr:nvSpPr>
      <xdr:spPr bwMode="auto">
        <a:xfrm>
          <a:off x="5038725"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19479" name="Text Box 23"/>
        <xdr:cNvSpPr txBox="1">
          <a:spLocks noChangeArrowheads="1"/>
        </xdr:cNvSpPr>
      </xdr:nvSpPr>
      <xdr:spPr bwMode="auto">
        <a:xfrm>
          <a:off x="6191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9525</xdr:colOff>
      <xdr:row>12</xdr:row>
      <xdr:rowOff>0</xdr:rowOff>
    </xdr:from>
    <xdr:to>
      <xdr:col>99</xdr:col>
      <xdr:colOff>47625</xdr:colOff>
      <xdr:row>12</xdr:row>
      <xdr:rowOff>142875</xdr:rowOff>
    </xdr:to>
    <xdr:sp macro="" textlink="">
      <xdr:nvSpPr>
        <xdr:cNvPr id="19480" name="Text Box 24"/>
        <xdr:cNvSpPr txBox="1">
          <a:spLocks noChangeArrowheads="1"/>
        </xdr:cNvSpPr>
      </xdr:nvSpPr>
      <xdr:spPr bwMode="auto">
        <a:xfrm>
          <a:off x="7324725"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19481" name="Text Box 25"/>
        <xdr:cNvSpPr txBox="1">
          <a:spLocks noChangeArrowheads="1"/>
        </xdr:cNvSpPr>
      </xdr:nvSpPr>
      <xdr:spPr bwMode="auto">
        <a:xfrm>
          <a:off x="83153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71</xdr:row>
      <xdr:rowOff>85725</xdr:rowOff>
    </xdr:from>
    <xdr:to>
      <xdr:col>31</xdr:col>
      <xdr:colOff>0</xdr:colOff>
      <xdr:row>71</xdr:row>
      <xdr:rowOff>85725</xdr:rowOff>
    </xdr:to>
    <xdr:sp macro="" textlink="">
      <xdr:nvSpPr>
        <xdr:cNvPr id="19482" name="Line 26"/>
        <xdr:cNvSpPr>
          <a:spLocks noChangeShapeType="1"/>
        </xdr:cNvSpPr>
      </xdr:nvSpPr>
      <xdr:spPr bwMode="auto">
        <a:xfrm>
          <a:off x="476250" y="13916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69</xdr:row>
          <xdr:rowOff>57150</xdr:rowOff>
        </xdr:from>
        <xdr:to>
          <xdr:col>24</xdr:col>
          <xdr:colOff>28575</xdr:colOff>
          <xdr:row>71</xdr:row>
          <xdr:rowOff>28575</xdr:rowOff>
        </xdr:to>
        <xdr:sp macro="" textlink="">
          <xdr:nvSpPr>
            <xdr:cNvPr id="19483" name="CommandButton5" hidden="1">
              <a:extLst>
                <a:ext uri="{63B3BB69-23CF-44E3-9099-C40C66FF867C}">
                  <a14:compatExt spid="_x0000_s19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57150</xdr:rowOff>
        </xdr:from>
        <xdr:to>
          <xdr:col>12</xdr:col>
          <xdr:colOff>9525</xdr:colOff>
          <xdr:row>71</xdr:row>
          <xdr:rowOff>28575</xdr:rowOff>
        </xdr:to>
        <xdr:sp macro="" textlink="">
          <xdr:nvSpPr>
            <xdr:cNvPr id="19484" name="CommandButton4" hidden="1">
              <a:extLst>
                <a:ext uri="{63B3BB69-23CF-44E3-9099-C40C66FF867C}">
                  <a14:compatExt spid="_x0000_s19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28575</xdr:colOff>
      <xdr:row>77</xdr:row>
      <xdr:rowOff>57150</xdr:rowOff>
    </xdr:from>
    <xdr:to>
      <xdr:col>29</xdr:col>
      <xdr:colOff>57150</xdr:colOff>
      <xdr:row>78</xdr:row>
      <xdr:rowOff>57150</xdr:rowOff>
    </xdr:to>
    <xdr:sp macro="" textlink="">
      <xdr:nvSpPr>
        <xdr:cNvPr id="19485" name="Text Box 29"/>
        <xdr:cNvSpPr txBox="1">
          <a:spLocks noChangeArrowheads="1"/>
        </xdr:cNvSpPr>
      </xdr:nvSpPr>
      <xdr:spPr bwMode="auto">
        <a:xfrm>
          <a:off x="2085975" y="1495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77</xdr:row>
      <xdr:rowOff>171450</xdr:rowOff>
    </xdr:from>
    <xdr:to>
      <xdr:col>39</xdr:col>
      <xdr:colOff>38100</xdr:colOff>
      <xdr:row>78</xdr:row>
      <xdr:rowOff>123825</xdr:rowOff>
    </xdr:to>
    <xdr:sp macro="" textlink="">
      <xdr:nvSpPr>
        <xdr:cNvPr id="19490" name="Text Box 34"/>
        <xdr:cNvSpPr txBox="1">
          <a:spLocks noChangeArrowheads="1"/>
        </xdr:cNvSpPr>
      </xdr:nvSpPr>
      <xdr:spPr bwMode="auto">
        <a:xfrm>
          <a:off x="27622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9525</xdr:colOff>
      <xdr:row>77</xdr:row>
      <xdr:rowOff>171450</xdr:rowOff>
    </xdr:from>
    <xdr:to>
      <xdr:col>47</xdr:col>
      <xdr:colOff>38100</xdr:colOff>
      <xdr:row>78</xdr:row>
      <xdr:rowOff>123825</xdr:rowOff>
    </xdr:to>
    <xdr:sp macro="" textlink="">
      <xdr:nvSpPr>
        <xdr:cNvPr id="19491" name="Text Box 35"/>
        <xdr:cNvSpPr txBox="1">
          <a:spLocks noChangeArrowheads="1"/>
        </xdr:cNvSpPr>
      </xdr:nvSpPr>
      <xdr:spPr bwMode="auto">
        <a:xfrm>
          <a:off x="3362325" y="150685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52</xdr:col>
      <xdr:colOff>9525</xdr:colOff>
      <xdr:row>77</xdr:row>
      <xdr:rowOff>171450</xdr:rowOff>
    </xdr:from>
    <xdr:to>
      <xdr:col>55</xdr:col>
      <xdr:colOff>38100</xdr:colOff>
      <xdr:row>78</xdr:row>
      <xdr:rowOff>123825</xdr:rowOff>
    </xdr:to>
    <xdr:sp macro="" textlink="">
      <xdr:nvSpPr>
        <xdr:cNvPr id="19492" name="Text Box 36"/>
        <xdr:cNvSpPr txBox="1">
          <a:spLocks noChangeArrowheads="1"/>
        </xdr:cNvSpPr>
      </xdr:nvSpPr>
      <xdr:spPr bwMode="auto">
        <a:xfrm>
          <a:off x="3971925" y="150685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82</xdr:col>
      <xdr:colOff>0</xdr:colOff>
      <xdr:row>77</xdr:row>
      <xdr:rowOff>171450</xdr:rowOff>
    </xdr:from>
    <xdr:to>
      <xdr:col>85</xdr:col>
      <xdr:colOff>19050</xdr:colOff>
      <xdr:row>78</xdr:row>
      <xdr:rowOff>123825</xdr:rowOff>
    </xdr:to>
    <xdr:sp macro="" textlink="">
      <xdr:nvSpPr>
        <xdr:cNvPr id="19493" name="Text Box 37"/>
        <xdr:cNvSpPr txBox="1">
          <a:spLocks noChangeArrowheads="1"/>
        </xdr:cNvSpPr>
      </xdr:nvSpPr>
      <xdr:spPr bwMode="auto">
        <a:xfrm>
          <a:off x="62674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93</xdr:col>
      <xdr:colOff>19050</xdr:colOff>
      <xdr:row>77</xdr:row>
      <xdr:rowOff>171450</xdr:rowOff>
    </xdr:from>
    <xdr:to>
      <xdr:col>96</xdr:col>
      <xdr:colOff>38100</xdr:colOff>
      <xdr:row>78</xdr:row>
      <xdr:rowOff>123825</xdr:rowOff>
    </xdr:to>
    <xdr:sp macro="" textlink="">
      <xdr:nvSpPr>
        <xdr:cNvPr id="19494" name="Text Box 38"/>
        <xdr:cNvSpPr txBox="1">
          <a:spLocks noChangeArrowheads="1"/>
        </xdr:cNvSpPr>
      </xdr:nvSpPr>
      <xdr:spPr bwMode="auto">
        <a:xfrm>
          <a:off x="79438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104</xdr:col>
      <xdr:colOff>19050</xdr:colOff>
      <xdr:row>77</xdr:row>
      <xdr:rowOff>171450</xdr:rowOff>
    </xdr:from>
    <xdr:to>
      <xdr:col>107</xdr:col>
      <xdr:colOff>38101</xdr:colOff>
      <xdr:row>78</xdr:row>
      <xdr:rowOff>123825</xdr:rowOff>
    </xdr:to>
    <xdr:sp macro="" textlink="">
      <xdr:nvSpPr>
        <xdr:cNvPr id="19496" name="Text Box 40"/>
        <xdr:cNvSpPr txBox="1">
          <a:spLocks noChangeArrowheads="1"/>
        </xdr:cNvSpPr>
      </xdr:nvSpPr>
      <xdr:spPr bwMode="auto">
        <a:xfrm>
          <a:off x="87820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112</xdr:col>
      <xdr:colOff>9525</xdr:colOff>
      <xdr:row>77</xdr:row>
      <xdr:rowOff>171450</xdr:rowOff>
    </xdr:from>
    <xdr:to>
      <xdr:col>115</xdr:col>
      <xdr:colOff>38101</xdr:colOff>
      <xdr:row>78</xdr:row>
      <xdr:rowOff>123825</xdr:rowOff>
    </xdr:to>
    <xdr:sp macro="" textlink="">
      <xdr:nvSpPr>
        <xdr:cNvPr id="19504" name="Text Box 48"/>
        <xdr:cNvSpPr txBox="1">
          <a:spLocks noChangeArrowheads="1"/>
        </xdr:cNvSpPr>
      </xdr:nvSpPr>
      <xdr:spPr bwMode="auto">
        <a:xfrm>
          <a:off x="9382125" y="150685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104</xdr:row>
      <xdr:rowOff>85725</xdr:rowOff>
    </xdr:from>
    <xdr:to>
      <xdr:col>31</xdr:col>
      <xdr:colOff>0</xdr:colOff>
      <xdr:row>104</xdr:row>
      <xdr:rowOff>85725</xdr:rowOff>
    </xdr:to>
    <xdr:sp macro="" textlink="">
      <xdr:nvSpPr>
        <xdr:cNvPr id="19505" name="Line 49"/>
        <xdr:cNvSpPr>
          <a:spLocks noChangeShapeType="1"/>
        </xdr:cNvSpPr>
      </xdr:nvSpPr>
      <xdr:spPr bwMode="auto">
        <a:xfrm>
          <a:off x="476250" y="203358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102</xdr:row>
          <xdr:rowOff>57150</xdr:rowOff>
        </xdr:from>
        <xdr:to>
          <xdr:col>24</xdr:col>
          <xdr:colOff>28575</xdr:colOff>
          <xdr:row>104</xdr:row>
          <xdr:rowOff>28575</xdr:rowOff>
        </xdr:to>
        <xdr:sp macro="" textlink="">
          <xdr:nvSpPr>
            <xdr:cNvPr id="19506" name="CommandButton7" hidden="1">
              <a:extLst>
                <a:ext uri="{63B3BB69-23CF-44E3-9099-C40C66FF867C}">
                  <a14:compatExt spid="_x0000_s19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102</xdr:row>
          <xdr:rowOff>57150</xdr:rowOff>
        </xdr:from>
        <xdr:to>
          <xdr:col>12</xdr:col>
          <xdr:colOff>9525</xdr:colOff>
          <xdr:row>104</xdr:row>
          <xdr:rowOff>28575</xdr:rowOff>
        </xdr:to>
        <xdr:sp macro="" textlink="">
          <xdr:nvSpPr>
            <xdr:cNvPr id="19507" name="CommandButton6" hidden="1">
              <a:extLst>
                <a:ext uri="{63B3BB69-23CF-44E3-9099-C40C66FF867C}">
                  <a14:compatExt spid="_x0000_s19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110</xdr:row>
      <xdr:rowOff>38100</xdr:rowOff>
    </xdr:from>
    <xdr:to>
      <xdr:col>30</xdr:col>
      <xdr:colOff>9525</xdr:colOff>
      <xdr:row>111</xdr:row>
      <xdr:rowOff>38100</xdr:rowOff>
    </xdr:to>
    <xdr:sp macro="" textlink="">
      <xdr:nvSpPr>
        <xdr:cNvPr id="19510" name="Text Box 54"/>
        <xdr:cNvSpPr txBox="1">
          <a:spLocks noChangeArrowheads="1"/>
        </xdr:cNvSpPr>
      </xdr:nvSpPr>
      <xdr:spPr bwMode="auto">
        <a:xfrm>
          <a:off x="2114550" y="213550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19050</xdr:colOff>
      <xdr:row>110</xdr:row>
      <xdr:rowOff>171450</xdr:rowOff>
    </xdr:from>
    <xdr:to>
      <xdr:col>39</xdr:col>
      <xdr:colOff>47625</xdr:colOff>
      <xdr:row>111</xdr:row>
      <xdr:rowOff>123825</xdr:rowOff>
    </xdr:to>
    <xdr:sp macro="" textlink="">
      <xdr:nvSpPr>
        <xdr:cNvPr id="19512" name="Text Box 56"/>
        <xdr:cNvSpPr txBox="1">
          <a:spLocks noChangeArrowheads="1"/>
        </xdr:cNvSpPr>
      </xdr:nvSpPr>
      <xdr:spPr bwMode="auto">
        <a:xfrm>
          <a:off x="27622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45</xdr:col>
      <xdr:colOff>19050</xdr:colOff>
      <xdr:row>110</xdr:row>
      <xdr:rowOff>171450</xdr:rowOff>
    </xdr:from>
    <xdr:to>
      <xdr:col>48</xdr:col>
      <xdr:colOff>47625</xdr:colOff>
      <xdr:row>111</xdr:row>
      <xdr:rowOff>123825</xdr:rowOff>
    </xdr:to>
    <xdr:sp macro="" textlink="">
      <xdr:nvSpPr>
        <xdr:cNvPr id="19513" name="Text Box 57"/>
        <xdr:cNvSpPr txBox="1">
          <a:spLocks noChangeArrowheads="1"/>
        </xdr:cNvSpPr>
      </xdr:nvSpPr>
      <xdr:spPr bwMode="auto">
        <a:xfrm>
          <a:off x="34480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54</xdr:col>
      <xdr:colOff>19050</xdr:colOff>
      <xdr:row>110</xdr:row>
      <xdr:rowOff>171450</xdr:rowOff>
    </xdr:from>
    <xdr:to>
      <xdr:col>57</xdr:col>
      <xdr:colOff>47625</xdr:colOff>
      <xdr:row>111</xdr:row>
      <xdr:rowOff>123825</xdr:rowOff>
    </xdr:to>
    <xdr:sp macro="" textlink="">
      <xdr:nvSpPr>
        <xdr:cNvPr id="19514" name="Text Box 58"/>
        <xdr:cNvSpPr txBox="1">
          <a:spLocks noChangeArrowheads="1"/>
        </xdr:cNvSpPr>
      </xdr:nvSpPr>
      <xdr:spPr bwMode="auto">
        <a:xfrm>
          <a:off x="41338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63</xdr:col>
      <xdr:colOff>19050</xdr:colOff>
      <xdr:row>110</xdr:row>
      <xdr:rowOff>171450</xdr:rowOff>
    </xdr:from>
    <xdr:to>
      <xdr:col>66</xdr:col>
      <xdr:colOff>47625</xdr:colOff>
      <xdr:row>111</xdr:row>
      <xdr:rowOff>123825</xdr:rowOff>
    </xdr:to>
    <xdr:sp macro="" textlink="">
      <xdr:nvSpPr>
        <xdr:cNvPr id="19515" name="Text Box 59"/>
        <xdr:cNvSpPr txBox="1">
          <a:spLocks noChangeArrowheads="1"/>
        </xdr:cNvSpPr>
      </xdr:nvSpPr>
      <xdr:spPr bwMode="auto">
        <a:xfrm>
          <a:off x="48196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72</xdr:col>
      <xdr:colOff>19050</xdr:colOff>
      <xdr:row>110</xdr:row>
      <xdr:rowOff>171450</xdr:rowOff>
    </xdr:from>
    <xdr:to>
      <xdr:col>75</xdr:col>
      <xdr:colOff>47625</xdr:colOff>
      <xdr:row>111</xdr:row>
      <xdr:rowOff>123825</xdr:rowOff>
    </xdr:to>
    <xdr:sp macro="" textlink="">
      <xdr:nvSpPr>
        <xdr:cNvPr id="19516" name="Text Box 60"/>
        <xdr:cNvSpPr txBox="1">
          <a:spLocks noChangeArrowheads="1"/>
        </xdr:cNvSpPr>
      </xdr:nvSpPr>
      <xdr:spPr bwMode="auto">
        <a:xfrm>
          <a:off x="5505450"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81</xdr:col>
      <xdr:colOff>9525</xdr:colOff>
      <xdr:row>110</xdr:row>
      <xdr:rowOff>171450</xdr:rowOff>
    </xdr:from>
    <xdr:to>
      <xdr:col>84</xdr:col>
      <xdr:colOff>38100</xdr:colOff>
      <xdr:row>111</xdr:row>
      <xdr:rowOff>123825</xdr:rowOff>
    </xdr:to>
    <xdr:sp macro="" textlink="">
      <xdr:nvSpPr>
        <xdr:cNvPr id="19517" name="Text Box 61"/>
        <xdr:cNvSpPr txBox="1">
          <a:spLocks noChangeArrowheads="1"/>
        </xdr:cNvSpPr>
      </xdr:nvSpPr>
      <xdr:spPr bwMode="auto">
        <a:xfrm>
          <a:off x="6181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70</a:t>
          </a:r>
        </a:p>
      </xdr:txBody>
    </xdr:sp>
    <xdr:clientData/>
  </xdr:twoCellAnchor>
  <xdr:twoCellAnchor editAs="oneCell">
    <xdr:from>
      <xdr:col>90</xdr:col>
      <xdr:colOff>9525</xdr:colOff>
      <xdr:row>110</xdr:row>
      <xdr:rowOff>171450</xdr:rowOff>
    </xdr:from>
    <xdr:to>
      <xdr:col>93</xdr:col>
      <xdr:colOff>38100</xdr:colOff>
      <xdr:row>111</xdr:row>
      <xdr:rowOff>123825</xdr:rowOff>
    </xdr:to>
    <xdr:sp macro="" textlink="">
      <xdr:nvSpPr>
        <xdr:cNvPr id="19518" name="Text Box 62"/>
        <xdr:cNvSpPr txBox="1">
          <a:spLocks noChangeArrowheads="1"/>
        </xdr:cNvSpPr>
      </xdr:nvSpPr>
      <xdr:spPr bwMode="auto">
        <a:xfrm>
          <a:off x="68675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99</xdr:col>
      <xdr:colOff>9525</xdr:colOff>
      <xdr:row>110</xdr:row>
      <xdr:rowOff>171450</xdr:rowOff>
    </xdr:from>
    <xdr:to>
      <xdr:col>102</xdr:col>
      <xdr:colOff>38100</xdr:colOff>
      <xdr:row>111</xdr:row>
      <xdr:rowOff>123825</xdr:rowOff>
    </xdr:to>
    <xdr:sp macro="" textlink="">
      <xdr:nvSpPr>
        <xdr:cNvPr id="19519" name="Text Box 63"/>
        <xdr:cNvSpPr txBox="1">
          <a:spLocks noChangeArrowheads="1"/>
        </xdr:cNvSpPr>
      </xdr:nvSpPr>
      <xdr:spPr bwMode="auto">
        <a:xfrm>
          <a:off x="75533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95</a:t>
          </a:r>
        </a:p>
      </xdr:txBody>
    </xdr:sp>
    <xdr:clientData/>
  </xdr:twoCellAnchor>
  <xdr:twoCellAnchor editAs="oneCell">
    <xdr:from>
      <xdr:col>108</xdr:col>
      <xdr:colOff>9525</xdr:colOff>
      <xdr:row>110</xdr:row>
      <xdr:rowOff>171450</xdr:rowOff>
    </xdr:from>
    <xdr:to>
      <xdr:col>111</xdr:col>
      <xdr:colOff>38100</xdr:colOff>
      <xdr:row>111</xdr:row>
      <xdr:rowOff>123825</xdr:rowOff>
    </xdr:to>
    <xdr:sp macro="" textlink="">
      <xdr:nvSpPr>
        <xdr:cNvPr id="19520" name="Text Box 64"/>
        <xdr:cNvSpPr txBox="1">
          <a:spLocks noChangeArrowheads="1"/>
        </xdr:cNvSpPr>
      </xdr:nvSpPr>
      <xdr:spPr bwMode="auto">
        <a:xfrm>
          <a:off x="82391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106</a:t>
          </a:r>
        </a:p>
      </xdr:txBody>
    </xdr:sp>
    <xdr:clientData/>
  </xdr:twoCellAnchor>
  <xdr:twoCellAnchor editAs="oneCell">
    <xdr:from>
      <xdr:col>114</xdr:col>
      <xdr:colOff>66675</xdr:colOff>
      <xdr:row>110</xdr:row>
      <xdr:rowOff>171450</xdr:rowOff>
    </xdr:from>
    <xdr:to>
      <xdr:col>118</xdr:col>
      <xdr:colOff>19050</xdr:colOff>
      <xdr:row>111</xdr:row>
      <xdr:rowOff>123825</xdr:rowOff>
    </xdr:to>
    <xdr:sp macro="" textlink="">
      <xdr:nvSpPr>
        <xdr:cNvPr id="19521" name="Text Box 65"/>
        <xdr:cNvSpPr txBox="1">
          <a:spLocks noChangeArrowheads="1"/>
        </xdr:cNvSpPr>
      </xdr:nvSpPr>
      <xdr:spPr bwMode="auto">
        <a:xfrm>
          <a:off x="875347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117</a:t>
          </a:r>
        </a:p>
      </xdr:txBody>
    </xdr:sp>
    <xdr:clientData/>
  </xdr:twoCellAnchor>
  <xdr:twoCellAnchor>
    <xdr:from>
      <xdr:col>6</xdr:col>
      <xdr:colOff>19050</xdr:colOff>
      <xdr:row>137</xdr:row>
      <xdr:rowOff>85725</xdr:rowOff>
    </xdr:from>
    <xdr:to>
      <xdr:col>31</xdr:col>
      <xdr:colOff>0</xdr:colOff>
      <xdr:row>137</xdr:row>
      <xdr:rowOff>85725</xdr:rowOff>
    </xdr:to>
    <xdr:sp macro="" textlink="">
      <xdr:nvSpPr>
        <xdr:cNvPr id="19534" name="Line 78"/>
        <xdr:cNvSpPr>
          <a:spLocks noChangeShapeType="1"/>
        </xdr:cNvSpPr>
      </xdr:nvSpPr>
      <xdr:spPr bwMode="auto">
        <a:xfrm>
          <a:off x="476250" y="266985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135</xdr:row>
          <xdr:rowOff>57150</xdr:rowOff>
        </xdr:from>
        <xdr:to>
          <xdr:col>24</xdr:col>
          <xdr:colOff>28575</xdr:colOff>
          <xdr:row>137</xdr:row>
          <xdr:rowOff>28575</xdr:rowOff>
        </xdr:to>
        <xdr:sp macro="" textlink="">
          <xdr:nvSpPr>
            <xdr:cNvPr id="19535" name="CommandButton9" hidden="1">
              <a:extLst>
                <a:ext uri="{63B3BB69-23CF-44E3-9099-C40C66FF867C}">
                  <a14:compatExt spid="_x0000_s19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135</xdr:row>
          <xdr:rowOff>57150</xdr:rowOff>
        </xdr:from>
        <xdr:to>
          <xdr:col>12</xdr:col>
          <xdr:colOff>9525</xdr:colOff>
          <xdr:row>137</xdr:row>
          <xdr:rowOff>28575</xdr:rowOff>
        </xdr:to>
        <xdr:sp macro="" textlink="">
          <xdr:nvSpPr>
            <xdr:cNvPr id="19536" name="CommandButton8" hidden="1">
              <a:extLst>
                <a:ext uri="{63B3BB69-23CF-44E3-9099-C40C66FF867C}">
                  <a14:compatExt spid="_x0000_s19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143</xdr:row>
      <xdr:rowOff>38100</xdr:rowOff>
    </xdr:from>
    <xdr:to>
      <xdr:col>30</xdr:col>
      <xdr:colOff>9525</xdr:colOff>
      <xdr:row>144</xdr:row>
      <xdr:rowOff>38100</xdr:rowOff>
    </xdr:to>
    <xdr:sp macro="" textlink="">
      <xdr:nvSpPr>
        <xdr:cNvPr id="19539" name="Text Box 83"/>
        <xdr:cNvSpPr txBox="1">
          <a:spLocks noChangeArrowheads="1"/>
        </xdr:cNvSpPr>
      </xdr:nvSpPr>
      <xdr:spPr bwMode="auto">
        <a:xfrm>
          <a:off x="2114550" y="277177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0</xdr:colOff>
      <xdr:row>143</xdr:row>
      <xdr:rowOff>171450</xdr:rowOff>
    </xdr:from>
    <xdr:to>
      <xdr:col>39</xdr:col>
      <xdr:colOff>38100</xdr:colOff>
      <xdr:row>144</xdr:row>
      <xdr:rowOff>123825</xdr:rowOff>
    </xdr:to>
    <xdr:sp macro="" textlink="">
      <xdr:nvSpPr>
        <xdr:cNvPr id="19550" name="Text Box 94"/>
        <xdr:cNvSpPr txBox="1">
          <a:spLocks noChangeArrowheads="1"/>
        </xdr:cNvSpPr>
      </xdr:nvSpPr>
      <xdr:spPr bwMode="auto">
        <a:xfrm>
          <a:off x="2743200" y="278511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43</xdr:col>
      <xdr:colOff>28575</xdr:colOff>
      <xdr:row>143</xdr:row>
      <xdr:rowOff>171450</xdr:rowOff>
    </xdr:from>
    <xdr:to>
      <xdr:col>46</xdr:col>
      <xdr:colOff>57150</xdr:colOff>
      <xdr:row>144</xdr:row>
      <xdr:rowOff>123825</xdr:rowOff>
    </xdr:to>
    <xdr:sp macro="" textlink="">
      <xdr:nvSpPr>
        <xdr:cNvPr id="19551" name="Text Box 95"/>
        <xdr:cNvSpPr txBox="1">
          <a:spLocks noChangeArrowheads="1"/>
        </xdr:cNvSpPr>
      </xdr:nvSpPr>
      <xdr:spPr bwMode="auto">
        <a:xfrm>
          <a:off x="330517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50</xdr:col>
      <xdr:colOff>9525</xdr:colOff>
      <xdr:row>143</xdr:row>
      <xdr:rowOff>171450</xdr:rowOff>
    </xdr:from>
    <xdr:to>
      <xdr:col>53</xdr:col>
      <xdr:colOff>38100</xdr:colOff>
      <xdr:row>144</xdr:row>
      <xdr:rowOff>123825</xdr:rowOff>
    </xdr:to>
    <xdr:sp macro="" textlink="">
      <xdr:nvSpPr>
        <xdr:cNvPr id="19552" name="Text Box 96"/>
        <xdr:cNvSpPr txBox="1">
          <a:spLocks noChangeArrowheads="1"/>
        </xdr:cNvSpPr>
      </xdr:nvSpPr>
      <xdr:spPr bwMode="auto">
        <a:xfrm>
          <a:off x="38195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57</xdr:col>
      <xdr:colOff>0</xdr:colOff>
      <xdr:row>143</xdr:row>
      <xdr:rowOff>171450</xdr:rowOff>
    </xdr:from>
    <xdr:to>
      <xdr:col>60</xdr:col>
      <xdr:colOff>38100</xdr:colOff>
      <xdr:row>144</xdr:row>
      <xdr:rowOff>123825</xdr:rowOff>
    </xdr:to>
    <xdr:sp macro="" textlink="">
      <xdr:nvSpPr>
        <xdr:cNvPr id="19553" name="Text Box 97"/>
        <xdr:cNvSpPr txBox="1">
          <a:spLocks noChangeArrowheads="1"/>
        </xdr:cNvSpPr>
      </xdr:nvSpPr>
      <xdr:spPr bwMode="auto">
        <a:xfrm>
          <a:off x="4343400" y="278511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64</xdr:col>
      <xdr:colOff>9525</xdr:colOff>
      <xdr:row>143</xdr:row>
      <xdr:rowOff>171450</xdr:rowOff>
    </xdr:from>
    <xdr:to>
      <xdr:col>67</xdr:col>
      <xdr:colOff>38100</xdr:colOff>
      <xdr:row>144</xdr:row>
      <xdr:rowOff>123825</xdr:rowOff>
    </xdr:to>
    <xdr:sp macro="" textlink="">
      <xdr:nvSpPr>
        <xdr:cNvPr id="19555" name="Text Box 99"/>
        <xdr:cNvSpPr txBox="1">
          <a:spLocks noChangeArrowheads="1"/>
        </xdr:cNvSpPr>
      </xdr:nvSpPr>
      <xdr:spPr bwMode="auto">
        <a:xfrm>
          <a:off x="48863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71</xdr:col>
      <xdr:colOff>38100</xdr:colOff>
      <xdr:row>143</xdr:row>
      <xdr:rowOff>171450</xdr:rowOff>
    </xdr:from>
    <xdr:to>
      <xdr:col>74</xdr:col>
      <xdr:colOff>66675</xdr:colOff>
      <xdr:row>144</xdr:row>
      <xdr:rowOff>123825</xdr:rowOff>
    </xdr:to>
    <xdr:sp macro="" textlink="">
      <xdr:nvSpPr>
        <xdr:cNvPr id="19556" name="Text Box 100"/>
        <xdr:cNvSpPr txBox="1">
          <a:spLocks noChangeArrowheads="1"/>
        </xdr:cNvSpPr>
      </xdr:nvSpPr>
      <xdr:spPr bwMode="auto">
        <a:xfrm>
          <a:off x="5448300"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79</xdr:col>
      <xdr:colOff>9525</xdr:colOff>
      <xdr:row>143</xdr:row>
      <xdr:rowOff>171450</xdr:rowOff>
    </xdr:from>
    <xdr:to>
      <xdr:col>82</xdr:col>
      <xdr:colOff>38100</xdr:colOff>
      <xdr:row>144</xdr:row>
      <xdr:rowOff>123825</xdr:rowOff>
    </xdr:to>
    <xdr:sp macro="" textlink="">
      <xdr:nvSpPr>
        <xdr:cNvPr id="19557" name="Text Box 101"/>
        <xdr:cNvSpPr txBox="1">
          <a:spLocks noChangeArrowheads="1"/>
        </xdr:cNvSpPr>
      </xdr:nvSpPr>
      <xdr:spPr bwMode="auto">
        <a:xfrm>
          <a:off x="60293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87</xdr:col>
      <xdr:colOff>9525</xdr:colOff>
      <xdr:row>143</xdr:row>
      <xdr:rowOff>171450</xdr:rowOff>
    </xdr:from>
    <xdr:to>
      <xdr:col>90</xdr:col>
      <xdr:colOff>38100</xdr:colOff>
      <xdr:row>144</xdr:row>
      <xdr:rowOff>123825</xdr:rowOff>
    </xdr:to>
    <xdr:sp macro="" textlink="">
      <xdr:nvSpPr>
        <xdr:cNvPr id="19558" name="Text Box 102"/>
        <xdr:cNvSpPr txBox="1">
          <a:spLocks noChangeArrowheads="1"/>
        </xdr:cNvSpPr>
      </xdr:nvSpPr>
      <xdr:spPr bwMode="auto">
        <a:xfrm>
          <a:off x="66389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95</xdr:col>
      <xdr:colOff>19050</xdr:colOff>
      <xdr:row>143</xdr:row>
      <xdr:rowOff>171450</xdr:rowOff>
    </xdr:from>
    <xdr:to>
      <xdr:col>98</xdr:col>
      <xdr:colOff>47625</xdr:colOff>
      <xdr:row>144</xdr:row>
      <xdr:rowOff>123825</xdr:rowOff>
    </xdr:to>
    <xdr:sp macro="" textlink="">
      <xdr:nvSpPr>
        <xdr:cNvPr id="19559" name="Text Box 103"/>
        <xdr:cNvSpPr txBox="1">
          <a:spLocks noChangeArrowheads="1"/>
        </xdr:cNvSpPr>
      </xdr:nvSpPr>
      <xdr:spPr bwMode="auto">
        <a:xfrm>
          <a:off x="7258050"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94</a:t>
          </a:r>
        </a:p>
      </xdr:txBody>
    </xdr:sp>
    <xdr:clientData/>
  </xdr:twoCellAnchor>
  <xdr:twoCellAnchor>
    <xdr:from>
      <xdr:col>6</xdr:col>
      <xdr:colOff>19050</xdr:colOff>
      <xdr:row>170</xdr:row>
      <xdr:rowOff>85725</xdr:rowOff>
    </xdr:from>
    <xdr:to>
      <xdr:col>31</xdr:col>
      <xdr:colOff>0</xdr:colOff>
      <xdr:row>170</xdr:row>
      <xdr:rowOff>85725</xdr:rowOff>
    </xdr:to>
    <xdr:sp macro="" textlink="">
      <xdr:nvSpPr>
        <xdr:cNvPr id="19560" name="Line 104"/>
        <xdr:cNvSpPr>
          <a:spLocks noChangeShapeType="1"/>
        </xdr:cNvSpPr>
      </xdr:nvSpPr>
      <xdr:spPr bwMode="auto">
        <a:xfrm>
          <a:off x="476250" y="33061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27</xdr:col>
      <xdr:colOff>57150</xdr:colOff>
      <xdr:row>176</xdr:row>
      <xdr:rowOff>38100</xdr:rowOff>
    </xdr:from>
    <xdr:to>
      <xdr:col>30</xdr:col>
      <xdr:colOff>9525</xdr:colOff>
      <xdr:row>177</xdr:row>
      <xdr:rowOff>38100</xdr:rowOff>
    </xdr:to>
    <xdr:sp macro="" textlink="">
      <xdr:nvSpPr>
        <xdr:cNvPr id="19563" name="Text Box 107"/>
        <xdr:cNvSpPr txBox="1">
          <a:spLocks noChangeArrowheads="1"/>
        </xdr:cNvSpPr>
      </xdr:nvSpPr>
      <xdr:spPr bwMode="auto">
        <a:xfrm>
          <a:off x="2114550" y="340804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168</xdr:row>
          <xdr:rowOff>57150</xdr:rowOff>
        </xdr:from>
        <xdr:to>
          <xdr:col>12</xdr:col>
          <xdr:colOff>9525</xdr:colOff>
          <xdr:row>170</xdr:row>
          <xdr:rowOff>28575</xdr:rowOff>
        </xdr:to>
        <xdr:sp macro="" textlink="">
          <xdr:nvSpPr>
            <xdr:cNvPr id="19564" name="CommandButton10" hidden="1">
              <a:extLst>
                <a:ext uri="{63B3BB69-23CF-44E3-9099-C40C66FF867C}">
                  <a14:compatExt spid="_x0000_s19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36</xdr:col>
      <xdr:colOff>9525</xdr:colOff>
      <xdr:row>176</xdr:row>
      <xdr:rowOff>171450</xdr:rowOff>
    </xdr:from>
    <xdr:to>
      <xdr:col>39</xdr:col>
      <xdr:colOff>38100</xdr:colOff>
      <xdr:row>177</xdr:row>
      <xdr:rowOff>123825</xdr:rowOff>
    </xdr:to>
    <xdr:sp macro="" textlink="">
      <xdr:nvSpPr>
        <xdr:cNvPr id="19572" name="Text Box 116"/>
        <xdr:cNvSpPr txBox="1">
          <a:spLocks noChangeArrowheads="1"/>
        </xdr:cNvSpPr>
      </xdr:nvSpPr>
      <xdr:spPr bwMode="auto">
        <a:xfrm>
          <a:off x="275272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47</xdr:col>
      <xdr:colOff>38100</xdr:colOff>
      <xdr:row>176</xdr:row>
      <xdr:rowOff>171450</xdr:rowOff>
    </xdr:from>
    <xdr:to>
      <xdr:col>50</xdr:col>
      <xdr:colOff>66675</xdr:colOff>
      <xdr:row>177</xdr:row>
      <xdr:rowOff>123825</xdr:rowOff>
    </xdr:to>
    <xdr:sp macro="" textlink="">
      <xdr:nvSpPr>
        <xdr:cNvPr id="19573" name="Text Box 117"/>
        <xdr:cNvSpPr txBox="1">
          <a:spLocks noChangeArrowheads="1"/>
        </xdr:cNvSpPr>
      </xdr:nvSpPr>
      <xdr:spPr bwMode="auto">
        <a:xfrm>
          <a:off x="3619500"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58</xdr:col>
      <xdr:colOff>28575</xdr:colOff>
      <xdr:row>176</xdr:row>
      <xdr:rowOff>171450</xdr:rowOff>
    </xdr:from>
    <xdr:to>
      <xdr:col>61</xdr:col>
      <xdr:colOff>57150</xdr:colOff>
      <xdr:row>177</xdr:row>
      <xdr:rowOff>123825</xdr:rowOff>
    </xdr:to>
    <xdr:sp macro="" textlink="">
      <xdr:nvSpPr>
        <xdr:cNvPr id="19574" name="Text Box 118"/>
        <xdr:cNvSpPr txBox="1">
          <a:spLocks noChangeArrowheads="1"/>
        </xdr:cNvSpPr>
      </xdr:nvSpPr>
      <xdr:spPr bwMode="auto">
        <a:xfrm>
          <a:off x="444817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69</xdr:col>
      <xdr:colOff>28575</xdr:colOff>
      <xdr:row>176</xdr:row>
      <xdr:rowOff>171450</xdr:rowOff>
    </xdr:from>
    <xdr:to>
      <xdr:col>72</xdr:col>
      <xdr:colOff>57150</xdr:colOff>
      <xdr:row>177</xdr:row>
      <xdr:rowOff>123825</xdr:rowOff>
    </xdr:to>
    <xdr:sp macro="" textlink="">
      <xdr:nvSpPr>
        <xdr:cNvPr id="19575" name="Text Box 119"/>
        <xdr:cNvSpPr txBox="1">
          <a:spLocks noChangeArrowheads="1"/>
        </xdr:cNvSpPr>
      </xdr:nvSpPr>
      <xdr:spPr bwMode="auto">
        <a:xfrm>
          <a:off x="528637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80</xdr:col>
      <xdr:colOff>9525</xdr:colOff>
      <xdr:row>176</xdr:row>
      <xdr:rowOff>171450</xdr:rowOff>
    </xdr:from>
    <xdr:to>
      <xdr:col>83</xdr:col>
      <xdr:colOff>38100</xdr:colOff>
      <xdr:row>177</xdr:row>
      <xdr:rowOff>123825</xdr:rowOff>
    </xdr:to>
    <xdr:sp macro="" textlink="">
      <xdr:nvSpPr>
        <xdr:cNvPr id="19576" name="Text Box 120"/>
        <xdr:cNvSpPr txBox="1">
          <a:spLocks noChangeArrowheads="1"/>
        </xdr:cNvSpPr>
      </xdr:nvSpPr>
      <xdr:spPr bwMode="auto">
        <a:xfrm>
          <a:off x="610552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91</xdr:col>
      <xdr:colOff>28575</xdr:colOff>
      <xdr:row>176</xdr:row>
      <xdr:rowOff>171450</xdr:rowOff>
    </xdr:from>
    <xdr:to>
      <xdr:col>94</xdr:col>
      <xdr:colOff>57150</xdr:colOff>
      <xdr:row>177</xdr:row>
      <xdr:rowOff>123825</xdr:rowOff>
    </xdr:to>
    <xdr:sp macro="" textlink="">
      <xdr:nvSpPr>
        <xdr:cNvPr id="19577" name="Text Box 121"/>
        <xdr:cNvSpPr txBox="1">
          <a:spLocks noChangeArrowheads="1"/>
        </xdr:cNvSpPr>
      </xdr:nvSpPr>
      <xdr:spPr bwMode="auto">
        <a:xfrm>
          <a:off x="6962775"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102</xdr:col>
      <xdr:colOff>19050</xdr:colOff>
      <xdr:row>176</xdr:row>
      <xdr:rowOff>171450</xdr:rowOff>
    </xdr:from>
    <xdr:to>
      <xdr:col>105</xdr:col>
      <xdr:colOff>47625</xdr:colOff>
      <xdr:row>177</xdr:row>
      <xdr:rowOff>123825</xdr:rowOff>
    </xdr:to>
    <xdr:sp macro="" textlink="">
      <xdr:nvSpPr>
        <xdr:cNvPr id="19579" name="Text Box 123"/>
        <xdr:cNvSpPr txBox="1">
          <a:spLocks noChangeArrowheads="1"/>
        </xdr:cNvSpPr>
      </xdr:nvSpPr>
      <xdr:spPr bwMode="auto">
        <a:xfrm>
          <a:off x="7791450"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112</xdr:col>
      <xdr:colOff>19050</xdr:colOff>
      <xdr:row>176</xdr:row>
      <xdr:rowOff>171450</xdr:rowOff>
    </xdr:from>
    <xdr:to>
      <xdr:col>115</xdr:col>
      <xdr:colOff>47625</xdr:colOff>
      <xdr:row>177</xdr:row>
      <xdr:rowOff>123825</xdr:rowOff>
    </xdr:to>
    <xdr:sp macro="" textlink="">
      <xdr:nvSpPr>
        <xdr:cNvPr id="19580" name="Text Box 124"/>
        <xdr:cNvSpPr txBox="1">
          <a:spLocks noChangeArrowheads="1"/>
        </xdr:cNvSpPr>
      </xdr:nvSpPr>
      <xdr:spPr bwMode="auto">
        <a:xfrm>
          <a:off x="8553450" y="342138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124</xdr:col>
      <xdr:colOff>0</xdr:colOff>
      <xdr:row>176</xdr:row>
      <xdr:rowOff>171450</xdr:rowOff>
    </xdr:from>
    <xdr:to>
      <xdr:col>127</xdr:col>
      <xdr:colOff>38100</xdr:colOff>
      <xdr:row>177</xdr:row>
      <xdr:rowOff>123825</xdr:rowOff>
    </xdr:to>
    <xdr:sp macro="" textlink="">
      <xdr:nvSpPr>
        <xdr:cNvPr id="19581" name="Text Box 125"/>
        <xdr:cNvSpPr txBox="1">
          <a:spLocks noChangeArrowheads="1"/>
        </xdr:cNvSpPr>
      </xdr:nvSpPr>
      <xdr:spPr bwMode="auto">
        <a:xfrm>
          <a:off x="9448800" y="342138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100</a:t>
          </a:r>
        </a:p>
      </xdr:txBody>
    </xdr:sp>
    <xdr:clientData/>
  </xdr:twoCellAnchor>
  <xdr:twoCellAnchor editAs="oneCell">
    <xdr:from>
      <xdr:col>81</xdr:col>
      <xdr:colOff>28575</xdr:colOff>
      <xdr:row>20</xdr:row>
      <xdr:rowOff>171450</xdr:rowOff>
    </xdr:from>
    <xdr:to>
      <xdr:col>84</xdr:col>
      <xdr:colOff>57150</xdr:colOff>
      <xdr:row>21</xdr:row>
      <xdr:rowOff>200025</xdr:rowOff>
    </xdr:to>
    <xdr:sp macro="" textlink="">
      <xdr:nvSpPr>
        <xdr:cNvPr id="19584" name="Text Box 128"/>
        <xdr:cNvSpPr txBox="1">
          <a:spLocks noChangeArrowheads="1"/>
        </xdr:cNvSpPr>
      </xdr:nvSpPr>
      <xdr:spPr bwMode="auto">
        <a:xfrm>
          <a:off x="6200775" y="40290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52</xdr:col>
      <xdr:colOff>38100</xdr:colOff>
      <xdr:row>86</xdr:row>
      <xdr:rowOff>171450</xdr:rowOff>
    </xdr:from>
    <xdr:to>
      <xdr:col>54</xdr:col>
      <xdr:colOff>57150</xdr:colOff>
      <xdr:row>87</xdr:row>
      <xdr:rowOff>114300</xdr:rowOff>
    </xdr:to>
    <xdr:sp macro="" textlink="">
      <xdr:nvSpPr>
        <xdr:cNvPr id="19586" name="Text Box 130"/>
        <xdr:cNvSpPr txBox="1">
          <a:spLocks noChangeArrowheads="1"/>
        </xdr:cNvSpPr>
      </xdr:nvSpPr>
      <xdr:spPr bwMode="auto">
        <a:xfrm>
          <a:off x="4000500" y="16868775"/>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82</xdr:col>
      <xdr:colOff>0</xdr:colOff>
      <xdr:row>86</xdr:row>
      <xdr:rowOff>171450</xdr:rowOff>
    </xdr:from>
    <xdr:to>
      <xdr:col>84</xdr:col>
      <xdr:colOff>49867</xdr:colOff>
      <xdr:row>87</xdr:row>
      <xdr:rowOff>152400</xdr:rowOff>
    </xdr:to>
    <xdr:sp macro="" textlink="">
      <xdr:nvSpPr>
        <xdr:cNvPr id="19587" name="Text Box 131"/>
        <xdr:cNvSpPr txBox="1">
          <a:spLocks noChangeArrowheads="1"/>
        </xdr:cNvSpPr>
      </xdr:nvSpPr>
      <xdr:spPr bwMode="auto">
        <a:xfrm>
          <a:off x="6315075" y="16868775"/>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93</xdr:col>
      <xdr:colOff>38100</xdr:colOff>
      <xdr:row>86</xdr:row>
      <xdr:rowOff>171450</xdr:rowOff>
    </xdr:from>
    <xdr:to>
      <xdr:col>96</xdr:col>
      <xdr:colOff>9525</xdr:colOff>
      <xdr:row>87</xdr:row>
      <xdr:rowOff>142875</xdr:rowOff>
    </xdr:to>
    <xdr:sp macro="" textlink="">
      <xdr:nvSpPr>
        <xdr:cNvPr id="19588" name="Text Box 132"/>
        <xdr:cNvSpPr txBox="1">
          <a:spLocks noChangeArrowheads="1"/>
        </xdr:cNvSpPr>
      </xdr:nvSpPr>
      <xdr:spPr bwMode="auto">
        <a:xfrm>
          <a:off x="7962900" y="16868775"/>
          <a:ext cx="2000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104</xdr:col>
      <xdr:colOff>19050</xdr:colOff>
      <xdr:row>86</xdr:row>
      <xdr:rowOff>171450</xdr:rowOff>
    </xdr:from>
    <xdr:to>
      <xdr:col>106</xdr:col>
      <xdr:colOff>66675</xdr:colOff>
      <xdr:row>87</xdr:row>
      <xdr:rowOff>142875</xdr:rowOff>
    </xdr:to>
    <xdr:sp macro="" textlink="">
      <xdr:nvSpPr>
        <xdr:cNvPr id="19589" name="Text Box 133"/>
        <xdr:cNvSpPr txBox="1">
          <a:spLocks noChangeArrowheads="1"/>
        </xdr:cNvSpPr>
      </xdr:nvSpPr>
      <xdr:spPr bwMode="auto">
        <a:xfrm>
          <a:off x="8782050" y="16868775"/>
          <a:ext cx="2000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108</xdr:col>
      <xdr:colOff>0</xdr:colOff>
      <xdr:row>119</xdr:row>
      <xdr:rowOff>180975</xdr:rowOff>
    </xdr:from>
    <xdr:to>
      <xdr:col>111</xdr:col>
      <xdr:colOff>38100</xdr:colOff>
      <xdr:row>120</xdr:row>
      <xdr:rowOff>200025</xdr:rowOff>
    </xdr:to>
    <xdr:sp macro="" textlink="">
      <xdr:nvSpPr>
        <xdr:cNvPr id="19603" name="Text Box 147"/>
        <xdr:cNvSpPr txBox="1">
          <a:spLocks noChangeArrowheads="1"/>
        </xdr:cNvSpPr>
      </xdr:nvSpPr>
      <xdr:spPr bwMode="auto">
        <a:xfrm>
          <a:off x="8229600" y="232981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36</xdr:col>
      <xdr:colOff>0</xdr:colOff>
      <xdr:row>119</xdr:row>
      <xdr:rowOff>171450</xdr:rowOff>
    </xdr:from>
    <xdr:to>
      <xdr:col>39</xdr:col>
      <xdr:colOff>38100</xdr:colOff>
      <xdr:row>120</xdr:row>
      <xdr:rowOff>190500</xdr:rowOff>
    </xdr:to>
    <xdr:sp macro="" textlink="">
      <xdr:nvSpPr>
        <xdr:cNvPr id="19604" name="Text Box 148"/>
        <xdr:cNvSpPr txBox="1">
          <a:spLocks noChangeArrowheads="1"/>
        </xdr:cNvSpPr>
      </xdr:nvSpPr>
      <xdr:spPr bwMode="auto">
        <a:xfrm>
          <a:off x="27432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45</xdr:col>
      <xdr:colOff>0</xdr:colOff>
      <xdr:row>119</xdr:row>
      <xdr:rowOff>171450</xdr:rowOff>
    </xdr:from>
    <xdr:to>
      <xdr:col>48</xdr:col>
      <xdr:colOff>38100</xdr:colOff>
      <xdr:row>120</xdr:row>
      <xdr:rowOff>190500</xdr:rowOff>
    </xdr:to>
    <xdr:sp macro="" textlink="">
      <xdr:nvSpPr>
        <xdr:cNvPr id="19605" name="Text Box 149"/>
        <xdr:cNvSpPr txBox="1">
          <a:spLocks noChangeArrowheads="1"/>
        </xdr:cNvSpPr>
      </xdr:nvSpPr>
      <xdr:spPr bwMode="auto">
        <a:xfrm>
          <a:off x="34290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54</xdr:col>
      <xdr:colOff>0</xdr:colOff>
      <xdr:row>119</xdr:row>
      <xdr:rowOff>171450</xdr:rowOff>
    </xdr:from>
    <xdr:to>
      <xdr:col>57</xdr:col>
      <xdr:colOff>38100</xdr:colOff>
      <xdr:row>120</xdr:row>
      <xdr:rowOff>190500</xdr:rowOff>
    </xdr:to>
    <xdr:sp macro="" textlink="">
      <xdr:nvSpPr>
        <xdr:cNvPr id="19606" name="Text Box 150"/>
        <xdr:cNvSpPr txBox="1">
          <a:spLocks noChangeArrowheads="1"/>
        </xdr:cNvSpPr>
      </xdr:nvSpPr>
      <xdr:spPr bwMode="auto">
        <a:xfrm>
          <a:off x="41148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63</xdr:col>
      <xdr:colOff>0</xdr:colOff>
      <xdr:row>119</xdr:row>
      <xdr:rowOff>171450</xdr:rowOff>
    </xdr:from>
    <xdr:to>
      <xdr:col>66</xdr:col>
      <xdr:colOff>38100</xdr:colOff>
      <xdr:row>120</xdr:row>
      <xdr:rowOff>190500</xdr:rowOff>
    </xdr:to>
    <xdr:sp macro="" textlink="">
      <xdr:nvSpPr>
        <xdr:cNvPr id="19607" name="Text Box 151"/>
        <xdr:cNvSpPr txBox="1">
          <a:spLocks noChangeArrowheads="1"/>
        </xdr:cNvSpPr>
      </xdr:nvSpPr>
      <xdr:spPr bwMode="auto">
        <a:xfrm>
          <a:off x="48006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72</xdr:col>
      <xdr:colOff>0</xdr:colOff>
      <xdr:row>119</xdr:row>
      <xdr:rowOff>171450</xdr:rowOff>
    </xdr:from>
    <xdr:to>
      <xdr:col>75</xdr:col>
      <xdr:colOff>38100</xdr:colOff>
      <xdr:row>120</xdr:row>
      <xdr:rowOff>190500</xdr:rowOff>
    </xdr:to>
    <xdr:sp macro="" textlink="">
      <xdr:nvSpPr>
        <xdr:cNvPr id="19608" name="Text Box 152"/>
        <xdr:cNvSpPr txBox="1">
          <a:spLocks noChangeArrowheads="1"/>
        </xdr:cNvSpPr>
      </xdr:nvSpPr>
      <xdr:spPr bwMode="auto">
        <a:xfrm>
          <a:off x="54864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81</xdr:col>
      <xdr:colOff>0</xdr:colOff>
      <xdr:row>119</xdr:row>
      <xdr:rowOff>171450</xdr:rowOff>
    </xdr:from>
    <xdr:to>
      <xdr:col>84</xdr:col>
      <xdr:colOff>38100</xdr:colOff>
      <xdr:row>120</xdr:row>
      <xdr:rowOff>190500</xdr:rowOff>
    </xdr:to>
    <xdr:sp macro="" textlink="">
      <xdr:nvSpPr>
        <xdr:cNvPr id="19609" name="Text Box 153"/>
        <xdr:cNvSpPr txBox="1">
          <a:spLocks noChangeArrowheads="1"/>
        </xdr:cNvSpPr>
      </xdr:nvSpPr>
      <xdr:spPr bwMode="auto">
        <a:xfrm>
          <a:off x="61722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90</xdr:col>
      <xdr:colOff>0</xdr:colOff>
      <xdr:row>119</xdr:row>
      <xdr:rowOff>171450</xdr:rowOff>
    </xdr:from>
    <xdr:to>
      <xdr:col>93</xdr:col>
      <xdr:colOff>38100</xdr:colOff>
      <xdr:row>120</xdr:row>
      <xdr:rowOff>190500</xdr:rowOff>
    </xdr:to>
    <xdr:sp macro="" textlink="">
      <xdr:nvSpPr>
        <xdr:cNvPr id="19610" name="Text Box 154"/>
        <xdr:cNvSpPr txBox="1">
          <a:spLocks noChangeArrowheads="1"/>
        </xdr:cNvSpPr>
      </xdr:nvSpPr>
      <xdr:spPr bwMode="auto">
        <a:xfrm>
          <a:off x="68580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99</xdr:col>
      <xdr:colOff>0</xdr:colOff>
      <xdr:row>119</xdr:row>
      <xdr:rowOff>171450</xdr:rowOff>
    </xdr:from>
    <xdr:to>
      <xdr:col>102</xdr:col>
      <xdr:colOff>38100</xdr:colOff>
      <xdr:row>120</xdr:row>
      <xdr:rowOff>190500</xdr:rowOff>
    </xdr:to>
    <xdr:sp macro="" textlink="">
      <xdr:nvSpPr>
        <xdr:cNvPr id="19611" name="Text Box 155"/>
        <xdr:cNvSpPr txBox="1">
          <a:spLocks noChangeArrowheads="1"/>
        </xdr:cNvSpPr>
      </xdr:nvSpPr>
      <xdr:spPr bwMode="auto">
        <a:xfrm>
          <a:off x="754380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36</xdr:col>
      <xdr:colOff>9525</xdr:colOff>
      <xdr:row>152</xdr:row>
      <xdr:rowOff>171450</xdr:rowOff>
    </xdr:from>
    <xdr:to>
      <xdr:col>39</xdr:col>
      <xdr:colOff>47625</xdr:colOff>
      <xdr:row>153</xdr:row>
      <xdr:rowOff>190500</xdr:rowOff>
    </xdr:to>
    <xdr:sp macro="" textlink="">
      <xdr:nvSpPr>
        <xdr:cNvPr id="19613" name="Text Box 157"/>
        <xdr:cNvSpPr txBox="1">
          <a:spLocks noChangeArrowheads="1"/>
        </xdr:cNvSpPr>
      </xdr:nvSpPr>
      <xdr:spPr bwMode="auto">
        <a:xfrm>
          <a:off x="2752725"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42</xdr:col>
      <xdr:colOff>66675</xdr:colOff>
      <xdr:row>152</xdr:row>
      <xdr:rowOff>171450</xdr:rowOff>
    </xdr:from>
    <xdr:to>
      <xdr:col>46</xdr:col>
      <xdr:colOff>38100</xdr:colOff>
      <xdr:row>153</xdr:row>
      <xdr:rowOff>190500</xdr:rowOff>
    </xdr:to>
    <xdr:sp macro="" textlink="">
      <xdr:nvSpPr>
        <xdr:cNvPr id="19614" name="Text Box 158"/>
        <xdr:cNvSpPr txBox="1">
          <a:spLocks noChangeArrowheads="1"/>
        </xdr:cNvSpPr>
      </xdr:nvSpPr>
      <xdr:spPr bwMode="auto">
        <a:xfrm>
          <a:off x="3267075" y="296513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49</xdr:col>
      <xdr:colOff>66675</xdr:colOff>
      <xdr:row>152</xdr:row>
      <xdr:rowOff>171450</xdr:rowOff>
    </xdr:from>
    <xdr:to>
      <xdr:col>53</xdr:col>
      <xdr:colOff>38100</xdr:colOff>
      <xdr:row>153</xdr:row>
      <xdr:rowOff>190500</xdr:rowOff>
    </xdr:to>
    <xdr:sp macro="" textlink="">
      <xdr:nvSpPr>
        <xdr:cNvPr id="19615" name="Text Box 159"/>
        <xdr:cNvSpPr txBox="1">
          <a:spLocks noChangeArrowheads="1"/>
        </xdr:cNvSpPr>
      </xdr:nvSpPr>
      <xdr:spPr bwMode="auto">
        <a:xfrm>
          <a:off x="3800475" y="296513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57</xdr:col>
      <xdr:colOff>0</xdr:colOff>
      <xdr:row>152</xdr:row>
      <xdr:rowOff>171450</xdr:rowOff>
    </xdr:from>
    <xdr:to>
      <xdr:col>60</xdr:col>
      <xdr:colOff>38100</xdr:colOff>
      <xdr:row>153</xdr:row>
      <xdr:rowOff>190500</xdr:rowOff>
    </xdr:to>
    <xdr:sp macro="" textlink="">
      <xdr:nvSpPr>
        <xdr:cNvPr id="19616" name="Text Box 160"/>
        <xdr:cNvSpPr txBox="1">
          <a:spLocks noChangeArrowheads="1"/>
        </xdr:cNvSpPr>
      </xdr:nvSpPr>
      <xdr:spPr bwMode="auto">
        <a:xfrm>
          <a:off x="4343400"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64</xdr:col>
      <xdr:colOff>9525</xdr:colOff>
      <xdr:row>152</xdr:row>
      <xdr:rowOff>171450</xdr:rowOff>
    </xdr:from>
    <xdr:to>
      <xdr:col>67</xdr:col>
      <xdr:colOff>47625</xdr:colOff>
      <xdr:row>153</xdr:row>
      <xdr:rowOff>190500</xdr:rowOff>
    </xdr:to>
    <xdr:sp macro="" textlink="">
      <xdr:nvSpPr>
        <xdr:cNvPr id="19617" name="Text Box 161"/>
        <xdr:cNvSpPr txBox="1">
          <a:spLocks noChangeArrowheads="1"/>
        </xdr:cNvSpPr>
      </xdr:nvSpPr>
      <xdr:spPr bwMode="auto">
        <a:xfrm>
          <a:off x="4886325"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71</xdr:col>
      <xdr:colOff>19050</xdr:colOff>
      <xdr:row>152</xdr:row>
      <xdr:rowOff>171450</xdr:rowOff>
    </xdr:from>
    <xdr:to>
      <xdr:col>74</xdr:col>
      <xdr:colOff>57150</xdr:colOff>
      <xdr:row>153</xdr:row>
      <xdr:rowOff>190500</xdr:rowOff>
    </xdr:to>
    <xdr:sp macro="" textlink="">
      <xdr:nvSpPr>
        <xdr:cNvPr id="19618" name="Text Box 162"/>
        <xdr:cNvSpPr txBox="1">
          <a:spLocks noChangeArrowheads="1"/>
        </xdr:cNvSpPr>
      </xdr:nvSpPr>
      <xdr:spPr bwMode="auto">
        <a:xfrm>
          <a:off x="5429250"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79</xdr:col>
      <xdr:colOff>9525</xdr:colOff>
      <xdr:row>152</xdr:row>
      <xdr:rowOff>171450</xdr:rowOff>
    </xdr:from>
    <xdr:to>
      <xdr:col>82</xdr:col>
      <xdr:colOff>47625</xdr:colOff>
      <xdr:row>153</xdr:row>
      <xdr:rowOff>190500</xdr:rowOff>
    </xdr:to>
    <xdr:sp macro="" textlink="">
      <xdr:nvSpPr>
        <xdr:cNvPr id="19619" name="Text Box 163"/>
        <xdr:cNvSpPr txBox="1">
          <a:spLocks noChangeArrowheads="1"/>
        </xdr:cNvSpPr>
      </xdr:nvSpPr>
      <xdr:spPr bwMode="auto">
        <a:xfrm>
          <a:off x="6029325"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87</xdr:col>
      <xdr:colOff>0</xdr:colOff>
      <xdr:row>152</xdr:row>
      <xdr:rowOff>171450</xdr:rowOff>
    </xdr:from>
    <xdr:to>
      <xdr:col>90</xdr:col>
      <xdr:colOff>38100</xdr:colOff>
      <xdr:row>153</xdr:row>
      <xdr:rowOff>190500</xdr:rowOff>
    </xdr:to>
    <xdr:sp macro="" textlink="">
      <xdr:nvSpPr>
        <xdr:cNvPr id="19620" name="Text Box 164"/>
        <xdr:cNvSpPr txBox="1">
          <a:spLocks noChangeArrowheads="1"/>
        </xdr:cNvSpPr>
      </xdr:nvSpPr>
      <xdr:spPr bwMode="auto">
        <a:xfrm>
          <a:off x="6629400"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editAs="oneCell">
    <xdr:from>
      <xdr:col>112</xdr:col>
      <xdr:colOff>9525</xdr:colOff>
      <xdr:row>186</xdr:row>
      <xdr:rowOff>0</xdr:rowOff>
    </xdr:from>
    <xdr:to>
      <xdr:col>115</xdr:col>
      <xdr:colOff>47625</xdr:colOff>
      <xdr:row>186</xdr:row>
      <xdr:rowOff>209550</xdr:rowOff>
    </xdr:to>
    <xdr:sp macro="" textlink="">
      <xdr:nvSpPr>
        <xdr:cNvPr id="19621" name="Text Box 165"/>
        <xdr:cNvSpPr txBox="1">
          <a:spLocks noChangeArrowheads="1"/>
        </xdr:cNvSpPr>
      </xdr:nvSpPr>
      <xdr:spPr bwMode="auto">
        <a:xfrm>
          <a:off x="8543925" y="360330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ム</a:t>
          </a:r>
        </a:p>
      </xdr:txBody>
    </xdr:sp>
    <xdr:clientData/>
  </xdr:twoCellAnchor>
  <xdr:twoCellAnchor editAs="oneCell">
    <xdr:from>
      <xdr:col>47</xdr:col>
      <xdr:colOff>19050</xdr:colOff>
      <xdr:row>185</xdr:row>
      <xdr:rowOff>180975</xdr:rowOff>
    </xdr:from>
    <xdr:to>
      <xdr:col>50</xdr:col>
      <xdr:colOff>57150</xdr:colOff>
      <xdr:row>186</xdr:row>
      <xdr:rowOff>200025</xdr:rowOff>
    </xdr:to>
    <xdr:sp macro="" textlink="">
      <xdr:nvSpPr>
        <xdr:cNvPr id="19622" name="Text Box 166"/>
        <xdr:cNvSpPr txBox="1">
          <a:spLocks noChangeArrowheads="1"/>
        </xdr:cNvSpPr>
      </xdr:nvSpPr>
      <xdr:spPr bwMode="auto">
        <a:xfrm>
          <a:off x="36004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58</xdr:col>
      <xdr:colOff>19050</xdr:colOff>
      <xdr:row>185</xdr:row>
      <xdr:rowOff>180975</xdr:rowOff>
    </xdr:from>
    <xdr:to>
      <xdr:col>61</xdr:col>
      <xdr:colOff>57150</xdr:colOff>
      <xdr:row>186</xdr:row>
      <xdr:rowOff>200025</xdr:rowOff>
    </xdr:to>
    <xdr:sp macro="" textlink="">
      <xdr:nvSpPr>
        <xdr:cNvPr id="19623" name="Text Box 167"/>
        <xdr:cNvSpPr txBox="1">
          <a:spLocks noChangeArrowheads="1"/>
        </xdr:cNvSpPr>
      </xdr:nvSpPr>
      <xdr:spPr bwMode="auto">
        <a:xfrm>
          <a:off x="44386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69</xdr:col>
      <xdr:colOff>19050</xdr:colOff>
      <xdr:row>185</xdr:row>
      <xdr:rowOff>180975</xdr:rowOff>
    </xdr:from>
    <xdr:to>
      <xdr:col>72</xdr:col>
      <xdr:colOff>57150</xdr:colOff>
      <xdr:row>186</xdr:row>
      <xdr:rowOff>200025</xdr:rowOff>
    </xdr:to>
    <xdr:sp macro="" textlink="">
      <xdr:nvSpPr>
        <xdr:cNvPr id="19624" name="Text Box 168"/>
        <xdr:cNvSpPr txBox="1">
          <a:spLocks noChangeArrowheads="1"/>
        </xdr:cNvSpPr>
      </xdr:nvSpPr>
      <xdr:spPr bwMode="auto">
        <a:xfrm>
          <a:off x="52768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80</xdr:col>
      <xdr:colOff>19050</xdr:colOff>
      <xdr:row>185</xdr:row>
      <xdr:rowOff>180975</xdr:rowOff>
    </xdr:from>
    <xdr:to>
      <xdr:col>83</xdr:col>
      <xdr:colOff>57150</xdr:colOff>
      <xdr:row>186</xdr:row>
      <xdr:rowOff>200025</xdr:rowOff>
    </xdr:to>
    <xdr:sp macro="" textlink="">
      <xdr:nvSpPr>
        <xdr:cNvPr id="19625" name="Text Box 169"/>
        <xdr:cNvSpPr txBox="1">
          <a:spLocks noChangeArrowheads="1"/>
        </xdr:cNvSpPr>
      </xdr:nvSpPr>
      <xdr:spPr bwMode="auto">
        <a:xfrm>
          <a:off x="61150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91</xdr:col>
      <xdr:colOff>9525</xdr:colOff>
      <xdr:row>185</xdr:row>
      <xdr:rowOff>180975</xdr:rowOff>
    </xdr:from>
    <xdr:to>
      <xdr:col>94</xdr:col>
      <xdr:colOff>47625</xdr:colOff>
      <xdr:row>186</xdr:row>
      <xdr:rowOff>200025</xdr:rowOff>
    </xdr:to>
    <xdr:sp macro="" textlink="">
      <xdr:nvSpPr>
        <xdr:cNvPr id="19626" name="Text Box 170"/>
        <xdr:cNvSpPr txBox="1">
          <a:spLocks noChangeArrowheads="1"/>
        </xdr:cNvSpPr>
      </xdr:nvSpPr>
      <xdr:spPr bwMode="auto">
        <a:xfrm>
          <a:off x="6943725"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102</xdr:col>
      <xdr:colOff>19050</xdr:colOff>
      <xdr:row>185</xdr:row>
      <xdr:rowOff>180975</xdr:rowOff>
    </xdr:from>
    <xdr:to>
      <xdr:col>105</xdr:col>
      <xdr:colOff>57150</xdr:colOff>
      <xdr:row>186</xdr:row>
      <xdr:rowOff>200025</xdr:rowOff>
    </xdr:to>
    <xdr:sp macro="" textlink="">
      <xdr:nvSpPr>
        <xdr:cNvPr id="19627" name="Text Box 171"/>
        <xdr:cNvSpPr txBox="1">
          <a:spLocks noChangeArrowheads="1"/>
        </xdr:cNvSpPr>
      </xdr:nvSpPr>
      <xdr:spPr bwMode="auto">
        <a:xfrm>
          <a:off x="77914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editAs="oneCell">
    <xdr:from>
      <xdr:col>25</xdr:col>
      <xdr:colOff>47625</xdr:colOff>
      <xdr:row>67</xdr:row>
      <xdr:rowOff>38100</xdr:rowOff>
    </xdr:from>
    <xdr:to>
      <xdr:col>27</xdr:col>
      <xdr:colOff>57150</xdr:colOff>
      <xdr:row>68</xdr:row>
      <xdr:rowOff>47625</xdr:rowOff>
    </xdr:to>
    <xdr:sp macro="" textlink="">
      <xdr:nvSpPr>
        <xdr:cNvPr id="19629" name="Text Box 173"/>
        <xdr:cNvSpPr txBox="1">
          <a:spLocks noChangeArrowheads="1"/>
        </xdr:cNvSpPr>
      </xdr:nvSpPr>
      <xdr:spPr bwMode="auto">
        <a:xfrm>
          <a:off x="1952625"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38100</xdr:rowOff>
    </xdr:from>
    <xdr:to>
      <xdr:col>31</xdr:col>
      <xdr:colOff>66675</xdr:colOff>
      <xdr:row>68</xdr:row>
      <xdr:rowOff>47625</xdr:rowOff>
    </xdr:to>
    <xdr:sp macro="" textlink="">
      <xdr:nvSpPr>
        <xdr:cNvPr id="19630" name="Text Box 174"/>
        <xdr:cNvSpPr txBox="1">
          <a:spLocks noChangeArrowheads="1"/>
        </xdr:cNvSpPr>
      </xdr:nvSpPr>
      <xdr:spPr bwMode="auto">
        <a:xfrm>
          <a:off x="2266950"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67</xdr:row>
      <xdr:rowOff>38100</xdr:rowOff>
    </xdr:from>
    <xdr:ext cx="116541" cy="156882"/>
    <xdr:sp macro="" textlink="">
      <xdr:nvSpPr>
        <xdr:cNvPr id="19631" name="Text Box 175"/>
        <xdr:cNvSpPr txBox="1">
          <a:spLocks noChangeArrowheads="1"/>
        </xdr:cNvSpPr>
      </xdr:nvSpPr>
      <xdr:spPr bwMode="auto">
        <a:xfrm>
          <a:off x="552450" y="130397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100</xdr:row>
      <xdr:rowOff>38100</xdr:rowOff>
    </xdr:from>
    <xdr:to>
      <xdr:col>27</xdr:col>
      <xdr:colOff>57150</xdr:colOff>
      <xdr:row>101</xdr:row>
      <xdr:rowOff>47625</xdr:rowOff>
    </xdr:to>
    <xdr:sp macro="" textlink="">
      <xdr:nvSpPr>
        <xdr:cNvPr id="19632" name="Text Box 176"/>
        <xdr:cNvSpPr txBox="1">
          <a:spLocks noChangeArrowheads="1"/>
        </xdr:cNvSpPr>
      </xdr:nvSpPr>
      <xdr:spPr bwMode="auto">
        <a:xfrm>
          <a:off x="1952625"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100</xdr:row>
      <xdr:rowOff>38100</xdr:rowOff>
    </xdr:from>
    <xdr:to>
      <xdr:col>31</xdr:col>
      <xdr:colOff>66675</xdr:colOff>
      <xdr:row>101</xdr:row>
      <xdr:rowOff>47625</xdr:rowOff>
    </xdr:to>
    <xdr:sp macro="" textlink="">
      <xdr:nvSpPr>
        <xdr:cNvPr id="19633" name="Text Box 177"/>
        <xdr:cNvSpPr txBox="1">
          <a:spLocks noChangeArrowheads="1"/>
        </xdr:cNvSpPr>
      </xdr:nvSpPr>
      <xdr:spPr bwMode="auto">
        <a:xfrm>
          <a:off x="2266950"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100</xdr:row>
      <xdr:rowOff>38100</xdr:rowOff>
    </xdr:from>
    <xdr:ext cx="116541" cy="156883"/>
    <xdr:sp macro="" textlink="">
      <xdr:nvSpPr>
        <xdr:cNvPr id="19634" name="Text Box 178"/>
        <xdr:cNvSpPr txBox="1">
          <a:spLocks noChangeArrowheads="1"/>
        </xdr:cNvSpPr>
      </xdr:nvSpPr>
      <xdr:spPr bwMode="auto">
        <a:xfrm>
          <a:off x="552450" y="194595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133</xdr:row>
      <xdr:rowOff>38100</xdr:rowOff>
    </xdr:from>
    <xdr:to>
      <xdr:col>27</xdr:col>
      <xdr:colOff>57150</xdr:colOff>
      <xdr:row>134</xdr:row>
      <xdr:rowOff>47625</xdr:rowOff>
    </xdr:to>
    <xdr:sp macro="" textlink="">
      <xdr:nvSpPr>
        <xdr:cNvPr id="19635" name="Text Box 179"/>
        <xdr:cNvSpPr txBox="1">
          <a:spLocks noChangeArrowheads="1"/>
        </xdr:cNvSpPr>
      </xdr:nvSpPr>
      <xdr:spPr bwMode="auto">
        <a:xfrm>
          <a:off x="1952625" y="258222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133</xdr:row>
      <xdr:rowOff>38100</xdr:rowOff>
    </xdr:from>
    <xdr:to>
      <xdr:col>31</xdr:col>
      <xdr:colOff>66675</xdr:colOff>
      <xdr:row>134</xdr:row>
      <xdr:rowOff>47625</xdr:rowOff>
    </xdr:to>
    <xdr:sp macro="" textlink="">
      <xdr:nvSpPr>
        <xdr:cNvPr id="19636" name="Text Box 180"/>
        <xdr:cNvSpPr txBox="1">
          <a:spLocks noChangeArrowheads="1"/>
        </xdr:cNvSpPr>
      </xdr:nvSpPr>
      <xdr:spPr bwMode="auto">
        <a:xfrm>
          <a:off x="2266950" y="258222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133</xdr:row>
      <xdr:rowOff>38100</xdr:rowOff>
    </xdr:from>
    <xdr:ext cx="116541" cy="156882"/>
    <xdr:sp macro="" textlink="">
      <xdr:nvSpPr>
        <xdr:cNvPr id="19637" name="Text Box 181"/>
        <xdr:cNvSpPr txBox="1">
          <a:spLocks noChangeArrowheads="1"/>
        </xdr:cNvSpPr>
      </xdr:nvSpPr>
      <xdr:spPr bwMode="auto">
        <a:xfrm>
          <a:off x="552450" y="258222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166</xdr:row>
      <xdr:rowOff>28575</xdr:rowOff>
    </xdr:from>
    <xdr:to>
      <xdr:col>27</xdr:col>
      <xdr:colOff>57150</xdr:colOff>
      <xdr:row>167</xdr:row>
      <xdr:rowOff>38100</xdr:rowOff>
    </xdr:to>
    <xdr:sp macro="" textlink="">
      <xdr:nvSpPr>
        <xdr:cNvPr id="19638" name="Text Box 182"/>
        <xdr:cNvSpPr txBox="1">
          <a:spLocks noChangeArrowheads="1"/>
        </xdr:cNvSpPr>
      </xdr:nvSpPr>
      <xdr:spPr bwMode="auto">
        <a:xfrm>
          <a:off x="1952625" y="32175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166</xdr:row>
      <xdr:rowOff>28575</xdr:rowOff>
    </xdr:from>
    <xdr:to>
      <xdr:col>31</xdr:col>
      <xdr:colOff>66675</xdr:colOff>
      <xdr:row>167</xdr:row>
      <xdr:rowOff>38100</xdr:rowOff>
    </xdr:to>
    <xdr:sp macro="" textlink="">
      <xdr:nvSpPr>
        <xdr:cNvPr id="19639" name="Text Box 183"/>
        <xdr:cNvSpPr txBox="1">
          <a:spLocks noChangeArrowheads="1"/>
        </xdr:cNvSpPr>
      </xdr:nvSpPr>
      <xdr:spPr bwMode="auto">
        <a:xfrm>
          <a:off x="2266950" y="321754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166</xdr:row>
      <xdr:rowOff>38100</xdr:rowOff>
    </xdr:from>
    <xdr:ext cx="116541" cy="156883"/>
    <xdr:sp macro="" textlink="">
      <xdr:nvSpPr>
        <xdr:cNvPr id="19640" name="Text Box 184"/>
        <xdr:cNvSpPr txBox="1">
          <a:spLocks noChangeArrowheads="1"/>
        </xdr:cNvSpPr>
      </xdr:nvSpPr>
      <xdr:spPr bwMode="auto">
        <a:xfrm>
          <a:off x="552450" y="321849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0</xdr:row>
      <xdr:rowOff>38100</xdr:rowOff>
    </xdr:from>
    <xdr:to>
      <xdr:col>134</xdr:col>
      <xdr:colOff>47625</xdr:colOff>
      <xdr:row>1</xdr:row>
      <xdr:rowOff>142875</xdr:rowOff>
    </xdr:to>
    <xdr:grpSp>
      <xdr:nvGrpSpPr>
        <xdr:cNvPr id="19641" name="Group 185"/>
        <xdr:cNvGrpSpPr>
          <a:grpSpLocks/>
        </xdr:cNvGrpSpPr>
      </xdr:nvGrpSpPr>
      <xdr:grpSpPr bwMode="auto">
        <a:xfrm>
          <a:off x="10285319" y="38100"/>
          <a:ext cx="273424" cy="261657"/>
          <a:chOff x="1067" y="288"/>
          <a:chExt cx="29" cy="27"/>
        </a:xfrm>
      </xdr:grpSpPr>
      <xdr:sp macro="" textlink="">
        <xdr:nvSpPr>
          <xdr:cNvPr id="19642" name="Oval 18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43" name="Text Box 18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66</xdr:row>
      <xdr:rowOff>38100</xdr:rowOff>
    </xdr:from>
    <xdr:to>
      <xdr:col>134</xdr:col>
      <xdr:colOff>47625</xdr:colOff>
      <xdr:row>67</xdr:row>
      <xdr:rowOff>142875</xdr:rowOff>
    </xdr:to>
    <xdr:grpSp>
      <xdr:nvGrpSpPr>
        <xdr:cNvPr id="19644" name="Group 188"/>
        <xdr:cNvGrpSpPr>
          <a:grpSpLocks/>
        </xdr:cNvGrpSpPr>
      </xdr:nvGrpSpPr>
      <xdr:grpSpPr bwMode="auto">
        <a:xfrm>
          <a:off x="10285319" y="12857629"/>
          <a:ext cx="273424" cy="261658"/>
          <a:chOff x="1067" y="288"/>
          <a:chExt cx="29" cy="27"/>
        </a:xfrm>
      </xdr:grpSpPr>
      <xdr:sp macro="" textlink="">
        <xdr:nvSpPr>
          <xdr:cNvPr id="19645" name="Oval 189"/>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46" name="Text Box 190"/>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99</xdr:row>
      <xdr:rowOff>38100</xdr:rowOff>
    </xdr:from>
    <xdr:to>
      <xdr:col>134</xdr:col>
      <xdr:colOff>47625</xdr:colOff>
      <xdr:row>100</xdr:row>
      <xdr:rowOff>142875</xdr:rowOff>
    </xdr:to>
    <xdr:grpSp>
      <xdr:nvGrpSpPr>
        <xdr:cNvPr id="19647" name="Group 191"/>
        <xdr:cNvGrpSpPr>
          <a:grpSpLocks/>
        </xdr:cNvGrpSpPr>
      </xdr:nvGrpSpPr>
      <xdr:grpSpPr bwMode="auto">
        <a:xfrm>
          <a:off x="10285319" y="19267394"/>
          <a:ext cx="273424" cy="261657"/>
          <a:chOff x="1067" y="288"/>
          <a:chExt cx="29" cy="27"/>
        </a:xfrm>
      </xdr:grpSpPr>
      <xdr:sp macro="" textlink="">
        <xdr:nvSpPr>
          <xdr:cNvPr id="19648" name="Oval 19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49" name="Text Box 19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132</xdr:row>
      <xdr:rowOff>38100</xdr:rowOff>
    </xdr:from>
    <xdr:to>
      <xdr:col>134</xdr:col>
      <xdr:colOff>47625</xdr:colOff>
      <xdr:row>133</xdr:row>
      <xdr:rowOff>142875</xdr:rowOff>
    </xdr:to>
    <xdr:grpSp>
      <xdr:nvGrpSpPr>
        <xdr:cNvPr id="19650" name="Group 194"/>
        <xdr:cNvGrpSpPr>
          <a:grpSpLocks/>
        </xdr:cNvGrpSpPr>
      </xdr:nvGrpSpPr>
      <xdr:grpSpPr bwMode="auto">
        <a:xfrm>
          <a:off x="10285319" y="25609924"/>
          <a:ext cx="273424" cy="261657"/>
          <a:chOff x="1067" y="288"/>
          <a:chExt cx="29" cy="27"/>
        </a:xfrm>
      </xdr:grpSpPr>
      <xdr:sp macro="" textlink="">
        <xdr:nvSpPr>
          <xdr:cNvPr id="19651" name="Oval 19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52" name="Text Box 19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165</xdr:row>
      <xdr:rowOff>38100</xdr:rowOff>
    </xdr:from>
    <xdr:to>
      <xdr:col>134</xdr:col>
      <xdr:colOff>47625</xdr:colOff>
      <xdr:row>166</xdr:row>
      <xdr:rowOff>142875</xdr:rowOff>
    </xdr:to>
    <xdr:grpSp>
      <xdr:nvGrpSpPr>
        <xdr:cNvPr id="19653" name="Group 197"/>
        <xdr:cNvGrpSpPr>
          <a:grpSpLocks/>
        </xdr:cNvGrpSpPr>
      </xdr:nvGrpSpPr>
      <xdr:grpSpPr bwMode="auto">
        <a:xfrm>
          <a:off x="10285319" y="31952453"/>
          <a:ext cx="273424" cy="261657"/>
          <a:chOff x="1067" y="288"/>
          <a:chExt cx="29" cy="27"/>
        </a:xfrm>
      </xdr:grpSpPr>
      <xdr:sp macro="" textlink="">
        <xdr:nvSpPr>
          <xdr:cNvPr id="19654" name="Oval 19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55" name="Text Box 19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60</xdr:col>
      <xdr:colOff>19050</xdr:colOff>
      <xdr:row>77</xdr:row>
      <xdr:rowOff>171450</xdr:rowOff>
    </xdr:from>
    <xdr:to>
      <xdr:col>63</xdr:col>
      <xdr:colOff>38100</xdr:colOff>
      <xdr:row>78</xdr:row>
      <xdr:rowOff>123825</xdr:rowOff>
    </xdr:to>
    <xdr:sp macro="" textlink="">
      <xdr:nvSpPr>
        <xdr:cNvPr id="19659" name="Text Box 203"/>
        <xdr:cNvSpPr txBox="1">
          <a:spLocks noChangeArrowheads="1"/>
        </xdr:cNvSpPr>
      </xdr:nvSpPr>
      <xdr:spPr bwMode="auto">
        <a:xfrm>
          <a:off x="4591050" y="150685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xdr:from>
      <xdr:col>6</xdr:col>
      <xdr:colOff>19050</xdr:colOff>
      <xdr:row>38</xdr:row>
      <xdr:rowOff>85725</xdr:rowOff>
    </xdr:from>
    <xdr:to>
      <xdr:col>31</xdr:col>
      <xdr:colOff>0</xdr:colOff>
      <xdr:row>38</xdr:row>
      <xdr:rowOff>85725</xdr:rowOff>
    </xdr:to>
    <xdr:sp macro="" textlink="">
      <xdr:nvSpPr>
        <xdr:cNvPr id="19664" name="Line 208"/>
        <xdr:cNvSpPr>
          <a:spLocks noChangeShapeType="1"/>
        </xdr:cNvSpPr>
      </xdr:nvSpPr>
      <xdr:spPr bwMode="auto">
        <a:xfrm>
          <a:off x="476250" y="749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36</xdr:row>
          <xdr:rowOff>57150</xdr:rowOff>
        </xdr:from>
        <xdr:to>
          <xdr:col>24</xdr:col>
          <xdr:colOff>28575</xdr:colOff>
          <xdr:row>38</xdr:row>
          <xdr:rowOff>28575</xdr:rowOff>
        </xdr:to>
        <xdr:sp macro="" textlink="">
          <xdr:nvSpPr>
            <xdr:cNvPr id="19665" name="CommandButton3" hidden="1">
              <a:extLst>
                <a:ext uri="{63B3BB69-23CF-44E3-9099-C40C66FF867C}">
                  <a14:compatExt spid="_x0000_s19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57150</xdr:rowOff>
        </xdr:from>
        <xdr:to>
          <xdr:col>12</xdr:col>
          <xdr:colOff>9525</xdr:colOff>
          <xdr:row>38</xdr:row>
          <xdr:rowOff>28575</xdr:rowOff>
        </xdr:to>
        <xdr:sp macro="" textlink="">
          <xdr:nvSpPr>
            <xdr:cNvPr id="19666" name="CommandButton2" hidden="1">
              <a:extLst>
                <a:ext uri="{63B3BB69-23CF-44E3-9099-C40C66FF867C}">
                  <a14:compatExt spid="_x0000_s19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44</xdr:row>
      <xdr:rowOff>38100</xdr:rowOff>
    </xdr:from>
    <xdr:to>
      <xdr:col>30</xdr:col>
      <xdr:colOff>9525</xdr:colOff>
      <xdr:row>45</xdr:row>
      <xdr:rowOff>38100</xdr:rowOff>
    </xdr:to>
    <xdr:sp macro="" textlink="">
      <xdr:nvSpPr>
        <xdr:cNvPr id="19667" name="Text Box 211"/>
        <xdr:cNvSpPr txBox="1">
          <a:spLocks noChangeArrowheads="1"/>
        </xdr:cNvSpPr>
      </xdr:nvSpPr>
      <xdr:spPr bwMode="auto">
        <a:xfrm>
          <a:off x="2114550" y="85153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45</xdr:row>
      <xdr:rowOff>0</xdr:rowOff>
    </xdr:from>
    <xdr:to>
      <xdr:col>39</xdr:col>
      <xdr:colOff>38100</xdr:colOff>
      <xdr:row>45</xdr:row>
      <xdr:rowOff>142875</xdr:rowOff>
    </xdr:to>
    <xdr:sp macro="" textlink="">
      <xdr:nvSpPr>
        <xdr:cNvPr id="19670" name="Text Box 214"/>
        <xdr:cNvSpPr txBox="1">
          <a:spLocks noChangeArrowheads="1"/>
        </xdr:cNvSpPr>
      </xdr:nvSpPr>
      <xdr:spPr bwMode="auto">
        <a:xfrm>
          <a:off x="27527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19050</xdr:colOff>
      <xdr:row>45</xdr:row>
      <xdr:rowOff>0</xdr:rowOff>
    </xdr:from>
    <xdr:to>
      <xdr:col>47</xdr:col>
      <xdr:colOff>38100</xdr:colOff>
      <xdr:row>45</xdr:row>
      <xdr:rowOff>142875</xdr:rowOff>
    </xdr:to>
    <xdr:sp macro="" textlink="">
      <xdr:nvSpPr>
        <xdr:cNvPr id="19671" name="Text Box 215"/>
        <xdr:cNvSpPr txBox="1">
          <a:spLocks noChangeArrowheads="1"/>
        </xdr:cNvSpPr>
      </xdr:nvSpPr>
      <xdr:spPr bwMode="auto">
        <a:xfrm>
          <a:off x="3371850" y="86677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52</xdr:col>
      <xdr:colOff>9525</xdr:colOff>
      <xdr:row>45</xdr:row>
      <xdr:rowOff>0</xdr:rowOff>
    </xdr:from>
    <xdr:to>
      <xdr:col>55</xdr:col>
      <xdr:colOff>38100</xdr:colOff>
      <xdr:row>45</xdr:row>
      <xdr:rowOff>142875</xdr:rowOff>
    </xdr:to>
    <xdr:sp macro="" textlink="">
      <xdr:nvSpPr>
        <xdr:cNvPr id="19672" name="Text Box 216"/>
        <xdr:cNvSpPr txBox="1">
          <a:spLocks noChangeArrowheads="1"/>
        </xdr:cNvSpPr>
      </xdr:nvSpPr>
      <xdr:spPr bwMode="auto">
        <a:xfrm>
          <a:off x="39719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60</xdr:col>
      <xdr:colOff>9525</xdr:colOff>
      <xdr:row>45</xdr:row>
      <xdr:rowOff>0</xdr:rowOff>
    </xdr:from>
    <xdr:to>
      <xdr:col>63</xdr:col>
      <xdr:colOff>38100</xdr:colOff>
      <xdr:row>45</xdr:row>
      <xdr:rowOff>142875</xdr:rowOff>
    </xdr:to>
    <xdr:sp macro="" textlink="">
      <xdr:nvSpPr>
        <xdr:cNvPr id="19673" name="Text Box 217"/>
        <xdr:cNvSpPr txBox="1">
          <a:spLocks noChangeArrowheads="1"/>
        </xdr:cNvSpPr>
      </xdr:nvSpPr>
      <xdr:spPr bwMode="auto">
        <a:xfrm>
          <a:off x="45815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68</xdr:col>
      <xdr:colOff>28575</xdr:colOff>
      <xdr:row>45</xdr:row>
      <xdr:rowOff>0</xdr:rowOff>
    </xdr:from>
    <xdr:to>
      <xdr:col>71</xdr:col>
      <xdr:colOff>57150</xdr:colOff>
      <xdr:row>45</xdr:row>
      <xdr:rowOff>142875</xdr:rowOff>
    </xdr:to>
    <xdr:sp macro="" textlink="">
      <xdr:nvSpPr>
        <xdr:cNvPr id="19679" name="Text Box 223"/>
        <xdr:cNvSpPr txBox="1">
          <a:spLocks noChangeArrowheads="1"/>
        </xdr:cNvSpPr>
      </xdr:nvSpPr>
      <xdr:spPr bwMode="auto">
        <a:xfrm>
          <a:off x="521017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60</xdr:col>
      <xdr:colOff>47625</xdr:colOff>
      <xdr:row>53</xdr:row>
      <xdr:rowOff>171450</xdr:rowOff>
    </xdr:from>
    <xdr:to>
      <xdr:col>63</xdr:col>
      <xdr:colOff>0</xdr:colOff>
      <xdr:row>54</xdr:row>
      <xdr:rowOff>123825</xdr:rowOff>
    </xdr:to>
    <xdr:sp macro="" textlink="">
      <xdr:nvSpPr>
        <xdr:cNvPr id="19682" name="Text Box 226"/>
        <xdr:cNvSpPr txBox="1">
          <a:spLocks noChangeArrowheads="1"/>
        </xdr:cNvSpPr>
      </xdr:nvSpPr>
      <xdr:spPr bwMode="auto">
        <a:xfrm>
          <a:off x="4619625" y="10448925"/>
          <a:ext cx="1809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25</xdr:col>
      <xdr:colOff>47625</xdr:colOff>
      <xdr:row>34</xdr:row>
      <xdr:rowOff>38100</xdr:rowOff>
    </xdr:from>
    <xdr:to>
      <xdr:col>27</xdr:col>
      <xdr:colOff>57150</xdr:colOff>
      <xdr:row>35</xdr:row>
      <xdr:rowOff>47625</xdr:rowOff>
    </xdr:to>
    <xdr:sp macro="" textlink="">
      <xdr:nvSpPr>
        <xdr:cNvPr id="19683" name="Text Box 227"/>
        <xdr:cNvSpPr txBox="1">
          <a:spLocks noChangeArrowheads="1"/>
        </xdr:cNvSpPr>
      </xdr:nvSpPr>
      <xdr:spPr bwMode="auto">
        <a:xfrm>
          <a:off x="1952625"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19684" name="Text Box 228"/>
        <xdr:cNvSpPr txBox="1">
          <a:spLocks noChangeArrowheads="1"/>
        </xdr:cNvSpPr>
      </xdr:nvSpPr>
      <xdr:spPr bwMode="auto">
        <a:xfrm>
          <a:off x="2266950"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34</xdr:row>
      <xdr:rowOff>38100</xdr:rowOff>
    </xdr:from>
    <xdr:ext cx="116541" cy="156882"/>
    <xdr:sp macro="" textlink="">
      <xdr:nvSpPr>
        <xdr:cNvPr id="19685" name="Text Box 229"/>
        <xdr:cNvSpPr txBox="1">
          <a:spLocks noChangeArrowheads="1"/>
        </xdr:cNvSpPr>
      </xdr:nvSpPr>
      <xdr:spPr bwMode="auto">
        <a:xfrm>
          <a:off x="552450" y="66198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33</xdr:row>
      <xdr:rowOff>38100</xdr:rowOff>
    </xdr:from>
    <xdr:to>
      <xdr:col>134</xdr:col>
      <xdr:colOff>47625</xdr:colOff>
      <xdr:row>34</xdr:row>
      <xdr:rowOff>142875</xdr:rowOff>
    </xdr:to>
    <xdr:grpSp>
      <xdr:nvGrpSpPr>
        <xdr:cNvPr id="19686" name="Group 230"/>
        <xdr:cNvGrpSpPr>
          <a:grpSpLocks/>
        </xdr:cNvGrpSpPr>
      </xdr:nvGrpSpPr>
      <xdr:grpSpPr bwMode="auto">
        <a:xfrm>
          <a:off x="10285319" y="6447865"/>
          <a:ext cx="273424" cy="261657"/>
          <a:chOff x="1067" y="288"/>
          <a:chExt cx="29" cy="27"/>
        </a:xfrm>
      </xdr:grpSpPr>
      <xdr:sp macro="" textlink="">
        <xdr:nvSpPr>
          <xdr:cNvPr id="19687" name="Oval 23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9688" name="Text Box 23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185</xdr:row>
      <xdr:rowOff>180975</xdr:rowOff>
    </xdr:from>
    <xdr:to>
      <xdr:col>39</xdr:col>
      <xdr:colOff>57150</xdr:colOff>
      <xdr:row>186</xdr:row>
      <xdr:rowOff>200025</xdr:rowOff>
    </xdr:to>
    <xdr:sp macro="" textlink="">
      <xdr:nvSpPr>
        <xdr:cNvPr id="19692" name="Text Box 236"/>
        <xdr:cNvSpPr txBox="1">
          <a:spLocks noChangeArrowheads="1"/>
        </xdr:cNvSpPr>
      </xdr:nvSpPr>
      <xdr:spPr bwMode="auto">
        <a:xfrm>
          <a:off x="2762250" y="36023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101</xdr:col>
      <xdr:colOff>9525</xdr:colOff>
      <xdr:row>143</xdr:row>
      <xdr:rowOff>171450</xdr:rowOff>
    </xdr:from>
    <xdr:to>
      <xdr:col>104</xdr:col>
      <xdr:colOff>38100</xdr:colOff>
      <xdr:row>144</xdr:row>
      <xdr:rowOff>123825</xdr:rowOff>
    </xdr:to>
    <xdr:sp macro="" textlink="">
      <xdr:nvSpPr>
        <xdr:cNvPr id="19693" name="Text Box 237"/>
        <xdr:cNvSpPr txBox="1">
          <a:spLocks noChangeArrowheads="1"/>
        </xdr:cNvSpPr>
      </xdr:nvSpPr>
      <xdr:spPr bwMode="auto">
        <a:xfrm>
          <a:off x="7705725" y="278511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95</xdr:col>
      <xdr:colOff>9525</xdr:colOff>
      <xdr:row>152</xdr:row>
      <xdr:rowOff>171450</xdr:rowOff>
    </xdr:from>
    <xdr:to>
      <xdr:col>98</xdr:col>
      <xdr:colOff>47625</xdr:colOff>
      <xdr:row>153</xdr:row>
      <xdr:rowOff>190500</xdr:rowOff>
    </xdr:to>
    <xdr:sp macro="" textlink="">
      <xdr:nvSpPr>
        <xdr:cNvPr id="19694" name="Text Box 238"/>
        <xdr:cNvSpPr txBox="1">
          <a:spLocks noChangeArrowheads="1"/>
        </xdr:cNvSpPr>
      </xdr:nvSpPr>
      <xdr:spPr bwMode="auto">
        <a:xfrm>
          <a:off x="7248525" y="296513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oneCellAnchor>
    <xdr:from>
      <xdr:col>71</xdr:col>
      <xdr:colOff>0</xdr:colOff>
      <xdr:row>77</xdr:row>
      <xdr:rowOff>171450</xdr:rowOff>
    </xdr:from>
    <xdr:ext cx="242681" cy="142875"/>
    <xdr:sp macro="" textlink="">
      <xdr:nvSpPr>
        <xdr:cNvPr id="140" name="Text Box 37"/>
        <xdr:cNvSpPr txBox="1">
          <a:spLocks noChangeArrowheads="1"/>
        </xdr:cNvSpPr>
      </xdr:nvSpPr>
      <xdr:spPr bwMode="auto">
        <a:xfrm>
          <a:off x="6112565" y="15096711"/>
          <a:ext cx="242681"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71</xdr:col>
      <xdr:colOff>0</xdr:colOff>
      <xdr:row>86</xdr:row>
      <xdr:rowOff>171450</xdr:rowOff>
    </xdr:from>
    <xdr:ext cx="198954" cy="171450"/>
    <xdr:sp macro="" textlink="">
      <xdr:nvSpPr>
        <xdr:cNvPr id="141" name="Text Box 131"/>
        <xdr:cNvSpPr txBox="1">
          <a:spLocks noChangeArrowheads="1"/>
        </xdr:cNvSpPr>
      </xdr:nvSpPr>
      <xdr:spPr bwMode="auto">
        <a:xfrm>
          <a:off x="6112565" y="16894037"/>
          <a:ext cx="19895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0481"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0482"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0483"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5</xdr:row>
      <xdr:rowOff>66675</xdr:rowOff>
    </xdr:from>
    <xdr:to>
      <xdr:col>31</xdr:col>
      <xdr:colOff>0</xdr:colOff>
      <xdr:row>5</xdr:row>
      <xdr:rowOff>66675</xdr:rowOff>
    </xdr:to>
    <xdr:sp macro="" textlink="">
      <xdr:nvSpPr>
        <xdr:cNvPr id="20484" name="Line 4"/>
        <xdr:cNvSpPr>
          <a:spLocks noChangeShapeType="1"/>
        </xdr:cNvSpPr>
      </xdr:nvSpPr>
      <xdr:spPr bwMode="auto">
        <a:xfrm>
          <a:off x="476250" y="10572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3</xdr:row>
          <xdr:rowOff>28575</xdr:rowOff>
        </xdr:from>
        <xdr:to>
          <xdr:col>25</xdr:col>
          <xdr:colOff>9525</xdr:colOff>
          <xdr:row>4</xdr:row>
          <xdr:rowOff>161925</xdr:rowOff>
        </xdr:to>
        <xdr:sp macro="" textlink="">
          <xdr:nvSpPr>
            <xdr:cNvPr id="20485" name="CommandButton1"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xdr:row>
      <xdr:rowOff>38100</xdr:rowOff>
    </xdr:from>
    <xdr:to>
      <xdr:col>30</xdr:col>
      <xdr:colOff>9525</xdr:colOff>
      <xdr:row>12</xdr:row>
      <xdr:rowOff>38100</xdr:rowOff>
    </xdr:to>
    <xdr:sp macro="" textlink="">
      <xdr:nvSpPr>
        <xdr:cNvPr id="20486" name="Text Box 6"/>
        <xdr:cNvSpPr txBox="1">
          <a:spLocks noChangeArrowheads="1"/>
        </xdr:cNvSpPr>
      </xdr:nvSpPr>
      <xdr:spPr bwMode="auto">
        <a:xfrm>
          <a:off x="2114550" y="209550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0</xdr:colOff>
      <xdr:row>12</xdr:row>
      <xdr:rowOff>0</xdr:rowOff>
    </xdr:from>
    <xdr:to>
      <xdr:col>39</xdr:col>
      <xdr:colOff>38100</xdr:colOff>
      <xdr:row>12</xdr:row>
      <xdr:rowOff>142875</xdr:rowOff>
    </xdr:to>
    <xdr:sp macro="" textlink="">
      <xdr:nvSpPr>
        <xdr:cNvPr id="20500" name="Text Box 20"/>
        <xdr:cNvSpPr txBox="1">
          <a:spLocks noChangeArrowheads="1"/>
        </xdr:cNvSpPr>
      </xdr:nvSpPr>
      <xdr:spPr bwMode="auto">
        <a:xfrm>
          <a:off x="2743200"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19050</xdr:colOff>
      <xdr:row>12</xdr:row>
      <xdr:rowOff>0</xdr:rowOff>
    </xdr:from>
    <xdr:to>
      <xdr:col>54</xdr:col>
      <xdr:colOff>38100</xdr:colOff>
      <xdr:row>12</xdr:row>
      <xdr:rowOff>142875</xdr:rowOff>
    </xdr:to>
    <xdr:sp macro="" textlink="">
      <xdr:nvSpPr>
        <xdr:cNvPr id="20501" name="Text Box 21"/>
        <xdr:cNvSpPr txBox="1">
          <a:spLocks noChangeArrowheads="1"/>
        </xdr:cNvSpPr>
      </xdr:nvSpPr>
      <xdr:spPr bwMode="auto">
        <a:xfrm>
          <a:off x="3905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66</xdr:col>
      <xdr:colOff>0</xdr:colOff>
      <xdr:row>12</xdr:row>
      <xdr:rowOff>0</xdr:rowOff>
    </xdr:from>
    <xdr:to>
      <xdr:col>69</xdr:col>
      <xdr:colOff>38100</xdr:colOff>
      <xdr:row>12</xdr:row>
      <xdr:rowOff>142875</xdr:rowOff>
    </xdr:to>
    <xdr:sp macro="" textlink="">
      <xdr:nvSpPr>
        <xdr:cNvPr id="20502" name="Text Box 22"/>
        <xdr:cNvSpPr txBox="1">
          <a:spLocks noChangeArrowheads="1"/>
        </xdr:cNvSpPr>
      </xdr:nvSpPr>
      <xdr:spPr bwMode="auto">
        <a:xfrm>
          <a:off x="5029200"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81</xdr:col>
      <xdr:colOff>19050</xdr:colOff>
      <xdr:row>12</xdr:row>
      <xdr:rowOff>0</xdr:rowOff>
    </xdr:from>
    <xdr:to>
      <xdr:col>84</xdr:col>
      <xdr:colOff>38100</xdr:colOff>
      <xdr:row>12</xdr:row>
      <xdr:rowOff>142875</xdr:rowOff>
    </xdr:to>
    <xdr:sp macro="" textlink="">
      <xdr:nvSpPr>
        <xdr:cNvPr id="20503" name="Text Box 23"/>
        <xdr:cNvSpPr txBox="1">
          <a:spLocks noChangeArrowheads="1"/>
        </xdr:cNvSpPr>
      </xdr:nvSpPr>
      <xdr:spPr bwMode="auto">
        <a:xfrm>
          <a:off x="6191250" y="22479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96</xdr:col>
      <xdr:colOff>0</xdr:colOff>
      <xdr:row>12</xdr:row>
      <xdr:rowOff>0</xdr:rowOff>
    </xdr:from>
    <xdr:to>
      <xdr:col>99</xdr:col>
      <xdr:colOff>38100</xdr:colOff>
      <xdr:row>12</xdr:row>
      <xdr:rowOff>142875</xdr:rowOff>
    </xdr:to>
    <xdr:sp macro="" textlink="">
      <xdr:nvSpPr>
        <xdr:cNvPr id="20504" name="Text Box 24"/>
        <xdr:cNvSpPr txBox="1">
          <a:spLocks noChangeArrowheads="1"/>
        </xdr:cNvSpPr>
      </xdr:nvSpPr>
      <xdr:spPr bwMode="auto">
        <a:xfrm>
          <a:off x="7315200" y="224790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109</xdr:col>
      <xdr:colOff>9525</xdr:colOff>
      <xdr:row>12</xdr:row>
      <xdr:rowOff>28575</xdr:rowOff>
    </xdr:from>
    <xdr:to>
      <xdr:col>111</xdr:col>
      <xdr:colOff>66675</xdr:colOff>
      <xdr:row>12</xdr:row>
      <xdr:rowOff>228600</xdr:rowOff>
    </xdr:to>
    <xdr:sp macro="" textlink="">
      <xdr:nvSpPr>
        <xdr:cNvPr id="20505" name="Text Box 25"/>
        <xdr:cNvSpPr txBox="1">
          <a:spLocks noChangeArrowheads="1"/>
        </xdr:cNvSpPr>
      </xdr:nvSpPr>
      <xdr:spPr bwMode="auto">
        <a:xfrm>
          <a:off x="8315325" y="22764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71</xdr:row>
      <xdr:rowOff>85725</xdr:rowOff>
    </xdr:from>
    <xdr:to>
      <xdr:col>31</xdr:col>
      <xdr:colOff>0</xdr:colOff>
      <xdr:row>71</xdr:row>
      <xdr:rowOff>85725</xdr:rowOff>
    </xdr:to>
    <xdr:sp macro="" textlink="">
      <xdr:nvSpPr>
        <xdr:cNvPr id="20506" name="Line 26"/>
        <xdr:cNvSpPr>
          <a:spLocks noChangeShapeType="1"/>
        </xdr:cNvSpPr>
      </xdr:nvSpPr>
      <xdr:spPr bwMode="auto">
        <a:xfrm>
          <a:off x="476250" y="1391602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69</xdr:row>
          <xdr:rowOff>38100</xdr:rowOff>
        </xdr:from>
        <xdr:to>
          <xdr:col>25</xdr:col>
          <xdr:colOff>9525</xdr:colOff>
          <xdr:row>71</xdr:row>
          <xdr:rowOff>9525</xdr:rowOff>
        </xdr:to>
        <xdr:sp macro="" textlink="">
          <xdr:nvSpPr>
            <xdr:cNvPr id="20507" name="CommandButton5" hidden="1">
              <a:extLst>
                <a:ext uri="{63B3BB69-23CF-44E3-9099-C40C66FF867C}">
                  <a14:compatExt spid="_x0000_s20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38100</xdr:rowOff>
        </xdr:from>
        <xdr:to>
          <xdr:col>12</xdr:col>
          <xdr:colOff>38100</xdr:colOff>
          <xdr:row>71</xdr:row>
          <xdr:rowOff>9525</xdr:rowOff>
        </xdr:to>
        <xdr:sp macro="" textlink="">
          <xdr:nvSpPr>
            <xdr:cNvPr id="20508" name="CommandButton4" hidden="1">
              <a:extLst>
                <a:ext uri="{63B3BB69-23CF-44E3-9099-C40C66FF867C}">
                  <a14:compatExt spid="_x0000_s20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38100</xdr:colOff>
      <xdr:row>77</xdr:row>
      <xdr:rowOff>57150</xdr:rowOff>
    </xdr:from>
    <xdr:to>
      <xdr:col>29</xdr:col>
      <xdr:colOff>66675</xdr:colOff>
      <xdr:row>78</xdr:row>
      <xdr:rowOff>57150</xdr:rowOff>
    </xdr:to>
    <xdr:sp macro="" textlink="">
      <xdr:nvSpPr>
        <xdr:cNvPr id="20509" name="Text Box 29"/>
        <xdr:cNvSpPr txBox="1">
          <a:spLocks noChangeArrowheads="1"/>
        </xdr:cNvSpPr>
      </xdr:nvSpPr>
      <xdr:spPr bwMode="auto">
        <a:xfrm>
          <a:off x="2095500" y="1495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104</xdr:row>
      <xdr:rowOff>85725</xdr:rowOff>
    </xdr:from>
    <xdr:to>
      <xdr:col>31</xdr:col>
      <xdr:colOff>0</xdr:colOff>
      <xdr:row>104</xdr:row>
      <xdr:rowOff>85725</xdr:rowOff>
    </xdr:to>
    <xdr:sp macro="" textlink="">
      <xdr:nvSpPr>
        <xdr:cNvPr id="20520" name="Line 40"/>
        <xdr:cNvSpPr>
          <a:spLocks noChangeShapeType="1"/>
        </xdr:cNvSpPr>
      </xdr:nvSpPr>
      <xdr:spPr bwMode="auto">
        <a:xfrm>
          <a:off x="476250" y="203358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102</xdr:row>
          <xdr:rowOff>47625</xdr:rowOff>
        </xdr:from>
        <xdr:to>
          <xdr:col>25</xdr:col>
          <xdr:colOff>9525</xdr:colOff>
          <xdr:row>104</xdr:row>
          <xdr:rowOff>9525</xdr:rowOff>
        </xdr:to>
        <xdr:sp macro="" textlink="">
          <xdr:nvSpPr>
            <xdr:cNvPr id="20521" name="CommandButton7" hidden="1">
              <a:extLst>
                <a:ext uri="{63B3BB69-23CF-44E3-9099-C40C66FF867C}">
                  <a14:compatExt spid="_x0000_s20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47625</xdr:rowOff>
        </xdr:from>
        <xdr:to>
          <xdr:col>12</xdr:col>
          <xdr:colOff>28575</xdr:colOff>
          <xdr:row>104</xdr:row>
          <xdr:rowOff>9525</xdr:rowOff>
        </xdr:to>
        <xdr:sp macro="" textlink="">
          <xdr:nvSpPr>
            <xdr:cNvPr id="20522" name="CommandButton6" hidden="1">
              <a:extLst>
                <a:ext uri="{63B3BB69-23CF-44E3-9099-C40C66FF867C}">
                  <a14:compatExt spid="_x0000_s20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110</xdr:row>
      <xdr:rowOff>38100</xdr:rowOff>
    </xdr:from>
    <xdr:to>
      <xdr:col>30</xdr:col>
      <xdr:colOff>9525</xdr:colOff>
      <xdr:row>111</xdr:row>
      <xdr:rowOff>38100</xdr:rowOff>
    </xdr:to>
    <xdr:sp macro="" textlink="">
      <xdr:nvSpPr>
        <xdr:cNvPr id="20523" name="Text Box 43"/>
        <xdr:cNvSpPr txBox="1">
          <a:spLocks noChangeArrowheads="1"/>
        </xdr:cNvSpPr>
      </xdr:nvSpPr>
      <xdr:spPr bwMode="auto">
        <a:xfrm>
          <a:off x="2114550" y="213550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6</xdr:col>
      <xdr:colOff>19050</xdr:colOff>
      <xdr:row>137</xdr:row>
      <xdr:rowOff>85725</xdr:rowOff>
    </xdr:from>
    <xdr:to>
      <xdr:col>31</xdr:col>
      <xdr:colOff>0</xdr:colOff>
      <xdr:row>137</xdr:row>
      <xdr:rowOff>85725</xdr:rowOff>
    </xdr:to>
    <xdr:sp macro="" textlink="">
      <xdr:nvSpPr>
        <xdr:cNvPr id="20535" name="Line 55"/>
        <xdr:cNvSpPr>
          <a:spLocks noChangeShapeType="1"/>
        </xdr:cNvSpPr>
      </xdr:nvSpPr>
      <xdr:spPr bwMode="auto">
        <a:xfrm>
          <a:off x="476250" y="267271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135</xdr:row>
          <xdr:rowOff>57150</xdr:rowOff>
        </xdr:from>
        <xdr:to>
          <xdr:col>12</xdr:col>
          <xdr:colOff>38100</xdr:colOff>
          <xdr:row>137</xdr:row>
          <xdr:rowOff>28575</xdr:rowOff>
        </xdr:to>
        <xdr:sp macro="" textlink="">
          <xdr:nvSpPr>
            <xdr:cNvPr id="20536" name="CommandButton8" hidden="1">
              <a:extLst>
                <a:ext uri="{63B3BB69-23CF-44E3-9099-C40C66FF867C}">
                  <a14:compatExt spid="_x0000_s20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143</xdr:row>
      <xdr:rowOff>38100</xdr:rowOff>
    </xdr:from>
    <xdr:to>
      <xdr:col>30</xdr:col>
      <xdr:colOff>9525</xdr:colOff>
      <xdr:row>144</xdr:row>
      <xdr:rowOff>38100</xdr:rowOff>
    </xdr:to>
    <xdr:sp macro="" textlink="">
      <xdr:nvSpPr>
        <xdr:cNvPr id="20537" name="Text Box 57"/>
        <xdr:cNvSpPr txBox="1">
          <a:spLocks noChangeArrowheads="1"/>
        </xdr:cNvSpPr>
      </xdr:nvSpPr>
      <xdr:spPr bwMode="auto">
        <a:xfrm>
          <a:off x="2114550" y="2774632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110</xdr:row>
      <xdr:rowOff>171450</xdr:rowOff>
    </xdr:from>
    <xdr:to>
      <xdr:col>39</xdr:col>
      <xdr:colOff>38100</xdr:colOff>
      <xdr:row>111</xdr:row>
      <xdr:rowOff>123825</xdr:rowOff>
    </xdr:to>
    <xdr:sp macro="" textlink="">
      <xdr:nvSpPr>
        <xdr:cNvPr id="20542" name="Text Box 62"/>
        <xdr:cNvSpPr txBox="1">
          <a:spLocks noChangeArrowheads="1"/>
        </xdr:cNvSpPr>
      </xdr:nvSpPr>
      <xdr:spPr bwMode="auto">
        <a:xfrm>
          <a:off x="2752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86</xdr:col>
      <xdr:colOff>28575</xdr:colOff>
      <xdr:row>110</xdr:row>
      <xdr:rowOff>171450</xdr:rowOff>
    </xdr:from>
    <xdr:to>
      <xdr:col>89</xdr:col>
      <xdr:colOff>47625</xdr:colOff>
      <xdr:row>111</xdr:row>
      <xdr:rowOff>123825</xdr:rowOff>
    </xdr:to>
    <xdr:sp macro="" textlink="">
      <xdr:nvSpPr>
        <xdr:cNvPr id="20543" name="Text Box 63"/>
        <xdr:cNvSpPr txBox="1">
          <a:spLocks noChangeArrowheads="1"/>
        </xdr:cNvSpPr>
      </xdr:nvSpPr>
      <xdr:spPr bwMode="auto">
        <a:xfrm>
          <a:off x="6581775" y="214884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36</xdr:col>
      <xdr:colOff>9525</xdr:colOff>
      <xdr:row>144</xdr:row>
      <xdr:rowOff>0</xdr:rowOff>
    </xdr:from>
    <xdr:to>
      <xdr:col>39</xdr:col>
      <xdr:colOff>38100</xdr:colOff>
      <xdr:row>144</xdr:row>
      <xdr:rowOff>142875</xdr:rowOff>
    </xdr:to>
    <xdr:sp macro="" textlink="">
      <xdr:nvSpPr>
        <xdr:cNvPr id="20544" name="Text Box 64"/>
        <xdr:cNvSpPr txBox="1">
          <a:spLocks noChangeArrowheads="1"/>
        </xdr:cNvSpPr>
      </xdr:nvSpPr>
      <xdr:spPr bwMode="auto">
        <a:xfrm>
          <a:off x="27527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144</xdr:row>
      <xdr:rowOff>0</xdr:rowOff>
    </xdr:from>
    <xdr:to>
      <xdr:col>53</xdr:col>
      <xdr:colOff>38100</xdr:colOff>
      <xdr:row>144</xdr:row>
      <xdr:rowOff>142875</xdr:rowOff>
    </xdr:to>
    <xdr:sp macro="" textlink="">
      <xdr:nvSpPr>
        <xdr:cNvPr id="20545" name="Text Box 65"/>
        <xdr:cNvSpPr txBox="1">
          <a:spLocks noChangeArrowheads="1"/>
        </xdr:cNvSpPr>
      </xdr:nvSpPr>
      <xdr:spPr bwMode="auto">
        <a:xfrm>
          <a:off x="3829050" y="278987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64</xdr:col>
      <xdr:colOff>9525</xdr:colOff>
      <xdr:row>144</xdr:row>
      <xdr:rowOff>0</xdr:rowOff>
    </xdr:from>
    <xdr:to>
      <xdr:col>67</xdr:col>
      <xdr:colOff>38100</xdr:colOff>
      <xdr:row>144</xdr:row>
      <xdr:rowOff>142875</xdr:rowOff>
    </xdr:to>
    <xdr:sp macro="" textlink="">
      <xdr:nvSpPr>
        <xdr:cNvPr id="20546" name="Text Box 66"/>
        <xdr:cNvSpPr txBox="1">
          <a:spLocks noChangeArrowheads="1"/>
        </xdr:cNvSpPr>
      </xdr:nvSpPr>
      <xdr:spPr bwMode="auto">
        <a:xfrm>
          <a:off x="48863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78</xdr:col>
      <xdr:colOff>9525</xdr:colOff>
      <xdr:row>144</xdr:row>
      <xdr:rowOff>0</xdr:rowOff>
    </xdr:from>
    <xdr:to>
      <xdr:col>81</xdr:col>
      <xdr:colOff>38100</xdr:colOff>
      <xdr:row>144</xdr:row>
      <xdr:rowOff>142875</xdr:rowOff>
    </xdr:to>
    <xdr:sp macro="" textlink="">
      <xdr:nvSpPr>
        <xdr:cNvPr id="20547" name="Text Box 67"/>
        <xdr:cNvSpPr txBox="1">
          <a:spLocks noChangeArrowheads="1"/>
        </xdr:cNvSpPr>
      </xdr:nvSpPr>
      <xdr:spPr bwMode="auto">
        <a:xfrm>
          <a:off x="59531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118</xdr:col>
      <xdr:colOff>19050</xdr:colOff>
      <xdr:row>144</xdr:row>
      <xdr:rowOff>9525</xdr:rowOff>
    </xdr:from>
    <xdr:to>
      <xdr:col>121</xdr:col>
      <xdr:colOff>47625</xdr:colOff>
      <xdr:row>144</xdr:row>
      <xdr:rowOff>152400</xdr:rowOff>
    </xdr:to>
    <xdr:sp macro="" textlink="">
      <xdr:nvSpPr>
        <xdr:cNvPr id="20550" name="Text Box 70"/>
        <xdr:cNvSpPr txBox="1">
          <a:spLocks noChangeArrowheads="1"/>
        </xdr:cNvSpPr>
      </xdr:nvSpPr>
      <xdr:spPr bwMode="auto">
        <a:xfrm>
          <a:off x="9010650" y="279082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94</xdr:col>
      <xdr:colOff>19050</xdr:colOff>
      <xdr:row>144</xdr:row>
      <xdr:rowOff>0</xdr:rowOff>
    </xdr:from>
    <xdr:to>
      <xdr:col>97</xdr:col>
      <xdr:colOff>38100</xdr:colOff>
      <xdr:row>144</xdr:row>
      <xdr:rowOff>142875</xdr:rowOff>
    </xdr:to>
    <xdr:sp macro="" textlink="">
      <xdr:nvSpPr>
        <xdr:cNvPr id="20555" name="Text Box 75"/>
        <xdr:cNvSpPr txBox="1">
          <a:spLocks noChangeArrowheads="1"/>
        </xdr:cNvSpPr>
      </xdr:nvSpPr>
      <xdr:spPr bwMode="auto">
        <a:xfrm>
          <a:off x="7181850" y="278987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106</xdr:col>
      <xdr:colOff>9525</xdr:colOff>
      <xdr:row>144</xdr:row>
      <xdr:rowOff>0</xdr:rowOff>
    </xdr:from>
    <xdr:to>
      <xdr:col>109</xdr:col>
      <xdr:colOff>38100</xdr:colOff>
      <xdr:row>144</xdr:row>
      <xdr:rowOff>142875</xdr:rowOff>
    </xdr:to>
    <xdr:sp macro="" textlink="">
      <xdr:nvSpPr>
        <xdr:cNvPr id="20557" name="Text Box 77"/>
        <xdr:cNvSpPr txBox="1">
          <a:spLocks noChangeArrowheads="1"/>
        </xdr:cNvSpPr>
      </xdr:nvSpPr>
      <xdr:spPr bwMode="auto">
        <a:xfrm>
          <a:off x="8086725" y="2789872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81</xdr:col>
      <xdr:colOff>28575</xdr:colOff>
      <xdr:row>20</xdr:row>
      <xdr:rowOff>171450</xdr:rowOff>
    </xdr:from>
    <xdr:to>
      <xdr:col>84</xdr:col>
      <xdr:colOff>57150</xdr:colOff>
      <xdr:row>21</xdr:row>
      <xdr:rowOff>200025</xdr:rowOff>
    </xdr:to>
    <xdr:sp macro="" textlink="">
      <xdr:nvSpPr>
        <xdr:cNvPr id="20560" name="Text Box 80"/>
        <xdr:cNvSpPr txBox="1">
          <a:spLocks noChangeArrowheads="1"/>
        </xdr:cNvSpPr>
      </xdr:nvSpPr>
      <xdr:spPr bwMode="auto">
        <a:xfrm>
          <a:off x="6200775" y="402907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36</xdr:col>
      <xdr:colOff>19050</xdr:colOff>
      <xdr:row>78</xdr:row>
      <xdr:rowOff>0</xdr:rowOff>
    </xdr:from>
    <xdr:to>
      <xdr:col>39</xdr:col>
      <xdr:colOff>38100</xdr:colOff>
      <xdr:row>78</xdr:row>
      <xdr:rowOff>142875</xdr:rowOff>
    </xdr:to>
    <xdr:sp macro="" textlink="">
      <xdr:nvSpPr>
        <xdr:cNvPr id="20561" name="Text Box 81"/>
        <xdr:cNvSpPr txBox="1">
          <a:spLocks noChangeArrowheads="1"/>
        </xdr:cNvSpPr>
      </xdr:nvSpPr>
      <xdr:spPr bwMode="auto">
        <a:xfrm>
          <a:off x="27622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46</xdr:col>
      <xdr:colOff>9525</xdr:colOff>
      <xdr:row>78</xdr:row>
      <xdr:rowOff>0</xdr:rowOff>
    </xdr:from>
    <xdr:to>
      <xdr:col>49</xdr:col>
      <xdr:colOff>38100</xdr:colOff>
      <xdr:row>78</xdr:row>
      <xdr:rowOff>142875</xdr:rowOff>
    </xdr:to>
    <xdr:sp macro="" textlink="">
      <xdr:nvSpPr>
        <xdr:cNvPr id="20562" name="Text Box 82"/>
        <xdr:cNvSpPr txBox="1">
          <a:spLocks noChangeArrowheads="1"/>
        </xdr:cNvSpPr>
      </xdr:nvSpPr>
      <xdr:spPr bwMode="auto">
        <a:xfrm>
          <a:off x="3514725" y="150876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56</xdr:col>
      <xdr:colOff>9525</xdr:colOff>
      <xdr:row>78</xdr:row>
      <xdr:rowOff>0</xdr:rowOff>
    </xdr:from>
    <xdr:to>
      <xdr:col>59</xdr:col>
      <xdr:colOff>38100</xdr:colOff>
      <xdr:row>78</xdr:row>
      <xdr:rowOff>142875</xdr:rowOff>
    </xdr:to>
    <xdr:sp macro="" textlink="">
      <xdr:nvSpPr>
        <xdr:cNvPr id="20563" name="Text Box 83"/>
        <xdr:cNvSpPr txBox="1">
          <a:spLocks noChangeArrowheads="1"/>
        </xdr:cNvSpPr>
      </xdr:nvSpPr>
      <xdr:spPr bwMode="auto">
        <a:xfrm>
          <a:off x="4276725" y="150876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88</xdr:col>
      <xdr:colOff>0</xdr:colOff>
      <xdr:row>78</xdr:row>
      <xdr:rowOff>0</xdr:rowOff>
    </xdr:from>
    <xdr:to>
      <xdr:col>91</xdr:col>
      <xdr:colOff>19050</xdr:colOff>
      <xdr:row>78</xdr:row>
      <xdr:rowOff>142875</xdr:rowOff>
    </xdr:to>
    <xdr:sp macro="" textlink="">
      <xdr:nvSpPr>
        <xdr:cNvPr id="20564" name="Text Box 84"/>
        <xdr:cNvSpPr txBox="1">
          <a:spLocks noChangeArrowheads="1"/>
        </xdr:cNvSpPr>
      </xdr:nvSpPr>
      <xdr:spPr bwMode="auto">
        <a:xfrm>
          <a:off x="67246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19050</xdr:colOff>
      <xdr:row>78</xdr:row>
      <xdr:rowOff>0</xdr:rowOff>
    </xdr:from>
    <xdr:to>
      <xdr:col>102</xdr:col>
      <xdr:colOff>38100</xdr:colOff>
      <xdr:row>78</xdr:row>
      <xdr:rowOff>142875</xdr:rowOff>
    </xdr:to>
    <xdr:sp macro="" textlink="">
      <xdr:nvSpPr>
        <xdr:cNvPr id="20565" name="Text Box 85"/>
        <xdr:cNvSpPr txBox="1">
          <a:spLocks noChangeArrowheads="1"/>
        </xdr:cNvSpPr>
      </xdr:nvSpPr>
      <xdr:spPr bwMode="auto">
        <a:xfrm>
          <a:off x="84010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110</xdr:col>
      <xdr:colOff>19050</xdr:colOff>
      <xdr:row>78</xdr:row>
      <xdr:rowOff>0</xdr:rowOff>
    </xdr:from>
    <xdr:to>
      <xdr:col>113</xdr:col>
      <xdr:colOff>38100</xdr:colOff>
      <xdr:row>78</xdr:row>
      <xdr:rowOff>142875</xdr:rowOff>
    </xdr:to>
    <xdr:sp macro="" textlink="">
      <xdr:nvSpPr>
        <xdr:cNvPr id="20566" name="Text Box 86"/>
        <xdr:cNvSpPr txBox="1">
          <a:spLocks noChangeArrowheads="1"/>
        </xdr:cNvSpPr>
      </xdr:nvSpPr>
      <xdr:spPr bwMode="auto">
        <a:xfrm>
          <a:off x="92392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56</xdr:col>
      <xdr:colOff>9525</xdr:colOff>
      <xdr:row>86</xdr:row>
      <xdr:rowOff>171450</xdr:rowOff>
    </xdr:from>
    <xdr:to>
      <xdr:col>59</xdr:col>
      <xdr:colOff>19050</xdr:colOff>
      <xdr:row>87</xdr:row>
      <xdr:rowOff>209550</xdr:rowOff>
    </xdr:to>
    <xdr:sp macro="" textlink="">
      <xdr:nvSpPr>
        <xdr:cNvPr id="20568" name="Text Box 88"/>
        <xdr:cNvSpPr txBox="1">
          <a:spLocks noChangeArrowheads="1"/>
        </xdr:cNvSpPr>
      </xdr:nvSpPr>
      <xdr:spPr bwMode="auto">
        <a:xfrm>
          <a:off x="4276725" y="168973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88</xdr:col>
      <xdr:colOff>0</xdr:colOff>
      <xdr:row>86</xdr:row>
      <xdr:rowOff>171450</xdr:rowOff>
    </xdr:from>
    <xdr:to>
      <xdr:col>91</xdr:col>
      <xdr:colOff>9525</xdr:colOff>
      <xdr:row>87</xdr:row>
      <xdr:rowOff>152400</xdr:rowOff>
    </xdr:to>
    <xdr:sp macro="" textlink="">
      <xdr:nvSpPr>
        <xdr:cNvPr id="20569" name="Text Box 89"/>
        <xdr:cNvSpPr txBox="1">
          <a:spLocks noChangeArrowheads="1"/>
        </xdr:cNvSpPr>
      </xdr:nvSpPr>
      <xdr:spPr bwMode="auto">
        <a:xfrm>
          <a:off x="6705600" y="16897350"/>
          <a:ext cx="238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99</xdr:col>
      <xdr:colOff>0</xdr:colOff>
      <xdr:row>86</xdr:row>
      <xdr:rowOff>171450</xdr:rowOff>
    </xdr:from>
    <xdr:to>
      <xdr:col>102</xdr:col>
      <xdr:colOff>19050</xdr:colOff>
      <xdr:row>87</xdr:row>
      <xdr:rowOff>152400</xdr:rowOff>
    </xdr:to>
    <xdr:sp macro="" textlink="">
      <xdr:nvSpPr>
        <xdr:cNvPr id="20570" name="Text Box 90"/>
        <xdr:cNvSpPr txBox="1">
          <a:spLocks noChangeArrowheads="1"/>
        </xdr:cNvSpPr>
      </xdr:nvSpPr>
      <xdr:spPr bwMode="auto">
        <a:xfrm>
          <a:off x="8382000" y="16897350"/>
          <a:ext cx="2476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110</xdr:col>
      <xdr:colOff>9525</xdr:colOff>
      <xdr:row>86</xdr:row>
      <xdr:rowOff>171450</xdr:rowOff>
    </xdr:from>
    <xdr:to>
      <xdr:col>113</xdr:col>
      <xdr:colOff>38100</xdr:colOff>
      <xdr:row>87</xdr:row>
      <xdr:rowOff>152400</xdr:rowOff>
    </xdr:to>
    <xdr:sp macro="" textlink="">
      <xdr:nvSpPr>
        <xdr:cNvPr id="20571" name="Text Box 91"/>
        <xdr:cNvSpPr txBox="1">
          <a:spLocks noChangeArrowheads="1"/>
        </xdr:cNvSpPr>
      </xdr:nvSpPr>
      <xdr:spPr bwMode="auto">
        <a:xfrm>
          <a:off x="9229725" y="16897350"/>
          <a:ext cx="2571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36</xdr:col>
      <xdr:colOff>19050</xdr:colOff>
      <xdr:row>119</xdr:row>
      <xdr:rowOff>171450</xdr:rowOff>
    </xdr:from>
    <xdr:to>
      <xdr:col>39</xdr:col>
      <xdr:colOff>57150</xdr:colOff>
      <xdr:row>120</xdr:row>
      <xdr:rowOff>190500</xdr:rowOff>
    </xdr:to>
    <xdr:sp macro="" textlink="">
      <xdr:nvSpPr>
        <xdr:cNvPr id="20572" name="Text Box 92"/>
        <xdr:cNvSpPr txBox="1">
          <a:spLocks noChangeArrowheads="1"/>
        </xdr:cNvSpPr>
      </xdr:nvSpPr>
      <xdr:spPr bwMode="auto">
        <a:xfrm>
          <a:off x="2762250" y="23288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78</xdr:col>
      <xdr:colOff>19050</xdr:colOff>
      <xdr:row>152</xdr:row>
      <xdr:rowOff>171450</xdr:rowOff>
    </xdr:from>
    <xdr:to>
      <xdr:col>81</xdr:col>
      <xdr:colOff>57150</xdr:colOff>
      <xdr:row>153</xdr:row>
      <xdr:rowOff>190500</xdr:rowOff>
    </xdr:to>
    <xdr:sp macro="" textlink="">
      <xdr:nvSpPr>
        <xdr:cNvPr id="20573" name="Text Box 93"/>
        <xdr:cNvSpPr txBox="1">
          <a:spLocks noChangeArrowheads="1"/>
        </xdr:cNvSpPr>
      </xdr:nvSpPr>
      <xdr:spPr bwMode="auto">
        <a:xfrm>
          <a:off x="5962650" y="296894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118</xdr:col>
      <xdr:colOff>19050</xdr:colOff>
      <xdr:row>152</xdr:row>
      <xdr:rowOff>171450</xdr:rowOff>
    </xdr:from>
    <xdr:to>
      <xdr:col>121</xdr:col>
      <xdr:colOff>38100</xdr:colOff>
      <xdr:row>153</xdr:row>
      <xdr:rowOff>209550</xdr:rowOff>
    </xdr:to>
    <xdr:sp macro="" textlink="">
      <xdr:nvSpPr>
        <xdr:cNvPr id="20574" name="Text Box 94"/>
        <xdr:cNvSpPr txBox="1">
          <a:spLocks noChangeArrowheads="1"/>
        </xdr:cNvSpPr>
      </xdr:nvSpPr>
      <xdr:spPr bwMode="auto">
        <a:xfrm>
          <a:off x="9010650" y="29689425"/>
          <a:ext cx="2476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25</xdr:col>
      <xdr:colOff>47625</xdr:colOff>
      <xdr:row>67</xdr:row>
      <xdr:rowOff>38100</xdr:rowOff>
    </xdr:from>
    <xdr:to>
      <xdr:col>27</xdr:col>
      <xdr:colOff>57150</xdr:colOff>
      <xdr:row>68</xdr:row>
      <xdr:rowOff>47625</xdr:rowOff>
    </xdr:to>
    <xdr:sp macro="" textlink="">
      <xdr:nvSpPr>
        <xdr:cNvPr id="20575" name="Text Box 95"/>
        <xdr:cNvSpPr txBox="1">
          <a:spLocks noChangeArrowheads="1"/>
        </xdr:cNvSpPr>
      </xdr:nvSpPr>
      <xdr:spPr bwMode="auto">
        <a:xfrm>
          <a:off x="1952625"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67</xdr:row>
      <xdr:rowOff>38100</xdr:rowOff>
    </xdr:from>
    <xdr:to>
      <xdr:col>31</xdr:col>
      <xdr:colOff>66675</xdr:colOff>
      <xdr:row>68</xdr:row>
      <xdr:rowOff>47625</xdr:rowOff>
    </xdr:to>
    <xdr:sp macro="" textlink="">
      <xdr:nvSpPr>
        <xdr:cNvPr id="20576" name="Text Box 96"/>
        <xdr:cNvSpPr txBox="1">
          <a:spLocks noChangeArrowheads="1"/>
        </xdr:cNvSpPr>
      </xdr:nvSpPr>
      <xdr:spPr bwMode="auto">
        <a:xfrm>
          <a:off x="2266950" y="130397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67</xdr:row>
      <xdr:rowOff>38100</xdr:rowOff>
    </xdr:from>
    <xdr:ext cx="107016" cy="156882"/>
    <xdr:sp macro="" textlink="">
      <xdr:nvSpPr>
        <xdr:cNvPr id="20577" name="Text Box 97"/>
        <xdr:cNvSpPr txBox="1">
          <a:spLocks noChangeArrowheads="1"/>
        </xdr:cNvSpPr>
      </xdr:nvSpPr>
      <xdr:spPr bwMode="auto">
        <a:xfrm>
          <a:off x="571500" y="130397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100</xdr:row>
      <xdr:rowOff>38100</xdr:rowOff>
    </xdr:from>
    <xdr:to>
      <xdr:col>27</xdr:col>
      <xdr:colOff>57150</xdr:colOff>
      <xdr:row>101</xdr:row>
      <xdr:rowOff>47625</xdr:rowOff>
    </xdr:to>
    <xdr:sp macro="" textlink="">
      <xdr:nvSpPr>
        <xdr:cNvPr id="20578" name="Text Box 98"/>
        <xdr:cNvSpPr txBox="1">
          <a:spLocks noChangeArrowheads="1"/>
        </xdr:cNvSpPr>
      </xdr:nvSpPr>
      <xdr:spPr bwMode="auto">
        <a:xfrm>
          <a:off x="1952625"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100</xdr:row>
      <xdr:rowOff>38100</xdr:rowOff>
    </xdr:from>
    <xdr:to>
      <xdr:col>31</xdr:col>
      <xdr:colOff>66675</xdr:colOff>
      <xdr:row>101</xdr:row>
      <xdr:rowOff>47625</xdr:rowOff>
    </xdr:to>
    <xdr:sp macro="" textlink="">
      <xdr:nvSpPr>
        <xdr:cNvPr id="20579" name="Text Box 99"/>
        <xdr:cNvSpPr txBox="1">
          <a:spLocks noChangeArrowheads="1"/>
        </xdr:cNvSpPr>
      </xdr:nvSpPr>
      <xdr:spPr bwMode="auto">
        <a:xfrm>
          <a:off x="2266950" y="194595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100</xdr:row>
      <xdr:rowOff>38100</xdr:rowOff>
    </xdr:from>
    <xdr:ext cx="116541" cy="156882"/>
    <xdr:sp macro="" textlink="">
      <xdr:nvSpPr>
        <xdr:cNvPr id="20580" name="Text Box 100"/>
        <xdr:cNvSpPr txBox="1">
          <a:spLocks noChangeArrowheads="1"/>
        </xdr:cNvSpPr>
      </xdr:nvSpPr>
      <xdr:spPr bwMode="auto">
        <a:xfrm>
          <a:off x="552450" y="194595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editAs="oneCell">
    <xdr:from>
      <xdr:col>25</xdr:col>
      <xdr:colOff>47625</xdr:colOff>
      <xdr:row>133</xdr:row>
      <xdr:rowOff>38100</xdr:rowOff>
    </xdr:from>
    <xdr:to>
      <xdr:col>27</xdr:col>
      <xdr:colOff>57150</xdr:colOff>
      <xdr:row>134</xdr:row>
      <xdr:rowOff>47625</xdr:rowOff>
    </xdr:to>
    <xdr:sp macro="" textlink="">
      <xdr:nvSpPr>
        <xdr:cNvPr id="20581" name="Text Box 101"/>
        <xdr:cNvSpPr txBox="1">
          <a:spLocks noChangeArrowheads="1"/>
        </xdr:cNvSpPr>
      </xdr:nvSpPr>
      <xdr:spPr bwMode="auto">
        <a:xfrm>
          <a:off x="1952625" y="258508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133</xdr:row>
      <xdr:rowOff>38100</xdr:rowOff>
    </xdr:from>
    <xdr:to>
      <xdr:col>31</xdr:col>
      <xdr:colOff>66675</xdr:colOff>
      <xdr:row>134</xdr:row>
      <xdr:rowOff>47625</xdr:rowOff>
    </xdr:to>
    <xdr:sp macro="" textlink="">
      <xdr:nvSpPr>
        <xdr:cNvPr id="20582" name="Text Box 102"/>
        <xdr:cNvSpPr txBox="1">
          <a:spLocks noChangeArrowheads="1"/>
        </xdr:cNvSpPr>
      </xdr:nvSpPr>
      <xdr:spPr bwMode="auto">
        <a:xfrm>
          <a:off x="2266950" y="258508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133</xdr:row>
      <xdr:rowOff>38100</xdr:rowOff>
    </xdr:from>
    <xdr:ext cx="107016" cy="156882"/>
    <xdr:sp macro="" textlink="">
      <xdr:nvSpPr>
        <xdr:cNvPr id="20583" name="Text Box 103"/>
        <xdr:cNvSpPr txBox="1">
          <a:spLocks noChangeArrowheads="1"/>
        </xdr:cNvSpPr>
      </xdr:nvSpPr>
      <xdr:spPr bwMode="auto">
        <a:xfrm>
          <a:off x="571500" y="25850850"/>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0</xdr:row>
      <xdr:rowOff>38100</xdr:rowOff>
    </xdr:from>
    <xdr:to>
      <xdr:col>134</xdr:col>
      <xdr:colOff>47625</xdr:colOff>
      <xdr:row>1</xdr:row>
      <xdr:rowOff>142875</xdr:rowOff>
    </xdr:to>
    <xdr:grpSp>
      <xdr:nvGrpSpPr>
        <xdr:cNvPr id="20584" name="Group 104"/>
        <xdr:cNvGrpSpPr>
          <a:grpSpLocks/>
        </xdr:cNvGrpSpPr>
      </xdr:nvGrpSpPr>
      <xdr:grpSpPr bwMode="auto">
        <a:xfrm>
          <a:off x="10285319" y="38100"/>
          <a:ext cx="273424" cy="261657"/>
          <a:chOff x="1067" y="288"/>
          <a:chExt cx="29" cy="27"/>
        </a:xfrm>
      </xdr:grpSpPr>
      <xdr:sp macro="" textlink="">
        <xdr:nvSpPr>
          <xdr:cNvPr id="20585" name="Oval 10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86" name="Text Box 10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66</xdr:row>
      <xdr:rowOff>38100</xdr:rowOff>
    </xdr:from>
    <xdr:to>
      <xdr:col>134</xdr:col>
      <xdr:colOff>47625</xdr:colOff>
      <xdr:row>67</xdr:row>
      <xdr:rowOff>142875</xdr:rowOff>
    </xdr:to>
    <xdr:grpSp>
      <xdr:nvGrpSpPr>
        <xdr:cNvPr id="20587" name="Group 107"/>
        <xdr:cNvGrpSpPr>
          <a:grpSpLocks/>
        </xdr:cNvGrpSpPr>
      </xdr:nvGrpSpPr>
      <xdr:grpSpPr bwMode="auto">
        <a:xfrm>
          <a:off x="10285319" y="12846424"/>
          <a:ext cx="273424" cy="261657"/>
          <a:chOff x="1067" y="288"/>
          <a:chExt cx="29" cy="27"/>
        </a:xfrm>
      </xdr:grpSpPr>
      <xdr:sp macro="" textlink="">
        <xdr:nvSpPr>
          <xdr:cNvPr id="20588" name="Oval 10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89" name="Text Box 10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99</xdr:row>
      <xdr:rowOff>38100</xdr:rowOff>
    </xdr:from>
    <xdr:to>
      <xdr:col>134</xdr:col>
      <xdr:colOff>47625</xdr:colOff>
      <xdr:row>100</xdr:row>
      <xdr:rowOff>142875</xdr:rowOff>
    </xdr:to>
    <xdr:grpSp>
      <xdr:nvGrpSpPr>
        <xdr:cNvPr id="20590" name="Group 110"/>
        <xdr:cNvGrpSpPr>
          <a:grpSpLocks/>
        </xdr:cNvGrpSpPr>
      </xdr:nvGrpSpPr>
      <xdr:grpSpPr bwMode="auto">
        <a:xfrm>
          <a:off x="10285319" y="19244982"/>
          <a:ext cx="273424" cy="261658"/>
          <a:chOff x="1067" y="288"/>
          <a:chExt cx="29" cy="27"/>
        </a:xfrm>
      </xdr:grpSpPr>
      <xdr:sp macro="" textlink="">
        <xdr:nvSpPr>
          <xdr:cNvPr id="20591" name="Oval 11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92" name="Text Box 11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132</xdr:row>
      <xdr:rowOff>38100</xdr:rowOff>
    </xdr:from>
    <xdr:to>
      <xdr:col>134</xdr:col>
      <xdr:colOff>47625</xdr:colOff>
      <xdr:row>133</xdr:row>
      <xdr:rowOff>142875</xdr:rowOff>
    </xdr:to>
    <xdr:grpSp>
      <xdr:nvGrpSpPr>
        <xdr:cNvPr id="20593" name="Group 113"/>
        <xdr:cNvGrpSpPr>
          <a:grpSpLocks/>
        </xdr:cNvGrpSpPr>
      </xdr:nvGrpSpPr>
      <xdr:grpSpPr bwMode="auto">
        <a:xfrm>
          <a:off x="10285319" y="25621129"/>
          <a:ext cx="273424" cy="261658"/>
          <a:chOff x="1067" y="288"/>
          <a:chExt cx="29" cy="27"/>
        </a:xfrm>
      </xdr:grpSpPr>
      <xdr:sp macro="" textlink="">
        <xdr:nvSpPr>
          <xdr:cNvPr id="20594" name="Oval 11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95" name="Text Box 11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132</xdr:col>
      <xdr:colOff>0</xdr:colOff>
      <xdr:row>144</xdr:row>
      <xdr:rowOff>0</xdr:rowOff>
    </xdr:from>
    <xdr:to>
      <xdr:col>135</xdr:col>
      <xdr:colOff>19050</xdr:colOff>
      <xdr:row>144</xdr:row>
      <xdr:rowOff>142875</xdr:rowOff>
    </xdr:to>
    <xdr:sp macro="" textlink="">
      <xdr:nvSpPr>
        <xdr:cNvPr id="20596" name="Text Box 116"/>
        <xdr:cNvSpPr txBox="1">
          <a:spLocks noChangeArrowheads="1"/>
        </xdr:cNvSpPr>
      </xdr:nvSpPr>
      <xdr:spPr bwMode="auto">
        <a:xfrm>
          <a:off x="10058400" y="2789872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77</a:t>
          </a:r>
        </a:p>
      </xdr:txBody>
    </xdr:sp>
    <xdr:clientData/>
  </xdr:twoCellAnchor>
  <xdr:twoCellAnchor editAs="oneCell">
    <xdr:from>
      <xdr:col>120</xdr:col>
      <xdr:colOff>0</xdr:colOff>
      <xdr:row>77</xdr:row>
      <xdr:rowOff>183173</xdr:rowOff>
    </xdr:from>
    <xdr:to>
      <xdr:col>123</xdr:col>
      <xdr:colOff>19050</xdr:colOff>
      <xdr:row>78</xdr:row>
      <xdr:rowOff>135548</xdr:rowOff>
    </xdr:to>
    <xdr:sp macro="" textlink="">
      <xdr:nvSpPr>
        <xdr:cNvPr id="20597" name="Text Box 117"/>
        <xdr:cNvSpPr txBox="1">
          <a:spLocks noChangeArrowheads="1"/>
        </xdr:cNvSpPr>
      </xdr:nvSpPr>
      <xdr:spPr bwMode="auto">
        <a:xfrm>
          <a:off x="8792308" y="15049500"/>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66</xdr:col>
      <xdr:colOff>19050</xdr:colOff>
      <xdr:row>78</xdr:row>
      <xdr:rowOff>0</xdr:rowOff>
    </xdr:from>
    <xdr:to>
      <xdr:col>69</xdr:col>
      <xdr:colOff>38100</xdr:colOff>
      <xdr:row>78</xdr:row>
      <xdr:rowOff>142875</xdr:rowOff>
    </xdr:to>
    <xdr:sp macro="" textlink="">
      <xdr:nvSpPr>
        <xdr:cNvPr id="20599" name="Text Box 119"/>
        <xdr:cNvSpPr txBox="1">
          <a:spLocks noChangeArrowheads="1"/>
        </xdr:cNvSpPr>
      </xdr:nvSpPr>
      <xdr:spPr bwMode="auto">
        <a:xfrm>
          <a:off x="504825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xdr:from>
      <xdr:col>6</xdr:col>
      <xdr:colOff>19050</xdr:colOff>
      <xdr:row>38</xdr:row>
      <xdr:rowOff>85725</xdr:rowOff>
    </xdr:from>
    <xdr:to>
      <xdr:col>31</xdr:col>
      <xdr:colOff>0</xdr:colOff>
      <xdr:row>38</xdr:row>
      <xdr:rowOff>85725</xdr:rowOff>
    </xdr:to>
    <xdr:sp macro="" textlink="">
      <xdr:nvSpPr>
        <xdr:cNvPr id="20606" name="Line 126"/>
        <xdr:cNvSpPr>
          <a:spLocks noChangeShapeType="1"/>
        </xdr:cNvSpPr>
      </xdr:nvSpPr>
      <xdr:spPr bwMode="auto">
        <a:xfrm>
          <a:off x="476250" y="7496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xdr:colOff>
          <xdr:row>36</xdr:row>
          <xdr:rowOff>38100</xdr:rowOff>
        </xdr:from>
        <xdr:to>
          <xdr:col>25</xdr:col>
          <xdr:colOff>9525</xdr:colOff>
          <xdr:row>38</xdr:row>
          <xdr:rowOff>0</xdr:rowOff>
        </xdr:to>
        <xdr:sp macro="" textlink="">
          <xdr:nvSpPr>
            <xdr:cNvPr id="20607" name="CommandButton3" hidden="1">
              <a:extLst>
                <a:ext uri="{63B3BB69-23CF-44E3-9099-C40C66FF867C}">
                  <a14:compatExt spid="_x0000_s20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38100</xdr:rowOff>
        </xdr:from>
        <xdr:to>
          <xdr:col>12</xdr:col>
          <xdr:colOff>38100</xdr:colOff>
          <xdr:row>38</xdr:row>
          <xdr:rowOff>0</xdr:rowOff>
        </xdr:to>
        <xdr:sp macro="" textlink="">
          <xdr:nvSpPr>
            <xdr:cNvPr id="20608" name="CommandButton2" hidden="1">
              <a:extLst>
                <a:ext uri="{63B3BB69-23CF-44E3-9099-C40C66FF867C}">
                  <a14:compatExt spid="_x0000_s20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27</xdr:col>
      <xdr:colOff>57150</xdr:colOff>
      <xdr:row>44</xdr:row>
      <xdr:rowOff>38100</xdr:rowOff>
    </xdr:from>
    <xdr:to>
      <xdr:col>30</xdr:col>
      <xdr:colOff>9525</xdr:colOff>
      <xdr:row>45</xdr:row>
      <xdr:rowOff>38100</xdr:rowOff>
    </xdr:to>
    <xdr:sp macro="" textlink="">
      <xdr:nvSpPr>
        <xdr:cNvPr id="20609" name="Text Box 129"/>
        <xdr:cNvSpPr txBox="1">
          <a:spLocks noChangeArrowheads="1"/>
        </xdr:cNvSpPr>
      </xdr:nvSpPr>
      <xdr:spPr bwMode="auto">
        <a:xfrm>
          <a:off x="2114550" y="85153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9525</xdr:colOff>
      <xdr:row>45</xdr:row>
      <xdr:rowOff>0</xdr:rowOff>
    </xdr:from>
    <xdr:to>
      <xdr:col>39</xdr:col>
      <xdr:colOff>38100</xdr:colOff>
      <xdr:row>45</xdr:row>
      <xdr:rowOff>142875</xdr:rowOff>
    </xdr:to>
    <xdr:sp macro="" textlink="">
      <xdr:nvSpPr>
        <xdr:cNvPr id="20611" name="Text Box 131"/>
        <xdr:cNvSpPr txBox="1">
          <a:spLocks noChangeArrowheads="1"/>
        </xdr:cNvSpPr>
      </xdr:nvSpPr>
      <xdr:spPr bwMode="auto">
        <a:xfrm>
          <a:off x="27527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19050</xdr:colOff>
      <xdr:row>45</xdr:row>
      <xdr:rowOff>0</xdr:rowOff>
    </xdr:from>
    <xdr:to>
      <xdr:col>55</xdr:col>
      <xdr:colOff>38100</xdr:colOff>
      <xdr:row>45</xdr:row>
      <xdr:rowOff>142875</xdr:rowOff>
    </xdr:to>
    <xdr:sp macro="" textlink="">
      <xdr:nvSpPr>
        <xdr:cNvPr id="20612" name="Text Box 132"/>
        <xdr:cNvSpPr txBox="1">
          <a:spLocks noChangeArrowheads="1"/>
        </xdr:cNvSpPr>
      </xdr:nvSpPr>
      <xdr:spPr bwMode="auto">
        <a:xfrm>
          <a:off x="3981450" y="86677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68</xdr:col>
      <xdr:colOff>9525</xdr:colOff>
      <xdr:row>45</xdr:row>
      <xdr:rowOff>0</xdr:rowOff>
    </xdr:from>
    <xdr:to>
      <xdr:col>71</xdr:col>
      <xdr:colOff>38100</xdr:colOff>
      <xdr:row>45</xdr:row>
      <xdr:rowOff>142875</xdr:rowOff>
    </xdr:to>
    <xdr:sp macro="" textlink="">
      <xdr:nvSpPr>
        <xdr:cNvPr id="20613" name="Text Box 133"/>
        <xdr:cNvSpPr txBox="1">
          <a:spLocks noChangeArrowheads="1"/>
        </xdr:cNvSpPr>
      </xdr:nvSpPr>
      <xdr:spPr bwMode="auto">
        <a:xfrm>
          <a:off x="51911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84</xdr:col>
      <xdr:colOff>9525</xdr:colOff>
      <xdr:row>45</xdr:row>
      <xdr:rowOff>0</xdr:rowOff>
    </xdr:from>
    <xdr:to>
      <xdr:col>87</xdr:col>
      <xdr:colOff>38100</xdr:colOff>
      <xdr:row>45</xdr:row>
      <xdr:rowOff>142875</xdr:rowOff>
    </xdr:to>
    <xdr:sp macro="" textlink="">
      <xdr:nvSpPr>
        <xdr:cNvPr id="20614" name="Text Box 134"/>
        <xdr:cNvSpPr txBox="1">
          <a:spLocks noChangeArrowheads="1"/>
        </xdr:cNvSpPr>
      </xdr:nvSpPr>
      <xdr:spPr bwMode="auto">
        <a:xfrm>
          <a:off x="641032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102</xdr:col>
      <xdr:colOff>28575</xdr:colOff>
      <xdr:row>45</xdr:row>
      <xdr:rowOff>0</xdr:rowOff>
    </xdr:from>
    <xdr:to>
      <xdr:col>105</xdr:col>
      <xdr:colOff>57150</xdr:colOff>
      <xdr:row>45</xdr:row>
      <xdr:rowOff>142875</xdr:rowOff>
    </xdr:to>
    <xdr:sp macro="" textlink="">
      <xdr:nvSpPr>
        <xdr:cNvPr id="20615" name="Text Box 135"/>
        <xdr:cNvSpPr txBox="1">
          <a:spLocks noChangeArrowheads="1"/>
        </xdr:cNvSpPr>
      </xdr:nvSpPr>
      <xdr:spPr bwMode="auto">
        <a:xfrm>
          <a:off x="7800975" y="86677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84</xdr:col>
      <xdr:colOff>47625</xdr:colOff>
      <xdr:row>53</xdr:row>
      <xdr:rowOff>171450</xdr:rowOff>
    </xdr:from>
    <xdr:to>
      <xdr:col>88</xdr:col>
      <xdr:colOff>9525</xdr:colOff>
      <xdr:row>54</xdr:row>
      <xdr:rowOff>190500</xdr:rowOff>
    </xdr:to>
    <xdr:sp macro="" textlink="">
      <xdr:nvSpPr>
        <xdr:cNvPr id="20616" name="Text Box 136"/>
        <xdr:cNvSpPr txBox="1">
          <a:spLocks noChangeArrowheads="1"/>
        </xdr:cNvSpPr>
      </xdr:nvSpPr>
      <xdr:spPr bwMode="auto">
        <a:xfrm>
          <a:off x="6448425" y="104775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25</xdr:col>
      <xdr:colOff>47625</xdr:colOff>
      <xdr:row>34</xdr:row>
      <xdr:rowOff>38100</xdr:rowOff>
    </xdr:from>
    <xdr:to>
      <xdr:col>27</xdr:col>
      <xdr:colOff>57150</xdr:colOff>
      <xdr:row>35</xdr:row>
      <xdr:rowOff>47625</xdr:rowOff>
    </xdr:to>
    <xdr:sp macro="" textlink="">
      <xdr:nvSpPr>
        <xdr:cNvPr id="20617" name="Text Box 137"/>
        <xdr:cNvSpPr txBox="1">
          <a:spLocks noChangeArrowheads="1"/>
        </xdr:cNvSpPr>
      </xdr:nvSpPr>
      <xdr:spPr bwMode="auto">
        <a:xfrm>
          <a:off x="1952625"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34</xdr:row>
      <xdr:rowOff>38100</xdr:rowOff>
    </xdr:from>
    <xdr:to>
      <xdr:col>31</xdr:col>
      <xdr:colOff>66675</xdr:colOff>
      <xdr:row>35</xdr:row>
      <xdr:rowOff>47625</xdr:rowOff>
    </xdr:to>
    <xdr:sp macro="" textlink="">
      <xdr:nvSpPr>
        <xdr:cNvPr id="20618" name="Text Box 138"/>
        <xdr:cNvSpPr txBox="1">
          <a:spLocks noChangeArrowheads="1"/>
        </xdr:cNvSpPr>
      </xdr:nvSpPr>
      <xdr:spPr bwMode="auto">
        <a:xfrm>
          <a:off x="2266950" y="661987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34</xdr:row>
      <xdr:rowOff>38100</xdr:rowOff>
    </xdr:from>
    <xdr:ext cx="116541" cy="156882"/>
    <xdr:sp macro="" textlink="">
      <xdr:nvSpPr>
        <xdr:cNvPr id="20619" name="Text Box 139"/>
        <xdr:cNvSpPr txBox="1">
          <a:spLocks noChangeArrowheads="1"/>
        </xdr:cNvSpPr>
      </xdr:nvSpPr>
      <xdr:spPr bwMode="auto">
        <a:xfrm>
          <a:off x="552450" y="661987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33</xdr:row>
      <xdr:rowOff>38100</xdr:rowOff>
    </xdr:from>
    <xdr:to>
      <xdr:col>134</xdr:col>
      <xdr:colOff>47625</xdr:colOff>
      <xdr:row>34</xdr:row>
      <xdr:rowOff>142875</xdr:rowOff>
    </xdr:to>
    <xdr:grpSp>
      <xdr:nvGrpSpPr>
        <xdr:cNvPr id="20620" name="Group 140"/>
        <xdr:cNvGrpSpPr>
          <a:grpSpLocks/>
        </xdr:cNvGrpSpPr>
      </xdr:nvGrpSpPr>
      <xdr:grpSpPr bwMode="auto">
        <a:xfrm>
          <a:off x="10285319" y="6447865"/>
          <a:ext cx="273424" cy="261657"/>
          <a:chOff x="1067" y="288"/>
          <a:chExt cx="29" cy="27"/>
        </a:xfrm>
      </xdr:grpSpPr>
      <xdr:sp macro="" textlink="">
        <xdr:nvSpPr>
          <xdr:cNvPr id="20621" name="Oval 14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622" name="Text Box 14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6</xdr:col>
      <xdr:colOff>19050</xdr:colOff>
      <xdr:row>170</xdr:row>
      <xdr:rowOff>85725</xdr:rowOff>
    </xdr:from>
    <xdr:to>
      <xdr:col>31</xdr:col>
      <xdr:colOff>0</xdr:colOff>
      <xdr:row>170</xdr:row>
      <xdr:rowOff>85725</xdr:rowOff>
    </xdr:to>
    <xdr:sp macro="" textlink="">
      <xdr:nvSpPr>
        <xdr:cNvPr id="20627" name="Line 147"/>
        <xdr:cNvSpPr>
          <a:spLocks noChangeShapeType="1"/>
        </xdr:cNvSpPr>
      </xdr:nvSpPr>
      <xdr:spPr bwMode="auto">
        <a:xfrm>
          <a:off x="476250" y="331279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38100</xdr:colOff>
          <xdr:row>168</xdr:row>
          <xdr:rowOff>57150</xdr:rowOff>
        </xdr:from>
        <xdr:to>
          <xdr:col>12</xdr:col>
          <xdr:colOff>38100</xdr:colOff>
          <xdr:row>170</xdr:row>
          <xdr:rowOff>28575</xdr:rowOff>
        </xdr:to>
        <xdr:sp macro="" textlink="">
          <xdr:nvSpPr>
            <xdr:cNvPr id="20628" name="CommandButton10" hidden="1">
              <a:extLst>
                <a:ext uri="{63B3BB69-23CF-44E3-9099-C40C66FF867C}">
                  <a14:compatExt spid="_x0000_s20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69</xdr:col>
      <xdr:colOff>19050</xdr:colOff>
      <xdr:row>176</xdr:row>
      <xdr:rowOff>175846</xdr:rowOff>
    </xdr:from>
    <xdr:to>
      <xdr:col>72</xdr:col>
      <xdr:colOff>38100</xdr:colOff>
      <xdr:row>177</xdr:row>
      <xdr:rowOff>128221</xdr:rowOff>
    </xdr:to>
    <xdr:sp macro="" textlink="">
      <xdr:nvSpPr>
        <xdr:cNvPr id="20633" name="Text Box 153"/>
        <xdr:cNvSpPr txBox="1">
          <a:spLocks noChangeArrowheads="1"/>
        </xdr:cNvSpPr>
      </xdr:nvSpPr>
      <xdr:spPr bwMode="auto">
        <a:xfrm>
          <a:off x="5074627" y="34224058"/>
          <a:ext cx="238858"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80</xdr:col>
      <xdr:colOff>19050</xdr:colOff>
      <xdr:row>176</xdr:row>
      <xdr:rowOff>175846</xdr:rowOff>
    </xdr:from>
    <xdr:to>
      <xdr:col>83</xdr:col>
      <xdr:colOff>38099</xdr:colOff>
      <xdr:row>177</xdr:row>
      <xdr:rowOff>128221</xdr:rowOff>
    </xdr:to>
    <xdr:sp macro="" textlink="">
      <xdr:nvSpPr>
        <xdr:cNvPr id="20634" name="Text Box 154"/>
        <xdr:cNvSpPr txBox="1">
          <a:spLocks noChangeArrowheads="1"/>
        </xdr:cNvSpPr>
      </xdr:nvSpPr>
      <xdr:spPr bwMode="auto">
        <a:xfrm>
          <a:off x="5880588" y="34224058"/>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19050</xdr:colOff>
      <xdr:row>176</xdr:row>
      <xdr:rowOff>57150</xdr:rowOff>
    </xdr:from>
    <xdr:to>
      <xdr:col>29</xdr:col>
      <xdr:colOff>47625</xdr:colOff>
      <xdr:row>177</xdr:row>
      <xdr:rowOff>57150</xdr:rowOff>
    </xdr:to>
    <xdr:sp macro="" textlink="">
      <xdr:nvSpPr>
        <xdr:cNvPr id="20643" name="Text Box 163"/>
        <xdr:cNvSpPr txBox="1">
          <a:spLocks noChangeArrowheads="1"/>
        </xdr:cNvSpPr>
      </xdr:nvSpPr>
      <xdr:spPr bwMode="auto">
        <a:xfrm>
          <a:off x="2076450" y="341661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36</xdr:col>
      <xdr:colOff>23813</xdr:colOff>
      <xdr:row>186</xdr:row>
      <xdr:rowOff>20637</xdr:rowOff>
    </xdr:from>
    <xdr:to>
      <xdr:col>39</xdr:col>
      <xdr:colOff>14288</xdr:colOff>
      <xdr:row>186</xdr:row>
      <xdr:rowOff>249237</xdr:rowOff>
    </xdr:to>
    <xdr:sp macro="" textlink="">
      <xdr:nvSpPr>
        <xdr:cNvPr id="20645" name="Text Box 165"/>
        <xdr:cNvSpPr txBox="1">
          <a:spLocks noChangeArrowheads="1"/>
        </xdr:cNvSpPr>
      </xdr:nvSpPr>
      <xdr:spPr bwMode="auto">
        <a:xfrm>
          <a:off x="2881313" y="36160075"/>
          <a:ext cx="228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69</xdr:col>
      <xdr:colOff>28575</xdr:colOff>
      <xdr:row>185</xdr:row>
      <xdr:rowOff>171450</xdr:rowOff>
    </xdr:from>
    <xdr:to>
      <xdr:col>72</xdr:col>
      <xdr:colOff>38100</xdr:colOff>
      <xdr:row>186</xdr:row>
      <xdr:rowOff>133350</xdr:rowOff>
    </xdr:to>
    <xdr:sp macro="" textlink="">
      <xdr:nvSpPr>
        <xdr:cNvPr id="20646" name="Text Box 166"/>
        <xdr:cNvSpPr txBox="1">
          <a:spLocks noChangeArrowheads="1"/>
        </xdr:cNvSpPr>
      </xdr:nvSpPr>
      <xdr:spPr bwMode="auto">
        <a:xfrm>
          <a:off x="6124575" y="36090225"/>
          <a:ext cx="2381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80</xdr:col>
      <xdr:colOff>28575</xdr:colOff>
      <xdr:row>185</xdr:row>
      <xdr:rowOff>171450</xdr:rowOff>
    </xdr:from>
    <xdr:to>
      <xdr:col>83</xdr:col>
      <xdr:colOff>19049</xdr:colOff>
      <xdr:row>186</xdr:row>
      <xdr:rowOff>133350</xdr:rowOff>
    </xdr:to>
    <xdr:sp macro="" textlink="">
      <xdr:nvSpPr>
        <xdr:cNvPr id="20647" name="Text Box 167"/>
        <xdr:cNvSpPr txBox="1">
          <a:spLocks noChangeArrowheads="1"/>
        </xdr:cNvSpPr>
      </xdr:nvSpPr>
      <xdr:spPr bwMode="auto">
        <a:xfrm>
          <a:off x="6962775" y="36090225"/>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25</xdr:col>
      <xdr:colOff>47625</xdr:colOff>
      <xdr:row>166</xdr:row>
      <xdr:rowOff>38100</xdr:rowOff>
    </xdr:from>
    <xdr:to>
      <xdr:col>27</xdr:col>
      <xdr:colOff>57150</xdr:colOff>
      <xdr:row>167</xdr:row>
      <xdr:rowOff>47625</xdr:rowOff>
    </xdr:to>
    <xdr:sp macro="" textlink="">
      <xdr:nvSpPr>
        <xdr:cNvPr id="20648" name="Text Box 168"/>
        <xdr:cNvSpPr txBox="1">
          <a:spLocks noChangeArrowheads="1"/>
        </xdr:cNvSpPr>
      </xdr:nvSpPr>
      <xdr:spPr bwMode="auto">
        <a:xfrm>
          <a:off x="1952625" y="32251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166</xdr:row>
      <xdr:rowOff>38100</xdr:rowOff>
    </xdr:from>
    <xdr:to>
      <xdr:col>31</xdr:col>
      <xdr:colOff>66675</xdr:colOff>
      <xdr:row>167</xdr:row>
      <xdr:rowOff>47625</xdr:rowOff>
    </xdr:to>
    <xdr:sp macro="" textlink="">
      <xdr:nvSpPr>
        <xdr:cNvPr id="20649" name="Text Box 169"/>
        <xdr:cNvSpPr txBox="1">
          <a:spLocks noChangeArrowheads="1"/>
        </xdr:cNvSpPr>
      </xdr:nvSpPr>
      <xdr:spPr bwMode="auto">
        <a:xfrm>
          <a:off x="2266950" y="322516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166</xdr:row>
      <xdr:rowOff>38100</xdr:rowOff>
    </xdr:from>
    <xdr:ext cx="116541" cy="156882"/>
    <xdr:sp macro="" textlink="">
      <xdr:nvSpPr>
        <xdr:cNvPr id="20650" name="Text Box 170"/>
        <xdr:cNvSpPr txBox="1">
          <a:spLocks noChangeArrowheads="1"/>
        </xdr:cNvSpPr>
      </xdr:nvSpPr>
      <xdr:spPr bwMode="auto">
        <a:xfrm>
          <a:off x="552450" y="322516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131</xdr:col>
      <xdr:colOff>9525</xdr:colOff>
      <xdr:row>165</xdr:row>
      <xdr:rowOff>38100</xdr:rowOff>
    </xdr:from>
    <xdr:to>
      <xdr:col>134</xdr:col>
      <xdr:colOff>47625</xdr:colOff>
      <xdr:row>166</xdr:row>
      <xdr:rowOff>142875</xdr:rowOff>
    </xdr:to>
    <xdr:grpSp>
      <xdr:nvGrpSpPr>
        <xdr:cNvPr id="20651" name="Group 171"/>
        <xdr:cNvGrpSpPr>
          <a:grpSpLocks/>
        </xdr:cNvGrpSpPr>
      </xdr:nvGrpSpPr>
      <xdr:grpSpPr bwMode="auto">
        <a:xfrm>
          <a:off x="10285319" y="32008482"/>
          <a:ext cx="273424" cy="261658"/>
          <a:chOff x="1067" y="288"/>
          <a:chExt cx="29" cy="27"/>
        </a:xfrm>
      </xdr:grpSpPr>
      <xdr:sp macro="" textlink="">
        <xdr:nvSpPr>
          <xdr:cNvPr id="20652" name="Oval 17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653" name="Text Box 17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36</xdr:col>
      <xdr:colOff>19050</xdr:colOff>
      <xdr:row>176</xdr:row>
      <xdr:rowOff>175846</xdr:rowOff>
    </xdr:from>
    <xdr:to>
      <xdr:col>39</xdr:col>
      <xdr:colOff>38100</xdr:colOff>
      <xdr:row>177</xdr:row>
      <xdr:rowOff>128221</xdr:rowOff>
    </xdr:to>
    <xdr:sp macro="" textlink="">
      <xdr:nvSpPr>
        <xdr:cNvPr id="20654" name="Text Box 174"/>
        <xdr:cNvSpPr txBox="1">
          <a:spLocks noChangeArrowheads="1"/>
        </xdr:cNvSpPr>
      </xdr:nvSpPr>
      <xdr:spPr bwMode="auto">
        <a:xfrm>
          <a:off x="2656742" y="34224058"/>
          <a:ext cx="238858"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88</xdr:col>
      <xdr:colOff>0</xdr:colOff>
      <xdr:row>176</xdr:row>
      <xdr:rowOff>175846</xdr:rowOff>
    </xdr:from>
    <xdr:to>
      <xdr:col>91</xdr:col>
      <xdr:colOff>19049</xdr:colOff>
      <xdr:row>177</xdr:row>
      <xdr:rowOff>128221</xdr:rowOff>
    </xdr:to>
    <xdr:sp macro="" textlink="">
      <xdr:nvSpPr>
        <xdr:cNvPr id="20655" name="Text Box 175"/>
        <xdr:cNvSpPr txBox="1">
          <a:spLocks noChangeArrowheads="1"/>
        </xdr:cNvSpPr>
      </xdr:nvSpPr>
      <xdr:spPr bwMode="auto">
        <a:xfrm>
          <a:off x="6447692" y="34224058"/>
          <a:ext cx="238857"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58</xdr:col>
      <xdr:colOff>0</xdr:colOff>
      <xdr:row>176</xdr:row>
      <xdr:rowOff>175846</xdr:rowOff>
    </xdr:from>
    <xdr:to>
      <xdr:col>61</xdr:col>
      <xdr:colOff>19051</xdr:colOff>
      <xdr:row>177</xdr:row>
      <xdr:rowOff>128221</xdr:rowOff>
    </xdr:to>
    <xdr:sp macro="" textlink="">
      <xdr:nvSpPr>
        <xdr:cNvPr id="20656" name="Text Box 176"/>
        <xdr:cNvSpPr txBox="1">
          <a:spLocks noChangeArrowheads="1"/>
        </xdr:cNvSpPr>
      </xdr:nvSpPr>
      <xdr:spPr bwMode="auto">
        <a:xfrm>
          <a:off x="4249615" y="34224058"/>
          <a:ext cx="238859"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33</a:t>
          </a: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135</xdr:row>
          <xdr:rowOff>57150</xdr:rowOff>
        </xdr:from>
        <xdr:to>
          <xdr:col>25</xdr:col>
          <xdr:colOff>0</xdr:colOff>
          <xdr:row>137</xdr:row>
          <xdr:rowOff>19050</xdr:rowOff>
        </xdr:to>
        <xdr:sp macro="" textlink="">
          <xdr:nvSpPr>
            <xdr:cNvPr id="20660" name="CommandButton9" hidden="1">
              <a:extLst>
                <a:ext uri="{63B3BB69-23CF-44E3-9099-C40C66FF867C}">
                  <a14:compatExt spid="_x0000_s20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61</xdr:col>
      <xdr:colOff>9525</xdr:colOff>
      <xdr:row>110</xdr:row>
      <xdr:rowOff>171450</xdr:rowOff>
    </xdr:from>
    <xdr:to>
      <xdr:col>64</xdr:col>
      <xdr:colOff>38100</xdr:colOff>
      <xdr:row>111</xdr:row>
      <xdr:rowOff>123825</xdr:rowOff>
    </xdr:to>
    <xdr:sp macro="" textlink="">
      <xdr:nvSpPr>
        <xdr:cNvPr id="20673" name="Text Box 193"/>
        <xdr:cNvSpPr txBox="1">
          <a:spLocks noChangeArrowheads="1"/>
        </xdr:cNvSpPr>
      </xdr:nvSpPr>
      <xdr:spPr bwMode="auto">
        <a:xfrm>
          <a:off x="4657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106</xdr:col>
      <xdr:colOff>28575</xdr:colOff>
      <xdr:row>111</xdr:row>
      <xdr:rowOff>0</xdr:rowOff>
    </xdr:from>
    <xdr:to>
      <xdr:col>109</xdr:col>
      <xdr:colOff>47625</xdr:colOff>
      <xdr:row>111</xdr:row>
      <xdr:rowOff>142875</xdr:rowOff>
    </xdr:to>
    <xdr:sp macro="" textlink="">
      <xdr:nvSpPr>
        <xdr:cNvPr id="20674" name="Text Box 194"/>
        <xdr:cNvSpPr txBox="1">
          <a:spLocks noChangeArrowheads="1"/>
        </xdr:cNvSpPr>
      </xdr:nvSpPr>
      <xdr:spPr bwMode="auto">
        <a:xfrm>
          <a:off x="8105775" y="215074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61</xdr:col>
      <xdr:colOff>9525</xdr:colOff>
      <xdr:row>110</xdr:row>
      <xdr:rowOff>171450</xdr:rowOff>
    </xdr:from>
    <xdr:to>
      <xdr:col>64</xdr:col>
      <xdr:colOff>38100</xdr:colOff>
      <xdr:row>111</xdr:row>
      <xdr:rowOff>123825</xdr:rowOff>
    </xdr:to>
    <xdr:sp macro="" textlink="">
      <xdr:nvSpPr>
        <xdr:cNvPr id="20681" name="Text Box 201"/>
        <xdr:cNvSpPr txBox="1">
          <a:spLocks noChangeArrowheads="1"/>
        </xdr:cNvSpPr>
      </xdr:nvSpPr>
      <xdr:spPr bwMode="auto">
        <a:xfrm>
          <a:off x="4657725" y="2148840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58</xdr:col>
      <xdr:colOff>17463</xdr:colOff>
      <xdr:row>185</xdr:row>
      <xdr:rowOff>188912</xdr:rowOff>
    </xdr:from>
    <xdr:to>
      <xdr:col>61</xdr:col>
      <xdr:colOff>7939</xdr:colOff>
      <xdr:row>186</xdr:row>
      <xdr:rowOff>227012</xdr:rowOff>
    </xdr:to>
    <xdr:sp macro="" textlink="">
      <xdr:nvSpPr>
        <xdr:cNvPr id="116" name="Text Box 165"/>
        <xdr:cNvSpPr txBox="1">
          <a:spLocks noChangeArrowheads="1"/>
        </xdr:cNvSpPr>
      </xdr:nvSpPr>
      <xdr:spPr bwMode="auto">
        <a:xfrm>
          <a:off x="3748088" y="36137850"/>
          <a:ext cx="228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oneCellAnchor>
    <xdr:from>
      <xdr:col>77</xdr:col>
      <xdr:colOff>0</xdr:colOff>
      <xdr:row>78</xdr:row>
      <xdr:rowOff>0</xdr:rowOff>
    </xdr:from>
    <xdr:ext cx="247650" cy="142875"/>
    <xdr:sp macro="" textlink="">
      <xdr:nvSpPr>
        <xdr:cNvPr id="110" name="Text Box 84"/>
        <xdr:cNvSpPr txBox="1">
          <a:spLocks noChangeArrowheads="1"/>
        </xdr:cNvSpPr>
      </xdr:nvSpPr>
      <xdr:spPr bwMode="auto">
        <a:xfrm>
          <a:off x="6705600" y="1508760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77</xdr:col>
      <xdr:colOff>0</xdr:colOff>
      <xdr:row>86</xdr:row>
      <xdr:rowOff>171450</xdr:rowOff>
    </xdr:from>
    <xdr:ext cx="238125" cy="171450"/>
    <xdr:sp macro="" textlink="">
      <xdr:nvSpPr>
        <xdr:cNvPr id="111" name="Text Box 89"/>
        <xdr:cNvSpPr txBox="1">
          <a:spLocks noChangeArrowheads="1"/>
        </xdr:cNvSpPr>
      </xdr:nvSpPr>
      <xdr:spPr bwMode="auto">
        <a:xfrm>
          <a:off x="6705600" y="16897350"/>
          <a:ext cx="238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ｴ</a:t>
          </a:r>
        </a:p>
      </xdr:txBody>
    </xdr:sp>
    <xdr:clientData/>
  </xdr:oneCellAnchor>
  <xdr:oneCellAnchor>
    <xdr:from>
      <xdr:col>47</xdr:col>
      <xdr:colOff>0</xdr:colOff>
      <xdr:row>176</xdr:row>
      <xdr:rowOff>175846</xdr:rowOff>
    </xdr:from>
    <xdr:ext cx="242681" cy="142875"/>
    <xdr:sp macro="" textlink="">
      <xdr:nvSpPr>
        <xdr:cNvPr id="112" name="Text Box 176"/>
        <xdr:cNvSpPr txBox="1">
          <a:spLocks noChangeArrowheads="1"/>
        </xdr:cNvSpPr>
      </xdr:nvSpPr>
      <xdr:spPr bwMode="auto">
        <a:xfrm>
          <a:off x="3443654" y="34224058"/>
          <a:ext cx="242681"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22</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47</xdr:col>
      <xdr:colOff>17463</xdr:colOff>
      <xdr:row>185</xdr:row>
      <xdr:rowOff>188912</xdr:rowOff>
    </xdr:from>
    <xdr:ext cx="214106" cy="228600"/>
    <xdr:sp macro="" textlink="">
      <xdr:nvSpPr>
        <xdr:cNvPr id="113" name="Text Box 165"/>
        <xdr:cNvSpPr txBox="1">
          <a:spLocks noChangeArrowheads="1"/>
        </xdr:cNvSpPr>
      </xdr:nvSpPr>
      <xdr:spPr bwMode="auto">
        <a:xfrm>
          <a:off x="4340985" y="36193412"/>
          <a:ext cx="21410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1505"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1506"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1507"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28575</xdr:colOff>
      <xdr:row>3</xdr:row>
      <xdr:rowOff>114300</xdr:rowOff>
    </xdr:from>
    <xdr:to>
      <xdr:col>31</xdr:col>
      <xdr:colOff>9525</xdr:colOff>
      <xdr:row>3</xdr:row>
      <xdr:rowOff>114300</xdr:rowOff>
    </xdr:to>
    <xdr:sp macro="" textlink="">
      <xdr:nvSpPr>
        <xdr:cNvPr id="21508" name="Line 4"/>
        <xdr:cNvSpPr>
          <a:spLocks noChangeShapeType="1"/>
        </xdr:cNvSpPr>
      </xdr:nvSpPr>
      <xdr:spPr bwMode="auto">
        <a:xfrm>
          <a:off x="485775" y="7620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124</xdr:col>
      <xdr:colOff>9525</xdr:colOff>
      <xdr:row>10</xdr:row>
      <xdr:rowOff>180975</xdr:rowOff>
    </xdr:from>
    <xdr:to>
      <xdr:col>126</xdr:col>
      <xdr:colOff>66675</xdr:colOff>
      <xdr:row>11</xdr:row>
      <xdr:rowOff>180975</xdr:rowOff>
    </xdr:to>
    <xdr:sp macro="" textlink="">
      <xdr:nvSpPr>
        <xdr:cNvPr id="21509" name="Text Box 5"/>
        <xdr:cNvSpPr txBox="1">
          <a:spLocks noChangeArrowheads="1"/>
        </xdr:cNvSpPr>
      </xdr:nvSpPr>
      <xdr:spPr bwMode="auto">
        <a:xfrm>
          <a:off x="9458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1510" name="Text Box 6"/>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1513" name="Text Box 9"/>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1514" name="Text Box 10"/>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1515" name="Text Box 11"/>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1518" name="Text Box 14"/>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1519" name="Text Box 15"/>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111</xdr:col>
      <xdr:colOff>19050</xdr:colOff>
      <xdr:row>10</xdr:row>
      <xdr:rowOff>180975</xdr:rowOff>
    </xdr:from>
    <xdr:to>
      <xdr:col>114</xdr:col>
      <xdr:colOff>38100</xdr:colOff>
      <xdr:row>11</xdr:row>
      <xdr:rowOff>133350</xdr:rowOff>
    </xdr:to>
    <xdr:sp macro="" textlink="">
      <xdr:nvSpPr>
        <xdr:cNvPr id="21520" name="Text Box 16"/>
        <xdr:cNvSpPr txBox="1">
          <a:spLocks noChangeArrowheads="1"/>
        </xdr:cNvSpPr>
      </xdr:nvSpPr>
      <xdr:spPr bwMode="auto">
        <a:xfrm>
          <a:off x="8477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30</xdr:col>
      <xdr:colOff>28575</xdr:colOff>
      <xdr:row>19</xdr:row>
      <xdr:rowOff>171450</xdr:rowOff>
    </xdr:from>
    <xdr:to>
      <xdr:col>33</xdr:col>
      <xdr:colOff>57150</xdr:colOff>
      <xdr:row>20</xdr:row>
      <xdr:rowOff>200025</xdr:rowOff>
    </xdr:to>
    <xdr:sp macro="" textlink="">
      <xdr:nvSpPr>
        <xdr:cNvPr id="21527" name="Text Box 23"/>
        <xdr:cNvSpPr txBox="1">
          <a:spLocks noChangeArrowheads="1"/>
        </xdr:cNvSpPr>
      </xdr:nvSpPr>
      <xdr:spPr bwMode="auto">
        <a:xfrm>
          <a:off x="2314575" y="38576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19</xdr:row>
      <xdr:rowOff>171450</xdr:rowOff>
    </xdr:from>
    <xdr:to>
      <xdr:col>46</xdr:col>
      <xdr:colOff>0</xdr:colOff>
      <xdr:row>20</xdr:row>
      <xdr:rowOff>190500</xdr:rowOff>
    </xdr:to>
    <xdr:sp macro="" textlink="">
      <xdr:nvSpPr>
        <xdr:cNvPr id="21528" name="Text Box 24"/>
        <xdr:cNvSpPr txBox="1">
          <a:spLocks noChangeArrowheads="1"/>
        </xdr:cNvSpPr>
      </xdr:nvSpPr>
      <xdr:spPr bwMode="auto">
        <a:xfrm>
          <a:off x="3238500" y="38576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19</xdr:row>
      <xdr:rowOff>171450</xdr:rowOff>
    </xdr:from>
    <xdr:to>
      <xdr:col>57</xdr:col>
      <xdr:colOff>57150</xdr:colOff>
      <xdr:row>20</xdr:row>
      <xdr:rowOff>209550</xdr:rowOff>
    </xdr:to>
    <xdr:sp macro="" textlink="">
      <xdr:nvSpPr>
        <xdr:cNvPr id="21529" name="Text Box 25"/>
        <xdr:cNvSpPr txBox="1">
          <a:spLocks noChangeArrowheads="1"/>
        </xdr:cNvSpPr>
      </xdr:nvSpPr>
      <xdr:spPr bwMode="auto">
        <a:xfrm>
          <a:off x="4162425" y="38576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19</xdr:row>
      <xdr:rowOff>171450</xdr:rowOff>
    </xdr:from>
    <xdr:to>
      <xdr:col>69</xdr:col>
      <xdr:colOff>19050</xdr:colOff>
      <xdr:row>20</xdr:row>
      <xdr:rowOff>209550</xdr:rowOff>
    </xdr:to>
    <xdr:sp macro="" textlink="">
      <xdr:nvSpPr>
        <xdr:cNvPr id="21530" name="Text Box 26"/>
        <xdr:cNvSpPr txBox="1">
          <a:spLocks noChangeArrowheads="1"/>
        </xdr:cNvSpPr>
      </xdr:nvSpPr>
      <xdr:spPr bwMode="auto">
        <a:xfrm>
          <a:off x="5057775"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28575</xdr:colOff>
      <xdr:row>19</xdr:row>
      <xdr:rowOff>171450</xdr:rowOff>
    </xdr:from>
    <xdr:to>
      <xdr:col>84</xdr:col>
      <xdr:colOff>19050</xdr:colOff>
      <xdr:row>20</xdr:row>
      <xdr:rowOff>209550</xdr:rowOff>
    </xdr:to>
    <xdr:sp macro="" textlink="">
      <xdr:nvSpPr>
        <xdr:cNvPr id="21537" name="Text Box 33"/>
        <xdr:cNvSpPr txBox="1">
          <a:spLocks noChangeArrowheads="1"/>
        </xdr:cNvSpPr>
      </xdr:nvSpPr>
      <xdr:spPr bwMode="auto">
        <a:xfrm>
          <a:off x="6200775"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111</xdr:col>
      <xdr:colOff>38100</xdr:colOff>
      <xdr:row>19</xdr:row>
      <xdr:rowOff>171450</xdr:rowOff>
    </xdr:from>
    <xdr:to>
      <xdr:col>114</xdr:col>
      <xdr:colOff>28575</xdr:colOff>
      <xdr:row>20</xdr:row>
      <xdr:rowOff>209550</xdr:rowOff>
    </xdr:to>
    <xdr:sp macro="" textlink="">
      <xdr:nvSpPr>
        <xdr:cNvPr id="21538" name="Text Box 34"/>
        <xdr:cNvSpPr txBox="1">
          <a:spLocks noChangeArrowheads="1"/>
        </xdr:cNvSpPr>
      </xdr:nvSpPr>
      <xdr:spPr bwMode="auto">
        <a:xfrm>
          <a:off x="8496300"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1539" name="Text Box 35"/>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96</xdr:col>
      <xdr:colOff>28575</xdr:colOff>
      <xdr:row>19</xdr:row>
      <xdr:rowOff>171450</xdr:rowOff>
    </xdr:from>
    <xdr:to>
      <xdr:col>99</xdr:col>
      <xdr:colOff>19050</xdr:colOff>
      <xdr:row>20</xdr:row>
      <xdr:rowOff>209550</xdr:rowOff>
    </xdr:to>
    <xdr:sp macro="" textlink="">
      <xdr:nvSpPr>
        <xdr:cNvPr id="21541" name="Text Box 37"/>
        <xdr:cNvSpPr txBox="1">
          <a:spLocks noChangeArrowheads="1"/>
        </xdr:cNvSpPr>
      </xdr:nvSpPr>
      <xdr:spPr bwMode="auto">
        <a:xfrm>
          <a:off x="7343775" y="38576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1545" name="Group 41"/>
        <xdr:cNvGrpSpPr>
          <a:grpSpLocks/>
        </xdr:cNvGrpSpPr>
      </xdr:nvGrpSpPr>
      <xdr:grpSpPr bwMode="auto">
        <a:xfrm>
          <a:off x="10285319" y="38100"/>
          <a:ext cx="273424" cy="261657"/>
          <a:chOff x="1067" y="288"/>
          <a:chExt cx="29" cy="27"/>
        </a:xfrm>
      </xdr:grpSpPr>
      <xdr:sp macro="" textlink="">
        <xdr:nvSpPr>
          <xdr:cNvPr id="21546" name="Oval 4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547" name="Text Box 4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2529"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2530"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2531"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28575</xdr:colOff>
      <xdr:row>3</xdr:row>
      <xdr:rowOff>114300</xdr:rowOff>
    </xdr:from>
    <xdr:to>
      <xdr:col>31</xdr:col>
      <xdr:colOff>9525</xdr:colOff>
      <xdr:row>3</xdr:row>
      <xdr:rowOff>114300</xdr:rowOff>
    </xdr:to>
    <xdr:sp macro="" textlink="">
      <xdr:nvSpPr>
        <xdr:cNvPr id="22532" name="Line 4"/>
        <xdr:cNvSpPr>
          <a:spLocks noChangeShapeType="1"/>
        </xdr:cNvSpPr>
      </xdr:nvSpPr>
      <xdr:spPr bwMode="auto">
        <a:xfrm>
          <a:off x="485775" y="7620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124</xdr:col>
      <xdr:colOff>9525</xdr:colOff>
      <xdr:row>10</xdr:row>
      <xdr:rowOff>180975</xdr:rowOff>
    </xdr:from>
    <xdr:to>
      <xdr:col>126</xdr:col>
      <xdr:colOff>66675</xdr:colOff>
      <xdr:row>11</xdr:row>
      <xdr:rowOff>180975</xdr:rowOff>
    </xdr:to>
    <xdr:sp macro="" textlink="">
      <xdr:nvSpPr>
        <xdr:cNvPr id="22533" name="Text Box 5"/>
        <xdr:cNvSpPr txBox="1">
          <a:spLocks noChangeArrowheads="1"/>
        </xdr:cNvSpPr>
      </xdr:nvSpPr>
      <xdr:spPr bwMode="auto">
        <a:xfrm>
          <a:off x="9458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2534" name="Text Box 6"/>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2537" name="Text Box 9"/>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2538" name="Text Box 10"/>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2539" name="Text Box 11"/>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2542" name="Text Box 14"/>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2543" name="Text Box 15"/>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111</xdr:col>
      <xdr:colOff>19050</xdr:colOff>
      <xdr:row>10</xdr:row>
      <xdr:rowOff>180975</xdr:rowOff>
    </xdr:from>
    <xdr:to>
      <xdr:col>114</xdr:col>
      <xdr:colOff>38100</xdr:colOff>
      <xdr:row>11</xdr:row>
      <xdr:rowOff>133350</xdr:rowOff>
    </xdr:to>
    <xdr:sp macro="" textlink="">
      <xdr:nvSpPr>
        <xdr:cNvPr id="22544" name="Text Box 16"/>
        <xdr:cNvSpPr txBox="1">
          <a:spLocks noChangeArrowheads="1"/>
        </xdr:cNvSpPr>
      </xdr:nvSpPr>
      <xdr:spPr bwMode="auto">
        <a:xfrm>
          <a:off x="8477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30</xdr:col>
      <xdr:colOff>28575</xdr:colOff>
      <xdr:row>23</xdr:row>
      <xdr:rowOff>180975</xdr:rowOff>
    </xdr:from>
    <xdr:to>
      <xdr:col>33</xdr:col>
      <xdr:colOff>57150</xdr:colOff>
      <xdr:row>24</xdr:row>
      <xdr:rowOff>209550</xdr:rowOff>
    </xdr:to>
    <xdr:sp macro="" textlink="">
      <xdr:nvSpPr>
        <xdr:cNvPr id="22551" name="Text Box 23"/>
        <xdr:cNvSpPr txBox="1">
          <a:spLocks noChangeArrowheads="1"/>
        </xdr:cNvSpPr>
      </xdr:nvSpPr>
      <xdr:spPr bwMode="auto">
        <a:xfrm>
          <a:off x="2314575" y="46577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23</xdr:row>
      <xdr:rowOff>180975</xdr:rowOff>
    </xdr:from>
    <xdr:to>
      <xdr:col>46</xdr:col>
      <xdr:colOff>0</xdr:colOff>
      <xdr:row>24</xdr:row>
      <xdr:rowOff>200025</xdr:rowOff>
    </xdr:to>
    <xdr:sp macro="" textlink="">
      <xdr:nvSpPr>
        <xdr:cNvPr id="22552" name="Text Box 24"/>
        <xdr:cNvSpPr txBox="1">
          <a:spLocks noChangeArrowheads="1"/>
        </xdr:cNvSpPr>
      </xdr:nvSpPr>
      <xdr:spPr bwMode="auto">
        <a:xfrm>
          <a:off x="3238500" y="46577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23</xdr:row>
      <xdr:rowOff>180975</xdr:rowOff>
    </xdr:from>
    <xdr:to>
      <xdr:col>57</xdr:col>
      <xdr:colOff>57150</xdr:colOff>
      <xdr:row>24</xdr:row>
      <xdr:rowOff>219075</xdr:rowOff>
    </xdr:to>
    <xdr:sp macro="" textlink="">
      <xdr:nvSpPr>
        <xdr:cNvPr id="22553" name="Text Box 25"/>
        <xdr:cNvSpPr txBox="1">
          <a:spLocks noChangeArrowheads="1"/>
        </xdr:cNvSpPr>
      </xdr:nvSpPr>
      <xdr:spPr bwMode="auto">
        <a:xfrm>
          <a:off x="4162425" y="46577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23</xdr:row>
      <xdr:rowOff>180975</xdr:rowOff>
    </xdr:from>
    <xdr:to>
      <xdr:col>69</xdr:col>
      <xdr:colOff>19050</xdr:colOff>
      <xdr:row>24</xdr:row>
      <xdr:rowOff>219075</xdr:rowOff>
    </xdr:to>
    <xdr:sp macro="" textlink="">
      <xdr:nvSpPr>
        <xdr:cNvPr id="22554" name="Text Box 26"/>
        <xdr:cNvSpPr txBox="1">
          <a:spLocks noChangeArrowheads="1"/>
        </xdr:cNvSpPr>
      </xdr:nvSpPr>
      <xdr:spPr bwMode="auto">
        <a:xfrm>
          <a:off x="5057775"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28575</xdr:colOff>
      <xdr:row>23</xdr:row>
      <xdr:rowOff>180975</xdr:rowOff>
    </xdr:from>
    <xdr:to>
      <xdr:col>84</xdr:col>
      <xdr:colOff>19050</xdr:colOff>
      <xdr:row>24</xdr:row>
      <xdr:rowOff>219075</xdr:rowOff>
    </xdr:to>
    <xdr:sp macro="" textlink="">
      <xdr:nvSpPr>
        <xdr:cNvPr id="22559" name="Text Box 31"/>
        <xdr:cNvSpPr txBox="1">
          <a:spLocks noChangeArrowheads="1"/>
        </xdr:cNvSpPr>
      </xdr:nvSpPr>
      <xdr:spPr bwMode="auto">
        <a:xfrm>
          <a:off x="6200775"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111</xdr:col>
      <xdr:colOff>38100</xdr:colOff>
      <xdr:row>23</xdr:row>
      <xdr:rowOff>180975</xdr:rowOff>
    </xdr:from>
    <xdr:to>
      <xdr:col>114</xdr:col>
      <xdr:colOff>28575</xdr:colOff>
      <xdr:row>24</xdr:row>
      <xdr:rowOff>219075</xdr:rowOff>
    </xdr:to>
    <xdr:sp macro="" textlink="">
      <xdr:nvSpPr>
        <xdr:cNvPr id="22560" name="Text Box 32"/>
        <xdr:cNvSpPr txBox="1">
          <a:spLocks noChangeArrowheads="1"/>
        </xdr:cNvSpPr>
      </xdr:nvSpPr>
      <xdr:spPr bwMode="auto">
        <a:xfrm>
          <a:off x="8496300"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2561" name="Text Box 33"/>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96</xdr:col>
      <xdr:colOff>28575</xdr:colOff>
      <xdr:row>23</xdr:row>
      <xdr:rowOff>180975</xdr:rowOff>
    </xdr:from>
    <xdr:to>
      <xdr:col>99</xdr:col>
      <xdr:colOff>19050</xdr:colOff>
      <xdr:row>24</xdr:row>
      <xdr:rowOff>219075</xdr:rowOff>
    </xdr:to>
    <xdr:sp macro="" textlink="">
      <xdr:nvSpPr>
        <xdr:cNvPr id="22563" name="Text Box 35"/>
        <xdr:cNvSpPr txBox="1">
          <a:spLocks noChangeArrowheads="1"/>
        </xdr:cNvSpPr>
      </xdr:nvSpPr>
      <xdr:spPr bwMode="auto">
        <a:xfrm>
          <a:off x="7343775" y="4657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2567" name="Group 39"/>
        <xdr:cNvGrpSpPr>
          <a:grpSpLocks/>
        </xdr:cNvGrpSpPr>
      </xdr:nvGrpSpPr>
      <xdr:grpSpPr bwMode="auto">
        <a:xfrm>
          <a:off x="10285319" y="38100"/>
          <a:ext cx="273424" cy="261657"/>
          <a:chOff x="1067" y="288"/>
          <a:chExt cx="29" cy="27"/>
        </a:xfrm>
      </xdr:grpSpPr>
      <xdr:sp macro="" textlink="">
        <xdr:nvSpPr>
          <xdr:cNvPr id="22568" name="Oval 4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569" name="Text Box 4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3553"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3554"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1</xdr:row>
      <xdr:rowOff>38100</xdr:rowOff>
    </xdr:from>
    <xdr:ext cx="107016" cy="156883"/>
    <xdr:sp macro="" textlink="">
      <xdr:nvSpPr>
        <xdr:cNvPr id="23555" name="Text Box 3"/>
        <xdr:cNvSpPr txBox="1">
          <a:spLocks noChangeArrowheads="1"/>
        </xdr:cNvSpPr>
      </xdr:nvSpPr>
      <xdr:spPr bwMode="auto">
        <a:xfrm>
          <a:off x="571500" y="2000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66675</xdr:rowOff>
    </xdr:from>
    <xdr:to>
      <xdr:col>31</xdr:col>
      <xdr:colOff>0</xdr:colOff>
      <xdr:row>4</xdr:row>
      <xdr:rowOff>66675</xdr:rowOff>
    </xdr:to>
    <xdr:sp macro="" textlink="">
      <xdr:nvSpPr>
        <xdr:cNvPr id="23556" name="Line 4"/>
        <xdr:cNvSpPr>
          <a:spLocks noChangeShapeType="1"/>
        </xdr:cNvSpPr>
      </xdr:nvSpPr>
      <xdr:spPr bwMode="auto">
        <a:xfrm>
          <a:off x="476250" y="8572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10</xdr:row>
      <xdr:rowOff>180975</xdr:rowOff>
    </xdr:from>
    <xdr:to>
      <xdr:col>111</xdr:col>
      <xdr:colOff>66675</xdr:colOff>
      <xdr:row>11</xdr:row>
      <xdr:rowOff>180975</xdr:rowOff>
    </xdr:to>
    <xdr:sp macro="" textlink="">
      <xdr:nvSpPr>
        <xdr:cNvPr id="23557" name="Text Box 5"/>
        <xdr:cNvSpPr txBox="1">
          <a:spLocks noChangeArrowheads="1"/>
        </xdr:cNvSpPr>
      </xdr:nvSpPr>
      <xdr:spPr bwMode="auto">
        <a:xfrm>
          <a:off x="8315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3558" name="Text Box 6"/>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3561" name="Text Box 9"/>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3562" name="Text Box 10"/>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3563" name="Text Box 11"/>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3566" name="Text Box 14"/>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3567" name="Text Box 15"/>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3568" name="Text Box 16"/>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28575</xdr:colOff>
      <xdr:row>20</xdr:row>
      <xdr:rowOff>0</xdr:rowOff>
    </xdr:from>
    <xdr:to>
      <xdr:col>33</xdr:col>
      <xdr:colOff>57150</xdr:colOff>
      <xdr:row>20</xdr:row>
      <xdr:rowOff>219075</xdr:rowOff>
    </xdr:to>
    <xdr:sp macro="" textlink="">
      <xdr:nvSpPr>
        <xdr:cNvPr id="23575" name="Text Box 23"/>
        <xdr:cNvSpPr txBox="1">
          <a:spLocks noChangeArrowheads="1"/>
        </xdr:cNvSpPr>
      </xdr:nvSpPr>
      <xdr:spPr bwMode="auto">
        <a:xfrm>
          <a:off x="2314575" y="384810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20</xdr:row>
      <xdr:rowOff>0</xdr:rowOff>
    </xdr:from>
    <xdr:to>
      <xdr:col>46</xdr:col>
      <xdr:colOff>0</xdr:colOff>
      <xdr:row>20</xdr:row>
      <xdr:rowOff>209550</xdr:rowOff>
    </xdr:to>
    <xdr:sp macro="" textlink="">
      <xdr:nvSpPr>
        <xdr:cNvPr id="23576" name="Text Box 24"/>
        <xdr:cNvSpPr txBox="1">
          <a:spLocks noChangeArrowheads="1"/>
        </xdr:cNvSpPr>
      </xdr:nvSpPr>
      <xdr:spPr bwMode="auto">
        <a:xfrm>
          <a:off x="3238500" y="38481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20</xdr:row>
      <xdr:rowOff>0</xdr:rowOff>
    </xdr:from>
    <xdr:to>
      <xdr:col>57</xdr:col>
      <xdr:colOff>57150</xdr:colOff>
      <xdr:row>20</xdr:row>
      <xdr:rowOff>228600</xdr:rowOff>
    </xdr:to>
    <xdr:sp macro="" textlink="">
      <xdr:nvSpPr>
        <xdr:cNvPr id="23577" name="Text Box 25"/>
        <xdr:cNvSpPr txBox="1">
          <a:spLocks noChangeArrowheads="1"/>
        </xdr:cNvSpPr>
      </xdr:nvSpPr>
      <xdr:spPr bwMode="auto">
        <a:xfrm>
          <a:off x="4162425" y="384810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20</xdr:row>
      <xdr:rowOff>0</xdr:rowOff>
    </xdr:from>
    <xdr:to>
      <xdr:col>69</xdr:col>
      <xdr:colOff>19050</xdr:colOff>
      <xdr:row>20</xdr:row>
      <xdr:rowOff>228600</xdr:rowOff>
    </xdr:to>
    <xdr:sp macro="" textlink="">
      <xdr:nvSpPr>
        <xdr:cNvPr id="23578" name="Text Box 26"/>
        <xdr:cNvSpPr txBox="1">
          <a:spLocks noChangeArrowheads="1"/>
        </xdr:cNvSpPr>
      </xdr:nvSpPr>
      <xdr:spPr bwMode="auto">
        <a:xfrm>
          <a:off x="5057775" y="3848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28575</xdr:colOff>
      <xdr:row>20</xdr:row>
      <xdr:rowOff>0</xdr:rowOff>
    </xdr:from>
    <xdr:to>
      <xdr:col>84</xdr:col>
      <xdr:colOff>19050</xdr:colOff>
      <xdr:row>20</xdr:row>
      <xdr:rowOff>228600</xdr:rowOff>
    </xdr:to>
    <xdr:sp macro="" textlink="">
      <xdr:nvSpPr>
        <xdr:cNvPr id="23585" name="Text Box 33"/>
        <xdr:cNvSpPr txBox="1">
          <a:spLocks noChangeArrowheads="1"/>
        </xdr:cNvSpPr>
      </xdr:nvSpPr>
      <xdr:spPr bwMode="auto">
        <a:xfrm>
          <a:off x="6200775" y="3848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38100</xdr:colOff>
      <xdr:row>20</xdr:row>
      <xdr:rowOff>0</xdr:rowOff>
    </xdr:from>
    <xdr:to>
      <xdr:col>99</xdr:col>
      <xdr:colOff>28575</xdr:colOff>
      <xdr:row>20</xdr:row>
      <xdr:rowOff>228600</xdr:rowOff>
    </xdr:to>
    <xdr:sp macro="" textlink="">
      <xdr:nvSpPr>
        <xdr:cNvPr id="23586" name="Text Box 34"/>
        <xdr:cNvSpPr txBox="1">
          <a:spLocks noChangeArrowheads="1"/>
        </xdr:cNvSpPr>
      </xdr:nvSpPr>
      <xdr:spPr bwMode="auto">
        <a:xfrm>
          <a:off x="7353300" y="384810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3587" name="Group 35"/>
        <xdr:cNvGrpSpPr>
          <a:grpSpLocks/>
        </xdr:cNvGrpSpPr>
      </xdr:nvGrpSpPr>
      <xdr:grpSpPr bwMode="auto">
        <a:xfrm>
          <a:off x="10285319" y="38100"/>
          <a:ext cx="273424" cy="261657"/>
          <a:chOff x="1067" y="288"/>
          <a:chExt cx="29" cy="27"/>
        </a:xfrm>
      </xdr:grpSpPr>
      <xdr:sp macro="" textlink="">
        <xdr:nvSpPr>
          <xdr:cNvPr id="23588" name="Oval 3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589" name="Text Box 3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4577"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4578"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38100</xdr:colOff>
      <xdr:row>1</xdr:row>
      <xdr:rowOff>38100</xdr:rowOff>
    </xdr:from>
    <xdr:ext cx="107016" cy="156883"/>
    <xdr:sp macro="" textlink="">
      <xdr:nvSpPr>
        <xdr:cNvPr id="24579" name="Text Box 3"/>
        <xdr:cNvSpPr txBox="1">
          <a:spLocks noChangeArrowheads="1"/>
        </xdr:cNvSpPr>
      </xdr:nvSpPr>
      <xdr:spPr bwMode="auto">
        <a:xfrm>
          <a:off x="571500" y="2000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0</xdr:rowOff>
    </xdr:from>
    <xdr:to>
      <xdr:col>31</xdr:col>
      <xdr:colOff>0</xdr:colOff>
      <xdr:row>4</xdr:row>
      <xdr:rowOff>0</xdr:rowOff>
    </xdr:to>
    <xdr:sp macro="" textlink="">
      <xdr:nvSpPr>
        <xdr:cNvPr id="24580" name="Line 4"/>
        <xdr:cNvSpPr>
          <a:spLocks noChangeShapeType="1"/>
        </xdr:cNvSpPr>
      </xdr:nvSpPr>
      <xdr:spPr bwMode="auto">
        <a:xfrm>
          <a:off x="476250" y="7905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11</xdr:row>
      <xdr:rowOff>0</xdr:rowOff>
    </xdr:from>
    <xdr:to>
      <xdr:col>111</xdr:col>
      <xdr:colOff>66675</xdr:colOff>
      <xdr:row>11</xdr:row>
      <xdr:rowOff>190500</xdr:rowOff>
    </xdr:to>
    <xdr:sp macro="" textlink="">
      <xdr:nvSpPr>
        <xdr:cNvPr id="24581" name="Text Box 5"/>
        <xdr:cNvSpPr txBox="1">
          <a:spLocks noChangeArrowheads="1"/>
        </xdr:cNvSpPr>
      </xdr:nvSpPr>
      <xdr:spPr bwMode="auto">
        <a:xfrm>
          <a:off x="8315325" y="20478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4582" name="Text Box 6"/>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11</xdr:row>
      <xdr:rowOff>0</xdr:rowOff>
    </xdr:from>
    <xdr:to>
      <xdr:col>33</xdr:col>
      <xdr:colOff>38100</xdr:colOff>
      <xdr:row>11</xdr:row>
      <xdr:rowOff>142875</xdr:rowOff>
    </xdr:to>
    <xdr:sp macro="" textlink="">
      <xdr:nvSpPr>
        <xdr:cNvPr id="24585" name="Text Box 9"/>
        <xdr:cNvSpPr txBox="1">
          <a:spLocks noChangeArrowheads="1"/>
        </xdr:cNvSpPr>
      </xdr:nvSpPr>
      <xdr:spPr bwMode="auto">
        <a:xfrm>
          <a:off x="2295525" y="204787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11</xdr:row>
      <xdr:rowOff>0</xdr:rowOff>
    </xdr:from>
    <xdr:to>
      <xdr:col>45</xdr:col>
      <xdr:colOff>38100</xdr:colOff>
      <xdr:row>11</xdr:row>
      <xdr:rowOff>142875</xdr:rowOff>
    </xdr:to>
    <xdr:sp macro="" textlink="">
      <xdr:nvSpPr>
        <xdr:cNvPr id="24586" name="Text Box 10"/>
        <xdr:cNvSpPr txBox="1">
          <a:spLocks noChangeArrowheads="1"/>
        </xdr:cNvSpPr>
      </xdr:nvSpPr>
      <xdr:spPr bwMode="auto">
        <a:xfrm>
          <a:off x="3219450"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11</xdr:row>
      <xdr:rowOff>0</xdr:rowOff>
    </xdr:from>
    <xdr:to>
      <xdr:col>57</xdr:col>
      <xdr:colOff>28575</xdr:colOff>
      <xdr:row>11</xdr:row>
      <xdr:rowOff>142875</xdr:rowOff>
    </xdr:to>
    <xdr:sp macro="" textlink="">
      <xdr:nvSpPr>
        <xdr:cNvPr id="24587" name="Text Box 11"/>
        <xdr:cNvSpPr txBox="1">
          <a:spLocks noChangeArrowheads="1"/>
        </xdr:cNvSpPr>
      </xdr:nvSpPr>
      <xdr:spPr bwMode="auto">
        <a:xfrm>
          <a:off x="4124325"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11</xdr:row>
      <xdr:rowOff>0</xdr:rowOff>
    </xdr:from>
    <xdr:to>
      <xdr:col>69</xdr:col>
      <xdr:colOff>38100</xdr:colOff>
      <xdr:row>11</xdr:row>
      <xdr:rowOff>142875</xdr:rowOff>
    </xdr:to>
    <xdr:sp macro="" textlink="">
      <xdr:nvSpPr>
        <xdr:cNvPr id="24590" name="Text Box 14"/>
        <xdr:cNvSpPr txBox="1">
          <a:spLocks noChangeArrowheads="1"/>
        </xdr:cNvSpPr>
      </xdr:nvSpPr>
      <xdr:spPr bwMode="auto">
        <a:xfrm>
          <a:off x="5038725" y="2047875"/>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11</xdr:row>
      <xdr:rowOff>0</xdr:rowOff>
    </xdr:from>
    <xdr:to>
      <xdr:col>84</xdr:col>
      <xdr:colOff>38100</xdr:colOff>
      <xdr:row>11</xdr:row>
      <xdr:rowOff>142875</xdr:rowOff>
    </xdr:to>
    <xdr:sp macro="" textlink="">
      <xdr:nvSpPr>
        <xdr:cNvPr id="24591" name="Text Box 15"/>
        <xdr:cNvSpPr txBox="1">
          <a:spLocks noChangeArrowheads="1"/>
        </xdr:cNvSpPr>
      </xdr:nvSpPr>
      <xdr:spPr bwMode="auto">
        <a:xfrm>
          <a:off x="6191250"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11</xdr:row>
      <xdr:rowOff>0</xdr:rowOff>
    </xdr:from>
    <xdr:to>
      <xdr:col>99</xdr:col>
      <xdr:colOff>38100</xdr:colOff>
      <xdr:row>11</xdr:row>
      <xdr:rowOff>142875</xdr:rowOff>
    </xdr:to>
    <xdr:sp macro="" textlink="">
      <xdr:nvSpPr>
        <xdr:cNvPr id="24592" name="Text Box 16"/>
        <xdr:cNvSpPr txBox="1">
          <a:spLocks noChangeArrowheads="1"/>
        </xdr:cNvSpPr>
      </xdr:nvSpPr>
      <xdr:spPr bwMode="auto">
        <a:xfrm>
          <a:off x="7334250" y="2047875"/>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9525</xdr:colOff>
      <xdr:row>22</xdr:row>
      <xdr:rowOff>0</xdr:rowOff>
    </xdr:from>
    <xdr:to>
      <xdr:col>33</xdr:col>
      <xdr:colOff>38100</xdr:colOff>
      <xdr:row>22</xdr:row>
      <xdr:rowOff>219075</xdr:rowOff>
    </xdr:to>
    <xdr:sp macro="" textlink="">
      <xdr:nvSpPr>
        <xdr:cNvPr id="24599" name="Text Box 23"/>
        <xdr:cNvSpPr txBox="1">
          <a:spLocks noChangeArrowheads="1"/>
        </xdr:cNvSpPr>
      </xdr:nvSpPr>
      <xdr:spPr bwMode="auto">
        <a:xfrm>
          <a:off x="2295525" y="51244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19050</xdr:colOff>
      <xdr:row>22</xdr:row>
      <xdr:rowOff>0</xdr:rowOff>
    </xdr:from>
    <xdr:to>
      <xdr:col>45</xdr:col>
      <xdr:colOff>57150</xdr:colOff>
      <xdr:row>22</xdr:row>
      <xdr:rowOff>209550</xdr:rowOff>
    </xdr:to>
    <xdr:sp macro="" textlink="">
      <xdr:nvSpPr>
        <xdr:cNvPr id="24600" name="Text Box 24"/>
        <xdr:cNvSpPr txBox="1">
          <a:spLocks noChangeArrowheads="1"/>
        </xdr:cNvSpPr>
      </xdr:nvSpPr>
      <xdr:spPr bwMode="auto">
        <a:xfrm>
          <a:off x="3219450" y="51244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28575</xdr:colOff>
      <xdr:row>22</xdr:row>
      <xdr:rowOff>0</xdr:rowOff>
    </xdr:from>
    <xdr:to>
      <xdr:col>57</xdr:col>
      <xdr:colOff>38100</xdr:colOff>
      <xdr:row>22</xdr:row>
      <xdr:rowOff>228600</xdr:rowOff>
    </xdr:to>
    <xdr:sp macro="" textlink="">
      <xdr:nvSpPr>
        <xdr:cNvPr id="24601" name="Text Box 25"/>
        <xdr:cNvSpPr txBox="1">
          <a:spLocks noChangeArrowheads="1"/>
        </xdr:cNvSpPr>
      </xdr:nvSpPr>
      <xdr:spPr bwMode="auto">
        <a:xfrm>
          <a:off x="4143375" y="51244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9525</xdr:colOff>
      <xdr:row>22</xdr:row>
      <xdr:rowOff>0</xdr:rowOff>
    </xdr:from>
    <xdr:to>
      <xdr:col>69</xdr:col>
      <xdr:colOff>0</xdr:colOff>
      <xdr:row>22</xdr:row>
      <xdr:rowOff>228600</xdr:rowOff>
    </xdr:to>
    <xdr:sp macro="" textlink="">
      <xdr:nvSpPr>
        <xdr:cNvPr id="24602" name="Text Box 26"/>
        <xdr:cNvSpPr txBox="1">
          <a:spLocks noChangeArrowheads="1"/>
        </xdr:cNvSpPr>
      </xdr:nvSpPr>
      <xdr:spPr bwMode="auto">
        <a:xfrm>
          <a:off x="5038725" y="51244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9525</xdr:colOff>
      <xdr:row>22</xdr:row>
      <xdr:rowOff>0</xdr:rowOff>
    </xdr:from>
    <xdr:to>
      <xdr:col>84</xdr:col>
      <xdr:colOff>0</xdr:colOff>
      <xdr:row>22</xdr:row>
      <xdr:rowOff>228600</xdr:rowOff>
    </xdr:to>
    <xdr:sp macro="" textlink="">
      <xdr:nvSpPr>
        <xdr:cNvPr id="24607" name="Text Box 31"/>
        <xdr:cNvSpPr txBox="1">
          <a:spLocks noChangeArrowheads="1"/>
        </xdr:cNvSpPr>
      </xdr:nvSpPr>
      <xdr:spPr bwMode="auto">
        <a:xfrm>
          <a:off x="6181725" y="51244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19050</xdr:colOff>
      <xdr:row>22</xdr:row>
      <xdr:rowOff>0</xdr:rowOff>
    </xdr:from>
    <xdr:to>
      <xdr:col>99</xdr:col>
      <xdr:colOff>9525</xdr:colOff>
      <xdr:row>22</xdr:row>
      <xdr:rowOff>228600</xdr:rowOff>
    </xdr:to>
    <xdr:sp macro="" textlink="">
      <xdr:nvSpPr>
        <xdr:cNvPr id="24608" name="Text Box 32"/>
        <xdr:cNvSpPr txBox="1">
          <a:spLocks noChangeArrowheads="1"/>
        </xdr:cNvSpPr>
      </xdr:nvSpPr>
      <xdr:spPr bwMode="auto">
        <a:xfrm>
          <a:off x="7334250" y="51244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4609" name="Group 33"/>
        <xdr:cNvGrpSpPr>
          <a:grpSpLocks/>
        </xdr:cNvGrpSpPr>
      </xdr:nvGrpSpPr>
      <xdr:grpSpPr bwMode="auto">
        <a:xfrm>
          <a:off x="10285319" y="38100"/>
          <a:ext cx="273424" cy="261657"/>
          <a:chOff x="1067" y="288"/>
          <a:chExt cx="29" cy="27"/>
        </a:xfrm>
      </xdr:grpSpPr>
      <xdr:sp macro="" textlink="">
        <xdr:nvSpPr>
          <xdr:cNvPr id="24610" name="Oval 3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611" name="Text Box 3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5601"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5602"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5603"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66675</xdr:rowOff>
    </xdr:from>
    <xdr:to>
      <xdr:col>31</xdr:col>
      <xdr:colOff>0</xdr:colOff>
      <xdr:row>4</xdr:row>
      <xdr:rowOff>66675</xdr:rowOff>
    </xdr:to>
    <xdr:sp macro="" textlink="">
      <xdr:nvSpPr>
        <xdr:cNvPr id="25604" name="Line 4"/>
        <xdr:cNvSpPr>
          <a:spLocks noChangeShapeType="1"/>
        </xdr:cNvSpPr>
      </xdr:nvSpPr>
      <xdr:spPr bwMode="auto">
        <a:xfrm>
          <a:off x="476250" y="8572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10</xdr:row>
      <xdr:rowOff>180975</xdr:rowOff>
    </xdr:from>
    <xdr:to>
      <xdr:col>111</xdr:col>
      <xdr:colOff>66675</xdr:colOff>
      <xdr:row>11</xdr:row>
      <xdr:rowOff>180975</xdr:rowOff>
    </xdr:to>
    <xdr:sp macro="" textlink="">
      <xdr:nvSpPr>
        <xdr:cNvPr id="25605" name="Text Box 5"/>
        <xdr:cNvSpPr txBox="1">
          <a:spLocks noChangeArrowheads="1"/>
        </xdr:cNvSpPr>
      </xdr:nvSpPr>
      <xdr:spPr bwMode="auto">
        <a:xfrm>
          <a:off x="8315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5606" name="Text Box 6"/>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5610" name="Text Box 10"/>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5611" name="Text Box 11"/>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5612" name="Text Box 12"/>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5615" name="Text Box 15"/>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5616" name="Text Box 16"/>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5617" name="Text Box 17"/>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28575</xdr:colOff>
      <xdr:row>20</xdr:row>
      <xdr:rowOff>0</xdr:rowOff>
    </xdr:from>
    <xdr:to>
      <xdr:col>33</xdr:col>
      <xdr:colOff>57150</xdr:colOff>
      <xdr:row>20</xdr:row>
      <xdr:rowOff>219075</xdr:rowOff>
    </xdr:to>
    <xdr:sp macro="" textlink="">
      <xdr:nvSpPr>
        <xdr:cNvPr id="25624" name="Text Box 24"/>
        <xdr:cNvSpPr txBox="1">
          <a:spLocks noChangeArrowheads="1"/>
        </xdr:cNvSpPr>
      </xdr:nvSpPr>
      <xdr:spPr bwMode="auto">
        <a:xfrm>
          <a:off x="2314575" y="3895725"/>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38100</xdr:colOff>
      <xdr:row>20</xdr:row>
      <xdr:rowOff>0</xdr:rowOff>
    </xdr:from>
    <xdr:to>
      <xdr:col>46</xdr:col>
      <xdr:colOff>0</xdr:colOff>
      <xdr:row>20</xdr:row>
      <xdr:rowOff>209550</xdr:rowOff>
    </xdr:to>
    <xdr:sp macro="" textlink="">
      <xdr:nvSpPr>
        <xdr:cNvPr id="25625" name="Text Box 25"/>
        <xdr:cNvSpPr txBox="1">
          <a:spLocks noChangeArrowheads="1"/>
        </xdr:cNvSpPr>
      </xdr:nvSpPr>
      <xdr:spPr bwMode="auto">
        <a:xfrm>
          <a:off x="3238500" y="38957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47625</xdr:colOff>
      <xdr:row>20</xdr:row>
      <xdr:rowOff>0</xdr:rowOff>
    </xdr:from>
    <xdr:to>
      <xdr:col>57</xdr:col>
      <xdr:colOff>57150</xdr:colOff>
      <xdr:row>20</xdr:row>
      <xdr:rowOff>228600</xdr:rowOff>
    </xdr:to>
    <xdr:sp macro="" textlink="">
      <xdr:nvSpPr>
        <xdr:cNvPr id="25626" name="Text Box 26"/>
        <xdr:cNvSpPr txBox="1">
          <a:spLocks noChangeArrowheads="1"/>
        </xdr:cNvSpPr>
      </xdr:nvSpPr>
      <xdr:spPr bwMode="auto">
        <a:xfrm>
          <a:off x="4162425" y="3895725"/>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28575</xdr:colOff>
      <xdr:row>20</xdr:row>
      <xdr:rowOff>0</xdr:rowOff>
    </xdr:from>
    <xdr:to>
      <xdr:col>69</xdr:col>
      <xdr:colOff>19050</xdr:colOff>
      <xdr:row>20</xdr:row>
      <xdr:rowOff>228600</xdr:rowOff>
    </xdr:to>
    <xdr:sp macro="" textlink="">
      <xdr:nvSpPr>
        <xdr:cNvPr id="25627" name="Text Box 27"/>
        <xdr:cNvSpPr txBox="1">
          <a:spLocks noChangeArrowheads="1"/>
        </xdr:cNvSpPr>
      </xdr:nvSpPr>
      <xdr:spPr bwMode="auto">
        <a:xfrm>
          <a:off x="5057775" y="3895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xdr:from>
      <xdr:col>132</xdr:col>
      <xdr:colOff>0</xdr:colOff>
      <xdr:row>25</xdr:row>
      <xdr:rowOff>0</xdr:rowOff>
    </xdr:from>
    <xdr:to>
      <xdr:col>138</xdr:col>
      <xdr:colOff>28575</xdr:colOff>
      <xdr:row>25</xdr:row>
      <xdr:rowOff>0</xdr:rowOff>
    </xdr:to>
    <xdr:sp macro="" textlink="">
      <xdr:nvSpPr>
        <xdr:cNvPr id="25630" name="Text Box 30"/>
        <xdr:cNvSpPr txBox="1">
          <a:spLocks noChangeArrowheads="1"/>
        </xdr:cNvSpPr>
      </xdr:nvSpPr>
      <xdr:spPr bwMode="auto">
        <a:xfrm>
          <a:off x="10058400" y="50196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twoCellAnchor editAs="oneCell">
    <xdr:from>
      <xdr:col>81</xdr:col>
      <xdr:colOff>28575</xdr:colOff>
      <xdr:row>20</xdr:row>
      <xdr:rowOff>0</xdr:rowOff>
    </xdr:from>
    <xdr:to>
      <xdr:col>84</xdr:col>
      <xdr:colOff>19050</xdr:colOff>
      <xdr:row>20</xdr:row>
      <xdr:rowOff>228600</xdr:rowOff>
    </xdr:to>
    <xdr:sp macro="" textlink="">
      <xdr:nvSpPr>
        <xdr:cNvPr id="25634" name="Text Box 34"/>
        <xdr:cNvSpPr txBox="1">
          <a:spLocks noChangeArrowheads="1"/>
        </xdr:cNvSpPr>
      </xdr:nvSpPr>
      <xdr:spPr bwMode="auto">
        <a:xfrm>
          <a:off x="6200775" y="3895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38100</xdr:colOff>
      <xdr:row>20</xdr:row>
      <xdr:rowOff>0</xdr:rowOff>
    </xdr:from>
    <xdr:to>
      <xdr:col>99</xdr:col>
      <xdr:colOff>28575</xdr:colOff>
      <xdr:row>20</xdr:row>
      <xdr:rowOff>228600</xdr:rowOff>
    </xdr:to>
    <xdr:sp macro="" textlink="">
      <xdr:nvSpPr>
        <xdr:cNvPr id="25635" name="Text Box 35"/>
        <xdr:cNvSpPr txBox="1">
          <a:spLocks noChangeArrowheads="1"/>
        </xdr:cNvSpPr>
      </xdr:nvSpPr>
      <xdr:spPr bwMode="auto">
        <a:xfrm>
          <a:off x="7353300" y="3895725"/>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5636" name="Group 36"/>
        <xdr:cNvGrpSpPr>
          <a:grpSpLocks/>
        </xdr:cNvGrpSpPr>
      </xdr:nvGrpSpPr>
      <xdr:grpSpPr bwMode="auto">
        <a:xfrm>
          <a:off x="10285319" y="38100"/>
          <a:ext cx="273424" cy="261657"/>
          <a:chOff x="1067" y="288"/>
          <a:chExt cx="29" cy="27"/>
        </a:xfrm>
      </xdr:grpSpPr>
      <xdr:sp macro="" textlink="">
        <xdr:nvSpPr>
          <xdr:cNvPr id="25637" name="Oval 3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5638" name="Text Box 3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25</xdr:col>
      <xdr:colOff>47625</xdr:colOff>
      <xdr:row>1</xdr:row>
      <xdr:rowOff>38100</xdr:rowOff>
    </xdr:from>
    <xdr:to>
      <xdr:col>27</xdr:col>
      <xdr:colOff>57150</xdr:colOff>
      <xdr:row>2</xdr:row>
      <xdr:rowOff>47625</xdr:rowOff>
    </xdr:to>
    <xdr:sp macro="" textlink="">
      <xdr:nvSpPr>
        <xdr:cNvPr id="26625" name="Text Box 1"/>
        <xdr:cNvSpPr txBox="1">
          <a:spLocks noChangeArrowheads="1"/>
        </xdr:cNvSpPr>
      </xdr:nvSpPr>
      <xdr:spPr bwMode="auto">
        <a:xfrm>
          <a:off x="1952625"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57150</xdr:colOff>
      <xdr:row>1</xdr:row>
      <xdr:rowOff>38100</xdr:rowOff>
    </xdr:from>
    <xdr:to>
      <xdr:col>31</xdr:col>
      <xdr:colOff>66675</xdr:colOff>
      <xdr:row>2</xdr:row>
      <xdr:rowOff>47625</xdr:rowOff>
    </xdr:to>
    <xdr:sp macro="" textlink="">
      <xdr:nvSpPr>
        <xdr:cNvPr id="26626" name="Text Box 2"/>
        <xdr:cNvSpPr txBox="1">
          <a:spLocks noChangeArrowheads="1"/>
        </xdr:cNvSpPr>
      </xdr:nvSpPr>
      <xdr:spPr bwMode="auto">
        <a:xfrm>
          <a:off x="2266950" y="2000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19050</xdr:colOff>
      <xdr:row>1</xdr:row>
      <xdr:rowOff>38100</xdr:rowOff>
    </xdr:from>
    <xdr:ext cx="116541" cy="156883"/>
    <xdr:sp macro="" textlink="">
      <xdr:nvSpPr>
        <xdr:cNvPr id="26627" name="Text Box 3"/>
        <xdr:cNvSpPr txBox="1">
          <a:spLocks noChangeArrowheads="1"/>
        </xdr:cNvSpPr>
      </xdr:nvSpPr>
      <xdr:spPr bwMode="auto">
        <a:xfrm>
          <a:off x="55245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6</xdr:col>
      <xdr:colOff>19050</xdr:colOff>
      <xdr:row>4</xdr:row>
      <xdr:rowOff>0</xdr:rowOff>
    </xdr:from>
    <xdr:to>
      <xdr:col>31</xdr:col>
      <xdr:colOff>0</xdr:colOff>
      <xdr:row>4</xdr:row>
      <xdr:rowOff>0</xdr:rowOff>
    </xdr:to>
    <xdr:sp macro="" textlink="">
      <xdr:nvSpPr>
        <xdr:cNvPr id="26628" name="Line 4"/>
        <xdr:cNvSpPr>
          <a:spLocks noChangeShapeType="1"/>
        </xdr:cNvSpPr>
      </xdr:nvSpPr>
      <xdr:spPr bwMode="auto">
        <a:xfrm>
          <a:off x="476250" y="7905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109</xdr:col>
      <xdr:colOff>9525</xdr:colOff>
      <xdr:row>10</xdr:row>
      <xdr:rowOff>180975</xdr:rowOff>
    </xdr:from>
    <xdr:to>
      <xdr:col>111</xdr:col>
      <xdr:colOff>66675</xdr:colOff>
      <xdr:row>11</xdr:row>
      <xdr:rowOff>180975</xdr:rowOff>
    </xdr:to>
    <xdr:sp macro="" textlink="">
      <xdr:nvSpPr>
        <xdr:cNvPr id="26629" name="Text Box 5"/>
        <xdr:cNvSpPr txBox="1">
          <a:spLocks noChangeArrowheads="1"/>
        </xdr:cNvSpPr>
      </xdr:nvSpPr>
      <xdr:spPr bwMode="auto">
        <a:xfrm>
          <a:off x="8315325" y="2038350"/>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21</xdr:col>
      <xdr:colOff>57150</xdr:colOff>
      <xdr:row>10</xdr:row>
      <xdr:rowOff>38100</xdr:rowOff>
    </xdr:from>
    <xdr:to>
      <xdr:col>24</xdr:col>
      <xdr:colOff>9525</xdr:colOff>
      <xdr:row>11</xdr:row>
      <xdr:rowOff>38100</xdr:rowOff>
    </xdr:to>
    <xdr:sp macro="" textlink="">
      <xdr:nvSpPr>
        <xdr:cNvPr id="26630" name="Text Box 6"/>
        <xdr:cNvSpPr txBox="1">
          <a:spLocks noChangeArrowheads="1"/>
        </xdr:cNvSpPr>
      </xdr:nvSpPr>
      <xdr:spPr bwMode="auto">
        <a:xfrm>
          <a:off x="1657350" y="1895475"/>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30</xdr:col>
      <xdr:colOff>9525</xdr:colOff>
      <xdr:row>10</xdr:row>
      <xdr:rowOff>180975</xdr:rowOff>
    </xdr:from>
    <xdr:to>
      <xdr:col>33</xdr:col>
      <xdr:colOff>38100</xdr:colOff>
      <xdr:row>11</xdr:row>
      <xdr:rowOff>133350</xdr:rowOff>
    </xdr:to>
    <xdr:sp macro="" textlink="">
      <xdr:nvSpPr>
        <xdr:cNvPr id="26633" name="Text Box 9"/>
        <xdr:cNvSpPr txBox="1">
          <a:spLocks noChangeArrowheads="1"/>
        </xdr:cNvSpPr>
      </xdr:nvSpPr>
      <xdr:spPr bwMode="auto">
        <a:xfrm>
          <a:off x="22955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42</xdr:col>
      <xdr:colOff>19050</xdr:colOff>
      <xdr:row>10</xdr:row>
      <xdr:rowOff>180975</xdr:rowOff>
    </xdr:from>
    <xdr:to>
      <xdr:col>45</xdr:col>
      <xdr:colOff>38100</xdr:colOff>
      <xdr:row>11</xdr:row>
      <xdr:rowOff>133350</xdr:rowOff>
    </xdr:to>
    <xdr:sp macro="" textlink="">
      <xdr:nvSpPr>
        <xdr:cNvPr id="26634" name="Text Box 10"/>
        <xdr:cNvSpPr txBox="1">
          <a:spLocks noChangeArrowheads="1"/>
        </xdr:cNvSpPr>
      </xdr:nvSpPr>
      <xdr:spPr bwMode="auto">
        <a:xfrm>
          <a:off x="32194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54</xdr:col>
      <xdr:colOff>9525</xdr:colOff>
      <xdr:row>10</xdr:row>
      <xdr:rowOff>180975</xdr:rowOff>
    </xdr:from>
    <xdr:to>
      <xdr:col>57</xdr:col>
      <xdr:colOff>28575</xdr:colOff>
      <xdr:row>11</xdr:row>
      <xdr:rowOff>133350</xdr:rowOff>
    </xdr:to>
    <xdr:sp macro="" textlink="">
      <xdr:nvSpPr>
        <xdr:cNvPr id="26635" name="Text Box 11"/>
        <xdr:cNvSpPr txBox="1">
          <a:spLocks noChangeArrowheads="1"/>
        </xdr:cNvSpPr>
      </xdr:nvSpPr>
      <xdr:spPr bwMode="auto">
        <a:xfrm>
          <a:off x="4124325"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66</xdr:col>
      <xdr:colOff>9525</xdr:colOff>
      <xdr:row>10</xdr:row>
      <xdr:rowOff>180975</xdr:rowOff>
    </xdr:from>
    <xdr:to>
      <xdr:col>69</xdr:col>
      <xdr:colOff>38100</xdr:colOff>
      <xdr:row>11</xdr:row>
      <xdr:rowOff>133350</xdr:rowOff>
    </xdr:to>
    <xdr:sp macro="" textlink="">
      <xdr:nvSpPr>
        <xdr:cNvPr id="26638" name="Text Box 14"/>
        <xdr:cNvSpPr txBox="1">
          <a:spLocks noChangeArrowheads="1"/>
        </xdr:cNvSpPr>
      </xdr:nvSpPr>
      <xdr:spPr bwMode="auto">
        <a:xfrm>
          <a:off x="5038725" y="2038350"/>
          <a:ext cx="2571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81</xdr:col>
      <xdr:colOff>19050</xdr:colOff>
      <xdr:row>10</xdr:row>
      <xdr:rowOff>180975</xdr:rowOff>
    </xdr:from>
    <xdr:to>
      <xdr:col>84</xdr:col>
      <xdr:colOff>38100</xdr:colOff>
      <xdr:row>11</xdr:row>
      <xdr:rowOff>133350</xdr:rowOff>
    </xdr:to>
    <xdr:sp macro="" textlink="">
      <xdr:nvSpPr>
        <xdr:cNvPr id="26639" name="Text Box 15"/>
        <xdr:cNvSpPr txBox="1">
          <a:spLocks noChangeArrowheads="1"/>
        </xdr:cNvSpPr>
      </xdr:nvSpPr>
      <xdr:spPr bwMode="auto">
        <a:xfrm>
          <a:off x="6191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96</xdr:col>
      <xdr:colOff>19050</xdr:colOff>
      <xdr:row>10</xdr:row>
      <xdr:rowOff>180975</xdr:rowOff>
    </xdr:from>
    <xdr:to>
      <xdr:col>99</xdr:col>
      <xdr:colOff>38100</xdr:colOff>
      <xdr:row>11</xdr:row>
      <xdr:rowOff>133350</xdr:rowOff>
    </xdr:to>
    <xdr:sp macro="" textlink="">
      <xdr:nvSpPr>
        <xdr:cNvPr id="26640" name="Text Box 16"/>
        <xdr:cNvSpPr txBox="1">
          <a:spLocks noChangeArrowheads="1"/>
        </xdr:cNvSpPr>
      </xdr:nvSpPr>
      <xdr:spPr bwMode="auto">
        <a:xfrm>
          <a:off x="7334250" y="2038350"/>
          <a:ext cx="2476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30</xdr:col>
      <xdr:colOff>9525</xdr:colOff>
      <xdr:row>18</xdr:row>
      <xdr:rowOff>0</xdr:rowOff>
    </xdr:from>
    <xdr:to>
      <xdr:col>33</xdr:col>
      <xdr:colOff>38100</xdr:colOff>
      <xdr:row>18</xdr:row>
      <xdr:rowOff>219075</xdr:rowOff>
    </xdr:to>
    <xdr:sp macro="" textlink="">
      <xdr:nvSpPr>
        <xdr:cNvPr id="26647" name="Text Box 23"/>
        <xdr:cNvSpPr txBox="1">
          <a:spLocks noChangeArrowheads="1"/>
        </xdr:cNvSpPr>
      </xdr:nvSpPr>
      <xdr:spPr bwMode="auto">
        <a:xfrm>
          <a:off x="2295525" y="4019550"/>
          <a:ext cx="2571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42</xdr:col>
      <xdr:colOff>19050</xdr:colOff>
      <xdr:row>18</xdr:row>
      <xdr:rowOff>0</xdr:rowOff>
    </xdr:from>
    <xdr:to>
      <xdr:col>45</xdr:col>
      <xdr:colOff>57150</xdr:colOff>
      <xdr:row>18</xdr:row>
      <xdr:rowOff>209550</xdr:rowOff>
    </xdr:to>
    <xdr:sp macro="" textlink="">
      <xdr:nvSpPr>
        <xdr:cNvPr id="26648" name="Text Box 24"/>
        <xdr:cNvSpPr txBox="1">
          <a:spLocks noChangeArrowheads="1"/>
        </xdr:cNvSpPr>
      </xdr:nvSpPr>
      <xdr:spPr bwMode="auto">
        <a:xfrm>
          <a:off x="3219450" y="401955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54</xdr:col>
      <xdr:colOff>28575</xdr:colOff>
      <xdr:row>18</xdr:row>
      <xdr:rowOff>0</xdr:rowOff>
    </xdr:from>
    <xdr:to>
      <xdr:col>57</xdr:col>
      <xdr:colOff>38100</xdr:colOff>
      <xdr:row>18</xdr:row>
      <xdr:rowOff>228600</xdr:rowOff>
    </xdr:to>
    <xdr:sp macro="" textlink="">
      <xdr:nvSpPr>
        <xdr:cNvPr id="26649" name="Text Box 25"/>
        <xdr:cNvSpPr txBox="1">
          <a:spLocks noChangeArrowheads="1"/>
        </xdr:cNvSpPr>
      </xdr:nvSpPr>
      <xdr:spPr bwMode="auto">
        <a:xfrm>
          <a:off x="4143375" y="4019550"/>
          <a:ext cx="2381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66</xdr:col>
      <xdr:colOff>9525</xdr:colOff>
      <xdr:row>18</xdr:row>
      <xdr:rowOff>0</xdr:rowOff>
    </xdr:from>
    <xdr:to>
      <xdr:col>69</xdr:col>
      <xdr:colOff>0</xdr:colOff>
      <xdr:row>18</xdr:row>
      <xdr:rowOff>228600</xdr:rowOff>
    </xdr:to>
    <xdr:sp macro="" textlink="">
      <xdr:nvSpPr>
        <xdr:cNvPr id="26650" name="Text Box 26"/>
        <xdr:cNvSpPr txBox="1">
          <a:spLocks noChangeArrowheads="1"/>
        </xdr:cNvSpPr>
      </xdr:nvSpPr>
      <xdr:spPr bwMode="auto">
        <a:xfrm>
          <a:off x="5038725" y="40195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81</xdr:col>
      <xdr:colOff>9525</xdr:colOff>
      <xdr:row>18</xdr:row>
      <xdr:rowOff>0</xdr:rowOff>
    </xdr:from>
    <xdr:to>
      <xdr:col>84</xdr:col>
      <xdr:colOff>0</xdr:colOff>
      <xdr:row>18</xdr:row>
      <xdr:rowOff>228600</xdr:rowOff>
    </xdr:to>
    <xdr:sp macro="" textlink="">
      <xdr:nvSpPr>
        <xdr:cNvPr id="26655" name="Text Box 31"/>
        <xdr:cNvSpPr txBox="1">
          <a:spLocks noChangeArrowheads="1"/>
        </xdr:cNvSpPr>
      </xdr:nvSpPr>
      <xdr:spPr bwMode="auto">
        <a:xfrm>
          <a:off x="6181725" y="40195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96</xdr:col>
      <xdr:colOff>19050</xdr:colOff>
      <xdr:row>18</xdr:row>
      <xdr:rowOff>0</xdr:rowOff>
    </xdr:from>
    <xdr:to>
      <xdr:col>99</xdr:col>
      <xdr:colOff>9525</xdr:colOff>
      <xdr:row>18</xdr:row>
      <xdr:rowOff>228600</xdr:rowOff>
    </xdr:to>
    <xdr:sp macro="" textlink="">
      <xdr:nvSpPr>
        <xdr:cNvPr id="26656" name="Text Box 32"/>
        <xdr:cNvSpPr txBox="1">
          <a:spLocks noChangeArrowheads="1"/>
        </xdr:cNvSpPr>
      </xdr:nvSpPr>
      <xdr:spPr bwMode="auto">
        <a:xfrm>
          <a:off x="7334250" y="4019550"/>
          <a:ext cx="2190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6657" name="Group 33"/>
        <xdr:cNvGrpSpPr>
          <a:grpSpLocks/>
        </xdr:cNvGrpSpPr>
      </xdr:nvGrpSpPr>
      <xdr:grpSpPr bwMode="auto">
        <a:xfrm>
          <a:off x="10285319" y="38100"/>
          <a:ext cx="273424" cy="261657"/>
          <a:chOff x="1067" y="288"/>
          <a:chExt cx="29" cy="27"/>
        </a:xfrm>
      </xdr:grpSpPr>
      <xdr:sp macro="" textlink="">
        <xdr:nvSpPr>
          <xdr:cNvPr id="26658" name="Oval 3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659" name="Text Box 3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19</xdr:col>
      <xdr:colOff>28575</xdr:colOff>
      <xdr:row>39</xdr:row>
      <xdr:rowOff>0</xdr:rowOff>
    </xdr:from>
    <xdr:to>
      <xdr:col>21</xdr:col>
      <xdr:colOff>57150</xdr:colOff>
      <xdr:row>39</xdr:row>
      <xdr:rowOff>180975</xdr:rowOff>
    </xdr:to>
    <xdr:sp macro="" textlink="">
      <xdr:nvSpPr>
        <xdr:cNvPr id="27750" name="Text Box 102"/>
        <xdr:cNvSpPr txBox="1">
          <a:spLocks noChangeArrowheads="1"/>
        </xdr:cNvSpPr>
      </xdr:nvSpPr>
      <xdr:spPr bwMode="auto">
        <a:xfrm>
          <a:off x="147637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74</xdr:col>
      <xdr:colOff>0</xdr:colOff>
      <xdr:row>39</xdr:row>
      <xdr:rowOff>0</xdr:rowOff>
    </xdr:from>
    <xdr:to>
      <xdr:col>76</xdr:col>
      <xdr:colOff>38100</xdr:colOff>
      <xdr:row>39</xdr:row>
      <xdr:rowOff>180975</xdr:rowOff>
    </xdr:to>
    <xdr:sp macro="" textlink="">
      <xdr:nvSpPr>
        <xdr:cNvPr id="27792" name="Text Box 144"/>
        <xdr:cNvSpPr txBox="1">
          <a:spLocks noChangeArrowheads="1"/>
        </xdr:cNvSpPr>
      </xdr:nvSpPr>
      <xdr:spPr bwMode="auto">
        <a:xfrm>
          <a:off x="56388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0</xdr:col>
      <xdr:colOff>19050</xdr:colOff>
      <xdr:row>6</xdr:row>
      <xdr:rowOff>0</xdr:rowOff>
    </xdr:from>
    <xdr:to>
      <xdr:col>25</xdr:col>
      <xdr:colOff>0</xdr:colOff>
      <xdr:row>6</xdr:row>
      <xdr:rowOff>0</xdr:rowOff>
    </xdr:to>
    <xdr:sp macro="" textlink="">
      <xdr:nvSpPr>
        <xdr:cNvPr id="27649" name="Line 1"/>
        <xdr:cNvSpPr>
          <a:spLocks noChangeShapeType="1"/>
        </xdr:cNvSpPr>
      </xdr:nvSpPr>
      <xdr:spPr bwMode="auto">
        <a:xfrm>
          <a:off x="19050" y="10191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11</xdr:row>
      <xdr:rowOff>0</xdr:rowOff>
    </xdr:from>
    <xdr:to>
      <xdr:col>11</xdr:col>
      <xdr:colOff>38100</xdr:colOff>
      <xdr:row>11</xdr:row>
      <xdr:rowOff>180975</xdr:rowOff>
    </xdr:to>
    <xdr:sp macro="" textlink="">
      <xdr:nvSpPr>
        <xdr:cNvPr id="27650" name="Text Box 2"/>
        <xdr:cNvSpPr txBox="1">
          <a:spLocks noChangeArrowheads="1"/>
        </xdr:cNvSpPr>
      </xdr:nvSpPr>
      <xdr:spPr bwMode="auto">
        <a:xfrm>
          <a:off x="685800"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10</xdr:row>
      <xdr:rowOff>28575</xdr:rowOff>
    </xdr:from>
    <xdr:to>
      <xdr:col>2</xdr:col>
      <xdr:colOff>38100</xdr:colOff>
      <xdr:row>11</xdr:row>
      <xdr:rowOff>57150</xdr:rowOff>
    </xdr:to>
    <xdr:sp macro="" textlink="">
      <xdr:nvSpPr>
        <xdr:cNvPr id="27651" name="Text Box 3"/>
        <xdr:cNvSpPr txBox="1">
          <a:spLocks noChangeArrowheads="1"/>
        </xdr:cNvSpPr>
      </xdr:nvSpPr>
      <xdr:spPr bwMode="auto">
        <a:xfrm>
          <a:off x="9525" y="19240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25</xdr:col>
      <xdr:colOff>9525</xdr:colOff>
      <xdr:row>1</xdr:row>
      <xdr:rowOff>47625</xdr:rowOff>
    </xdr:from>
    <xdr:to>
      <xdr:col>27</xdr:col>
      <xdr:colOff>19050</xdr:colOff>
      <xdr:row>2</xdr:row>
      <xdr:rowOff>57150</xdr:rowOff>
    </xdr:to>
    <xdr:sp macro="" textlink="">
      <xdr:nvSpPr>
        <xdr:cNvPr id="27652" name="Text Box 4"/>
        <xdr:cNvSpPr txBox="1">
          <a:spLocks noChangeArrowheads="1"/>
        </xdr:cNvSpPr>
      </xdr:nvSpPr>
      <xdr:spPr bwMode="auto">
        <a:xfrm>
          <a:off x="19145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47625</xdr:rowOff>
    </xdr:from>
    <xdr:to>
      <xdr:col>32</xdr:col>
      <xdr:colOff>9525</xdr:colOff>
      <xdr:row>2</xdr:row>
      <xdr:rowOff>57150</xdr:rowOff>
    </xdr:to>
    <xdr:sp macro="" textlink="">
      <xdr:nvSpPr>
        <xdr:cNvPr id="27653" name="Text Box 5"/>
        <xdr:cNvSpPr txBox="1">
          <a:spLocks noChangeArrowheads="1"/>
        </xdr:cNvSpPr>
      </xdr:nvSpPr>
      <xdr:spPr bwMode="auto">
        <a:xfrm>
          <a:off x="228600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47625</xdr:rowOff>
    </xdr:from>
    <xdr:to>
      <xdr:col>9</xdr:col>
      <xdr:colOff>19050</xdr:colOff>
      <xdr:row>2</xdr:row>
      <xdr:rowOff>57150</xdr:rowOff>
    </xdr:to>
    <xdr:sp macro="" textlink="">
      <xdr:nvSpPr>
        <xdr:cNvPr id="27654" name="Text Box 6"/>
        <xdr:cNvSpPr txBox="1">
          <a:spLocks noChangeArrowheads="1"/>
        </xdr:cNvSpPr>
      </xdr:nvSpPr>
      <xdr:spPr bwMode="auto">
        <a:xfrm>
          <a:off x="5429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18</xdr:col>
      <xdr:colOff>0</xdr:colOff>
      <xdr:row>11</xdr:row>
      <xdr:rowOff>0</xdr:rowOff>
    </xdr:from>
    <xdr:to>
      <xdr:col>20</xdr:col>
      <xdr:colOff>38100</xdr:colOff>
      <xdr:row>11</xdr:row>
      <xdr:rowOff>180975</xdr:rowOff>
    </xdr:to>
    <xdr:sp macro="" textlink="">
      <xdr:nvSpPr>
        <xdr:cNvPr id="27655" name="Text Box 7"/>
        <xdr:cNvSpPr txBox="1">
          <a:spLocks noChangeArrowheads="1"/>
        </xdr:cNvSpPr>
      </xdr:nvSpPr>
      <xdr:spPr bwMode="auto">
        <a:xfrm>
          <a:off x="1371600"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9525</xdr:colOff>
      <xdr:row>11</xdr:row>
      <xdr:rowOff>0</xdr:rowOff>
    </xdr:from>
    <xdr:to>
      <xdr:col>29</xdr:col>
      <xdr:colOff>38100</xdr:colOff>
      <xdr:row>11</xdr:row>
      <xdr:rowOff>180975</xdr:rowOff>
    </xdr:to>
    <xdr:sp macro="" textlink="">
      <xdr:nvSpPr>
        <xdr:cNvPr id="27656" name="Text Box 8"/>
        <xdr:cNvSpPr txBox="1">
          <a:spLocks noChangeArrowheads="1"/>
        </xdr:cNvSpPr>
      </xdr:nvSpPr>
      <xdr:spPr bwMode="auto">
        <a:xfrm>
          <a:off x="20669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0</xdr:colOff>
      <xdr:row>11</xdr:row>
      <xdr:rowOff>0</xdr:rowOff>
    </xdr:from>
    <xdr:to>
      <xdr:col>38</xdr:col>
      <xdr:colOff>38100</xdr:colOff>
      <xdr:row>11</xdr:row>
      <xdr:rowOff>180975</xdr:rowOff>
    </xdr:to>
    <xdr:sp macro="" textlink="">
      <xdr:nvSpPr>
        <xdr:cNvPr id="27657" name="Text Box 9"/>
        <xdr:cNvSpPr txBox="1">
          <a:spLocks noChangeArrowheads="1"/>
        </xdr:cNvSpPr>
      </xdr:nvSpPr>
      <xdr:spPr bwMode="auto">
        <a:xfrm>
          <a:off x="2743200" y="20478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45</xdr:col>
      <xdr:colOff>9525</xdr:colOff>
      <xdr:row>11</xdr:row>
      <xdr:rowOff>0</xdr:rowOff>
    </xdr:from>
    <xdr:to>
      <xdr:col>47</xdr:col>
      <xdr:colOff>38100</xdr:colOff>
      <xdr:row>11</xdr:row>
      <xdr:rowOff>180975</xdr:rowOff>
    </xdr:to>
    <xdr:sp macro="" textlink="">
      <xdr:nvSpPr>
        <xdr:cNvPr id="27658" name="Text Box 10"/>
        <xdr:cNvSpPr txBox="1">
          <a:spLocks noChangeArrowheads="1"/>
        </xdr:cNvSpPr>
      </xdr:nvSpPr>
      <xdr:spPr bwMode="auto">
        <a:xfrm>
          <a:off x="34385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11</xdr:row>
      <xdr:rowOff>0</xdr:rowOff>
    </xdr:from>
    <xdr:to>
      <xdr:col>56</xdr:col>
      <xdr:colOff>38100</xdr:colOff>
      <xdr:row>11</xdr:row>
      <xdr:rowOff>180975</xdr:rowOff>
    </xdr:to>
    <xdr:sp macro="" textlink="">
      <xdr:nvSpPr>
        <xdr:cNvPr id="27659" name="Text Box 11"/>
        <xdr:cNvSpPr txBox="1">
          <a:spLocks noChangeArrowheads="1"/>
        </xdr:cNvSpPr>
      </xdr:nvSpPr>
      <xdr:spPr bwMode="auto">
        <a:xfrm>
          <a:off x="41243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9525</xdr:colOff>
      <xdr:row>11</xdr:row>
      <xdr:rowOff>0</xdr:rowOff>
    </xdr:from>
    <xdr:to>
      <xdr:col>65</xdr:col>
      <xdr:colOff>38100</xdr:colOff>
      <xdr:row>11</xdr:row>
      <xdr:rowOff>180975</xdr:rowOff>
    </xdr:to>
    <xdr:sp macro="" textlink="">
      <xdr:nvSpPr>
        <xdr:cNvPr id="27660" name="Text Box 12"/>
        <xdr:cNvSpPr txBox="1">
          <a:spLocks noChangeArrowheads="1"/>
        </xdr:cNvSpPr>
      </xdr:nvSpPr>
      <xdr:spPr bwMode="auto">
        <a:xfrm>
          <a:off x="48101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11</xdr:row>
      <xdr:rowOff>0</xdr:rowOff>
    </xdr:from>
    <xdr:to>
      <xdr:col>74</xdr:col>
      <xdr:colOff>38100</xdr:colOff>
      <xdr:row>11</xdr:row>
      <xdr:rowOff>180975</xdr:rowOff>
    </xdr:to>
    <xdr:sp macro="" textlink="">
      <xdr:nvSpPr>
        <xdr:cNvPr id="27661" name="Text Box 13"/>
        <xdr:cNvSpPr txBox="1">
          <a:spLocks noChangeArrowheads="1"/>
        </xdr:cNvSpPr>
      </xdr:nvSpPr>
      <xdr:spPr bwMode="auto">
        <a:xfrm>
          <a:off x="54959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xdr:col>
      <xdr:colOff>38100</xdr:colOff>
      <xdr:row>11</xdr:row>
      <xdr:rowOff>0</xdr:rowOff>
    </xdr:from>
    <xdr:to>
      <xdr:col>12</xdr:col>
      <xdr:colOff>66675</xdr:colOff>
      <xdr:row>11</xdr:row>
      <xdr:rowOff>180975</xdr:rowOff>
    </xdr:to>
    <xdr:sp macro="" textlink="">
      <xdr:nvSpPr>
        <xdr:cNvPr id="27664" name="Text Box 16"/>
        <xdr:cNvSpPr txBox="1">
          <a:spLocks noChangeArrowheads="1"/>
        </xdr:cNvSpPr>
      </xdr:nvSpPr>
      <xdr:spPr bwMode="auto">
        <a:xfrm>
          <a:off x="800100"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19</xdr:col>
      <xdr:colOff>38100</xdr:colOff>
      <xdr:row>11</xdr:row>
      <xdr:rowOff>0</xdr:rowOff>
    </xdr:from>
    <xdr:to>
      <xdr:col>21</xdr:col>
      <xdr:colOff>66675</xdr:colOff>
      <xdr:row>11</xdr:row>
      <xdr:rowOff>180975</xdr:rowOff>
    </xdr:to>
    <xdr:sp macro="" textlink="">
      <xdr:nvSpPr>
        <xdr:cNvPr id="27665" name="Text Box 17"/>
        <xdr:cNvSpPr txBox="1">
          <a:spLocks noChangeArrowheads="1"/>
        </xdr:cNvSpPr>
      </xdr:nvSpPr>
      <xdr:spPr bwMode="auto">
        <a:xfrm>
          <a:off x="1485900"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28</xdr:col>
      <xdr:colOff>47625</xdr:colOff>
      <xdr:row>11</xdr:row>
      <xdr:rowOff>0</xdr:rowOff>
    </xdr:from>
    <xdr:to>
      <xdr:col>31</xdr:col>
      <xdr:colOff>0</xdr:colOff>
      <xdr:row>11</xdr:row>
      <xdr:rowOff>180975</xdr:rowOff>
    </xdr:to>
    <xdr:sp macro="" textlink="">
      <xdr:nvSpPr>
        <xdr:cNvPr id="27666" name="Text Box 18"/>
        <xdr:cNvSpPr txBox="1">
          <a:spLocks noChangeArrowheads="1"/>
        </xdr:cNvSpPr>
      </xdr:nvSpPr>
      <xdr:spPr bwMode="auto">
        <a:xfrm>
          <a:off x="21812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37</xdr:col>
      <xdr:colOff>38100</xdr:colOff>
      <xdr:row>11</xdr:row>
      <xdr:rowOff>0</xdr:rowOff>
    </xdr:from>
    <xdr:to>
      <xdr:col>39</xdr:col>
      <xdr:colOff>66675</xdr:colOff>
      <xdr:row>11</xdr:row>
      <xdr:rowOff>180975</xdr:rowOff>
    </xdr:to>
    <xdr:sp macro="" textlink="">
      <xdr:nvSpPr>
        <xdr:cNvPr id="27667" name="Text Box 19"/>
        <xdr:cNvSpPr txBox="1">
          <a:spLocks noChangeArrowheads="1"/>
        </xdr:cNvSpPr>
      </xdr:nvSpPr>
      <xdr:spPr bwMode="auto">
        <a:xfrm>
          <a:off x="2857500"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46</xdr:col>
      <xdr:colOff>47625</xdr:colOff>
      <xdr:row>11</xdr:row>
      <xdr:rowOff>0</xdr:rowOff>
    </xdr:from>
    <xdr:to>
      <xdr:col>49</xdr:col>
      <xdr:colOff>0</xdr:colOff>
      <xdr:row>11</xdr:row>
      <xdr:rowOff>180975</xdr:rowOff>
    </xdr:to>
    <xdr:sp macro="" textlink="">
      <xdr:nvSpPr>
        <xdr:cNvPr id="27668" name="Text Box 20"/>
        <xdr:cNvSpPr txBox="1">
          <a:spLocks noChangeArrowheads="1"/>
        </xdr:cNvSpPr>
      </xdr:nvSpPr>
      <xdr:spPr bwMode="auto">
        <a:xfrm>
          <a:off x="35528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55</xdr:col>
      <xdr:colOff>47625</xdr:colOff>
      <xdr:row>11</xdr:row>
      <xdr:rowOff>0</xdr:rowOff>
    </xdr:from>
    <xdr:to>
      <xdr:col>58</xdr:col>
      <xdr:colOff>0</xdr:colOff>
      <xdr:row>11</xdr:row>
      <xdr:rowOff>180975</xdr:rowOff>
    </xdr:to>
    <xdr:sp macro="" textlink="">
      <xdr:nvSpPr>
        <xdr:cNvPr id="27669" name="Text Box 21"/>
        <xdr:cNvSpPr txBox="1">
          <a:spLocks noChangeArrowheads="1"/>
        </xdr:cNvSpPr>
      </xdr:nvSpPr>
      <xdr:spPr bwMode="auto">
        <a:xfrm>
          <a:off x="42386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64</xdr:col>
      <xdr:colOff>47625</xdr:colOff>
      <xdr:row>11</xdr:row>
      <xdr:rowOff>0</xdr:rowOff>
    </xdr:from>
    <xdr:to>
      <xdr:col>67</xdr:col>
      <xdr:colOff>0</xdr:colOff>
      <xdr:row>11</xdr:row>
      <xdr:rowOff>180975</xdr:rowOff>
    </xdr:to>
    <xdr:sp macro="" textlink="">
      <xdr:nvSpPr>
        <xdr:cNvPr id="27670" name="Text Box 22"/>
        <xdr:cNvSpPr txBox="1">
          <a:spLocks noChangeArrowheads="1"/>
        </xdr:cNvSpPr>
      </xdr:nvSpPr>
      <xdr:spPr bwMode="auto">
        <a:xfrm>
          <a:off x="49244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73</xdr:col>
      <xdr:colOff>47625</xdr:colOff>
      <xdr:row>11</xdr:row>
      <xdr:rowOff>0</xdr:rowOff>
    </xdr:from>
    <xdr:to>
      <xdr:col>76</xdr:col>
      <xdr:colOff>0</xdr:colOff>
      <xdr:row>11</xdr:row>
      <xdr:rowOff>180975</xdr:rowOff>
    </xdr:to>
    <xdr:sp macro="" textlink="">
      <xdr:nvSpPr>
        <xdr:cNvPr id="27671" name="Text Box 23"/>
        <xdr:cNvSpPr txBox="1">
          <a:spLocks noChangeArrowheads="1"/>
        </xdr:cNvSpPr>
      </xdr:nvSpPr>
      <xdr:spPr bwMode="auto">
        <a:xfrm>
          <a:off x="56102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9</xdr:col>
      <xdr:colOff>9525</xdr:colOff>
      <xdr:row>18</xdr:row>
      <xdr:rowOff>0</xdr:rowOff>
    </xdr:from>
    <xdr:to>
      <xdr:col>11</xdr:col>
      <xdr:colOff>38100</xdr:colOff>
      <xdr:row>18</xdr:row>
      <xdr:rowOff>180975</xdr:rowOff>
    </xdr:to>
    <xdr:sp macro="" textlink="">
      <xdr:nvSpPr>
        <xdr:cNvPr id="27673" name="Text Box 25"/>
        <xdr:cNvSpPr txBox="1">
          <a:spLocks noChangeArrowheads="1"/>
        </xdr:cNvSpPr>
      </xdr:nvSpPr>
      <xdr:spPr bwMode="auto">
        <a:xfrm>
          <a:off x="6953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17</xdr:row>
      <xdr:rowOff>38100</xdr:rowOff>
    </xdr:from>
    <xdr:to>
      <xdr:col>2</xdr:col>
      <xdr:colOff>38100</xdr:colOff>
      <xdr:row>18</xdr:row>
      <xdr:rowOff>66675</xdr:rowOff>
    </xdr:to>
    <xdr:sp macro="" textlink="">
      <xdr:nvSpPr>
        <xdr:cNvPr id="27674" name="Text Box 26"/>
        <xdr:cNvSpPr txBox="1">
          <a:spLocks noChangeArrowheads="1"/>
        </xdr:cNvSpPr>
      </xdr:nvSpPr>
      <xdr:spPr bwMode="auto">
        <a:xfrm>
          <a:off x="9525" y="330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9525</xdr:colOff>
      <xdr:row>18</xdr:row>
      <xdr:rowOff>0</xdr:rowOff>
    </xdr:from>
    <xdr:to>
      <xdr:col>20</xdr:col>
      <xdr:colOff>38100</xdr:colOff>
      <xdr:row>18</xdr:row>
      <xdr:rowOff>180975</xdr:rowOff>
    </xdr:to>
    <xdr:sp macro="" textlink="">
      <xdr:nvSpPr>
        <xdr:cNvPr id="27675" name="Text Box 27"/>
        <xdr:cNvSpPr txBox="1">
          <a:spLocks noChangeArrowheads="1"/>
        </xdr:cNvSpPr>
      </xdr:nvSpPr>
      <xdr:spPr bwMode="auto">
        <a:xfrm>
          <a:off x="13811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9525</xdr:colOff>
      <xdr:row>18</xdr:row>
      <xdr:rowOff>0</xdr:rowOff>
    </xdr:from>
    <xdr:to>
      <xdr:col>29</xdr:col>
      <xdr:colOff>38100</xdr:colOff>
      <xdr:row>18</xdr:row>
      <xdr:rowOff>180975</xdr:rowOff>
    </xdr:to>
    <xdr:sp macro="" textlink="">
      <xdr:nvSpPr>
        <xdr:cNvPr id="27676" name="Text Box 28"/>
        <xdr:cNvSpPr txBox="1">
          <a:spLocks noChangeArrowheads="1"/>
        </xdr:cNvSpPr>
      </xdr:nvSpPr>
      <xdr:spPr bwMode="auto">
        <a:xfrm>
          <a:off x="20669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25</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18</xdr:row>
      <xdr:rowOff>0</xdr:rowOff>
    </xdr:from>
    <xdr:to>
      <xdr:col>38</xdr:col>
      <xdr:colOff>38100</xdr:colOff>
      <xdr:row>18</xdr:row>
      <xdr:rowOff>180975</xdr:rowOff>
    </xdr:to>
    <xdr:sp macro="" textlink="">
      <xdr:nvSpPr>
        <xdr:cNvPr id="27677" name="Text Box 29"/>
        <xdr:cNvSpPr txBox="1">
          <a:spLocks noChangeArrowheads="1"/>
        </xdr:cNvSpPr>
      </xdr:nvSpPr>
      <xdr:spPr bwMode="auto">
        <a:xfrm>
          <a:off x="27527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45</xdr:col>
      <xdr:colOff>9525</xdr:colOff>
      <xdr:row>18</xdr:row>
      <xdr:rowOff>0</xdr:rowOff>
    </xdr:from>
    <xdr:to>
      <xdr:col>47</xdr:col>
      <xdr:colOff>38100</xdr:colOff>
      <xdr:row>18</xdr:row>
      <xdr:rowOff>180975</xdr:rowOff>
    </xdr:to>
    <xdr:sp macro="" textlink="">
      <xdr:nvSpPr>
        <xdr:cNvPr id="27678" name="Text Box 30"/>
        <xdr:cNvSpPr txBox="1">
          <a:spLocks noChangeArrowheads="1"/>
        </xdr:cNvSpPr>
      </xdr:nvSpPr>
      <xdr:spPr bwMode="auto">
        <a:xfrm>
          <a:off x="343852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19050</xdr:colOff>
      <xdr:row>18</xdr:row>
      <xdr:rowOff>0</xdr:rowOff>
    </xdr:from>
    <xdr:to>
      <xdr:col>56</xdr:col>
      <xdr:colOff>47625</xdr:colOff>
      <xdr:row>18</xdr:row>
      <xdr:rowOff>180975</xdr:rowOff>
    </xdr:to>
    <xdr:sp macro="" textlink="">
      <xdr:nvSpPr>
        <xdr:cNvPr id="27679" name="Text Box 31"/>
        <xdr:cNvSpPr txBox="1">
          <a:spLocks noChangeArrowheads="1"/>
        </xdr:cNvSpPr>
      </xdr:nvSpPr>
      <xdr:spPr bwMode="auto">
        <a:xfrm>
          <a:off x="4133850"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9525</xdr:colOff>
      <xdr:row>17</xdr:row>
      <xdr:rowOff>142875</xdr:rowOff>
    </xdr:from>
    <xdr:to>
      <xdr:col>65</xdr:col>
      <xdr:colOff>38100</xdr:colOff>
      <xdr:row>18</xdr:row>
      <xdr:rowOff>171450</xdr:rowOff>
    </xdr:to>
    <xdr:sp macro="" textlink="">
      <xdr:nvSpPr>
        <xdr:cNvPr id="27680" name="Text Box 32"/>
        <xdr:cNvSpPr txBox="1">
          <a:spLocks noChangeArrowheads="1"/>
        </xdr:cNvSpPr>
      </xdr:nvSpPr>
      <xdr:spPr bwMode="auto">
        <a:xfrm>
          <a:off x="4810125"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72</xdr:col>
      <xdr:colOff>9525</xdr:colOff>
      <xdr:row>17</xdr:row>
      <xdr:rowOff>142875</xdr:rowOff>
    </xdr:from>
    <xdr:to>
      <xdr:col>74</xdr:col>
      <xdr:colOff>38100</xdr:colOff>
      <xdr:row>18</xdr:row>
      <xdr:rowOff>171450</xdr:rowOff>
    </xdr:to>
    <xdr:sp macro="" textlink="">
      <xdr:nvSpPr>
        <xdr:cNvPr id="27681" name="Text Box 33"/>
        <xdr:cNvSpPr txBox="1">
          <a:spLocks noChangeArrowheads="1"/>
        </xdr:cNvSpPr>
      </xdr:nvSpPr>
      <xdr:spPr bwMode="auto">
        <a:xfrm>
          <a:off x="5495925"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79</xdr:col>
      <xdr:colOff>38100</xdr:colOff>
      <xdr:row>17</xdr:row>
      <xdr:rowOff>142875</xdr:rowOff>
    </xdr:from>
    <xdr:to>
      <xdr:col>81</xdr:col>
      <xdr:colOff>66675</xdr:colOff>
      <xdr:row>18</xdr:row>
      <xdr:rowOff>171450</xdr:rowOff>
    </xdr:to>
    <xdr:sp macro="" textlink="">
      <xdr:nvSpPr>
        <xdr:cNvPr id="27682" name="Text Box 34"/>
        <xdr:cNvSpPr txBox="1">
          <a:spLocks noChangeArrowheads="1"/>
        </xdr:cNvSpPr>
      </xdr:nvSpPr>
      <xdr:spPr bwMode="auto">
        <a:xfrm>
          <a:off x="6057900"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xdr:col>
      <xdr:colOff>66675</xdr:colOff>
      <xdr:row>18</xdr:row>
      <xdr:rowOff>0</xdr:rowOff>
    </xdr:from>
    <xdr:to>
      <xdr:col>13</xdr:col>
      <xdr:colOff>19050</xdr:colOff>
      <xdr:row>18</xdr:row>
      <xdr:rowOff>180975</xdr:rowOff>
    </xdr:to>
    <xdr:sp macro="" textlink="">
      <xdr:nvSpPr>
        <xdr:cNvPr id="27683" name="Text Box 35"/>
        <xdr:cNvSpPr txBox="1">
          <a:spLocks noChangeArrowheads="1"/>
        </xdr:cNvSpPr>
      </xdr:nvSpPr>
      <xdr:spPr bwMode="auto">
        <a:xfrm>
          <a:off x="82867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19</xdr:col>
      <xdr:colOff>66675</xdr:colOff>
      <xdr:row>18</xdr:row>
      <xdr:rowOff>0</xdr:rowOff>
    </xdr:from>
    <xdr:to>
      <xdr:col>22</xdr:col>
      <xdr:colOff>19050</xdr:colOff>
      <xdr:row>18</xdr:row>
      <xdr:rowOff>180975</xdr:rowOff>
    </xdr:to>
    <xdr:sp macro="" textlink="">
      <xdr:nvSpPr>
        <xdr:cNvPr id="27684" name="Text Box 36"/>
        <xdr:cNvSpPr txBox="1">
          <a:spLocks noChangeArrowheads="1"/>
        </xdr:cNvSpPr>
      </xdr:nvSpPr>
      <xdr:spPr bwMode="auto">
        <a:xfrm>
          <a:off x="151447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28</xdr:col>
      <xdr:colOff>66675</xdr:colOff>
      <xdr:row>18</xdr:row>
      <xdr:rowOff>0</xdr:rowOff>
    </xdr:from>
    <xdr:to>
      <xdr:col>31</xdr:col>
      <xdr:colOff>19050</xdr:colOff>
      <xdr:row>18</xdr:row>
      <xdr:rowOff>180975</xdr:rowOff>
    </xdr:to>
    <xdr:sp macro="" textlink="">
      <xdr:nvSpPr>
        <xdr:cNvPr id="27685" name="Text Box 37"/>
        <xdr:cNvSpPr txBox="1">
          <a:spLocks noChangeArrowheads="1"/>
        </xdr:cNvSpPr>
      </xdr:nvSpPr>
      <xdr:spPr bwMode="auto">
        <a:xfrm>
          <a:off x="220027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37</xdr:col>
      <xdr:colOff>66675</xdr:colOff>
      <xdr:row>18</xdr:row>
      <xdr:rowOff>0</xdr:rowOff>
    </xdr:from>
    <xdr:to>
      <xdr:col>40</xdr:col>
      <xdr:colOff>19050</xdr:colOff>
      <xdr:row>18</xdr:row>
      <xdr:rowOff>180975</xdr:rowOff>
    </xdr:to>
    <xdr:sp macro="" textlink="">
      <xdr:nvSpPr>
        <xdr:cNvPr id="27686" name="Text Box 38"/>
        <xdr:cNvSpPr txBox="1">
          <a:spLocks noChangeArrowheads="1"/>
        </xdr:cNvSpPr>
      </xdr:nvSpPr>
      <xdr:spPr bwMode="auto">
        <a:xfrm>
          <a:off x="288607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46</xdr:col>
      <xdr:colOff>66675</xdr:colOff>
      <xdr:row>18</xdr:row>
      <xdr:rowOff>0</xdr:rowOff>
    </xdr:from>
    <xdr:to>
      <xdr:col>49</xdr:col>
      <xdr:colOff>19050</xdr:colOff>
      <xdr:row>18</xdr:row>
      <xdr:rowOff>180975</xdr:rowOff>
    </xdr:to>
    <xdr:sp macro="" textlink="">
      <xdr:nvSpPr>
        <xdr:cNvPr id="27687" name="Text Box 39"/>
        <xdr:cNvSpPr txBox="1">
          <a:spLocks noChangeArrowheads="1"/>
        </xdr:cNvSpPr>
      </xdr:nvSpPr>
      <xdr:spPr bwMode="auto">
        <a:xfrm>
          <a:off x="3571875" y="3419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55</xdr:col>
      <xdr:colOff>66675</xdr:colOff>
      <xdr:row>17</xdr:row>
      <xdr:rowOff>142875</xdr:rowOff>
    </xdr:from>
    <xdr:to>
      <xdr:col>58</xdr:col>
      <xdr:colOff>19050</xdr:colOff>
      <xdr:row>18</xdr:row>
      <xdr:rowOff>171450</xdr:rowOff>
    </xdr:to>
    <xdr:sp macro="" textlink="">
      <xdr:nvSpPr>
        <xdr:cNvPr id="27688" name="Text Box 40"/>
        <xdr:cNvSpPr txBox="1">
          <a:spLocks noChangeArrowheads="1"/>
        </xdr:cNvSpPr>
      </xdr:nvSpPr>
      <xdr:spPr bwMode="auto">
        <a:xfrm>
          <a:off x="4257675"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64</xdr:col>
      <xdr:colOff>66675</xdr:colOff>
      <xdr:row>17</xdr:row>
      <xdr:rowOff>142875</xdr:rowOff>
    </xdr:from>
    <xdr:to>
      <xdr:col>67</xdr:col>
      <xdr:colOff>19050</xdr:colOff>
      <xdr:row>18</xdr:row>
      <xdr:rowOff>171450</xdr:rowOff>
    </xdr:to>
    <xdr:sp macro="" textlink="">
      <xdr:nvSpPr>
        <xdr:cNvPr id="27689" name="Text Box 41"/>
        <xdr:cNvSpPr txBox="1">
          <a:spLocks noChangeArrowheads="1"/>
        </xdr:cNvSpPr>
      </xdr:nvSpPr>
      <xdr:spPr bwMode="auto">
        <a:xfrm>
          <a:off x="4943475"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twoCellAnchor editAs="oneCell">
    <xdr:from>
      <xdr:col>73</xdr:col>
      <xdr:colOff>66675</xdr:colOff>
      <xdr:row>17</xdr:row>
      <xdr:rowOff>142875</xdr:rowOff>
    </xdr:from>
    <xdr:to>
      <xdr:col>76</xdr:col>
      <xdr:colOff>19050</xdr:colOff>
      <xdr:row>18</xdr:row>
      <xdr:rowOff>171450</xdr:rowOff>
    </xdr:to>
    <xdr:sp macro="" textlink="">
      <xdr:nvSpPr>
        <xdr:cNvPr id="27690" name="Text Box 42"/>
        <xdr:cNvSpPr txBox="1">
          <a:spLocks noChangeArrowheads="1"/>
        </xdr:cNvSpPr>
      </xdr:nvSpPr>
      <xdr:spPr bwMode="auto">
        <a:xfrm>
          <a:off x="5629275" y="3409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11</xdr:col>
      <xdr:colOff>0</xdr:colOff>
      <xdr:row>25</xdr:row>
      <xdr:rowOff>0</xdr:rowOff>
    </xdr:from>
    <xdr:to>
      <xdr:col>13</xdr:col>
      <xdr:colOff>38100</xdr:colOff>
      <xdr:row>25</xdr:row>
      <xdr:rowOff>180975</xdr:rowOff>
    </xdr:to>
    <xdr:sp macro="" textlink="">
      <xdr:nvSpPr>
        <xdr:cNvPr id="27691" name="Text Box 43"/>
        <xdr:cNvSpPr txBox="1">
          <a:spLocks noChangeArrowheads="1"/>
        </xdr:cNvSpPr>
      </xdr:nvSpPr>
      <xdr:spPr bwMode="auto">
        <a:xfrm>
          <a:off x="838200" y="47910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9</xdr:col>
      <xdr:colOff>9525</xdr:colOff>
      <xdr:row>25</xdr:row>
      <xdr:rowOff>0</xdr:rowOff>
    </xdr:from>
    <xdr:to>
      <xdr:col>11</xdr:col>
      <xdr:colOff>38100</xdr:colOff>
      <xdr:row>25</xdr:row>
      <xdr:rowOff>180975</xdr:rowOff>
    </xdr:to>
    <xdr:sp macro="" textlink="">
      <xdr:nvSpPr>
        <xdr:cNvPr id="27709" name="Text Box 61"/>
        <xdr:cNvSpPr txBox="1">
          <a:spLocks noChangeArrowheads="1"/>
        </xdr:cNvSpPr>
      </xdr:nvSpPr>
      <xdr:spPr bwMode="auto">
        <a:xfrm>
          <a:off x="69532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24</xdr:row>
      <xdr:rowOff>38100</xdr:rowOff>
    </xdr:from>
    <xdr:to>
      <xdr:col>2</xdr:col>
      <xdr:colOff>38100</xdr:colOff>
      <xdr:row>25</xdr:row>
      <xdr:rowOff>66675</xdr:rowOff>
    </xdr:to>
    <xdr:sp macro="" textlink="">
      <xdr:nvSpPr>
        <xdr:cNvPr id="27710" name="Text Box 62"/>
        <xdr:cNvSpPr txBox="1">
          <a:spLocks noChangeArrowheads="1"/>
        </xdr:cNvSpPr>
      </xdr:nvSpPr>
      <xdr:spPr bwMode="auto">
        <a:xfrm>
          <a:off x="9525" y="467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19050</xdr:colOff>
      <xdr:row>25</xdr:row>
      <xdr:rowOff>0</xdr:rowOff>
    </xdr:from>
    <xdr:to>
      <xdr:col>20</xdr:col>
      <xdr:colOff>47625</xdr:colOff>
      <xdr:row>25</xdr:row>
      <xdr:rowOff>180975</xdr:rowOff>
    </xdr:to>
    <xdr:sp macro="" textlink="">
      <xdr:nvSpPr>
        <xdr:cNvPr id="27711" name="Text Box 63"/>
        <xdr:cNvSpPr txBox="1">
          <a:spLocks noChangeArrowheads="1"/>
        </xdr:cNvSpPr>
      </xdr:nvSpPr>
      <xdr:spPr bwMode="auto">
        <a:xfrm>
          <a:off x="1390650"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19050</xdr:colOff>
      <xdr:row>25</xdr:row>
      <xdr:rowOff>0</xdr:rowOff>
    </xdr:from>
    <xdr:to>
      <xdr:col>29</xdr:col>
      <xdr:colOff>47625</xdr:colOff>
      <xdr:row>25</xdr:row>
      <xdr:rowOff>180975</xdr:rowOff>
    </xdr:to>
    <xdr:sp macro="" textlink="">
      <xdr:nvSpPr>
        <xdr:cNvPr id="27712" name="Text Box 64"/>
        <xdr:cNvSpPr txBox="1">
          <a:spLocks noChangeArrowheads="1"/>
        </xdr:cNvSpPr>
      </xdr:nvSpPr>
      <xdr:spPr bwMode="auto">
        <a:xfrm>
          <a:off x="2076450"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25</xdr:row>
      <xdr:rowOff>0</xdr:rowOff>
    </xdr:from>
    <xdr:to>
      <xdr:col>38</xdr:col>
      <xdr:colOff>38100</xdr:colOff>
      <xdr:row>25</xdr:row>
      <xdr:rowOff>180975</xdr:rowOff>
    </xdr:to>
    <xdr:sp macro="" textlink="">
      <xdr:nvSpPr>
        <xdr:cNvPr id="27713" name="Text Box 65"/>
        <xdr:cNvSpPr txBox="1">
          <a:spLocks noChangeArrowheads="1"/>
        </xdr:cNvSpPr>
      </xdr:nvSpPr>
      <xdr:spPr bwMode="auto">
        <a:xfrm>
          <a:off x="275272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19</xdr:col>
      <xdr:colOff>66675</xdr:colOff>
      <xdr:row>25</xdr:row>
      <xdr:rowOff>0</xdr:rowOff>
    </xdr:from>
    <xdr:to>
      <xdr:col>22</xdr:col>
      <xdr:colOff>19050</xdr:colOff>
      <xdr:row>25</xdr:row>
      <xdr:rowOff>180975</xdr:rowOff>
    </xdr:to>
    <xdr:sp macro="" textlink="">
      <xdr:nvSpPr>
        <xdr:cNvPr id="27714" name="Text Box 66"/>
        <xdr:cNvSpPr txBox="1">
          <a:spLocks noChangeArrowheads="1"/>
        </xdr:cNvSpPr>
      </xdr:nvSpPr>
      <xdr:spPr bwMode="auto">
        <a:xfrm>
          <a:off x="15144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28</xdr:col>
      <xdr:colOff>66675</xdr:colOff>
      <xdr:row>25</xdr:row>
      <xdr:rowOff>0</xdr:rowOff>
    </xdr:from>
    <xdr:to>
      <xdr:col>31</xdr:col>
      <xdr:colOff>19050</xdr:colOff>
      <xdr:row>25</xdr:row>
      <xdr:rowOff>180975</xdr:rowOff>
    </xdr:to>
    <xdr:sp macro="" textlink="">
      <xdr:nvSpPr>
        <xdr:cNvPr id="27715" name="Text Box 67"/>
        <xdr:cNvSpPr txBox="1">
          <a:spLocks noChangeArrowheads="1"/>
        </xdr:cNvSpPr>
      </xdr:nvSpPr>
      <xdr:spPr bwMode="auto">
        <a:xfrm>
          <a:off x="22002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37</xdr:col>
      <xdr:colOff>66675</xdr:colOff>
      <xdr:row>25</xdr:row>
      <xdr:rowOff>0</xdr:rowOff>
    </xdr:from>
    <xdr:to>
      <xdr:col>40</xdr:col>
      <xdr:colOff>19050</xdr:colOff>
      <xdr:row>25</xdr:row>
      <xdr:rowOff>180975</xdr:rowOff>
    </xdr:to>
    <xdr:sp macro="" textlink="">
      <xdr:nvSpPr>
        <xdr:cNvPr id="27716" name="Text Box 68"/>
        <xdr:cNvSpPr txBox="1">
          <a:spLocks noChangeArrowheads="1"/>
        </xdr:cNvSpPr>
      </xdr:nvSpPr>
      <xdr:spPr bwMode="auto">
        <a:xfrm>
          <a:off x="28860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editAs="oneCell">
    <xdr:from>
      <xdr:col>47</xdr:col>
      <xdr:colOff>0</xdr:colOff>
      <xdr:row>24</xdr:row>
      <xdr:rowOff>142875</xdr:rowOff>
    </xdr:from>
    <xdr:to>
      <xdr:col>49</xdr:col>
      <xdr:colOff>38100</xdr:colOff>
      <xdr:row>25</xdr:row>
      <xdr:rowOff>171450</xdr:rowOff>
    </xdr:to>
    <xdr:sp macro="" textlink="">
      <xdr:nvSpPr>
        <xdr:cNvPr id="27717" name="Text Box 69"/>
        <xdr:cNvSpPr txBox="1">
          <a:spLocks noChangeArrowheads="1"/>
        </xdr:cNvSpPr>
      </xdr:nvSpPr>
      <xdr:spPr bwMode="auto">
        <a:xfrm>
          <a:off x="3581400" y="478155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9</xdr:col>
      <xdr:colOff>9525</xdr:colOff>
      <xdr:row>32</xdr:row>
      <xdr:rowOff>0</xdr:rowOff>
    </xdr:from>
    <xdr:to>
      <xdr:col>11</xdr:col>
      <xdr:colOff>38100</xdr:colOff>
      <xdr:row>32</xdr:row>
      <xdr:rowOff>180975</xdr:rowOff>
    </xdr:to>
    <xdr:sp macro="" textlink="">
      <xdr:nvSpPr>
        <xdr:cNvPr id="27722" name="Text Box 74"/>
        <xdr:cNvSpPr txBox="1">
          <a:spLocks noChangeArrowheads="1"/>
        </xdr:cNvSpPr>
      </xdr:nvSpPr>
      <xdr:spPr bwMode="auto">
        <a:xfrm>
          <a:off x="6953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31</xdr:row>
      <xdr:rowOff>38100</xdr:rowOff>
    </xdr:from>
    <xdr:to>
      <xdr:col>2</xdr:col>
      <xdr:colOff>38100</xdr:colOff>
      <xdr:row>32</xdr:row>
      <xdr:rowOff>66675</xdr:rowOff>
    </xdr:to>
    <xdr:sp macro="" textlink="">
      <xdr:nvSpPr>
        <xdr:cNvPr id="27723" name="Text Box 75"/>
        <xdr:cNvSpPr txBox="1">
          <a:spLocks noChangeArrowheads="1"/>
        </xdr:cNvSpPr>
      </xdr:nvSpPr>
      <xdr:spPr bwMode="auto">
        <a:xfrm>
          <a:off x="9525" y="6048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0</xdr:colOff>
      <xdr:row>32</xdr:row>
      <xdr:rowOff>0</xdr:rowOff>
    </xdr:from>
    <xdr:to>
      <xdr:col>20</xdr:col>
      <xdr:colOff>38100</xdr:colOff>
      <xdr:row>32</xdr:row>
      <xdr:rowOff>180975</xdr:rowOff>
    </xdr:to>
    <xdr:sp macro="" textlink="">
      <xdr:nvSpPr>
        <xdr:cNvPr id="27724" name="Text Box 76"/>
        <xdr:cNvSpPr txBox="1">
          <a:spLocks noChangeArrowheads="1"/>
        </xdr:cNvSpPr>
      </xdr:nvSpPr>
      <xdr:spPr bwMode="auto">
        <a:xfrm>
          <a:off x="1371600" y="61626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27</xdr:col>
      <xdr:colOff>0</xdr:colOff>
      <xdr:row>32</xdr:row>
      <xdr:rowOff>0</xdr:rowOff>
    </xdr:from>
    <xdr:to>
      <xdr:col>29</xdr:col>
      <xdr:colOff>38100</xdr:colOff>
      <xdr:row>32</xdr:row>
      <xdr:rowOff>180975</xdr:rowOff>
    </xdr:to>
    <xdr:sp macro="" textlink="">
      <xdr:nvSpPr>
        <xdr:cNvPr id="27725" name="Text Box 77"/>
        <xdr:cNvSpPr txBox="1">
          <a:spLocks noChangeArrowheads="1"/>
        </xdr:cNvSpPr>
      </xdr:nvSpPr>
      <xdr:spPr bwMode="auto">
        <a:xfrm>
          <a:off x="2057400" y="61626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25</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36</xdr:col>
      <xdr:colOff>9525</xdr:colOff>
      <xdr:row>32</xdr:row>
      <xdr:rowOff>0</xdr:rowOff>
    </xdr:from>
    <xdr:to>
      <xdr:col>38</xdr:col>
      <xdr:colOff>38100</xdr:colOff>
      <xdr:row>32</xdr:row>
      <xdr:rowOff>180975</xdr:rowOff>
    </xdr:to>
    <xdr:sp macro="" textlink="">
      <xdr:nvSpPr>
        <xdr:cNvPr id="27726" name="Text Box 78"/>
        <xdr:cNvSpPr txBox="1">
          <a:spLocks noChangeArrowheads="1"/>
        </xdr:cNvSpPr>
      </xdr:nvSpPr>
      <xdr:spPr bwMode="auto">
        <a:xfrm>
          <a:off x="27527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45</xdr:col>
      <xdr:colOff>9525</xdr:colOff>
      <xdr:row>32</xdr:row>
      <xdr:rowOff>0</xdr:rowOff>
    </xdr:from>
    <xdr:to>
      <xdr:col>47</xdr:col>
      <xdr:colOff>38100</xdr:colOff>
      <xdr:row>32</xdr:row>
      <xdr:rowOff>180975</xdr:rowOff>
    </xdr:to>
    <xdr:sp macro="" textlink="">
      <xdr:nvSpPr>
        <xdr:cNvPr id="27727" name="Text Box 79"/>
        <xdr:cNvSpPr txBox="1">
          <a:spLocks noChangeArrowheads="1"/>
        </xdr:cNvSpPr>
      </xdr:nvSpPr>
      <xdr:spPr bwMode="auto">
        <a:xfrm>
          <a:off x="34385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32</xdr:row>
      <xdr:rowOff>0</xdr:rowOff>
    </xdr:from>
    <xdr:to>
      <xdr:col>56</xdr:col>
      <xdr:colOff>38100</xdr:colOff>
      <xdr:row>32</xdr:row>
      <xdr:rowOff>180975</xdr:rowOff>
    </xdr:to>
    <xdr:sp macro="" textlink="">
      <xdr:nvSpPr>
        <xdr:cNvPr id="27728" name="Text Box 80"/>
        <xdr:cNvSpPr txBox="1">
          <a:spLocks noChangeArrowheads="1"/>
        </xdr:cNvSpPr>
      </xdr:nvSpPr>
      <xdr:spPr bwMode="auto">
        <a:xfrm>
          <a:off x="41243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9525</xdr:colOff>
      <xdr:row>32</xdr:row>
      <xdr:rowOff>0</xdr:rowOff>
    </xdr:from>
    <xdr:to>
      <xdr:col>65</xdr:col>
      <xdr:colOff>38100</xdr:colOff>
      <xdr:row>32</xdr:row>
      <xdr:rowOff>180975</xdr:rowOff>
    </xdr:to>
    <xdr:sp macro="" textlink="">
      <xdr:nvSpPr>
        <xdr:cNvPr id="27729" name="Text Box 81"/>
        <xdr:cNvSpPr txBox="1">
          <a:spLocks noChangeArrowheads="1"/>
        </xdr:cNvSpPr>
      </xdr:nvSpPr>
      <xdr:spPr bwMode="auto">
        <a:xfrm>
          <a:off x="481012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19</xdr:col>
      <xdr:colOff>19050</xdr:colOff>
      <xdr:row>31</xdr:row>
      <xdr:rowOff>142875</xdr:rowOff>
    </xdr:from>
    <xdr:to>
      <xdr:col>21</xdr:col>
      <xdr:colOff>47625</xdr:colOff>
      <xdr:row>32</xdr:row>
      <xdr:rowOff>171450</xdr:rowOff>
    </xdr:to>
    <xdr:sp macro="" textlink="">
      <xdr:nvSpPr>
        <xdr:cNvPr id="27730" name="Text Box 82"/>
        <xdr:cNvSpPr txBox="1">
          <a:spLocks noChangeArrowheads="1"/>
        </xdr:cNvSpPr>
      </xdr:nvSpPr>
      <xdr:spPr bwMode="auto">
        <a:xfrm>
          <a:off x="1466850" y="61531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ミ</a:t>
          </a:r>
        </a:p>
      </xdr:txBody>
    </xdr:sp>
    <xdr:clientData/>
  </xdr:twoCellAnchor>
  <xdr:twoCellAnchor editAs="oneCell">
    <xdr:from>
      <xdr:col>28</xdr:col>
      <xdr:colOff>19050</xdr:colOff>
      <xdr:row>32</xdr:row>
      <xdr:rowOff>0</xdr:rowOff>
    </xdr:from>
    <xdr:to>
      <xdr:col>30</xdr:col>
      <xdr:colOff>47625</xdr:colOff>
      <xdr:row>32</xdr:row>
      <xdr:rowOff>180975</xdr:rowOff>
    </xdr:to>
    <xdr:sp macro="" textlink="">
      <xdr:nvSpPr>
        <xdr:cNvPr id="27731" name="Text Box 83"/>
        <xdr:cNvSpPr txBox="1">
          <a:spLocks noChangeArrowheads="1"/>
        </xdr:cNvSpPr>
      </xdr:nvSpPr>
      <xdr:spPr bwMode="auto">
        <a:xfrm>
          <a:off x="2152650"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ム</a:t>
          </a:r>
        </a:p>
      </xdr:txBody>
    </xdr:sp>
    <xdr:clientData/>
  </xdr:twoCellAnchor>
  <xdr:twoCellAnchor editAs="oneCell">
    <xdr:from>
      <xdr:col>37</xdr:col>
      <xdr:colOff>19050</xdr:colOff>
      <xdr:row>31</xdr:row>
      <xdr:rowOff>142875</xdr:rowOff>
    </xdr:from>
    <xdr:to>
      <xdr:col>39</xdr:col>
      <xdr:colOff>47625</xdr:colOff>
      <xdr:row>32</xdr:row>
      <xdr:rowOff>171450</xdr:rowOff>
    </xdr:to>
    <xdr:sp macro="" textlink="">
      <xdr:nvSpPr>
        <xdr:cNvPr id="27732" name="Text Box 84"/>
        <xdr:cNvSpPr txBox="1">
          <a:spLocks noChangeArrowheads="1"/>
        </xdr:cNvSpPr>
      </xdr:nvSpPr>
      <xdr:spPr bwMode="auto">
        <a:xfrm>
          <a:off x="2838450" y="61531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メ</a:t>
          </a:r>
        </a:p>
      </xdr:txBody>
    </xdr:sp>
    <xdr:clientData/>
  </xdr:twoCellAnchor>
  <xdr:twoCellAnchor editAs="oneCell">
    <xdr:from>
      <xdr:col>46</xdr:col>
      <xdr:colOff>38100</xdr:colOff>
      <xdr:row>32</xdr:row>
      <xdr:rowOff>0</xdr:rowOff>
    </xdr:from>
    <xdr:to>
      <xdr:col>48</xdr:col>
      <xdr:colOff>66675</xdr:colOff>
      <xdr:row>32</xdr:row>
      <xdr:rowOff>180975</xdr:rowOff>
    </xdr:to>
    <xdr:sp macro="" textlink="">
      <xdr:nvSpPr>
        <xdr:cNvPr id="27733" name="Text Box 85"/>
        <xdr:cNvSpPr txBox="1">
          <a:spLocks noChangeArrowheads="1"/>
        </xdr:cNvSpPr>
      </xdr:nvSpPr>
      <xdr:spPr bwMode="auto">
        <a:xfrm>
          <a:off x="3543300"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モ</a:t>
          </a:r>
        </a:p>
      </xdr:txBody>
    </xdr:sp>
    <xdr:clientData/>
  </xdr:twoCellAnchor>
  <xdr:twoCellAnchor editAs="oneCell">
    <xdr:from>
      <xdr:col>55</xdr:col>
      <xdr:colOff>38100</xdr:colOff>
      <xdr:row>31</xdr:row>
      <xdr:rowOff>142875</xdr:rowOff>
    </xdr:from>
    <xdr:to>
      <xdr:col>57</xdr:col>
      <xdr:colOff>66675</xdr:colOff>
      <xdr:row>32</xdr:row>
      <xdr:rowOff>171450</xdr:rowOff>
    </xdr:to>
    <xdr:sp macro="" textlink="">
      <xdr:nvSpPr>
        <xdr:cNvPr id="27734" name="Text Box 86"/>
        <xdr:cNvSpPr txBox="1">
          <a:spLocks noChangeArrowheads="1"/>
        </xdr:cNvSpPr>
      </xdr:nvSpPr>
      <xdr:spPr bwMode="auto">
        <a:xfrm>
          <a:off x="4229100" y="61531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ヤ</a:t>
          </a:r>
        </a:p>
      </xdr:txBody>
    </xdr:sp>
    <xdr:clientData/>
  </xdr:twoCellAnchor>
  <xdr:twoCellAnchor editAs="oneCell">
    <xdr:from>
      <xdr:col>64</xdr:col>
      <xdr:colOff>19050</xdr:colOff>
      <xdr:row>32</xdr:row>
      <xdr:rowOff>0</xdr:rowOff>
    </xdr:from>
    <xdr:to>
      <xdr:col>66</xdr:col>
      <xdr:colOff>47625</xdr:colOff>
      <xdr:row>32</xdr:row>
      <xdr:rowOff>180975</xdr:rowOff>
    </xdr:to>
    <xdr:sp macro="" textlink="">
      <xdr:nvSpPr>
        <xdr:cNvPr id="27735" name="Text Box 87"/>
        <xdr:cNvSpPr txBox="1">
          <a:spLocks noChangeArrowheads="1"/>
        </xdr:cNvSpPr>
      </xdr:nvSpPr>
      <xdr:spPr bwMode="auto">
        <a:xfrm>
          <a:off x="4895850"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ユ</a:t>
          </a:r>
        </a:p>
      </xdr:txBody>
    </xdr:sp>
    <xdr:clientData/>
  </xdr:twoCellAnchor>
  <xdr:twoCellAnchor editAs="oneCell">
    <xdr:from>
      <xdr:col>10</xdr:col>
      <xdr:colOff>19050</xdr:colOff>
      <xdr:row>39</xdr:row>
      <xdr:rowOff>0</xdr:rowOff>
    </xdr:from>
    <xdr:to>
      <xdr:col>12</xdr:col>
      <xdr:colOff>47625</xdr:colOff>
      <xdr:row>39</xdr:row>
      <xdr:rowOff>180975</xdr:rowOff>
    </xdr:to>
    <xdr:sp macro="" textlink="">
      <xdr:nvSpPr>
        <xdr:cNvPr id="27746" name="Text Box 98"/>
        <xdr:cNvSpPr txBox="1">
          <a:spLocks noChangeArrowheads="1"/>
        </xdr:cNvSpPr>
      </xdr:nvSpPr>
      <xdr:spPr bwMode="auto">
        <a:xfrm>
          <a:off x="78105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ヨ</a:t>
          </a:r>
        </a:p>
      </xdr:txBody>
    </xdr:sp>
    <xdr:clientData/>
  </xdr:twoCellAnchor>
  <xdr:twoCellAnchor editAs="oneCell">
    <xdr:from>
      <xdr:col>20</xdr:col>
      <xdr:colOff>66675</xdr:colOff>
      <xdr:row>39</xdr:row>
      <xdr:rowOff>0</xdr:rowOff>
    </xdr:from>
    <xdr:to>
      <xdr:col>23</xdr:col>
      <xdr:colOff>19050</xdr:colOff>
      <xdr:row>39</xdr:row>
      <xdr:rowOff>180975</xdr:rowOff>
    </xdr:to>
    <xdr:sp macro="" textlink="">
      <xdr:nvSpPr>
        <xdr:cNvPr id="27747" name="Text Box 99"/>
        <xdr:cNvSpPr txBox="1">
          <a:spLocks noChangeArrowheads="1"/>
        </xdr:cNvSpPr>
      </xdr:nvSpPr>
      <xdr:spPr bwMode="auto">
        <a:xfrm>
          <a:off x="159067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ラ</a:t>
          </a:r>
        </a:p>
      </xdr:txBody>
    </xdr:sp>
    <xdr:clientData/>
  </xdr:twoCellAnchor>
  <xdr:twoCellAnchor editAs="oneCell">
    <xdr:from>
      <xdr:col>9</xdr:col>
      <xdr:colOff>0</xdr:colOff>
      <xdr:row>39</xdr:row>
      <xdr:rowOff>0</xdr:rowOff>
    </xdr:from>
    <xdr:to>
      <xdr:col>11</xdr:col>
      <xdr:colOff>38100</xdr:colOff>
      <xdr:row>39</xdr:row>
      <xdr:rowOff>180975</xdr:rowOff>
    </xdr:to>
    <xdr:sp macro="" textlink="">
      <xdr:nvSpPr>
        <xdr:cNvPr id="27748" name="Text Box 100"/>
        <xdr:cNvSpPr txBox="1">
          <a:spLocks noChangeArrowheads="1"/>
        </xdr:cNvSpPr>
      </xdr:nvSpPr>
      <xdr:spPr bwMode="auto">
        <a:xfrm>
          <a:off x="6858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9525</xdr:colOff>
      <xdr:row>38</xdr:row>
      <xdr:rowOff>38100</xdr:rowOff>
    </xdr:from>
    <xdr:to>
      <xdr:col>2</xdr:col>
      <xdr:colOff>38100</xdr:colOff>
      <xdr:row>39</xdr:row>
      <xdr:rowOff>66675</xdr:rowOff>
    </xdr:to>
    <xdr:sp macro="" textlink="">
      <xdr:nvSpPr>
        <xdr:cNvPr id="27749" name="Text Box 101"/>
        <xdr:cNvSpPr txBox="1">
          <a:spLocks noChangeArrowheads="1"/>
        </xdr:cNvSpPr>
      </xdr:nvSpPr>
      <xdr:spPr bwMode="auto">
        <a:xfrm>
          <a:off x="9525" y="74199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29</xdr:col>
      <xdr:colOff>9525</xdr:colOff>
      <xdr:row>39</xdr:row>
      <xdr:rowOff>0</xdr:rowOff>
    </xdr:from>
    <xdr:to>
      <xdr:col>31</xdr:col>
      <xdr:colOff>38100</xdr:colOff>
      <xdr:row>39</xdr:row>
      <xdr:rowOff>180975</xdr:rowOff>
    </xdr:to>
    <xdr:sp macro="" textlink="">
      <xdr:nvSpPr>
        <xdr:cNvPr id="27751" name="Text Box 103"/>
        <xdr:cNvSpPr txBox="1">
          <a:spLocks noChangeArrowheads="1"/>
        </xdr:cNvSpPr>
      </xdr:nvSpPr>
      <xdr:spPr bwMode="auto">
        <a:xfrm>
          <a:off x="22193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39</xdr:col>
      <xdr:colOff>0</xdr:colOff>
      <xdr:row>39</xdr:row>
      <xdr:rowOff>0</xdr:rowOff>
    </xdr:from>
    <xdr:to>
      <xdr:col>41</xdr:col>
      <xdr:colOff>38100</xdr:colOff>
      <xdr:row>39</xdr:row>
      <xdr:rowOff>180975</xdr:rowOff>
    </xdr:to>
    <xdr:sp macro="" textlink="">
      <xdr:nvSpPr>
        <xdr:cNvPr id="27752" name="Text Box 104"/>
        <xdr:cNvSpPr txBox="1">
          <a:spLocks noChangeArrowheads="1"/>
        </xdr:cNvSpPr>
      </xdr:nvSpPr>
      <xdr:spPr bwMode="auto">
        <a:xfrm>
          <a:off x="29718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editAs="oneCell">
    <xdr:from>
      <xdr:col>50</xdr:col>
      <xdr:colOff>0</xdr:colOff>
      <xdr:row>39</xdr:row>
      <xdr:rowOff>0</xdr:rowOff>
    </xdr:from>
    <xdr:to>
      <xdr:col>52</xdr:col>
      <xdr:colOff>38100</xdr:colOff>
      <xdr:row>39</xdr:row>
      <xdr:rowOff>180975</xdr:rowOff>
    </xdr:to>
    <xdr:sp macro="" textlink="">
      <xdr:nvSpPr>
        <xdr:cNvPr id="27753" name="Text Box 105"/>
        <xdr:cNvSpPr txBox="1">
          <a:spLocks noChangeArrowheads="1"/>
        </xdr:cNvSpPr>
      </xdr:nvSpPr>
      <xdr:spPr bwMode="auto">
        <a:xfrm>
          <a:off x="38100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58</xdr:col>
      <xdr:colOff>0</xdr:colOff>
      <xdr:row>39</xdr:row>
      <xdr:rowOff>0</xdr:rowOff>
    </xdr:from>
    <xdr:to>
      <xdr:col>60</xdr:col>
      <xdr:colOff>38100</xdr:colOff>
      <xdr:row>39</xdr:row>
      <xdr:rowOff>180975</xdr:rowOff>
    </xdr:to>
    <xdr:sp macro="" textlink="">
      <xdr:nvSpPr>
        <xdr:cNvPr id="27754" name="Text Box 106"/>
        <xdr:cNvSpPr txBox="1">
          <a:spLocks noChangeArrowheads="1"/>
        </xdr:cNvSpPr>
      </xdr:nvSpPr>
      <xdr:spPr bwMode="auto">
        <a:xfrm>
          <a:off x="44196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30</xdr:col>
      <xdr:colOff>19050</xdr:colOff>
      <xdr:row>39</xdr:row>
      <xdr:rowOff>0</xdr:rowOff>
    </xdr:from>
    <xdr:to>
      <xdr:col>32</xdr:col>
      <xdr:colOff>47625</xdr:colOff>
      <xdr:row>39</xdr:row>
      <xdr:rowOff>180975</xdr:rowOff>
    </xdr:to>
    <xdr:sp macro="" textlink="">
      <xdr:nvSpPr>
        <xdr:cNvPr id="27755" name="Text Box 107"/>
        <xdr:cNvSpPr txBox="1">
          <a:spLocks noChangeArrowheads="1"/>
        </xdr:cNvSpPr>
      </xdr:nvSpPr>
      <xdr:spPr bwMode="auto">
        <a:xfrm>
          <a:off x="230505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リ</a:t>
          </a:r>
        </a:p>
      </xdr:txBody>
    </xdr:sp>
    <xdr:clientData/>
  </xdr:twoCellAnchor>
  <xdr:twoCellAnchor editAs="oneCell">
    <xdr:from>
      <xdr:col>40</xdr:col>
      <xdr:colOff>47625</xdr:colOff>
      <xdr:row>39</xdr:row>
      <xdr:rowOff>0</xdr:rowOff>
    </xdr:from>
    <xdr:to>
      <xdr:col>43</xdr:col>
      <xdr:colOff>0</xdr:colOff>
      <xdr:row>39</xdr:row>
      <xdr:rowOff>180975</xdr:rowOff>
    </xdr:to>
    <xdr:sp macro="" textlink="">
      <xdr:nvSpPr>
        <xdr:cNvPr id="27756" name="Text Box 108"/>
        <xdr:cNvSpPr txBox="1">
          <a:spLocks noChangeArrowheads="1"/>
        </xdr:cNvSpPr>
      </xdr:nvSpPr>
      <xdr:spPr bwMode="auto">
        <a:xfrm>
          <a:off x="30956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ル</a:t>
          </a:r>
        </a:p>
      </xdr:txBody>
    </xdr:sp>
    <xdr:clientData/>
  </xdr:twoCellAnchor>
  <xdr:twoCellAnchor editAs="oneCell">
    <xdr:from>
      <xdr:col>51</xdr:col>
      <xdr:colOff>38100</xdr:colOff>
      <xdr:row>39</xdr:row>
      <xdr:rowOff>0</xdr:rowOff>
    </xdr:from>
    <xdr:to>
      <xdr:col>53</xdr:col>
      <xdr:colOff>66675</xdr:colOff>
      <xdr:row>39</xdr:row>
      <xdr:rowOff>180975</xdr:rowOff>
    </xdr:to>
    <xdr:sp macro="" textlink="">
      <xdr:nvSpPr>
        <xdr:cNvPr id="27757" name="Text Box 109"/>
        <xdr:cNvSpPr txBox="1">
          <a:spLocks noChangeArrowheads="1"/>
        </xdr:cNvSpPr>
      </xdr:nvSpPr>
      <xdr:spPr bwMode="auto">
        <a:xfrm>
          <a:off x="392430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レ</a:t>
          </a:r>
        </a:p>
      </xdr:txBody>
    </xdr:sp>
    <xdr:clientData/>
  </xdr:twoCellAnchor>
  <xdr:twoCellAnchor editAs="oneCell">
    <xdr:from>
      <xdr:col>59</xdr:col>
      <xdr:colOff>19050</xdr:colOff>
      <xdr:row>39</xdr:row>
      <xdr:rowOff>0</xdr:rowOff>
    </xdr:from>
    <xdr:to>
      <xdr:col>61</xdr:col>
      <xdr:colOff>47625</xdr:colOff>
      <xdr:row>39</xdr:row>
      <xdr:rowOff>180975</xdr:rowOff>
    </xdr:to>
    <xdr:sp macro="" textlink="">
      <xdr:nvSpPr>
        <xdr:cNvPr id="27758" name="Text Box 110"/>
        <xdr:cNvSpPr txBox="1">
          <a:spLocks noChangeArrowheads="1"/>
        </xdr:cNvSpPr>
      </xdr:nvSpPr>
      <xdr:spPr bwMode="auto">
        <a:xfrm>
          <a:off x="451485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ロ</a:t>
          </a:r>
        </a:p>
      </xdr:txBody>
    </xdr:sp>
    <xdr:clientData/>
  </xdr:twoCellAnchor>
  <xdr:twoCellAnchor editAs="oneCell">
    <xdr:from>
      <xdr:col>75</xdr:col>
      <xdr:colOff>38100</xdr:colOff>
      <xdr:row>39</xdr:row>
      <xdr:rowOff>0</xdr:rowOff>
    </xdr:from>
    <xdr:to>
      <xdr:col>77</xdr:col>
      <xdr:colOff>66675</xdr:colOff>
      <xdr:row>39</xdr:row>
      <xdr:rowOff>180975</xdr:rowOff>
    </xdr:to>
    <xdr:sp macro="" textlink="">
      <xdr:nvSpPr>
        <xdr:cNvPr id="27759" name="Text Box 111"/>
        <xdr:cNvSpPr txBox="1">
          <a:spLocks noChangeArrowheads="1"/>
        </xdr:cNvSpPr>
      </xdr:nvSpPr>
      <xdr:spPr bwMode="auto">
        <a:xfrm>
          <a:off x="575310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い</a:t>
          </a:r>
        </a:p>
      </xdr:txBody>
    </xdr:sp>
    <xdr:clientData/>
  </xdr:twoCellAnchor>
  <xdr:twoCellAnchor editAs="oneCell">
    <xdr:from>
      <xdr:col>82</xdr:col>
      <xdr:colOff>9525</xdr:colOff>
      <xdr:row>39</xdr:row>
      <xdr:rowOff>0</xdr:rowOff>
    </xdr:from>
    <xdr:to>
      <xdr:col>84</xdr:col>
      <xdr:colOff>38100</xdr:colOff>
      <xdr:row>39</xdr:row>
      <xdr:rowOff>180975</xdr:rowOff>
    </xdr:to>
    <xdr:sp macro="" textlink="">
      <xdr:nvSpPr>
        <xdr:cNvPr id="27767" name="Text Box 119"/>
        <xdr:cNvSpPr txBox="1">
          <a:spLocks noChangeArrowheads="1"/>
        </xdr:cNvSpPr>
      </xdr:nvSpPr>
      <xdr:spPr bwMode="auto">
        <a:xfrm>
          <a:off x="62579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7768" name="Group 120"/>
        <xdr:cNvGrpSpPr>
          <a:grpSpLocks/>
        </xdr:cNvGrpSpPr>
      </xdr:nvGrpSpPr>
      <xdr:grpSpPr bwMode="auto">
        <a:xfrm>
          <a:off x="10285319" y="38100"/>
          <a:ext cx="273424" cy="261657"/>
          <a:chOff x="1067" y="288"/>
          <a:chExt cx="29" cy="27"/>
        </a:xfrm>
      </xdr:grpSpPr>
      <xdr:sp macro="" textlink="">
        <xdr:nvSpPr>
          <xdr:cNvPr id="27769" name="Oval 12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7770" name="Text Box 12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45</xdr:col>
      <xdr:colOff>9525</xdr:colOff>
      <xdr:row>24</xdr:row>
      <xdr:rowOff>142875</xdr:rowOff>
    </xdr:from>
    <xdr:to>
      <xdr:col>47</xdr:col>
      <xdr:colOff>38100</xdr:colOff>
      <xdr:row>25</xdr:row>
      <xdr:rowOff>171450</xdr:rowOff>
    </xdr:to>
    <xdr:sp macro="" textlink="">
      <xdr:nvSpPr>
        <xdr:cNvPr id="27780" name="Text Box 132"/>
        <xdr:cNvSpPr txBox="1">
          <a:spLocks noChangeArrowheads="1"/>
        </xdr:cNvSpPr>
      </xdr:nvSpPr>
      <xdr:spPr bwMode="auto">
        <a:xfrm>
          <a:off x="343852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24</xdr:row>
      <xdr:rowOff>142875</xdr:rowOff>
    </xdr:from>
    <xdr:to>
      <xdr:col>56</xdr:col>
      <xdr:colOff>38100</xdr:colOff>
      <xdr:row>25</xdr:row>
      <xdr:rowOff>171450</xdr:rowOff>
    </xdr:to>
    <xdr:sp macro="" textlink="">
      <xdr:nvSpPr>
        <xdr:cNvPr id="27781" name="Text Box 133"/>
        <xdr:cNvSpPr txBox="1">
          <a:spLocks noChangeArrowheads="1"/>
        </xdr:cNvSpPr>
      </xdr:nvSpPr>
      <xdr:spPr bwMode="auto">
        <a:xfrm>
          <a:off x="412432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63</xdr:col>
      <xdr:colOff>19050</xdr:colOff>
      <xdr:row>25</xdr:row>
      <xdr:rowOff>0</xdr:rowOff>
    </xdr:from>
    <xdr:to>
      <xdr:col>65</xdr:col>
      <xdr:colOff>47625</xdr:colOff>
      <xdr:row>25</xdr:row>
      <xdr:rowOff>180975</xdr:rowOff>
    </xdr:to>
    <xdr:sp macro="" textlink="">
      <xdr:nvSpPr>
        <xdr:cNvPr id="27782" name="Text Box 134"/>
        <xdr:cNvSpPr txBox="1">
          <a:spLocks noChangeArrowheads="1"/>
        </xdr:cNvSpPr>
      </xdr:nvSpPr>
      <xdr:spPr bwMode="auto">
        <a:xfrm>
          <a:off x="4819650"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72</xdr:col>
      <xdr:colOff>28575</xdr:colOff>
      <xdr:row>25</xdr:row>
      <xdr:rowOff>0</xdr:rowOff>
    </xdr:from>
    <xdr:to>
      <xdr:col>74</xdr:col>
      <xdr:colOff>57150</xdr:colOff>
      <xdr:row>25</xdr:row>
      <xdr:rowOff>180975</xdr:rowOff>
    </xdr:to>
    <xdr:sp macro="" textlink="">
      <xdr:nvSpPr>
        <xdr:cNvPr id="27783" name="Text Box 135"/>
        <xdr:cNvSpPr txBox="1">
          <a:spLocks noChangeArrowheads="1"/>
        </xdr:cNvSpPr>
      </xdr:nvSpPr>
      <xdr:spPr bwMode="auto">
        <a:xfrm>
          <a:off x="55149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81</xdr:col>
      <xdr:colOff>28575</xdr:colOff>
      <xdr:row>25</xdr:row>
      <xdr:rowOff>0</xdr:rowOff>
    </xdr:from>
    <xdr:to>
      <xdr:col>83</xdr:col>
      <xdr:colOff>57150</xdr:colOff>
      <xdr:row>25</xdr:row>
      <xdr:rowOff>180975</xdr:rowOff>
    </xdr:to>
    <xdr:sp macro="" textlink="">
      <xdr:nvSpPr>
        <xdr:cNvPr id="27784" name="Text Box 136"/>
        <xdr:cNvSpPr txBox="1">
          <a:spLocks noChangeArrowheads="1"/>
        </xdr:cNvSpPr>
      </xdr:nvSpPr>
      <xdr:spPr bwMode="auto">
        <a:xfrm>
          <a:off x="62007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19050</xdr:colOff>
      <xdr:row>24</xdr:row>
      <xdr:rowOff>142875</xdr:rowOff>
    </xdr:from>
    <xdr:to>
      <xdr:col>92</xdr:col>
      <xdr:colOff>47625</xdr:colOff>
      <xdr:row>25</xdr:row>
      <xdr:rowOff>171450</xdr:rowOff>
    </xdr:to>
    <xdr:sp macro="" textlink="">
      <xdr:nvSpPr>
        <xdr:cNvPr id="27785" name="Text Box 137"/>
        <xdr:cNvSpPr txBox="1">
          <a:spLocks noChangeArrowheads="1"/>
        </xdr:cNvSpPr>
      </xdr:nvSpPr>
      <xdr:spPr bwMode="auto">
        <a:xfrm>
          <a:off x="6877050"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55</xdr:col>
      <xdr:colOff>66675</xdr:colOff>
      <xdr:row>24</xdr:row>
      <xdr:rowOff>142875</xdr:rowOff>
    </xdr:from>
    <xdr:to>
      <xdr:col>58</xdr:col>
      <xdr:colOff>19050</xdr:colOff>
      <xdr:row>25</xdr:row>
      <xdr:rowOff>171450</xdr:rowOff>
    </xdr:to>
    <xdr:sp macro="" textlink="">
      <xdr:nvSpPr>
        <xdr:cNvPr id="27786" name="Text Box 138"/>
        <xdr:cNvSpPr txBox="1">
          <a:spLocks noChangeArrowheads="1"/>
        </xdr:cNvSpPr>
      </xdr:nvSpPr>
      <xdr:spPr bwMode="auto">
        <a:xfrm>
          <a:off x="425767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64</xdr:col>
      <xdr:colOff>66675</xdr:colOff>
      <xdr:row>25</xdr:row>
      <xdr:rowOff>0</xdr:rowOff>
    </xdr:from>
    <xdr:to>
      <xdr:col>67</xdr:col>
      <xdr:colOff>19050</xdr:colOff>
      <xdr:row>25</xdr:row>
      <xdr:rowOff>180975</xdr:rowOff>
    </xdr:to>
    <xdr:sp macro="" textlink="">
      <xdr:nvSpPr>
        <xdr:cNvPr id="27787" name="Text Box 139"/>
        <xdr:cNvSpPr txBox="1">
          <a:spLocks noChangeArrowheads="1"/>
        </xdr:cNvSpPr>
      </xdr:nvSpPr>
      <xdr:spPr bwMode="auto">
        <a:xfrm>
          <a:off x="4943475" y="4791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ヒ</a:t>
          </a:r>
        </a:p>
      </xdr:txBody>
    </xdr:sp>
    <xdr:clientData/>
  </xdr:twoCellAnchor>
  <xdr:twoCellAnchor editAs="oneCell">
    <xdr:from>
      <xdr:col>73</xdr:col>
      <xdr:colOff>66675</xdr:colOff>
      <xdr:row>24</xdr:row>
      <xdr:rowOff>142875</xdr:rowOff>
    </xdr:from>
    <xdr:to>
      <xdr:col>76</xdr:col>
      <xdr:colOff>19050</xdr:colOff>
      <xdr:row>25</xdr:row>
      <xdr:rowOff>171450</xdr:rowOff>
    </xdr:to>
    <xdr:sp macro="" textlink="">
      <xdr:nvSpPr>
        <xdr:cNvPr id="27788" name="Text Box 140"/>
        <xdr:cNvSpPr txBox="1">
          <a:spLocks noChangeArrowheads="1"/>
        </xdr:cNvSpPr>
      </xdr:nvSpPr>
      <xdr:spPr bwMode="auto">
        <a:xfrm>
          <a:off x="562927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フ</a:t>
          </a:r>
        </a:p>
      </xdr:txBody>
    </xdr:sp>
    <xdr:clientData/>
  </xdr:twoCellAnchor>
  <xdr:twoCellAnchor editAs="oneCell">
    <xdr:from>
      <xdr:col>82</xdr:col>
      <xdr:colOff>66675</xdr:colOff>
      <xdr:row>24</xdr:row>
      <xdr:rowOff>142875</xdr:rowOff>
    </xdr:from>
    <xdr:to>
      <xdr:col>85</xdr:col>
      <xdr:colOff>19050</xdr:colOff>
      <xdr:row>25</xdr:row>
      <xdr:rowOff>171450</xdr:rowOff>
    </xdr:to>
    <xdr:sp macro="" textlink="">
      <xdr:nvSpPr>
        <xdr:cNvPr id="27789" name="Text Box 141"/>
        <xdr:cNvSpPr txBox="1">
          <a:spLocks noChangeArrowheads="1"/>
        </xdr:cNvSpPr>
      </xdr:nvSpPr>
      <xdr:spPr bwMode="auto">
        <a:xfrm>
          <a:off x="631507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ヘ</a:t>
          </a:r>
        </a:p>
      </xdr:txBody>
    </xdr:sp>
    <xdr:clientData/>
  </xdr:twoCellAnchor>
  <xdr:twoCellAnchor editAs="oneCell">
    <xdr:from>
      <xdr:col>91</xdr:col>
      <xdr:colOff>66675</xdr:colOff>
      <xdr:row>24</xdr:row>
      <xdr:rowOff>142875</xdr:rowOff>
    </xdr:from>
    <xdr:to>
      <xdr:col>94</xdr:col>
      <xdr:colOff>19050</xdr:colOff>
      <xdr:row>25</xdr:row>
      <xdr:rowOff>171450</xdr:rowOff>
    </xdr:to>
    <xdr:sp macro="" textlink="">
      <xdr:nvSpPr>
        <xdr:cNvPr id="27790" name="Text Box 142"/>
        <xdr:cNvSpPr txBox="1">
          <a:spLocks noChangeArrowheads="1"/>
        </xdr:cNvSpPr>
      </xdr:nvSpPr>
      <xdr:spPr bwMode="auto">
        <a:xfrm>
          <a:off x="7000875" y="47815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ホ</a:t>
          </a:r>
        </a:p>
      </xdr:txBody>
    </xdr:sp>
    <xdr:clientData/>
  </xdr:twoCellAnchor>
  <xdr:twoCellAnchor editAs="oneCell">
    <xdr:from>
      <xdr:col>10</xdr:col>
      <xdr:colOff>38100</xdr:colOff>
      <xdr:row>31</xdr:row>
      <xdr:rowOff>142875</xdr:rowOff>
    </xdr:from>
    <xdr:to>
      <xdr:col>12</xdr:col>
      <xdr:colOff>66675</xdr:colOff>
      <xdr:row>32</xdr:row>
      <xdr:rowOff>171450</xdr:rowOff>
    </xdr:to>
    <xdr:sp macro="" textlink="">
      <xdr:nvSpPr>
        <xdr:cNvPr id="27791" name="Text Box 143"/>
        <xdr:cNvSpPr txBox="1">
          <a:spLocks noChangeArrowheads="1"/>
        </xdr:cNvSpPr>
      </xdr:nvSpPr>
      <xdr:spPr bwMode="auto">
        <a:xfrm>
          <a:off x="800100" y="61531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マ</a:t>
          </a:r>
        </a:p>
      </xdr:txBody>
    </xdr:sp>
    <xdr:clientData/>
  </xdr:twoCellAnchor>
  <xdr:twoCellAnchor editAs="oneCell">
    <xdr:from>
      <xdr:col>75</xdr:col>
      <xdr:colOff>28575</xdr:colOff>
      <xdr:row>32</xdr:row>
      <xdr:rowOff>0</xdr:rowOff>
    </xdr:from>
    <xdr:to>
      <xdr:col>77</xdr:col>
      <xdr:colOff>57150</xdr:colOff>
      <xdr:row>32</xdr:row>
      <xdr:rowOff>180975</xdr:rowOff>
    </xdr:to>
    <xdr:sp macro="" textlink="">
      <xdr:nvSpPr>
        <xdr:cNvPr id="27794" name="Text Box 146"/>
        <xdr:cNvSpPr txBox="1">
          <a:spLocks noChangeArrowheads="1"/>
        </xdr:cNvSpPr>
      </xdr:nvSpPr>
      <xdr:spPr bwMode="auto">
        <a:xfrm>
          <a:off x="5743575" y="6162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39</xdr:row>
      <xdr:rowOff>0</xdr:rowOff>
    </xdr:from>
    <xdr:to>
      <xdr:col>92</xdr:col>
      <xdr:colOff>38100</xdr:colOff>
      <xdr:row>39</xdr:row>
      <xdr:rowOff>180975</xdr:rowOff>
    </xdr:to>
    <xdr:sp macro="" textlink="">
      <xdr:nvSpPr>
        <xdr:cNvPr id="27802" name="Text Box 154"/>
        <xdr:cNvSpPr txBox="1">
          <a:spLocks noChangeArrowheads="1"/>
        </xdr:cNvSpPr>
      </xdr:nvSpPr>
      <xdr:spPr bwMode="auto">
        <a:xfrm>
          <a:off x="68675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96</xdr:col>
      <xdr:colOff>38100</xdr:colOff>
      <xdr:row>39</xdr:row>
      <xdr:rowOff>0</xdr:rowOff>
    </xdr:from>
    <xdr:to>
      <xdr:col>98</xdr:col>
      <xdr:colOff>66675</xdr:colOff>
      <xdr:row>39</xdr:row>
      <xdr:rowOff>180975</xdr:rowOff>
    </xdr:to>
    <xdr:sp macro="" textlink="">
      <xdr:nvSpPr>
        <xdr:cNvPr id="27803" name="Text Box 155"/>
        <xdr:cNvSpPr txBox="1">
          <a:spLocks noChangeArrowheads="1"/>
        </xdr:cNvSpPr>
      </xdr:nvSpPr>
      <xdr:spPr bwMode="auto">
        <a:xfrm>
          <a:off x="735330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83</xdr:col>
      <xdr:colOff>38100</xdr:colOff>
      <xdr:row>39</xdr:row>
      <xdr:rowOff>0</xdr:rowOff>
    </xdr:from>
    <xdr:to>
      <xdr:col>85</xdr:col>
      <xdr:colOff>66675</xdr:colOff>
      <xdr:row>39</xdr:row>
      <xdr:rowOff>180975</xdr:rowOff>
    </xdr:to>
    <xdr:sp macro="" textlink="">
      <xdr:nvSpPr>
        <xdr:cNvPr id="27804" name="Text Box 156"/>
        <xdr:cNvSpPr txBox="1">
          <a:spLocks noChangeArrowheads="1"/>
        </xdr:cNvSpPr>
      </xdr:nvSpPr>
      <xdr:spPr bwMode="auto">
        <a:xfrm>
          <a:off x="636270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う</a:t>
          </a:r>
        </a:p>
      </xdr:txBody>
    </xdr:sp>
    <xdr:clientData/>
  </xdr:twoCellAnchor>
  <xdr:twoCellAnchor editAs="oneCell">
    <xdr:from>
      <xdr:col>99</xdr:col>
      <xdr:colOff>0</xdr:colOff>
      <xdr:row>24</xdr:row>
      <xdr:rowOff>142875</xdr:rowOff>
    </xdr:from>
    <xdr:to>
      <xdr:col>101</xdr:col>
      <xdr:colOff>38100</xdr:colOff>
      <xdr:row>25</xdr:row>
      <xdr:rowOff>171450</xdr:rowOff>
    </xdr:to>
    <xdr:sp macro="" textlink="">
      <xdr:nvSpPr>
        <xdr:cNvPr id="27811" name="Text Box 163"/>
        <xdr:cNvSpPr txBox="1">
          <a:spLocks noChangeArrowheads="1"/>
        </xdr:cNvSpPr>
      </xdr:nvSpPr>
      <xdr:spPr bwMode="auto">
        <a:xfrm>
          <a:off x="7543800" y="4781550"/>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91</xdr:col>
      <xdr:colOff>47625</xdr:colOff>
      <xdr:row>39</xdr:row>
      <xdr:rowOff>0</xdr:rowOff>
    </xdr:from>
    <xdr:to>
      <xdr:col>94</xdr:col>
      <xdr:colOff>0</xdr:colOff>
      <xdr:row>39</xdr:row>
      <xdr:rowOff>180975</xdr:rowOff>
    </xdr:to>
    <xdr:sp macro="" textlink="">
      <xdr:nvSpPr>
        <xdr:cNvPr id="27813" name="Text Box 165"/>
        <xdr:cNvSpPr txBox="1">
          <a:spLocks noChangeArrowheads="1"/>
        </xdr:cNvSpPr>
      </xdr:nvSpPr>
      <xdr:spPr bwMode="auto">
        <a:xfrm>
          <a:off x="6981825"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え</a:t>
          </a:r>
        </a:p>
      </xdr:txBody>
    </xdr:sp>
    <xdr:clientData/>
  </xdr:twoCellAnchor>
  <xdr:twoCellAnchor editAs="oneCell">
    <xdr:from>
      <xdr:col>66</xdr:col>
      <xdr:colOff>0</xdr:colOff>
      <xdr:row>39</xdr:row>
      <xdr:rowOff>0</xdr:rowOff>
    </xdr:from>
    <xdr:to>
      <xdr:col>68</xdr:col>
      <xdr:colOff>38100</xdr:colOff>
      <xdr:row>39</xdr:row>
      <xdr:rowOff>180975</xdr:rowOff>
    </xdr:to>
    <xdr:sp macro="" textlink="">
      <xdr:nvSpPr>
        <xdr:cNvPr id="27814" name="Text Box 166"/>
        <xdr:cNvSpPr txBox="1">
          <a:spLocks noChangeArrowheads="1"/>
        </xdr:cNvSpPr>
      </xdr:nvSpPr>
      <xdr:spPr bwMode="auto">
        <a:xfrm>
          <a:off x="5029200" y="7534275"/>
          <a:ext cx="190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67</xdr:col>
      <xdr:colOff>19050</xdr:colOff>
      <xdr:row>39</xdr:row>
      <xdr:rowOff>0</xdr:rowOff>
    </xdr:from>
    <xdr:to>
      <xdr:col>69</xdr:col>
      <xdr:colOff>47625</xdr:colOff>
      <xdr:row>39</xdr:row>
      <xdr:rowOff>180975</xdr:rowOff>
    </xdr:to>
    <xdr:sp macro="" textlink="">
      <xdr:nvSpPr>
        <xdr:cNvPr id="27815" name="Text Box 167"/>
        <xdr:cNvSpPr txBox="1">
          <a:spLocks noChangeArrowheads="1"/>
        </xdr:cNvSpPr>
      </xdr:nvSpPr>
      <xdr:spPr bwMode="auto">
        <a:xfrm>
          <a:off x="5124450" y="7534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あ</a:t>
          </a:r>
        </a:p>
      </xdr:txBody>
    </xdr:sp>
    <xdr:clientData/>
  </xdr:twoCellAnchor>
  <xdr:twoCellAnchor editAs="oneCell">
    <xdr:from>
      <xdr:col>81</xdr:col>
      <xdr:colOff>9525</xdr:colOff>
      <xdr:row>11</xdr:row>
      <xdr:rowOff>0</xdr:rowOff>
    </xdr:from>
    <xdr:to>
      <xdr:col>83</xdr:col>
      <xdr:colOff>38100</xdr:colOff>
      <xdr:row>11</xdr:row>
      <xdr:rowOff>180975</xdr:rowOff>
    </xdr:to>
    <xdr:sp macro="" textlink="">
      <xdr:nvSpPr>
        <xdr:cNvPr id="27816" name="Text Box 168"/>
        <xdr:cNvSpPr txBox="1">
          <a:spLocks noChangeArrowheads="1"/>
        </xdr:cNvSpPr>
      </xdr:nvSpPr>
      <xdr:spPr bwMode="auto">
        <a:xfrm>
          <a:off x="61817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90</xdr:col>
      <xdr:colOff>9525</xdr:colOff>
      <xdr:row>11</xdr:row>
      <xdr:rowOff>0</xdr:rowOff>
    </xdr:from>
    <xdr:to>
      <xdr:col>92</xdr:col>
      <xdr:colOff>38100</xdr:colOff>
      <xdr:row>11</xdr:row>
      <xdr:rowOff>180975</xdr:rowOff>
    </xdr:to>
    <xdr:sp macro="" textlink="">
      <xdr:nvSpPr>
        <xdr:cNvPr id="27817" name="Text Box 169"/>
        <xdr:cNvSpPr txBox="1">
          <a:spLocks noChangeArrowheads="1"/>
        </xdr:cNvSpPr>
      </xdr:nvSpPr>
      <xdr:spPr bwMode="auto">
        <a:xfrm>
          <a:off x="68675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82</xdr:col>
      <xdr:colOff>47625</xdr:colOff>
      <xdr:row>11</xdr:row>
      <xdr:rowOff>0</xdr:rowOff>
    </xdr:from>
    <xdr:to>
      <xdr:col>85</xdr:col>
      <xdr:colOff>0</xdr:colOff>
      <xdr:row>11</xdr:row>
      <xdr:rowOff>180975</xdr:rowOff>
    </xdr:to>
    <xdr:sp macro="" textlink="">
      <xdr:nvSpPr>
        <xdr:cNvPr id="27819" name="Text Box 171"/>
        <xdr:cNvSpPr txBox="1">
          <a:spLocks noChangeArrowheads="1"/>
        </xdr:cNvSpPr>
      </xdr:nvSpPr>
      <xdr:spPr bwMode="auto">
        <a:xfrm>
          <a:off x="62960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91</xdr:col>
      <xdr:colOff>47625</xdr:colOff>
      <xdr:row>11</xdr:row>
      <xdr:rowOff>0</xdr:rowOff>
    </xdr:from>
    <xdr:to>
      <xdr:col>94</xdr:col>
      <xdr:colOff>0</xdr:colOff>
      <xdr:row>11</xdr:row>
      <xdr:rowOff>180975</xdr:rowOff>
    </xdr:to>
    <xdr:sp macro="" textlink="">
      <xdr:nvSpPr>
        <xdr:cNvPr id="27820" name="Text Box 172"/>
        <xdr:cNvSpPr txBox="1">
          <a:spLocks noChangeArrowheads="1"/>
        </xdr:cNvSpPr>
      </xdr:nvSpPr>
      <xdr:spPr bwMode="auto">
        <a:xfrm>
          <a:off x="69818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99</xdr:col>
      <xdr:colOff>9525</xdr:colOff>
      <xdr:row>11</xdr:row>
      <xdr:rowOff>0</xdr:rowOff>
    </xdr:from>
    <xdr:to>
      <xdr:col>101</xdr:col>
      <xdr:colOff>38100</xdr:colOff>
      <xdr:row>11</xdr:row>
      <xdr:rowOff>180975</xdr:rowOff>
    </xdr:to>
    <xdr:sp macro="" textlink="">
      <xdr:nvSpPr>
        <xdr:cNvPr id="27821" name="Text Box 173"/>
        <xdr:cNvSpPr txBox="1">
          <a:spLocks noChangeArrowheads="1"/>
        </xdr:cNvSpPr>
      </xdr:nvSpPr>
      <xdr:spPr bwMode="auto">
        <a:xfrm>
          <a:off x="75533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90</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108</xdr:col>
      <xdr:colOff>9525</xdr:colOff>
      <xdr:row>11</xdr:row>
      <xdr:rowOff>0</xdr:rowOff>
    </xdr:from>
    <xdr:to>
      <xdr:col>110</xdr:col>
      <xdr:colOff>38100</xdr:colOff>
      <xdr:row>11</xdr:row>
      <xdr:rowOff>180975</xdr:rowOff>
    </xdr:to>
    <xdr:sp macro="" textlink="">
      <xdr:nvSpPr>
        <xdr:cNvPr id="27822" name="Text Box 174"/>
        <xdr:cNvSpPr txBox="1">
          <a:spLocks noChangeArrowheads="1"/>
        </xdr:cNvSpPr>
      </xdr:nvSpPr>
      <xdr:spPr bwMode="auto">
        <a:xfrm>
          <a:off x="82391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115</xdr:col>
      <xdr:colOff>0</xdr:colOff>
      <xdr:row>11</xdr:row>
      <xdr:rowOff>0</xdr:rowOff>
    </xdr:from>
    <xdr:to>
      <xdr:col>117</xdr:col>
      <xdr:colOff>28575</xdr:colOff>
      <xdr:row>11</xdr:row>
      <xdr:rowOff>180975</xdr:rowOff>
    </xdr:to>
    <xdr:sp macro="" textlink="">
      <xdr:nvSpPr>
        <xdr:cNvPr id="27823" name="Text Box 175"/>
        <xdr:cNvSpPr txBox="1">
          <a:spLocks noChangeArrowheads="1"/>
        </xdr:cNvSpPr>
      </xdr:nvSpPr>
      <xdr:spPr bwMode="auto">
        <a:xfrm>
          <a:off x="8763000"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104</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100</xdr:col>
      <xdr:colOff>47625</xdr:colOff>
      <xdr:row>11</xdr:row>
      <xdr:rowOff>0</xdr:rowOff>
    </xdr:from>
    <xdr:to>
      <xdr:col>103</xdr:col>
      <xdr:colOff>0</xdr:colOff>
      <xdr:row>11</xdr:row>
      <xdr:rowOff>180975</xdr:rowOff>
    </xdr:to>
    <xdr:sp macro="" textlink="">
      <xdr:nvSpPr>
        <xdr:cNvPr id="27824" name="Text Box 176"/>
        <xdr:cNvSpPr txBox="1">
          <a:spLocks noChangeArrowheads="1"/>
        </xdr:cNvSpPr>
      </xdr:nvSpPr>
      <xdr:spPr bwMode="auto">
        <a:xfrm>
          <a:off x="76676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109</xdr:col>
      <xdr:colOff>47625</xdr:colOff>
      <xdr:row>11</xdr:row>
      <xdr:rowOff>0</xdr:rowOff>
    </xdr:from>
    <xdr:to>
      <xdr:col>112</xdr:col>
      <xdr:colOff>0</xdr:colOff>
      <xdr:row>11</xdr:row>
      <xdr:rowOff>180975</xdr:rowOff>
    </xdr:to>
    <xdr:sp macro="" textlink="">
      <xdr:nvSpPr>
        <xdr:cNvPr id="27825" name="Text Box 177"/>
        <xdr:cNvSpPr txBox="1">
          <a:spLocks noChangeArrowheads="1"/>
        </xdr:cNvSpPr>
      </xdr:nvSpPr>
      <xdr:spPr bwMode="auto">
        <a:xfrm>
          <a:off x="8353425" y="2047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41</xdr:col>
      <xdr:colOff>0</xdr:colOff>
      <xdr:row>7</xdr:row>
      <xdr:rowOff>0</xdr:rowOff>
    </xdr:from>
    <xdr:to>
      <xdr:col>41</xdr:col>
      <xdr:colOff>0</xdr:colOff>
      <xdr:row>12</xdr:row>
      <xdr:rowOff>66675</xdr:rowOff>
    </xdr:to>
    <xdr:sp macro="" textlink="">
      <xdr:nvSpPr>
        <xdr:cNvPr id="28673" name="Line 1"/>
        <xdr:cNvSpPr>
          <a:spLocks noChangeShapeType="1"/>
        </xdr:cNvSpPr>
      </xdr:nvSpPr>
      <xdr:spPr bwMode="auto">
        <a:xfrm rot="5400000">
          <a:off x="2457450" y="2019300"/>
          <a:ext cx="133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66</xdr:col>
      <xdr:colOff>0</xdr:colOff>
      <xdr:row>9</xdr:row>
      <xdr:rowOff>0</xdr:rowOff>
    </xdr:from>
    <xdr:to>
      <xdr:col>69</xdr:col>
      <xdr:colOff>0</xdr:colOff>
      <xdr:row>9</xdr:row>
      <xdr:rowOff>180975</xdr:rowOff>
    </xdr:to>
    <xdr:sp macro="" textlink="">
      <xdr:nvSpPr>
        <xdr:cNvPr id="28674" name="Text Box 2"/>
        <xdr:cNvSpPr txBox="1">
          <a:spLocks noChangeArrowheads="1"/>
        </xdr:cNvSpPr>
      </xdr:nvSpPr>
      <xdr:spPr bwMode="auto">
        <a:xfrm>
          <a:off x="5029200" y="17335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25</xdr:col>
      <xdr:colOff>9525</xdr:colOff>
      <xdr:row>1</xdr:row>
      <xdr:rowOff>28575</xdr:rowOff>
    </xdr:from>
    <xdr:to>
      <xdr:col>27</xdr:col>
      <xdr:colOff>19050</xdr:colOff>
      <xdr:row>2</xdr:row>
      <xdr:rowOff>38100</xdr:rowOff>
    </xdr:to>
    <xdr:sp macro="" textlink="">
      <xdr:nvSpPr>
        <xdr:cNvPr id="28675" name="Text Box 3"/>
        <xdr:cNvSpPr txBox="1">
          <a:spLocks noChangeArrowheads="1"/>
        </xdr:cNvSpPr>
      </xdr:nvSpPr>
      <xdr:spPr bwMode="auto">
        <a:xfrm>
          <a:off x="1914525"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28575</xdr:rowOff>
    </xdr:from>
    <xdr:to>
      <xdr:col>32</xdr:col>
      <xdr:colOff>9525</xdr:colOff>
      <xdr:row>2</xdr:row>
      <xdr:rowOff>38100</xdr:rowOff>
    </xdr:to>
    <xdr:sp macro="" textlink="">
      <xdr:nvSpPr>
        <xdr:cNvPr id="28676" name="Text Box 4"/>
        <xdr:cNvSpPr txBox="1">
          <a:spLocks noChangeArrowheads="1"/>
        </xdr:cNvSpPr>
      </xdr:nvSpPr>
      <xdr:spPr bwMode="auto">
        <a:xfrm>
          <a:off x="2286000"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28575</xdr:rowOff>
    </xdr:from>
    <xdr:to>
      <xdr:col>9</xdr:col>
      <xdr:colOff>19050</xdr:colOff>
      <xdr:row>2</xdr:row>
      <xdr:rowOff>38100</xdr:rowOff>
    </xdr:to>
    <xdr:sp macro="" textlink="">
      <xdr:nvSpPr>
        <xdr:cNvPr id="28677" name="Text Box 5"/>
        <xdr:cNvSpPr txBox="1">
          <a:spLocks noChangeArrowheads="1"/>
        </xdr:cNvSpPr>
      </xdr:nvSpPr>
      <xdr:spPr bwMode="auto">
        <a:xfrm>
          <a:off x="542925"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75</xdr:col>
      <xdr:colOff>66675</xdr:colOff>
      <xdr:row>9</xdr:row>
      <xdr:rowOff>0</xdr:rowOff>
    </xdr:from>
    <xdr:to>
      <xdr:col>78</xdr:col>
      <xdr:colOff>66675</xdr:colOff>
      <xdr:row>9</xdr:row>
      <xdr:rowOff>180975</xdr:rowOff>
    </xdr:to>
    <xdr:sp macro="" textlink="">
      <xdr:nvSpPr>
        <xdr:cNvPr id="28680" name="Text Box 8"/>
        <xdr:cNvSpPr txBox="1">
          <a:spLocks noChangeArrowheads="1"/>
        </xdr:cNvSpPr>
      </xdr:nvSpPr>
      <xdr:spPr bwMode="auto">
        <a:xfrm>
          <a:off x="5781675" y="17335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xdr:from>
      <xdr:col>131</xdr:col>
      <xdr:colOff>9525</xdr:colOff>
      <xdr:row>0</xdr:row>
      <xdr:rowOff>38100</xdr:rowOff>
    </xdr:from>
    <xdr:to>
      <xdr:col>134</xdr:col>
      <xdr:colOff>47625</xdr:colOff>
      <xdr:row>1</xdr:row>
      <xdr:rowOff>142875</xdr:rowOff>
    </xdr:to>
    <xdr:grpSp>
      <xdr:nvGrpSpPr>
        <xdr:cNvPr id="28681" name="Group 9"/>
        <xdr:cNvGrpSpPr>
          <a:grpSpLocks/>
        </xdr:cNvGrpSpPr>
      </xdr:nvGrpSpPr>
      <xdr:grpSpPr bwMode="auto">
        <a:xfrm>
          <a:off x="10285319" y="38100"/>
          <a:ext cx="273424" cy="261657"/>
          <a:chOff x="1067" y="288"/>
          <a:chExt cx="29" cy="27"/>
        </a:xfrm>
      </xdr:grpSpPr>
      <xdr:sp macro="" textlink="">
        <xdr:nvSpPr>
          <xdr:cNvPr id="28682" name="Oval 1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683" name="Text Box 1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84</xdr:col>
      <xdr:colOff>38100</xdr:colOff>
      <xdr:row>9</xdr:row>
      <xdr:rowOff>0</xdr:rowOff>
    </xdr:from>
    <xdr:to>
      <xdr:col>87</xdr:col>
      <xdr:colOff>38100</xdr:colOff>
      <xdr:row>9</xdr:row>
      <xdr:rowOff>180975</xdr:rowOff>
    </xdr:to>
    <xdr:sp macro="" textlink="">
      <xdr:nvSpPr>
        <xdr:cNvPr id="28684" name="Text Box 12"/>
        <xdr:cNvSpPr txBox="1">
          <a:spLocks noChangeArrowheads="1"/>
        </xdr:cNvSpPr>
      </xdr:nvSpPr>
      <xdr:spPr bwMode="auto">
        <a:xfrm>
          <a:off x="6438900" y="17335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25</xdr:col>
      <xdr:colOff>9525</xdr:colOff>
      <xdr:row>1</xdr:row>
      <xdr:rowOff>28575</xdr:rowOff>
    </xdr:from>
    <xdr:to>
      <xdr:col>27</xdr:col>
      <xdr:colOff>19050</xdr:colOff>
      <xdr:row>2</xdr:row>
      <xdr:rowOff>38100</xdr:rowOff>
    </xdr:to>
    <xdr:sp macro="" textlink="">
      <xdr:nvSpPr>
        <xdr:cNvPr id="29697" name="Text Box 1"/>
        <xdr:cNvSpPr txBox="1">
          <a:spLocks noChangeArrowheads="1"/>
        </xdr:cNvSpPr>
      </xdr:nvSpPr>
      <xdr:spPr bwMode="auto">
        <a:xfrm>
          <a:off x="1914525"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28575</xdr:rowOff>
    </xdr:from>
    <xdr:to>
      <xdr:col>32</xdr:col>
      <xdr:colOff>9525</xdr:colOff>
      <xdr:row>2</xdr:row>
      <xdr:rowOff>38100</xdr:rowOff>
    </xdr:to>
    <xdr:sp macro="" textlink="">
      <xdr:nvSpPr>
        <xdr:cNvPr id="29698" name="Text Box 2"/>
        <xdr:cNvSpPr txBox="1">
          <a:spLocks noChangeArrowheads="1"/>
        </xdr:cNvSpPr>
      </xdr:nvSpPr>
      <xdr:spPr bwMode="auto">
        <a:xfrm>
          <a:off x="2286000" y="1905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oneCellAnchor>
    <xdr:from>
      <xdr:col>7</xdr:col>
      <xdr:colOff>0</xdr:colOff>
      <xdr:row>1</xdr:row>
      <xdr:rowOff>38100</xdr:rowOff>
    </xdr:from>
    <xdr:ext cx="116541" cy="156883"/>
    <xdr:sp macro="" textlink="">
      <xdr:nvSpPr>
        <xdr:cNvPr id="29699" name="Text Box 3"/>
        <xdr:cNvSpPr txBox="1">
          <a:spLocks noChangeArrowheads="1"/>
        </xdr:cNvSpPr>
      </xdr:nvSpPr>
      <xdr:spPr bwMode="auto">
        <a:xfrm>
          <a:off x="533400" y="2000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0</xdr:col>
      <xdr:colOff>19050</xdr:colOff>
      <xdr:row>6</xdr:row>
      <xdr:rowOff>0</xdr:rowOff>
    </xdr:from>
    <xdr:to>
      <xdr:col>25</xdr:col>
      <xdr:colOff>0</xdr:colOff>
      <xdr:row>6</xdr:row>
      <xdr:rowOff>0</xdr:rowOff>
    </xdr:to>
    <xdr:sp macro="" textlink="">
      <xdr:nvSpPr>
        <xdr:cNvPr id="29700" name="Line 4"/>
        <xdr:cNvSpPr>
          <a:spLocks noChangeShapeType="1"/>
        </xdr:cNvSpPr>
      </xdr:nvSpPr>
      <xdr:spPr bwMode="auto">
        <a:xfrm>
          <a:off x="19050" y="1162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24</xdr:col>
      <xdr:colOff>0</xdr:colOff>
      <xdr:row>9</xdr:row>
      <xdr:rowOff>180975</xdr:rowOff>
    </xdr:from>
    <xdr:to>
      <xdr:col>25</xdr:col>
      <xdr:colOff>66675</xdr:colOff>
      <xdr:row>10</xdr:row>
      <xdr:rowOff>152400</xdr:rowOff>
    </xdr:to>
    <xdr:sp macro="" textlink="">
      <xdr:nvSpPr>
        <xdr:cNvPr id="29701" name="Text Box 5"/>
        <xdr:cNvSpPr txBox="1">
          <a:spLocks noChangeArrowheads="1"/>
        </xdr:cNvSpPr>
      </xdr:nvSpPr>
      <xdr:spPr bwMode="auto">
        <a:xfrm>
          <a:off x="1828800" y="1914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38100</xdr:rowOff>
        </xdr:from>
        <xdr:to>
          <xdr:col>24</xdr:col>
          <xdr:colOff>28575</xdr:colOff>
          <xdr:row>5</xdr:row>
          <xdr:rowOff>9525</xdr:rowOff>
        </xdr:to>
        <xdr:sp macro="" textlink="">
          <xdr:nvSpPr>
            <xdr:cNvPr id="29702" name="CommandButton1" hidden="1">
              <a:extLst>
                <a:ext uri="{63B3BB69-23CF-44E3-9099-C40C66FF867C}">
                  <a14:compatExt spid="_x0000_s29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15</xdr:col>
      <xdr:colOff>0</xdr:colOff>
      <xdr:row>9</xdr:row>
      <xdr:rowOff>47625</xdr:rowOff>
    </xdr:from>
    <xdr:to>
      <xdr:col>16</xdr:col>
      <xdr:colOff>66675</xdr:colOff>
      <xdr:row>10</xdr:row>
      <xdr:rowOff>38100</xdr:rowOff>
    </xdr:to>
    <xdr:sp macro="" textlink="">
      <xdr:nvSpPr>
        <xdr:cNvPr id="29705" name="Text Box 9"/>
        <xdr:cNvSpPr txBox="1">
          <a:spLocks noChangeArrowheads="1"/>
        </xdr:cNvSpPr>
      </xdr:nvSpPr>
      <xdr:spPr bwMode="auto">
        <a:xfrm>
          <a:off x="1143000" y="1781175"/>
          <a:ext cx="1428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34</xdr:col>
      <xdr:colOff>9525</xdr:colOff>
      <xdr:row>9</xdr:row>
      <xdr:rowOff>180975</xdr:rowOff>
    </xdr:from>
    <xdr:to>
      <xdr:col>36</xdr:col>
      <xdr:colOff>0</xdr:colOff>
      <xdr:row>10</xdr:row>
      <xdr:rowOff>152400</xdr:rowOff>
    </xdr:to>
    <xdr:sp macro="" textlink="">
      <xdr:nvSpPr>
        <xdr:cNvPr id="29706" name="Text Box 10"/>
        <xdr:cNvSpPr txBox="1">
          <a:spLocks noChangeArrowheads="1"/>
        </xdr:cNvSpPr>
      </xdr:nvSpPr>
      <xdr:spPr bwMode="auto">
        <a:xfrm>
          <a:off x="2600325" y="1914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9</xdr:row>
      <xdr:rowOff>180975</xdr:rowOff>
    </xdr:from>
    <xdr:to>
      <xdr:col>46</xdr:col>
      <xdr:colOff>0</xdr:colOff>
      <xdr:row>10</xdr:row>
      <xdr:rowOff>152400</xdr:rowOff>
    </xdr:to>
    <xdr:sp macro="" textlink="">
      <xdr:nvSpPr>
        <xdr:cNvPr id="29707" name="Text Box 11"/>
        <xdr:cNvSpPr txBox="1">
          <a:spLocks noChangeArrowheads="1"/>
        </xdr:cNvSpPr>
      </xdr:nvSpPr>
      <xdr:spPr bwMode="auto">
        <a:xfrm>
          <a:off x="3362325" y="1914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54</xdr:col>
      <xdr:colOff>9525</xdr:colOff>
      <xdr:row>9</xdr:row>
      <xdr:rowOff>180975</xdr:rowOff>
    </xdr:from>
    <xdr:to>
      <xdr:col>56</xdr:col>
      <xdr:colOff>0</xdr:colOff>
      <xdr:row>10</xdr:row>
      <xdr:rowOff>152400</xdr:rowOff>
    </xdr:to>
    <xdr:sp macro="" textlink="">
      <xdr:nvSpPr>
        <xdr:cNvPr id="29708" name="Text Box 12"/>
        <xdr:cNvSpPr txBox="1">
          <a:spLocks noChangeArrowheads="1"/>
        </xdr:cNvSpPr>
      </xdr:nvSpPr>
      <xdr:spPr bwMode="auto">
        <a:xfrm>
          <a:off x="4124325" y="1914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64</xdr:col>
      <xdr:colOff>9525</xdr:colOff>
      <xdr:row>9</xdr:row>
      <xdr:rowOff>180975</xdr:rowOff>
    </xdr:from>
    <xdr:to>
      <xdr:col>66</xdr:col>
      <xdr:colOff>0</xdr:colOff>
      <xdr:row>10</xdr:row>
      <xdr:rowOff>152400</xdr:rowOff>
    </xdr:to>
    <xdr:sp macro="" textlink="">
      <xdr:nvSpPr>
        <xdr:cNvPr id="29709" name="Text Box 13"/>
        <xdr:cNvSpPr txBox="1">
          <a:spLocks noChangeArrowheads="1"/>
        </xdr:cNvSpPr>
      </xdr:nvSpPr>
      <xdr:spPr bwMode="auto">
        <a:xfrm>
          <a:off x="4886325" y="1914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74</xdr:col>
      <xdr:colOff>19050</xdr:colOff>
      <xdr:row>9</xdr:row>
      <xdr:rowOff>180975</xdr:rowOff>
    </xdr:from>
    <xdr:to>
      <xdr:col>76</xdr:col>
      <xdr:colOff>9525</xdr:colOff>
      <xdr:row>10</xdr:row>
      <xdr:rowOff>152400</xdr:rowOff>
    </xdr:to>
    <xdr:sp macro="" textlink="">
      <xdr:nvSpPr>
        <xdr:cNvPr id="29710" name="Text Box 14"/>
        <xdr:cNvSpPr txBox="1">
          <a:spLocks noChangeArrowheads="1"/>
        </xdr:cNvSpPr>
      </xdr:nvSpPr>
      <xdr:spPr bwMode="auto">
        <a:xfrm>
          <a:off x="5657850" y="1914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82</xdr:col>
      <xdr:colOff>38100</xdr:colOff>
      <xdr:row>9</xdr:row>
      <xdr:rowOff>180975</xdr:rowOff>
    </xdr:from>
    <xdr:to>
      <xdr:col>84</xdr:col>
      <xdr:colOff>38100</xdr:colOff>
      <xdr:row>10</xdr:row>
      <xdr:rowOff>152400</xdr:rowOff>
    </xdr:to>
    <xdr:sp macro="" textlink="">
      <xdr:nvSpPr>
        <xdr:cNvPr id="29711" name="Text Box 15"/>
        <xdr:cNvSpPr txBox="1">
          <a:spLocks noChangeArrowheads="1"/>
        </xdr:cNvSpPr>
      </xdr:nvSpPr>
      <xdr:spPr bwMode="auto">
        <a:xfrm>
          <a:off x="6286500" y="19145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25</xdr:col>
      <xdr:colOff>9525</xdr:colOff>
      <xdr:row>42</xdr:row>
      <xdr:rowOff>47625</xdr:rowOff>
    </xdr:from>
    <xdr:to>
      <xdr:col>27</xdr:col>
      <xdr:colOff>19050</xdr:colOff>
      <xdr:row>43</xdr:row>
      <xdr:rowOff>66675</xdr:rowOff>
    </xdr:to>
    <xdr:sp macro="" textlink="">
      <xdr:nvSpPr>
        <xdr:cNvPr id="29712" name="Text Box 16"/>
        <xdr:cNvSpPr txBox="1">
          <a:spLocks noChangeArrowheads="1"/>
        </xdr:cNvSpPr>
      </xdr:nvSpPr>
      <xdr:spPr bwMode="auto">
        <a:xfrm>
          <a:off x="1914525" y="812482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7</xdr:col>
      <xdr:colOff>0</xdr:colOff>
      <xdr:row>42</xdr:row>
      <xdr:rowOff>57150</xdr:rowOff>
    </xdr:from>
    <xdr:ext cx="116541" cy="156883"/>
    <xdr:sp macro="" textlink="">
      <xdr:nvSpPr>
        <xdr:cNvPr id="29714" name="Text Box 18"/>
        <xdr:cNvSpPr txBox="1">
          <a:spLocks noChangeArrowheads="1"/>
        </xdr:cNvSpPr>
      </xdr:nvSpPr>
      <xdr:spPr bwMode="auto">
        <a:xfrm>
          <a:off x="533400" y="81343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0</xdr:col>
      <xdr:colOff>19050</xdr:colOff>
      <xdr:row>47</xdr:row>
      <xdr:rowOff>0</xdr:rowOff>
    </xdr:from>
    <xdr:to>
      <xdr:col>25</xdr:col>
      <xdr:colOff>0</xdr:colOff>
      <xdr:row>47</xdr:row>
      <xdr:rowOff>0</xdr:rowOff>
    </xdr:to>
    <xdr:sp macro="" textlink="">
      <xdr:nvSpPr>
        <xdr:cNvPr id="29715" name="Line 19"/>
        <xdr:cNvSpPr>
          <a:spLocks noChangeShapeType="1"/>
        </xdr:cNvSpPr>
      </xdr:nvSpPr>
      <xdr:spPr bwMode="auto">
        <a:xfrm>
          <a:off x="19050" y="91630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24</xdr:col>
      <xdr:colOff>0</xdr:colOff>
      <xdr:row>50</xdr:row>
      <xdr:rowOff>180975</xdr:rowOff>
    </xdr:from>
    <xdr:to>
      <xdr:col>25</xdr:col>
      <xdr:colOff>66675</xdr:colOff>
      <xdr:row>51</xdr:row>
      <xdr:rowOff>152400</xdr:rowOff>
    </xdr:to>
    <xdr:sp macro="" textlink="">
      <xdr:nvSpPr>
        <xdr:cNvPr id="29716" name="Text Box 20"/>
        <xdr:cNvSpPr txBox="1">
          <a:spLocks noChangeArrowheads="1"/>
        </xdr:cNvSpPr>
      </xdr:nvSpPr>
      <xdr:spPr bwMode="auto">
        <a:xfrm>
          <a:off x="1828800" y="9915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15</xdr:col>
      <xdr:colOff>0</xdr:colOff>
      <xdr:row>50</xdr:row>
      <xdr:rowOff>47625</xdr:rowOff>
    </xdr:from>
    <xdr:to>
      <xdr:col>16</xdr:col>
      <xdr:colOff>66675</xdr:colOff>
      <xdr:row>51</xdr:row>
      <xdr:rowOff>38100</xdr:rowOff>
    </xdr:to>
    <xdr:sp macro="" textlink="">
      <xdr:nvSpPr>
        <xdr:cNvPr id="29719" name="Text Box 23"/>
        <xdr:cNvSpPr txBox="1">
          <a:spLocks noChangeArrowheads="1"/>
        </xdr:cNvSpPr>
      </xdr:nvSpPr>
      <xdr:spPr bwMode="auto">
        <a:xfrm>
          <a:off x="1143000" y="9782175"/>
          <a:ext cx="1428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34</xdr:col>
      <xdr:colOff>9525</xdr:colOff>
      <xdr:row>50</xdr:row>
      <xdr:rowOff>180975</xdr:rowOff>
    </xdr:from>
    <xdr:to>
      <xdr:col>36</xdr:col>
      <xdr:colOff>0</xdr:colOff>
      <xdr:row>51</xdr:row>
      <xdr:rowOff>152400</xdr:rowOff>
    </xdr:to>
    <xdr:sp macro="" textlink="">
      <xdr:nvSpPr>
        <xdr:cNvPr id="29720" name="Text Box 24"/>
        <xdr:cNvSpPr txBox="1">
          <a:spLocks noChangeArrowheads="1"/>
        </xdr:cNvSpPr>
      </xdr:nvSpPr>
      <xdr:spPr bwMode="auto">
        <a:xfrm>
          <a:off x="2600325" y="9915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44</xdr:col>
      <xdr:colOff>9525</xdr:colOff>
      <xdr:row>50</xdr:row>
      <xdr:rowOff>180975</xdr:rowOff>
    </xdr:from>
    <xdr:to>
      <xdr:col>46</xdr:col>
      <xdr:colOff>0</xdr:colOff>
      <xdr:row>51</xdr:row>
      <xdr:rowOff>152400</xdr:rowOff>
    </xdr:to>
    <xdr:sp macro="" textlink="">
      <xdr:nvSpPr>
        <xdr:cNvPr id="29721" name="Text Box 25"/>
        <xdr:cNvSpPr txBox="1">
          <a:spLocks noChangeArrowheads="1"/>
        </xdr:cNvSpPr>
      </xdr:nvSpPr>
      <xdr:spPr bwMode="auto">
        <a:xfrm>
          <a:off x="3362325" y="9915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52</xdr:col>
      <xdr:colOff>19050</xdr:colOff>
      <xdr:row>50</xdr:row>
      <xdr:rowOff>180975</xdr:rowOff>
    </xdr:from>
    <xdr:to>
      <xdr:col>54</xdr:col>
      <xdr:colOff>9525</xdr:colOff>
      <xdr:row>51</xdr:row>
      <xdr:rowOff>152400</xdr:rowOff>
    </xdr:to>
    <xdr:sp macro="" textlink="">
      <xdr:nvSpPr>
        <xdr:cNvPr id="29722" name="Text Box 26"/>
        <xdr:cNvSpPr txBox="1">
          <a:spLocks noChangeArrowheads="1"/>
        </xdr:cNvSpPr>
      </xdr:nvSpPr>
      <xdr:spPr bwMode="auto">
        <a:xfrm>
          <a:off x="3981450" y="9915525"/>
          <a:ext cx="142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30</xdr:col>
      <xdr:colOff>0</xdr:colOff>
      <xdr:row>42</xdr:row>
      <xdr:rowOff>47625</xdr:rowOff>
    </xdr:from>
    <xdr:to>
      <xdr:col>32</xdr:col>
      <xdr:colOff>9525</xdr:colOff>
      <xdr:row>43</xdr:row>
      <xdr:rowOff>66675</xdr:rowOff>
    </xdr:to>
    <xdr:sp macro="" textlink="">
      <xdr:nvSpPr>
        <xdr:cNvPr id="29723" name="Text Box 27"/>
        <xdr:cNvSpPr txBox="1">
          <a:spLocks noChangeArrowheads="1"/>
        </xdr:cNvSpPr>
      </xdr:nvSpPr>
      <xdr:spPr bwMode="auto">
        <a:xfrm>
          <a:off x="2286000" y="8124825"/>
          <a:ext cx="1619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44</xdr:row>
          <xdr:rowOff>95250</xdr:rowOff>
        </xdr:from>
        <xdr:to>
          <xdr:col>12</xdr:col>
          <xdr:colOff>0</xdr:colOff>
          <xdr:row>46</xdr:row>
          <xdr:rowOff>0</xdr:rowOff>
        </xdr:to>
        <xdr:sp macro="" textlink="">
          <xdr:nvSpPr>
            <xdr:cNvPr id="29724" name="CommandButton2" hidden="1">
              <a:extLst>
                <a:ext uri="{63B3BB69-23CF-44E3-9099-C40C66FF867C}">
                  <a14:compatExt spid="_x0000_s29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44</xdr:col>
      <xdr:colOff>0</xdr:colOff>
      <xdr:row>75</xdr:row>
      <xdr:rowOff>171450</xdr:rowOff>
    </xdr:from>
    <xdr:ext cx="135591" cy="152400"/>
    <xdr:sp macro="" textlink="">
      <xdr:nvSpPr>
        <xdr:cNvPr id="29725" name="Text Box 29"/>
        <xdr:cNvSpPr txBox="1">
          <a:spLocks noChangeArrowheads="1"/>
        </xdr:cNvSpPr>
      </xdr:nvSpPr>
      <xdr:spPr bwMode="auto">
        <a:xfrm>
          <a:off x="3352800" y="14754225"/>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明朝"/>
              <a:ea typeface="ＭＳ Ｐ明朝"/>
            </a:rPr>
            <a:t>ア</a:t>
          </a:r>
        </a:p>
      </xdr:txBody>
    </xdr:sp>
    <xdr:clientData/>
  </xdr:oneCellAnchor>
  <xdr:twoCellAnchor>
    <xdr:from>
      <xdr:col>131</xdr:col>
      <xdr:colOff>9525</xdr:colOff>
      <xdr:row>0</xdr:row>
      <xdr:rowOff>38100</xdr:rowOff>
    </xdr:from>
    <xdr:to>
      <xdr:col>134</xdr:col>
      <xdr:colOff>47625</xdr:colOff>
      <xdr:row>1</xdr:row>
      <xdr:rowOff>142875</xdr:rowOff>
    </xdr:to>
    <xdr:grpSp>
      <xdr:nvGrpSpPr>
        <xdr:cNvPr id="29726" name="Group 30"/>
        <xdr:cNvGrpSpPr>
          <a:grpSpLocks/>
        </xdr:cNvGrpSpPr>
      </xdr:nvGrpSpPr>
      <xdr:grpSpPr bwMode="auto">
        <a:xfrm>
          <a:off x="10285319" y="38100"/>
          <a:ext cx="273424" cy="261657"/>
          <a:chOff x="1067" y="288"/>
          <a:chExt cx="29" cy="27"/>
        </a:xfrm>
      </xdr:grpSpPr>
      <xdr:sp macro="" textlink="">
        <xdr:nvSpPr>
          <xdr:cNvPr id="29727" name="Oval 3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728" name="Text Box 3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131</xdr:col>
      <xdr:colOff>9525</xdr:colOff>
      <xdr:row>41</xdr:row>
      <xdr:rowOff>38100</xdr:rowOff>
    </xdr:from>
    <xdr:to>
      <xdr:col>134</xdr:col>
      <xdr:colOff>47625</xdr:colOff>
      <xdr:row>42</xdr:row>
      <xdr:rowOff>142875</xdr:rowOff>
    </xdr:to>
    <xdr:grpSp>
      <xdr:nvGrpSpPr>
        <xdr:cNvPr id="29729" name="Group 33"/>
        <xdr:cNvGrpSpPr>
          <a:grpSpLocks/>
        </xdr:cNvGrpSpPr>
      </xdr:nvGrpSpPr>
      <xdr:grpSpPr bwMode="auto">
        <a:xfrm>
          <a:off x="10285319" y="7938247"/>
          <a:ext cx="273424" cy="261657"/>
          <a:chOff x="1067" y="288"/>
          <a:chExt cx="29" cy="27"/>
        </a:xfrm>
      </xdr:grpSpPr>
      <xdr:sp macro="" textlink="">
        <xdr:nvSpPr>
          <xdr:cNvPr id="29730" name="Oval 3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731" name="Text Box 3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0</xdr:colOff>
      <xdr:row>74</xdr:row>
      <xdr:rowOff>0</xdr:rowOff>
    </xdr:to>
    <xdr:sp macro="" textlink="">
      <xdr:nvSpPr>
        <xdr:cNvPr id="30721" name="Line 1"/>
        <xdr:cNvSpPr>
          <a:spLocks noChangeShapeType="1"/>
        </xdr:cNvSpPr>
      </xdr:nvSpPr>
      <xdr:spPr bwMode="auto">
        <a:xfrm>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18440400</xdr:rowOff>
    </xdr:to>
    <xdr:sp macro="" textlink="">
      <xdr:nvSpPr>
        <xdr:cNvPr id="30722" name="Line 2"/>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74</xdr:row>
      <xdr:rowOff>0</xdr:rowOff>
    </xdr:to>
    <xdr:sp macro="" textlink="">
      <xdr:nvSpPr>
        <xdr:cNvPr id="30723" name="Line 3"/>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19507200</xdr:rowOff>
    </xdr:to>
    <xdr:sp macro="" textlink="">
      <xdr:nvSpPr>
        <xdr:cNvPr id="30724" name="Line 4"/>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1066800</xdr:rowOff>
    </xdr:from>
    <xdr:to>
      <xdr:col>0</xdr:col>
      <xdr:colOff>0</xdr:colOff>
      <xdr:row>42</xdr:row>
      <xdr:rowOff>2133600</xdr:rowOff>
    </xdr:to>
    <xdr:sp macro="" textlink="">
      <xdr:nvSpPr>
        <xdr:cNvPr id="30725" name="Text Box 5"/>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41</xdr:row>
      <xdr:rowOff>1066800</xdr:rowOff>
    </xdr:from>
    <xdr:to>
      <xdr:col>0</xdr:col>
      <xdr:colOff>0</xdr:colOff>
      <xdr:row>42</xdr:row>
      <xdr:rowOff>2133600</xdr:rowOff>
    </xdr:to>
    <xdr:sp macro="" textlink="">
      <xdr:nvSpPr>
        <xdr:cNvPr id="30726" name="Text Box 6"/>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41</xdr:row>
      <xdr:rowOff>3276600</xdr:rowOff>
    </xdr:from>
    <xdr:to>
      <xdr:col>0</xdr:col>
      <xdr:colOff>0</xdr:colOff>
      <xdr:row>42</xdr:row>
      <xdr:rowOff>4343400</xdr:rowOff>
    </xdr:to>
    <xdr:sp macro="" textlink="">
      <xdr:nvSpPr>
        <xdr:cNvPr id="30727" name="Text Box 7"/>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0</xdr:row>
          <xdr:rowOff>19050</xdr:rowOff>
        </xdr:from>
        <xdr:to>
          <xdr:col>4</xdr:col>
          <xdr:colOff>333375</xdr:colOff>
          <xdr:row>2</xdr:row>
          <xdr:rowOff>9525</xdr:rowOff>
        </xdr:to>
        <xdr:sp macro="" textlink="">
          <xdr:nvSpPr>
            <xdr:cNvPr id="30728" name="CommandButton1" hidden="1">
              <a:extLst>
                <a:ext uri="{63B3BB69-23CF-44E3-9099-C40C66FF867C}">
                  <a14:compatExt spid="_x0000_s30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83</xdr:row>
      <xdr:rowOff>0</xdr:rowOff>
    </xdr:to>
    <xdr:sp macro="" textlink="">
      <xdr:nvSpPr>
        <xdr:cNvPr id="31745" name="Line 1"/>
        <xdr:cNvSpPr>
          <a:spLocks noChangeShapeType="1"/>
        </xdr:cNvSpPr>
      </xdr:nvSpPr>
      <xdr:spPr bwMode="auto">
        <a:xfrm>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22098000</xdr:rowOff>
    </xdr:to>
    <xdr:sp macro="" textlink="">
      <xdr:nvSpPr>
        <xdr:cNvPr id="31746" name="Line 2"/>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83</xdr:row>
      <xdr:rowOff>0</xdr:rowOff>
    </xdr:to>
    <xdr:sp macro="" textlink="">
      <xdr:nvSpPr>
        <xdr:cNvPr id="31747" name="Line 3"/>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23393400</xdr:rowOff>
    </xdr:to>
    <xdr:sp macro="" textlink="">
      <xdr:nvSpPr>
        <xdr:cNvPr id="31748" name="Line 4"/>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1295400</xdr:rowOff>
    </xdr:from>
    <xdr:to>
      <xdr:col>0</xdr:col>
      <xdr:colOff>0</xdr:colOff>
      <xdr:row>51</xdr:row>
      <xdr:rowOff>2590800</xdr:rowOff>
    </xdr:to>
    <xdr:sp macro="" textlink="">
      <xdr:nvSpPr>
        <xdr:cNvPr id="31749" name="Text Box 5"/>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50</xdr:row>
      <xdr:rowOff>1295400</xdr:rowOff>
    </xdr:from>
    <xdr:to>
      <xdr:col>0</xdr:col>
      <xdr:colOff>0</xdr:colOff>
      <xdr:row>51</xdr:row>
      <xdr:rowOff>2590800</xdr:rowOff>
    </xdr:to>
    <xdr:sp macro="" textlink="">
      <xdr:nvSpPr>
        <xdr:cNvPr id="31750" name="Text Box 6"/>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50</xdr:row>
      <xdr:rowOff>3886200</xdr:rowOff>
    </xdr:from>
    <xdr:to>
      <xdr:col>0</xdr:col>
      <xdr:colOff>0</xdr:colOff>
      <xdr:row>51</xdr:row>
      <xdr:rowOff>5181600</xdr:rowOff>
    </xdr:to>
    <xdr:sp macro="" textlink="">
      <xdr:nvSpPr>
        <xdr:cNvPr id="31751" name="Text Box 7"/>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0</xdr:row>
          <xdr:rowOff>19050</xdr:rowOff>
        </xdr:from>
        <xdr:to>
          <xdr:col>6</xdr:col>
          <xdr:colOff>257175</xdr:colOff>
          <xdr:row>1</xdr:row>
          <xdr:rowOff>152400</xdr:rowOff>
        </xdr:to>
        <xdr:sp macro="" textlink="">
          <xdr:nvSpPr>
            <xdr:cNvPr id="31752" name="CommandButton1" hidden="1">
              <a:extLst>
                <a:ext uri="{63B3BB69-23CF-44E3-9099-C40C66FF867C}">
                  <a14:compatExt spid="_x0000_s31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5.xml"/><Relationship Id="rId18" Type="http://schemas.openxmlformats.org/officeDocument/2006/relationships/image" Target="../media/image8.emf"/><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ontrol" Target="../activeX/activeX2.xml"/><Relationship Id="rId12" Type="http://schemas.openxmlformats.org/officeDocument/2006/relationships/image" Target="../media/image5.emf"/><Relationship Id="rId17" Type="http://schemas.openxmlformats.org/officeDocument/2006/relationships/control" Target="../activeX/activeX7.xml"/><Relationship Id="rId2" Type="http://schemas.openxmlformats.org/officeDocument/2006/relationships/drawing" Target="../drawings/drawing1.xml"/><Relationship Id="rId16" Type="http://schemas.openxmlformats.org/officeDocument/2006/relationships/image" Target="../media/image7.emf"/><Relationship Id="rId20" Type="http://schemas.openxmlformats.org/officeDocument/2006/relationships/image" Target="../media/image9.emf"/><Relationship Id="rId1" Type="http://schemas.openxmlformats.org/officeDocument/2006/relationships/printerSettings" Target="../printerSettings/printerSettings2.bin"/><Relationship Id="rId6" Type="http://schemas.openxmlformats.org/officeDocument/2006/relationships/image" Target="../media/image2.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4.emf"/><Relationship Id="rId19" Type="http://schemas.openxmlformats.org/officeDocument/2006/relationships/control" Target="../activeX/activeX8.xml"/><Relationship Id="rId4" Type="http://schemas.openxmlformats.org/officeDocument/2006/relationships/image" Target="../media/image1.png"/><Relationship Id="rId9" Type="http://schemas.openxmlformats.org/officeDocument/2006/relationships/control" Target="../activeX/activeX3.xml"/><Relationship Id="rId14" Type="http://schemas.openxmlformats.org/officeDocument/2006/relationships/image" Target="../media/image6.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10.emf"/><Relationship Id="rId5" Type="http://schemas.openxmlformats.org/officeDocument/2006/relationships/control" Target="../activeX/activeX9.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control" Target="../activeX/activeX11.xml"/><Relationship Id="rId12" Type="http://schemas.openxmlformats.org/officeDocument/2006/relationships/image" Target="../media/image14.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image" Target="../media/image11.emf"/><Relationship Id="rId11" Type="http://schemas.openxmlformats.org/officeDocument/2006/relationships/control" Target="../activeX/activeX13.xml"/><Relationship Id="rId5" Type="http://schemas.openxmlformats.org/officeDocument/2006/relationships/control" Target="../activeX/activeX10.xml"/><Relationship Id="rId10" Type="http://schemas.openxmlformats.org/officeDocument/2006/relationships/image" Target="../media/image13.emf"/><Relationship Id="rId4" Type="http://schemas.openxmlformats.org/officeDocument/2006/relationships/image" Target="../media/image1.png"/><Relationship Id="rId9" Type="http://schemas.openxmlformats.org/officeDocument/2006/relationships/control" Target="../activeX/activeX12.xml"/></Relationships>
</file>

<file path=xl/worksheets/_rels/sheet10.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control" Target="../activeX/activeX18.xml"/><Relationship Id="rId18" Type="http://schemas.openxmlformats.org/officeDocument/2006/relationships/image" Target="../media/image21.emf"/><Relationship Id="rId3" Type="http://schemas.openxmlformats.org/officeDocument/2006/relationships/vmlDrawing" Target="../drawings/vmlDrawing4.vml"/><Relationship Id="rId21" Type="http://schemas.openxmlformats.org/officeDocument/2006/relationships/control" Target="../activeX/activeX22.xml"/><Relationship Id="rId7" Type="http://schemas.openxmlformats.org/officeDocument/2006/relationships/control" Target="../activeX/activeX15.xml"/><Relationship Id="rId12" Type="http://schemas.openxmlformats.org/officeDocument/2006/relationships/image" Target="../media/image18.emf"/><Relationship Id="rId17" Type="http://schemas.openxmlformats.org/officeDocument/2006/relationships/control" Target="../activeX/activeX20.xml"/><Relationship Id="rId2" Type="http://schemas.openxmlformats.org/officeDocument/2006/relationships/drawing" Target="../drawings/drawing8.xml"/><Relationship Id="rId16" Type="http://schemas.openxmlformats.org/officeDocument/2006/relationships/image" Target="../media/image20.emf"/><Relationship Id="rId20" Type="http://schemas.openxmlformats.org/officeDocument/2006/relationships/image" Target="../media/image22.emf"/><Relationship Id="rId1" Type="http://schemas.openxmlformats.org/officeDocument/2006/relationships/printerSettings" Target="../printerSettings/printerSettings9.bin"/><Relationship Id="rId6" Type="http://schemas.openxmlformats.org/officeDocument/2006/relationships/image" Target="../media/image15.emf"/><Relationship Id="rId11" Type="http://schemas.openxmlformats.org/officeDocument/2006/relationships/control" Target="../activeX/activeX17.xml"/><Relationship Id="rId24" Type="http://schemas.openxmlformats.org/officeDocument/2006/relationships/image" Target="../media/image24.emf"/><Relationship Id="rId5" Type="http://schemas.openxmlformats.org/officeDocument/2006/relationships/control" Target="../activeX/activeX14.xml"/><Relationship Id="rId15" Type="http://schemas.openxmlformats.org/officeDocument/2006/relationships/control" Target="../activeX/activeX19.xml"/><Relationship Id="rId23" Type="http://schemas.openxmlformats.org/officeDocument/2006/relationships/control" Target="../activeX/activeX23.xml"/><Relationship Id="rId10" Type="http://schemas.openxmlformats.org/officeDocument/2006/relationships/image" Target="../media/image17.emf"/><Relationship Id="rId19" Type="http://schemas.openxmlformats.org/officeDocument/2006/relationships/control" Target="../activeX/activeX21.xml"/><Relationship Id="rId4" Type="http://schemas.openxmlformats.org/officeDocument/2006/relationships/image" Target="../media/image1.png"/><Relationship Id="rId9" Type="http://schemas.openxmlformats.org/officeDocument/2006/relationships/control" Target="../activeX/activeX16.xml"/><Relationship Id="rId14" Type="http://schemas.openxmlformats.org/officeDocument/2006/relationships/image" Target="../media/image19.emf"/><Relationship Id="rId22" Type="http://schemas.openxmlformats.org/officeDocument/2006/relationships/image" Target="../media/image23.emf"/></Relationships>
</file>

<file path=xl/worksheets/_rels/sheet11.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vmlDrawing" Target="../drawings/vmlDrawing5.vml"/><Relationship Id="rId7" Type="http://schemas.openxmlformats.org/officeDocument/2006/relationships/control" Target="../activeX/activeX25.xml"/><Relationship Id="rId12" Type="http://schemas.openxmlformats.org/officeDocument/2006/relationships/image" Target="../media/image28.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image" Target="../media/image25.emf"/><Relationship Id="rId11" Type="http://schemas.openxmlformats.org/officeDocument/2006/relationships/control" Target="../activeX/activeX27.xml"/><Relationship Id="rId5" Type="http://schemas.openxmlformats.org/officeDocument/2006/relationships/control" Target="../activeX/activeX24.xml"/><Relationship Id="rId10" Type="http://schemas.openxmlformats.org/officeDocument/2006/relationships/image" Target="../media/image27.emf"/><Relationship Id="rId4" Type="http://schemas.openxmlformats.org/officeDocument/2006/relationships/image" Target="../media/image1.png"/><Relationship Id="rId9" Type="http://schemas.openxmlformats.org/officeDocument/2006/relationships/control" Target="../activeX/activeX26.xml"/></Relationships>
</file>

<file path=xl/worksheets/_rels/sheet12.x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control" Target="../activeX/activeX32.xml"/><Relationship Id="rId18" Type="http://schemas.openxmlformats.org/officeDocument/2006/relationships/image" Target="../media/image35.emf"/><Relationship Id="rId3" Type="http://schemas.openxmlformats.org/officeDocument/2006/relationships/vmlDrawing" Target="../drawings/vmlDrawing6.vml"/><Relationship Id="rId21" Type="http://schemas.openxmlformats.org/officeDocument/2006/relationships/control" Target="../activeX/activeX36.xml"/><Relationship Id="rId7" Type="http://schemas.openxmlformats.org/officeDocument/2006/relationships/control" Target="../activeX/activeX29.xml"/><Relationship Id="rId12" Type="http://schemas.openxmlformats.org/officeDocument/2006/relationships/image" Target="../media/image32.emf"/><Relationship Id="rId17" Type="http://schemas.openxmlformats.org/officeDocument/2006/relationships/control" Target="../activeX/activeX34.xml"/><Relationship Id="rId2" Type="http://schemas.openxmlformats.org/officeDocument/2006/relationships/drawing" Target="../drawings/drawing10.xml"/><Relationship Id="rId16" Type="http://schemas.openxmlformats.org/officeDocument/2006/relationships/image" Target="../media/image34.emf"/><Relationship Id="rId20" Type="http://schemas.openxmlformats.org/officeDocument/2006/relationships/image" Target="../media/image36.emf"/><Relationship Id="rId1" Type="http://schemas.openxmlformats.org/officeDocument/2006/relationships/printerSettings" Target="../printerSettings/printerSettings11.bin"/><Relationship Id="rId6" Type="http://schemas.openxmlformats.org/officeDocument/2006/relationships/image" Target="../media/image29.emf"/><Relationship Id="rId11" Type="http://schemas.openxmlformats.org/officeDocument/2006/relationships/control" Target="../activeX/activeX31.xml"/><Relationship Id="rId24" Type="http://schemas.openxmlformats.org/officeDocument/2006/relationships/image" Target="../media/image38.emf"/><Relationship Id="rId5" Type="http://schemas.openxmlformats.org/officeDocument/2006/relationships/control" Target="../activeX/activeX28.xml"/><Relationship Id="rId15" Type="http://schemas.openxmlformats.org/officeDocument/2006/relationships/control" Target="../activeX/activeX33.xml"/><Relationship Id="rId23" Type="http://schemas.openxmlformats.org/officeDocument/2006/relationships/control" Target="../activeX/activeX37.xml"/><Relationship Id="rId10" Type="http://schemas.openxmlformats.org/officeDocument/2006/relationships/image" Target="../media/image31.emf"/><Relationship Id="rId19" Type="http://schemas.openxmlformats.org/officeDocument/2006/relationships/control" Target="../activeX/activeX35.xml"/><Relationship Id="rId4" Type="http://schemas.openxmlformats.org/officeDocument/2006/relationships/image" Target="../media/image1.png"/><Relationship Id="rId9" Type="http://schemas.openxmlformats.org/officeDocument/2006/relationships/control" Target="../activeX/activeX30.xml"/><Relationship Id="rId14" Type="http://schemas.openxmlformats.org/officeDocument/2006/relationships/image" Target="../media/image33.emf"/><Relationship Id="rId22" Type="http://schemas.openxmlformats.org/officeDocument/2006/relationships/image" Target="../media/image37.emf"/></Relationships>
</file>

<file path=xl/worksheets/_rels/sheet13.xml.rels><?xml version="1.0" encoding="UTF-8" standalone="yes"?>
<Relationships xmlns="http://schemas.openxmlformats.org/package/2006/relationships"><Relationship Id="rId8" Type="http://schemas.openxmlformats.org/officeDocument/2006/relationships/image" Target="../media/image40.emf"/><Relationship Id="rId3" Type="http://schemas.openxmlformats.org/officeDocument/2006/relationships/vmlDrawing" Target="../drawings/vmlDrawing7.vml"/><Relationship Id="rId7" Type="http://schemas.openxmlformats.org/officeDocument/2006/relationships/control" Target="../activeX/activeX39.xml"/><Relationship Id="rId12" Type="http://schemas.openxmlformats.org/officeDocument/2006/relationships/image" Target="../media/image42.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image" Target="../media/image39.emf"/><Relationship Id="rId11" Type="http://schemas.openxmlformats.org/officeDocument/2006/relationships/control" Target="../activeX/activeX41.xml"/><Relationship Id="rId5" Type="http://schemas.openxmlformats.org/officeDocument/2006/relationships/control" Target="../activeX/activeX38.xml"/><Relationship Id="rId10" Type="http://schemas.openxmlformats.org/officeDocument/2006/relationships/image" Target="../media/image41.emf"/><Relationship Id="rId4" Type="http://schemas.openxmlformats.org/officeDocument/2006/relationships/image" Target="../media/image1.png"/><Relationship Id="rId9" Type="http://schemas.openxmlformats.org/officeDocument/2006/relationships/control" Target="../activeX/activeX40.xml"/></Relationships>
</file>

<file path=xl/worksheets/_rels/sheet14.x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control" Target="../activeX/activeX46.xml"/><Relationship Id="rId18" Type="http://schemas.openxmlformats.org/officeDocument/2006/relationships/image" Target="../media/image49.emf"/><Relationship Id="rId3" Type="http://schemas.openxmlformats.org/officeDocument/2006/relationships/vmlDrawing" Target="../drawings/vmlDrawing8.vml"/><Relationship Id="rId21" Type="http://schemas.openxmlformats.org/officeDocument/2006/relationships/control" Target="../activeX/activeX50.xml"/><Relationship Id="rId7" Type="http://schemas.openxmlformats.org/officeDocument/2006/relationships/control" Target="../activeX/activeX43.xml"/><Relationship Id="rId12" Type="http://schemas.openxmlformats.org/officeDocument/2006/relationships/image" Target="../media/image46.emf"/><Relationship Id="rId17" Type="http://schemas.openxmlformats.org/officeDocument/2006/relationships/control" Target="../activeX/activeX48.xml"/><Relationship Id="rId2" Type="http://schemas.openxmlformats.org/officeDocument/2006/relationships/drawing" Target="../drawings/drawing12.xml"/><Relationship Id="rId16" Type="http://schemas.openxmlformats.org/officeDocument/2006/relationships/image" Target="../media/image48.emf"/><Relationship Id="rId20" Type="http://schemas.openxmlformats.org/officeDocument/2006/relationships/image" Target="../media/image50.emf"/><Relationship Id="rId1" Type="http://schemas.openxmlformats.org/officeDocument/2006/relationships/printerSettings" Target="../printerSettings/printerSettings13.bin"/><Relationship Id="rId6" Type="http://schemas.openxmlformats.org/officeDocument/2006/relationships/image" Target="../media/image43.emf"/><Relationship Id="rId11" Type="http://schemas.openxmlformats.org/officeDocument/2006/relationships/control" Target="../activeX/activeX45.xml"/><Relationship Id="rId24" Type="http://schemas.openxmlformats.org/officeDocument/2006/relationships/image" Target="../media/image52.emf"/><Relationship Id="rId5" Type="http://schemas.openxmlformats.org/officeDocument/2006/relationships/control" Target="../activeX/activeX42.xml"/><Relationship Id="rId15" Type="http://schemas.openxmlformats.org/officeDocument/2006/relationships/control" Target="../activeX/activeX47.xml"/><Relationship Id="rId23" Type="http://schemas.openxmlformats.org/officeDocument/2006/relationships/control" Target="../activeX/activeX51.xml"/><Relationship Id="rId10" Type="http://schemas.openxmlformats.org/officeDocument/2006/relationships/image" Target="../media/image45.emf"/><Relationship Id="rId19" Type="http://schemas.openxmlformats.org/officeDocument/2006/relationships/control" Target="../activeX/activeX49.xml"/><Relationship Id="rId4" Type="http://schemas.openxmlformats.org/officeDocument/2006/relationships/image" Target="../media/image1.png"/><Relationship Id="rId9" Type="http://schemas.openxmlformats.org/officeDocument/2006/relationships/control" Target="../activeX/activeX44.xml"/><Relationship Id="rId14" Type="http://schemas.openxmlformats.org/officeDocument/2006/relationships/image" Target="../media/image47.emf"/><Relationship Id="rId22" Type="http://schemas.openxmlformats.org/officeDocument/2006/relationships/image" Target="../media/image51.emf"/></Relationships>
</file>

<file path=xl/worksheets/_rels/sheet15.xml.rels><?xml version="1.0" encoding="UTF-8" standalone="yes"?>
<Relationships xmlns="http://schemas.openxmlformats.org/package/2006/relationships"><Relationship Id="rId8" Type="http://schemas.openxmlformats.org/officeDocument/2006/relationships/image" Target="../media/image54.emf"/><Relationship Id="rId3" Type="http://schemas.openxmlformats.org/officeDocument/2006/relationships/vmlDrawing" Target="../drawings/vmlDrawing9.vml"/><Relationship Id="rId7" Type="http://schemas.openxmlformats.org/officeDocument/2006/relationships/control" Target="../activeX/activeX53.xml"/><Relationship Id="rId12" Type="http://schemas.openxmlformats.org/officeDocument/2006/relationships/image" Target="../media/image56.emf"/><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image" Target="../media/image53.emf"/><Relationship Id="rId11" Type="http://schemas.openxmlformats.org/officeDocument/2006/relationships/control" Target="../activeX/activeX55.xml"/><Relationship Id="rId5" Type="http://schemas.openxmlformats.org/officeDocument/2006/relationships/control" Target="../activeX/activeX52.xml"/><Relationship Id="rId10" Type="http://schemas.openxmlformats.org/officeDocument/2006/relationships/image" Target="../media/image55.emf"/><Relationship Id="rId4" Type="http://schemas.openxmlformats.org/officeDocument/2006/relationships/image" Target="../media/image1.png"/><Relationship Id="rId9" Type="http://schemas.openxmlformats.org/officeDocument/2006/relationships/control" Target="../activeX/activeX54.xml"/></Relationships>
</file>

<file path=xl/worksheets/_rels/sheet16.xml.rels><?xml version="1.0" encoding="UTF-8" standalone="yes"?>
<Relationships xmlns="http://schemas.openxmlformats.org/package/2006/relationships"><Relationship Id="rId8" Type="http://schemas.openxmlformats.org/officeDocument/2006/relationships/image" Target="../media/image58.emf"/><Relationship Id="rId13" Type="http://schemas.openxmlformats.org/officeDocument/2006/relationships/control" Target="../activeX/activeX60.xml"/><Relationship Id="rId18" Type="http://schemas.openxmlformats.org/officeDocument/2006/relationships/image" Target="../media/image63.emf"/><Relationship Id="rId3" Type="http://schemas.openxmlformats.org/officeDocument/2006/relationships/vmlDrawing" Target="../drawings/vmlDrawing10.vml"/><Relationship Id="rId21" Type="http://schemas.openxmlformats.org/officeDocument/2006/relationships/control" Target="../activeX/activeX64.xml"/><Relationship Id="rId7" Type="http://schemas.openxmlformats.org/officeDocument/2006/relationships/control" Target="../activeX/activeX57.xml"/><Relationship Id="rId12" Type="http://schemas.openxmlformats.org/officeDocument/2006/relationships/image" Target="../media/image60.emf"/><Relationship Id="rId17" Type="http://schemas.openxmlformats.org/officeDocument/2006/relationships/control" Target="../activeX/activeX62.xml"/><Relationship Id="rId2" Type="http://schemas.openxmlformats.org/officeDocument/2006/relationships/drawing" Target="../drawings/drawing14.xml"/><Relationship Id="rId16" Type="http://schemas.openxmlformats.org/officeDocument/2006/relationships/image" Target="../media/image62.emf"/><Relationship Id="rId20" Type="http://schemas.openxmlformats.org/officeDocument/2006/relationships/image" Target="../media/image64.emf"/><Relationship Id="rId1" Type="http://schemas.openxmlformats.org/officeDocument/2006/relationships/printerSettings" Target="../printerSettings/printerSettings15.bin"/><Relationship Id="rId6" Type="http://schemas.openxmlformats.org/officeDocument/2006/relationships/image" Target="../media/image57.emf"/><Relationship Id="rId11" Type="http://schemas.openxmlformats.org/officeDocument/2006/relationships/control" Target="../activeX/activeX59.xml"/><Relationship Id="rId24" Type="http://schemas.openxmlformats.org/officeDocument/2006/relationships/image" Target="../media/image66.emf"/><Relationship Id="rId5" Type="http://schemas.openxmlformats.org/officeDocument/2006/relationships/control" Target="../activeX/activeX56.xml"/><Relationship Id="rId15" Type="http://schemas.openxmlformats.org/officeDocument/2006/relationships/control" Target="../activeX/activeX61.xml"/><Relationship Id="rId23" Type="http://schemas.openxmlformats.org/officeDocument/2006/relationships/control" Target="../activeX/activeX65.xml"/><Relationship Id="rId10" Type="http://schemas.openxmlformats.org/officeDocument/2006/relationships/image" Target="../media/image59.emf"/><Relationship Id="rId19" Type="http://schemas.openxmlformats.org/officeDocument/2006/relationships/control" Target="../activeX/activeX63.xml"/><Relationship Id="rId4" Type="http://schemas.openxmlformats.org/officeDocument/2006/relationships/image" Target="../media/image1.png"/><Relationship Id="rId9" Type="http://schemas.openxmlformats.org/officeDocument/2006/relationships/control" Target="../activeX/activeX58.xml"/><Relationship Id="rId14" Type="http://schemas.openxmlformats.org/officeDocument/2006/relationships/image" Target="../media/image61.emf"/><Relationship Id="rId22" Type="http://schemas.openxmlformats.org/officeDocument/2006/relationships/image" Target="../media/image65.emf"/></Relationships>
</file>

<file path=xl/worksheets/_rels/sheet17.xml.rels><?xml version="1.0" encoding="UTF-8" standalone="yes"?>
<Relationships xmlns="http://schemas.openxmlformats.org/package/2006/relationships"><Relationship Id="rId8" Type="http://schemas.openxmlformats.org/officeDocument/2006/relationships/image" Target="../media/image68.emf"/><Relationship Id="rId13" Type="http://schemas.openxmlformats.org/officeDocument/2006/relationships/control" Target="../activeX/activeX70.xml"/><Relationship Id="rId3" Type="http://schemas.openxmlformats.org/officeDocument/2006/relationships/vmlDrawing" Target="../drawings/vmlDrawing11.vml"/><Relationship Id="rId7" Type="http://schemas.openxmlformats.org/officeDocument/2006/relationships/control" Target="../activeX/activeX67.xml"/><Relationship Id="rId12" Type="http://schemas.openxmlformats.org/officeDocument/2006/relationships/image" Target="../media/image70.emf"/><Relationship Id="rId2" Type="http://schemas.openxmlformats.org/officeDocument/2006/relationships/drawing" Target="../drawings/drawing15.xml"/><Relationship Id="rId16" Type="http://schemas.openxmlformats.org/officeDocument/2006/relationships/image" Target="../media/image72.emf"/><Relationship Id="rId1" Type="http://schemas.openxmlformats.org/officeDocument/2006/relationships/printerSettings" Target="../printerSettings/printerSettings16.bin"/><Relationship Id="rId6" Type="http://schemas.openxmlformats.org/officeDocument/2006/relationships/image" Target="../media/image67.emf"/><Relationship Id="rId11" Type="http://schemas.openxmlformats.org/officeDocument/2006/relationships/control" Target="../activeX/activeX69.xml"/><Relationship Id="rId5" Type="http://schemas.openxmlformats.org/officeDocument/2006/relationships/control" Target="../activeX/activeX66.xml"/><Relationship Id="rId15" Type="http://schemas.openxmlformats.org/officeDocument/2006/relationships/control" Target="../activeX/activeX71.xml"/><Relationship Id="rId10" Type="http://schemas.openxmlformats.org/officeDocument/2006/relationships/image" Target="../media/image69.emf"/><Relationship Id="rId4" Type="http://schemas.openxmlformats.org/officeDocument/2006/relationships/image" Target="../media/image1.png"/><Relationship Id="rId9" Type="http://schemas.openxmlformats.org/officeDocument/2006/relationships/control" Target="../activeX/activeX68.xml"/><Relationship Id="rId14" Type="http://schemas.openxmlformats.org/officeDocument/2006/relationships/image" Target="../media/image71.emf"/></Relationships>
</file>

<file path=xl/worksheets/_rels/sheet18.xml.rels><?xml version="1.0" encoding="UTF-8" standalone="yes"?>
<Relationships xmlns="http://schemas.openxmlformats.org/package/2006/relationships"><Relationship Id="rId8" Type="http://schemas.openxmlformats.org/officeDocument/2006/relationships/image" Target="../media/image74.emf"/><Relationship Id="rId13" Type="http://schemas.openxmlformats.org/officeDocument/2006/relationships/control" Target="../activeX/activeX76.xml"/><Relationship Id="rId18" Type="http://schemas.openxmlformats.org/officeDocument/2006/relationships/image" Target="../media/image79.emf"/><Relationship Id="rId3" Type="http://schemas.openxmlformats.org/officeDocument/2006/relationships/vmlDrawing" Target="../drawings/vmlDrawing12.vml"/><Relationship Id="rId21" Type="http://schemas.openxmlformats.org/officeDocument/2006/relationships/control" Target="../activeX/activeX80.xml"/><Relationship Id="rId7" Type="http://schemas.openxmlformats.org/officeDocument/2006/relationships/control" Target="../activeX/activeX73.xml"/><Relationship Id="rId12" Type="http://schemas.openxmlformats.org/officeDocument/2006/relationships/image" Target="../media/image76.emf"/><Relationship Id="rId17" Type="http://schemas.openxmlformats.org/officeDocument/2006/relationships/control" Target="../activeX/activeX78.xml"/><Relationship Id="rId2" Type="http://schemas.openxmlformats.org/officeDocument/2006/relationships/drawing" Target="../drawings/drawing16.xml"/><Relationship Id="rId16" Type="http://schemas.openxmlformats.org/officeDocument/2006/relationships/image" Target="../media/image78.emf"/><Relationship Id="rId20" Type="http://schemas.openxmlformats.org/officeDocument/2006/relationships/image" Target="../media/image80.emf"/><Relationship Id="rId1" Type="http://schemas.openxmlformats.org/officeDocument/2006/relationships/printerSettings" Target="../printerSettings/printerSettings17.bin"/><Relationship Id="rId6" Type="http://schemas.openxmlformats.org/officeDocument/2006/relationships/image" Target="../media/image73.emf"/><Relationship Id="rId11" Type="http://schemas.openxmlformats.org/officeDocument/2006/relationships/control" Target="../activeX/activeX75.xml"/><Relationship Id="rId24" Type="http://schemas.openxmlformats.org/officeDocument/2006/relationships/image" Target="../media/image82.emf"/><Relationship Id="rId5" Type="http://schemas.openxmlformats.org/officeDocument/2006/relationships/control" Target="../activeX/activeX72.xml"/><Relationship Id="rId15" Type="http://schemas.openxmlformats.org/officeDocument/2006/relationships/control" Target="../activeX/activeX77.xml"/><Relationship Id="rId23" Type="http://schemas.openxmlformats.org/officeDocument/2006/relationships/control" Target="../activeX/activeX81.xml"/><Relationship Id="rId10" Type="http://schemas.openxmlformats.org/officeDocument/2006/relationships/image" Target="../media/image75.emf"/><Relationship Id="rId19" Type="http://schemas.openxmlformats.org/officeDocument/2006/relationships/control" Target="../activeX/activeX79.xml"/><Relationship Id="rId4" Type="http://schemas.openxmlformats.org/officeDocument/2006/relationships/image" Target="../media/image1.png"/><Relationship Id="rId9" Type="http://schemas.openxmlformats.org/officeDocument/2006/relationships/control" Target="../activeX/activeX74.xml"/><Relationship Id="rId14" Type="http://schemas.openxmlformats.org/officeDocument/2006/relationships/image" Target="../media/image77.emf"/><Relationship Id="rId22" Type="http://schemas.openxmlformats.org/officeDocument/2006/relationships/image" Target="../media/image81.emf"/></Relationships>
</file>

<file path=xl/worksheets/_rels/sheet19.xml.rels><?xml version="1.0" encoding="UTF-8" standalone="yes"?>
<Relationships xmlns="http://schemas.openxmlformats.org/package/2006/relationships"><Relationship Id="rId8" Type="http://schemas.openxmlformats.org/officeDocument/2006/relationships/image" Target="../media/image84.emf"/><Relationship Id="rId13" Type="http://schemas.openxmlformats.org/officeDocument/2006/relationships/control" Target="../activeX/activeX86.xml"/><Relationship Id="rId18" Type="http://schemas.openxmlformats.org/officeDocument/2006/relationships/image" Target="../media/image89.emf"/><Relationship Id="rId3" Type="http://schemas.openxmlformats.org/officeDocument/2006/relationships/vmlDrawing" Target="../drawings/vmlDrawing13.vml"/><Relationship Id="rId21" Type="http://schemas.openxmlformats.org/officeDocument/2006/relationships/control" Target="../activeX/activeX90.xml"/><Relationship Id="rId7" Type="http://schemas.openxmlformats.org/officeDocument/2006/relationships/control" Target="../activeX/activeX83.xml"/><Relationship Id="rId12" Type="http://schemas.openxmlformats.org/officeDocument/2006/relationships/image" Target="../media/image86.emf"/><Relationship Id="rId17" Type="http://schemas.openxmlformats.org/officeDocument/2006/relationships/control" Target="../activeX/activeX88.xml"/><Relationship Id="rId2" Type="http://schemas.openxmlformats.org/officeDocument/2006/relationships/drawing" Target="../drawings/drawing17.xml"/><Relationship Id="rId16" Type="http://schemas.openxmlformats.org/officeDocument/2006/relationships/image" Target="../media/image88.emf"/><Relationship Id="rId20" Type="http://schemas.openxmlformats.org/officeDocument/2006/relationships/image" Target="../media/image90.emf"/><Relationship Id="rId1" Type="http://schemas.openxmlformats.org/officeDocument/2006/relationships/printerSettings" Target="../printerSettings/printerSettings18.bin"/><Relationship Id="rId6" Type="http://schemas.openxmlformats.org/officeDocument/2006/relationships/image" Target="../media/image83.emf"/><Relationship Id="rId11" Type="http://schemas.openxmlformats.org/officeDocument/2006/relationships/control" Target="../activeX/activeX85.xml"/><Relationship Id="rId24" Type="http://schemas.openxmlformats.org/officeDocument/2006/relationships/image" Target="../media/image92.emf"/><Relationship Id="rId5" Type="http://schemas.openxmlformats.org/officeDocument/2006/relationships/control" Target="../activeX/activeX82.xml"/><Relationship Id="rId15" Type="http://schemas.openxmlformats.org/officeDocument/2006/relationships/control" Target="../activeX/activeX87.xml"/><Relationship Id="rId23" Type="http://schemas.openxmlformats.org/officeDocument/2006/relationships/control" Target="../activeX/activeX91.xml"/><Relationship Id="rId10" Type="http://schemas.openxmlformats.org/officeDocument/2006/relationships/image" Target="../media/image85.emf"/><Relationship Id="rId19" Type="http://schemas.openxmlformats.org/officeDocument/2006/relationships/control" Target="../activeX/activeX89.xml"/><Relationship Id="rId4" Type="http://schemas.openxmlformats.org/officeDocument/2006/relationships/image" Target="../media/image1.png"/><Relationship Id="rId9" Type="http://schemas.openxmlformats.org/officeDocument/2006/relationships/control" Target="../activeX/activeX84.xml"/><Relationship Id="rId14" Type="http://schemas.openxmlformats.org/officeDocument/2006/relationships/image" Target="../media/image87.emf"/><Relationship Id="rId22" Type="http://schemas.openxmlformats.org/officeDocument/2006/relationships/image" Target="../media/image91.emf"/></Relationships>
</file>

<file path=xl/worksheets/_rels/sheet20.xml.rels><?xml version="1.0" encoding="UTF-8" standalone="yes"?>
<Relationships xmlns="http://schemas.openxmlformats.org/package/2006/relationships"><Relationship Id="rId8" Type="http://schemas.openxmlformats.org/officeDocument/2006/relationships/image" Target="../media/image94.emf"/><Relationship Id="rId13" Type="http://schemas.openxmlformats.org/officeDocument/2006/relationships/control" Target="../activeX/activeX96.xml"/><Relationship Id="rId3" Type="http://schemas.openxmlformats.org/officeDocument/2006/relationships/vmlDrawing" Target="../drawings/vmlDrawing14.vml"/><Relationship Id="rId7" Type="http://schemas.openxmlformats.org/officeDocument/2006/relationships/control" Target="../activeX/activeX93.xml"/><Relationship Id="rId12" Type="http://schemas.openxmlformats.org/officeDocument/2006/relationships/image" Target="../media/image96.emf"/><Relationship Id="rId2" Type="http://schemas.openxmlformats.org/officeDocument/2006/relationships/drawing" Target="../drawings/drawing18.xml"/><Relationship Id="rId16" Type="http://schemas.openxmlformats.org/officeDocument/2006/relationships/image" Target="../media/image98.emf"/><Relationship Id="rId1" Type="http://schemas.openxmlformats.org/officeDocument/2006/relationships/printerSettings" Target="../printerSettings/printerSettings19.bin"/><Relationship Id="rId6" Type="http://schemas.openxmlformats.org/officeDocument/2006/relationships/image" Target="../media/image93.emf"/><Relationship Id="rId11" Type="http://schemas.openxmlformats.org/officeDocument/2006/relationships/control" Target="../activeX/activeX95.xml"/><Relationship Id="rId5" Type="http://schemas.openxmlformats.org/officeDocument/2006/relationships/control" Target="../activeX/activeX92.xml"/><Relationship Id="rId15" Type="http://schemas.openxmlformats.org/officeDocument/2006/relationships/control" Target="../activeX/activeX97.xml"/><Relationship Id="rId10" Type="http://schemas.openxmlformats.org/officeDocument/2006/relationships/image" Target="../media/image95.emf"/><Relationship Id="rId4" Type="http://schemas.openxmlformats.org/officeDocument/2006/relationships/image" Target="../media/image1.png"/><Relationship Id="rId9" Type="http://schemas.openxmlformats.org/officeDocument/2006/relationships/control" Target="../activeX/activeX94.xml"/><Relationship Id="rId14" Type="http://schemas.openxmlformats.org/officeDocument/2006/relationships/image" Target="../media/image97.emf"/></Relationships>
</file>

<file path=xl/worksheets/_rels/sheet21.xml.rels><?xml version="1.0" encoding="UTF-8" standalone="yes"?>
<Relationships xmlns="http://schemas.openxmlformats.org/package/2006/relationships"><Relationship Id="rId8" Type="http://schemas.openxmlformats.org/officeDocument/2006/relationships/image" Target="../media/image100.emf"/><Relationship Id="rId13" Type="http://schemas.openxmlformats.org/officeDocument/2006/relationships/control" Target="../activeX/activeX102.xml"/><Relationship Id="rId18" Type="http://schemas.openxmlformats.org/officeDocument/2006/relationships/image" Target="../media/image105.emf"/><Relationship Id="rId3" Type="http://schemas.openxmlformats.org/officeDocument/2006/relationships/vmlDrawing" Target="../drawings/vmlDrawing15.vml"/><Relationship Id="rId21" Type="http://schemas.openxmlformats.org/officeDocument/2006/relationships/control" Target="../activeX/activeX106.xml"/><Relationship Id="rId7" Type="http://schemas.openxmlformats.org/officeDocument/2006/relationships/control" Target="../activeX/activeX99.xml"/><Relationship Id="rId12" Type="http://schemas.openxmlformats.org/officeDocument/2006/relationships/image" Target="../media/image102.emf"/><Relationship Id="rId17" Type="http://schemas.openxmlformats.org/officeDocument/2006/relationships/control" Target="../activeX/activeX104.xml"/><Relationship Id="rId2" Type="http://schemas.openxmlformats.org/officeDocument/2006/relationships/drawing" Target="../drawings/drawing19.xml"/><Relationship Id="rId16" Type="http://schemas.openxmlformats.org/officeDocument/2006/relationships/image" Target="../media/image104.emf"/><Relationship Id="rId20" Type="http://schemas.openxmlformats.org/officeDocument/2006/relationships/image" Target="../media/image106.emf"/><Relationship Id="rId1" Type="http://schemas.openxmlformats.org/officeDocument/2006/relationships/printerSettings" Target="../printerSettings/printerSettings20.bin"/><Relationship Id="rId6" Type="http://schemas.openxmlformats.org/officeDocument/2006/relationships/image" Target="../media/image99.emf"/><Relationship Id="rId11" Type="http://schemas.openxmlformats.org/officeDocument/2006/relationships/control" Target="../activeX/activeX101.xml"/><Relationship Id="rId24" Type="http://schemas.openxmlformats.org/officeDocument/2006/relationships/image" Target="../media/image108.emf"/><Relationship Id="rId5" Type="http://schemas.openxmlformats.org/officeDocument/2006/relationships/control" Target="../activeX/activeX98.xml"/><Relationship Id="rId15" Type="http://schemas.openxmlformats.org/officeDocument/2006/relationships/control" Target="../activeX/activeX103.xml"/><Relationship Id="rId23" Type="http://schemas.openxmlformats.org/officeDocument/2006/relationships/control" Target="../activeX/activeX107.xml"/><Relationship Id="rId10" Type="http://schemas.openxmlformats.org/officeDocument/2006/relationships/image" Target="../media/image101.emf"/><Relationship Id="rId19" Type="http://schemas.openxmlformats.org/officeDocument/2006/relationships/control" Target="../activeX/activeX105.xml"/><Relationship Id="rId4" Type="http://schemas.openxmlformats.org/officeDocument/2006/relationships/image" Target="../media/image1.png"/><Relationship Id="rId9" Type="http://schemas.openxmlformats.org/officeDocument/2006/relationships/control" Target="../activeX/activeX100.xml"/><Relationship Id="rId14" Type="http://schemas.openxmlformats.org/officeDocument/2006/relationships/image" Target="../media/image103.emf"/><Relationship Id="rId22" Type="http://schemas.openxmlformats.org/officeDocument/2006/relationships/image" Target="../media/image107.emf"/></Relationships>
</file>

<file path=xl/worksheets/_rels/sheet22.xml.rels><?xml version="1.0" encoding="UTF-8" standalone="yes"?>
<Relationships xmlns="http://schemas.openxmlformats.org/package/2006/relationships"><Relationship Id="rId8" Type="http://schemas.openxmlformats.org/officeDocument/2006/relationships/image" Target="../media/image110.emf"/><Relationship Id="rId13" Type="http://schemas.openxmlformats.org/officeDocument/2006/relationships/control" Target="../activeX/activeX112.xml"/><Relationship Id="rId18" Type="http://schemas.openxmlformats.org/officeDocument/2006/relationships/image" Target="../media/image115.emf"/><Relationship Id="rId3" Type="http://schemas.openxmlformats.org/officeDocument/2006/relationships/vmlDrawing" Target="../drawings/vmlDrawing16.vml"/><Relationship Id="rId21" Type="http://schemas.openxmlformats.org/officeDocument/2006/relationships/control" Target="../activeX/activeX116.xml"/><Relationship Id="rId7" Type="http://schemas.openxmlformats.org/officeDocument/2006/relationships/control" Target="../activeX/activeX109.xml"/><Relationship Id="rId12" Type="http://schemas.openxmlformats.org/officeDocument/2006/relationships/image" Target="../media/image112.emf"/><Relationship Id="rId17" Type="http://schemas.openxmlformats.org/officeDocument/2006/relationships/control" Target="../activeX/activeX114.xml"/><Relationship Id="rId2" Type="http://schemas.openxmlformats.org/officeDocument/2006/relationships/drawing" Target="../drawings/drawing20.xml"/><Relationship Id="rId16" Type="http://schemas.openxmlformats.org/officeDocument/2006/relationships/image" Target="../media/image114.emf"/><Relationship Id="rId20" Type="http://schemas.openxmlformats.org/officeDocument/2006/relationships/image" Target="../media/image116.emf"/><Relationship Id="rId1" Type="http://schemas.openxmlformats.org/officeDocument/2006/relationships/printerSettings" Target="../printerSettings/printerSettings21.bin"/><Relationship Id="rId6" Type="http://schemas.openxmlformats.org/officeDocument/2006/relationships/image" Target="../media/image109.emf"/><Relationship Id="rId11" Type="http://schemas.openxmlformats.org/officeDocument/2006/relationships/control" Target="../activeX/activeX111.xml"/><Relationship Id="rId24" Type="http://schemas.openxmlformats.org/officeDocument/2006/relationships/image" Target="../media/image118.emf"/><Relationship Id="rId5" Type="http://schemas.openxmlformats.org/officeDocument/2006/relationships/control" Target="../activeX/activeX108.xml"/><Relationship Id="rId15" Type="http://schemas.openxmlformats.org/officeDocument/2006/relationships/control" Target="../activeX/activeX113.xml"/><Relationship Id="rId23" Type="http://schemas.openxmlformats.org/officeDocument/2006/relationships/control" Target="../activeX/activeX117.xml"/><Relationship Id="rId10" Type="http://schemas.openxmlformats.org/officeDocument/2006/relationships/image" Target="../media/image111.emf"/><Relationship Id="rId19" Type="http://schemas.openxmlformats.org/officeDocument/2006/relationships/control" Target="../activeX/activeX115.xml"/><Relationship Id="rId4" Type="http://schemas.openxmlformats.org/officeDocument/2006/relationships/image" Target="../media/image1.png"/><Relationship Id="rId9" Type="http://schemas.openxmlformats.org/officeDocument/2006/relationships/control" Target="../activeX/activeX110.xml"/><Relationship Id="rId14" Type="http://schemas.openxmlformats.org/officeDocument/2006/relationships/image" Target="../media/image113.emf"/><Relationship Id="rId22" Type="http://schemas.openxmlformats.org/officeDocument/2006/relationships/image" Target="../media/image117.emf"/></Relationships>
</file>

<file path=xl/worksheets/_rels/sheet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8" Type="http://schemas.openxmlformats.org/officeDocument/2006/relationships/image" Target="../media/image120.emf"/><Relationship Id="rId3" Type="http://schemas.openxmlformats.org/officeDocument/2006/relationships/vmlDrawing" Target="../drawings/vmlDrawing17.vml"/><Relationship Id="rId7" Type="http://schemas.openxmlformats.org/officeDocument/2006/relationships/control" Target="../activeX/activeX119.xml"/><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image" Target="../media/image119.emf"/><Relationship Id="rId5" Type="http://schemas.openxmlformats.org/officeDocument/2006/relationships/control" Target="../activeX/activeX118.xml"/><Relationship Id="rId4" Type="http://schemas.openxmlformats.org/officeDocument/2006/relationships/image" Target="../media/image1.png"/></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image" Target="../media/image121.emf"/><Relationship Id="rId5" Type="http://schemas.openxmlformats.org/officeDocument/2006/relationships/control" Target="../activeX/activeX120.xml"/><Relationship Id="rId4" Type="http://schemas.openxmlformats.org/officeDocument/2006/relationships/image" Target="../media/image1.png"/></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image" Target="../media/image122.emf"/><Relationship Id="rId5" Type="http://schemas.openxmlformats.org/officeDocument/2006/relationships/control" Target="../activeX/activeX12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Todo"/>
  <dimension ref="A1:B48"/>
  <sheetViews>
    <sheetView workbookViewId="0">
      <pane ySplit="1" topLeftCell="A2" activePane="bottomLeft" state="frozenSplit"/>
      <selection sqref="A1:A2"/>
      <selection pane="bottomLeft" activeCell="A48" sqref="A48"/>
    </sheetView>
  </sheetViews>
  <sheetFormatPr defaultColWidth="9" defaultRowHeight="13.5"/>
  <cols>
    <col min="1" max="1" width="13.375" style="1370" customWidth="1"/>
    <col min="2" max="2" width="18.75" style="1371" customWidth="1"/>
    <col min="3" max="16384" width="9" style="1367"/>
  </cols>
  <sheetData>
    <row r="1" spans="1:2" ht="28.5" customHeight="1">
      <c r="A1" s="1365" t="s">
        <v>607</v>
      </c>
      <c r="B1" s="1366" t="s">
        <v>608</v>
      </c>
    </row>
    <row r="2" spans="1:2">
      <c r="A2" s="1368" t="s">
        <v>609</v>
      </c>
      <c r="B2" s="1369" t="s">
        <v>610</v>
      </c>
    </row>
    <row r="3" spans="1:2">
      <c r="A3" s="1368" t="s">
        <v>611</v>
      </c>
      <c r="B3" s="1369" t="s">
        <v>612</v>
      </c>
    </row>
    <row r="4" spans="1:2">
      <c r="A4" s="1368" t="s">
        <v>758</v>
      </c>
      <c r="B4" s="1369" t="s">
        <v>613</v>
      </c>
    </row>
    <row r="5" spans="1:2">
      <c r="A5" s="1368" t="s">
        <v>759</v>
      </c>
      <c r="B5" s="1369" t="s">
        <v>614</v>
      </c>
    </row>
    <row r="6" spans="1:2">
      <c r="A6" s="1368" t="s">
        <v>760</v>
      </c>
      <c r="B6" s="1369" t="s">
        <v>615</v>
      </c>
    </row>
    <row r="7" spans="1:2">
      <c r="A7" s="1368" t="s">
        <v>761</v>
      </c>
      <c r="B7" s="1369" t="s">
        <v>616</v>
      </c>
    </row>
    <row r="8" spans="1:2">
      <c r="A8" s="1368" t="s">
        <v>762</v>
      </c>
      <c r="B8" s="1369" t="s">
        <v>617</v>
      </c>
    </row>
    <row r="9" spans="1:2">
      <c r="A9" s="1368" t="s">
        <v>763</v>
      </c>
      <c r="B9" s="1369" t="s">
        <v>618</v>
      </c>
    </row>
    <row r="10" spans="1:2">
      <c r="A10" s="1368" t="s">
        <v>764</v>
      </c>
      <c r="B10" s="1369" t="s">
        <v>619</v>
      </c>
    </row>
    <row r="11" spans="1:2">
      <c r="A11" s="1368" t="s">
        <v>765</v>
      </c>
      <c r="B11" s="1369" t="s">
        <v>620</v>
      </c>
    </row>
    <row r="12" spans="1:2">
      <c r="A12" s="1368" t="s">
        <v>766</v>
      </c>
      <c r="B12" s="1369" t="s">
        <v>787</v>
      </c>
    </row>
    <row r="13" spans="1:2">
      <c r="A13" s="1368" t="s">
        <v>767</v>
      </c>
      <c r="B13" s="1369" t="s">
        <v>788</v>
      </c>
    </row>
    <row r="14" spans="1:2">
      <c r="A14" s="1368" t="s">
        <v>768</v>
      </c>
      <c r="B14" s="1369" t="s">
        <v>789</v>
      </c>
    </row>
    <row r="15" spans="1:2">
      <c r="A15" s="1368" t="s">
        <v>769</v>
      </c>
      <c r="B15" s="1369" t="s">
        <v>790</v>
      </c>
    </row>
    <row r="16" spans="1:2">
      <c r="A16" s="1368" t="s">
        <v>770</v>
      </c>
      <c r="B16" s="1369" t="s">
        <v>791</v>
      </c>
    </row>
    <row r="17" spans="1:2">
      <c r="A17" s="1368" t="s">
        <v>771</v>
      </c>
      <c r="B17" s="1369" t="s">
        <v>792</v>
      </c>
    </row>
    <row r="18" spans="1:2">
      <c r="A18" s="1368" t="s">
        <v>772</v>
      </c>
      <c r="B18" s="1369" t="s">
        <v>793</v>
      </c>
    </row>
    <row r="19" spans="1:2">
      <c r="A19" s="1368" t="s">
        <v>773</v>
      </c>
      <c r="B19" s="1369" t="s">
        <v>794</v>
      </c>
    </row>
    <row r="20" spans="1:2">
      <c r="A20" s="1368" t="s">
        <v>774</v>
      </c>
      <c r="B20" s="1369" t="s">
        <v>795</v>
      </c>
    </row>
    <row r="21" spans="1:2">
      <c r="A21" s="1368" t="s">
        <v>775</v>
      </c>
      <c r="B21" s="1369" t="s">
        <v>227</v>
      </c>
    </row>
    <row r="22" spans="1:2">
      <c r="A22" s="1368" t="s">
        <v>776</v>
      </c>
      <c r="B22" s="1369" t="s">
        <v>228</v>
      </c>
    </row>
    <row r="23" spans="1:2">
      <c r="A23" s="1368" t="s">
        <v>777</v>
      </c>
      <c r="B23" s="1369" t="s">
        <v>229</v>
      </c>
    </row>
    <row r="24" spans="1:2">
      <c r="A24" s="1368" t="s">
        <v>230</v>
      </c>
      <c r="B24" s="1369" t="s">
        <v>462</v>
      </c>
    </row>
    <row r="25" spans="1:2">
      <c r="A25" s="1368" t="s">
        <v>463</v>
      </c>
      <c r="B25" s="1369" t="s">
        <v>464</v>
      </c>
    </row>
    <row r="26" spans="1:2">
      <c r="A26" s="1368" t="s">
        <v>778</v>
      </c>
      <c r="B26" s="1369" t="s">
        <v>465</v>
      </c>
    </row>
    <row r="27" spans="1:2">
      <c r="A27" s="1368" t="s">
        <v>779</v>
      </c>
      <c r="B27" s="1369" t="s">
        <v>466</v>
      </c>
    </row>
    <row r="28" spans="1:2">
      <c r="A28" s="1368" t="s">
        <v>780</v>
      </c>
      <c r="B28" s="1369" t="s">
        <v>467</v>
      </c>
    </row>
    <row r="29" spans="1:2">
      <c r="A29" s="1368" t="s">
        <v>781</v>
      </c>
      <c r="B29" s="1369" t="s">
        <v>468</v>
      </c>
    </row>
    <row r="30" spans="1:2">
      <c r="A30" s="1368" t="s">
        <v>782</v>
      </c>
      <c r="B30" s="1369" t="s">
        <v>650</v>
      </c>
    </row>
    <row r="31" spans="1:2">
      <c r="A31" s="1368" t="s">
        <v>783</v>
      </c>
      <c r="B31" s="1369" t="s">
        <v>108</v>
      </c>
    </row>
    <row r="32" spans="1:2">
      <c r="A32" s="1368" t="s">
        <v>784</v>
      </c>
      <c r="B32" s="1369" t="s">
        <v>109</v>
      </c>
    </row>
    <row r="33" spans="1:2">
      <c r="A33" s="1368" t="s">
        <v>785</v>
      </c>
      <c r="B33" s="1369" t="s">
        <v>110</v>
      </c>
    </row>
    <row r="34" spans="1:2">
      <c r="A34" s="1368" t="s">
        <v>786</v>
      </c>
      <c r="B34" s="1369" t="s">
        <v>111</v>
      </c>
    </row>
    <row r="35" spans="1:2">
      <c r="A35" s="1368" t="s">
        <v>263</v>
      </c>
      <c r="B35" s="1369" t="s">
        <v>112</v>
      </c>
    </row>
    <row r="36" spans="1:2">
      <c r="A36" s="1368" t="s">
        <v>264</v>
      </c>
      <c r="B36" s="1369" t="s">
        <v>113</v>
      </c>
    </row>
    <row r="37" spans="1:2">
      <c r="A37" s="1368" t="s">
        <v>265</v>
      </c>
      <c r="B37" s="1369" t="s">
        <v>114</v>
      </c>
    </row>
    <row r="38" spans="1:2">
      <c r="A38" s="1368" t="s">
        <v>266</v>
      </c>
      <c r="B38" s="1369" t="s">
        <v>115</v>
      </c>
    </row>
    <row r="39" spans="1:2">
      <c r="A39" s="1368" t="s">
        <v>597</v>
      </c>
      <c r="B39" s="1369" t="s">
        <v>116</v>
      </c>
    </row>
    <row r="40" spans="1:2">
      <c r="A40" s="1368" t="s">
        <v>598</v>
      </c>
      <c r="B40" s="1369" t="s">
        <v>117</v>
      </c>
    </row>
    <row r="41" spans="1:2">
      <c r="A41" s="1368" t="s">
        <v>599</v>
      </c>
      <c r="B41" s="1369" t="s">
        <v>118</v>
      </c>
    </row>
    <row r="42" spans="1:2">
      <c r="A42" s="1368" t="s">
        <v>600</v>
      </c>
      <c r="B42" s="1369" t="s">
        <v>119</v>
      </c>
    </row>
    <row r="43" spans="1:2">
      <c r="A43" s="1368" t="s">
        <v>601</v>
      </c>
      <c r="B43" s="1369" t="s">
        <v>120</v>
      </c>
    </row>
    <row r="44" spans="1:2">
      <c r="A44" s="1368" t="s">
        <v>602</v>
      </c>
      <c r="B44" s="1369" t="s">
        <v>121</v>
      </c>
    </row>
    <row r="45" spans="1:2">
      <c r="A45" s="1368" t="s">
        <v>603</v>
      </c>
      <c r="B45" s="1369" t="s">
        <v>122</v>
      </c>
    </row>
    <row r="46" spans="1:2">
      <c r="A46" s="1368" t="s">
        <v>604</v>
      </c>
      <c r="B46" s="1369" t="s">
        <v>123</v>
      </c>
    </row>
    <row r="47" spans="1:2">
      <c r="A47" s="1368" t="s">
        <v>605</v>
      </c>
      <c r="B47" s="1369" t="s">
        <v>124</v>
      </c>
    </row>
    <row r="48" spans="1:2">
      <c r="A48" s="1368" t="s">
        <v>606</v>
      </c>
      <c r="B48" s="1369" t="s">
        <v>125</v>
      </c>
    </row>
  </sheetData>
  <sheetProtection algorithmName="SHA-512" hashValue="dIFK78G1KgEf14mWR2f2EqVSjoKs8B1TsklF8L0oMASdIEHaXprPQpLMJLdQA5nQEyTXqiFPfk5MKaJ7gWNM/A==" saltValue="NHNXP7k1EFkaEkgWkqeg3A==" spinCount="100000" sheet="1" objects="1" scenarios="1" selectLockedCells="1"/>
  <dataConsolidate/>
  <phoneticPr fontId="3"/>
  <pageMargins left="0.75" right="0.75" top="1" bottom="1" header="0.51200000000000001" footer="0.51200000000000001"/>
  <headerFooter alignWithMargins="0"/>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SiCho"/>
  <dimension ref="A1:B1743"/>
  <sheetViews>
    <sheetView zoomScaleNormal="100" workbookViewId="0">
      <selection activeCell="A1743" sqref="A1743"/>
    </sheetView>
  </sheetViews>
  <sheetFormatPr defaultRowHeight="13.5"/>
  <cols>
    <col min="1" max="1" width="19.625" style="1377" customWidth="1"/>
    <col min="2" max="2" width="13.125" style="1377" customWidth="1"/>
    <col min="3" max="16384" width="9" style="111"/>
  </cols>
  <sheetData>
    <row r="1" spans="1:2">
      <c r="A1" s="1372" t="s">
        <v>314</v>
      </c>
      <c r="B1" s="1372" t="s">
        <v>315</v>
      </c>
    </row>
    <row r="2" spans="1:2">
      <c r="A2" s="1373"/>
      <c r="B2" s="1373"/>
    </row>
    <row r="3" spans="1:2">
      <c r="A3" s="1374" t="s">
        <v>980</v>
      </c>
      <c r="B3" s="1374" t="s">
        <v>981</v>
      </c>
    </row>
    <row r="4" spans="1:2">
      <c r="A4" s="1375" t="s">
        <v>982</v>
      </c>
      <c r="B4" s="1375" t="s">
        <v>983</v>
      </c>
    </row>
    <row r="5" spans="1:2">
      <c r="A5" s="1375" t="s">
        <v>984</v>
      </c>
      <c r="B5" s="1375" t="s">
        <v>985</v>
      </c>
    </row>
    <row r="6" spans="1:2">
      <c r="A6" s="1375" t="s">
        <v>986</v>
      </c>
      <c r="B6" s="1375" t="s">
        <v>987</v>
      </c>
    </row>
    <row r="7" spans="1:2">
      <c r="A7" s="1375" t="s">
        <v>988</v>
      </c>
      <c r="B7" s="1375" t="s">
        <v>989</v>
      </c>
    </row>
    <row r="8" spans="1:2">
      <c r="A8" s="1375" t="s">
        <v>990</v>
      </c>
      <c r="B8" s="1375" t="s">
        <v>991</v>
      </c>
    </row>
    <row r="9" spans="1:2">
      <c r="A9" s="1375" t="s">
        <v>992</v>
      </c>
      <c r="B9" s="1375" t="s">
        <v>993</v>
      </c>
    </row>
    <row r="10" spans="1:2">
      <c r="A10" s="1375" t="s">
        <v>994</v>
      </c>
      <c r="B10" s="1375" t="s">
        <v>995</v>
      </c>
    </row>
    <row r="11" spans="1:2">
      <c r="A11" s="1375" t="s">
        <v>996</v>
      </c>
      <c r="B11" s="1375" t="s">
        <v>997</v>
      </c>
    </row>
    <row r="12" spans="1:2">
      <c r="A12" s="1375" t="s">
        <v>998</v>
      </c>
      <c r="B12" s="1375" t="s">
        <v>999</v>
      </c>
    </row>
    <row r="13" spans="1:2">
      <c r="A13" s="1375" t="s">
        <v>1000</v>
      </c>
      <c r="B13" s="1375" t="s">
        <v>1001</v>
      </c>
    </row>
    <row r="14" spans="1:2">
      <c r="A14" s="1375" t="s">
        <v>1002</v>
      </c>
      <c r="B14" s="1375" t="s">
        <v>1003</v>
      </c>
    </row>
    <row r="15" spans="1:2">
      <c r="A15" s="1375" t="s">
        <v>1004</v>
      </c>
      <c r="B15" s="1375" t="s">
        <v>1005</v>
      </c>
    </row>
    <row r="16" spans="1:2">
      <c r="A16" s="1375" t="s">
        <v>1006</v>
      </c>
      <c r="B16" s="1375" t="s">
        <v>1007</v>
      </c>
    </row>
    <row r="17" spans="1:2">
      <c r="A17" s="1375" t="s">
        <v>1008</v>
      </c>
      <c r="B17" s="1375" t="s">
        <v>1009</v>
      </c>
    </row>
    <row r="18" spans="1:2">
      <c r="A18" s="1375" t="s">
        <v>1010</v>
      </c>
      <c r="B18" s="1375" t="s">
        <v>1011</v>
      </c>
    </row>
    <row r="19" spans="1:2">
      <c r="A19" s="1375" t="s">
        <v>1012</v>
      </c>
      <c r="B19" s="1375" t="s">
        <v>1013</v>
      </c>
    </row>
    <row r="20" spans="1:2">
      <c r="A20" s="1375" t="s">
        <v>1014</v>
      </c>
      <c r="B20" s="1375" t="s">
        <v>1015</v>
      </c>
    </row>
    <row r="21" spans="1:2">
      <c r="A21" s="1375" t="s">
        <v>1016</v>
      </c>
      <c r="B21" s="1375" t="s">
        <v>1017</v>
      </c>
    </row>
    <row r="22" spans="1:2">
      <c r="A22" s="1375" t="s">
        <v>1018</v>
      </c>
      <c r="B22" s="1375" t="s">
        <v>1019</v>
      </c>
    </row>
    <row r="23" spans="1:2">
      <c r="A23" s="1375" t="s">
        <v>1020</v>
      </c>
      <c r="B23" s="1375" t="s">
        <v>1021</v>
      </c>
    </row>
    <row r="24" spans="1:2">
      <c r="A24" s="1375" t="s">
        <v>1022</v>
      </c>
      <c r="B24" s="1375" t="s">
        <v>1023</v>
      </c>
    </row>
    <row r="25" spans="1:2">
      <c r="A25" s="1375" t="s">
        <v>1024</v>
      </c>
      <c r="B25" s="1375" t="s">
        <v>1025</v>
      </c>
    </row>
    <row r="26" spans="1:2">
      <c r="A26" s="1375" t="s">
        <v>1026</v>
      </c>
      <c r="B26" s="1375" t="s">
        <v>1027</v>
      </c>
    </row>
    <row r="27" spans="1:2">
      <c r="A27" s="1375" t="s">
        <v>1028</v>
      </c>
      <c r="B27" s="1375" t="s">
        <v>1029</v>
      </c>
    </row>
    <row r="28" spans="1:2">
      <c r="A28" s="1375" t="s">
        <v>1030</v>
      </c>
      <c r="B28" s="1375" t="s">
        <v>1031</v>
      </c>
    </row>
    <row r="29" spans="1:2">
      <c r="A29" s="1375" t="s">
        <v>1032</v>
      </c>
      <c r="B29" s="1375" t="s">
        <v>1033</v>
      </c>
    </row>
    <row r="30" spans="1:2">
      <c r="A30" s="1375" t="s">
        <v>1034</v>
      </c>
      <c r="B30" s="1375" t="s">
        <v>1035</v>
      </c>
    </row>
    <row r="31" spans="1:2">
      <c r="A31" s="1375" t="s">
        <v>1036</v>
      </c>
      <c r="B31" s="1375" t="s">
        <v>1037</v>
      </c>
    </row>
    <row r="32" spans="1:2">
      <c r="A32" s="1375" t="s">
        <v>1038</v>
      </c>
      <c r="B32" s="1375" t="s">
        <v>1039</v>
      </c>
    </row>
    <row r="33" spans="1:2">
      <c r="A33" s="1375" t="s">
        <v>1040</v>
      </c>
      <c r="B33" s="1375" t="s">
        <v>1041</v>
      </c>
    </row>
    <row r="34" spans="1:2">
      <c r="A34" s="1375" t="s">
        <v>1042</v>
      </c>
      <c r="B34" s="1375" t="s">
        <v>1043</v>
      </c>
    </row>
    <row r="35" spans="1:2">
      <c r="A35" s="1375" t="s">
        <v>1044</v>
      </c>
      <c r="B35" s="1375" t="s">
        <v>1045</v>
      </c>
    </row>
    <row r="36" spans="1:2">
      <c r="A36" s="1375" t="s">
        <v>1046</v>
      </c>
      <c r="B36" s="1375" t="s">
        <v>1047</v>
      </c>
    </row>
    <row r="37" spans="1:2">
      <c r="A37" s="1375" t="s">
        <v>1048</v>
      </c>
      <c r="B37" s="1375" t="s">
        <v>1049</v>
      </c>
    </row>
    <row r="38" spans="1:2">
      <c r="A38" s="1375" t="s">
        <v>1050</v>
      </c>
      <c r="B38" s="1375" t="s">
        <v>1051</v>
      </c>
    </row>
    <row r="39" spans="1:2">
      <c r="A39" s="1375" t="s">
        <v>1052</v>
      </c>
      <c r="B39" s="1375" t="s">
        <v>1053</v>
      </c>
    </row>
    <row r="40" spans="1:2">
      <c r="A40" s="1375" t="s">
        <v>1054</v>
      </c>
      <c r="B40" s="1375" t="s">
        <v>1055</v>
      </c>
    </row>
    <row r="41" spans="1:2">
      <c r="A41" s="1375" t="s">
        <v>1056</v>
      </c>
      <c r="B41" s="1375" t="s">
        <v>1057</v>
      </c>
    </row>
    <row r="42" spans="1:2">
      <c r="A42" s="1375" t="s">
        <v>1058</v>
      </c>
      <c r="B42" s="1375" t="s">
        <v>1059</v>
      </c>
    </row>
    <row r="43" spans="1:2">
      <c r="A43" s="1375" t="s">
        <v>1060</v>
      </c>
      <c r="B43" s="1375" t="s">
        <v>1061</v>
      </c>
    </row>
    <row r="44" spans="1:2">
      <c r="A44" s="1375" t="s">
        <v>1062</v>
      </c>
      <c r="B44" s="1375" t="s">
        <v>1063</v>
      </c>
    </row>
    <row r="45" spans="1:2">
      <c r="A45" s="1375" t="s">
        <v>1064</v>
      </c>
      <c r="B45" s="1375" t="s">
        <v>1065</v>
      </c>
    </row>
    <row r="46" spans="1:2">
      <c r="A46" s="1375" t="s">
        <v>1066</v>
      </c>
      <c r="B46" s="1375" t="s">
        <v>1067</v>
      </c>
    </row>
    <row r="47" spans="1:2">
      <c r="A47" s="1375" t="s">
        <v>1068</v>
      </c>
      <c r="B47" s="1375" t="s">
        <v>1069</v>
      </c>
    </row>
    <row r="48" spans="1:2">
      <c r="A48" s="1375" t="s">
        <v>1070</v>
      </c>
      <c r="B48" s="1375" t="s">
        <v>1071</v>
      </c>
    </row>
    <row r="49" spans="1:2">
      <c r="A49" s="1375" t="s">
        <v>1072</v>
      </c>
      <c r="B49" s="1375" t="s">
        <v>1073</v>
      </c>
    </row>
    <row r="50" spans="1:2">
      <c r="A50" s="1375" t="s">
        <v>1074</v>
      </c>
      <c r="B50" s="1375" t="s">
        <v>1075</v>
      </c>
    </row>
    <row r="51" spans="1:2">
      <c r="A51" s="1375" t="s">
        <v>1076</v>
      </c>
      <c r="B51" s="1375" t="s">
        <v>1077</v>
      </c>
    </row>
    <row r="52" spans="1:2">
      <c r="A52" s="1375" t="s">
        <v>1078</v>
      </c>
      <c r="B52" s="1375" t="s">
        <v>1079</v>
      </c>
    </row>
    <row r="53" spans="1:2">
      <c r="A53" s="1375" t="s">
        <v>1080</v>
      </c>
      <c r="B53" s="1375" t="s">
        <v>1081</v>
      </c>
    </row>
    <row r="54" spans="1:2">
      <c r="A54" s="1375" t="s">
        <v>1082</v>
      </c>
      <c r="B54" s="1375" t="s">
        <v>1083</v>
      </c>
    </row>
    <row r="55" spans="1:2">
      <c r="A55" s="1375" t="s">
        <v>1084</v>
      </c>
      <c r="B55" s="1375" t="s">
        <v>1085</v>
      </c>
    </row>
    <row r="56" spans="1:2">
      <c r="A56" s="1375" t="s">
        <v>1086</v>
      </c>
      <c r="B56" s="1375" t="s">
        <v>1087</v>
      </c>
    </row>
    <row r="57" spans="1:2">
      <c r="A57" s="1375" t="s">
        <v>1088</v>
      </c>
      <c r="B57" s="1375" t="s">
        <v>1089</v>
      </c>
    </row>
    <row r="58" spans="1:2">
      <c r="A58" s="1375" t="s">
        <v>1090</v>
      </c>
      <c r="B58" s="1375" t="s">
        <v>1091</v>
      </c>
    </row>
    <row r="59" spans="1:2">
      <c r="A59" s="1375" t="s">
        <v>1092</v>
      </c>
      <c r="B59" s="1375" t="s">
        <v>1093</v>
      </c>
    </row>
    <row r="60" spans="1:2">
      <c r="A60" s="1375" t="s">
        <v>1094</v>
      </c>
      <c r="B60" s="1375" t="s">
        <v>1095</v>
      </c>
    </row>
    <row r="61" spans="1:2">
      <c r="A61" s="1375" t="s">
        <v>1096</v>
      </c>
      <c r="B61" s="1375" t="s">
        <v>1097</v>
      </c>
    </row>
    <row r="62" spans="1:2">
      <c r="A62" s="1375" t="s">
        <v>1098</v>
      </c>
      <c r="B62" s="1375" t="s">
        <v>1099</v>
      </c>
    </row>
    <row r="63" spans="1:2">
      <c r="A63" s="1375" t="s">
        <v>1100</v>
      </c>
      <c r="B63" s="1375" t="s">
        <v>1101</v>
      </c>
    </row>
    <row r="64" spans="1:2">
      <c r="A64" s="1375" t="s">
        <v>1102</v>
      </c>
      <c r="B64" s="1375" t="s">
        <v>1103</v>
      </c>
    </row>
    <row r="65" spans="1:2">
      <c r="A65" s="1375" t="s">
        <v>1104</v>
      </c>
      <c r="B65" s="1375" t="s">
        <v>1105</v>
      </c>
    </row>
    <row r="66" spans="1:2">
      <c r="A66" s="1375" t="s">
        <v>1106</v>
      </c>
      <c r="B66" s="1375" t="s">
        <v>1107</v>
      </c>
    </row>
    <row r="67" spans="1:2">
      <c r="A67" s="1375" t="s">
        <v>1108</v>
      </c>
      <c r="B67" s="1375" t="s">
        <v>1109</v>
      </c>
    </row>
    <row r="68" spans="1:2">
      <c r="A68" s="1375" t="s">
        <v>1110</v>
      </c>
      <c r="B68" s="1375" t="s">
        <v>1111</v>
      </c>
    </row>
    <row r="69" spans="1:2">
      <c r="A69" s="1375" t="s">
        <v>1112</v>
      </c>
      <c r="B69" s="1375" t="s">
        <v>1113</v>
      </c>
    </row>
    <row r="70" spans="1:2">
      <c r="A70" s="1375" t="s">
        <v>1114</v>
      </c>
      <c r="B70" s="1375" t="s">
        <v>1115</v>
      </c>
    </row>
    <row r="71" spans="1:2">
      <c r="A71" s="1375" t="s">
        <v>1116</v>
      </c>
      <c r="B71" s="1375" t="s">
        <v>1117</v>
      </c>
    </row>
    <row r="72" spans="1:2">
      <c r="A72" s="1375" t="s">
        <v>1118</v>
      </c>
      <c r="B72" s="1375" t="s">
        <v>1119</v>
      </c>
    </row>
    <row r="73" spans="1:2">
      <c r="A73" s="1375" t="s">
        <v>1120</v>
      </c>
      <c r="B73" s="1375" t="s">
        <v>1121</v>
      </c>
    </row>
    <row r="74" spans="1:2">
      <c r="A74" s="1375" t="s">
        <v>1122</v>
      </c>
      <c r="B74" s="1375" t="s">
        <v>1123</v>
      </c>
    </row>
    <row r="75" spans="1:2">
      <c r="A75" s="1375" t="s">
        <v>1124</v>
      </c>
      <c r="B75" s="1375" t="s">
        <v>1125</v>
      </c>
    </row>
    <row r="76" spans="1:2">
      <c r="A76" s="1375" t="s">
        <v>1126</v>
      </c>
      <c r="B76" s="1375" t="s">
        <v>1127</v>
      </c>
    </row>
    <row r="77" spans="1:2">
      <c r="A77" s="1375" t="s">
        <v>1128</v>
      </c>
      <c r="B77" s="1375" t="s">
        <v>1129</v>
      </c>
    </row>
    <row r="78" spans="1:2">
      <c r="A78" s="1375" t="s">
        <v>1130</v>
      </c>
      <c r="B78" s="1375" t="s">
        <v>1131</v>
      </c>
    </row>
    <row r="79" spans="1:2">
      <c r="A79" s="1375" t="s">
        <v>1132</v>
      </c>
      <c r="B79" s="1375" t="s">
        <v>1133</v>
      </c>
    </row>
    <row r="80" spans="1:2">
      <c r="A80" s="1375" t="s">
        <v>1134</v>
      </c>
      <c r="B80" s="1375" t="s">
        <v>1135</v>
      </c>
    </row>
    <row r="81" spans="1:2">
      <c r="A81" s="1375" t="s">
        <v>1136</v>
      </c>
      <c r="B81" s="1375" t="s">
        <v>1137</v>
      </c>
    </row>
    <row r="82" spans="1:2">
      <c r="A82" s="1375" t="s">
        <v>1138</v>
      </c>
      <c r="B82" s="1375" t="s">
        <v>1139</v>
      </c>
    </row>
    <row r="83" spans="1:2">
      <c r="A83" s="1375" t="s">
        <v>1140</v>
      </c>
      <c r="B83" s="1375" t="s">
        <v>1141</v>
      </c>
    </row>
    <row r="84" spans="1:2">
      <c r="A84" s="1375" t="s">
        <v>1142</v>
      </c>
      <c r="B84" s="1375" t="s">
        <v>1143</v>
      </c>
    </row>
    <row r="85" spans="1:2">
      <c r="A85" s="1375" t="s">
        <v>1144</v>
      </c>
      <c r="B85" s="1375" t="s">
        <v>1145</v>
      </c>
    </row>
    <row r="86" spans="1:2">
      <c r="A86" s="1375" t="s">
        <v>1146</v>
      </c>
      <c r="B86" s="1375" t="s">
        <v>1147</v>
      </c>
    </row>
    <row r="87" spans="1:2">
      <c r="A87" s="1375" t="s">
        <v>1148</v>
      </c>
      <c r="B87" s="1375" t="s">
        <v>1149</v>
      </c>
    </row>
    <row r="88" spans="1:2">
      <c r="A88" s="1375" t="s">
        <v>1150</v>
      </c>
      <c r="B88" s="1375" t="s">
        <v>1151</v>
      </c>
    </row>
    <row r="89" spans="1:2">
      <c r="A89" s="1375" t="s">
        <v>1152</v>
      </c>
      <c r="B89" s="1375" t="s">
        <v>1153</v>
      </c>
    </row>
    <row r="90" spans="1:2">
      <c r="A90" s="1375" t="s">
        <v>1154</v>
      </c>
      <c r="B90" s="1375" t="s">
        <v>1155</v>
      </c>
    </row>
    <row r="91" spans="1:2">
      <c r="A91" s="1375" t="s">
        <v>1156</v>
      </c>
      <c r="B91" s="1375" t="s">
        <v>1157</v>
      </c>
    </row>
    <row r="92" spans="1:2">
      <c r="A92" s="1375" t="s">
        <v>1158</v>
      </c>
      <c r="B92" s="1375" t="s">
        <v>1159</v>
      </c>
    </row>
    <row r="93" spans="1:2">
      <c r="A93" s="1375" t="s">
        <v>1160</v>
      </c>
      <c r="B93" s="1375" t="s">
        <v>1161</v>
      </c>
    </row>
    <row r="94" spans="1:2">
      <c r="A94" s="1375" t="s">
        <v>1162</v>
      </c>
      <c r="B94" s="1375" t="s">
        <v>1163</v>
      </c>
    </row>
    <row r="95" spans="1:2">
      <c r="A95" s="1375" t="s">
        <v>1164</v>
      </c>
      <c r="B95" s="1375" t="s">
        <v>1165</v>
      </c>
    </row>
    <row r="96" spans="1:2">
      <c r="A96" s="1375" t="s">
        <v>1166</v>
      </c>
      <c r="B96" s="1375" t="s">
        <v>1167</v>
      </c>
    </row>
    <row r="97" spans="1:2">
      <c r="A97" s="1375" t="s">
        <v>1168</v>
      </c>
      <c r="B97" s="1375" t="s">
        <v>1169</v>
      </c>
    </row>
    <row r="98" spans="1:2">
      <c r="A98" s="1375" t="s">
        <v>1170</v>
      </c>
      <c r="B98" s="1375" t="s">
        <v>1171</v>
      </c>
    </row>
    <row r="99" spans="1:2">
      <c r="A99" s="1375" t="s">
        <v>1172</v>
      </c>
      <c r="B99" s="1375" t="s">
        <v>1173</v>
      </c>
    </row>
    <row r="100" spans="1:2">
      <c r="A100" s="1375" t="s">
        <v>1174</v>
      </c>
      <c r="B100" s="1375" t="s">
        <v>1175</v>
      </c>
    </row>
    <row r="101" spans="1:2">
      <c r="A101" s="1375" t="s">
        <v>1176</v>
      </c>
      <c r="B101" s="1375" t="s">
        <v>1177</v>
      </c>
    </row>
    <row r="102" spans="1:2">
      <c r="A102" s="1375" t="s">
        <v>1178</v>
      </c>
      <c r="B102" s="1375" t="s">
        <v>1179</v>
      </c>
    </row>
    <row r="103" spans="1:2">
      <c r="A103" s="1375" t="s">
        <v>1180</v>
      </c>
      <c r="B103" s="1375" t="s">
        <v>1181</v>
      </c>
    </row>
    <row r="104" spans="1:2">
      <c r="A104" s="1375" t="s">
        <v>1182</v>
      </c>
      <c r="B104" s="1375" t="s">
        <v>1183</v>
      </c>
    </row>
    <row r="105" spans="1:2">
      <c r="A105" s="1375" t="s">
        <v>1184</v>
      </c>
      <c r="B105" s="1375" t="s">
        <v>1185</v>
      </c>
    </row>
    <row r="106" spans="1:2">
      <c r="A106" s="1375" t="s">
        <v>1186</v>
      </c>
      <c r="B106" s="1375" t="s">
        <v>1187</v>
      </c>
    </row>
    <row r="107" spans="1:2">
      <c r="A107" s="1375" t="s">
        <v>1188</v>
      </c>
      <c r="B107" s="1375" t="s">
        <v>1189</v>
      </c>
    </row>
    <row r="108" spans="1:2">
      <c r="A108" s="1375" t="s">
        <v>1190</v>
      </c>
      <c r="B108" s="1375" t="s">
        <v>1191</v>
      </c>
    </row>
    <row r="109" spans="1:2">
      <c r="A109" s="1375" t="s">
        <v>1192</v>
      </c>
      <c r="B109" s="1375" t="s">
        <v>1193</v>
      </c>
    </row>
    <row r="110" spans="1:2">
      <c r="A110" s="1375" t="s">
        <v>1194</v>
      </c>
      <c r="B110" s="1375" t="s">
        <v>1195</v>
      </c>
    </row>
    <row r="111" spans="1:2">
      <c r="A111" s="1375" t="s">
        <v>1196</v>
      </c>
      <c r="B111" s="1375" t="s">
        <v>1197</v>
      </c>
    </row>
    <row r="112" spans="1:2">
      <c r="A112" s="1375" t="s">
        <v>1198</v>
      </c>
      <c r="B112" s="1375" t="s">
        <v>1199</v>
      </c>
    </row>
    <row r="113" spans="1:2">
      <c r="A113" s="1375" t="s">
        <v>1200</v>
      </c>
      <c r="B113" s="1375" t="s">
        <v>1201</v>
      </c>
    </row>
    <row r="114" spans="1:2">
      <c r="A114" s="1375" t="s">
        <v>1202</v>
      </c>
      <c r="B114" s="1375" t="s">
        <v>1203</v>
      </c>
    </row>
    <row r="115" spans="1:2">
      <c r="A115" s="1375" t="s">
        <v>1204</v>
      </c>
      <c r="B115" s="1375" t="s">
        <v>1205</v>
      </c>
    </row>
    <row r="116" spans="1:2">
      <c r="A116" s="1375" t="s">
        <v>1206</v>
      </c>
      <c r="B116" s="1375" t="s">
        <v>1207</v>
      </c>
    </row>
    <row r="117" spans="1:2">
      <c r="A117" s="1375" t="s">
        <v>1208</v>
      </c>
      <c r="B117" s="1375" t="s">
        <v>1209</v>
      </c>
    </row>
    <row r="118" spans="1:2">
      <c r="A118" s="1375" t="s">
        <v>1210</v>
      </c>
      <c r="B118" s="1375" t="s">
        <v>1211</v>
      </c>
    </row>
    <row r="119" spans="1:2">
      <c r="A119" s="1375" t="s">
        <v>1212</v>
      </c>
      <c r="B119" s="1375" t="s">
        <v>1213</v>
      </c>
    </row>
    <row r="120" spans="1:2">
      <c r="A120" s="1375" t="s">
        <v>1214</v>
      </c>
      <c r="B120" s="1375" t="s">
        <v>1215</v>
      </c>
    </row>
    <row r="121" spans="1:2">
      <c r="A121" s="1375" t="s">
        <v>1216</v>
      </c>
      <c r="B121" s="1375" t="s">
        <v>1217</v>
      </c>
    </row>
    <row r="122" spans="1:2">
      <c r="A122" s="1375" t="s">
        <v>1218</v>
      </c>
      <c r="B122" s="1375" t="s">
        <v>1219</v>
      </c>
    </row>
    <row r="123" spans="1:2">
      <c r="A123" s="1375" t="s">
        <v>1220</v>
      </c>
      <c r="B123" s="1375" t="s">
        <v>1221</v>
      </c>
    </row>
    <row r="124" spans="1:2">
      <c r="A124" s="1375" t="s">
        <v>1222</v>
      </c>
      <c r="B124" s="1375" t="s">
        <v>1223</v>
      </c>
    </row>
    <row r="125" spans="1:2">
      <c r="A125" s="1375" t="s">
        <v>1224</v>
      </c>
      <c r="B125" s="1375" t="s">
        <v>1225</v>
      </c>
    </row>
    <row r="126" spans="1:2">
      <c r="A126" s="1375" t="s">
        <v>1226</v>
      </c>
      <c r="B126" s="1375" t="s">
        <v>1227</v>
      </c>
    </row>
    <row r="127" spans="1:2">
      <c r="A127" s="1375" t="s">
        <v>1228</v>
      </c>
      <c r="B127" s="1375" t="s">
        <v>1229</v>
      </c>
    </row>
    <row r="128" spans="1:2">
      <c r="A128" s="1375" t="s">
        <v>1230</v>
      </c>
      <c r="B128" s="1375" t="s">
        <v>1231</v>
      </c>
    </row>
    <row r="129" spans="1:2">
      <c r="A129" s="1375" t="s">
        <v>1232</v>
      </c>
      <c r="B129" s="1375" t="s">
        <v>1233</v>
      </c>
    </row>
    <row r="130" spans="1:2">
      <c r="A130" s="1375" t="s">
        <v>1234</v>
      </c>
      <c r="B130" s="1375" t="s">
        <v>1235</v>
      </c>
    </row>
    <row r="131" spans="1:2">
      <c r="A131" s="1375" t="s">
        <v>1236</v>
      </c>
      <c r="B131" s="1375" t="s">
        <v>1237</v>
      </c>
    </row>
    <row r="132" spans="1:2">
      <c r="A132" s="1375" t="s">
        <v>1238</v>
      </c>
      <c r="B132" s="1375" t="s">
        <v>1239</v>
      </c>
    </row>
    <row r="133" spans="1:2">
      <c r="A133" s="1375" t="s">
        <v>1240</v>
      </c>
      <c r="B133" s="1375" t="s">
        <v>1241</v>
      </c>
    </row>
    <row r="134" spans="1:2">
      <c r="A134" s="1375" t="s">
        <v>1242</v>
      </c>
      <c r="B134" s="1375" t="s">
        <v>1243</v>
      </c>
    </row>
    <row r="135" spans="1:2">
      <c r="A135" s="1375" t="s">
        <v>1244</v>
      </c>
      <c r="B135" s="1375" t="s">
        <v>1245</v>
      </c>
    </row>
    <row r="136" spans="1:2">
      <c r="A136" s="1375" t="s">
        <v>1246</v>
      </c>
      <c r="B136" s="1375" t="s">
        <v>1247</v>
      </c>
    </row>
    <row r="137" spans="1:2">
      <c r="A137" s="1375" t="s">
        <v>1248</v>
      </c>
      <c r="B137" s="1375" t="s">
        <v>1249</v>
      </c>
    </row>
    <row r="138" spans="1:2">
      <c r="A138" s="1375" t="s">
        <v>1250</v>
      </c>
      <c r="B138" s="1375" t="s">
        <v>1251</v>
      </c>
    </row>
    <row r="139" spans="1:2">
      <c r="A139" s="1375" t="s">
        <v>1252</v>
      </c>
      <c r="B139" s="1375" t="s">
        <v>1253</v>
      </c>
    </row>
    <row r="140" spans="1:2">
      <c r="A140" s="1375" t="s">
        <v>1254</v>
      </c>
      <c r="B140" s="1375" t="s">
        <v>1255</v>
      </c>
    </row>
    <row r="141" spans="1:2">
      <c r="A141" s="1375" t="s">
        <v>1256</v>
      </c>
      <c r="B141" s="1375" t="s">
        <v>1257</v>
      </c>
    </row>
    <row r="142" spans="1:2">
      <c r="A142" s="1375" t="s">
        <v>1258</v>
      </c>
      <c r="B142" s="1375" t="s">
        <v>1259</v>
      </c>
    </row>
    <row r="143" spans="1:2">
      <c r="A143" s="1375" t="s">
        <v>1260</v>
      </c>
      <c r="B143" s="1375" t="s">
        <v>1261</v>
      </c>
    </row>
    <row r="144" spans="1:2">
      <c r="A144" s="1375" t="s">
        <v>1262</v>
      </c>
      <c r="B144" s="1375" t="s">
        <v>1263</v>
      </c>
    </row>
    <row r="145" spans="1:2">
      <c r="A145" s="1375" t="s">
        <v>1264</v>
      </c>
      <c r="B145" s="1375" t="s">
        <v>1265</v>
      </c>
    </row>
    <row r="146" spans="1:2">
      <c r="A146" s="1375" t="s">
        <v>1266</v>
      </c>
      <c r="B146" s="1375" t="s">
        <v>1267</v>
      </c>
    </row>
    <row r="147" spans="1:2">
      <c r="A147" s="1375" t="s">
        <v>1268</v>
      </c>
      <c r="B147" s="1375" t="s">
        <v>1269</v>
      </c>
    </row>
    <row r="148" spans="1:2">
      <c r="A148" s="1375" t="s">
        <v>1270</v>
      </c>
      <c r="B148" s="1375" t="s">
        <v>1271</v>
      </c>
    </row>
    <row r="149" spans="1:2">
      <c r="A149" s="1375" t="s">
        <v>1272</v>
      </c>
      <c r="B149" s="1375" t="s">
        <v>1273</v>
      </c>
    </row>
    <row r="150" spans="1:2">
      <c r="A150" s="1375" t="s">
        <v>1274</v>
      </c>
      <c r="B150" s="1375" t="s">
        <v>1275</v>
      </c>
    </row>
    <row r="151" spans="1:2">
      <c r="A151" s="1375" t="s">
        <v>1276</v>
      </c>
      <c r="B151" s="1375" t="s">
        <v>1277</v>
      </c>
    </row>
    <row r="152" spans="1:2">
      <c r="A152" s="1375" t="s">
        <v>1278</v>
      </c>
      <c r="B152" s="1375" t="s">
        <v>1279</v>
      </c>
    </row>
    <row r="153" spans="1:2">
      <c r="A153" s="1375" t="s">
        <v>1280</v>
      </c>
      <c r="B153" s="1375" t="s">
        <v>1281</v>
      </c>
    </row>
    <row r="154" spans="1:2">
      <c r="A154" s="1375" t="s">
        <v>1282</v>
      </c>
      <c r="B154" s="1375" t="s">
        <v>1283</v>
      </c>
    </row>
    <row r="155" spans="1:2">
      <c r="A155" s="1375" t="s">
        <v>1284</v>
      </c>
      <c r="B155" s="1375" t="s">
        <v>1285</v>
      </c>
    </row>
    <row r="156" spans="1:2">
      <c r="A156" s="1375" t="s">
        <v>1286</v>
      </c>
      <c r="B156" s="1375" t="s">
        <v>1287</v>
      </c>
    </row>
    <row r="157" spans="1:2">
      <c r="A157" s="1375" t="s">
        <v>1288</v>
      </c>
      <c r="B157" s="1375" t="s">
        <v>1289</v>
      </c>
    </row>
    <row r="158" spans="1:2">
      <c r="A158" s="1375" t="s">
        <v>1290</v>
      </c>
      <c r="B158" s="1375" t="s">
        <v>1291</v>
      </c>
    </row>
    <row r="159" spans="1:2">
      <c r="A159" s="1375" t="s">
        <v>1292</v>
      </c>
      <c r="B159" s="1375" t="s">
        <v>1293</v>
      </c>
    </row>
    <row r="160" spans="1:2">
      <c r="A160" s="1375" t="s">
        <v>1294</v>
      </c>
      <c r="B160" s="1375" t="s">
        <v>1295</v>
      </c>
    </row>
    <row r="161" spans="1:2">
      <c r="A161" s="1375" t="s">
        <v>1296</v>
      </c>
      <c r="B161" s="1375" t="s">
        <v>1297</v>
      </c>
    </row>
    <row r="162" spans="1:2">
      <c r="A162" s="1375" t="s">
        <v>1298</v>
      </c>
      <c r="B162" s="1375" t="s">
        <v>1299</v>
      </c>
    </row>
    <row r="163" spans="1:2">
      <c r="A163" s="1375" t="s">
        <v>1300</v>
      </c>
      <c r="B163" s="1375" t="s">
        <v>1301</v>
      </c>
    </row>
    <row r="164" spans="1:2">
      <c r="A164" s="1375" t="s">
        <v>1302</v>
      </c>
      <c r="B164" s="1375" t="s">
        <v>1303</v>
      </c>
    </row>
    <row r="165" spans="1:2">
      <c r="A165" s="1375" t="s">
        <v>1304</v>
      </c>
      <c r="B165" s="1375" t="s">
        <v>1305</v>
      </c>
    </row>
    <row r="166" spans="1:2">
      <c r="A166" s="1375" t="s">
        <v>1306</v>
      </c>
      <c r="B166" s="1375" t="s">
        <v>1307</v>
      </c>
    </row>
    <row r="167" spans="1:2">
      <c r="A167" s="1375" t="s">
        <v>1308</v>
      </c>
      <c r="B167" s="1375" t="s">
        <v>1309</v>
      </c>
    </row>
    <row r="168" spans="1:2">
      <c r="A168" s="1375" t="s">
        <v>1310</v>
      </c>
      <c r="B168" s="1375" t="s">
        <v>1311</v>
      </c>
    </row>
    <row r="169" spans="1:2">
      <c r="A169" s="1375" t="s">
        <v>1312</v>
      </c>
      <c r="B169" s="1375" t="s">
        <v>1313</v>
      </c>
    </row>
    <row r="170" spans="1:2">
      <c r="A170" s="1375" t="s">
        <v>1314</v>
      </c>
      <c r="B170" s="1375" t="s">
        <v>1315</v>
      </c>
    </row>
    <row r="171" spans="1:2">
      <c r="A171" s="1375" t="s">
        <v>1316</v>
      </c>
      <c r="B171" s="1375" t="s">
        <v>1317</v>
      </c>
    </row>
    <row r="172" spans="1:2">
      <c r="A172" s="1375" t="s">
        <v>1318</v>
      </c>
      <c r="B172" s="1375" t="s">
        <v>1319</v>
      </c>
    </row>
    <row r="173" spans="1:2">
      <c r="A173" s="1375" t="s">
        <v>1320</v>
      </c>
      <c r="B173" s="1375" t="s">
        <v>1321</v>
      </c>
    </row>
    <row r="174" spans="1:2">
      <c r="A174" s="1375" t="s">
        <v>1322</v>
      </c>
      <c r="B174" s="1375" t="s">
        <v>1323</v>
      </c>
    </row>
    <row r="175" spans="1:2">
      <c r="A175" s="1375" t="s">
        <v>1324</v>
      </c>
      <c r="B175" s="1375" t="s">
        <v>1325</v>
      </c>
    </row>
    <row r="176" spans="1:2">
      <c r="A176" s="1375" t="s">
        <v>1326</v>
      </c>
      <c r="B176" s="1375" t="s">
        <v>1327</v>
      </c>
    </row>
    <row r="177" spans="1:2">
      <c r="A177" s="1375" t="s">
        <v>1328</v>
      </c>
      <c r="B177" s="1375" t="s">
        <v>1329</v>
      </c>
    </row>
    <row r="178" spans="1:2">
      <c r="A178" s="1375" t="s">
        <v>1330</v>
      </c>
      <c r="B178" s="1375" t="s">
        <v>1331</v>
      </c>
    </row>
    <row r="179" spans="1:2">
      <c r="A179" s="1375" t="s">
        <v>1332</v>
      </c>
      <c r="B179" s="1375" t="s">
        <v>1333</v>
      </c>
    </row>
    <row r="180" spans="1:2">
      <c r="A180" s="1375" t="s">
        <v>1334</v>
      </c>
      <c r="B180" s="1375" t="s">
        <v>1335</v>
      </c>
    </row>
    <row r="181" spans="1:2">
      <c r="A181" s="1375" t="s">
        <v>1336</v>
      </c>
      <c r="B181" s="1375" t="s">
        <v>1337</v>
      </c>
    </row>
    <row r="182" spans="1:2">
      <c r="A182" s="1375" t="s">
        <v>1338</v>
      </c>
      <c r="B182" s="1375" t="s">
        <v>1339</v>
      </c>
    </row>
    <row r="183" spans="1:2">
      <c r="A183" s="1375" t="s">
        <v>1340</v>
      </c>
      <c r="B183" s="1375" t="s">
        <v>1341</v>
      </c>
    </row>
    <row r="184" spans="1:2">
      <c r="A184" s="1375" t="s">
        <v>1342</v>
      </c>
      <c r="B184" s="1375" t="s">
        <v>1343</v>
      </c>
    </row>
    <row r="185" spans="1:2">
      <c r="A185" s="1375" t="s">
        <v>1344</v>
      </c>
      <c r="B185" s="1375" t="s">
        <v>1345</v>
      </c>
    </row>
    <row r="186" spans="1:2">
      <c r="A186" s="1375" t="s">
        <v>1346</v>
      </c>
      <c r="B186" s="1375" t="s">
        <v>1347</v>
      </c>
    </row>
    <row r="187" spans="1:2">
      <c r="A187" s="1375" t="s">
        <v>1348</v>
      </c>
      <c r="B187" s="1375" t="s">
        <v>1349</v>
      </c>
    </row>
    <row r="188" spans="1:2">
      <c r="A188" s="1375" t="s">
        <v>1350</v>
      </c>
      <c r="B188" s="1375" t="s">
        <v>1351</v>
      </c>
    </row>
    <row r="189" spans="1:2">
      <c r="A189" s="1375" t="s">
        <v>1352</v>
      </c>
      <c r="B189" s="1375" t="s">
        <v>1353</v>
      </c>
    </row>
    <row r="190" spans="1:2">
      <c r="A190" s="1375" t="s">
        <v>1354</v>
      </c>
      <c r="B190" s="1375" t="s">
        <v>1355</v>
      </c>
    </row>
    <row r="191" spans="1:2">
      <c r="A191" s="1375" t="s">
        <v>1356</v>
      </c>
      <c r="B191" s="1375" t="s">
        <v>1357</v>
      </c>
    </row>
    <row r="192" spans="1:2">
      <c r="A192" s="1375" t="s">
        <v>1358</v>
      </c>
      <c r="B192" s="1375" t="s">
        <v>1359</v>
      </c>
    </row>
    <row r="193" spans="1:2">
      <c r="A193" s="1375" t="s">
        <v>1360</v>
      </c>
      <c r="B193" s="1375" t="s">
        <v>1361</v>
      </c>
    </row>
    <row r="194" spans="1:2">
      <c r="A194" s="1375" t="s">
        <v>1362</v>
      </c>
      <c r="B194" s="1375" t="s">
        <v>1363</v>
      </c>
    </row>
    <row r="195" spans="1:2">
      <c r="A195" s="1375" t="s">
        <v>1364</v>
      </c>
      <c r="B195" s="1375" t="s">
        <v>1365</v>
      </c>
    </row>
    <row r="196" spans="1:2">
      <c r="A196" s="1375" t="s">
        <v>1366</v>
      </c>
      <c r="B196" s="1375" t="s">
        <v>1367</v>
      </c>
    </row>
    <row r="197" spans="1:2">
      <c r="A197" s="1375" t="s">
        <v>1368</v>
      </c>
      <c r="B197" s="1375" t="s">
        <v>1369</v>
      </c>
    </row>
    <row r="198" spans="1:2">
      <c r="A198" s="1375" t="s">
        <v>1370</v>
      </c>
      <c r="B198" s="1375" t="s">
        <v>1371</v>
      </c>
    </row>
    <row r="199" spans="1:2">
      <c r="A199" s="1375" t="s">
        <v>1372</v>
      </c>
      <c r="B199" s="1375" t="s">
        <v>1373</v>
      </c>
    </row>
    <row r="200" spans="1:2">
      <c r="A200" s="1375" t="s">
        <v>1374</v>
      </c>
      <c r="B200" s="1375" t="s">
        <v>1375</v>
      </c>
    </row>
    <row r="201" spans="1:2">
      <c r="A201" s="1375" t="s">
        <v>1376</v>
      </c>
      <c r="B201" s="1375" t="s">
        <v>1377</v>
      </c>
    </row>
    <row r="202" spans="1:2">
      <c r="A202" s="1375" t="s">
        <v>1378</v>
      </c>
      <c r="B202" s="1375" t="s">
        <v>1379</v>
      </c>
    </row>
    <row r="203" spans="1:2">
      <c r="A203" s="1375" t="s">
        <v>1380</v>
      </c>
      <c r="B203" s="1375" t="s">
        <v>1381</v>
      </c>
    </row>
    <row r="204" spans="1:2">
      <c r="A204" s="1375" t="s">
        <v>1382</v>
      </c>
      <c r="B204" s="1375" t="s">
        <v>1383</v>
      </c>
    </row>
    <row r="205" spans="1:2">
      <c r="A205" s="1375" t="s">
        <v>1384</v>
      </c>
      <c r="B205" s="1375" t="s">
        <v>1385</v>
      </c>
    </row>
    <row r="206" spans="1:2">
      <c r="A206" s="1375" t="s">
        <v>1386</v>
      </c>
      <c r="B206" s="1375" t="s">
        <v>1387</v>
      </c>
    </row>
    <row r="207" spans="1:2">
      <c r="A207" s="1375" t="s">
        <v>1388</v>
      </c>
      <c r="B207" s="1375" t="s">
        <v>1389</v>
      </c>
    </row>
    <row r="208" spans="1:2">
      <c r="A208" s="1375" t="s">
        <v>1390</v>
      </c>
      <c r="B208" s="1375" t="s">
        <v>1391</v>
      </c>
    </row>
    <row r="209" spans="1:2">
      <c r="A209" s="1375" t="s">
        <v>1392</v>
      </c>
      <c r="B209" s="1375" t="s">
        <v>1393</v>
      </c>
    </row>
    <row r="210" spans="1:2">
      <c r="A210" s="1375" t="s">
        <v>1394</v>
      </c>
      <c r="B210" s="1375" t="s">
        <v>1395</v>
      </c>
    </row>
    <row r="211" spans="1:2">
      <c r="A211" s="1375" t="s">
        <v>1396</v>
      </c>
      <c r="B211" s="1375" t="s">
        <v>1397</v>
      </c>
    </row>
    <row r="212" spans="1:2">
      <c r="A212" s="1375" t="s">
        <v>1398</v>
      </c>
      <c r="B212" s="1375" t="s">
        <v>1399</v>
      </c>
    </row>
    <row r="213" spans="1:2">
      <c r="A213" s="1375" t="s">
        <v>1400</v>
      </c>
      <c r="B213" s="1375" t="s">
        <v>1401</v>
      </c>
    </row>
    <row r="214" spans="1:2">
      <c r="A214" s="1375" t="s">
        <v>1402</v>
      </c>
      <c r="B214" s="1375" t="s">
        <v>1403</v>
      </c>
    </row>
    <row r="215" spans="1:2">
      <c r="A215" s="1375" t="s">
        <v>1404</v>
      </c>
      <c r="B215" s="1375" t="s">
        <v>1405</v>
      </c>
    </row>
    <row r="216" spans="1:2">
      <c r="A216" s="1375" t="s">
        <v>1406</v>
      </c>
      <c r="B216" s="1375" t="s">
        <v>1407</v>
      </c>
    </row>
    <row r="217" spans="1:2">
      <c r="A217" s="1375" t="s">
        <v>1408</v>
      </c>
      <c r="B217" s="1375" t="s">
        <v>1409</v>
      </c>
    </row>
    <row r="218" spans="1:2">
      <c r="A218" s="1375" t="s">
        <v>1410</v>
      </c>
      <c r="B218" s="1375" t="s">
        <v>1411</v>
      </c>
    </row>
    <row r="219" spans="1:2">
      <c r="A219" s="1375" t="s">
        <v>1412</v>
      </c>
      <c r="B219" s="1375" t="s">
        <v>1413</v>
      </c>
    </row>
    <row r="220" spans="1:2">
      <c r="A220" s="1375" t="s">
        <v>1414</v>
      </c>
      <c r="B220" s="1375" t="s">
        <v>1415</v>
      </c>
    </row>
    <row r="221" spans="1:2">
      <c r="A221" s="1375" t="s">
        <v>1416</v>
      </c>
      <c r="B221" s="1375" t="s">
        <v>1417</v>
      </c>
    </row>
    <row r="222" spans="1:2">
      <c r="A222" s="1375" t="s">
        <v>1418</v>
      </c>
      <c r="B222" s="1375" t="s">
        <v>1419</v>
      </c>
    </row>
    <row r="223" spans="1:2">
      <c r="A223" s="1375" t="s">
        <v>1420</v>
      </c>
      <c r="B223" s="1375" t="s">
        <v>1421</v>
      </c>
    </row>
    <row r="224" spans="1:2">
      <c r="A224" s="1375" t="s">
        <v>1422</v>
      </c>
      <c r="B224" s="1375" t="s">
        <v>1423</v>
      </c>
    </row>
    <row r="225" spans="1:2">
      <c r="A225" s="1375" t="s">
        <v>1424</v>
      </c>
      <c r="B225" s="1375" t="s">
        <v>1425</v>
      </c>
    </row>
    <row r="226" spans="1:2">
      <c r="A226" s="1375" t="s">
        <v>1426</v>
      </c>
      <c r="B226" s="1375" t="s">
        <v>1427</v>
      </c>
    </row>
    <row r="227" spans="1:2">
      <c r="A227" s="1375" t="s">
        <v>1428</v>
      </c>
      <c r="B227" s="1375" t="s">
        <v>1429</v>
      </c>
    </row>
    <row r="228" spans="1:2">
      <c r="A228" s="1375" t="s">
        <v>1430</v>
      </c>
      <c r="B228" s="1375" t="s">
        <v>1431</v>
      </c>
    </row>
    <row r="229" spans="1:2">
      <c r="A229" s="1375" t="s">
        <v>1432</v>
      </c>
      <c r="B229" s="1375" t="s">
        <v>1433</v>
      </c>
    </row>
    <row r="230" spans="1:2">
      <c r="A230" s="1375" t="s">
        <v>1434</v>
      </c>
      <c r="B230" s="1375" t="s">
        <v>1435</v>
      </c>
    </row>
    <row r="231" spans="1:2">
      <c r="A231" s="1375" t="s">
        <v>1436</v>
      </c>
      <c r="B231" s="1375" t="s">
        <v>1437</v>
      </c>
    </row>
    <row r="232" spans="1:2">
      <c r="A232" s="1375" t="s">
        <v>1438</v>
      </c>
      <c r="B232" s="1375" t="s">
        <v>1439</v>
      </c>
    </row>
    <row r="233" spans="1:2">
      <c r="A233" s="1375" t="s">
        <v>1440</v>
      </c>
      <c r="B233" s="1375" t="s">
        <v>1441</v>
      </c>
    </row>
    <row r="234" spans="1:2">
      <c r="A234" s="1375" t="s">
        <v>1442</v>
      </c>
      <c r="B234" s="1375" t="s">
        <v>1443</v>
      </c>
    </row>
    <row r="235" spans="1:2">
      <c r="A235" s="1375" t="s">
        <v>1444</v>
      </c>
      <c r="B235" s="1375" t="s">
        <v>1445</v>
      </c>
    </row>
    <row r="236" spans="1:2">
      <c r="A236" s="1375" t="s">
        <v>1446</v>
      </c>
      <c r="B236" s="1375" t="s">
        <v>1447</v>
      </c>
    </row>
    <row r="237" spans="1:2">
      <c r="A237" s="1375" t="s">
        <v>1448</v>
      </c>
      <c r="B237" s="1375" t="s">
        <v>1449</v>
      </c>
    </row>
    <row r="238" spans="1:2">
      <c r="A238" s="1375" t="s">
        <v>1450</v>
      </c>
      <c r="B238" s="1375" t="s">
        <v>1451</v>
      </c>
    </row>
    <row r="239" spans="1:2">
      <c r="A239" s="1375" t="s">
        <v>1452</v>
      </c>
      <c r="B239" s="1375" t="s">
        <v>1453</v>
      </c>
    </row>
    <row r="240" spans="1:2">
      <c r="A240" s="1375" t="s">
        <v>1454</v>
      </c>
      <c r="B240" s="1375" t="s">
        <v>1455</v>
      </c>
    </row>
    <row r="241" spans="1:2">
      <c r="A241" s="1375" t="s">
        <v>1456</v>
      </c>
      <c r="B241" s="1375" t="s">
        <v>1457</v>
      </c>
    </row>
    <row r="242" spans="1:2">
      <c r="A242" s="1375" t="s">
        <v>1458</v>
      </c>
      <c r="B242" s="1375" t="s">
        <v>1459</v>
      </c>
    </row>
    <row r="243" spans="1:2">
      <c r="A243" s="1375" t="s">
        <v>1460</v>
      </c>
      <c r="B243" s="1375" t="s">
        <v>1461</v>
      </c>
    </row>
    <row r="244" spans="1:2">
      <c r="A244" s="1375" t="s">
        <v>1462</v>
      </c>
      <c r="B244" s="1375" t="s">
        <v>1463</v>
      </c>
    </row>
    <row r="245" spans="1:2">
      <c r="A245" s="1375" t="s">
        <v>1464</v>
      </c>
      <c r="B245" s="1375" t="s">
        <v>1465</v>
      </c>
    </row>
    <row r="246" spans="1:2">
      <c r="A246" s="1375" t="s">
        <v>1466</v>
      </c>
      <c r="B246" s="1375" t="s">
        <v>1467</v>
      </c>
    </row>
    <row r="247" spans="1:2">
      <c r="A247" s="1375" t="s">
        <v>1468</v>
      </c>
      <c r="B247" s="1375" t="s">
        <v>1469</v>
      </c>
    </row>
    <row r="248" spans="1:2">
      <c r="A248" s="1375" t="s">
        <v>1470</v>
      </c>
      <c r="B248" s="1375" t="s">
        <v>1471</v>
      </c>
    </row>
    <row r="249" spans="1:2">
      <c r="A249" s="1375" t="s">
        <v>1472</v>
      </c>
      <c r="B249" s="1375" t="s">
        <v>1473</v>
      </c>
    </row>
    <row r="250" spans="1:2">
      <c r="A250" s="1375" t="s">
        <v>1474</v>
      </c>
      <c r="B250" s="1375" t="s">
        <v>1475</v>
      </c>
    </row>
    <row r="251" spans="1:2">
      <c r="A251" s="1375" t="s">
        <v>1476</v>
      </c>
      <c r="B251" s="1375" t="s">
        <v>1477</v>
      </c>
    </row>
    <row r="252" spans="1:2">
      <c r="A252" s="1375" t="s">
        <v>1478</v>
      </c>
      <c r="B252" s="1375" t="s">
        <v>1479</v>
      </c>
    </row>
    <row r="253" spans="1:2">
      <c r="A253" s="1375" t="s">
        <v>1480</v>
      </c>
      <c r="B253" s="1375" t="s">
        <v>1481</v>
      </c>
    </row>
    <row r="254" spans="1:2">
      <c r="A254" s="1375" t="s">
        <v>1482</v>
      </c>
      <c r="B254" s="1375" t="s">
        <v>1483</v>
      </c>
    </row>
    <row r="255" spans="1:2">
      <c r="A255" s="1375" t="s">
        <v>1484</v>
      </c>
      <c r="B255" s="1375" t="s">
        <v>1485</v>
      </c>
    </row>
    <row r="256" spans="1:2">
      <c r="A256" s="1375" t="s">
        <v>1486</v>
      </c>
      <c r="B256" s="1375" t="s">
        <v>1487</v>
      </c>
    </row>
    <row r="257" spans="1:2">
      <c r="A257" s="1375" t="s">
        <v>1488</v>
      </c>
      <c r="B257" s="1375" t="s">
        <v>1489</v>
      </c>
    </row>
    <row r="258" spans="1:2">
      <c r="A258" s="1375" t="s">
        <v>1490</v>
      </c>
      <c r="B258" s="1375" t="s">
        <v>1491</v>
      </c>
    </row>
    <row r="259" spans="1:2">
      <c r="A259" s="1375" t="s">
        <v>1492</v>
      </c>
      <c r="B259" s="1375" t="s">
        <v>1493</v>
      </c>
    </row>
    <row r="260" spans="1:2">
      <c r="A260" s="1375" t="s">
        <v>1494</v>
      </c>
      <c r="B260" s="1375" t="s">
        <v>1495</v>
      </c>
    </row>
    <row r="261" spans="1:2">
      <c r="A261" s="1375" t="s">
        <v>1496</v>
      </c>
      <c r="B261" s="1375" t="s">
        <v>1497</v>
      </c>
    </row>
    <row r="262" spans="1:2">
      <c r="A262" s="1375" t="s">
        <v>1498</v>
      </c>
      <c r="B262" s="1375" t="s">
        <v>1499</v>
      </c>
    </row>
    <row r="263" spans="1:2">
      <c r="A263" s="1375" t="s">
        <v>1500</v>
      </c>
      <c r="B263" s="1375" t="s">
        <v>1501</v>
      </c>
    </row>
    <row r="264" spans="1:2">
      <c r="A264" s="1375" t="s">
        <v>1502</v>
      </c>
      <c r="B264" s="1375" t="s">
        <v>1503</v>
      </c>
    </row>
    <row r="265" spans="1:2">
      <c r="A265" s="1375" t="s">
        <v>1504</v>
      </c>
      <c r="B265" s="1375" t="s">
        <v>1505</v>
      </c>
    </row>
    <row r="266" spans="1:2">
      <c r="A266" s="1375" t="s">
        <v>1506</v>
      </c>
      <c r="B266" s="1375" t="s">
        <v>1507</v>
      </c>
    </row>
    <row r="267" spans="1:2">
      <c r="A267" s="1375" t="s">
        <v>1508</v>
      </c>
      <c r="B267" s="1375" t="s">
        <v>1509</v>
      </c>
    </row>
    <row r="268" spans="1:2">
      <c r="A268" s="1375" t="s">
        <v>1510</v>
      </c>
      <c r="B268" s="1375" t="s">
        <v>1511</v>
      </c>
    </row>
    <row r="269" spans="1:2">
      <c r="A269" s="1375" t="s">
        <v>1512</v>
      </c>
      <c r="B269" s="1375" t="s">
        <v>1513</v>
      </c>
    </row>
    <row r="270" spans="1:2">
      <c r="A270" s="1375" t="s">
        <v>1514</v>
      </c>
      <c r="B270" s="1375" t="s">
        <v>1515</v>
      </c>
    </row>
    <row r="271" spans="1:2">
      <c r="A271" s="1375" t="s">
        <v>1516</v>
      </c>
      <c r="B271" s="1375" t="s">
        <v>1517</v>
      </c>
    </row>
    <row r="272" spans="1:2">
      <c r="A272" s="1375" t="s">
        <v>1518</v>
      </c>
      <c r="B272" s="1375" t="s">
        <v>1519</v>
      </c>
    </row>
    <row r="273" spans="1:2">
      <c r="A273" s="1375" t="s">
        <v>1520</v>
      </c>
      <c r="B273" s="1375" t="s">
        <v>1521</v>
      </c>
    </row>
    <row r="274" spans="1:2">
      <c r="A274" s="1375" t="s">
        <v>1522</v>
      </c>
      <c r="B274" s="1375" t="s">
        <v>1523</v>
      </c>
    </row>
    <row r="275" spans="1:2">
      <c r="A275" s="1375" t="s">
        <v>1524</v>
      </c>
      <c r="B275" s="1375" t="s">
        <v>1525</v>
      </c>
    </row>
    <row r="276" spans="1:2">
      <c r="A276" s="1375" t="s">
        <v>1526</v>
      </c>
      <c r="B276" s="1375" t="s">
        <v>1527</v>
      </c>
    </row>
    <row r="277" spans="1:2">
      <c r="A277" s="1375" t="s">
        <v>1528</v>
      </c>
      <c r="B277" s="1375" t="s">
        <v>1529</v>
      </c>
    </row>
    <row r="278" spans="1:2">
      <c r="A278" s="1375" t="s">
        <v>1530</v>
      </c>
      <c r="B278" s="1375" t="s">
        <v>1531</v>
      </c>
    </row>
    <row r="279" spans="1:2">
      <c r="A279" s="1375" t="s">
        <v>1532</v>
      </c>
      <c r="B279" s="1375" t="s">
        <v>1533</v>
      </c>
    </row>
    <row r="280" spans="1:2">
      <c r="A280" s="1375" t="s">
        <v>1534</v>
      </c>
      <c r="B280" s="1375" t="s">
        <v>1535</v>
      </c>
    </row>
    <row r="281" spans="1:2">
      <c r="A281" s="1375" t="s">
        <v>1536</v>
      </c>
      <c r="B281" s="1375" t="s">
        <v>1537</v>
      </c>
    </row>
    <row r="282" spans="1:2">
      <c r="A282" s="1375" t="s">
        <v>1538</v>
      </c>
      <c r="B282" s="1375" t="s">
        <v>1539</v>
      </c>
    </row>
    <row r="283" spans="1:2">
      <c r="A283" s="1375" t="s">
        <v>1540</v>
      </c>
      <c r="B283" s="1375" t="s">
        <v>1541</v>
      </c>
    </row>
    <row r="284" spans="1:2">
      <c r="A284" s="1375" t="s">
        <v>1542</v>
      </c>
      <c r="B284" s="1375" t="s">
        <v>1543</v>
      </c>
    </row>
    <row r="285" spans="1:2">
      <c r="A285" s="1375" t="s">
        <v>1544</v>
      </c>
      <c r="B285" s="1375" t="s">
        <v>1545</v>
      </c>
    </row>
    <row r="286" spans="1:2">
      <c r="A286" s="1375" t="s">
        <v>1546</v>
      </c>
      <c r="B286" s="1375" t="s">
        <v>1547</v>
      </c>
    </row>
    <row r="287" spans="1:2">
      <c r="A287" s="1375" t="s">
        <v>1548</v>
      </c>
      <c r="B287" s="1375" t="s">
        <v>1549</v>
      </c>
    </row>
    <row r="288" spans="1:2">
      <c r="A288" s="1375" t="s">
        <v>1550</v>
      </c>
      <c r="B288" s="1375" t="s">
        <v>1551</v>
      </c>
    </row>
    <row r="289" spans="1:2">
      <c r="A289" s="1375" t="s">
        <v>1552</v>
      </c>
      <c r="B289" s="1375" t="s">
        <v>1553</v>
      </c>
    </row>
    <row r="290" spans="1:2">
      <c r="A290" s="1375" t="s">
        <v>1554</v>
      </c>
      <c r="B290" s="1375" t="s">
        <v>1555</v>
      </c>
    </row>
    <row r="291" spans="1:2">
      <c r="A291" s="1375" t="s">
        <v>1556</v>
      </c>
      <c r="B291" s="1375" t="s">
        <v>1557</v>
      </c>
    </row>
    <row r="292" spans="1:2">
      <c r="A292" s="1375" t="s">
        <v>1558</v>
      </c>
      <c r="B292" s="1375" t="s">
        <v>1559</v>
      </c>
    </row>
    <row r="293" spans="1:2">
      <c r="A293" s="1375" t="s">
        <v>1560</v>
      </c>
      <c r="B293" s="1375" t="s">
        <v>1561</v>
      </c>
    </row>
    <row r="294" spans="1:2">
      <c r="A294" s="1375" t="s">
        <v>1562</v>
      </c>
      <c r="B294" s="1375" t="s">
        <v>1563</v>
      </c>
    </row>
    <row r="295" spans="1:2">
      <c r="A295" s="1375" t="s">
        <v>1564</v>
      </c>
      <c r="B295" s="1375" t="s">
        <v>1565</v>
      </c>
    </row>
    <row r="296" spans="1:2">
      <c r="A296" s="1375" t="s">
        <v>1566</v>
      </c>
      <c r="B296" s="1375" t="s">
        <v>1567</v>
      </c>
    </row>
    <row r="297" spans="1:2">
      <c r="A297" s="1375" t="s">
        <v>1568</v>
      </c>
      <c r="B297" s="1375" t="s">
        <v>1569</v>
      </c>
    </row>
    <row r="298" spans="1:2">
      <c r="A298" s="1375" t="s">
        <v>1570</v>
      </c>
      <c r="B298" s="1375" t="s">
        <v>1571</v>
      </c>
    </row>
    <row r="299" spans="1:2">
      <c r="A299" s="1375" t="s">
        <v>1572</v>
      </c>
      <c r="B299" s="1375" t="s">
        <v>1573</v>
      </c>
    </row>
    <row r="300" spans="1:2">
      <c r="A300" s="1375" t="s">
        <v>1574</v>
      </c>
      <c r="B300" s="1375" t="s">
        <v>1575</v>
      </c>
    </row>
    <row r="301" spans="1:2">
      <c r="A301" s="1375" t="s">
        <v>1576</v>
      </c>
      <c r="B301" s="1375" t="s">
        <v>1577</v>
      </c>
    </row>
    <row r="302" spans="1:2">
      <c r="A302" s="1375" t="s">
        <v>1578</v>
      </c>
      <c r="B302" s="1375" t="s">
        <v>1579</v>
      </c>
    </row>
    <row r="303" spans="1:2">
      <c r="A303" s="1375" t="s">
        <v>1580</v>
      </c>
      <c r="B303" s="1375" t="s">
        <v>1581</v>
      </c>
    </row>
    <row r="304" spans="1:2">
      <c r="A304" s="1375" t="s">
        <v>1582</v>
      </c>
      <c r="B304" s="1375" t="s">
        <v>1583</v>
      </c>
    </row>
    <row r="305" spans="1:2">
      <c r="A305" s="1375" t="s">
        <v>1584</v>
      </c>
      <c r="B305" s="1375" t="s">
        <v>1585</v>
      </c>
    </row>
    <row r="306" spans="1:2">
      <c r="A306" s="1375" t="s">
        <v>1586</v>
      </c>
      <c r="B306" s="1375" t="s">
        <v>1587</v>
      </c>
    </row>
    <row r="307" spans="1:2">
      <c r="A307" s="1375" t="s">
        <v>1588</v>
      </c>
      <c r="B307" s="1375" t="s">
        <v>1589</v>
      </c>
    </row>
    <row r="308" spans="1:2">
      <c r="A308" s="1375" t="s">
        <v>1590</v>
      </c>
      <c r="B308" s="1375" t="s">
        <v>1591</v>
      </c>
    </row>
    <row r="309" spans="1:2">
      <c r="A309" s="1375" t="s">
        <v>1592</v>
      </c>
      <c r="B309" s="1375" t="s">
        <v>1593</v>
      </c>
    </row>
    <row r="310" spans="1:2">
      <c r="A310" s="1375" t="s">
        <v>1594</v>
      </c>
      <c r="B310" s="1375" t="s">
        <v>1595</v>
      </c>
    </row>
    <row r="311" spans="1:2">
      <c r="A311" s="1375" t="s">
        <v>1596</v>
      </c>
      <c r="B311" s="1375" t="s">
        <v>1597</v>
      </c>
    </row>
    <row r="312" spans="1:2">
      <c r="A312" s="1375" t="s">
        <v>1598</v>
      </c>
      <c r="B312" s="1375" t="s">
        <v>1599</v>
      </c>
    </row>
    <row r="313" spans="1:2">
      <c r="A313" s="1375" t="s">
        <v>1600</v>
      </c>
      <c r="B313" s="1375" t="s">
        <v>1601</v>
      </c>
    </row>
    <row r="314" spans="1:2">
      <c r="A314" s="1375" t="s">
        <v>1602</v>
      </c>
      <c r="B314" s="1375" t="s">
        <v>1603</v>
      </c>
    </row>
    <row r="315" spans="1:2">
      <c r="A315" s="1375" t="s">
        <v>1604</v>
      </c>
      <c r="B315" s="1375" t="s">
        <v>1605</v>
      </c>
    </row>
    <row r="316" spans="1:2">
      <c r="A316" s="1375" t="s">
        <v>1606</v>
      </c>
      <c r="B316" s="1375" t="s">
        <v>1607</v>
      </c>
    </row>
    <row r="317" spans="1:2">
      <c r="A317" s="1375" t="s">
        <v>1608</v>
      </c>
      <c r="B317" s="1375" t="s">
        <v>1609</v>
      </c>
    </row>
    <row r="318" spans="1:2">
      <c r="A318" s="1375" t="s">
        <v>1610</v>
      </c>
      <c r="B318" s="1375" t="s">
        <v>1611</v>
      </c>
    </row>
    <row r="319" spans="1:2">
      <c r="A319" s="1375" t="s">
        <v>1612</v>
      </c>
      <c r="B319" s="1375" t="s">
        <v>1613</v>
      </c>
    </row>
    <row r="320" spans="1:2">
      <c r="A320" s="1375" t="s">
        <v>1614</v>
      </c>
      <c r="B320" s="1375" t="s">
        <v>1615</v>
      </c>
    </row>
    <row r="321" spans="1:2">
      <c r="A321" s="1375" t="s">
        <v>1616</v>
      </c>
      <c r="B321" s="1375" t="s">
        <v>1617</v>
      </c>
    </row>
    <row r="322" spans="1:2">
      <c r="A322" s="1375" t="s">
        <v>1618</v>
      </c>
      <c r="B322" s="1375" t="s">
        <v>1619</v>
      </c>
    </row>
    <row r="323" spans="1:2">
      <c r="A323" s="1375" t="s">
        <v>1620</v>
      </c>
      <c r="B323" s="1375" t="s">
        <v>1621</v>
      </c>
    </row>
    <row r="324" spans="1:2">
      <c r="A324" s="1375" t="s">
        <v>1622</v>
      </c>
      <c r="B324" s="1375" t="s">
        <v>1623</v>
      </c>
    </row>
    <row r="325" spans="1:2">
      <c r="A325" s="1375" t="s">
        <v>1624</v>
      </c>
      <c r="B325" s="1375" t="s">
        <v>1625</v>
      </c>
    </row>
    <row r="326" spans="1:2">
      <c r="A326" s="1375" t="s">
        <v>1626</v>
      </c>
      <c r="B326" s="1375" t="s">
        <v>1627</v>
      </c>
    </row>
    <row r="327" spans="1:2">
      <c r="A327" s="1375" t="s">
        <v>1628</v>
      </c>
      <c r="B327" s="1375" t="s">
        <v>1629</v>
      </c>
    </row>
    <row r="328" spans="1:2">
      <c r="A328" s="1375" t="s">
        <v>1630</v>
      </c>
      <c r="B328" s="1375" t="s">
        <v>1631</v>
      </c>
    </row>
    <row r="329" spans="1:2">
      <c r="A329" s="1375" t="s">
        <v>1632</v>
      </c>
      <c r="B329" s="1375" t="s">
        <v>1633</v>
      </c>
    </row>
    <row r="330" spans="1:2">
      <c r="A330" s="1375" t="s">
        <v>1634</v>
      </c>
      <c r="B330" s="1375" t="s">
        <v>1635</v>
      </c>
    </row>
    <row r="331" spans="1:2">
      <c r="A331" s="1375" t="s">
        <v>1636</v>
      </c>
      <c r="B331" s="1375" t="s">
        <v>1637</v>
      </c>
    </row>
    <row r="332" spans="1:2">
      <c r="A332" s="1375" t="s">
        <v>1638</v>
      </c>
      <c r="B332" s="1375" t="s">
        <v>1639</v>
      </c>
    </row>
    <row r="333" spans="1:2">
      <c r="A333" s="1375" t="s">
        <v>1640</v>
      </c>
      <c r="B333" s="1375" t="s">
        <v>1641</v>
      </c>
    </row>
    <row r="334" spans="1:2">
      <c r="A334" s="1375" t="s">
        <v>1642</v>
      </c>
      <c r="B334" s="1375" t="s">
        <v>1643</v>
      </c>
    </row>
    <row r="335" spans="1:2">
      <c r="A335" s="1375" t="s">
        <v>1644</v>
      </c>
      <c r="B335" s="1375" t="s">
        <v>1645</v>
      </c>
    </row>
    <row r="336" spans="1:2">
      <c r="A336" s="1375" t="s">
        <v>1646</v>
      </c>
      <c r="B336" s="1375" t="s">
        <v>1647</v>
      </c>
    </row>
    <row r="337" spans="1:2">
      <c r="A337" s="1375" t="s">
        <v>1648</v>
      </c>
      <c r="B337" s="1375" t="s">
        <v>1649</v>
      </c>
    </row>
    <row r="338" spans="1:2">
      <c r="A338" s="1375" t="s">
        <v>1650</v>
      </c>
      <c r="B338" s="1375" t="s">
        <v>1651</v>
      </c>
    </row>
    <row r="339" spans="1:2">
      <c r="A339" s="1375" t="s">
        <v>1652</v>
      </c>
      <c r="B339" s="1375" t="s">
        <v>1653</v>
      </c>
    </row>
    <row r="340" spans="1:2">
      <c r="A340" s="1375" t="s">
        <v>1654</v>
      </c>
      <c r="B340" s="1375" t="s">
        <v>1655</v>
      </c>
    </row>
    <row r="341" spans="1:2">
      <c r="A341" s="1375" t="s">
        <v>1656</v>
      </c>
      <c r="B341" s="1375" t="s">
        <v>1657</v>
      </c>
    </row>
    <row r="342" spans="1:2">
      <c r="A342" s="1375" t="s">
        <v>1658</v>
      </c>
      <c r="B342" s="1375" t="s">
        <v>1659</v>
      </c>
    </row>
    <row r="343" spans="1:2">
      <c r="A343" s="1375" t="s">
        <v>1660</v>
      </c>
      <c r="B343" s="1375" t="s">
        <v>1661</v>
      </c>
    </row>
    <row r="344" spans="1:2">
      <c r="A344" s="1375" t="s">
        <v>1662</v>
      </c>
      <c r="B344" s="1375" t="s">
        <v>1663</v>
      </c>
    </row>
    <row r="345" spans="1:2">
      <c r="A345" s="1375" t="s">
        <v>1664</v>
      </c>
      <c r="B345" s="1375" t="s">
        <v>1665</v>
      </c>
    </row>
    <row r="346" spans="1:2">
      <c r="A346" s="1375" t="s">
        <v>1666</v>
      </c>
      <c r="B346" s="1375" t="s">
        <v>1667</v>
      </c>
    </row>
    <row r="347" spans="1:2">
      <c r="A347" s="1375" t="s">
        <v>1668</v>
      </c>
      <c r="B347" s="1375" t="s">
        <v>1669</v>
      </c>
    </row>
    <row r="348" spans="1:2">
      <c r="A348" s="1375" t="s">
        <v>1670</v>
      </c>
      <c r="B348" s="1375" t="s">
        <v>1671</v>
      </c>
    </row>
    <row r="349" spans="1:2">
      <c r="A349" s="1375" t="s">
        <v>1672</v>
      </c>
      <c r="B349" s="1375" t="s">
        <v>1673</v>
      </c>
    </row>
    <row r="350" spans="1:2">
      <c r="A350" s="1375" t="s">
        <v>1674</v>
      </c>
      <c r="B350" s="1375" t="s">
        <v>1675</v>
      </c>
    </row>
    <row r="351" spans="1:2">
      <c r="A351" s="1375" t="s">
        <v>1676</v>
      </c>
      <c r="B351" s="1375" t="s">
        <v>1677</v>
      </c>
    </row>
    <row r="352" spans="1:2">
      <c r="A352" s="1375" t="s">
        <v>1678</v>
      </c>
      <c r="B352" s="1375" t="s">
        <v>1679</v>
      </c>
    </row>
    <row r="353" spans="1:2">
      <c r="A353" s="1375" t="s">
        <v>1680</v>
      </c>
      <c r="B353" s="1375" t="s">
        <v>1681</v>
      </c>
    </row>
    <row r="354" spans="1:2">
      <c r="A354" s="1375" t="s">
        <v>1682</v>
      </c>
      <c r="B354" s="1375" t="s">
        <v>1683</v>
      </c>
    </row>
    <row r="355" spans="1:2">
      <c r="A355" s="1375" t="s">
        <v>1684</v>
      </c>
      <c r="B355" s="1375" t="s">
        <v>1685</v>
      </c>
    </row>
    <row r="356" spans="1:2">
      <c r="A356" s="1375" t="s">
        <v>1686</v>
      </c>
      <c r="B356" s="1375" t="s">
        <v>1687</v>
      </c>
    </row>
    <row r="357" spans="1:2">
      <c r="A357" s="1375" t="s">
        <v>1688</v>
      </c>
      <c r="B357" s="1375" t="s">
        <v>1689</v>
      </c>
    </row>
    <row r="358" spans="1:2">
      <c r="A358" s="1375" t="s">
        <v>1690</v>
      </c>
      <c r="B358" s="1375" t="s">
        <v>1691</v>
      </c>
    </row>
    <row r="359" spans="1:2">
      <c r="A359" s="1375" t="s">
        <v>1692</v>
      </c>
      <c r="B359" s="1375" t="s">
        <v>1693</v>
      </c>
    </row>
    <row r="360" spans="1:2">
      <c r="A360" s="1375" t="s">
        <v>1694</v>
      </c>
      <c r="B360" s="1375" t="s">
        <v>1695</v>
      </c>
    </row>
    <row r="361" spans="1:2">
      <c r="A361" s="1375" t="s">
        <v>1696</v>
      </c>
      <c r="B361" s="1375" t="s">
        <v>1697</v>
      </c>
    </row>
    <row r="362" spans="1:2">
      <c r="A362" s="1375" t="s">
        <v>1698</v>
      </c>
      <c r="B362" s="1375" t="s">
        <v>1699</v>
      </c>
    </row>
    <row r="363" spans="1:2">
      <c r="A363" s="1375" t="s">
        <v>1700</v>
      </c>
      <c r="B363" s="1375" t="s">
        <v>1701</v>
      </c>
    </row>
    <row r="364" spans="1:2">
      <c r="A364" s="1375" t="s">
        <v>1702</v>
      </c>
      <c r="B364" s="1375" t="s">
        <v>1703</v>
      </c>
    </row>
    <row r="365" spans="1:2">
      <c r="A365" s="1375" t="s">
        <v>1704</v>
      </c>
      <c r="B365" s="1375" t="s">
        <v>1705</v>
      </c>
    </row>
    <row r="366" spans="1:2">
      <c r="A366" s="1375" t="s">
        <v>1706</v>
      </c>
      <c r="B366" s="1375" t="s">
        <v>1707</v>
      </c>
    </row>
    <row r="367" spans="1:2">
      <c r="A367" s="1375" t="s">
        <v>1708</v>
      </c>
      <c r="B367" s="1375" t="s">
        <v>1709</v>
      </c>
    </row>
    <row r="368" spans="1:2">
      <c r="A368" s="1375" t="s">
        <v>1710</v>
      </c>
      <c r="B368" s="1375" t="s">
        <v>1711</v>
      </c>
    </row>
    <row r="369" spans="1:2">
      <c r="A369" s="1375" t="s">
        <v>1712</v>
      </c>
      <c r="B369" s="1375" t="s">
        <v>1713</v>
      </c>
    </row>
    <row r="370" spans="1:2">
      <c r="A370" s="1375" t="s">
        <v>1714</v>
      </c>
      <c r="B370" s="1375" t="s">
        <v>1715</v>
      </c>
    </row>
    <row r="371" spans="1:2">
      <c r="A371" s="1375" t="s">
        <v>1716</v>
      </c>
      <c r="B371" s="1375" t="s">
        <v>1717</v>
      </c>
    </row>
    <row r="372" spans="1:2">
      <c r="A372" s="1375" t="s">
        <v>1718</v>
      </c>
      <c r="B372" s="1375" t="s">
        <v>1719</v>
      </c>
    </row>
    <row r="373" spans="1:2">
      <c r="A373" s="1375" t="s">
        <v>1720</v>
      </c>
      <c r="B373" s="1375" t="s">
        <v>1721</v>
      </c>
    </row>
    <row r="374" spans="1:2">
      <c r="A374" s="1375" t="s">
        <v>1722</v>
      </c>
      <c r="B374" s="1375" t="s">
        <v>1723</v>
      </c>
    </row>
    <row r="375" spans="1:2">
      <c r="A375" s="1375" t="s">
        <v>1724</v>
      </c>
      <c r="B375" s="1375" t="s">
        <v>1725</v>
      </c>
    </row>
    <row r="376" spans="1:2">
      <c r="A376" s="1375" t="s">
        <v>1726</v>
      </c>
      <c r="B376" s="1375" t="s">
        <v>1727</v>
      </c>
    </row>
    <row r="377" spans="1:2">
      <c r="A377" s="1375" t="s">
        <v>1728</v>
      </c>
      <c r="B377" s="1375" t="s">
        <v>1729</v>
      </c>
    </row>
    <row r="378" spans="1:2">
      <c r="A378" s="1375" t="s">
        <v>1730</v>
      </c>
      <c r="B378" s="1375" t="s">
        <v>1731</v>
      </c>
    </row>
    <row r="379" spans="1:2">
      <c r="A379" s="1375" t="s">
        <v>1732</v>
      </c>
      <c r="B379" s="1375" t="s">
        <v>1733</v>
      </c>
    </row>
    <row r="380" spans="1:2">
      <c r="A380" s="1375" t="s">
        <v>1734</v>
      </c>
      <c r="B380" s="1375" t="s">
        <v>1735</v>
      </c>
    </row>
    <row r="381" spans="1:2">
      <c r="A381" s="1375" t="s">
        <v>1736</v>
      </c>
      <c r="B381" s="1375" t="s">
        <v>1737</v>
      </c>
    </row>
    <row r="382" spans="1:2">
      <c r="A382" s="1375" t="s">
        <v>1738</v>
      </c>
      <c r="B382" s="1375" t="s">
        <v>1739</v>
      </c>
    </row>
    <row r="383" spans="1:2">
      <c r="A383" s="1375" t="s">
        <v>1740</v>
      </c>
      <c r="B383" s="1375" t="s">
        <v>1741</v>
      </c>
    </row>
    <row r="384" spans="1:2">
      <c r="A384" s="1375" t="s">
        <v>1742</v>
      </c>
      <c r="B384" s="1375" t="s">
        <v>1743</v>
      </c>
    </row>
    <row r="385" spans="1:2">
      <c r="A385" s="1375" t="s">
        <v>1744</v>
      </c>
      <c r="B385" s="1375" t="s">
        <v>1745</v>
      </c>
    </row>
    <row r="386" spans="1:2">
      <c r="A386" s="1375" t="s">
        <v>1746</v>
      </c>
      <c r="B386" s="1375" t="s">
        <v>1747</v>
      </c>
    </row>
    <row r="387" spans="1:2">
      <c r="A387" s="1375" t="s">
        <v>1748</v>
      </c>
      <c r="B387" s="1375" t="s">
        <v>1749</v>
      </c>
    </row>
    <row r="388" spans="1:2">
      <c r="A388" s="1375" t="s">
        <v>1750</v>
      </c>
      <c r="B388" s="1375" t="s">
        <v>1751</v>
      </c>
    </row>
    <row r="389" spans="1:2">
      <c r="A389" s="1375" t="s">
        <v>1752</v>
      </c>
      <c r="B389" s="1375" t="s">
        <v>1753</v>
      </c>
    </row>
    <row r="390" spans="1:2">
      <c r="A390" s="1375" t="s">
        <v>1754</v>
      </c>
      <c r="B390" s="1375" t="s">
        <v>1755</v>
      </c>
    </row>
    <row r="391" spans="1:2">
      <c r="A391" s="1375" t="s">
        <v>1756</v>
      </c>
      <c r="B391" s="1375" t="s">
        <v>1757</v>
      </c>
    </row>
    <row r="392" spans="1:2">
      <c r="A392" s="1375" t="s">
        <v>1758</v>
      </c>
      <c r="B392" s="1375" t="s">
        <v>1759</v>
      </c>
    </row>
    <row r="393" spans="1:2">
      <c r="A393" s="1375" t="s">
        <v>1760</v>
      </c>
      <c r="B393" s="1375" t="s">
        <v>1761</v>
      </c>
    </row>
    <row r="394" spans="1:2">
      <c r="A394" s="1375" t="s">
        <v>1762</v>
      </c>
      <c r="B394" s="1375" t="s">
        <v>1763</v>
      </c>
    </row>
    <row r="395" spans="1:2">
      <c r="A395" s="1375" t="s">
        <v>1764</v>
      </c>
      <c r="B395" s="1375" t="s">
        <v>1765</v>
      </c>
    </row>
    <row r="396" spans="1:2">
      <c r="A396" s="1375" t="s">
        <v>1766</v>
      </c>
      <c r="B396" s="1375" t="s">
        <v>1767</v>
      </c>
    </row>
    <row r="397" spans="1:2">
      <c r="A397" s="1375" t="s">
        <v>1768</v>
      </c>
      <c r="B397" s="1375" t="s">
        <v>1769</v>
      </c>
    </row>
    <row r="398" spans="1:2">
      <c r="A398" s="1375" t="s">
        <v>1770</v>
      </c>
      <c r="B398" s="1375" t="s">
        <v>1771</v>
      </c>
    </row>
    <row r="399" spans="1:2">
      <c r="A399" s="1375" t="s">
        <v>1772</v>
      </c>
      <c r="B399" s="1375" t="s">
        <v>1773</v>
      </c>
    </row>
    <row r="400" spans="1:2">
      <c r="A400" s="1375" t="s">
        <v>1774</v>
      </c>
      <c r="B400" s="1375" t="s">
        <v>1775</v>
      </c>
    </row>
    <row r="401" spans="1:2">
      <c r="A401" s="1375" t="s">
        <v>1776</v>
      </c>
      <c r="B401" s="1375" t="s">
        <v>1777</v>
      </c>
    </row>
    <row r="402" spans="1:2">
      <c r="A402" s="1375" t="s">
        <v>1778</v>
      </c>
      <c r="B402" s="1375" t="s">
        <v>1779</v>
      </c>
    </row>
    <row r="403" spans="1:2">
      <c r="A403" s="1375" t="s">
        <v>1780</v>
      </c>
      <c r="B403" s="1375" t="s">
        <v>1781</v>
      </c>
    </row>
    <row r="404" spans="1:2">
      <c r="A404" s="1375" t="s">
        <v>1782</v>
      </c>
      <c r="B404" s="1375" t="s">
        <v>1783</v>
      </c>
    </row>
    <row r="405" spans="1:2">
      <c r="A405" s="1375" t="s">
        <v>1784</v>
      </c>
      <c r="B405" s="1375" t="s">
        <v>1785</v>
      </c>
    </row>
    <row r="406" spans="1:2">
      <c r="A406" s="1375" t="s">
        <v>1786</v>
      </c>
      <c r="B406" s="1375" t="s">
        <v>1787</v>
      </c>
    </row>
    <row r="407" spans="1:2">
      <c r="A407" s="1375" t="s">
        <v>1788</v>
      </c>
      <c r="B407" s="1375" t="s">
        <v>1789</v>
      </c>
    </row>
    <row r="408" spans="1:2">
      <c r="A408" s="1375" t="s">
        <v>1790</v>
      </c>
      <c r="B408" s="1375" t="s">
        <v>1791</v>
      </c>
    </row>
    <row r="409" spans="1:2">
      <c r="A409" s="1375" t="s">
        <v>1792</v>
      </c>
      <c r="B409" s="1375" t="s">
        <v>1793</v>
      </c>
    </row>
    <row r="410" spans="1:2">
      <c r="A410" s="1375" t="s">
        <v>1794</v>
      </c>
      <c r="B410" s="1375" t="s">
        <v>1795</v>
      </c>
    </row>
    <row r="411" spans="1:2">
      <c r="A411" s="1375" t="s">
        <v>1796</v>
      </c>
      <c r="B411" s="1375" t="s">
        <v>1797</v>
      </c>
    </row>
    <row r="412" spans="1:2">
      <c r="A412" s="1375" t="s">
        <v>1798</v>
      </c>
      <c r="B412" s="1375" t="s">
        <v>1799</v>
      </c>
    </row>
    <row r="413" spans="1:2">
      <c r="A413" s="1375" t="s">
        <v>1800</v>
      </c>
      <c r="B413" s="1375" t="s">
        <v>1801</v>
      </c>
    </row>
    <row r="414" spans="1:2">
      <c r="A414" s="1375" t="s">
        <v>1802</v>
      </c>
      <c r="B414" s="1375" t="s">
        <v>1803</v>
      </c>
    </row>
    <row r="415" spans="1:2">
      <c r="A415" s="1375" t="s">
        <v>1804</v>
      </c>
      <c r="B415" s="1375" t="s">
        <v>1805</v>
      </c>
    </row>
    <row r="416" spans="1:2">
      <c r="A416" s="1375" t="s">
        <v>1806</v>
      </c>
      <c r="B416" s="1375" t="s">
        <v>1807</v>
      </c>
    </row>
    <row r="417" spans="1:2">
      <c r="A417" s="1375" t="s">
        <v>1808</v>
      </c>
      <c r="B417" s="1375" t="s">
        <v>1809</v>
      </c>
    </row>
    <row r="418" spans="1:2">
      <c r="A418" s="1375" t="s">
        <v>1810</v>
      </c>
      <c r="B418" s="1375" t="s">
        <v>1811</v>
      </c>
    </row>
    <row r="419" spans="1:2">
      <c r="A419" s="1375" t="s">
        <v>1812</v>
      </c>
      <c r="B419" s="1375" t="s">
        <v>1813</v>
      </c>
    </row>
    <row r="420" spans="1:2">
      <c r="A420" s="1375" t="s">
        <v>1814</v>
      </c>
      <c r="B420" s="1375" t="s">
        <v>1815</v>
      </c>
    </row>
    <row r="421" spans="1:2">
      <c r="A421" s="1375" t="s">
        <v>1816</v>
      </c>
      <c r="B421" s="1375" t="s">
        <v>1817</v>
      </c>
    </row>
    <row r="422" spans="1:2">
      <c r="A422" s="1375" t="s">
        <v>1818</v>
      </c>
      <c r="B422" s="1375" t="s">
        <v>1819</v>
      </c>
    </row>
    <row r="423" spans="1:2">
      <c r="A423" s="1375" t="s">
        <v>1820</v>
      </c>
      <c r="B423" s="1375" t="s">
        <v>1821</v>
      </c>
    </row>
    <row r="424" spans="1:2">
      <c r="A424" s="1375" t="s">
        <v>1822</v>
      </c>
      <c r="B424" s="1375" t="s">
        <v>1823</v>
      </c>
    </row>
    <row r="425" spans="1:2">
      <c r="A425" s="1375" t="s">
        <v>1824</v>
      </c>
      <c r="B425" s="1375" t="s">
        <v>1825</v>
      </c>
    </row>
    <row r="426" spans="1:2">
      <c r="A426" s="1375" t="s">
        <v>1826</v>
      </c>
      <c r="B426" s="1375" t="s">
        <v>1827</v>
      </c>
    </row>
    <row r="427" spans="1:2">
      <c r="A427" s="1375" t="s">
        <v>1828</v>
      </c>
      <c r="B427" s="1375" t="s">
        <v>1829</v>
      </c>
    </row>
    <row r="428" spans="1:2">
      <c r="A428" s="1375" t="s">
        <v>1830</v>
      </c>
      <c r="B428" s="1375" t="s">
        <v>1831</v>
      </c>
    </row>
    <row r="429" spans="1:2">
      <c r="A429" s="1375" t="s">
        <v>1832</v>
      </c>
      <c r="B429" s="1375" t="s">
        <v>1833</v>
      </c>
    </row>
    <row r="430" spans="1:2">
      <c r="A430" s="1375" t="s">
        <v>1834</v>
      </c>
      <c r="B430" s="1375" t="s">
        <v>1835</v>
      </c>
    </row>
    <row r="431" spans="1:2">
      <c r="A431" s="1375" t="s">
        <v>1836</v>
      </c>
      <c r="B431" s="1375" t="s">
        <v>1837</v>
      </c>
    </row>
    <row r="432" spans="1:2">
      <c r="A432" s="1375" t="s">
        <v>1838</v>
      </c>
      <c r="B432" s="1375" t="s">
        <v>1839</v>
      </c>
    </row>
    <row r="433" spans="1:2">
      <c r="A433" s="1375" t="s">
        <v>1840</v>
      </c>
      <c r="B433" s="1375" t="s">
        <v>1841</v>
      </c>
    </row>
    <row r="434" spans="1:2">
      <c r="A434" s="1375" t="s">
        <v>1842</v>
      </c>
      <c r="B434" s="1375" t="s">
        <v>1843</v>
      </c>
    </row>
    <row r="435" spans="1:2">
      <c r="A435" s="1375" t="s">
        <v>1844</v>
      </c>
      <c r="B435" s="1375" t="s">
        <v>1845</v>
      </c>
    </row>
    <row r="436" spans="1:2">
      <c r="A436" s="1375" t="s">
        <v>1846</v>
      </c>
      <c r="B436" s="1375" t="s">
        <v>1847</v>
      </c>
    </row>
    <row r="437" spans="1:2">
      <c r="A437" s="1375" t="s">
        <v>1848</v>
      </c>
      <c r="B437" s="1375" t="s">
        <v>1849</v>
      </c>
    </row>
    <row r="438" spans="1:2">
      <c r="A438" s="1375" t="s">
        <v>1850</v>
      </c>
      <c r="B438" s="1375" t="s">
        <v>1851</v>
      </c>
    </row>
    <row r="439" spans="1:2">
      <c r="A439" s="1375" t="s">
        <v>1852</v>
      </c>
      <c r="B439" s="1375" t="s">
        <v>1853</v>
      </c>
    </row>
    <row r="440" spans="1:2">
      <c r="A440" s="1375" t="s">
        <v>1854</v>
      </c>
      <c r="B440" s="1375" t="s">
        <v>1855</v>
      </c>
    </row>
    <row r="441" spans="1:2">
      <c r="A441" s="1375" t="s">
        <v>1856</v>
      </c>
      <c r="B441" s="1375" t="s">
        <v>1857</v>
      </c>
    </row>
    <row r="442" spans="1:2">
      <c r="A442" s="1375" t="s">
        <v>1858</v>
      </c>
      <c r="B442" s="1375" t="s">
        <v>1859</v>
      </c>
    </row>
    <row r="443" spans="1:2">
      <c r="A443" s="1375" t="s">
        <v>1860</v>
      </c>
      <c r="B443" s="1375" t="s">
        <v>1861</v>
      </c>
    </row>
    <row r="444" spans="1:2">
      <c r="A444" s="1375" t="s">
        <v>1862</v>
      </c>
      <c r="B444" s="1375" t="s">
        <v>1863</v>
      </c>
    </row>
    <row r="445" spans="1:2">
      <c r="A445" s="1375" t="s">
        <v>1864</v>
      </c>
      <c r="B445" s="1375" t="s">
        <v>1865</v>
      </c>
    </row>
    <row r="446" spans="1:2">
      <c r="A446" s="1375" t="s">
        <v>1866</v>
      </c>
      <c r="B446" s="1375" t="s">
        <v>1867</v>
      </c>
    </row>
    <row r="447" spans="1:2">
      <c r="A447" s="1375" t="s">
        <v>1868</v>
      </c>
      <c r="B447" s="1375" t="s">
        <v>1869</v>
      </c>
    </row>
    <row r="448" spans="1:2">
      <c r="A448" s="1375" t="s">
        <v>1870</v>
      </c>
      <c r="B448" s="1375" t="s">
        <v>1871</v>
      </c>
    </row>
    <row r="449" spans="1:2">
      <c r="A449" s="1375" t="s">
        <v>1872</v>
      </c>
      <c r="B449" s="1375" t="s">
        <v>1873</v>
      </c>
    </row>
    <row r="450" spans="1:2">
      <c r="A450" s="1375" t="s">
        <v>1874</v>
      </c>
      <c r="B450" s="1375" t="s">
        <v>1875</v>
      </c>
    </row>
    <row r="451" spans="1:2">
      <c r="A451" s="1375" t="s">
        <v>1876</v>
      </c>
      <c r="B451" s="1375" t="s">
        <v>1877</v>
      </c>
    </row>
    <row r="452" spans="1:2">
      <c r="A452" s="1375" t="s">
        <v>1878</v>
      </c>
      <c r="B452" s="1375" t="s">
        <v>1879</v>
      </c>
    </row>
    <row r="453" spans="1:2">
      <c r="A453" s="1375" t="s">
        <v>1880</v>
      </c>
      <c r="B453" s="1375" t="s">
        <v>1881</v>
      </c>
    </row>
    <row r="454" spans="1:2">
      <c r="A454" s="1375" t="s">
        <v>1882</v>
      </c>
      <c r="B454" s="1375" t="s">
        <v>1883</v>
      </c>
    </row>
    <row r="455" spans="1:2">
      <c r="A455" s="1375" t="s">
        <v>1884</v>
      </c>
      <c r="B455" s="1375" t="s">
        <v>1885</v>
      </c>
    </row>
    <row r="456" spans="1:2">
      <c r="A456" s="1375" t="s">
        <v>1886</v>
      </c>
      <c r="B456" s="1375" t="s">
        <v>1887</v>
      </c>
    </row>
    <row r="457" spans="1:2">
      <c r="A457" s="1375" t="s">
        <v>1888</v>
      </c>
      <c r="B457" s="1375" t="s">
        <v>1889</v>
      </c>
    </row>
    <row r="458" spans="1:2">
      <c r="A458" s="1375" t="s">
        <v>1890</v>
      </c>
      <c r="B458" s="1375" t="s">
        <v>1891</v>
      </c>
    </row>
    <row r="459" spans="1:2">
      <c r="A459" s="1375" t="s">
        <v>1892</v>
      </c>
      <c r="B459" s="1375" t="s">
        <v>1893</v>
      </c>
    </row>
    <row r="460" spans="1:2">
      <c r="A460" s="1375" t="s">
        <v>1894</v>
      </c>
      <c r="B460" s="1375" t="s">
        <v>1895</v>
      </c>
    </row>
    <row r="461" spans="1:2">
      <c r="A461" s="1375" t="s">
        <v>1896</v>
      </c>
      <c r="B461" s="1375" t="s">
        <v>1897</v>
      </c>
    </row>
    <row r="462" spans="1:2">
      <c r="A462" s="1375" t="s">
        <v>1898</v>
      </c>
      <c r="B462" s="1375" t="s">
        <v>1899</v>
      </c>
    </row>
    <row r="463" spans="1:2">
      <c r="A463" s="1375" t="s">
        <v>1900</v>
      </c>
      <c r="B463" s="1375" t="s">
        <v>1901</v>
      </c>
    </row>
    <row r="464" spans="1:2">
      <c r="A464" s="1375" t="s">
        <v>1902</v>
      </c>
      <c r="B464" s="1375" t="s">
        <v>1903</v>
      </c>
    </row>
    <row r="465" spans="1:2">
      <c r="A465" s="1375" t="s">
        <v>1904</v>
      </c>
      <c r="B465" s="1375" t="s">
        <v>1905</v>
      </c>
    </row>
    <row r="466" spans="1:2">
      <c r="A466" s="1375" t="s">
        <v>1906</v>
      </c>
      <c r="B466" s="1375" t="s">
        <v>1907</v>
      </c>
    </row>
    <row r="467" spans="1:2">
      <c r="A467" s="1375" t="s">
        <v>1908</v>
      </c>
      <c r="B467" s="1375" t="s">
        <v>1909</v>
      </c>
    </row>
    <row r="468" spans="1:2">
      <c r="A468" s="1375" t="s">
        <v>1910</v>
      </c>
      <c r="B468" s="1375" t="s">
        <v>1911</v>
      </c>
    </row>
    <row r="469" spans="1:2">
      <c r="A469" s="1375" t="s">
        <v>1912</v>
      </c>
      <c r="B469" s="1375" t="s">
        <v>1913</v>
      </c>
    </row>
    <row r="470" spans="1:2">
      <c r="A470" s="1375" t="s">
        <v>1914</v>
      </c>
      <c r="B470" s="1375" t="s">
        <v>1915</v>
      </c>
    </row>
    <row r="471" spans="1:2">
      <c r="A471" s="1375" t="s">
        <v>1916</v>
      </c>
      <c r="B471" s="1375" t="s">
        <v>1917</v>
      </c>
    </row>
    <row r="472" spans="1:2">
      <c r="A472" s="1375" t="s">
        <v>1918</v>
      </c>
      <c r="B472" s="1375" t="s">
        <v>1919</v>
      </c>
    </row>
    <row r="473" spans="1:2">
      <c r="A473" s="1375" t="s">
        <v>1920</v>
      </c>
      <c r="B473" s="1375" t="s">
        <v>1921</v>
      </c>
    </row>
    <row r="474" spans="1:2">
      <c r="A474" s="1375" t="s">
        <v>1922</v>
      </c>
      <c r="B474" s="1375" t="s">
        <v>1923</v>
      </c>
    </row>
    <row r="475" spans="1:2">
      <c r="A475" s="1375" t="s">
        <v>1924</v>
      </c>
      <c r="B475" s="1375" t="s">
        <v>1925</v>
      </c>
    </row>
    <row r="476" spans="1:2">
      <c r="A476" s="1375" t="s">
        <v>1926</v>
      </c>
      <c r="B476" s="1375" t="s">
        <v>1927</v>
      </c>
    </row>
    <row r="477" spans="1:2">
      <c r="A477" s="1375" t="s">
        <v>1928</v>
      </c>
      <c r="B477" s="1375" t="s">
        <v>1929</v>
      </c>
    </row>
    <row r="478" spans="1:2">
      <c r="A478" s="1375" t="s">
        <v>1930</v>
      </c>
      <c r="B478" s="1375" t="s">
        <v>1931</v>
      </c>
    </row>
    <row r="479" spans="1:2">
      <c r="A479" s="1375" t="s">
        <v>1932</v>
      </c>
      <c r="B479" s="1375" t="s">
        <v>1933</v>
      </c>
    </row>
    <row r="480" spans="1:2">
      <c r="A480" s="1375" t="s">
        <v>1934</v>
      </c>
      <c r="B480" s="1375" t="s">
        <v>1935</v>
      </c>
    </row>
    <row r="481" spans="1:2">
      <c r="A481" s="1375" t="s">
        <v>1936</v>
      </c>
      <c r="B481" s="1375" t="s">
        <v>1937</v>
      </c>
    </row>
    <row r="482" spans="1:2">
      <c r="A482" s="1375" t="s">
        <v>1938</v>
      </c>
      <c r="B482" s="1375" t="s">
        <v>1939</v>
      </c>
    </row>
    <row r="483" spans="1:2">
      <c r="A483" s="1375" t="s">
        <v>1940</v>
      </c>
      <c r="B483" s="1375" t="s">
        <v>1941</v>
      </c>
    </row>
    <row r="484" spans="1:2">
      <c r="A484" s="1375" t="s">
        <v>1942</v>
      </c>
      <c r="B484" s="1375" t="s">
        <v>1943</v>
      </c>
    </row>
    <row r="485" spans="1:2">
      <c r="A485" s="1375" t="s">
        <v>1944</v>
      </c>
      <c r="B485" s="1375" t="s">
        <v>1945</v>
      </c>
    </row>
    <row r="486" spans="1:2">
      <c r="A486" s="1375" t="s">
        <v>1946</v>
      </c>
      <c r="B486" s="1375" t="s">
        <v>1947</v>
      </c>
    </row>
    <row r="487" spans="1:2">
      <c r="A487" s="1375" t="s">
        <v>1948</v>
      </c>
      <c r="B487" s="1375" t="s">
        <v>1949</v>
      </c>
    </row>
    <row r="488" spans="1:2">
      <c r="A488" s="1375" t="s">
        <v>1950</v>
      </c>
      <c r="B488" s="1375" t="s">
        <v>1951</v>
      </c>
    </row>
    <row r="489" spans="1:2">
      <c r="A489" s="1375" t="s">
        <v>1952</v>
      </c>
      <c r="B489" s="1375" t="s">
        <v>1953</v>
      </c>
    </row>
    <row r="490" spans="1:2">
      <c r="A490" s="1375" t="s">
        <v>1954</v>
      </c>
      <c r="B490" s="1375" t="s">
        <v>1955</v>
      </c>
    </row>
    <row r="491" spans="1:2">
      <c r="A491" s="1375" t="s">
        <v>1956</v>
      </c>
      <c r="B491" s="1375" t="s">
        <v>1957</v>
      </c>
    </row>
    <row r="492" spans="1:2">
      <c r="A492" s="1375" t="s">
        <v>1958</v>
      </c>
      <c r="B492" s="1375" t="s">
        <v>1959</v>
      </c>
    </row>
    <row r="493" spans="1:2">
      <c r="A493" s="1375" t="s">
        <v>1960</v>
      </c>
      <c r="B493" s="1375" t="s">
        <v>1961</v>
      </c>
    </row>
    <row r="494" spans="1:2">
      <c r="A494" s="1375" t="s">
        <v>1962</v>
      </c>
      <c r="B494" s="1375" t="s">
        <v>1963</v>
      </c>
    </row>
    <row r="495" spans="1:2">
      <c r="A495" s="1375" t="s">
        <v>1964</v>
      </c>
      <c r="B495" s="1375" t="s">
        <v>1965</v>
      </c>
    </row>
    <row r="496" spans="1:2">
      <c r="A496" s="1375" t="s">
        <v>1966</v>
      </c>
      <c r="B496" s="1375" t="s">
        <v>1967</v>
      </c>
    </row>
    <row r="497" spans="1:2">
      <c r="A497" s="1375" t="s">
        <v>1968</v>
      </c>
      <c r="B497" s="1375" t="s">
        <v>1969</v>
      </c>
    </row>
    <row r="498" spans="1:2">
      <c r="A498" s="1375" t="s">
        <v>1970</v>
      </c>
      <c r="B498" s="1375" t="s">
        <v>1971</v>
      </c>
    </row>
    <row r="499" spans="1:2">
      <c r="A499" s="1375" t="s">
        <v>1972</v>
      </c>
      <c r="B499" s="1375" t="s">
        <v>1973</v>
      </c>
    </row>
    <row r="500" spans="1:2">
      <c r="A500" s="1375" t="s">
        <v>1974</v>
      </c>
      <c r="B500" s="1375" t="s">
        <v>1975</v>
      </c>
    </row>
    <row r="501" spans="1:2">
      <c r="A501" s="1375" t="s">
        <v>1976</v>
      </c>
      <c r="B501" s="1375" t="s">
        <v>1977</v>
      </c>
    </row>
    <row r="502" spans="1:2">
      <c r="A502" s="1375" t="s">
        <v>1978</v>
      </c>
      <c r="B502" s="1375" t="s">
        <v>1979</v>
      </c>
    </row>
    <row r="503" spans="1:2">
      <c r="A503" s="1375" t="s">
        <v>1980</v>
      </c>
      <c r="B503" s="1375" t="s">
        <v>1981</v>
      </c>
    </row>
    <row r="504" spans="1:2">
      <c r="A504" s="1375" t="s">
        <v>1982</v>
      </c>
      <c r="B504" s="1375" t="s">
        <v>1983</v>
      </c>
    </row>
    <row r="505" spans="1:2">
      <c r="A505" s="1375" t="s">
        <v>1984</v>
      </c>
      <c r="B505" s="1375" t="s">
        <v>1985</v>
      </c>
    </row>
    <row r="506" spans="1:2">
      <c r="A506" s="1375" t="s">
        <v>1986</v>
      </c>
      <c r="B506" s="1375" t="s">
        <v>1987</v>
      </c>
    </row>
    <row r="507" spans="1:2">
      <c r="A507" s="1375" t="s">
        <v>1988</v>
      </c>
      <c r="B507" s="1375" t="s">
        <v>1989</v>
      </c>
    </row>
    <row r="508" spans="1:2">
      <c r="A508" s="1375" t="s">
        <v>1990</v>
      </c>
      <c r="B508" s="1375" t="s">
        <v>1991</v>
      </c>
    </row>
    <row r="509" spans="1:2">
      <c r="A509" s="1375" t="s">
        <v>1992</v>
      </c>
      <c r="B509" s="1375" t="s">
        <v>1993</v>
      </c>
    </row>
    <row r="510" spans="1:2">
      <c r="A510" s="1375" t="s">
        <v>1994</v>
      </c>
      <c r="B510" s="1375" t="s">
        <v>1995</v>
      </c>
    </row>
    <row r="511" spans="1:2">
      <c r="A511" s="1375" t="s">
        <v>1996</v>
      </c>
      <c r="B511" s="1375" t="s">
        <v>1997</v>
      </c>
    </row>
    <row r="512" spans="1:2">
      <c r="A512" s="1375" t="s">
        <v>1998</v>
      </c>
      <c r="B512" s="1375" t="s">
        <v>1999</v>
      </c>
    </row>
    <row r="513" spans="1:2">
      <c r="A513" s="1375" t="s">
        <v>2000</v>
      </c>
      <c r="B513" s="1375" t="s">
        <v>2001</v>
      </c>
    </row>
    <row r="514" spans="1:2">
      <c r="A514" s="1375" t="s">
        <v>2002</v>
      </c>
      <c r="B514" s="1375" t="s">
        <v>2003</v>
      </c>
    </row>
    <row r="515" spans="1:2">
      <c r="A515" s="1375" t="s">
        <v>2004</v>
      </c>
      <c r="B515" s="1375" t="s">
        <v>2005</v>
      </c>
    </row>
    <row r="516" spans="1:2">
      <c r="A516" s="1375" t="s">
        <v>2006</v>
      </c>
      <c r="B516" s="1375" t="s">
        <v>2007</v>
      </c>
    </row>
    <row r="517" spans="1:2">
      <c r="A517" s="1375" t="s">
        <v>2008</v>
      </c>
      <c r="B517" s="1375" t="s">
        <v>2009</v>
      </c>
    </row>
    <row r="518" spans="1:2">
      <c r="A518" s="1375" t="s">
        <v>2010</v>
      </c>
      <c r="B518" s="1375" t="s">
        <v>2011</v>
      </c>
    </row>
    <row r="519" spans="1:2">
      <c r="A519" s="1375" t="s">
        <v>2012</v>
      </c>
      <c r="B519" s="1375" t="s">
        <v>2013</v>
      </c>
    </row>
    <row r="520" spans="1:2">
      <c r="A520" s="1375" t="s">
        <v>2014</v>
      </c>
      <c r="B520" s="1375" t="s">
        <v>2015</v>
      </c>
    </row>
    <row r="521" spans="1:2">
      <c r="A521" s="1375" t="s">
        <v>2016</v>
      </c>
      <c r="B521" s="1375" t="s">
        <v>2017</v>
      </c>
    </row>
    <row r="522" spans="1:2">
      <c r="A522" s="1375" t="s">
        <v>2018</v>
      </c>
      <c r="B522" s="1375" t="s">
        <v>2019</v>
      </c>
    </row>
    <row r="523" spans="1:2">
      <c r="A523" s="1375" t="s">
        <v>2020</v>
      </c>
      <c r="B523" s="1375" t="s">
        <v>2021</v>
      </c>
    </row>
    <row r="524" spans="1:2">
      <c r="A524" s="1375" t="s">
        <v>2022</v>
      </c>
      <c r="B524" s="1375" t="s">
        <v>2023</v>
      </c>
    </row>
    <row r="525" spans="1:2">
      <c r="A525" s="1375" t="s">
        <v>2024</v>
      </c>
      <c r="B525" s="1375" t="s">
        <v>2025</v>
      </c>
    </row>
    <row r="526" spans="1:2">
      <c r="A526" s="1375" t="s">
        <v>2026</v>
      </c>
      <c r="B526" s="1375" t="s">
        <v>2027</v>
      </c>
    </row>
    <row r="527" spans="1:2">
      <c r="A527" s="1375" t="s">
        <v>2028</v>
      </c>
      <c r="B527" s="1375" t="s">
        <v>2029</v>
      </c>
    </row>
    <row r="528" spans="1:2">
      <c r="A528" s="1375" t="s">
        <v>2030</v>
      </c>
      <c r="B528" s="1375" t="s">
        <v>2031</v>
      </c>
    </row>
    <row r="529" spans="1:2">
      <c r="A529" s="1375" t="s">
        <v>2032</v>
      </c>
      <c r="B529" s="1375" t="s">
        <v>2033</v>
      </c>
    </row>
    <row r="530" spans="1:2">
      <c r="A530" s="1375" t="s">
        <v>2034</v>
      </c>
      <c r="B530" s="1375" t="s">
        <v>2035</v>
      </c>
    </row>
    <row r="531" spans="1:2">
      <c r="A531" s="1375" t="s">
        <v>2036</v>
      </c>
      <c r="B531" s="1375" t="s">
        <v>2037</v>
      </c>
    </row>
    <row r="532" spans="1:2">
      <c r="A532" s="1375" t="s">
        <v>2038</v>
      </c>
      <c r="B532" s="1375" t="s">
        <v>2039</v>
      </c>
    </row>
    <row r="533" spans="1:2">
      <c r="A533" s="1375" t="s">
        <v>2040</v>
      </c>
      <c r="B533" s="1375" t="s">
        <v>2041</v>
      </c>
    </row>
    <row r="534" spans="1:2">
      <c r="A534" s="1375" t="s">
        <v>2042</v>
      </c>
      <c r="B534" s="1375" t="s">
        <v>2043</v>
      </c>
    </row>
    <row r="535" spans="1:2">
      <c r="A535" s="1375" t="s">
        <v>2044</v>
      </c>
      <c r="B535" s="1375" t="s">
        <v>2045</v>
      </c>
    </row>
    <row r="536" spans="1:2">
      <c r="A536" s="1375" t="s">
        <v>2046</v>
      </c>
      <c r="B536" s="1375" t="s">
        <v>2047</v>
      </c>
    </row>
    <row r="537" spans="1:2">
      <c r="A537" s="1375" t="s">
        <v>2048</v>
      </c>
      <c r="B537" s="1375" t="s">
        <v>2049</v>
      </c>
    </row>
    <row r="538" spans="1:2">
      <c r="A538" s="1375" t="s">
        <v>2050</v>
      </c>
      <c r="B538" s="1375" t="s">
        <v>2051</v>
      </c>
    </row>
    <row r="539" spans="1:2">
      <c r="A539" s="1375" t="s">
        <v>2052</v>
      </c>
      <c r="B539" s="1375" t="s">
        <v>2053</v>
      </c>
    </row>
    <row r="540" spans="1:2">
      <c r="A540" s="1375" t="s">
        <v>2054</v>
      </c>
      <c r="B540" s="1375" t="s">
        <v>2055</v>
      </c>
    </row>
    <row r="541" spans="1:2">
      <c r="A541" s="1375" t="s">
        <v>2056</v>
      </c>
      <c r="B541" s="1375" t="s">
        <v>2057</v>
      </c>
    </row>
    <row r="542" spans="1:2">
      <c r="A542" s="1375" t="s">
        <v>2058</v>
      </c>
      <c r="B542" s="1375" t="s">
        <v>2059</v>
      </c>
    </row>
    <row r="543" spans="1:2">
      <c r="A543" s="1375" t="s">
        <v>2060</v>
      </c>
      <c r="B543" s="1375" t="s">
        <v>2061</v>
      </c>
    </row>
    <row r="544" spans="1:2">
      <c r="A544" s="1375" t="s">
        <v>2062</v>
      </c>
      <c r="B544" s="1375" t="s">
        <v>2063</v>
      </c>
    </row>
    <row r="545" spans="1:2">
      <c r="A545" s="1375" t="s">
        <v>2064</v>
      </c>
      <c r="B545" s="1375" t="s">
        <v>2065</v>
      </c>
    </row>
    <row r="546" spans="1:2">
      <c r="A546" s="1375" t="s">
        <v>2066</v>
      </c>
      <c r="B546" s="1375" t="s">
        <v>2067</v>
      </c>
    </row>
    <row r="547" spans="1:2">
      <c r="A547" s="1375" t="s">
        <v>2068</v>
      </c>
      <c r="B547" s="1375" t="s">
        <v>2069</v>
      </c>
    </row>
    <row r="548" spans="1:2">
      <c r="A548" s="1375" t="s">
        <v>2070</v>
      </c>
      <c r="B548" s="1375" t="s">
        <v>2071</v>
      </c>
    </row>
    <row r="549" spans="1:2">
      <c r="A549" s="1375" t="s">
        <v>2072</v>
      </c>
      <c r="B549" s="1375" t="s">
        <v>2073</v>
      </c>
    </row>
    <row r="550" spans="1:2">
      <c r="A550" s="1375" t="s">
        <v>2074</v>
      </c>
      <c r="B550" s="1375" t="s">
        <v>2075</v>
      </c>
    </row>
    <row r="551" spans="1:2">
      <c r="A551" s="1375" t="s">
        <v>2076</v>
      </c>
      <c r="B551" s="1375" t="s">
        <v>2077</v>
      </c>
    </row>
    <row r="552" spans="1:2">
      <c r="A552" s="1375" t="s">
        <v>2078</v>
      </c>
      <c r="B552" s="1375" t="s">
        <v>2079</v>
      </c>
    </row>
    <row r="553" spans="1:2">
      <c r="A553" s="1375" t="s">
        <v>2080</v>
      </c>
      <c r="B553" s="1375" t="s">
        <v>2081</v>
      </c>
    </row>
    <row r="554" spans="1:2">
      <c r="A554" s="1375" t="s">
        <v>2082</v>
      </c>
      <c r="B554" s="1375" t="s">
        <v>2083</v>
      </c>
    </row>
    <row r="555" spans="1:2">
      <c r="A555" s="1375" t="s">
        <v>2084</v>
      </c>
      <c r="B555" s="1375" t="s">
        <v>2085</v>
      </c>
    </row>
    <row r="556" spans="1:2">
      <c r="A556" s="1375" t="s">
        <v>2086</v>
      </c>
      <c r="B556" s="1375" t="s">
        <v>2087</v>
      </c>
    </row>
    <row r="557" spans="1:2">
      <c r="A557" s="1375" t="s">
        <v>2088</v>
      </c>
      <c r="B557" s="1375" t="s">
        <v>2089</v>
      </c>
    </row>
    <row r="558" spans="1:2">
      <c r="A558" s="1375" t="s">
        <v>2090</v>
      </c>
      <c r="B558" s="1375" t="s">
        <v>2091</v>
      </c>
    </row>
    <row r="559" spans="1:2">
      <c r="A559" s="1375" t="s">
        <v>2092</v>
      </c>
      <c r="B559" s="1375" t="s">
        <v>2093</v>
      </c>
    </row>
    <row r="560" spans="1:2">
      <c r="A560" s="1375" t="s">
        <v>2094</v>
      </c>
      <c r="B560" s="1375" t="s">
        <v>2095</v>
      </c>
    </row>
    <row r="561" spans="1:2">
      <c r="A561" s="1375" t="s">
        <v>2096</v>
      </c>
      <c r="B561" s="1375" t="s">
        <v>2097</v>
      </c>
    </row>
    <row r="562" spans="1:2">
      <c r="A562" s="1375" t="s">
        <v>2098</v>
      </c>
      <c r="B562" s="1375" t="s">
        <v>2099</v>
      </c>
    </row>
    <row r="563" spans="1:2">
      <c r="A563" s="1375" t="s">
        <v>2100</v>
      </c>
      <c r="B563" s="1375" t="s">
        <v>2101</v>
      </c>
    </row>
    <row r="564" spans="1:2">
      <c r="A564" s="1375" t="s">
        <v>2102</v>
      </c>
      <c r="B564" s="1375" t="s">
        <v>2103</v>
      </c>
    </row>
    <row r="565" spans="1:2">
      <c r="A565" s="1375" t="s">
        <v>2104</v>
      </c>
      <c r="B565" s="1375" t="s">
        <v>2105</v>
      </c>
    </row>
    <row r="566" spans="1:2">
      <c r="A566" s="1375" t="s">
        <v>2106</v>
      </c>
      <c r="B566" s="1375" t="s">
        <v>2107</v>
      </c>
    </row>
    <row r="567" spans="1:2">
      <c r="A567" s="1375" t="s">
        <v>2108</v>
      </c>
      <c r="B567" s="1375" t="s">
        <v>2109</v>
      </c>
    </row>
    <row r="568" spans="1:2">
      <c r="A568" s="1375" t="s">
        <v>2110</v>
      </c>
      <c r="B568" s="1375" t="s">
        <v>2111</v>
      </c>
    </row>
    <row r="569" spans="1:2">
      <c r="A569" s="1375" t="s">
        <v>2112</v>
      </c>
      <c r="B569" s="1375" t="s">
        <v>2113</v>
      </c>
    </row>
    <row r="570" spans="1:2">
      <c r="A570" s="1375" t="s">
        <v>2114</v>
      </c>
      <c r="B570" s="1375" t="s">
        <v>2115</v>
      </c>
    </row>
    <row r="571" spans="1:2">
      <c r="A571" s="1375" t="s">
        <v>2116</v>
      </c>
      <c r="B571" s="1375" t="s">
        <v>2117</v>
      </c>
    </row>
    <row r="572" spans="1:2">
      <c r="A572" s="1375" t="s">
        <v>2118</v>
      </c>
      <c r="B572" s="1375" t="s">
        <v>2119</v>
      </c>
    </row>
    <row r="573" spans="1:2">
      <c r="A573" s="1375" t="s">
        <v>2120</v>
      </c>
      <c r="B573" s="1375" t="s">
        <v>2121</v>
      </c>
    </row>
    <row r="574" spans="1:2">
      <c r="A574" s="1375" t="s">
        <v>2122</v>
      </c>
      <c r="B574" s="1375" t="s">
        <v>2123</v>
      </c>
    </row>
    <row r="575" spans="1:2">
      <c r="A575" s="1375" t="s">
        <v>2124</v>
      </c>
      <c r="B575" s="1375" t="s">
        <v>2125</v>
      </c>
    </row>
    <row r="576" spans="1:2">
      <c r="A576" s="1375" t="s">
        <v>2126</v>
      </c>
      <c r="B576" s="1375" t="s">
        <v>2127</v>
      </c>
    </row>
    <row r="577" spans="1:2">
      <c r="A577" s="1375" t="s">
        <v>2128</v>
      </c>
      <c r="B577" s="1375" t="s">
        <v>2129</v>
      </c>
    </row>
    <row r="578" spans="1:2">
      <c r="A578" s="1375" t="s">
        <v>2130</v>
      </c>
      <c r="B578" s="1375" t="s">
        <v>2131</v>
      </c>
    </row>
    <row r="579" spans="1:2">
      <c r="A579" s="1375" t="s">
        <v>2132</v>
      </c>
      <c r="B579" s="1375" t="s">
        <v>2133</v>
      </c>
    </row>
    <row r="580" spans="1:2">
      <c r="A580" s="1375" t="s">
        <v>2134</v>
      </c>
      <c r="B580" s="1375" t="s">
        <v>2135</v>
      </c>
    </row>
    <row r="581" spans="1:2">
      <c r="A581" s="1375" t="s">
        <v>2136</v>
      </c>
      <c r="B581" s="1375" t="s">
        <v>2137</v>
      </c>
    </row>
    <row r="582" spans="1:2">
      <c r="A582" s="1375" t="s">
        <v>2138</v>
      </c>
      <c r="B582" s="1375" t="s">
        <v>2139</v>
      </c>
    </row>
    <row r="583" spans="1:2">
      <c r="A583" s="1375" t="s">
        <v>2140</v>
      </c>
      <c r="B583" s="1375" t="s">
        <v>2141</v>
      </c>
    </row>
    <row r="584" spans="1:2">
      <c r="A584" s="1375" t="s">
        <v>2142</v>
      </c>
      <c r="B584" s="1375" t="s">
        <v>2143</v>
      </c>
    </row>
    <row r="585" spans="1:2">
      <c r="A585" s="1375" t="s">
        <v>2144</v>
      </c>
      <c r="B585" s="1375" t="s">
        <v>2145</v>
      </c>
    </row>
    <row r="586" spans="1:2">
      <c r="A586" s="1375" t="s">
        <v>2146</v>
      </c>
      <c r="B586" s="1375" t="s">
        <v>2147</v>
      </c>
    </row>
    <row r="587" spans="1:2">
      <c r="A587" s="1375" t="s">
        <v>2148</v>
      </c>
      <c r="B587" s="1375" t="s">
        <v>2149</v>
      </c>
    </row>
    <row r="588" spans="1:2">
      <c r="A588" s="1375" t="s">
        <v>2150</v>
      </c>
      <c r="B588" s="1375" t="s">
        <v>2151</v>
      </c>
    </row>
    <row r="589" spans="1:2">
      <c r="A589" s="1375" t="s">
        <v>2152</v>
      </c>
      <c r="B589" s="1375" t="s">
        <v>2153</v>
      </c>
    </row>
    <row r="590" spans="1:2">
      <c r="A590" s="1375" t="s">
        <v>2154</v>
      </c>
      <c r="B590" s="1375" t="s">
        <v>2155</v>
      </c>
    </row>
    <row r="591" spans="1:2">
      <c r="A591" s="1375" t="s">
        <v>2156</v>
      </c>
      <c r="B591" s="1375" t="s">
        <v>2157</v>
      </c>
    </row>
    <row r="592" spans="1:2">
      <c r="A592" s="1375" t="s">
        <v>2158</v>
      </c>
      <c r="B592" s="1375" t="s">
        <v>2159</v>
      </c>
    </row>
    <row r="593" spans="1:2">
      <c r="A593" s="1375" t="s">
        <v>2160</v>
      </c>
      <c r="B593" s="1375" t="s">
        <v>2161</v>
      </c>
    </row>
    <row r="594" spans="1:2">
      <c r="A594" s="1375" t="s">
        <v>2162</v>
      </c>
      <c r="B594" s="1375" t="s">
        <v>2163</v>
      </c>
    </row>
    <row r="595" spans="1:2">
      <c r="A595" s="1375" t="s">
        <v>2164</v>
      </c>
      <c r="B595" s="1375" t="s">
        <v>2165</v>
      </c>
    </row>
    <row r="596" spans="1:2">
      <c r="A596" s="1375" t="s">
        <v>2166</v>
      </c>
      <c r="B596" s="1375" t="s">
        <v>2167</v>
      </c>
    </row>
    <row r="597" spans="1:2">
      <c r="A597" s="1375" t="s">
        <v>2168</v>
      </c>
      <c r="B597" s="1375" t="s">
        <v>2169</v>
      </c>
    </row>
    <row r="598" spans="1:2">
      <c r="A598" s="1375" t="s">
        <v>2170</v>
      </c>
      <c r="B598" s="1375" t="s">
        <v>2171</v>
      </c>
    </row>
    <row r="599" spans="1:2">
      <c r="A599" s="1375" t="s">
        <v>2172</v>
      </c>
      <c r="B599" s="1375" t="s">
        <v>2173</v>
      </c>
    </row>
    <row r="600" spans="1:2">
      <c r="A600" s="1375" t="s">
        <v>2174</v>
      </c>
      <c r="B600" s="1375" t="s">
        <v>2175</v>
      </c>
    </row>
    <row r="601" spans="1:2">
      <c r="A601" s="1375" t="s">
        <v>2176</v>
      </c>
      <c r="B601" s="1375" t="s">
        <v>2177</v>
      </c>
    </row>
    <row r="602" spans="1:2">
      <c r="A602" s="1375" t="s">
        <v>2178</v>
      </c>
      <c r="B602" s="1375" t="s">
        <v>2179</v>
      </c>
    </row>
    <row r="603" spans="1:2">
      <c r="A603" s="1375" t="s">
        <v>2180</v>
      </c>
      <c r="B603" s="1375" t="s">
        <v>2181</v>
      </c>
    </row>
    <row r="604" spans="1:2">
      <c r="A604" s="1375" t="s">
        <v>2182</v>
      </c>
      <c r="B604" s="1375" t="s">
        <v>2183</v>
      </c>
    </row>
    <row r="605" spans="1:2">
      <c r="A605" s="1375" t="s">
        <v>2184</v>
      </c>
      <c r="B605" s="1375" t="s">
        <v>2185</v>
      </c>
    </row>
    <row r="606" spans="1:2">
      <c r="A606" s="1375" t="s">
        <v>2186</v>
      </c>
      <c r="B606" s="1375" t="s">
        <v>2187</v>
      </c>
    </row>
    <row r="607" spans="1:2">
      <c r="A607" s="1375" t="s">
        <v>2188</v>
      </c>
      <c r="B607" s="1375" t="s">
        <v>2189</v>
      </c>
    </row>
    <row r="608" spans="1:2">
      <c r="A608" s="1375" t="s">
        <v>2190</v>
      </c>
      <c r="B608" s="1375" t="s">
        <v>2191</v>
      </c>
    </row>
    <row r="609" spans="1:2">
      <c r="A609" s="1375" t="s">
        <v>2192</v>
      </c>
      <c r="B609" s="1375" t="s">
        <v>2193</v>
      </c>
    </row>
    <row r="610" spans="1:2">
      <c r="A610" s="1375" t="s">
        <v>2194</v>
      </c>
      <c r="B610" s="1375" t="s">
        <v>2195</v>
      </c>
    </row>
    <row r="611" spans="1:2">
      <c r="A611" s="1375" t="s">
        <v>2196</v>
      </c>
      <c r="B611" s="1375" t="s">
        <v>2197</v>
      </c>
    </row>
    <row r="612" spans="1:2">
      <c r="A612" s="1375" t="s">
        <v>2198</v>
      </c>
      <c r="B612" s="1375" t="s">
        <v>2199</v>
      </c>
    </row>
    <row r="613" spans="1:2">
      <c r="A613" s="1375" t="s">
        <v>2200</v>
      </c>
      <c r="B613" s="1375" t="s">
        <v>2201</v>
      </c>
    </row>
    <row r="614" spans="1:2">
      <c r="A614" s="1375" t="s">
        <v>2202</v>
      </c>
      <c r="B614" s="1375" t="s">
        <v>2203</v>
      </c>
    </row>
    <row r="615" spans="1:2">
      <c r="A615" s="1375" t="s">
        <v>2204</v>
      </c>
      <c r="B615" s="1375" t="s">
        <v>2205</v>
      </c>
    </row>
    <row r="616" spans="1:2">
      <c r="A616" s="1375" t="s">
        <v>2206</v>
      </c>
      <c r="B616" s="1375" t="s">
        <v>2207</v>
      </c>
    </row>
    <row r="617" spans="1:2">
      <c r="A617" s="1375" t="s">
        <v>2208</v>
      </c>
      <c r="B617" s="1375" t="s">
        <v>2209</v>
      </c>
    </row>
    <row r="618" spans="1:2">
      <c r="A618" s="1375" t="s">
        <v>2210</v>
      </c>
      <c r="B618" s="1375" t="s">
        <v>2211</v>
      </c>
    </row>
    <row r="619" spans="1:2">
      <c r="A619" s="1375" t="s">
        <v>2212</v>
      </c>
      <c r="B619" s="1375" t="s">
        <v>2213</v>
      </c>
    </row>
    <row r="620" spans="1:2">
      <c r="A620" s="1375" t="s">
        <v>2214</v>
      </c>
      <c r="B620" s="1375" t="s">
        <v>2215</v>
      </c>
    </row>
    <row r="621" spans="1:2">
      <c r="A621" s="1375" t="s">
        <v>2216</v>
      </c>
      <c r="B621" s="1375" t="s">
        <v>2217</v>
      </c>
    </row>
    <row r="622" spans="1:2">
      <c r="A622" s="1375" t="s">
        <v>2218</v>
      </c>
      <c r="B622" s="1375" t="s">
        <v>2219</v>
      </c>
    </row>
    <row r="623" spans="1:2">
      <c r="A623" s="1375" t="s">
        <v>2220</v>
      </c>
      <c r="B623" s="1375" t="s">
        <v>2221</v>
      </c>
    </row>
    <row r="624" spans="1:2">
      <c r="A624" s="1375" t="s">
        <v>2222</v>
      </c>
      <c r="B624" s="1375" t="s">
        <v>2223</v>
      </c>
    </row>
    <row r="625" spans="1:2">
      <c r="A625" s="1375" t="s">
        <v>2224</v>
      </c>
      <c r="B625" s="1375" t="s">
        <v>2225</v>
      </c>
    </row>
    <row r="626" spans="1:2">
      <c r="A626" s="1375" t="s">
        <v>2226</v>
      </c>
      <c r="B626" s="1375" t="s">
        <v>2227</v>
      </c>
    </row>
    <row r="627" spans="1:2">
      <c r="A627" s="1375" t="s">
        <v>2228</v>
      </c>
      <c r="B627" s="1375" t="s">
        <v>2229</v>
      </c>
    </row>
    <row r="628" spans="1:2">
      <c r="A628" s="1375" t="s">
        <v>2230</v>
      </c>
      <c r="B628" s="1375" t="s">
        <v>2231</v>
      </c>
    </row>
    <row r="629" spans="1:2">
      <c r="A629" s="1375" t="s">
        <v>2232</v>
      </c>
      <c r="B629" s="1375" t="s">
        <v>2233</v>
      </c>
    </row>
    <row r="630" spans="1:2">
      <c r="A630" s="1375" t="s">
        <v>2234</v>
      </c>
      <c r="B630" s="1375" t="s">
        <v>2235</v>
      </c>
    </row>
    <row r="631" spans="1:2">
      <c r="A631" s="1375" t="s">
        <v>2236</v>
      </c>
      <c r="B631" s="1375" t="s">
        <v>2237</v>
      </c>
    </row>
    <row r="632" spans="1:2">
      <c r="A632" s="1375" t="s">
        <v>2238</v>
      </c>
      <c r="B632" s="1375" t="s">
        <v>2239</v>
      </c>
    </row>
    <row r="633" spans="1:2">
      <c r="A633" s="1375" t="s">
        <v>2240</v>
      </c>
      <c r="B633" s="1375" t="s">
        <v>2241</v>
      </c>
    </row>
    <row r="634" spans="1:2">
      <c r="A634" s="1375" t="s">
        <v>2242</v>
      </c>
      <c r="B634" s="1375" t="s">
        <v>2243</v>
      </c>
    </row>
    <row r="635" spans="1:2">
      <c r="A635" s="1375" t="s">
        <v>2244</v>
      </c>
      <c r="B635" s="1375" t="s">
        <v>2245</v>
      </c>
    </row>
    <row r="636" spans="1:2">
      <c r="A636" s="1375" t="s">
        <v>2246</v>
      </c>
      <c r="B636" s="1375" t="s">
        <v>2247</v>
      </c>
    </row>
    <row r="637" spans="1:2">
      <c r="A637" s="1375" t="s">
        <v>2248</v>
      </c>
      <c r="B637" s="1375" t="s">
        <v>2249</v>
      </c>
    </row>
    <row r="638" spans="1:2">
      <c r="A638" s="1375" t="s">
        <v>2250</v>
      </c>
      <c r="B638" s="1375" t="s">
        <v>2251</v>
      </c>
    </row>
    <row r="639" spans="1:2">
      <c r="A639" s="1375" t="s">
        <v>2252</v>
      </c>
      <c r="B639" s="1375" t="s">
        <v>2253</v>
      </c>
    </row>
    <row r="640" spans="1:2">
      <c r="A640" s="1375" t="s">
        <v>2254</v>
      </c>
      <c r="B640" s="1375" t="s">
        <v>2255</v>
      </c>
    </row>
    <row r="641" spans="1:2">
      <c r="A641" s="1375" t="s">
        <v>2256</v>
      </c>
      <c r="B641" s="1375" t="s">
        <v>2257</v>
      </c>
    </row>
    <row r="642" spans="1:2">
      <c r="A642" s="1375" t="s">
        <v>2258</v>
      </c>
      <c r="B642" s="1375" t="s">
        <v>2259</v>
      </c>
    </row>
    <row r="643" spans="1:2">
      <c r="A643" s="1375" t="s">
        <v>2260</v>
      </c>
      <c r="B643" s="1375" t="s">
        <v>2261</v>
      </c>
    </row>
    <row r="644" spans="1:2">
      <c r="A644" s="1375" t="s">
        <v>2262</v>
      </c>
      <c r="B644" s="1375" t="s">
        <v>2263</v>
      </c>
    </row>
    <row r="645" spans="1:2">
      <c r="A645" s="1375" t="s">
        <v>2264</v>
      </c>
      <c r="B645" s="1375" t="s">
        <v>2265</v>
      </c>
    </row>
    <row r="646" spans="1:2">
      <c r="A646" s="1375" t="s">
        <v>2266</v>
      </c>
      <c r="B646" s="1375" t="s">
        <v>2267</v>
      </c>
    </row>
    <row r="647" spans="1:2">
      <c r="A647" s="1375" t="s">
        <v>2268</v>
      </c>
      <c r="B647" s="1375" t="s">
        <v>2269</v>
      </c>
    </row>
    <row r="648" spans="1:2">
      <c r="A648" s="1375" t="s">
        <v>2270</v>
      </c>
      <c r="B648" s="1375" t="s">
        <v>2271</v>
      </c>
    </row>
    <row r="649" spans="1:2">
      <c r="A649" s="1375" t="s">
        <v>2272</v>
      </c>
      <c r="B649" s="1375" t="s">
        <v>2273</v>
      </c>
    </row>
    <row r="650" spans="1:2">
      <c r="A650" s="1375" t="s">
        <v>2274</v>
      </c>
      <c r="B650" s="1375" t="s">
        <v>2275</v>
      </c>
    </row>
    <row r="651" spans="1:2">
      <c r="A651" s="1375" t="s">
        <v>2276</v>
      </c>
      <c r="B651" s="1375" t="s">
        <v>2277</v>
      </c>
    </row>
    <row r="652" spans="1:2">
      <c r="A652" s="1375" t="s">
        <v>2278</v>
      </c>
      <c r="B652" s="1375" t="s">
        <v>2279</v>
      </c>
    </row>
    <row r="653" spans="1:2">
      <c r="A653" s="1375" t="s">
        <v>2280</v>
      </c>
      <c r="B653" s="1375" t="s">
        <v>2281</v>
      </c>
    </row>
    <row r="654" spans="1:2">
      <c r="A654" s="1375" t="s">
        <v>2282</v>
      </c>
      <c r="B654" s="1375" t="s">
        <v>2283</v>
      </c>
    </row>
    <row r="655" spans="1:2">
      <c r="A655" s="1375" t="s">
        <v>2284</v>
      </c>
      <c r="B655" s="1375" t="s">
        <v>2285</v>
      </c>
    </row>
    <row r="656" spans="1:2">
      <c r="A656" s="1375" t="s">
        <v>2286</v>
      </c>
      <c r="B656" s="1375" t="s">
        <v>2287</v>
      </c>
    </row>
    <row r="657" spans="1:2">
      <c r="A657" s="1375" t="s">
        <v>2288</v>
      </c>
      <c r="B657" s="1375" t="s">
        <v>2289</v>
      </c>
    </row>
    <row r="658" spans="1:2">
      <c r="A658" s="1375" t="s">
        <v>2290</v>
      </c>
      <c r="B658" s="1375" t="s">
        <v>2291</v>
      </c>
    </row>
    <row r="659" spans="1:2">
      <c r="A659" s="1375" t="s">
        <v>2292</v>
      </c>
      <c r="B659" s="1375" t="s">
        <v>2293</v>
      </c>
    </row>
    <row r="660" spans="1:2">
      <c r="A660" s="1375" t="s">
        <v>2294</v>
      </c>
      <c r="B660" s="1375" t="s">
        <v>2295</v>
      </c>
    </row>
    <row r="661" spans="1:2">
      <c r="A661" s="1375" t="s">
        <v>2296</v>
      </c>
      <c r="B661" s="1375" t="s">
        <v>2297</v>
      </c>
    </row>
    <row r="662" spans="1:2">
      <c r="A662" s="1375" t="s">
        <v>2298</v>
      </c>
      <c r="B662" s="1375" t="s">
        <v>2299</v>
      </c>
    </row>
    <row r="663" spans="1:2">
      <c r="A663" s="1375" t="s">
        <v>2300</v>
      </c>
      <c r="B663" s="1375" t="s">
        <v>2301</v>
      </c>
    </row>
    <row r="664" spans="1:2">
      <c r="A664" s="1375" t="s">
        <v>2302</v>
      </c>
      <c r="B664" s="1375" t="s">
        <v>2303</v>
      </c>
    </row>
    <row r="665" spans="1:2">
      <c r="A665" s="1375" t="s">
        <v>2304</v>
      </c>
      <c r="B665" s="1375" t="s">
        <v>2305</v>
      </c>
    </row>
    <row r="666" spans="1:2">
      <c r="A666" s="1375" t="s">
        <v>2306</v>
      </c>
      <c r="B666" s="1375" t="s">
        <v>2307</v>
      </c>
    </row>
    <row r="667" spans="1:2">
      <c r="A667" s="1375" t="s">
        <v>2308</v>
      </c>
      <c r="B667" s="1375" t="s">
        <v>2309</v>
      </c>
    </row>
    <row r="668" spans="1:2">
      <c r="A668" s="1375" t="s">
        <v>2310</v>
      </c>
      <c r="B668" s="1375" t="s">
        <v>2311</v>
      </c>
    </row>
    <row r="669" spans="1:2">
      <c r="A669" s="1375" t="s">
        <v>2312</v>
      </c>
      <c r="B669" s="1375" t="s">
        <v>2313</v>
      </c>
    </row>
    <row r="670" spans="1:2">
      <c r="A670" s="1375" t="s">
        <v>2314</v>
      </c>
      <c r="B670" s="1375" t="s">
        <v>2315</v>
      </c>
    </row>
    <row r="671" spans="1:2">
      <c r="A671" s="1375" t="s">
        <v>2316</v>
      </c>
      <c r="B671" s="1375" t="s">
        <v>2317</v>
      </c>
    </row>
    <row r="672" spans="1:2">
      <c r="A672" s="1375" t="s">
        <v>2318</v>
      </c>
      <c r="B672" s="1375" t="s">
        <v>2319</v>
      </c>
    </row>
    <row r="673" spans="1:2">
      <c r="A673" s="1375" t="s">
        <v>2320</v>
      </c>
      <c r="B673" s="1375" t="s">
        <v>2321</v>
      </c>
    </row>
    <row r="674" spans="1:2">
      <c r="A674" s="1375" t="s">
        <v>2322</v>
      </c>
      <c r="B674" s="1375" t="s">
        <v>2323</v>
      </c>
    </row>
    <row r="675" spans="1:2">
      <c r="A675" s="1375" t="s">
        <v>2324</v>
      </c>
      <c r="B675" s="1375" t="s">
        <v>2325</v>
      </c>
    </row>
    <row r="676" spans="1:2">
      <c r="A676" s="1375" t="s">
        <v>2326</v>
      </c>
      <c r="B676" s="1375" t="s">
        <v>2327</v>
      </c>
    </row>
    <row r="677" spans="1:2">
      <c r="A677" s="1375" t="s">
        <v>2328</v>
      </c>
      <c r="B677" s="1375" t="s">
        <v>2329</v>
      </c>
    </row>
    <row r="678" spans="1:2">
      <c r="A678" s="1375" t="s">
        <v>2330</v>
      </c>
      <c r="B678" s="1375" t="s">
        <v>2331</v>
      </c>
    </row>
    <row r="679" spans="1:2">
      <c r="A679" s="1375" t="s">
        <v>2332</v>
      </c>
      <c r="B679" s="1375" t="s">
        <v>2333</v>
      </c>
    </row>
    <row r="680" spans="1:2">
      <c r="A680" s="1375" t="s">
        <v>2334</v>
      </c>
      <c r="B680" s="1375" t="s">
        <v>2335</v>
      </c>
    </row>
    <row r="681" spans="1:2">
      <c r="A681" s="1375" t="s">
        <v>2336</v>
      </c>
      <c r="B681" s="1375" t="s">
        <v>2337</v>
      </c>
    </row>
    <row r="682" spans="1:2">
      <c r="A682" s="1375" t="s">
        <v>2338</v>
      </c>
      <c r="B682" s="1375" t="s">
        <v>2339</v>
      </c>
    </row>
    <row r="683" spans="1:2">
      <c r="A683" s="1375" t="s">
        <v>2340</v>
      </c>
      <c r="B683" s="1375" t="s">
        <v>2341</v>
      </c>
    </row>
    <row r="684" spans="1:2">
      <c r="A684" s="1375" t="s">
        <v>2342</v>
      </c>
      <c r="B684" s="1375" t="s">
        <v>2343</v>
      </c>
    </row>
    <row r="685" spans="1:2">
      <c r="A685" s="1375" t="s">
        <v>2344</v>
      </c>
      <c r="B685" s="1375" t="s">
        <v>2345</v>
      </c>
    </row>
    <row r="686" spans="1:2">
      <c r="A686" s="1375" t="s">
        <v>2346</v>
      </c>
      <c r="B686" s="1375" t="s">
        <v>2347</v>
      </c>
    </row>
    <row r="687" spans="1:2">
      <c r="A687" s="1375" t="s">
        <v>2348</v>
      </c>
      <c r="B687" s="1375" t="s">
        <v>2349</v>
      </c>
    </row>
    <row r="688" spans="1:2">
      <c r="A688" s="1375" t="s">
        <v>2350</v>
      </c>
      <c r="B688" s="1375" t="s">
        <v>2351</v>
      </c>
    </row>
    <row r="689" spans="1:2">
      <c r="A689" s="1375" t="s">
        <v>2352</v>
      </c>
      <c r="B689" s="1375" t="s">
        <v>2353</v>
      </c>
    </row>
    <row r="690" spans="1:2">
      <c r="A690" s="1375" t="s">
        <v>2354</v>
      </c>
      <c r="B690" s="1375" t="s">
        <v>2355</v>
      </c>
    </row>
    <row r="691" spans="1:2">
      <c r="A691" s="1375" t="s">
        <v>2356</v>
      </c>
      <c r="B691" s="1375" t="s">
        <v>2357</v>
      </c>
    </row>
    <row r="692" spans="1:2">
      <c r="A692" s="1375" t="s">
        <v>2358</v>
      </c>
      <c r="B692" s="1375" t="s">
        <v>2359</v>
      </c>
    </row>
    <row r="693" spans="1:2">
      <c r="A693" s="1375" t="s">
        <v>2360</v>
      </c>
      <c r="B693" s="1375" t="s">
        <v>2361</v>
      </c>
    </row>
    <row r="694" spans="1:2">
      <c r="A694" s="1375" t="s">
        <v>2362</v>
      </c>
      <c r="B694" s="1375" t="s">
        <v>2363</v>
      </c>
    </row>
    <row r="695" spans="1:2">
      <c r="A695" s="1375" t="s">
        <v>2364</v>
      </c>
      <c r="B695" s="1375" t="s">
        <v>2365</v>
      </c>
    </row>
    <row r="696" spans="1:2">
      <c r="A696" s="1375" t="s">
        <v>2366</v>
      </c>
      <c r="B696" s="1375" t="s">
        <v>2367</v>
      </c>
    </row>
    <row r="697" spans="1:2">
      <c r="A697" s="1375" t="s">
        <v>2368</v>
      </c>
      <c r="B697" s="1375" t="s">
        <v>2369</v>
      </c>
    </row>
    <row r="698" spans="1:2">
      <c r="A698" s="1375" t="s">
        <v>2370</v>
      </c>
      <c r="B698" s="1375" t="s">
        <v>2371</v>
      </c>
    </row>
    <row r="699" spans="1:2">
      <c r="A699" s="1375" t="s">
        <v>2372</v>
      </c>
      <c r="B699" s="1375" t="s">
        <v>2373</v>
      </c>
    </row>
    <row r="700" spans="1:2">
      <c r="A700" s="1375" t="s">
        <v>2374</v>
      </c>
      <c r="B700" s="1375" t="s">
        <v>2375</v>
      </c>
    </row>
    <row r="701" spans="1:2">
      <c r="A701" s="1375" t="s">
        <v>2376</v>
      </c>
      <c r="B701" s="1375" t="s">
        <v>2377</v>
      </c>
    </row>
    <row r="702" spans="1:2">
      <c r="A702" s="1375" t="s">
        <v>2378</v>
      </c>
      <c r="B702" s="1375" t="s">
        <v>2379</v>
      </c>
    </row>
    <row r="703" spans="1:2">
      <c r="A703" s="1375" t="s">
        <v>2380</v>
      </c>
      <c r="B703" s="1375" t="s">
        <v>2381</v>
      </c>
    </row>
    <row r="704" spans="1:2">
      <c r="A704" s="1375" t="s">
        <v>2382</v>
      </c>
      <c r="B704" s="1375" t="s">
        <v>2383</v>
      </c>
    </row>
    <row r="705" spans="1:2">
      <c r="A705" s="1375" t="s">
        <v>2384</v>
      </c>
      <c r="B705" s="1375" t="s">
        <v>2385</v>
      </c>
    </row>
    <row r="706" spans="1:2">
      <c r="A706" s="1375" t="s">
        <v>2386</v>
      </c>
      <c r="B706" s="1375" t="s">
        <v>2387</v>
      </c>
    </row>
    <row r="707" spans="1:2">
      <c r="A707" s="1375" t="s">
        <v>2388</v>
      </c>
      <c r="B707" s="1375" t="s">
        <v>2389</v>
      </c>
    </row>
    <row r="708" spans="1:2">
      <c r="A708" s="1375" t="s">
        <v>2390</v>
      </c>
      <c r="B708" s="1375" t="s">
        <v>2391</v>
      </c>
    </row>
    <row r="709" spans="1:2">
      <c r="A709" s="1375" t="s">
        <v>2392</v>
      </c>
      <c r="B709" s="1375" t="s">
        <v>2393</v>
      </c>
    </row>
    <row r="710" spans="1:2">
      <c r="A710" s="1375" t="s">
        <v>2394</v>
      </c>
      <c r="B710" s="1375" t="s">
        <v>2395</v>
      </c>
    </row>
    <row r="711" spans="1:2">
      <c r="A711" s="1375" t="s">
        <v>2396</v>
      </c>
      <c r="B711" s="1375" t="s">
        <v>2397</v>
      </c>
    </row>
    <row r="712" spans="1:2">
      <c r="A712" s="1375" t="s">
        <v>2398</v>
      </c>
      <c r="B712" s="1375" t="s">
        <v>2399</v>
      </c>
    </row>
    <row r="713" spans="1:2">
      <c r="A713" s="1375" t="s">
        <v>2400</v>
      </c>
      <c r="B713" s="1375" t="s">
        <v>2401</v>
      </c>
    </row>
    <row r="714" spans="1:2">
      <c r="A714" s="1375" t="s">
        <v>2402</v>
      </c>
      <c r="B714" s="1375" t="s">
        <v>2403</v>
      </c>
    </row>
    <row r="715" spans="1:2">
      <c r="A715" s="1375" t="s">
        <v>2404</v>
      </c>
      <c r="B715" s="1375" t="s">
        <v>2405</v>
      </c>
    </row>
    <row r="716" spans="1:2">
      <c r="A716" s="1375" t="s">
        <v>2406</v>
      </c>
      <c r="B716" s="1375" t="s">
        <v>2407</v>
      </c>
    </row>
    <row r="717" spans="1:2">
      <c r="A717" s="1375" t="s">
        <v>2408</v>
      </c>
      <c r="B717" s="1375" t="s">
        <v>2409</v>
      </c>
    </row>
    <row r="718" spans="1:2">
      <c r="A718" s="1375" t="s">
        <v>2410</v>
      </c>
      <c r="B718" s="1375" t="s">
        <v>2411</v>
      </c>
    </row>
    <row r="719" spans="1:2">
      <c r="A719" s="1375" t="s">
        <v>2412</v>
      </c>
      <c r="B719" s="1375" t="s">
        <v>2413</v>
      </c>
    </row>
    <row r="720" spans="1:2">
      <c r="A720" s="1375" t="s">
        <v>2414</v>
      </c>
      <c r="B720" s="1375" t="s">
        <v>2415</v>
      </c>
    </row>
    <row r="721" spans="1:2">
      <c r="A721" s="1375" t="s">
        <v>2416</v>
      </c>
      <c r="B721" s="1375" t="s">
        <v>2417</v>
      </c>
    </row>
    <row r="722" spans="1:2">
      <c r="A722" s="1375" t="s">
        <v>2418</v>
      </c>
      <c r="B722" s="1375" t="s">
        <v>2419</v>
      </c>
    </row>
    <row r="723" spans="1:2">
      <c r="A723" s="1375" t="s">
        <v>2420</v>
      </c>
      <c r="B723" s="1375" t="s">
        <v>2421</v>
      </c>
    </row>
    <row r="724" spans="1:2">
      <c r="A724" s="1375" t="s">
        <v>2422</v>
      </c>
      <c r="B724" s="1375" t="s">
        <v>2423</v>
      </c>
    </row>
    <row r="725" spans="1:2">
      <c r="A725" s="1375" t="s">
        <v>2424</v>
      </c>
      <c r="B725" s="1375" t="s">
        <v>2425</v>
      </c>
    </row>
    <row r="726" spans="1:2">
      <c r="A726" s="1375" t="s">
        <v>2426</v>
      </c>
      <c r="B726" s="1375" t="s">
        <v>2427</v>
      </c>
    </row>
    <row r="727" spans="1:2">
      <c r="A727" s="1375" t="s">
        <v>2428</v>
      </c>
      <c r="B727" s="1375" t="s">
        <v>2429</v>
      </c>
    </row>
    <row r="728" spans="1:2">
      <c r="A728" s="1375" t="s">
        <v>2430</v>
      </c>
      <c r="B728" s="1375" t="s">
        <v>2431</v>
      </c>
    </row>
    <row r="729" spans="1:2">
      <c r="A729" s="1375" t="s">
        <v>2432</v>
      </c>
      <c r="B729" s="1375" t="s">
        <v>2433</v>
      </c>
    </row>
    <row r="730" spans="1:2">
      <c r="A730" s="1375" t="s">
        <v>2434</v>
      </c>
      <c r="B730" s="1375" t="s">
        <v>2435</v>
      </c>
    </row>
    <row r="731" spans="1:2">
      <c r="A731" s="1375" t="s">
        <v>2436</v>
      </c>
      <c r="B731" s="1375" t="s">
        <v>2437</v>
      </c>
    </row>
    <row r="732" spans="1:2">
      <c r="A732" s="1375" t="s">
        <v>2438</v>
      </c>
      <c r="B732" s="1375" t="s">
        <v>2439</v>
      </c>
    </row>
    <row r="733" spans="1:2">
      <c r="A733" s="1375" t="s">
        <v>2440</v>
      </c>
      <c r="B733" s="1375" t="s">
        <v>2441</v>
      </c>
    </row>
    <row r="734" spans="1:2">
      <c r="A734" s="1375" t="s">
        <v>2442</v>
      </c>
      <c r="B734" s="1375" t="s">
        <v>2443</v>
      </c>
    </row>
    <row r="735" spans="1:2">
      <c r="A735" s="1375" t="s">
        <v>2444</v>
      </c>
      <c r="B735" s="1375" t="s">
        <v>2445</v>
      </c>
    </row>
    <row r="736" spans="1:2">
      <c r="A736" s="1375" t="s">
        <v>2446</v>
      </c>
      <c r="B736" s="1375" t="s">
        <v>2447</v>
      </c>
    </row>
    <row r="737" spans="1:2">
      <c r="A737" s="1375" t="s">
        <v>2448</v>
      </c>
      <c r="B737" s="1375" t="s">
        <v>2449</v>
      </c>
    </row>
    <row r="738" spans="1:2">
      <c r="A738" s="1375" t="s">
        <v>2450</v>
      </c>
      <c r="B738" s="1375" t="s">
        <v>2451</v>
      </c>
    </row>
    <row r="739" spans="1:2">
      <c r="A739" s="1375" t="s">
        <v>2452</v>
      </c>
      <c r="B739" s="1375" t="s">
        <v>2453</v>
      </c>
    </row>
    <row r="740" spans="1:2">
      <c r="A740" s="1375" t="s">
        <v>2454</v>
      </c>
      <c r="B740" s="1375" t="s">
        <v>2455</v>
      </c>
    </row>
    <row r="741" spans="1:2">
      <c r="A741" s="1375" t="s">
        <v>2456</v>
      </c>
      <c r="B741" s="1375" t="s">
        <v>2457</v>
      </c>
    </row>
    <row r="742" spans="1:2">
      <c r="A742" s="1375" t="s">
        <v>2458</v>
      </c>
      <c r="B742" s="1375" t="s">
        <v>2459</v>
      </c>
    </row>
    <row r="743" spans="1:2">
      <c r="A743" s="1375" t="s">
        <v>2460</v>
      </c>
      <c r="B743" s="1375" t="s">
        <v>2461</v>
      </c>
    </row>
    <row r="744" spans="1:2">
      <c r="A744" s="1375" t="s">
        <v>2462</v>
      </c>
      <c r="B744" s="1375" t="s">
        <v>2463</v>
      </c>
    </row>
    <row r="745" spans="1:2">
      <c r="A745" s="1375" t="s">
        <v>2464</v>
      </c>
      <c r="B745" s="1375" t="s">
        <v>2465</v>
      </c>
    </row>
    <row r="746" spans="1:2">
      <c r="A746" s="1375" t="s">
        <v>2466</v>
      </c>
      <c r="B746" s="1375" t="s">
        <v>2467</v>
      </c>
    </row>
    <row r="747" spans="1:2">
      <c r="A747" s="1375" t="s">
        <v>2468</v>
      </c>
      <c r="B747" s="1375" t="s">
        <v>2469</v>
      </c>
    </row>
    <row r="748" spans="1:2">
      <c r="A748" s="1375" t="s">
        <v>2470</v>
      </c>
      <c r="B748" s="1375" t="s">
        <v>2471</v>
      </c>
    </row>
    <row r="749" spans="1:2">
      <c r="A749" s="1375" t="s">
        <v>2472</v>
      </c>
      <c r="B749" s="1375" t="s">
        <v>2473</v>
      </c>
    </row>
    <row r="750" spans="1:2">
      <c r="A750" s="1375" t="s">
        <v>2474</v>
      </c>
      <c r="B750" s="1375" t="s">
        <v>2475</v>
      </c>
    </row>
    <row r="751" spans="1:2">
      <c r="A751" s="1375" t="s">
        <v>2476</v>
      </c>
      <c r="B751" s="1375" t="s">
        <v>2477</v>
      </c>
    </row>
    <row r="752" spans="1:2">
      <c r="A752" s="1375" t="s">
        <v>2478</v>
      </c>
      <c r="B752" s="1375" t="s">
        <v>2479</v>
      </c>
    </row>
    <row r="753" spans="1:2">
      <c r="A753" s="1375" t="s">
        <v>2480</v>
      </c>
      <c r="B753" s="1375" t="s">
        <v>2481</v>
      </c>
    </row>
    <row r="754" spans="1:2">
      <c r="A754" s="1375" t="s">
        <v>2482</v>
      </c>
      <c r="B754" s="1375" t="s">
        <v>2483</v>
      </c>
    </row>
    <row r="755" spans="1:2">
      <c r="A755" s="1375" t="s">
        <v>2484</v>
      </c>
      <c r="B755" s="1375" t="s">
        <v>2485</v>
      </c>
    </row>
    <row r="756" spans="1:2">
      <c r="A756" s="1375" t="s">
        <v>2486</v>
      </c>
      <c r="B756" s="1375" t="s">
        <v>2487</v>
      </c>
    </row>
    <row r="757" spans="1:2">
      <c r="A757" s="1375" t="s">
        <v>2488</v>
      </c>
      <c r="B757" s="1375" t="s">
        <v>2489</v>
      </c>
    </row>
    <row r="758" spans="1:2">
      <c r="A758" s="1375" t="s">
        <v>2490</v>
      </c>
      <c r="B758" s="1375" t="s">
        <v>2491</v>
      </c>
    </row>
    <row r="759" spans="1:2">
      <c r="A759" s="1375" t="s">
        <v>2492</v>
      </c>
      <c r="B759" s="1375" t="s">
        <v>2493</v>
      </c>
    </row>
    <row r="760" spans="1:2">
      <c r="A760" s="1375" t="s">
        <v>2494</v>
      </c>
      <c r="B760" s="1375" t="s">
        <v>2495</v>
      </c>
    </row>
    <row r="761" spans="1:2">
      <c r="A761" s="1375" t="s">
        <v>2496</v>
      </c>
      <c r="B761" s="1375" t="s">
        <v>2497</v>
      </c>
    </row>
    <row r="762" spans="1:2">
      <c r="A762" s="1375" t="s">
        <v>2498</v>
      </c>
      <c r="B762" s="1375" t="s">
        <v>2499</v>
      </c>
    </row>
    <row r="763" spans="1:2">
      <c r="A763" s="1375" t="s">
        <v>2500</v>
      </c>
      <c r="B763" s="1375" t="s">
        <v>2501</v>
      </c>
    </row>
    <row r="764" spans="1:2">
      <c r="A764" s="1375" t="s">
        <v>2502</v>
      </c>
      <c r="B764" s="1375" t="s">
        <v>2503</v>
      </c>
    </row>
    <row r="765" spans="1:2">
      <c r="A765" s="1375" t="s">
        <v>2504</v>
      </c>
      <c r="B765" s="1375" t="s">
        <v>2505</v>
      </c>
    </row>
    <row r="766" spans="1:2">
      <c r="A766" s="1375" t="s">
        <v>2506</v>
      </c>
      <c r="B766" s="1375" t="s">
        <v>2507</v>
      </c>
    </row>
    <row r="767" spans="1:2">
      <c r="A767" s="1375" t="s">
        <v>2508</v>
      </c>
      <c r="B767" s="1375" t="s">
        <v>2509</v>
      </c>
    </row>
    <row r="768" spans="1:2">
      <c r="A768" s="1375" t="s">
        <v>2510</v>
      </c>
      <c r="B768" s="1375" t="s">
        <v>2511</v>
      </c>
    </row>
    <row r="769" spans="1:2">
      <c r="A769" s="1375" t="s">
        <v>2512</v>
      </c>
      <c r="B769" s="1375" t="s">
        <v>2513</v>
      </c>
    </row>
    <row r="770" spans="1:2">
      <c r="A770" s="1375" t="s">
        <v>2514</v>
      </c>
      <c r="B770" s="1375" t="s">
        <v>2515</v>
      </c>
    </row>
    <row r="771" spans="1:2">
      <c r="A771" s="1375" t="s">
        <v>2516</v>
      </c>
      <c r="B771" s="1375" t="s">
        <v>2517</v>
      </c>
    </row>
    <row r="772" spans="1:2">
      <c r="A772" s="1375" t="s">
        <v>2518</v>
      </c>
      <c r="B772" s="1375" t="s">
        <v>2519</v>
      </c>
    </row>
    <row r="773" spans="1:2">
      <c r="A773" s="1375" t="s">
        <v>2520</v>
      </c>
      <c r="B773" s="1375" t="s">
        <v>2521</v>
      </c>
    </row>
    <row r="774" spans="1:2">
      <c r="A774" s="1375" t="s">
        <v>2522</v>
      </c>
      <c r="B774" s="1375" t="s">
        <v>2523</v>
      </c>
    </row>
    <row r="775" spans="1:2">
      <c r="A775" s="1375" t="s">
        <v>2524</v>
      </c>
      <c r="B775" s="1375" t="s">
        <v>2525</v>
      </c>
    </row>
    <row r="776" spans="1:2">
      <c r="A776" s="1375" t="s">
        <v>2526</v>
      </c>
      <c r="B776" s="1375" t="s">
        <v>2527</v>
      </c>
    </row>
    <row r="777" spans="1:2">
      <c r="A777" s="1375" t="s">
        <v>2528</v>
      </c>
      <c r="B777" s="1375" t="s">
        <v>2529</v>
      </c>
    </row>
    <row r="778" spans="1:2">
      <c r="A778" s="1375" t="s">
        <v>2530</v>
      </c>
      <c r="B778" s="1375" t="s">
        <v>2531</v>
      </c>
    </row>
    <row r="779" spans="1:2">
      <c r="A779" s="1375" t="s">
        <v>2532</v>
      </c>
      <c r="B779" s="1375" t="s">
        <v>2533</v>
      </c>
    </row>
    <row r="780" spans="1:2">
      <c r="A780" s="1375" t="s">
        <v>2534</v>
      </c>
      <c r="B780" s="1375" t="s">
        <v>2535</v>
      </c>
    </row>
    <row r="781" spans="1:2">
      <c r="A781" s="1375" t="s">
        <v>2536</v>
      </c>
      <c r="B781" s="1375" t="s">
        <v>2537</v>
      </c>
    </row>
    <row r="782" spans="1:2">
      <c r="A782" s="1375" t="s">
        <v>2538</v>
      </c>
      <c r="B782" s="1375" t="s">
        <v>2539</v>
      </c>
    </row>
    <row r="783" spans="1:2">
      <c r="A783" s="1375" t="s">
        <v>2540</v>
      </c>
      <c r="B783" s="1375" t="s">
        <v>2541</v>
      </c>
    </row>
    <row r="784" spans="1:2">
      <c r="A784" s="1375" t="s">
        <v>2542</v>
      </c>
      <c r="B784" s="1375" t="s">
        <v>2543</v>
      </c>
    </row>
    <row r="785" spans="1:2">
      <c r="A785" s="1375" t="s">
        <v>2544</v>
      </c>
      <c r="B785" s="1375" t="s">
        <v>2545</v>
      </c>
    </row>
    <row r="786" spans="1:2">
      <c r="A786" s="1375" t="s">
        <v>2546</v>
      </c>
      <c r="B786" s="1375" t="s">
        <v>2547</v>
      </c>
    </row>
    <row r="787" spans="1:2">
      <c r="A787" s="1375" t="s">
        <v>2548</v>
      </c>
      <c r="B787" s="1375" t="s">
        <v>2549</v>
      </c>
    </row>
    <row r="788" spans="1:2">
      <c r="A788" s="1375" t="s">
        <v>2550</v>
      </c>
      <c r="B788" s="1375" t="s">
        <v>2551</v>
      </c>
    </row>
    <row r="789" spans="1:2">
      <c r="A789" s="1375" t="s">
        <v>2552</v>
      </c>
      <c r="B789" s="1375" t="s">
        <v>2553</v>
      </c>
    </row>
    <row r="790" spans="1:2">
      <c r="A790" s="1375" t="s">
        <v>2554</v>
      </c>
      <c r="B790" s="1375" t="s">
        <v>2555</v>
      </c>
    </row>
    <row r="791" spans="1:2">
      <c r="A791" s="1375" t="s">
        <v>2556</v>
      </c>
      <c r="B791" s="1375" t="s">
        <v>2557</v>
      </c>
    </row>
    <row r="792" spans="1:2">
      <c r="A792" s="1375" t="s">
        <v>2558</v>
      </c>
      <c r="B792" s="1375" t="s">
        <v>2559</v>
      </c>
    </row>
    <row r="793" spans="1:2">
      <c r="A793" s="1375" t="s">
        <v>2560</v>
      </c>
      <c r="B793" s="1375" t="s">
        <v>2561</v>
      </c>
    </row>
    <row r="794" spans="1:2">
      <c r="A794" s="1375" t="s">
        <v>2562</v>
      </c>
      <c r="B794" s="1375" t="s">
        <v>2563</v>
      </c>
    </row>
    <row r="795" spans="1:2">
      <c r="A795" s="1375" t="s">
        <v>2564</v>
      </c>
      <c r="B795" s="1375" t="s">
        <v>2565</v>
      </c>
    </row>
    <row r="796" spans="1:2">
      <c r="A796" s="1375" t="s">
        <v>2566</v>
      </c>
      <c r="B796" s="1375" t="s">
        <v>2567</v>
      </c>
    </row>
    <row r="797" spans="1:2">
      <c r="A797" s="1375" t="s">
        <v>2568</v>
      </c>
      <c r="B797" s="1375" t="s">
        <v>2569</v>
      </c>
    </row>
    <row r="798" spans="1:2">
      <c r="A798" s="1375" t="s">
        <v>2570</v>
      </c>
      <c r="B798" s="1375" t="s">
        <v>2571</v>
      </c>
    </row>
    <row r="799" spans="1:2">
      <c r="A799" s="1375" t="s">
        <v>2572</v>
      </c>
      <c r="B799" s="1375" t="s">
        <v>2573</v>
      </c>
    </row>
    <row r="800" spans="1:2">
      <c r="A800" s="1375" t="s">
        <v>2574</v>
      </c>
      <c r="B800" s="1375" t="s">
        <v>2575</v>
      </c>
    </row>
    <row r="801" spans="1:2">
      <c r="A801" s="1375" t="s">
        <v>2576</v>
      </c>
      <c r="B801" s="1375" t="s">
        <v>2577</v>
      </c>
    </row>
    <row r="802" spans="1:2">
      <c r="A802" s="1375" t="s">
        <v>2578</v>
      </c>
      <c r="B802" s="1375" t="s">
        <v>2579</v>
      </c>
    </row>
    <row r="803" spans="1:2">
      <c r="A803" s="1375" t="s">
        <v>2580</v>
      </c>
      <c r="B803" s="1375" t="s">
        <v>2581</v>
      </c>
    </row>
    <row r="804" spans="1:2">
      <c r="A804" s="1375" t="s">
        <v>2582</v>
      </c>
      <c r="B804" s="1375" t="s">
        <v>2583</v>
      </c>
    </row>
    <row r="805" spans="1:2">
      <c r="A805" s="1375" t="s">
        <v>2584</v>
      </c>
      <c r="B805" s="1375" t="s">
        <v>2585</v>
      </c>
    </row>
    <row r="806" spans="1:2">
      <c r="A806" s="1375" t="s">
        <v>2586</v>
      </c>
      <c r="B806" s="1375" t="s">
        <v>2587</v>
      </c>
    </row>
    <row r="807" spans="1:2">
      <c r="A807" s="1375" t="s">
        <v>2588</v>
      </c>
      <c r="B807" s="1375" t="s">
        <v>2589</v>
      </c>
    </row>
    <row r="808" spans="1:2">
      <c r="A808" s="1375" t="s">
        <v>2590</v>
      </c>
      <c r="B808" s="1375" t="s">
        <v>2591</v>
      </c>
    </row>
    <row r="809" spans="1:2">
      <c r="A809" s="1375" t="s">
        <v>2592</v>
      </c>
      <c r="B809" s="1375" t="s">
        <v>2593</v>
      </c>
    </row>
    <row r="810" spans="1:2">
      <c r="A810" s="1375" t="s">
        <v>2594</v>
      </c>
      <c r="B810" s="1375" t="s">
        <v>2595</v>
      </c>
    </row>
    <row r="811" spans="1:2">
      <c r="A811" s="1375" t="s">
        <v>2596</v>
      </c>
      <c r="B811" s="1375" t="s">
        <v>2597</v>
      </c>
    </row>
    <row r="812" spans="1:2">
      <c r="A812" s="1375" t="s">
        <v>2598</v>
      </c>
      <c r="B812" s="1375" t="s">
        <v>2599</v>
      </c>
    </row>
    <row r="813" spans="1:2">
      <c r="A813" s="1375" t="s">
        <v>2600</v>
      </c>
      <c r="B813" s="1375" t="s">
        <v>2601</v>
      </c>
    </row>
    <row r="814" spans="1:2">
      <c r="A814" s="1375" t="s">
        <v>2602</v>
      </c>
      <c r="B814" s="1375" t="s">
        <v>2603</v>
      </c>
    </row>
    <row r="815" spans="1:2">
      <c r="A815" s="1375" t="s">
        <v>2604</v>
      </c>
      <c r="B815" s="1375" t="s">
        <v>2605</v>
      </c>
    </row>
    <row r="816" spans="1:2">
      <c r="A816" s="1375" t="s">
        <v>2606</v>
      </c>
      <c r="B816" s="1375" t="s">
        <v>2607</v>
      </c>
    </row>
    <row r="817" spans="1:2">
      <c r="A817" s="1375" t="s">
        <v>2608</v>
      </c>
      <c r="B817" s="1375" t="s">
        <v>2609</v>
      </c>
    </row>
    <row r="818" spans="1:2">
      <c r="A818" s="1375" t="s">
        <v>2610</v>
      </c>
      <c r="B818" s="1375" t="s">
        <v>2611</v>
      </c>
    </row>
    <row r="819" spans="1:2">
      <c r="A819" s="1375" t="s">
        <v>2612</v>
      </c>
      <c r="B819" s="1375" t="s">
        <v>2613</v>
      </c>
    </row>
    <row r="820" spans="1:2">
      <c r="A820" s="1375" t="s">
        <v>2614</v>
      </c>
      <c r="B820" s="1375" t="s">
        <v>2615</v>
      </c>
    </row>
    <row r="821" spans="1:2">
      <c r="A821" s="1375" t="s">
        <v>2616</v>
      </c>
      <c r="B821" s="1375" t="s">
        <v>2617</v>
      </c>
    </row>
    <row r="822" spans="1:2">
      <c r="A822" s="1375" t="s">
        <v>2618</v>
      </c>
      <c r="B822" s="1375" t="s">
        <v>2619</v>
      </c>
    </row>
    <row r="823" spans="1:2">
      <c r="A823" s="1375" t="s">
        <v>2620</v>
      </c>
      <c r="B823" s="1375" t="s">
        <v>2621</v>
      </c>
    </row>
    <row r="824" spans="1:2">
      <c r="A824" s="1375" t="s">
        <v>2622</v>
      </c>
      <c r="B824" s="1375" t="s">
        <v>2623</v>
      </c>
    </row>
    <row r="825" spans="1:2">
      <c r="A825" s="1375" t="s">
        <v>2624</v>
      </c>
      <c r="B825" s="1375" t="s">
        <v>2625</v>
      </c>
    </row>
    <row r="826" spans="1:2">
      <c r="A826" s="1375" t="s">
        <v>2626</v>
      </c>
      <c r="B826" s="1375" t="s">
        <v>2627</v>
      </c>
    </row>
    <row r="827" spans="1:2">
      <c r="A827" s="1375" t="s">
        <v>2628</v>
      </c>
      <c r="B827" s="1375" t="s">
        <v>2629</v>
      </c>
    </row>
    <row r="828" spans="1:2">
      <c r="A828" s="1375" t="s">
        <v>2630</v>
      </c>
      <c r="B828" s="1375" t="s">
        <v>2631</v>
      </c>
    </row>
    <row r="829" spans="1:2">
      <c r="A829" s="1375" t="s">
        <v>2632</v>
      </c>
      <c r="B829" s="1375" t="s">
        <v>2633</v>
      </c>
    </row>
    <row r="830" spans="1:2">
      <c r="A830" s="1375" t="s">
        <v>2634</v>
      </c>
      <c r="B830" s="1375" t="s">
        <v>2635</v>
      </c>
    </row>
    <row r="831" spans="1:2">
      <c r="A831" s="1375" t="s">
        <v>2636</v>
      </c>
      <c r="B831" s="1375" t="s">
        <v>2637</v>
      </c>
    </row>
    <row r="832" spans="1:2">
      <c r="A832" s="1375" t="s">
        <v>2638</v>
      </c>
      <c r="B832" s="1375" t="s">
        <v>2639</v>
      </c>
    </row>
    <row r="833" spans="1:2">
      <c r="A833" s="1375" t="s">
        <v>2640</v>
      </c>
      <c r="B833" s="1375" t="s">
        <v>2641</v>
      </c>
    </row>
    <row r="834" spans="1:2">
      <c r="A834" s="1375" t="s">
        <v>2642</v>
      </c>
      <c r="B834" s="1375" t="s">
        <v>2643</v>
      </c>
    </row>
    <row r="835" spans="1:2">
      <c r="A835" s="1375" t="s">
        <v>2644</v>
      </c>
      <c r="B835" s="1375" t="s">
        <v>2645</v>
      </c>
    </row>
    <row r="836" spans="1:2">
      <c r="A836" s="1375" t="s">
        <v>2646</v>
      </c>
      <c r="B836" s="1375" t="s">
        <v>2647</v>
      </c>
    </row>
    <row r="837" spans="1:2">
      <c r="A837" s="1375" t="s">
        <v>2648</v>
      </c>
      <c r="B837" s="1375" t="s">
        <v>2649</v>
      </c>
    </row>
    <row r="838" spans="1:2">
      <c r="A838" s="1375" t="s">
        <v>2650</v>
      </c>
      <c r="B838" s="1375" t="s">
        <v>2651</v>
      </c>
    </row>
    <row r="839" spans="1:2">
      <c r="A839" s="1375" t="s">
        <v>2652</v>
      </c>
      <c r="B839" s="1375" t="s">
        <v>2653</v>
      </c>
    </row>
    <row r="840" spans="1:2">
      <c r="A840" s="1375" t="s">
        <v>2654</v>
      </c>
      <c r="B840" s="1375" t="s">
        <v>2655</v>
      </c>
    </row>
    <row r="841" spans="1:2">
      <c r="A841" s="1375" t="s">
        <v>2656</v>
      </c>
      <c r="B841" s="1375" t="s">
        <v>2657</v>
      </c>
    </row>
    <row r="842" spans="1:2">
      <c r="A842" s="1375" t="s">
        <v>2658</v>
      </c>
      <c r="B842" s="1375" t="s">
        <v>2659</v>
      </c>
    </row>
    <row r="843" spans="1:2">
      <c r="A843" s="1375" t="s">
        <v>2660</v>
      </c>
      <c r="B843" s="1375" t="s">
        <v>2661</v>
      </c>
    </row>
    <row r="844" spans="1:2">
      <c r="A844" s="1375" t="s">
        <v>2662</v>
      </c>
      <c r="B844" s="1375" t="s">
        <v>2663</v>
      </c>
    </row>
    <row r="845" spans="1:2">
      <c r="A845" s="1375" t="s">
        <v>2664</v>
      </c>
      <c r="B845" s="1375" t="s">
        <v>2665</v>
      </c>
    </row>
    <row r="846" spans="1:2">
      <c r="A846" s="1375" t="s">
        <v>2666</v>
      </c>
      <c r="B846" s="1375" t="s">
        <v>2667</v>
      </c>
    </row>
    <row r="847" spans="1:2">
      <c r="A847" s="1375" t="s">
        <v>2668</v>
      </c>
      <c r="B847" s="1375" t="s">
        <v>2669</v>
      </c>
    </row>
    <row r="848" spans="1:2">
      <c r="A848" s="1375" t="s">
        <v>2670</v>
      </c>
      <c r="B848" s="1375" t="s">
        <v>2671</v>
      </c>
    </row>
    <row r="849" spans="1:2">
      <c r="A849" s="1375" t="s">
        <v>2672</v>
      </c>
      <c r="B849" s="1375" t="s">
        <v>2673</v>
      </c>
    </row>
    <row r="850" spans="1:2">
      <c r="A850" s="1375" t="s">
        <v>2674</v>
      </c>
      <c r="B850" s="1375" t="s">
        <v>2675</v>
      </c>
    </row>
    <row r="851" spans="1:2">
      <c r="A851" s="1375" t="s">
        <v>2676</v>
      </c>
      <c r="B851" s="1375" t="s">
        <v>2677</v>
      </c>
    </row>
    <row r="852" spans="1:2">
      <c r="A852" s="1375" t="s">
        <v>2678</v>
      </c>
      <c r="B852" s="1375" t="s">
        <v>2679</v>
      </c>
    </row>
    <row r="853" spans="1:2">
      <c r="A853" s="1375" t="s">
        <v>2680</v>
      </c>
      <c r="B853" s="1375" t="s">
        <v>2681</v>
      </c>
    </row>
    <row r="854" spans="1:2">
      <c r="A854" s="1375" t="s">
        <v>2682</v>
      </c>
      <c r="B854" s="1375" t="s">
        <v>1965</v>
      </c>
    </row>
    <row r="855" spans="1:2">
      <c r="A855" s="1375" t="s">
        <v>2683</v>
      </c>
      <c r="B855" s="1375" t="s">
        <v>2684</v>
      </c>
    </row>
    <row r="856" spans="1:2">
      <c r="A856" s="1375" t="s">
        <v>2685</v>
      </c>
      <c r="B856" s="1375" t="s">
        <v>2686</v>
      </c>
    </row>
    <row r="857" spans="1:2">
      <c r="A857" s="1375" t="s">
        <v>2687</v>
      </c>
      <c r="B857" s="1375" t="s">
        <v>2688</v>
      </c>
    </row>
    <row r="858" spans="1:2">
      <c r="A858" s="1375" t="s">
        <v>2689</v>
      </c>
      <c r="B858" s="1375" t="s">
        <v>2690</v>
      </c>
    </row>
    <row r="859" spans="1:2">
      <c r="A859" s="1375" t="s">
        <v>2691</v>
      </c>
      <c r="B859" s="1375" t="s">
        <v>2692</v>
      </c>
    </row>
    <row r="860" spans="1:2">
      <c r="A860" s="1375" t="s">
        <v>2693</v>
      </c>
      <c r="B860" s="1375" t="s">
        <v>2694</v>
      </c>
    </row>
    <row r="861" spans="1:2">
      <c r="A861" s="1375" t="s">
        <v>2695</v>
      </c>
      <c r="B861" s="1375" t="s">
        <v>2696</v>
      </c>
    </row>
    <row r="862" spans="1:2">
      <c r="A862" s="1375" t="s">
        <v>2697</v>
      </c>
      <c r="B862" s="1375" t="s">
        <v>2698</v>
      </c>
    </row>
    <row r="863" spans="1:2">
      <c r="A863" s="1375" t="s">
        <v>2699</v>
      </c>
      <c r="B863" s="1375" t="s">
        <v>2700</v>
      </c>
    </row>
    <row r="864" spans="1:2">
      <c r="A864" s="1375" t="s">
        <v>2701</v>
      </c>
      <c r="B864" s="1375" t="s">
        <v>2702</v>
      </c>
    </row>
    <row r="865" spans="1:2">
      <c r="A865" s="1375" t="s">
        <v>2703</v>
      </c>
      <c r="B865" s="1375" t="s">
        <v>2704</v>
      </c>
    </row>
    <row r="866" spans="1:2">
      <c r="A866" s="1375" t="s">
        <v>2705</v>
      </c>
      <c r="B866" s="1375" t="s">
        <v>2706</v>
      </c>
    </row>
    <row r="867" spans="1:2">
      <c r="A867" s="1375" t="s">
        <v>2707</v>
      </c>
      <c r="B867" s="1375" t="s">
        <v>2708</v>
      </c>
    </row>
    <row r="868" spans="1:2">
      <c r="A868" s="1375" t="s">
        <v>2709</v>
      </c>
      <c r="B868" s="1375" t="s">
        <v>2710</v>
      </c>
    </row>
    <row r="869" spans="1:2">
      <c r="A869" s="1375" t="s">
        <v>2711</v>
      </c>
      <c r="B869" s="1375" t="s">
        <v>2712</v>
      </c>
    </row>
    <row r="870" spans="1:2">
      <c r="A870" s="1375" t="s">
        <v>2713</v>
      </c>
      <c r="B870" s="1375" t="s">
        <v>2714</v>
      </c>
    </row>
    <row r="871" spans="1:2">
      <c r="A871" s="1375" t="s">
        <v>2715</v>
      </c>
      <c r="B871" s="1375" t="s">
        <v>2716</v>
      </c>
    </row>
    <row r="872" spans="1:2">
      <c r="A872" s="1375" t="s">
        <v>2717</v>
      </c>
      <c r="B872" s="1375" t="s">
        <v>2718</v>
      </c>
    </row>
    <row r="873" spans="1:2">
      <c r="A873" s="1375" t="s">
        <v>2719</v>
      </c>
      <c r="B873" s="1375" t="s">
        <v>2720</v>
      </c>
    </row>
    <row r="874" spans="1:2">
      <c r="A874" s="1375" t="s">
        <v>2721</v>
      </c>
      <c r="B874" s="1375" t="s">
        <v>2722</v>
      </c>
    </row>
    <row r="875" spans="1:2">
      <c r="A875" s="1375" t="s">
        <v>2723</v>
      </c>
      <c r="B875" s="1375" t="s">
        <v>2724</v>
      </c>
    </row>
    <row r="876" spans="1:2">
      <c r="A876" s="1375" t="s">
        <v>2725</v>
      </c>
      <c r="B876" s="1375" t="s">
        <v>2726</v>
      </c>
    </row>
    <row r="877" spans="1:2">
      <c r="A877" s="1375" t="s">
        <v>2727</v>
      </c>
      <c r="B877" s="1375" t="s">
        <v>2728</v>
      </c>
    </row>
    <row r="878" spans="1:2">
      <c r="A878" s="1375" t="s">
        <v>2729</v>
      </c>
      <c r="B878" s="1375" t="s">
        <v>2730</v>
      </c>
    </row>
    <row r="879" spans="1:2">
      <c r="A879" s="1375" t="s">
        <v>2731</v>
      </c>
      <c r="B879" s="1375" t="s">
        <v>2732</v>
      </c>
    </row>
    <row r="880" spans="1:2">
      <c r="A880" s="1375" t="s">
        <v>2733</v>
      </c>
      <c r="B880" s="1375" t="s">
        <v>2734</v>
      </c>
    </row>
    <row r="881" spans="1:2">
      <c r="A881" s="1375" t="s">
        <v>2735</v>
      </c>
      <c r="B881" s="1375" t="s">
        <v>2736</v>
      </c>
    </row>
    <row r="882" spans="1:2">
      <c r="A882" s="1375" t="s">
        <v>2737</v>
      </c>
      <c r="B882" s="1375" t="s">
        <v>2738</v>
      </c>
    </row>
    <row r="883" spans="1:2">
      <c r="A883" s="1375" t="s">
        <v>2739</v>
      </c>
      <c r="B883" s="1375" t="s">
        <v>2740</v>
      </c>
    </row>
    <row r="884" spans="1:2">
      <c r="A884" s="1375" t="s">
        <v>2741</v>
      </c>
      <c r="B884" s="1375" t="s">
        <v>2742</v>
      </c>
    </row>
    <row r="885" spans="1:2">
      <c r="A885" s="1375" t="s">
        <v>2743</v>
      </c>
      <c r="B885" s="1375" t="s">
        <v>2744</v>
      </c>
    </row>
    <row r="886" spans="1:2">
      <c r="A886" s="1375" t="s">
        <v>2745</v>
      </c>
      <c r="B886" s="1375" t="s">
        <v>2746</v>
      </c>
    </row>
    <row r="887" spans="1:2">
      <c r="A887" s="1375" t="s">
        <v>2747</v>
      </c>
      <c r="B887" s="1375" t="s">
        <v>2748</v>
      </c>
    </row>
    <row r="888" spans="1:2">
      <c r="A888" s="1375" t="s">
        <v>2749</v>
      </c>
      <c r="B888" s="1375" t="s">
        <v>2750</v>
      </c>
    </row>
    <row r="889" spans="1:2">
      <c r="A889" s="1375" t="s">
        <v>2751</v>
      </c>
      <c r="B889" s="1375" t="s">
        <v>2752</v>
      </c>
    </row>
    <row r="890" spans="1:2">
      <c r="A890" s="1375" t="s">
        <v>2753</v>
      </c>
      <c r="B890" s="1375" t="s">
        <v>2754</v>
      </c>
    </row>
    <row r="891" spans="1:2">
      <c r="A891" s="1375" t="s">
        <v>2755</v>
      </c>
      <c r="B891" s="1375" t="s">
        <v>2756</v>
      </c>
    </row>
    <row r="892" spans="1:2">
      <c r="A892" s="1375" t="s">
        <v>2757</v>
      </c>
      <c r="B892" s="1375" t="s">
        <v>2758</v>
      </c>
    </row>
    <row r="893" spans="1:2">
      <c r="A893" s="1375" t="s">
        <v>2759</v>
      </c>
      <c r="B893" s="1375" t="s">
        <v>2760</v>
      </c>
    </row>
    <row r="894" spans="1:2">
      <c r="A894" s="1375" t="s">
        <v>2761</v>
      </c>
      <c r="B894" s="1375" t="s">
        <v>2762</v>
      </c>
    </row>
    <row r="895" spans="1:2">
      <c r="A895" s="1375" t="s">
        <v>2763</v>
      </c>
      <c r="B895" s="1375" t="s">
        <v>2764</v>
      </c>
    </row>
    <row r="896" spans="1:2">
      <c r="A896" s="1375" t="s">
        <v>2765</v>
      </c>
      <c r="B896" s="1375" t="s">
        <v>1305</v>
      </c>
    </row>
    <row r="897" spans="1:2">
      <c r="A897" s="1375" t="s">
        <v>2766</v>
      </c>
      <c r="B897" s="1375" t="s">
        <v>2767</v>
      </c>
    </row>
    <row r="898" spans="1:2">
      <c r="A898" s="1375" t="s">
        <v>2768</v>
      </c>
      <c r="B898" s="1375" t="s">
        <v>2769</v>
      </c>
    </row>
    <row r="899" spans="1:2">
      <c r="A899" s="1375" t="s">
        <v>2770</v>
      </c>
      <c r="B899" s="1375" t="s">
        <v>2771</v>
      </c>
    </row>
    <row r="900" spans="1:2">
      <c r="A900" s="1375" t="s">
        <v>2772</v>
      </c>
      <c r="B900" s="1375" t="s">
        <v>2773</v>
      </c>
    </row>
    <row r="901" spans="1:2">
      <c r="A901" s="1375" t="s">
        <v>2774</v>
      </c>
      <c r="B901" s="1375" t="s">
        <v>2775</v>
      </c>
    </row>
    <row r="902" spans="1:2">
      <c r="A902" s="1375" t="s">
        <v>2776</v>
      </c>
      <c r="B902" s="1375" t="s">
        <v>1977</v>
      </c>
    </row>
    <row r="903" spans="1:2">
      <c r="A903" s="1375" t="s">
        <v>2777</v>
      </c>
      <c r="B903" s="1375" t="s">
        <v>2778</v>
      </c>
    </row>
    <row r="904" spans="1:2">
      <c r="A904" s="1375" t="s">
        <v>2779</v>
      </c>
      <c r="B904" s="1375" t="s">
        <v>2780</v>
      </c>
    </row>
    <row r="905" spans="1:2">
      <c r="A905" s="1375" t="s">
        <v>2781</v>
      </c>
      <c r="B905" s="1375" t="s">
        <v>2782</v>
      </c>
    </row>
    <row r="906" spans="1:2">
      <c r="A906" s="1375" t="s">
        <v>2783</v>
      </c>
      <c r="B906" s="1375" t="s">
        <v>2784</v>
      </c>
    </row>
    <row r="907" spans="1:2">
      <c r="A907" s="1375" t="s">
        <v>2785</v>
      </c>
      <c r="B907" s="1375" t="s">
        <v>2786</v>
      </c>
    </row>
    <row r="908" spans="1:2">
      <c r="A908" s="1375" t="s">
        <v>2787</v>
      </c>
      <c r="B908" s="1375" t="s">
        <v>2788</v>
      </c>
    </row>
    <row r="909" spans="1:2">
      <c r="A909" s="1375" t="s">
        <v>2789</v>
      </c>
      <c r="B909" s="1375" t="s">
        <v>2790</v>
      </c>
    </row>
    <row r="910" spans="1:2">
      <c r="A910" s="1375" t="s">
        <v>2791</v>
      </c>
      <c r="B910" s="1375" t="s">
        <v>2792</v>
      </c>
    </row>
    <row r="911" spans="1:2">
      <c r="A911" s="1375" t="s">
        <v>2793</v>
      </c>
      <c r="B911" s="1375" t="s">
        <v>2794</v>
      </c>
    </row>
    <row r="912" spans="1:2">
      <c r="A912" s="1375" t="s">
        <v>2795</v>
      </c>
      <c r="B912" s="1375" t="s">
        <v>2796</v>
      </c>
    </row>
    <row r="913" spans="1:2">
      <c r="A913" s="1375" t="s">
        <v>2797</v>
      </c>
      <c r="B913" s="1375" t="s">
        <v>2798</v>
      </c>
    </row>
    <row r="914" spans="1:2">
      <c r="A914" s="1375" t="s">
        <v>2799</v>
      </c>
      <c r="B914" s="1375" t="s">
        <v>2800</v>
      </c>
    </row>
    <row r="915" spans="1:2">
      <c r="A915" s="1375" t="s">
        <v>2801</v>
      </c>
      <c r="B915" s="1375" t="s">
        <v>2802</v>
      </c>
    </row>
    <row r="916" spans="1:2">
      <c r="A916" s="1375" t="s">
        <v>2803</v>
      </c>
      <c r="B916" s="1375" t="s">
        <v>2804</v>
      </c>
    </row>
    <row r="917" spans="1:2">
      <c r="A917" s="1375" t="s">
        <v>2805</v>
      </c>
      <c r="B917" s="1375" t="s">
        <v>2806</v>
      </c>
    </row>
    <row r="918" spans="1:2">
      <c r="A918" s="1375" t="s">
        <v>2807</v>
      </c>
      <c r="B918" s="1375" t="s">
        <v>2808</v>
      </c>
    </row>
    <row r="919" spans="1:2">
      <c r="A919" s="1375" t="s">
        <v>2809</v>
      </c>
      <c r="B919" s="1375" t="s">
        <v>2810</v>
      </c>
    </row>
    <row r="920" spans="1:2">
      <c r="A920" s="1375" t="s">
        <v>2811</v>
      </c>
      <c r="B920" s="1375" t="s">
        <v>2812</v>
      </c>
    </row>
    <row r="921" spans="1:2">
      <c r="A921" s="1375" t="s">
        <v>2813</v>
      </c>
      <c r="B921" s="1375" t="s">
        <v>2814</v>
      </c>
    </row>
    <row r="922" spans="1:2">
      <c r="A922" s="1375" t="s">
        <v>2815</v>
      </c>
      <c r="B922" s="1375" t="s">
        <v>2816</v>
      </c>
    </row>
    <row r="923" spans="1:2">
      <c r="A923" s="1375" t="s">
        <v>2817</v>
      </c>
      <c r="B923" s="1375" t="s">
        <v>2818</v>
      </c>
    </row>
    <row r="924" spans="1:2">
      <c r="A924" s="1375" t="s">
        <v>2819</v>
      </c>
      <c r="B924" s="1375" t="s">
        <v>2820</v>
      </c>
    </row>
    <row r="925" spans="1:2">
      <c r="A925" s="1375" t="s">
        <v>2821</v>
      </c>
      <c r="B925" s="1375" t="s">
        <v>2822</v>
      </c>
    </row>
    <row r="926" spans="1:2">
      <c r="A926" s="1375" t="s">
        <v>2823</v>
      </c>
      <c r="B926" s="1375" t="s">
        <v>2824</v>
      </c>
    </row>
    <row r="927" spans="1:2">
      <c r="A927" s="1375" t="s">
        <v>2825</v>
      </c>
      <c r="B927" s="1375" t="s">
        <v>2826</v>
      </c>
    </row>
    <row r="928" spans="1:2">
      <c r="A928" s="1375" t="s">
        <v>2827</v>
      </c>
      <c r="B928" s="1375" t="s">
        <v>2828</v>
      </c>
    </row>
    <row r="929" spans="1:2">
      <c r="A929" s="1375" t="s">
        <v>2829</v>
      </c>
      <c r="B929" s="1375" t="s">
        <v>2830</v>
      </c>
    </row>
    <row r="930" spans="1:2">
      <c r="A930" s="1375" t="s">
        <v>2831</v>
      </c>
      <c r="B930" s="1375" t="s">
        <v>2832</v>
      </c>
    </row>
    <row r="931" spans="1:2">
      <c r="A931" s="1375" t="s">
        <v>2833</v>
      </c>
      <c r="B931" s="1375" t="s">
        <v>2834</v>
      </c>
    </row>
    <row r="932" spans="1:2">
      <c r="A932" s="1375" t="s">
        <v>2835</v>
      </c>
      <c r="B932" s="1375" t="s">
        <v>2836</v>
      </c>
    </row>
    <row r="933" spans="1:2">
      <c r="A933" s="1375" t="s">
        <v>2837</v>
      </c>
      <c r="B933" s="1375" t="s">
        <v>2838</v>
      </c>
    </row>
    <row r="934" spans="1:2">
      <c r="A934" s="1375" t="s">
        <v>2839</v>
      </c>
      <c r="B934" s="1375" t="s">
        <v>2840</v>
      </c>
    </row>
    <row r="935" spans="1:2">
      <c r="A935" s="1375" t="s">
        <v>2841</v>
      </c>
      <c r="B935" s="1375" t="s">
        <v>2842</v>
      </c>
    </row>
    <row r="936" spans="1:2">
      <c r="A936" s="1375" t="s">
        <v>2843</v>
      </c>
      <c r="B936" s="1375" t="s">
        <v>2844</v>
      </c>
    </row>
    <row r="937" spans="1:2">
      <c r="A937" s="1375" t="s">
        <v>2845</v>
      </c>
      <c r="B937" s="1375" t="s">
        <v>2846</v>
      </c>
    </row>
    <row r="938" spans="1:2">
      <c r="A938" s="1375" t="s">
        <v>2847</v>
      </c>
      <c r="B938" s="1375" t="s">
        <v>2848</v>
      </c>
    </row>
    <row r="939" spans="1:2">
      <c r="A939" s="1375" t="s">
        <v>2849</v>
      </c>
      <c r="B939" s="1375" t="s">
        <v>2850</v>
      </c>
    </row>
    <row r="940" spans="1:2">
      <c r="A940" s="1375" t="s">
        <v>2851</v>
      </c>
      <c r="B940" s="1375" t="s">
        <v>2852</v>
      </c>
    </row>
    <row r="941" spans="1:2">
      <c r="A941" s="1375" t="s">
        <v>2853</v>
      </c>
      <c r="B941" s="1375" t="s">
        <v>1305</v>
      </c>
    </row>
    <row r="942" spans="1:2">
      <c r="A942" s="1375" t="s">
        <v>2854</v>
      </c>
      <c r="B942" s="1375" t="s">
        <v>2855</v>
      </c>
    </row>
    <row r="943" spans="1:2">
      <c r="A943" s="1375" t="s">
        <v>2856</v>
      </c>
      <c r="B943" s="1375" t="s">
        <v>2857</v>
      </c>
    </row>
    <row r="944" spans="1:2">
      <c r="A944" s="1375" t="s">
        <v>2858</v>
      </c>
      <c r="B944" s="1375" t="s">
        <v>2859</v>
      </c>
    </row>
    <row r="945" spans="1:2">
      <c r="A945" s="1375" t="s">
        <v>2860</v>
      </c>
      <c r="B945" s="1375" t="s">
        <v>2861</v>
      </c>
    </row>
    <row r="946" spans="1:2">
      <c r="A946" s="1375" t="s">
        <v>2862</v>
      </c>
      <c r="B946" s="1375" t="s">
        <v>2863</v>
      </c>
    </row>
    <row r="947" spans="1:2">
      <c r="A947" s="1375" t="s">
        <v>2864</v>
      </c>
      <c r="B947" s="1375" t="s">
        <v>2865</v>
      </c>
    </row>
    <row r="948" spans="1:2">
      <c r="A948" s="1375" t="s">
        <v>2866</v>
      </c>
      <c r="B948" s="1375" t="s">
        <v>2867</v>
      </c>
    </row>
    <row r="949" spans="1:2">
      <c r="A949" s="1375" t="s">
        <v>2868</v>
      </c>
      <c r="B949" s="1375" t="s">
        <v>2869</v>
      </c>
    </row>
    <row r="950" spans="1:2">
      <c r="A950" s="1375" t="s">
        <v>2870</v>
      </c>
      <c r="B950" s="1375" t="s">
        <v>2871</v>
      </c>
    </row>
    <row r="951" spans="1:2">
      <c r="A951" s="1375" t="s">
        <v>2872</v>
      </c>
      <c r="B951" s="1375" t="s">
        <v>2873</v>
      </c>
    </row>
    <row r="952" spans="1:2">
      <c r="A952" s="1375" t="s">
        <v>2874</v>
      </c>
      <c r="B952" s="1375" t="s">
        <v>2875</v>
      </c>
    </row>
    <row r="953" spans="1:2">
      <c r="A953" s="1375" t="s">
        <v>2876</v>
      </c>
      <c r="B953" s="1375" t="s">
        <v>2877</v>
      </c>
    </row>
    <row r="954" spans="1:2">
      <c r="A954" s="1375" t="s">
        <v>2878</v>
      </c>
      <c r="B954" s="1375" t="s">
        <v>2879</v>
      </c>
    </row>
    <row r="955" spans="1:2">
      <c r="A955" s="1375" t="s">
        <v>2880</v>
      </c>
      <c r="B955" s="1375" t="s">
        <v>2881</v>
      </c>
    </row>
    <row r="956" spans="1:2">
      <c r="A956" s="1375" t="s">
        <v>2882</v>
      </c>
      <c r="B956" s="1375" t="s">
        <v>2883</v>
      </c>
    </row>
    <row r="957" spans="1:2">
      <c r="A957" s="1375" t="s">
        <v>2884</v>
      </c>
      <c r="B957" s="1375" t="s">
        <v>2885</v>
      </c>
    </row>
    <row r="958" spans="1:2">
      <c r="A958" s="1375" t="s">
        <v>2886</v>
      </c>
      <c r="B958" s="1375" t="s">
        <v>2887</v>
      </c>
    </row>
    <row r="959" spans="1:2">
      <c r="A959" s="1375" t="s">
        <v>2888</v>
      </c>
      <c r="B959" s="1375" t="s">
        <v>2889</v>
      </c>
    </row>
    <row r="960" spans="1:2">
      <c r="A960" s="1375" t="s">
        <v>2890</v>
      </c>
      <c r="B960" s="1375" t="s">
        <v>2891</v>
      </c>
    </row>
    <row r="961" spans="1:2">
      <c r="A961" s="1375" t="s">
        <v>2892</v>
      </c>
      <c r="B961" s="1375" t="s">
        <v>2893</v>
      </c>
    </row>
    <row r="962" spans="1:2">
      <c r="A962" s="1375" t="s">
        <v>2894</v>
      </c>
      <c r="B962" s="1375" t="s">
        <v>2895</v>
      </c>
    </row>
    <row r="963" spans="1:2">
      <c r="A963" s="1375" t="s">
        <v>2896</v>
      </c>
      <c r="B963" s="1375" t="s">
        <v>2897</v>
      </c>
    </row>
    <row r="964" spans="1:2">
      <c r="A964" s="1375" t="s">
        <v>2898</v>
      </c>
      <c r="B964" s="1375" t="s">
        <v>2899</v>
      </c>
    </row>
    <row r="965" spans="1:2">
      <c r="A965" s="1375" t="s">
        <v>2900</v>
      </c>
      <c r="B965" s="1375" t="s">
        <v>2901</v>
      </c>
    </row>
    <row r="966" spans="1:2">
      <c r="A966" s="1375" t="s">
        <v>2902</v>
      </c>
      <c r="B966" s="1375" t="s">
        <v>2903</v>
      </c>
    </row>
    <row r="967" spans="1:2">
      <c r="A967" s="1375" t="s">
        <v>2904</v>
      </c>
      <c r="B967" s="1375" t="s">
        <v>2905</v>
      </c>
    </row>
    <row r="968" spans="1:2">
      <c r="A968" s="1375" t="s">
        <v>2906</v>
      </c>
      <c r="B968" s="1375" t="s">
        <v>2907</v>
      </c>
    </row>
    <row r="969" spans="1:2">
      <c r="A969" s="1375" t="s">
        <v>2908</v>
      </c>
      <c r="B969" s="1375" t="s">
        <v>2909</v>
      </c>
    </row>
    <row r="970" spans="1:2">
      <c r="A970" s="1375" t="s">
        <v>2910</v>
      </c>
      <c r="B970" s="1375" t="s">
        <v>2911</v>
      </c>
    </row>
    <row r="971" spans="1:2">
      <c r="A971" s="1375" t="s">
        <v>2912</v>
      </c>
      <c r="B971" s="1375" t="s">
        <v>2913</v>
      </c>
    </row>
    <row r="972" spans="1:2">
      <c r="A972" s="1375" t="s">
        <v>2914</v>
      </c>
      <c r="B972" s="1375" t="s">
        <v>2915</v>
      </c>
    </row>
    <row r="973" spans="1:2">
      <c r="A973" s="1375" t="s">
        <v>2916</v>
      </c>
      <c r="B973" s="1375" t="s">
        <v>2917</v>
      </c>
    </row>
    <row r="974" spans="1:2">
      <c r="A974" s="1375" t="s">
        <v>2918</v>
      </c>
      <c r="B974" s="1375" t="s">
        <v>2919</v>
      </c>
    </row>
    <row r="975" spans="1:2">
      <c r="A975" s="1375" t="s">
        <v>2920</v>
      </c>
      <c r="B975" s="1375" t="s">
        <v>2921</v>
      </c>
    </row>
    <row r="976" spans="1:2">
      <c r="A976" s="1375" t="s">
        <v>2922</v>
      </c>
      <c r="B976" s="1375" t="s">
        <v>2923</v>
      </c>
    </row>
    <row r="977" spans="1:2">
      <c r="A977" s="1375" t="s">
        <v>2924</v>
      </c>
      <c r="B977" s="1375" t="s">
        <v>2925</v>
      </c>
    </row>
    <row r="978" spans="1:2">
      <c r="A978" s="1375" t="s">
        <v>2926</v>
      </c>
      <c r="B978" s="1375" t="s">
        <v>2927</v>
      </c>
    </row>
    <row r="979" spans="1:2">
      <c r="A979" s="1375" t="s">
        <v>2928</v>
      </c>
      <c r="B979" s="1375" t="s">
        <v>2929</v>
      </c>
    </row>
    <row r="980" spans="1:2">
      <c r="A980" s="1375" t="s">
        <v>2930</v>
      </c>
      <c r="B980" s="1375" t="s">
        <v>2931</v>
      </c>
    </row>
    <row r="981" spans="1:2">
      <c r="A981" s="1375" t="s">
        <v>2932</v>
      </c>
      <c r="B981" s="1375" t="s">
        <v>1291</v>
      </c>
    </row>
    <row r="982" spans="1:2">
      <c r="A982" s="1375" t="s">
        <v>2933</v>
      </c>
      <c r="B982" s="1375" t="s">
        <v>2934</v>
      </c>
    </row>
    <row r="983" spans="1:2">
      <c r="A983" s="1375" t="s">
        <v>2935</v>
      </c>
      <c r="B983" s="1375" t="s">
        <v>2936</v>
      </c>
    </row>
    <row r="984" spans="1:2">
      <c r="A984" s="1375" t="s">
        <v>2937</v>
      </c>
      <c r="B984" s="1375" t="s">
        <v>2938</v>
      </c>
    </row>
    <row r="985" spans="1:2">
      <c r="A985" s="1375" t="s">
        <v>2939</v>
      </c>
      <c r="B985" s="1375" t="s">
        <v>2940</v>
      </c>
    </row>
    <row r="986" spans="1:2">
      <c r="A986" s="1375" t="s">
        <v>2941</v>
      </c>
      <c r="B986" s="1375" t="s">
        <v>1067</v>
      </c>
    </row>
    <row r="987" spans="1:2">
      <c r="A987" s="1375" t="s">
        <v>2942</v>
      </c>
      <c r="B987" s="1375" t="s">
        <v>2943</v>
      </c>
    </row>
    <row r="988" spans="1:2">
      <c r="A988" s="1375" t="s">
        <v>2944</v>
      </c>
      <c r="B988" s="1375" t="s">
        <v>2945</v>
      </c>
    </row>
    <row r="989" spans="1:2">
      <c r="A989" s="1375" t="s">
        <v>2946</v>
      </c>
      <c r="B989" s="1375" t="s">
        <v>2947</v>
      </c>
    </row>
    <row r="990" spans="1:2">
      <c r="A990" s="1375" t="s">
        <v>2948</v>
      </c>
      <c r="B990" s="1375" t="s">
        <v>2949</v>
      </c>
    </row>
    <row r="991" spans="1:2">
      <c r="A991" s="1375" t="s">
        <v>2950</v>
      </c>
      <c r="B991" s="1375" t="s">
        <v>2951</v>
      </c>
    </row>
    <row r="992" spans="1:2">
      <c r="A992" s="1375" t="s">
        <v>2952</v>
      </c>
      <c r="B992" s="1375" t="s">
        <v>2953</v>
      </c>
    </row>
    <row r="993" spans="1:2">
      <c r="A993" s="1375" t="s">
        <v>2954</v>
      </c>
      <c r="B993" s="1375" t="s">
        <v>2955</v>
      </c>
    </row>
    <row r="994" spans="1:2">
      <c r="A994" s="1375" t="s">
        <v>2956</v>
      </c>
      <c r="B994" s="1375" t="s">
        <v>2957</v>
      </c>
    </row>
    <row r="995" spans="1:2">
      <c r="A995" s="1375" t="s">
        <v>2958</v>
      </c>
      <c r="B995" s="1375" t="s">
        <v>2959</v>
      </c>
    </row>
    <row r="996" spans="1:2">
      <c r="A996" s="1375" t="s">
        <v>2960</v>
      </c>
      <c r="B996" s="1375" t="s">
        <v>2961</v>
      </c>
    </row>
    <row r="997" spans="1:2">
      <c r="A997" s="1375" t="s">
        <v>2962</v>
      </c>
      <c r="B997" s="1375" t="s">
        <v>2963</v>
      </c>
    </row>
    <row r="998" spans="1:2">
      <c r="A998" s="1375" t="s">
        <v>2964</v>
      </c>
      <c r="B998" s="1375" t="s">
        <v>2965</v>
      </c>
    </row>
    <row r="999" spans="1:2">
      <c r="A999" s="1375" t="s">
        <v>2966</v>
      </c>
      <c r="B999" s="1375" t="s">
        <v>2967</v>
      </c>
    </row>
    <row r="1000" spans="1:2">
      <c r="A1000" s="1375" t="s">
        <v>2968</v>
      </c>
      <c r="B1000" s="1375" t="s">
        <v>2969</v>
      </c>
    </row>
    <row r="1001" spans="1:2">
      <c r="A1001" s="1375" t="s">
        <v>2970</v>
      </c>
      <c r="B1001" s="1375" t="s">
        <v>2971</v>
      </c>
    </row>
    <row r="1002" spans="1:2">
      <c r="A1002" s="1375" t="s">
        <v>2972</v>
      </c>
      <c r="B1002" s="1375" t="s">
        <v>2973</v>
      </c>
    </row>
    <row r="1003" spans="1:2">
      <c r="A1003" s="1375" t="s">
        <v>2974</v>
      </c>
      <c r="B1003" s="1375" t="s">
        <v>2975</v>
      </c>
    </row>
    <row r="1004" spans="1:2">
      <c r="A1004" s="1375" t="s">
        <v>2976</v>
      </c>
      <c r="B1004" s="1375" t="s">
        <v>2977</v>
      </c>
    </row>
    <row r="1005" spans="1:2">
      <c r="A1005" s="1375" t="s">
        <v>2978</v>
      </c>
      <c r="B1005" s="1375" t="s">
        <v>2979</v>
      </c>
    </row>
    <row r="1006" spans="1:2">
      <c r="A1006" s="1375" t="s">
        <v>2980</v>
      </c>
      <c r="B1006" s="1375" t="s">
        <v>2981</v>
      </c>
    </row>
    <row r="1007" spans="1:2">
      <c r="A1007" s="1375" t="s">
        <v>2982</v>
      </c>
      <c r="B1007" s="1375" t="s">
        <v>2983</v>
      </c>
    </row>
    <row r="1008" spans="1:2">
      <c r="A1008" s="1375" t="s">
        <v>2984</v>
      </c>
      <c r="B1008" s="1375" t="s">
        <v>2985</v>
      </c>
    </row>
    <row r="1009" spans="1:2">
      <c r="A1009" s="1375" t="s">
        <v>2986</v>
      </c>
      <c r="B1009" s="1375" t="s">
        <v>2987</v>
      </c>
    </row>
    <row r="1010" spans="1:2">
      <c r="A1010" s="1375" t="s">
        <v>2988</v>
      </c>
      <c r="B1010" s="1375" t="s">
        <v>2989</v>
      </c>
    </row>
    <row r="1011" spans="1:2">
      <c r="A1011" s="1375" t="s">
        <v>2990</v>
      </c>
      <c r="B1011" s="1375" t="s">
        <v>2991</v>
      </c>
    </row>
    <row r="1012" spans="1:2">
      <c r="A1012" s="1375" t="s">
        <v>2992</v>
      </c>
      <c r="B1012" s="1375" t="s">
        <v>2993</v>
      </c>
    </row>
    <row r="1013" spans="1:2">
      <c r="A1013" s="1375" t="s">
        <v>2994</v>
      </c>
      <c r="B1013" s="1375" t="s">
        <v>2995</v>
      </c>
    </row>
    <row r="1014" spans="1:2">
      <c r="A1014" s="1375" t="s">
        <v>2996</v>
      </c>
      <c r="B1014" s="1375" t="s">
        <v>2997</v>
      </c>
    </row>
    <row r="1015" spans="1:2">
      <c r="A1015" s="1375" t="s">
        <v>2998</v>
      </c>
      <c r="B1015" s="1375" t="s">
        <v>2999</v>
      </c>
    </row>
    <row r="1016" spans="1:2">
      <c r="A1016" s="1375" t="s">
        <v>3000</v>
      </c>
      <c r="B1016" s="1375" t="s">
        <v>3001</v>
      </c>
    </row>
    <row r="1017" spans="1:2">
      <c r="A1017" s="1375" t="s">
        <v>3002</v>
      </c>
      <c r="B1017" s="1375" t="s">
        <v>3003</v>
      </c>
    </row>
    <row r="1018" spans="1:2">
      <c r="A1018" s="1375" t="s">
        <v>3004</v>
      </c>
      <c r="B1018" s="1375" t="s">
        <v>3005</v>
      </c>
    </row>
    <row r="1019" spans="1:2">
      <c r="A1019" s="1375" t="s">
        <v>3006</v>
      </c>
      <c r="B1019" s="1375" t="s">
        <v>3007</v>
      </c>
    </row>
    <row r="1020" spans="1:2">
      <c r="A1020" s="1375" t="s">
        <v>3008</v>
      </c>
      <c r="B1020" s="1375" t="s">
        <v>3009</v>
      </c>
    </row>
    <row r="1021" spans="1:2">
      <c r="A1021" s="1375" t="s">
        <v>3010</v>
      </c>
      <c r="B1021" s="1375" t="s">
        <v>3011</v>
      </c>
    </row>
    <row r="1022" spans="1:2">
      <c r="A1022" s="1375" t="s">
        <v>3012</v>
      </c>
      <c r="B1022" s="1375" t="s">
        <v>3013</v>
      </c>
    </row>
    <row r="1023" spans="1:2">
      <c r="A1023" s="1375" t="s">
        <v>3014</v>
      </c>
      <c r="B1023" s="1375" t="s">
        <v>3015</v>
      </c>
    </row>
    <row r="1024" spans="1:2">
      <c r="A1024" s="1375" t="s">
        <v>3016</v>
      </c>
      <c r="B1024" s="1375" t="s">
        <v>3017</v>
      </c>
    </row>
    <row r="1025" spans="1:2">
      <c r="A1025" s="1375" t="s">
        <v>3018</v>
      </c>
      <c r="B1025" s="1375" t="s">
        <v>3019</v>
      </c>
    </row>
    <row r="1026" spans="1:2">
      <c r="A1026" s="1375" t="s">
        <v>3020</v>
      </c>
      <c r="B1026" s="1375" t="s">
        <v>3021</v>
      </c>
    </row>
    <row r="1027" spans="1:2">
      <c r="A1027" s="1375" t="s">
        <v>3022</v>
      </c>
      <c r="B1027" s="1375" t="s">
        <v>3023</v>
      </c>
    </row>
    <row r="1028" spans="1:2">
      <c r="A1028" s="1375" t="s">
        <v>3024</v>
      </c>
      <c r="B1028" s="1375" t="s">
        <v>3025</v>
      </c>
    </row>
    <row r="1029" spans="1:2">
      <c r="A1029" s="1375" t="s">
        <v>3026</v>
      </c>
      <c r="B1029" s="1375" t="s">
        <v>3027</v>
      </c>
    </row>
    <row r="1030" spans="1:2">
      <c r="A1030" s="1375" t="s">
        <v>3028</v>
      </c>
      <c r="B1030" s="1375" t="s">
        <v>3029</v>
      </c>
    </row>
    <row r="1031" spans="1:2">
      <c r="A1031" s="1375" t="s">
        <v>3030</v>
      </c>
      <c r="B1031" s="1375" t="s">
        <v>3031</v>
      </c>
    </row>
    <row r="1032" spans="1:2">
      <c r="A1032" s="1375" t="s">
        <v>3032</v>
      </c>
      <c r="B1032" s="1375" t="s">
        <v>3033</v>
      </c>
    </row>
    <row r="1033" spans="1:2">
      <c r="A1033" s="1375" t="s">
        <v>3034</v>
      </c>
      <c r="B1033" s="1375" t="s">
        <v>3035</v>
      </c>
    </row>
    <row r="1034" spans="1:2">
      <c r="A1034" s="1375" t="s">
        <v>3036</v>
      </c>
      <c r="B1034" s="1375" t="s">
        <v>3037</v>
      </c>
    </row>
    <row r="1035" spans="1:2">
      <c r="A1035" s="1375" t="s">
        <v>3038</v>
      </c>
      <c r="B1035" s="1375" t="s">
        <v>3039</v>
      </c>
    </row>
    <row r="1036" spans="1:2">
      <c r="A1036" s="1375" t="s">
        <v>3040</v>
      </c>
      <c r="B1036" s="1375" t="s">
        <v>3041</v>
      </c>
    </row>
    <row r="1037" spans="1:2">
      <c r="A1037" s="1375" t="s">
        <v>3042</v>
      </c>
      <c r="B1037" s="1375" t="s">
        <v>3043</v>
      </c>
    </row>
    <row r="1038" spans="1:2">
      <c r="A1038" s="1375" t="s">
        <v>3044</v>
      </c>
      <c r="B1038" s="1375" t="s">
        <v>3045</v>
      </c>
    </row>
    <row r="1039" spans="1:2">
      <c r="A1039" s="1375" t="s">
        <v>3046</v>
      </c>
      <c r="B1039" s="1375" t="s">
        <v>3047</v>
      </c>
    </row>
    <row r="1040" spans="1:2">
      <c r="A1040" s="1375" t="s">
        <v>3048</v>
      </c>
      <c r="B1040" s="1375" t="s">
        <v>3049</v>
      </c>
    </row>
    <row r="1041" spans="1:2">
      <c r="A1041" s="1375" t="s">
        <v>3050</v>
      </c>
      <c r="B1041" s="1375" t="s">
        <v>3051</v>
      </c>
    </row>
    <row r="1042" spans="1:2">
      <c r="A1042" s="1375" t="s">
        <v>3052</v>
      </c>
      <c r="B1042" s="1375" t="s">
        <v>3053</v>
      </c>
    </row>
    <row r="1043" spans="1:2">
      <c r="A1043" s="1375" t="s">
        <v>3054</v>
      </c>
      <c r="B1043" s="1375" t="s">
        <v>3055</v>
      </c>
    </row>
    <row r="1044" spans="1:2">
      <c r="A1044" s="1375" t="s">
        <v>3056</v>
      </c>
      <c r="B1044" s="1375" t="s">
        <v>3057</v>
      </c>
    </row>
    <row r="1045" spans="1:2">
      <c r="A1045" s="1375" t="s">
        <v>3058</v>
      </c>
      <c r="B1045" s="1375" t="s">
        <v>3059</v>
      </c>
    </row>
    <row r="1046" spans="1:2">
      <c r="A1046" s="1375" t="s">
        <v>3060</v>
      </c>
      <c r="B1046" s="1375" t="s">
        <v>3061</v>
      </c>
    </row>
    <row r="1047" spans="1:2">
      <c r="A1047" s="1375" t="s">
        <v>3062</v>
      </c>
      <c r="B1047" s="1375" t="s">
        <v>3063</v>
      </c>
    </row>
    <row r="1048" spans="1:2">
      <c r="A1048" s="1375" t="s">
        <v>3064</v>
      </c>
      <c r="B1048" s="1375" t="s">
        <v>3065</v>
      </c>
    </row>
    <row r="1049" spans="1:2">
      <c r="A1049" s="1375" t="s">
        <v>3066</v>
      </c>
      <c r="B1049" s="1375" t="s">
        <v>3067</v>
      </c>
    </row>
    <row r="1050" spans="1:2">
      <c r="A1050" s="1375" t="s">
        <v>3068</v>
      </c>
      <c r="B1050" s="1375" t="s">
        <v>3069</v>
      </c>
    </row>
    <row r="1051" spans="1:2">
      <c r="A1051" s="1375" t="s">
        <v>3070</v>
      </c>
      <c r="B1051" s="1375" t="s">
        <v>3071</v>
      </c>
    </row>
    <row r="1052" spans="1:2">
      <c r="A1052" s="1375" t="s">
        <v>3072</v>
      </c>
      <c r="B1052" s="1375" t="s">
        <v>3073</v>
      </c>
    </row>
    <row r="1053" spans="1:2">
      <c r="A1053" s="1375" t="s">
        <v>3074</v>
      </c>
      <c r="B1053" s="1375" t="s">
        <v>3075</v>
      </c>
    </row>
    <row r="1054" spans="1:2">
      <c r="A1054" s="1375" t="s">
        <v>3076</v>
      </c>
      <c r="B1054" s="1375" t="s">
        <v>3077</v>
      </c>
    </row>
    <row r="1055" spans="1:2">
      <c r="A1055" s="1375" t="s">
        <v>3078</v>
      </c>
      <c r="B1055" s="1375" t="s">
        <v>3079</v>
      </c>
    </row>
    <row r="1056" spans="1:2">
      <c r="A1056" s="1375" t="s">
        <v>3080</v>
      </c>
      <c r="B1056" s="1375" t="s">
        <v>3081</v>
      </c>
    </row>
    <row r="1057" spans="1:2">
      <c r="A1057" s="1375" t="s">
        <v>3082</v>
      </c>
      <c r="B1057" s="1375" t="s">
        <v>3083</v>
      </c>
    </row>
    <row r="1058" spans="1:2">
      <c r="A1058" s="1375" t="s">
        <v>3084</v>
      </c>
      <c r="B1058" s="1375" t="s">
        <v>1639</v>
      </c>
    </row>
    <row r="1059" spans="1:2">
      <c r="A1059" s="1375" t="s">
        <v>3085</v>
      </c>
      <c r="B1059" s="1375" t="s">
        <v>3086</v>
      </c>
    </row>
    <row r="1060" spans="1:2">
      <c r="A1060" s="1375" t="s">
        <v>3087</v>
      </c>
      <c r="B1060" s="1375" t="s">
        <v>3088</v>
      </c>
    </row>
    <row r="1061" spans="1:2">
      <c r="A1061" s="1375" t="s">
        <v>3089</v>
      </c>
      <c r="B1061" s="1375" t="s">
        <v>3090</v>
      </c>
    </row>
    <row r="1062" spans="1:2">
      <c r="A1062" s="1375" t="s">
        <v>3091</v>
      </c>
      <c r="B1062" s="1375" t="s">
        <v>3092</v>
      </c>
    </row>
    <row r="1063" spans="1:2">
      <c r="A1063" s="1375" t="s">
        <v>3093</v>
      </c>
      <c r="B1063" s="1375" t="s">
        <v>3094</v>
      </c>
    </row>
    <row r="1064" spans="1:2">
      <c r="A1064" s="1375" t="s">
        <v>3095</v>
      </c>
      <c r="B1064" s="1375" t="s">
        <v>3096</v>
      </c>
    </row>
    <row r="1065" spans="1:2">
      <c r="A1065" s="1375" t="s">
        <v>3097</v>
      </c>
      <c r="B1065" s="1375" t="s">
        <v>3098</v>
      </c>
    </row>
    <row r="1066" spans="1:2">
      <c r="A1066" s="1375" t="s">
        <v>3099</v>
      </c>
      <c r="B1066" s="1375" t="s">
        <v>3100</v>
      </c>
    </row>
    <row r="1067" spans="1:2">
      <c r="A1067" s="1375" t="s">
        <v>3101</v>
      </c>
      <c r="B1067" s="1375" t="s">
        <v>3102</v>
      </c>
    </row>
    <row r="1068" spans="1:2">
      <c r="A1068" s="1375" t="s">
        <v>3103</v>
      </c>
      <c r="B1068" s="1375" t="s">
        <v>3104</v>
      </c>
    </row>
    <row r="1069" spans="1:2">
      <c r="A1069" s="1375" t="s">
        <v>3105</v>
      </c>
      <c r="B1069" s="1375" t="s">
        <v>3106</v>
      </c>
    </row>
    <row r="1070" spans="1:2">
      <c r="A1070" s="1375" t="s">
        <v>3107</v>
      </c>
      <c r="B1070" s="1375" t="s">
        <v>3108</v>
      </c>
    </row>
    <row r="1071" spans="1:2">
      <c r="A1071" s="1375" t="s">
        <v>3109</v>
      </c>
      <c r="B1071" s="1375" t="s">
        <v>3110</v>
      </c>
    </row>
    <row r="1072" spans="1:2">
      <c r="A1072" s="1375" t="s">
        <v>3111</v>
      </c>
      <c r="B1072" s="1375" t="s">
        <v>3112</v>
      </c>
    </row>
    <row r="1073" spans="1:2">
      <c r="A1073" s="1375" t="s">
        <v>3113</v>
      </c>
      <c r="B1073" s="1375" t="s">
        <v>3114</v>
      </c>
    </row>
    <row r="1074" spans="1:2">
      <c r="A1074" s="1375" t="s">
        <v>3115</v>
      </c>
      <c r="B1074" s="1375" t="s">
        <v>3116</v>
      </c>
    </row>
    <row r="1075" spans="1:2">
      <c r="A1075" s="1375" t="s">
        <v>3117</v>
      </c>
      <c r="B1075" s="1375" t="s">
        <v>3118</v>
      </c>
    </row>
    <row r="1076" spans="1:2">
      <c r="A1076" s="1375" t="s">
        <v>3119</v>
      </c>
      <c r="B1076" s="1375" t="s">
        <v>3120</v>
      </c>
    </row>
    <row r="1077" spans="1:2">
      <c r="A1077" s="1375" t="s">
        <v>3121</v>
      </c>
      <c r="B1077" s="1375" t="s">
        <v>3122</v>
      </c>
    </row>
    <row r="1078" spans="1:2">
      <c r="A1078" s="1375" t="s">
        <v>3123</v>
      </c>
      <c r="B1078" s="1375" t="s">
        <v>3124</v>
      </c>
    </row>
    <row r="1079" spans="1:2">
      <c r="A1079" s="1375" t="s">
        <v>3125</v>
      </c>
      <c r="B1079" s="1375" t="s">
        <v>3126</v>
      </c>
    </row>
    <row r="1080" spans="1:2">
      <c r="A1080" s="1375" t="s">
        <v>3127</v>
      </c>
      <c r="B1080" s="1375" t="s">
        <v>3128</v>
      </c>
    </row>
    <row r="1081" spans="1:2">
      <c r="A1081" s="1375" t="s">
        <v>3129</v>
      </c>
      <c r="B1081" s="1375" t="s">
        <v>3130</v>
      </c>
    </row>
    <row r="1082" spans="1:2">
      <c r="A1082" s="1375" t="s">
        <v>3131</v>
      </c>
      <c r="B1082" s="1375" t="s">
        <v>3132</v>
      </c>
    </row>
    <row r="1083" spans="1:2">
      <c r="A1083" s="1375" t="s">
        <v>3133</v>
      </c>
      <c r="B1083" s="1375" t="s">
        <v>3134</v>
      </c>
    </row>
    <row r="1084" spans="1:2">
      <c r="A1084" s="1375" t="s">
        <v>3135</v>
      </c>
      <c r="B1084" s="1375" t="s">
        <v>3136</v>
      </c>
    </row>
    <row r="1085" spans="1:2">
      <c r="A1085" s="1375" t="s">
        <v>3137</v>
      </c>
      <c r="B1085" s="1375" t="s">
        <v>3138</v>
      </c>
    </row>
    <row r="1086" spans="1:2">
      <c r="A1086" s="1375" t="s">
        <v>3139</v>
      </c>
      <c r="B1086" s="1375" t="s">
        <v>3140</v>
      </c>
    </row>
    <row r="1087" spans="1:2">
      <c r="A1087" s="1375" t="s">
        <v>3141</v>
      </c>
      <c r="B1087" s="1375" t="s">
        <v>3142</v>
      </c>
    </row>
    <row r="1088" spans="1:2">
      <c r="A1088" s="1375" t="s">
        <v>3143</v>
      </c>
      <c r="B1088" s="1375" t="s">
        <v>3144</v>
      </c>
    </row>
    <row r="1089" spans="1:2">
      <c r="A1089" s="1375" t="s">
        <v>3145</v>
      </c>
      <c r="B1089" s="1375" t="s">
        <v>3146</v>
      </c>
    </row>
    <row r="1090" spans="1:2">
      <c r="A1090" s="1375" t="s">
        <v>3147</v>
      </c>
      <c r="B1090" s="1375" t="s">
        <v>3148</v>
      </c>
    </row>
    <row r="1091" spans="1:2">
      <c r="A1091" s="1375" t="s">
        <v>3149</v>
      </c>
      <c r="B1091" s="1375" t="s">
        <v>3150</v>
      </c>
    </row>
    <row r="1092" spans="1:2">
      <c r="A1092" s="1375" t="s">
        <v>3151</v>
      </c>
      <c r="B1092" s="1375" t="s">
        <v>3152</v>
      </c>
    </row>
    <row r="1093" spans="1:2">
      <c r="A1093" s="1375" t="s">
        <v>3153</v>
      </c>
      <c r="B1093" s="1375" t="s">
        <v>3154</v>
      </c>
    </row>
    <row r="1094" spans="1:2">
      <c r="A1094" s="1375" t="s">
        <v>3155</v>
      </c>
      <c r="B1094" s="1375" t="s">
        <v>3156</v>
      </c>
    </row>
    <row r="1095" spans="1:2">
      <c r="A1095" s="1375" t="s">
        <v>3157</v>
      </c>
      <c r="B1095" s="1375" t="s">
        <v>3158</v>
      </c>
    </row>
    <row r="1096" spans="1:2">
      <c r="A1096" s="1375" t="s">
        <v>3159</v>
      </c>
      <c r="B1096" s="1375" t="s">
        <v>3160</v>
      </c>
    </row>
    <row r="1097" spans="1:2">
      <c r="A1097" s="1375" t="s">
        <v>3161</v>
      </c>
      <c r="B1097" s="1375" t="s">
        <v>3162</v>
      </c>
    </row>
    <row r="1098" spans="1:2">
      <c r="A1098" s="1375" t="s">
        <v>3163</v>
      </c>
      <c r="B1098" s="1375" t="s">
        <v>3164</v>
      </c>
    </row>
    <row r="1099" spans="1:2">
      <c r="A1099" s="1375" t="s">
        <v>3165</v>
      </c>
      <c r="B1099" s="1375" t="s">
        <v>3166</v>
      </c>
    </row>
    <row r="1100" spans="1:2">
      <c r="A1100" s="1375" t="s">
        <v>3167</v>
      </c>
      <c r="B1100" s="1375" t="s">
        <v>3168</v>
      </c>
    </row>
    <row r="1101" spans="1:2">
      <c r="A1101" s="1375" t="s">
        <v>3169</v>
      </c>
      <c r="B1101" s="1375" t="s">
        <v>3170</v>
      </c>
    </row>
    <row r="1102" spans="1:2">
      <c r="A1102" s="1375" t="s">
        <v>3171</v>
      </c>
      <c r="B1102" s="1375" t="s">
        <v>3172</v>
      </c>
    </row>
    <row r="1103" spans="1:2">
      <c r="A1103" s="1375" t="s">
        <v>3173</v>
      </c>
      <c r="B1103" s="1375" t="s">
        <v>3174</v>
      </c>
    </row>
    <row r="1104" spans="1:2">
      <c r="A1104" s="1375" t="s">
        <v>3175</v>
      </c>
      <c r="B1104" s="1375" t="s">
        <v>3176</v>
      </c>
    </row>
    <row r="1105" spans="1:2">
      <c r="A1105" s="1375" t="s">
        <v>3177</v>
      </c>
      <c r="B1105" s="1375" t="s">
        <v>3178</v>
      </c>
    </row>
    <row r="1106" spans="1:2">
      <c r="A1106" s="1375" t="s">
        <v>3179</v>
      </c>
      <c r="B1106" s="1375" t="s">
        <v>3180</v>
      </c>
    </row>
    <row r="1107" spans="1:2">
      <c r="A1107" s="1375" t="s">
        <v>3181</v>
      </c>
      <c r="B1107" s="1375" t="s">
        <v>3182</v>
      </c>
    </row>
    <row r="1108" spans="1:2">
      <c r="A1108" s="1375" t="s">
        <v>3183</v>
      </c>
      <c r="B1108" s="1375" t="s">
        <v>3184</v>
      </c>
    </row>
    <row r="1109" spans="1:2">
      <c r="A1109" s="1375" t="s">
        <v>3185</v>
      </c>
      <c r="B1109" s="1375" t="s">
        <v>3186</v>
      </c>
    </row>
    <row r="1110" spans="1:2">
      <c r="A1110" s="1375" t="s">
        <v>3187</v>
      </c>
      <c r="B1110" s="1375" t="s">
        <v>3188</v>
      </c>
    </row>
    <row r="1111" spans="1:2">
      <c r="A1111" s="1375" t="s">
        <v>3189</v>
      </c>
      <c r="B1111" s="1375" t="s">
        <v>3190</v>
      </c>
    </row>
    <row r="1112" spans="1:2">
      <c r="A1112" s="1375" t="s">
        <v>3191</v>
      </c>
      <c r="B1112" s="1375" t="s">
        <v>3192</v>
      </c>
    </row>
    <row r="1113" spans="1:2">
      <c r="A1113" s="1375" t="s">
        <v>3193</v>
      </c>
      <c r="B1113" s="1375" t="s">
        <v>3194</v>
      </c>
    </row>
    <row r="1114" spans="1:2">
      <c r="A1114" s="1375" t="s">
        <v>3195</v>
      </c>
      <c r="B1114" s="1375" t="s">
        <v>3196</v>
      </c>
    </row>
    <row r="1115" spans="1:2">
      <c r="A1115" s="1375" t="s">
        <v>3197</v>
      </c>
      <c r="B1115" s="1375" t="s">
        <v>3198</v>
      </c>
    </row>
    <row r="1116" spans="1:2">
      <c r="A1116" s="1375" t="s">
        <v>3199</v>
      </c>
      <c r="B1116" s="1375" t="s">
        <v>3200</v>
      </c>
    </row>
    <row r="1117" spans="1:2">
      <c r="A1117" s="1375" t="s">
        <v>3201</v>
      </c>
      <c r="B1117" s="1375" t="s">
        <v>3202</v>
      </c>
    </row>
    <row r="1118" spans="1:2">
      <c r="A1118" s="1375" t="s">
        <v>3203</v>
      </c>
      <c r="B1118" s="1375" t="s">
        <v>3204</v>
      </c>
    </row>
    <row r="1119" spans="1:2">
      <c r="A1119" s="1375" t="s">
        <v>3205</v>
      </c>
      <c r="B1119" s="1375" t="s">
        <v>3206</v>
      </c>
    </row>
    <row r="1120" spans="1:2">
      <c r="A1120" s="1375" t="s">
        <v>3207</v>
      </c>
      <c r="B1120" s="1375" t="s">
        <v>3208</v>
      </c>
    </row>
    <row r="1121" spans="1:2">
      <c r="A1121" s="1375" t="s">
        <v>3209</v>
      </c>
      <c r="B1121" s="1375" t="s">
        <v>3210</v>
      </c>
    </row>
    <row r="1122" spans="1:2">
      <c r="A1122" s="1375" t="s">
        <v>3211</v>
      </c>
      <c r="B1122" s="1375" t="s">
        <v>3212</v>
      </c>
    </row>
    <row r="1123" spans="1:2">
      <c r="A1123" s="1375" t="s">
        <v>3213</v>
      </c>
      <c r="B1123" s="1375" t="s">
        <v>3214</v>
      </c>
    </row>
    <row r="1124" spans="1:2">
      <c r="A1124" s="1375" t="s">
        <v>3215</v>
      </c>
      <c r="B1124" s="1375" t="s">
        <v>3216</v>
      </c>
    </row>
    <row r="1125" spans="1:2">
      <c r="A1125" s="1375" t="s">
        <v>3217</v>
      </c>
      <c r="B1125" s="1375" t="s">
        <v>3218</v>
      </c>
    </row>
    <row r="1126" spans="1:2">
      <c r="A1126" s="1375" t="s">
        <v>3219</v>
      </c>
      <c r="B1126" s="1375" t="s">
        <v>3220</v>
      </c>
    </row>
    <row r="1127" spans="1:2">
      <c r="A1127" s="1375" t="s">
        <v>3221</v>
      </c>
      <c r="B1127" s="1375" t="s">
        <v>3222</v>
      </c>
    </row>
    <row r="1128" spans="1:2">
      <c r="A1128" s="1375" t="s">
        <v>3223</v>
      </c>
      <c r="B1128" s="1375" t="s">
        <v>3224</v>
      </c>
    </row>
    <row r="1129" spans="1:2">
      <c r="A1129" s="1375" t="s">
        <v>3225</v>
      </c>
      <c r="B1129" s="1375" t="s">
        <v>3226</v>
      </c>
    </row>
    <row r="1130" spans="1:2">
      <c r="A1130" s="1375" t="s">
        <v>3227</v>
      </c>
      <c r="B1130" s="1375" t="s">
        <v>3228</v>
      </c>
    </row>
    <row r="1131" spans="1:2">
      <c r="A1131" s="1375" t="s">
        <v>3229</v>
      </c>
      <c r="B1131" s="1375" t="s">
        <v>3230</v>
      </c>
    </row>
    <row r="1132" spans="1:2">
      <c r="A1132" s="1375" t="s">
        <v>3231</v>
      </c>
      <c r="B1132" s="1375" t="s">
        <v>3232</v>
      </c>
    </row>
    <row r="1133" spans="1:2">
      <c r="A1133" s="1375" t="s">
        <v>3233</v>
      </c>
      <c r="B1133" s="1375" t="s">
        <v>3234</v>
      </c>
    </row>
    <row r="1134" spans="1:2">
      <c r="A1134" s="1375" t="s">
        <v>3235</v>
      </c>
      <c r="B1134" s="1375" t="s">
        <v>3236</v>
      </c>
    </row>
    <row r="1135" spans="1:2">
      <c r="A1135" s="1375" t="s">
        <v>3237</v>
      </c>
      <c r="B1135" s="1375" t="s">
        <v>3238</v>
      </c>
    </row>
    <row r="1136" spans="1:2">
      <c r="A1136" s="1375" t="s">
        <v>3239</v>
      </c>
      <c r="B1136" s="1375" t="s">
        <v>3240</v>
      </c>
    </row>
    <row r="1137" spans="1:2">
      <c r="A1137" s="1375" t="s">
        <v>3241</v>
      </c>
      <c r="B1137" s="1375" t="s">
        <v>3242</v>
      </c>
    </row>
    <row r="1138" spans="1:2">
      <c r="A1138" s="1375" t="s">
        <v>3243</v>
      </c>
      <c r="B1138" s="1375" t="s">
        <v>3244</v>
      </c>
    </row>
    <row r="1139" spans="1:2">
      <c r="A1139" s="1375" t="s">
        <v>3245</v>
      </c>
      <c r="B1139" s="1375" t="s">
        <v>3246</v>
      </c>
    </row>
    <row r="1140" spans="1:2">
      <c r="A1140" s="1375" t="s">
        <v>3247</v>
      </c>
      <c r="B1140" s="1375" t="s">
        <v>3248</v>
      </c>
    </row>
    <row r="1141" spans="1:2">
      <c r="A1141" s="1375" t="s">
        <v>3249</v>
      </c>
      <c r="B1141" s="1375" t="s">
        <v>3250</v>
      </c>
    </row>
    <row r="1142" spans="1:2">
      <c r="A1142" s="1375" t="s">
        <v>3251</v>
      </c>
      <c r="B1142" s="1375" t="s">
        <v>3252</v>
      </c>
    </row>
    <row r="1143" spans="1:2">
      <c r="A1143" s="1375" t="s">
        <v>3253</v>
      </c>
      <c r="B1143" s="1375" t="s">
        <v>3254</v>
      </c>
    </row>
    <row r="1144" spans="1:2">
      <c r="A1144" s="1375" t="s">
        <v>3255</v>
      </c>
      <c r="B1144" s="1375" t="s">
        <v>3256</v>
      </c>
    </row>
    <row r="1145" spans="1:2">
      <c r="A1145" s="1375" t="s">
        <v>3257</v>
      </c>
      <c r="B1145" s="1375" t="s">
        <v>3258</v>
      </c>
    </row>
    <row r="1146" spans="1:2">
      <c r="A1146" s="1375" t="s">
        <v>3259</v>
      </c>
      <c r="B1146" s="1375" t="s">
        <v>3260</v>
      </c>
    </row>
    <row r="1147" spans="1:2">
      <c r="A1147" s="1375" t="s">
        <v>3261</v>
      </c>
      <c r="B1147" s="1375" t="s">
        <v>3262</v>
      </c>
    </row>
    <row r="1148" spans="1:2">
      <c r="A1148" s="1375" t="s">
        <v>3263</v>
      </c>
      <c r="B1148" s="1375" t="s">
        <v>3264</v>
      </c>
    </row>
    <row r="1149" spans="1:2">
      <c r="A1149" s="1375" t="s">
        <v>3265</v>
      </c>
      <c r="B1149" s="1375" t="s">
        <v>3266</v>
      </c>
    </row>
    <row r="1150" spans="1:2">
      <c r="A1150" s="1375" t="s">
        <v>3267</v>
      </c>
      <c r="B1150" s="1375" t="s">
        <v>3268</v>
      </c>
    </row>
    <row r="1151" spans="1:2">
      <c r="A1151" s="1375" t="s">
        <v>3269</v>
      </c>
      <c r="B1151" s="1375" t="s">
        <v>3270</v>
      </c>
    </row>
    <row r="1152" spans="1:2">
      <c r="A1152" s="1375" t="s">
        <v>3271</v>
      </c>
      <c r="B1152" s="1375" t="s">
        <v>3272</v>
      </c>
    </row>
    <row r="1153" spans="1:2">
      <c r="A1153" s="1375" t="s">
        <v>3273</v>
      </c>
      <c r="B1153" s="1375" t="s">
        <v>3274</v>
      </c>
    </row>
    <row r="1154" spans="1:2">
      <c r="A1154" s="1375" t="s">
        <v>3275</v>
      </c>
      <c r="B1154" s="1375" t="s">
        <v>3276</v>
      </c>
    </row>
    <row r="1155" spans="1:2">
      <c r="A1155" s="1375" t="s">
        <v>3277</v>
      </c>
      <c r="B1155" s="1375" t="s">
        <v>3278</v>
      </c>
    </row>
    <row r="1156" spans="1:2">
      <c r="A1156" s="1375" t="s">
        <v>3279</v>
      </c>
      <c r="B1156" s="1375" t="s">
        <v>3280</v>
      </c>
    </row>
    <row r="1157" spans="1:2">
      <c r="A1157" s="1375" t="s">
        <v>3281</v>
      </c>
      <c r="B1157" s="1375" t="s">
        <v>3282</v>
      </c>
    </row>
    <row r="1158" spans="1:2">
      <c r="A1158" s="1375" t="s">
        <v>3283</v>
      </c>
      <c r="B1158" s="1375" t="s">
        <v>3284</v>
      </c>
    </row>
    <row r="1159" spans="1:2">
      <c r="A1159" s="1375" t="s">
        <v>3285</v>
      </c>
      <c r="B1159" s="1375" t="s">
        <v>3286</v>
      </c>
    </row>
    <row r="1160" spans="1:2">
      <c r="A1160" s="1375" t="s">
        <v>3287</v>
      </c>
      <c r="B1160" s="1375" t="s">
        <v>3288</v>
      </c>
    </row>
    <row r="1161" spans="1:2">
      <c r="A1161" s="1375" t="s">
        <v>3289</v>
      </c>
      <c r="B1161" s="1375" t="s">
        <v>3290</v>
      </c>
    </row>
    <row r="1162" spans="1:2">
      <c r="A1162" s="1375" t="s">
        <v>3291</v>
      </c>
      <c r="B1162" s="1375" t="s">
        <v>3292</v>
      </c>
    </row>
    <row r="1163" spans="1:2">
      <c r="A1163" s="1375" t="s">
        <v>3293</v>
      </c>
      <c r="B1163" s="1375" t="s">
        <v>3294</v>
      </c>
    </row>
    <row r="1164" spans="1:2">
      <c r="A1164" s="1375" t="s">
        <v>3295</v>
      </c>
      <c r="B1164" s="1375" t="s">
        <v>3296</v>
      </c>
    </row>
    <row r="1165" spans="1:2">
      <c r="A1165" s="1375" t="s">
        <v>3297</v>
      </c>
      <c r="B1165" s="1375" t="s">
        <v>3298</v>
      </c>
    </row>
    <row r="1166" spans="1:2">
      <c r="A1166" s="1375" t="s">
        <v>3299</v>
      </c>
      <c r="B1166" s="1375" t="s">
        <v>3300</v>
      </c>
    </row>
    <row r="1167" spans="1:2">
      <c r="A1167" s="1375" t="s">
        <v>3301</v>
      </c>
      <c r="B1167" s="1375" t="s">
        <v>3302</v>
      </c>
    </row>
    <row r="1168" spans="1:2">
      <c r="A1168" s="1375" t="s">
        <v>3303</v>
      </c>
      <c r="B1168" s="1375" t="s">
        <v>3304</v>
      </c>
    </row>
    <row r="1169" spans="1:2">
      <c r="A1169" s="1375" t="s">
        <v>3305</v>
      </c>
      <c r="B1169" s="1375" t="s">
        <v>3306</v>
      </c>
    </row>
    <row r="1170" spans="1:2">
      <c r="A1170" s="1375" t="s">
        <v>3307</v>
      </c>
      <c r="B1170" s="1375" t="s">
        <v>3308</v>
      </c>
    </row>
    <row r="1171" spans="1:2">
      <c r="A1171" s="1375" t="s">
        <v>3309</v>
      </c>
      <c r="B1171" s="1375" t="s">
        <v>3310</v>
      </c>
    </row>
    <row r="1172" spans="1:2">
      <c r="A1172" s="1375" t="s">
        <v>3311</v>
      </c>
      <c r="B1172" s="1375" t="s">
        <v>3312</v>
      </c>
    </row>
    <row r="1173" spans="1:2">
      <c r="A1173" s="1375" t="s">
        <v>3313</v>
      </c>
      <c r="B1173" s="1375" t="s">
        <v>3314</v>
      </c>
    </row>
    <row r="1174" spans="1:2">
      <c r="A1174" s="1375" t="s">
        <v>3315</v>
      </c>
      <c r="B1174" s="1375" t="s">
        <v>3316</v>
      </c>
    </row>
    <row r="1175" spans="1:2">
      <c r="A1175" s="1375" t="s">
        <v>3317</v>
      </c>
      <c r="B1175" s="1375" t="s">
        <v>3318</v>
      </c>
    </row>
    <row r="1176" spans="1:2">
      <c r="A1176" s="1375" t="s">
        <v>3319</v>
      </c>
      <c r="B1176" s="1375" t="s">
        <v>3320</v>
      </c>
    </row>
    <row r="1177" spans="1:2">
      <c r="A1177" s="1375" t="s">
        <v>3321</v>
      </c>
      <c r="B1177" s="1375" t="s">
        <v>3322</v>
      </c>
    </row>
    <row r="1178" spans="1:2">
      <c r="A1178" s="1375" t="s">
        <v>3323</v>
      </c>
      <c r="B1178" s="1375" t="s">
        <v>3324</v>
      </c>
    </row>
    <row r="1179" spans="1:2">
      <c r="A1179" s="1375" t="s">
        <v>3325</v>
      </c>
      <c r="B1179" s="1375" t="s">
        <v>3326</v>
      </c>
    </row>
    <row r="1180" spans="1:2">
      <c r="A1180" s="1375" t="s">
        <v>3327</v>
      </c>
      <c r="B1180" s="1375" t="s">
        <v>3328</v>
      </c>
    </row>
    <row r="1181" spans="1:2">
      <c r="A1181" s="1375" t="s">
        <v>3329</v>
      </c>
      <c r="B1181" s="1375" t="s">
        <v>3330</v>
      </c>
    </row>
    <row r="1182" spans="1:2">
      <c r="A1182" s="1375" t="s">
        <v>3331</v>
      </c>
      <c r="B1182" s="1375" t="s">
        <v>3332</v>
      </c>
    </row>
    <row r="1183" spans="1:2">
      <c r="A1183" s="1375" t="s">
        <v>3333</v>
      </c>
      <c r="B1183" s="1375" t="s">
        <v>3334</v>
      </c>
    </row>
    <row r="1184" spans="1:2">
      <c r="A1184" s="1375" t="s">
        <v>3335</v>
      </c>
      <c r="B1184" s="1375" t="s">
        <v>3336</v>
      </c>
    </row>
    <row r="1185" spans="1:2">
      <c r="A1185" s="1375" t="s">
        <v>3337</v>
      </c>
      <c r="B1185" s="1375" t="s">
        <v>3338</v>
      </c>
    </row>
    <row r="1186" spans="1:2">
      <c r="A1186" s="1375" t="s">
        <v>3339</v>
      </c>
      <c r="B1186" s="1375" t="s">
        <v>3340</v>
      </c>
    </row>
    <row r="1187" spans="1:2">
      <c r="A1187" s="1375" t="s">
        <v>3341</v>
      </c>
      <c r="B1187" s="1375" t="s">
        <v>3342</v>
      </c>
    </row>
    <row r="1188" spans="1:2">
      <c r="A1188" s="1375" t="s">
        <v>3343</v>
      </c>
      <c r="B1188" s="1375" t="s">
        <v>3344</v>
      </c>
    </row>
    <row r="1189" spans="1:2">
      <c r="A1189" s="1375" t="s">
        <v>3345</v>
      </c>
      <c r="B1189" s="1375" t="s">
        <v>3346</v>
      </c>
    </row>
    <row r="1190" spans="1:2">
      <c r="A1190" s="1375" t="s">
        <v>3347</v>
      </c>
      <c r="B1190" s="1375" t="s">
        <v>3348</v>
      </c>
    </row>
    <row r="1191" spans="1:2">
      <c r="A1191" s="1375" t="s">
        <v>3349</v>
      </c>
      <c r="B1191" s="1375" t="s">
        <v>3350</v>
      </c>
    </row>
    <row r="1192" spans="1:2">
      <c r="A1192" s="1375" t="s">
        <v>3351</v>
      </c>
      <c r="B1192" s="1375" t="s">
        <v>3352</v>
      </c>
    </row>
    <row r="1193" spans="1:2">
      <c r="A1193" s="1375" t="s">
        <v>3353</v>
      </c>
      <c r="B1193" s="1375" t="s">
        <v>3354</v>
      </c>
    </row>
    <row r="1194" spans="1:2">
      <c r="A1194" s="1375" t="s">
        <v>3355</v>
      </c>
      <c r="B1194" s="1375" t="s">
        <v>3356</v>
      </c>
    </row>
    <row r="1195" spans="1:2">
      <c r="A1195" s="1375" t="s">
        <v>3357</v>
      </c>
      <c r="B1195" s="1375" t="s">
        <v>3358</v>
      </c>
    </row>
    <row r="1196" spans="1:2">
      <c r="A1196" s="1375" t="s">
        <v>3359</v>
      </c>
      <c r="B1196" s="1375" t="s">
        <v>3360</v>
      </c>
    </row>
    <row r="1197" spans="1:2">
      <c r="A1197" s="1375" t="s">
        <v>3361</v>
      </c>
      <c r="B1197" s="1375" t="s">
        <v>3362</v>
      </c>
    </row>
    <row r="1198" spans="1:2">
      <c r="A1198" s="1375" t="s">
        <v>3363</v>
      </c>
      <c r="B1198" s="1375" t="s">
        <v>3364</v>
      </c>
    </row>
    <row r="1199" spans="1:2">
      <c r="A1199" s="1375" t="s">
        <v>3365</v>
      </c>
      <c r="B1199" s="1375" t="s">
        <v>3366</v>
      </c>
    </row>
    <row r="1200" spans="1:2">
      <c r="A1200" s="1375" t="s">
        <v>3367</v>
      </c>
      <c r="B1200" s="1375" t="s">
        <v>3368</v>
      </c>
    </row>
    <row r="1201" spans="1:2">
      <c r="A1201" s="1375" t="s">
        <v>3369</v>
      </c>
      <c r="B1201" s="1375" t="s">
        <v>3370</v>
      </c>
    </row>
    <row r="1202" spans="1:2">
      <c r="A1202" s="1375" t="s">
        <v>3371</v>
      </c>
      <c r="B1202" s="1375" t="s">
        <v>3372</v>
      </c>
    </row>
    <row r="1203" spans="1:2">
      <c r="A1203" s="1375" t="s">
        <v>3373</v>
      </c>
      <c r="B1203" s="1375" t="s">
        <v>3374</v>
      </c>
    </row>
    <row r="1204" spans="1:2">
      <c r="A1204" s="1375" t="s">
        <v>3375</v>
      </c>
      <c r="B1204" s="1375" t="s">
        <v>3376</v>
      </c>
    </row>
    <row r="1205" spans="1:2">
      <c r="A1205" s="1375" t="s">
        <v>3377</v>
      </c>
      <c r="B1205" s="1375" t="s">
        <v>3378</v>
      </c>
    </row>
    <row r="1206" spans="1:2">
      <c r="A1206" s="1375" t="s">
        <v>3379</v>
      </c>
      <c r="B1206" s="1375" t="s">
        <v>3380</v>
      </c>
    </row>
    <row r="1207" spans="1:2">
      <c r="A1207" s="1375" t="s">
        <v>3381</v>
      </c>
      <c r="B1207" s="1375" t="s">
        <v>3382</v>
      </c>
    </row>
    <row r="1208" spans="1:2">
      <c r="A1208" s="1375" t="s">
        <v>3383</v>
      </c>
      <c r="B1208" s="1375" t="s">
        <v>3384</v>
      </c>
    </row>
    <row r="1209" spans="1:2">
      <c r="A1209" s="1375" t="s">
        <v>3385</v>
      </c>
      <c r="B1209" s="1375" t="s">
        <v>3386</v>
      </c>
    </row>
    <row r="1210" spans="1:2">
      <c r="A1210" s="1375" t="s">
        <v>3387</v>
      </c>
      <c r="B1210" s="1375" t="s">
        <v>3388</v>
      </c>
    </row>
    <row r="1211" spans="1:2">
      <c r="A1211" s="1375" t="s">
        <v>3389</v>
      </c>
      <c r="B1211" s="1375" t="s">
        <v>3390</v>
      </c>
    </row>
    <row r="1212" spans="1:2">
      <c r="A1212" s="1375" t="s">
        <v>3391</v>
      </c>
      <c r="B1212" s="1375" t="s">
        <v>3392</v>
      </c>
    </row>
    <row r="1213" spans="1:2">
      <c r="A1213" s="1375" t="s">
        <v>3393</v>
      </c>
      <c r="B1213" s="1375" t="s">
        <v>3394</v>
      </c>
    </row>
    <row r="1214" spans="1:2">
      <c r="A1214" s="1375" t="s">
        <v>3395</v>
      </c>
      <c r="B1214" s="1375" t="s">
        <v>3396</v>
      </c>
    </row>
    <row r="1215" spans="1:2">
      <c r="A1215" s="1375" t="s">
        <v>3397</v>
      </c>
      <c r="B1215" s="1375" t="s">
        <v>3398</v>
      </c>
    </row>
    <row r="1216" spans="1:2">
      <c r="A1216" s="1375" t="s">
        <v>3399</v>
      </c>
      <c r="B1216" s="1375" t="s">
        <v>1661</v>
      </c>
    </row>
    <row r="1217" spans="1:2">
      <c r="A1217" s="1375" t="s">
        <v>3400</v>
      </c>
      <c r="B1217" s="1375" t="s">
        <v>3401</v>
      </c>
    </row>
    <row r="1218" spans="1:2">
      <c r="A1218" s="1375" t="s">
        <v>3402</v>
      </c>
      <c r="B1218" s="1375" t="s">
        <v>3403</v>
      </c>
    </row>
    <row r="1219" spans="1:2">
      <c r="A1219" s="1375" t="s">
        <v>3404</v>
      </c>
      <c r="B1219" s="1375" t="s">
        <v>3405</v>
      </c>
    </row>
    <row r="1220" spans="1:2">
      <c r="A1220" s="1375" t="s">
        <v>3406</v>
      </c>
      <c r="B1220" s="1375" t="s">
        <v>3407</v>
      </c>
    </row>
    <row r="1221" spans="1:2">
      <c r="A1221" s="1375" t="s">
        <v>3408</v>
      </c>
      <c r="B1221" s="1375" t="s">
        <v>3409</v>
      </c>
    </row>
    <row r="1222" spans="1:2">
      <c r="A1222" s="1375" t="s">
        <v>3410</v>
      </c>
      <c r="B1222" s="1375" t="s">
        <v>3411</v>
      </c>
    </row>
    <row r="1223" spans="1:2">
      <c r="A1223" s="1375" t="s">
        <v>3412</v>
      </c>
      <c r="B1223" s="1375" t="s">
        <v>3413</v>
      </c>
    </row>
    <row r="1224" spans="1:2">
      <c r="A1224" s="1375" t="s">
        <v>3414</v>
      </c>
      <c r="B1224" s="1375" t="s">
        <v>3415</v>
      </c>
    </row>
    <row r="1225" spans="1:2">
      <c r="A1225" s="1375" t="s">
        <v>3416</v>
      </c>
      <c r="B1225" s="1375" t="s">
        <v>3417</v>
      </c>
    </row>
    <row r="1226" spans="1:2">
      <c r="A1226" s="1375" t="s">
        <v>3418</v>
      </c>
      <c r="B1226" s="1375" t="s">
        <v>3419</v>
      </c>
    </row>
    <row r="1227" spans="1:2">
      <c r="A1227" s="1375" t="s">
        <v>3420</v>
      </c>
      <c r="B1227" s="1375" t="s">
        <v>3421</v>
      </c>
    </row>
    <row r="1228" spans="1:2">
      <c r="A1228" s="1375" t="s">
        <v>3422</v>
      </c>
      <c r="B1228" s="1375" t="s">
        <v>3423</v>
      </c>
    </row>
    <row r="1229" spans="1:2">
      <c r="A1229" s="1375" t="s">
        <v>3424</v>
      </c>
      <c r="B1229" s="1375" t="s">
        <v>3425</v>
      </c>
    </row>
    <row r="1230" spans="1:2">
      <c r="A1230" s="1375" t="s">
        <v>3426</v>
      </c>
      <c r="B1230" s="1375" t="s">
        <v>3427</v>
      </c>
    </row>
    <row r="1231" spans="1:2">
      <c r="A1231" s="1375" t="s">
        <v>3428</v>
      </c>
      <c r="B1231" s="1375" t="s">
        <v>3429</v>
      </c>
    </row>
    <row r="1232" spans="1:2">
      <c r="A1232" s="1375" t="s">
        <v>3430</v>
      </c>
      <c r="B1232" s="1375" t="s">
        <v>3431</v>
      </c>
    </row>
    <row r="1233" spans="1:2">
      <c r="A1233" s="1375" t="s">
        <v>3432</v>
      </c>
      <c r="B1233" s="1375" t="s">
        <v>3433</v>
      </c>
    </row>
    <row r="1234" spans="1:2">
      <c r="A1234" s="1375" t="s">
        <v>3434</v>
      </c>
      <c r="B1234" s="1375" t="s">
        <v>3435</v>
      </c>
    </row>
    <row r="1235" spans="1:2">
      <c r="A1235" s="1375" t="s">
        <v>3436</v>
      </c>
      <c r="B1235" s="1375" t="s">
        <v>3437</v>
      </c>
    </row>
    <row r="1236" spans="1:2">
      <c r="A1236" s="1375" t="s">
        <v>3438</v>
      </c>
      <c r="B1236" s="1375" t="s">
        <v>3439</v>
      </c>
    </row>
    <row r="1237" spans="1:2">
      <c r="A1237" s="1375" t="s">
        <v>3440</v>
      </c>
      <c r="B1237" s="1375" t="s">
        <v>3441</v>
      </c>
    </row>
    <row r="1238" spans="1:2">
      <c r="A1238" s="1375" t="s">
        <v>3442</v>
      </c>
      <c r="B1238" s="1375" t="s">
        <v>3443</v>
      </c>
    </row>
    <row r="1239" spans="1:2">
      <c r="A1239" s="1375" t="s">
        <v>3444</v>
      </c>
      <c r="B1239" s="1375" t="s">
        <v>3445</v>
      </c>
    </row>
    <row r="1240" spans="1:2">
      <c r="A1240" s="1375" t="s">
        <v>3446</v>
      </c>
      <c r="B1240" s="1375" t="s">
        <v>3447</v>
      </c>
    </row>
    <row r="1241" spans="1:2">
      <c r="A1241" s="1375" t="s">
        <v>3448</v>
      </c>
      <c r="B1241" s="1375" t="s">
        <v>3449</v>
      </c>
    </row>
    <row r="1242" spans="1:2">
      <c r="A1242" s="1375" t="s">
        <v>3450</v>
      </c>
      <c r="B1242" s="1375" t="s">
        <v>3451</v>
      </c>
    </row>
    <row r="1243" spans="1:2">
      <c r="A1243" s="1375" t="s">
        <v>3452</v>
      </c>
      <c r="B1243" s="1375" t="s">
        <v>3453</v>
      </c>
    </row>
    <row r="1244" spans="1:2">
      <c r="A1244" s="1375" t="s">
        <v>3454</v>
      </c>
      <c r="B1244" s="1375" t="s">
        <v>3455</v>
      </c>
    </row>
    <row r="1245" spans="1:2">
      <c r="A1245" s="1375" t="s">
        <v>3456</v>
      </c>
      <c r="B1245" s="1375" t="s">
        <v>3457</v>
      </c>
    </row>
    <row r="1246" spans="1:2">
      <c r="A1246" s="1375" t="s">
        <v>3458</v>
      </c>
      <c r="B1246" s="1375" t="s">
        <v>3459</v>
      </c>
    </row>
    <row r="1247" spans="1:2">
      <c r="A1247" s="1375" t="s">
        <v>3460</v>
      </c>
      <c r="B1247" s="1375" t="s">
        <v>3461</v>
      </c>
    </row>
    <row r="1248" spans="1:2">
      <c r="A1248" s="1375" t="s">
        <v>3462</v>
      </c>
      <c r="B1248" s="1375" t="s">
        <v>3463</v>
      </c>
    </row>
    <row r="1249" spans="1:2">
      <c r="A1249" s="1375" t="s">
        <v>3464</v>
      </c>
      <c r="B1249" s="1375" t="s">
        <v>3465</v>
      </c>
    </row>
    <row r="1250" spans="1:2">
      <c r="A1250" s="1375" t="s">
        <v>3466</v>
      </c>
      <c r="B1250" s="1375" t="s">
        <v>3467</v>
      </c>
    </row>
    <row r="1251" spans="1:2">
      <c r="A1251" s="1375" t="s">
        <v>3468</v>
      </c>
      <c r="B1251" s="1375" t="s">
        <v>3469</v>
      </c>
    </row>
    <row r="1252" spans="1:2">
      <c r="A1252" s="1375" t="s">
        <v>3470</v>
      </c>
      <c r="B1252" s="1375" t="s">
        <v>3471</v>
      </c>
    </row>
    <row r="1253" spans="1:2">
      <c r="A1253" s="1375" t="s">
        <v>3472</v>
      </c>
      <c r="B1253" s="1375" t="s">
        <v>3473</v>
      </c>
    </row>
    <row r="1254" spans="1:2">
      <c r="A1254" s="1375" t="s">
        <v>3474</v>
      </c>
      <c r="B1254" s="1375" t="s">
        <v>3475</v>
      </c>
    </row>
    <row r="1255" spans="1:2">
      <c r="A1255" s="1375" t="s">
        <v>3476</v>
      </c>
      <c r="B1255" s="1375" t="s">
        <v>3477</v>
      </c>
    </row>
    <row r="1256" spans="1:2">
      <c r="A1256" s="1375" t="s">
        <v>3478</v>
      </c>
      <c r="B1256" s="1375" t="s">
        <v>3479</v>
      </c>
    </row>
    <row r="1257" spans="1:2">
      <c r="A1257" s="1375" t="s">
        <v>3480</v>
      </c>
      <c r="B1257" s="1375" t="s">
        <v>3481</v>
      </c>
    </row>
    <row r="1258" spans="1:2">
      <c r="A1258" s="1375" t="s">
        <v>3482</v>
      </c>
      <c r="B1258" s="1375" t="s">
        <v>3483</v>
      </c>
    </row>
    <row r="1259" spans="1:2">
      <c r="A1259" s="1375" t="s">
        <v>3484</v>
      </c>
      <c r="B1259" s="1375" t="s">
        <v>3485</v>
      </c>
    </row>
    <row r="1260" spans="1:2">
      <c r="A1260" s="1375" t="s">
        <v>3486</v>
      </c>
      <c r="B1260" s="1375" t="s">
        <v>3487</v>
      </c>
    </row>
    <row r="1261" spans="1:2">
      <c r="A1261" s="1375" t="s">
        <v>3488</v>
      </c>
      <c r="B1261" s="1375" t="s">
        <v>3489</v>
      </c>
    </row>
    <row r="1262" spans="1:2">
      <c r="A1262" s="1375" t="s">
        <v>3490</v>
      </c>
      <c r="B1262" s="1375" t="s">
        <v>3491</v>
      </c>
    </row>
    <row r="1263" spans="1:2">
      <c r="A1263" s="1375" t="s">
        <v>3492</v>
      </c>
      <c r="B1263" s="1375" t="s">
        <v>3493</v>
      </c>
    </row>
    <row r="1264" spans="1:2">
      <c r="A1264" s="1375" t="s">
        <v>3494</v>
      </c>
      <c r="B1264" s="1375" t="s">
        <v>3495</v>
      </c>
    </row>
    <row r="1265" spans="1:2">
      <c r="A1265" s="1375" t="s">
        <v>3496</v>
      </c>
      <c r="B1265" s="1375" t="s">
        <v>3497</v>
      </c>
    </row>
    <row r="1266" spans="1:2">
      <c r="A1266" s="1375" t="s">
        <v>3498</v>
      </c>
      <c r="B1266" s="1375" t="s">
        <v>3499</v>
      </c>
    </row>
    <row r="1267" spans="1:2">
      <c r="A1267" s="1375" t="s">
        <v>3500</v>
      </c>
      <c r="B1267" s="1375" t="s">
        <v>3501</v>
      </c>
    </row>
    <row r="1268" spans="1:2">
      <c r="A1268" s="1375" t="s">
        <v>3502</v>
      </c>
      <c r="B1268" s="1375" t="s">
        <v>3503</v>
      </c>
    </row>
    <row r="1269" spans="1:2">
      <c r="A1269" s="1375" t="s">
        <v>3504</v>
      </c>
      <c r="B1269" s="1375" t="s">
        <v>3505</v>
      </c>
    </row>
    <row r="1270" spans="1:2">
      <c r="A1270" s="1375" t="s">
        <v>3506</v>
      </c>
      <c r="B1270" s="1375" t="s">
        <v>3507</v>
      </c>
    </row>
    <row r="1271" spans="1:2">
      <c r="A1271" s="1375" t="s">
        <v>3508</v>
      </c>
      <c r="B1271" s="1375" t="s">
        <v>3509</v>
      </c>
    </row>
    <row r="1272" spans="1:2">
      <c r="A1272" s="1375" t="s">
        <v>3510</v>
      </c>
      <c r="B1272" s="1375" t="s">
        <v>3511</v>
      </c>
    </row>
    <row r="1273" spans="1:2">
      <c r="A1273" s="1375" t="s">
        <v>3512</v>
      </c>
      <c r="B1273" s="1375" t="s">
        <v>3513</v>
      </c>
    </row>
    <row r="1274" spans="1:2">
      <c r="A1274" s="1375" t="s">
        <v>3514</v>
      </c>
      <c r="B1274" s="1375" t="s">
        <v>3515</v>
      </c>
    </row>
    <row r="1275" spans="1:2">
      <c r="A1275" s="1375" t="s">
        <v>3516</v>
      </c>
      <c r="B1275" s="1375" t="s">
        <v>3517</v>
      </c>
    </row>
    <row r="1276" spans="1:2">
      <c r="A1276" s="1375" t="s">
        <v>3518</v>
      </c>
      <c r="B1276" s="1375" t="s">
        <v>3519</v>
      </c>
    </row>
    <row r="1277" spans="1:2">
      <c r="A1277" s="1375" t="s">
        <v>3520</v>
      </c>
      <c r="B1277" s="1375" t="s">
        <v>3521</v>
      </c>
    </row>
    <row r="1278" spans="1:2">
      <c r="A1278" s="1375" t="s">
        <v>3522</v>
      </c>
      <c r="B1278" s="1375" t="s">
        <v>3523</v>
      </c>
    </row>
    <row r="1279" spans="1:2">
      <c r="A1279" s="1375" t="s">
        <v>3524</v>
      </c>
      <c r="B1279" s="1375" t="s">
        <v>3525</v>
      </c>
    </row>
    <row r="1280" spans="1:2">
      <c r="A1280" s="1375" t="s">
        <v>3526</v>
      </c>
      <c r="B1280" s="1375" t="s">
        <v>3527</v>
      </c>
    </row>
    <row r="1281" spans="1:2">
      <c r="A1281" s="1375" t="s">
        <v>3528</v>
      </c>
      <c r="B1281" s="1375" t="s">
        <v>3529</v>
      </c>
    </row>
    <row r="1282" spans="1:2">
      <c r="A1282" s="1375" t="s">
        <v>3530</v>
      </c>
      <c r="B1282" s="1375" t="s">
        <v>2619</v>
      </c>
    </row>
    <row r="1283" spans="1:2">
      <c r="A1283" s="1375" t="s">
        <v>3531</v>
      </c>
      <c r="B1283" s="1375" t="s">
        <v>3532</v>
      </c>
    </row>
    <row r="1284" spans="1:2">
      <c r="A1284" s="1375" t="s">
        <v>3533</v>
      </c>
      <c r="B1284" s="1375" t="s">
        <v>3534</v>
      </c>
    </row>
    <row r="1285" spans="1:2">
      <c r="A1285" s="1375" t="s">
        <v>3535</v>
      </c>
      <c r="B1285" s="1375" t="s">
        <v>3536</v>
      </c>
    </row>
    <row r="1286" spans="1:2">
      <c r="A1286" s="1375" t="s">
        <v>3537</v>
      </c>
      <c r="B1286" s="1375" t="s">
        <v>3538</v>
      </c>
    </row>
    <row r="1287" spans="1:2">
      <c r="A1287" s="1375" t="s">
        <v>3539</v>
      </c>
      <c r="B1287" s="1375" t="s">
        <v>3540</v>
      </c>
    </row>
    <row r="1288" spans="1:2">
      <c r="A1288" s="1375" t="s">
        <v>3541</v>
      </c>
      <c r="B1288" s="1375" t="s">
        <v>3542</v>
      </c>
    </row>
    <row r="1289" spans="1:2">
      <c r="A1289" s="1375" t="s">
        <v>3543</v>
      </c>
      <c r="B1289" s="1375" t="s">
        <v>3544</v>
      </c>
    </row>
    <row r="1290" spans="1:2">
      <c r="A1290" s="1375" t="s">
        <v>3545</v>
      </c>
      <c r="B1290" s="1375" t="s">
        <v>3546</v>
      </c>
    </row>
    <row r="1291" spans="1:2">
      <c r="A1291" s="1375" t="s">
        <v>3547</v>
      </c>
      <c r="B1291" s="1375" t="s">
        <v>3548</v>
      </c>
    </row>
    <row r="1292" spans="1:2">
      <c r="A1292" s="1375" t="s">
        <v>3549</v>
      </c>
      <c r="B1292" s="1375" t="s">
        <v>3550</v>
      </c>
    </row>
    <row r="1293" spans="1:2">
      <c r="A1293" s="1375" t="s">
        <v>3551</v>
      </c>
      <c r="B1293" s="1375" t="s">
        <v>3552</v>
      </c>
    </row>
    <row r="1294" spans="1:2">
      <c r="A1294" s="1375" t="s">
        <v>3553</v>
      </c>
      <c r="B1294" s="1375" t="s">
        <v>3554</v>
      </c>
    </row>
    <row r="1295" spans="1:2">
      <c r="A1295" s="1375" t="s">
        <v>3555</v>
      </c>
      <c r="B1295" s="1375" t="s">
        <v>3556</v>
      </c>
    </row>
    <row r="1296" spans="1:2">
      <c r="A1296" s="1375" t="s">
        <v>3557</v>
      </c>
      <c r="B1296" s="1375" t="s">
        <v>3558</v>
      </c>
    </row>
    <row r="1297" spans="1:2">
      <c r="A1297" s="1375" t="s">
        <v>3559</v>
      </c>
      <c r="B1297" s="1375" t="s">
        <v>3560</v>
      </c>
    </row>
    <row r="1298" spans="1:2">
      <c r="A1298" s="1375" t="s">
        <v>3561</v>
      </c>
      <c r="B1298" s="1375" t="s">
        <v>3562</v>
      </c>
    </row>
    <row r="1299" spans="1:2">
      <c r="A1299" s="1375" t="s">
        <v>3563</v>
      </c>
      <c r="B1299" s="1375" t="s">
        <v>3564</v>
      </c>
    </row>
    <row r="1300" spans="1:2">
      <c r="A1300" s="1375" t="s">
        <v>3565</v>
      </c>
      <c r="B1300" s="1375" t="s">
        <v>3566</v>
      </c>
    </row>
    <row r="1301" spans="1:2">
      <c r="A1301" s="1375" t="s">
        <v>3567</v>
      </c>
      <c r="B1301" s="1375" t="s">
        <v>3568</v>
      </c>
    </row>
    <row r="1302" spans="1:2">
      <c r="A1302" s="1375" t="s">
        <v>3569</v>
      </c>
      <c r="B1302" s="1375" t="s">
        <v>3570</v>
      </c>
    </row>
    <row r="1303" spans="1:2">
      <c r="A1303" s="1375" t="s">
        <v>3571</v>
      </c>
      <c r="B1303" s="1375" t="s">
        <v>3572</v>
      </c>
    </row>
    <row r="1304" spans="1:2">
      <c r="A1304" s="1375" t="s">
        <v>3573</v>
      </c>
      <c r="B1304" s="1375" t="s">
        <v>3574</v>
      </c>
    </row>
    <row r="1305" spans="1:2">
      <c r="A1305" s="1375" t="s">
        <v>3575</v>
      </c>
      <c r="B1305" s="1375" t="s">
        <v>3576</v>
      </c>
    </row>
    <row r="1306" spans="1:2">
      <c r="A1306" s="1375" t="s">
        <v>3577</v>
      </c>
      <c r="B1306" s="1375" t="s">
        <v>3578</v>
      </c>
    </row>
    <row r="1307" spans="1:2">
      <c r="A1307" s="1375" t="s">
        <v>3579</v>
      </c>
      <c r="B1307" s="1375" t="s">
        <v>3580</v>
      </c>
    </row>
    <row r="1308" spans="1:2">
      <c r="A1308" s="1375" t="s">
        <v>3581</v>
      </c>
      <c r="B1308" s="1375" t="s">
        <v>3582</v>
      </c>
    </row>
    <row r="1309" spans="1:2">
      <c r="A1309" s="1375" t="s">
        <v>3583</v>
      </c>
      <c r="B1309" s="1375" t="s">
        <v>3584</v>
      </c>
    </row>
    <row r="1310" spans="1:2">
      <c r="A1310" s="1375" t="s">
        <v>3585</v>
      </c>
      <c r="B1310" s="1375" t="s">
        <v>3586</v>
      </c>
    </row>
    <row r="1311" spans="1:2">
      <c r="A1311" s="1375" t="s">
        <v>3587</v>
      </c>
      <c r="B1311" s="1375" t="s">
        <v>3588</v>
      </c>
    </row>
    <row r="1312" spans="1:2">
      <c r="A1312" s="1375" t="s">
        <v>3589</v>
      </c>
      <c r="B1312" s="1375" t="s">
        <v>3590</v>
      </c>
    </row>
    <row r="1313" spans="1:2">
      <c r="A1313" s="1375" t="s">
        <v>3591</v>
      </c>
      <c r="B1313" s="1375" t="s">
        <v>3592</v>
      </c>
    </row>
    <row r="1314" spans="1:2">
      <c r="A1314" s="1375" t="s">
        <v>3593</v>
      </c>
      <c r="B1314" s="1375" t="s">
        <v>3594</v>
      </c>
    </row>
    <row r="1315" spans="1:2">
      <c r="A1315" s="1375" t="s">
        <v>3595</v>
      </c>
      <c r="B1315" s="1375" t="s">
        <v>3596</v>
      </c>
    </row>
    <row r="1316" spans="1:2">
      <c r="A1316" s="1375" t="s">
        <v>3597</v>
      </c>
      <c r="B1316" s="1375" t="s">
        <v>3598</v>
      </c>
    </row>
    <row r="1317" spans="1:2">
      <c r="A1317" s="1375" t="s">
        <v>3599</v>
      </c>
      <c r="B1317" s="1375" t="s">
        <v>3600</v>
      </c>
    </row>
    <row r="1318" spans="1:2">
      <c r="A1318" s="1375" t="s">
        <v>3601</v>
      </c>
      <c r="B1318" s="1375" t="s">
        <v>3602</v>
      </c>
    </row>
    <row r="1319" spans="1:2">
      <c r="A1319" s="1375" t="s">
        <v>3603</v>
      </c>
      <c r="B1319" s="1375" t="s">
        <v>3604</v>
      </c>
    </row>
    <row r="1320" spans="1:2">
      <c r="A1320" s="1375" t="s">
        <v>3605</v>
      </c>
      <c r="B1320" s="1375" t="s">
        <v>3606</v>
      </c>
    </row>
    <row r="1321" spans="1:2">
      <c r="A1321" s="1375" t="s">
        <v>3607</v>
      </c>
      <c r="B1321" s="1375" t="s">
        <v>3608</v>
      </c>
    </row>
    <row r="1322" spans="1:2">
      <c r="A1322" s="1375" t="s">
        <v>3609</v>
      </c>
      <c r="B1322" s="1375" t="s">
        <v>3610</v>
      </c>
    </row>
    <row r="1323" spans="1:2">
      <c r="A1323" s="1375" t="s">
        <v>3611</v>
      </c>
      <c r="B1323" s="1375" t="s">
        <v>3612</v>
      </c>
    </row>
    <row r="1324" spans="1:2">
      <c r="A1324" s="1375" t="s">
        <v>3613</v>
      </c>
      <c r="B1324" s="1375" t="s">
        <v>3614</v>
      </c>
    </row>
    <row r="1325" spans="1:2">
      <c r="A1325" s="1375" t="s">
        <v>3615</v>
      </c>
      <c r="B1325" s="1375" t="s">
        <v>3616</v>
      </c>
    </row>
    <row r="1326" spans="1:2">
      <c r="A1326" s="1375" t="s">
        <v>3617</v>
      </c>
      <c r="B1326" s="1375" t="s">
        <v>3618</v>
      </c>
    </row>
    <row r="1327" spans="1:2">
      <c r="A1327" s="1375" t="s">
        <v>3619</v>
      </c>
      <c r="B1327" s="1375" t="s">
        <v>3620</v>
      </c>
    </row>
    <row r="1328" spans="1:2">
      <c r="A1328" s="1375" t="s">
        <v>3621</v>
      </c>
      <c r="B1328" s="1375" t="s">
        <v>3622</v>
      </c>
    </row>
    <row r="1329" spans="1:2">
      <c r="A1329" s="1375" t="s">
        <v>3623</v>
      </c>
      <c r="B1329" s="1375" t="s">
        <v>3624</v>
      </c>
    </row>
    <row r="1330" spans="1:2">
      <c r="A1330" s="1375" t="s">
        <v>3625</v>
      </c>
      <c r="B1330" s="1375" t="s">
        <v>3626</v>
      </c>
    </row>
    <row r="1331" spans="1:2">
      <c r="A1331" s="1375" t="s">
        <v>3627</v>
      </c>
      <c r="B1331" s="1375" t="s">
        <v>3628</v>
      </c>
    </row>
    <row r="1332" spans="1:2">
      <c r="A1332" s="1375" t="s">
        <v>3629</v>
      </c>
      <c r="B1332" s="1375" t="s">
        <v>3630</v>
      </c>
    </row>
    <row r="1333" spans="1:2">
      <c r="A1333" s="1375" t="s">
        <v>3631</v>
      </c>
      <c r="B1333" s="1375" t="s">
        <v>3632</v>
      </c>
    </row>
    <row r="1334" spans="1:2">
      <c r="A1334" s="1375" t="s">
        <v>3633</v>
      </c>
      <c r="B1334" s="1375" t="s">
        <v>3634</v>
      </c>
    </row>
    <row r="1335" spans="1:2">
      <c r="A1335" s="1375" t="s">
        <v>3635</v>
      </c>
      <c r="B1335" s="1375" t="s">
        <v>3636</v>
      </c>
    </row>
    <row r="1336" spans="1:2">
      <c r="A1336" s="1375" t="s">
        <v>3637</v>
      </c>
      <c r="B1336" s="1375" t="s">
        <v>3638</v>
      </c>
    </row>
    <row r="1337" spans="1:2">
      <c r="A1337" s="1375" t="s">
        <v>3639</v>
      </c>
      <c r="B1337" s="1375" t="s">
        <v>3640</v>
      </c>
    </row>
    <row r="1338" spans="1:2">
      <c r="A1338" s="1375" t="s">
        <v>3641</v>
      </c>
      <c r="B1338" s="1375" t="s">
        <v>3642</v>
      </c>
    </row>
    <row r="1339" spans="1:2">
      <c r="A1339" s="1375" t="s">
        <v>3643</v>
      </c>
      <c r="B1339" s="1375" t="s">
        <v>3644</v>
      </c>
    </row>
    <row r="1340" spans="1:2">
      <c r="A1340" s="1375" t="s">
        <v>3645</v>
      </c>
      <c r="B1340" s="1375" t="s">
        <v>3646</v>
      </c>
    </row>
    <row r="1341" spans="1:2">
      <c r="A1341" s="1375" t="s">
        <v>3647</v>
      </c>
      <c r="B1341" s="1375" t="s">
        <v>3648</v>
      </c>
    </row>
    <row r="1342" spans="1:2">
      <c r="A1342" s="1375" t="s">
        <v>3649</v>
      </c>
      <c r="B1342" s="1375" t="s">
        <v>3650</v>
      </c>
    </row>
    <row r="1343" spans="1:2">
      <c r="A1343" s="1375" t="s">
        <v>3651</v>
      </c>
      <c r="B1343" s="1375" t="s">
        <v>3652</v>
      </c>
    </row>
    <row r="1344" spans="1:2">
      <c r="A1344" s="1375" t="s">
        <v>3653</v>
      </c>
      <c r="B1344" s="1375" t="s">
        <v>3654</v>
      </c>
    </row>
    <row r="1345" spans="1:2">
      <c r="A1345" s="1375" t="s">
        <v>3655</v>
      </c>
      <c r="B1345" s="1375" t="s">
        <v>3656</v>
      </c>
    </row>
    <row r="1346" spans="1:2">
      <c r="A1346" s="1375" t="s">
        <v>3657</v>
      </c>
      <c r="B1346" s="1375" t="s">
        <v>3658</v>
      </c>
    </row>
    <row r="1347" spans="1:2">
      <c r="A1347" s="1375" t="s">
        <v>3659</v>
      </c>
      <c r="B1347" s="1375" t="s">
        <v>3660</v>
      </c>
    </row>
    <row r="1348" spans="1:2">
      <c r="A1348" s="1375" t="s">
        <v>3661</v>
      </c>
      <c r="B1348" s="1375" t="s">
        <v>3662</v>
      </c>
    </row>
    <row r="1349" spans="1:2">
      <c r="A1349" s="1375" t="s">
        <v>3663</v>
      </c>
      <c r="B1349" s="1375" t="s">
        <v>3664</v>
      </c>
    </row>
    <row r="1350" spans="1:2">
      <c r="A1350" s="1375" t="s">
        <v>3665</v>
      </c>
      <c r="B1350" s="1375" t="s">
        <v>3666</v>
      </c>
    </row>
    <row r="1351" spans="1:2">
      <c r="A1351" s="1375" t="s">
        <v>3667</v>
      </c>
      <c r="B1351" s="1375" t="s">
        <v>3668</v>
      </c>
    </row>
    <row r="1352" spans="1:2">
      <c r="A1352" s="1375" t="s">
        <v>3669</v>
      </c>
      <c r="B1352" s="1375" t="s">
        <v>3670</v>
      </c>
    </row>
    <row r="1353" spans="1:2">
      <c r="A1353" s="1375" t="s">
        <v>3671</v>
      </c>
      <c r="B1353" s="1375" t="s">
        <v>3672</v>
      </c>
    </row>
    <row r="1354" spans="1:2">
      <c r="A1354" s="1375" t="s">
        <v>3673</v>
      </c>
      <c r="B1354" s="1375" t="s">
        <v>3674</v>
      </c>
    </row>
    <row r="1355" spans="1:2">
      <c r="A1355" s="1375" t="s">
        <v>3675</v>
      </c>
      <c r="B1355" s="1375" t="s">
        <v>3676</v>
      </c>
    </row>
    <row r="1356" spans="1:2">
      <c r="A1356" s="1375" t="s">
        <v>3677</v>
      </c>
      <c r="B1356" s="1375" t="s">
        <v>3678</v>
      </c>
    </row>
    <row r="1357" spans="1:2">
      <c r="A1357" s="1375" t="s">
        <v>3679</v>
      </c>
      <c r="B1357" s="1375" t="s">
        <v>3680</v>
      </c>
    </row>
    <row r="1358" spans="1:2">
      <c r="A1358" s="1375" t="s">
        <v>3681</v>
      </c>
      <c r="B1358" s="1375" t="s">
        <v>3682</v>
      </c>
    </row>
    <row r="1359" spans="1:2">
      <c r="A1359" s="1375" t="s">
        <v>3683</v>
      </c>
      <c r="B1359" s="1375" t="s">
        <v>3684</v>
      </c>
    </row>
    <row r="1360" spans="1:2">
      <c r="A1360" s="1375" t="s">
        <v>3685</v>
      </c>
      <c r="B1360" s="1375" t="s">
        <v>3686</v>
      </c>
    </row>
    <row r="1361" spans="1:2">
      <c r="A1361" s="1375" t="s">
        <v>3687</v>
      </c>
      <c r="B1361" s="1375" t="s">
        <v>3688</v>
      </c>
    </row>
    <row r="1362" spans="1:2">
      <c r="A1362" s="1375" t="s">
        <v>3689</v>
      </c>
      <c r="B1362" s="1375" t="s">
        <v>3690</v>
      </c>
    </row>
    <row r="1363" spans="1:2">
      <c r="A1363" s="1375" t="s">
        <v>3691</v>
      </c>
      <c r="B1363" s="1375" t="s">
        <v>3692</v>
      </c>
    </row>
    <row r="1364" spans="1:2">
      <c r="A1364" s="1375" t="s">
        <v>3693</v>
      </c>
      <c r="B1364" s="1375" t="s">
        <v>3694</v>
      </c>
    </row>
    <row r="1365" spans="1:2">
      <c r="A1365" s="1375" t="s">
        <v>3695</v>
      </c>
      <c r="B1365" s="1375" t="s">
        <v>3696</v>
      </c>
    </row>
    <row r="1366" spans="1:2">
      <c r="A1366" s="1375" t="s">
        <v>3697</v>
      </c>
      <c r="B1366" s="1375" t="s">
        <v>3698</v>
      </c>
    </row>
    <row r="1367" spans="1:2">
      <c r="A1367" s="1375" t="s">
        <v>3699</v>
      </c>
      <c r="B1367" s="1375" t="s">
        <v>3700</v>
      </c>
    </row>
    <row r="1368" spans="1:2">
      <c r="A1368" s="1375" t="s">
        <v>3701</v>
      </c>
      <c r="B1368" s="1375" t="s">
        <v>3702</v>
      </c>
    </row>
    <row r="1369" spans="1:2">
      <c r="A1369" s="1375" t="s">
        <v>3703</v>
      </c>
      <c r="B1369" s="1375" t="s">
        <v>3704</v>
      </c>
    </row>
    <row r="1370" spans="1:2">
      <c r="A1370" s="1375" t="s">
        <v>3705</v>
      </c>
      <c r="B1370" s="1375" t="s">
        <v>3706</v>
      </c>
    </row>
    <row r="1371" spans="1:2">
      <c r="A1371" s="1375" t="s">
        <v>3707</v>
      </c>
      <c r="B1371" s="1375" t="s">
        <v>3708</v>
      </c>
    </row>
    <row r="1372" spans="1:2">
      <c r="A1372" s="1375" t="s">
        <v>3709</v>
      </c>
      <c r="B1372" s="1375" t="s">
        <v>3710</v>
      </c>
    </row>
    <row r="1373" spans="1:2">
      <c r="A1373" s="1375" t="s">
        <v>3711</v>
      </c>
      <c r="B1373" s="1375" t="s">
        <v>3712</v>
      </c>
    </row>
    <row r="1374" spans="1:2">
      <c r="A1374" s="1375" t="s">
        <v>3713</v>
      </c>
      <c r="B1374" s="1375" t="s">
        <v>3714</v>
      </c>
    </row>
    <row r="1375" spans="1:2">
      <c r="A1375" s="1375" t="s">
        <v>3715</v>
      </c>
      <c r="B1375" s="1375" t="s">
        <v>3716</v>
      </c>
    </row>
    <row r="1376" spans="1:2">
      <c r="A1376" s="1375" t="s">
        <v>3717</v>
      </c>
      <c r="B1376" s="1375" t="s">
        <v>3718</v>
      </c>
    </row>
    <row r="1377" spans="1:2">
      <c r="A1377" s="1375" t="s">
        <v>3719</v>
      </c>
      <c r="B1377" s="1375" t="s">
        <v>3720</v>
      </c>
    </row>
    <row r="1378" spans="1:2">
      <c r="A1378" s="1375" t="s">
        <v>3721</v>
      </c>
      <c r="B1378" s="1375" t="s">
        <v>3722</v>
      </c>
    </row>
    <row r="1379" spans="1:2">
      <c r="A1379" s="1375" t="s">
        <v>3723</v>
      </c>
      <c r="B1379" s="1375" t="s">
        <v>3724</v>
      </c>
    </row>
    <row r="1380" spans="1:2">
      <c r="A1380" s="1375" t="s">
        <v>3725</v>
      </c>
      <c r="B1380" s="1375" t="s">
        <v>3726</v>
      </c>
    </row>
    <row r="1381" spans="1:2">
      <c r="A1381" s="1375" t="s">
        <v>3727</v>
      </c>
      <c r="B1381" s="1375" t="s">
        <v>3728</v>
      </c>
    </row>
    <row r="1382" spans="1:2">
      <c r="A1382" s="1375" t="s">
        <v>3729</v>
      </c>
      <c r="B1382" s="1375" t="s">
        <v>3730</v>
      </c>
    </row>
    <row r="1383" spans="1:2">
      <c r="A1383" s="1375" t="s">
        <v>3731</v>
      </c>
      <c r="B1383" s="1375" t="s">
        <v>3732</v>
      </c>
    </row>
    <row r="1384" spans="1:2">
      <c r="A1384" s="1375" t="s">
        <v>3733</v>
      </c>
      <c r="B1384" s="1375" t="s">
        <v>3734</v>
      </c>
    </row>
    <row r="1385" spans="1:2">
      <c r="A1385" s="1375" t="s">
        <v>3735</v>
      </c>
      <c r="B1385" s="1375" t="s">
        <v>3736</v>
      </c>
    </row>
    <row r="1386" spans="1:2">
      <c r="A1386" s="1375" t="s">
        <v>3737</v>
      </c>
      <c r="B1386" s="1375" t="s">
        <v>3738</v>
      </c>
    </row>
    <row r="1387" spans="1:2">
      <c r="A1387" s="1375" t="s">
        <v>3739</v>
      </c>
      <c r="B1387" s="1375" t="s">
        <v>3740</v>
      </c>
    </row>
    <row r="1388" spans="1:2">
      <c r="A1388" s="1375" t="s">
        <v>3741</v>
      </c>
      <c r="B1388" s="1375" t="s">
        <v>3742</v>
      </c>
    </row>
    <row r="1389" spans="1:2">
      <c r="A1389" s="1375" t="s">
        <v>3743</v>
      </c>
      <c r="B1389" s="1375" t="s">
        <v>3744</v>
      </c>
    </row>
    <row r="1390" spans="1:2">
      <c r="A1390" s="1375" t="s">
        <v>3745</v>
      </c>
      <c r="B1390" s="1375" t="s">
        <v>3746</v>
      </c>
    </row>
    <row r="1391" spans="1:2">
      <c r="A1391" s="1375" t="s">
        <v>3747</v>
      </c>
      <c r="B1391" s="1375" t="s">
        <v>3748</v>
      </c>
    </row>
    <row r="1392" spans="1:2">
      <c r="A1392" s="1375" t="s">
        <v>3749</v>
      </c>
      <c r="B1392" s="1375" t="s">
        <v>3750</v>
      </c>
    </row>
    <row r="1393" spans="1:2">
      <c r="A1393" s="1375" t="s">
        <v>3751</v>
      </c>
      <c r="B1393" s="1375" t="s">
        <v>3752</v>
      </c>
    </row>
    <row r="1394" spans="1:2">
      <c r="A1394" s="1375" t="s">
        <v>3753</v>
      </c>
      <c r="B1394" s="1375" t="s">
        <v>3754</v>
      </c>
    </row>
    <row r="1395" spans="1:2">
      <c r="A1395" s="1375" t="s">
        <v>3755</v>
      </c>
      <c r="B1395" s="1375" t="s">
        <v>3756</v>
      </c>
    </row>
    <row r="1396" spans="1:2">
      <c r="A1396" s="1375" t="s">
        <v>3757</v>
      </c>
      <c r="B1396" s="1375" t="s">
        <v>3758</v>
      </c>
    </row>
    <row r="1397" spans="1:2">
      <c r="A1397" s="1375" t="s">
        <v>3759</v>
      </c>
      <c r="B1397" s="1375" t="s">
        <v>3760</v>
      </c>
    </row>
    <row r="1398" spans="1:2">
      <c r="A1398" s="1375" t="s">
        <v>3761</v>
      </c>
      <c r="B1398" s="1375" t="s">
        <v>3762</v>
      </c>
    </row>
    <row r="1399" spans="1:2">
      <c r="A1399" s="1375" t="s">
        <v>3763</v>
      </c>
      <c r="B1399" s="1375" t="s">
        <v>3764</v>
      </c>
    </row>
    <row r="1400" spans="1:2">
      <c r="A1400" s="1375" t="s">
        <v>3765</v>
      </c>
      <c r="B1400" s="1375" t="s">
        <v>3766</v>
      </c>
    </row>
    <row r="1401" spans="1:2">
      <c r="A1401" s="1375" t="s">
        <v>3767</v>
      </c>
      <c r="B1401" s="1375" t="s">
        <v>3768</v>
      </c>
    </row>
    <row r="1402" spans="1:2">
      <c r="A1402" s="1375" t="s">
        <v>3769</v>
      </c>
      <c r="B1402" s="1375" t="s">
        <v>3770</v>
      </c>
    </row>
    <row r="1403" spans="1:2">
      <c r="A1403" s="1375" t="s">
        <v>3771</v>
      </c>
      <c r="B1403" s="1375" t="s">
        <v>3772</v>
      </c>
    </row>
    <row r="1404" spans="1:2">
      <c r="A1404" s="1375" t="s">
        <v>3773</v>
      </c>
      <c r="B1404" s="1375" t="s">
        <v>3774</v>
      </c>
    </row>
    <row r="1405" spans="1:2">
      <c r="A1405" s="1375" t="s">
        <v>3775</v>
      </c>
      <c r="B1405" s="1375" t="s">
        <v>3776</v>
      </c>
    </row>
    <row r="1406" spans="1:2">
      <c r="A1406" s="1375" t="s">
        <v>3777</v>
      </c>
      <c r="B1406" s="1375" t="s">
        <v>3778</v>
      </c>
    </row>
    <row r="1407" spans="1:2">
      <c r="A1407" s="1375" t="s">
        <v>3779</v>
      </c>
      <c r="B1407" s="1375" t="s">
        <v>3780</v>
      </c>
    </row>
    <row r="1408" spans="1:2">
      <c r="A1408" s="1375" t="s">
        <v>3781</v>
      </c>
      <c r="B1408" s="1375" t="s">
        <v>3782</v>
      </c>
    </row>
    <row r="1409" spans="1:2">
      <c r="A1409" s="1375" t="s">
        <v>3783</v>
      </c>
      <c r="B1409" s="1375" t="s">
        <v>3784</v>
      </c>
    </row>
    <row r="1410" spans="1:2">
      <c r="A1410" s="1375" t="s">
        <v>3785</v>
      </c>
      <c r="B1410" s="1375" t="s">
        <v>3786</v>
      </c>
    </row>
    <row r="1411" spans="1:2">
      <c r="A1411" s="1375" t="s">
        <v>3787</v>
      </c>
      <c r="B1411" s="1375" t="s">
        <v>3788</v>
      </c>
    </row>
    <row r="1412" spans="1:2">
      <c r="A1412" s="1375" t="s">
        <v>3789</v>
      </c>
      <c r="B1412" s="1375" t="s">
        <v>3790</v>
      </c>
    </row>
    <row r="1413" spans="1:2">
      <c r="A1413" s="1375" t="s">
        <v>3791</v>
      </c>
      <c r="B1413" s="1375" t="s">
        <v>3792</v>
      </c>
    </row>
    <row r="1414" spans="1:2">
      <c r="A1414" s="1375" t="s">
        <v>3793</v>
      </c>
      <c r="B1414" s="1375" t="s">
        <v>3794</v>
      </c>
    </row>
    <row r="1415" spans="1:2">
      <c r="A1415" s="1375" t="s">
        <v>3795</v>
      </c>
      <c r="B1415" s="1375" t="s">
        <v>3796</v>
      </c>
    </row>
    <row r="1416" spans="1:2">
      <c r="A1416" s="1375" t="s">
        <v>3797</v>
      </c>
      <c r="B1416" s="1375" t="s">
        <v>3798</v>
      </c>
    </row>
    <row r="1417" spans="1:2">
      <c r="A1417" s="1375" t="s">
        <v>3799</v>
      </c>
      <c r="B1417" s="1375" t="s">
        <v>3800</v>
      </c>
    </row>
    <row r="1418" spans="1:2">
      <c r="A1418" s="1375" t="s">
        <v>3801</v>
      </c>
      <c r="B1418" s="1375" t="s">
        <v>3802</v>
      </c>
    </row>
    <row r="1419" spans="1:2">
      <c r="A1419" s="1375" t="s">
        <v>3803</v>
      </c>
      <c r="B1419" s="1375" t="s">
        <v>3804</v>
      </c>
    </row>
    <row r="1420" spans="1:2">
      <c r="A1420" s="1375" t="s">
        <v>3805</v>
      </c>
      <c r="B1420" s="1375" t="s">
        <v>3806</v>
      </c>
    </row>
    <row r="1421" spans="1:2">
      <c r="A1421" s="1375" t="s">
        <v>3807</v>
      </c>
      <c r="B1421" s="1375" t="s">
        <v>3808</v>
      </c>
    </row>
    <row r="1422" spans="1:2">
      <c r="A1422" s="1375" t="s">
        <v>3809</v>
      </c>
      <c r="B1422" s="1375" t="s">
        <v>3810</v>
      </c>
    </row>
    <row r="1423" spans="1:2">
      <c r="A1423" s="1375" t="s">
        <v>3811</v>
      </c>
      <c r="B1423" s="1375" t="s">
        <v>3812</v>
      </c>
    </row>
    <row r="1424" spans="1:2">
      <c r="A1424" s="1375" t="s">
        <v>3813</v>
      </c>
      <c r="B1424" s="1375" t="s">
        <v>3814</v>
      </c>
    </row>
    <row r="1425" spans="1:2">
      <c r="A1425" s="1375" t="s">
        <v>3815</v>
      </c>
      <c r="B1425" s="1375" t="s">
        <v>3816</v>
      </c>
    </row>
    <row r="1426" spans="1:2">
      <c r="A1426" s="1375" t="s">
        <v>3817</v>
      </c>
      <c r="B1426" s="1375" t="s">
        <v>3818</v>
      </c>
    </row>
    <row r="1427" spans="1:2">
      <c r="A1427" s="1375" t="s">
        <v>3819</v>
      </c>
      <c r="B1427" s="1375" t="s">
        <v>3820</v>
      </c>
    </row>
    <row r="1428" spans="1:2">
      <c r="A1428" s="1375" t="s">
        <v>3821</v>
      </c>
      <c r="B1428" s="1375" t="s">
        <v>3822</v>
      </c>
    </row>
    <row r="1429" spans="1:2">
      <c r="A1429" s="1375" t="s">
        <v>3823</v>
      </c>
      <c r="B1429" s="1375" t="s">
        <v>3824</v>
      </c>
    </row>
    <row r="1430" spans="1:2">
      <c r="A1430" s="1375" t="s">
        <v>3825</v>
      </c>
      <c r="B1430" s="1375" t="s">
        <v>3826</v>
      </c>
    </row>
    <row r="1431" spans="1:2">
      <c r="A1431" s="1375" t="s">
        <v>3827</v>
      </c>
      <c r="B1431" s="1375" t="s">
        <v>3828</v>
      </c>
    </row>
    <row r="1432" spans="1:2">
      <c r="A1432" s="1375" t="s">
        <v>3829</v>
      </c>
      <c r="B1432" s="1375" t="s">
        <v>3830</v>
      </c>
    </row>
    <row r="1433" spans="1:2">
      <c r="A1433" s="1375" t="s">
        <v>3831</v>
      </c>
      <c r="B1433" s="1375" t="s">
        <v>3832</v>
      </c>
    </row>
    <row r="1434" spans="1:2">
      <c r="A1434" s="1375" t="s">
        <v>3833</v>
      </c>
      <c r="B1434" s="1375" t="s">
        <v>3834</v>
      </c>
    </row>
    <row r="1435" spans="1:2">
      <c r="A1435" s="1375" t="s">
        <v>3835</v>
      </c>
      <c r="B1435" s="1375" t="s">
        <v>3836</v>
      </c>
    </row>
    <row r="1436" spans="1:2">
      <c r="A1436" s="1375" t="s">
        <v>3837</v>
      </c>
      <c r="B1436" s="1375" t="s">
        <v>3838</v>
      </c>
    </row>
    <row r="1437" spans="1:2">
      <c r="A1437" s="1375" t="s">
        <v>3839</v>
      </c>
      <c r="B1437" s="1375" t="s">
        <v>3840</v>
      </c>
    </row>
    <row r="1438" spans="1:2">
      <c r="A1438" s="1375" t="s">
        <v>3841</v>
      </c>
      <c r="B1438" s="1375" t="s">
        <v>3842</v>
      </c>
    </row>
    <row r="1439" spans="1:2">
      <c r="A1439" s="1375" t="s">
        <v>3843</v>
      </c>
      <c r="B1439" s="1375" t="s">
        <v>3844</v>
      </c>
    </row>
    <row r="1440" spans="1:2">
      <c r="A1440" s="1375" t="s">
        <v>3845</v>
      </c>
      <c r="B1440" s="1375" t="s">
        <v>3846</v>
      </c>
    </row>
    <row r="1441" spans="1:2">
      <c r="A1441" s="1375" t="s">
        <v>3847</v>
      </c>
      <c r="B1441" s="1375" t="s">
        <v>3848</v>
      </c>
    </row>
    <row r="1442" spans="1:2">
      <c r="A1442" s="1375" t="s">
        <v>3849</v>
      </c>
      <c r="B1442" s="1375" t="s">
        <v>3850</v>
      </c>
    </row>
    <row r="1443" spans="1:2">
      <c r="A1443" s="1375" t="s">
        <v>3851</v>
      </c>
      <c r="B1443" s="1375" t="s">
        <v>3852</v>
      </c>
    </row>
    <row r="1444" spans="1:2">
      <c r="A1444" s="1375" t="s">
        <v>3853</v>
      </c>
      <c r="B1444" s="1375" t="s">
        <v>3854</v>
      </c>
    </row>
    <row r="1445" spans="1:2">
      <c r="A1445" s="1375" t="s">
        <v>3855</v>
      </c>
      <c r="B1445" s="1375" t="s">
        <v>3856</v>
      </c>
    </row>
    <row r="1446" spans="1:2">
      <c r="A1446" s="1375" t="s">
        <v>3857</v>
      </c>
      <c r="B1446" s="1375" t="s">
        <v>3858</v>
      </c>
    </row>
    <row r="1447" spans="1:2">
      <c r="A1447" s="1375" t="s">
        <v>3859</v>
      </c>
      <c r="B1447" s="1375" t="s">
        <v>3860</v>
      </c>
    </row>
    <row r="1448" spans="1:2">
      <c r="A1448" s="1375" t="s">
        <v>3861</v>
      </c>
      <c r="B1448" s="1375" t="s">
        <v>3862</v>
      </c>
    </row>
    <row r="1449" spans="1:2">
      <c r="A1449" s="1375" t="s">
        <v>3863</v>
      </c>
      <c r="B1449" s="1375" t="s">
        <v>3864</v>
      </c>
    </row>
    <row r="1450" spans="1:2">
      <c r="A1450" s="1375" t="s">
        <v>3865</v>
      </c>
      <c r="B1450" s="1375" t="s">
        <v>3866</v>
      </c>
    </row>
    <row r="1451" spans="1:2">
      <c r="A1451" s="1375" t="s">
        <v>3867</v>
      </c>
      <c r="B1451" s="1375" t="s">
        <v>3868</v>
      </c>
    </row>
    <row r="1452" spans="1:2">
      <c r="A1452" s="1375" t="s">
        <v>3869</v>
      </c>
      <c r="B1452" s="1375" t="s">
        <v>3870</v>
      </c>
    </row>
    <row r="1453" spans="1:2">
      <c r="A1453" s="1375" t="s">
        <v>3871</v>
      </c>
      <c r="B1453" s="1375" t="s">
        <v>3872</v>
      </c>
    </row>
    <row r="1454" spans="1:2">
      <c r="A1454" s="1375" t="s">
        <v>3873</v>
      </c>
      <c r="B1454" s="1375" t="s">
        <v>3874</v>
      </c>
    </row>
    <row r="1455" spans="1:2">
      <c r="A1455" s="1375" t="s">
        <v>3875</v>
      </c>
      <c r="B1455" s="1375" t="s">
        <v>3876</v>
      </c>
    </row>
    <row r="1456" spans="1:2">
      <c r="A1456" s="1375" t="s">
        <v>3877</v>
      </c>
      <c r="B1456" s="1375" t="s">
        <v>3878</v>
      </c>
    </row>
    <row r="1457" spans="1:2">
      <c r="A1457" s="1375" t="s">
        <v>3879</v>
      </c>
      <c r="B1457" s="1375" t="s">
        <v>3880</v>
      </c>
    </row>
    <row r="1458" spans="1:2">
      <c r="A1458" s="1375" t="s">
        <v>3881</v>
      </c>
      <c r="B1458" s="1375" t="s">
        <v>3882</v>
      </c>
    </row>
    <row r="1459" spans="1:2">
      <c r="A1459" s="1375" t="s">
        <v>3883</v>
      </c>
      <c r="B1459" s="1375" t="s">
        <v>3884</v>
      </c>
    </row>
    <row r="1460" spans="1:2">
      <c r="A1460" s="1375" t="s">
        <v>3885</v>
      </c>
      <c r="B1460" s="1375" t="s">
        <v>3886</v>
      </c>
    </row>
    <row r="1461" spans="1:2">
      <c r="A1461" s="1375" t="s">
        <v>3887</v>
      </c>
      <c r="B1461" s="1375" t="s">
        <v>3888</v>
      </c>
    </row>
    <row r="1462" spans="1:2">
      <c r="A1462" s="1375" t="s">
        <v>3889</v>
      </c>
      <c r="B1462" s="1375" t="s">
        <v>3890</v>
      </c>
    </row>
    <row r="1463" spans="1:2">
      <c r="A1463" s="1375" t="s">
        <v>3891</v>
      </c>
      <c r="B1463" s="1375" t="s">
        <v>3892</v>
      </c>
    </row>
    <row r="1464" spans="1:2">
      <c r="A1464" s="1375" t="s">
        <v>3893</v>
      </c>
      <c r="B1464" s="1375" t="s">
        <v>3894</v>
      </c>
    </row>
    <row r="1465" spans="1:2">
      <c r="A1465" s="1375" t="s">
        <v>3895</v>
      </c>
      <c r="B1465" s="1375" t="s">
        <v>3896</v>
      </c>
    </row>
    <row r="1466" spans="1:2">
      <c r="A1466" s="1375" t="s">
        <v>3897</v>
      </c>
      <c r="B1466" s="1375" t="s">
        <v>3898</v>
      </c>
    </row>
    <row r="1467" spans="1:2">
      <c r="A1467" s="1375" t="s">
        <v>3899</v>
      </c>
      <c r="B1467" s="1375" t="s">
        <v>3900</v>
      </c>
    </row>
    <row r="1468" spans="1:2">
      <c r="A1468" s="1375" t="s">
        <v>3901</v>
      </c>
      <c r="B1468" s="1375" t="s">
        <v>3902</v>
      </c>
    </row>
    <row r="1469" spans="1:2">
      <c r="A1469" s="1375" t="s">
        <v>3903</v>
      </c>
      <c r="B1469" s="1375" t="s">
        <v>3904</v>
      </c>
    </row>
    <row r="1470" spans="1:2">
      <c r="A1470" s="1375" t="s">
        <v>3905</v>
      </c>
      <c r="B1470" s="1375" t="s">
        <v>3906</v>
      </c>
    </row>
    <row r="1471" spans="1:2">
      <c r="A1471" s="1375" t="s">
        <v>3907</v>
      </c>
      <c r="B1471" s="1375" t="s">
        <v>3908</v>
      </c>
    </row>
    <row r="1472" spans="1:2">
      <c r="A1472" s="1375" t="s">
        <v>3909</v>
      </c>
      <c r="B1472" s="1375" t="s">
        <v>3910</v>
      </c>
    </row>
    <row r="1473" spans="1:2">
      <c r="A1473" s="1375" t="s">
        <v>3911</v>
      </c>
      <c r="B1473" s="1375" t="s">
        <v>3912</v>
      </c>
    </row>
    <row r="1474" spans="1:2">
      <c r="A1474" s="1375" t="s">
        <v>3913</v>
      </c>
      <c r="B1474" s="1375" t="s">
        <v>3914</v>
      </c>
    </row>
    <row r="1475" spans="1:2">
      <c r="A1475" s="1375" t="s">
        <v>3915</v>
      </c>
      <c r="B1475" s="1375" t="s">
        <v>3916</v>
      </c>
    </row>
    <row r="1476" spans="1:2">
      <c r="A1476" s="1375" t="s">
        <v>3917</v>
      </c>
      <c r="B1476" s="1375" t="s">
        <v>3918</v>
      </c>
    </row>
    <row r="1477" spans="1:2">
      <c r="A1477" s="1375" t="s">
        <v>3919</v>
      </c>
      <c r="B1477" s="1375" t="s">
        <v>3920</v>
      </c>
    </row>
    <row r="1478" spans="1:2">
      <c r="A1478" s="1375" t="s">
        <v>3921</v>
      </c>
      <c r="B1478" s="1375" t="s">
        <v>3922</v>
      </c>
    </row>
    <row r="1479" spans="1:2">
      <c r="A1479" s="1375" t="s">
        <v>3923</v>
      </c>
      <c r="B1479" s="1375" t="s">
        <v>3924</v>
      </c>
    </row>
    <row r="1480" spans="1:2">
      <c r="A1480" s="1375" t="s">
        <v>3925</v>
      </c>
      <c r="B1480" s="1375" t="s">
        <v>3926</v>
      </c>
    </row>
    <row r="1481" spans="1:2">
      <c r="A1481" s="1375" t="s">
        <v>3927</v>
      </c>
      <c r="B1481" s="1375" t="s">
        <v>3928</v>
      </c>
    </row>
    <row r="1482" spans="1:2">
      <c r="A1482" s="1375" t="s">
        <v>3929</v>
      </c>
      <c r="B1482" s="1375" t="s">
        <v>3930</v>
      </c>
    </row>
    <row r="1483" spans="1:2">
      <c r="A1483" s="1375" t="s">
        <v>3931</v>
      </c>
      <c r="B1483" s="1375" t="s">
        <v>3932</v>
      </c>
    </row>
    <row r="1484" spans="1:2">
      <c r="A1484" s="1375" t="s">
        <v>3933</v>
      </c>
      <c r="B1484" s="1375" t="s">
        <v>3934</v>
      </c>
    </row>
    <row r="1485" spans="1:2">
      <c r="A1485" s="1375" t="s">
        <v>3935</v>
      </c>
      <c r="B1485" s="1375" t="s">
        <v>3936</v>
      </c>
    </row>
    <row r="1486" spans="1:2">
      <c r="A1486" s="1375" t="s">
        <v>3937</v>
      </c>
      <c r="B1486" s="1375" t="s">
        <v>3938</v>
      </c>
    </row>
    <row r="1487" spans="1:2">
      <c r="A1487" s="1375" t="s">
        <v>3939</v>
      </c>
      <c r="B1487" s="1375" t="s">
        <v>3940</v>
      </c>
    </row>
    <row r="1488" spans="1:2">
      <c r="A1488" s="1375" t="s">
        <v>3941</v>
      </c>
      <c r="B1488" s="1375" t="s">
        <v>3942</v>
      </c>
    </row>
    <row r="1489" spans="1:2">
      <c r="A1489" s="1375" t="s">
        <v>3943</v>
      </c>
      <c r="B1489" s="1375" t="s">
        <v>3944</v>
      </c>
    </row>
    <row r="1490" spans="1:2">
      <c r="A1490" s="1375" t="s">
        <v>3945</v>
      </c>
      <c r="B1490" s="1375" t="s">
        <v>3946</v>
      </c>
    </row>
    <row r="1491" spans="1:2">
      <c r="A1491" s="1375" t="s">
        <v>3947</v>
      </c>
      <c r="B1491" s="1375" t="s">
        <v>3948</v>
      </c>
    </row>
    <row r="1492" spans="1:2">
      <c r="A1492" s="1375" t="s">
        <v>3949</v>
      </c>
      <c r="B1492" s="1375" t="s">
        <v>3950</v>
      </c>
    </row>
    <row r="1493" spans="1:2">
      <c r="A1493" s="1375" t="s">
        <v>3951</v>
      </c>
      <c r="B1493" s="1375" t="s">
        <v>3952</v>
      </c>
    </row>
    <row r="1494" spans="1:2">
      <c r="A1494" s="1375" t="s">
        <v>3953</v>
      </c>
      <c r="B1494" s="1375" t="s">
        <v>3954</v>
      </c>
    </row>
    <row r="1495" spans="1:2">
      <c r="A1495" s="1375" t="s">
        <v>3955</v>
      </c>
      <c r="B1495" s="1375" t="s">
        <v>3956</v>
      </c>
    </row>
    <row r="1496" spans="1:2">
      <c r="A1496" s="1375" t="s">
        <v>3957</v>
      </c>
      <c r="B1496" s="1375" t="s">
        <v>3958</v>
      </c>
    </row>
    <row r="1497" spans="1:2">
      <c r="A1497" s="1375" t="s">
        <v>3959</v>
      </c>
      <c r="B1497" s="1375" t="s">
        <v>3960</v>
      </c>
    </row>
    <row r="1498" spans="1:2">
      <c r="A1498" s="1375" t="s">
        <v>3961</v>
      </c>
      <c r="B1498" s="1375" t="s">
        <v>3962</v>
      </c>
    </row>
    <row r="1499" spans="1:2">
      <c r="A1499" s="1375" t="s">
        <v>3963</v>
      </c>
      <c r="B1499" s="1375" t="s">
        <v>3964</v>
      </c>
    </row>
    <row r="1500" spans="1:2">
      <c r="A1500" s="1375" t="s">
        <v>3965</v>
      </c>
      <c r="B1500" s="1375" t="s">
        <v>3966</v>
      </c>
    </row>
    <row r="1501" spans="1:2">
      <c r="A1501" s="1375" t="s">
        <v>3967</v>
      </c>
      <c r="B1501" s="1375" t="s">
        <v>3968</v>
      </c>
    </row>
    <row r="1502" spans="1:2">
      <c r="A1502" s="1375" t="s">
        <v>3969</v>
      </c>
      <c r="B1502" s="1375" t="s">
        <v>3970</v>
      </c>
    </row>
    <row r="1503" spans="1:2">
      <c r="A1503" s="1375" t="s">
        <v>3971</v>
      </c>
      <c r="B1503" s="1375" t="s">
        <v>3972</v>
      </c>
    </row>
    <row r="1504" spans="1:2">
      <c r="A1504" s="1375" t="s">
        <v>3973</v>
      </c>
      <c r="B1504" s="1375" t="s">
        <v>3974</v>
      </c>
    </row>
    <row r="1505" spans="1:2">
      <c r="A1505" s="1375" t="s">
        <v>3975</v>
      </c>
      <c r="B1505" s="1375" t="s">
        <v>3976</v>
      </c>
    </row>
    <row r="1506" spans="1:2">
      <c r="A1506" s="1375" t="s">
        <v>3977</v>
      </c>
      <c r="B1506" s="1375" t="s">
        <v>3978</v>
      </c>
    </row>
    <row r="1507" spans="1:2">
      <c r="A1507" s="1375" t="s">
        <v>3979</v>
      </c>
      <c r="B1507" s="1375" t="s">
        <v>3980</v>
      </c>
    </row>
    <row r="1508" spans="1:2">
      <c r="A1508" s="1375" t="s">
        <v>3981</v>
      </c>
      <c r="B1508" s="1375" t="s">
        <v>3982</v>
      </c>
    </row>
    <row r="1509" spans="1:2">
      <c r="A1509" s="1375" t="s">
        <v>3983</v>
      </c>
      <c r="B1509" s="1375" t="s">
        <v>3984</v>
      </c>
    </row>
    <row r="1510" spans="1:2">
      <c r="A1510" s="1375" t="s">
        <v>3985</v>
      </c>
      <c r="B1510" s="1375" t="s">
        <v>3986</v>
      </c>
    </row>
    <row r="1511" spans="1:2">
      <c r="A1511" s="1375" t="s">
        <v>3987</v>
      </c>
      <c r="B1511" s="1375" t="s">
        <v>3988</v>
      </c>
    </row>
    <row r="1512" spans="1:2">
      <c r="A1512" s="1375" t="s">
        <v>3989</v>
      </c>
      <c r="B1512" s="1375" t="s">
        <v>3990</v>
      </c>
    </row>
    <row r="1513" spans="1:2">
      <c r="A1513" s="1375" t="s">
        <v>3991</v>
      </c>
      <c r="B1513" s="1375" t="s">
        <v>3992</v>
      </c>
    </row>
    <row r="1514" spans="1:2">
      <c r="A1514" s="1375" t="s">
        <v>3993</v>
      </c>
      <c r="B1514" s="1375" t="s">
        <v>3994</v>
      </c>
    </row>
    <row r="1515" spans="1:2">
      <c r="A1515" s="1375" t="s">
        <v>3995</v>
      </c>
      <c r="B1515" s="1375" t="s">
        <v>3996</v>
      </c>
    </row>
    <row r="1516" spans="1:2">
      <c r="A1516" s="1375" t="s">
        <v>3997</v>
      </c>
      <c r="B1516" s="1375" t="s">
        <v>3998</v>
      </c>
    </row>
    <row r="1517" spans="1:2">
      <c r="A1517" s="1375" t="s">
        <v>3999</v>
      </c>
      <c r="B1517" s="1375" t="s">
        <v>3471</v>
      </c>
    </row>
    <row r="1518" spans="1:2">
      <c r="A1518" s="1375" t="s">
        <v>4000</v>
      </c>
      <c r="B1518" s="1375" t="s">
        <v>4001</v>
      </c>
    </row>
    <row r="1519" spans="1:2">
      <c r="A1519" s="1375" t="s">
        <v>4002</v>
      </c>
      <c r="B1519" s="1375" t="s">
        <v>4003</v>
      </c>
    </row>
    <row r="1520" spans="1:2">
      <c r="A1520" s="1375" t="s">
        <v>4004</v>
      </c>
      <c r="B1520" s="1375" t="s">
        <v>4005</v>
      </c>
    </row>
    <row r="1521" spans="1:2">
      <c r="A1521" s="1375" t="s">
        <v>4006</v>
      </c>
      <c r="B1521" s="1375" t="s">
        <v>4007</v>
      </c>
    </row>
    <row r="1522" spans="1:2">
      <c r="A1522" s="1375" t="s">
        <v>4008</v>
      </c>
      <c r="B1522" s="1375" t="s">
        <v>4009</v>
      </c>
    </row>
    <row r="1523" spans="1:2">
      <c r="A1523" s="1375" t="s">
        <v>4010</v>
      </c>
      <c r="B1523" s="1375" t="s">
        <v>4011</v>
      </c>
    </row>
    <row r="1524" spans="1:2">
      <c r="A1524" s="1375" t="s">
        <v>4012</v>
      </c>
      <c r="B1524" s="1375" t="s">
        <v>4013</v>
      </c>
    </row>
    <row r="1525" spans="1:2">
      <c r="A1525" s="1375" t="s">
        <v>4014</v>
      </c>
      <c r="B1525" s="1375" t="s">
        <v>4015</v>
      </c>
    </row>
    <row r="1526" spans="1:2">
      <c r="A1526" s="1375" t="s">
        <v>4016</v>
      </c>
      <c r="B1526" s="1375" t="s">
        <v>4017</v>
      </c>
    </row>
    <row r="1527" spans="1:2">
      <c r="A1527" s="1375" t="s">
        <v>4018</v>
      </c>
      <c r="B1527" s="1375" t="s">
        <v>4019</v>
      </c>
    </row>
    <row r="1528" spans="1:2">
      <c r="A1528" s="1375" t="s">
        <v>4020</v>
      </c>
      <c r="B1528" s="1375" t="s">
        <v>4021</v>
      </c>
    </row>
    <row r="1529" spans="1:2">
      <c r="A1529" s="1375" t="s">
        <v>4022</v>
      </c>
      <c r="B1529" s="1375" t="s">
        <v>4023</v>
      </c>
    </row>
    <row r="1530" spans="1:2">
      <c r="A1530" s="1375" t="s">
        <v>4024</v>
      </c>
      <c r="B1530" s="1375" t="s">
        <v>4025</v>
      </c>
    </row>
    <row r="1531" spans="1:2">
      <c r="A1531" s="1375" t="s">
        <v>4026</v>
      </c>
      <c r="B1531" s="1375" t="s">
        <v>4027</v>
      </c>
    </row>
    <row r="1532" spans="1:2">
      <c r="A1532" s="1375" t="s">
        <v>4028</v>
      </c>
      <c r="B1532" s="1375" t="s">
        <v>4029</v>
      </c>
    </row>
    <row r="1533" spans="1:2">
      <c r="A1533" s="1375" t="s">
        <v>4030</v>
      </c>
      <c r="B1533" s="1375" t="s">
        <v>4031</v>
      </c>
    </row>
    <row r="1534" spans="1:2">
      <c r="A1534" s="1375" t="s">
        <v>4032</v>
      </c>
      <c r="B1534" s="1375" t="s">
        <v>4033</v>
      </c>
    </row>
    <row r="1535" spans="1:2">
      <c r="A1535" s="1375" t="s">
        <v>4034</v>
      </c>
      <c r="B1535" s="1375" t="s">
        <v>4035</v>
      </c>
    </row>
    <row r="1536" spans="1:2">
      <c r="A1536" s="1375" t="s">
        <v>4036</v>
      </c>
      <c r="B1536" s="1375" t="s">
        <v>4037</v>
      </c>
    </row>
    <row r="1537" spans="1:2">
      <c r="A1537" s="1375" t="s">
        <v>4038</v>
      </c>
      <c r="B1537" s="1375" t="s">
        <v>4039</v>
      </c>
    </row>
    <row r="1538" spans="1:2">
      <c r="A1538" s="1375" t="s">
        <v>4040</v>
      </c>
      <c r="B1538" s="1375" t="s">
        <v>4041</v>
      </c>
    </row>
    <row r="1539" spans="1:2">
      <c r="A1539" s="1375" t="s">
        <v>4042</v>
      </c>
      <c r="B1539" s="1375" t="s">
        <v>4043</v>
      </c>
    </row>
    <row r="1540" spans="1:2">
      <c r="A1540" s="1375" t="s">
        <v>4044</v>
      </c>
      <c r="B1540" s="1375" t="s">
        <v>4045</v>
      </c>
    </row>
    <row r="1541" spans="1:2">
      <c r="A1541" s="1375" t="s">
        <v>4046</v>
      </c>
      <c r="B1541" s="1375" t="s">
        <v>4047</v>
      </c>
    </row>
    <row r="1542" spans="1:2">
      <c r="A1542" s="1375" t="s">
        <v>4048</v>
      </c>
      <c r="B1542" s="1375" t="s">
        <v>4049</v>
      </c>
    </row>
    <row r="1543" spans="1:2">
      <c r="A1543" s="1375" t="s">
        <v>4050</v>
      </c>
      <c r="B1543" s="1375" t="s">
        <v>4051</v>
      </c>
    </row>
    <row r="1544" spans="1:2">
      <c r="A1544" s="1375" t="s">
        <v>4052</v>
      </c>
      <c r="B1544" s="1375" t="s">
        <v>4053</v>
      </c>
    </row>
    <row r="1545" spans="1:2">
      <c r="A1545" s="1375" t="s">
        <v>4054</v>
      </c>
      <c r="B1545" s="1375" t="s">
        <v>4055</v>
      </c>
    </row>
    <row r="1546" spans="1:2">
      <c r="A1546" s="1375" t="s">
        <v>4056</v>
      </c>
      <c r="B1546" s="1375" t="s">
        <v>4057</v>
      </c>
    </row>
    <row r="1547" spans="1:2">
      <c r="A1547" s="1375" t="s">
        <v>4058</v>
      </c>
      <c r="B1547" s="1375" t="s">
        <v>4059</v>
      </c>
    </row>
    <row r="1548" spans="1:2">
      <c r="A1548" s="1375" t="s">
        <v>4060</v>
      </c>
      <c r="B1548" s="1375" t="s">
        <v>4061</v>
      </c>
    </row>
    <row r="1549" spans="1:2">
      <c r="A1549" s="1375" t="s">
        <v>4062</v>
      </c>
      <c r="B1549" s="1375" t="s">
        <v>4063</v>
      </c>
    </row>
    <row r="1550" spans="1:2">
      <c r="A1550" s="1375" t="s">
        <v>4064</v>
      </c>
      <c r="B1550" s="1375" t="s">
        <v>4065</v>
      </c>
    </row>
    <row r="1551" spans="1:2">
      <c r="A1551" s="1375" t="s">
        <v>4066</v>
      </c>
      <c r="B1551" s="1375" t="s">
        <v>4067</v>
      </c>
    </row>
    <row r="1552" spans="1:2">
      <c r="A1552" s="1375" t="s">
        <v>4068</v>
      </c>
      <c r="B1552" s="1375" t="s">
        <v>4069</v>
      </c>
    </row>
    <row r="1553" spans="1:2">
      <c r="A1553" s="1375" t="s">
        <v>4070</v>
      </c>
      <c r="B1553" s="1375" t="s">
        <v>4071</v>
      </c>
    </row>
    <row r="1554" spans="1:2">
      <c r="A1554" s="1375" t="s">
        <v>4072</v>
      </c>
      <c r="B1554" s="1375" t="s">
        <v>4073</v>
      </c>
    </row>
    <row r="1555" spans="1:2">
      <c r="A1555" s="1375" t="s">
        <v>4074</v>
      </c>
      <c r="B1555" s="1375" t="s">
        <v>4075</v>
      </c>
    </row>
    <row r="1556" spans="1:2">
      <c r="A1556" s="1375" t="s">
        <v>4076</v>
      </c>
      <c r="B1556" s="1375" t="s">
        <v>4077</v>
      </c>
    </row>
    <row r="1557" spans="1:2">
      <c r="A1557" s="1375" t="s">
        <v>4078</v>
      </c>
      <c r="B1557" s="1375" t="s">
        <v>4079</v>
      </c>
    </row>
    <row r="1558" spans="1:2">
      <c r="A1558" s="1375" t="s">
        <v>4080</v>
      </c>
      <c r="B1558" s="1375" t="s">
        <v>4081</v>
      </c>
    </row>
    <row r="1559" spans="1:2">
      <c r="A1559" s="1375" t="s">
        <v>4082</v>
      </c>
      <c r="B1559" s="1375" t="s">
        <v>4083</v>
      </c>
    </row>
    <row r="1560" spans="1:2">
      <c r="A1560" s="1375" t="s">
        <v>4084</v>
      </c>
      <c r="B1560" s="1375" t="s">
        <v>4085</v>
      </c>
    </row>
    <row r="1561" spans="1:2">
      <c r="A1561" s="1375" t="s">
        <v>4086</v>
      </c>
      <c r="B1561" s="1375" t="s">
        <v>4087</v>
      </c>
    </row>
    <row r="1562" spans="1:2">
      <c r="A1562" s="1375" t="s">
        <v>4088</v>
      </c>
      <c r="B1562" s="1375" t="s">
        <v>4089</v>
      </c>
    </row>
    <row r="1563" spans="1:2">
      <c r="A1563" s="1375" t="s">
        <v>4090</v>
      </c>
      <c r="B1563" s="1375" t="s">
        <v>4091</v>
      </c>
    </row>
    <row r="1564" spans="1:2">
      <c r="A1564" s="1375" t="s">
        <v>4092</v>
      </c>
      <c r="B1564" s="1375" t="s">
        <v>4093</v>
      </c>
    </row>
    <row r="1565" spans="1:2">
      <c r="A1565" s="1375" t="s">
        <v>4094</v>
      </c>
      <c r="B1565" s="1375" t="s">
        <v>4095</v>
      </c>
    </row>
    <row r="1566" spans="1:2">
      <c r="A1566" s="1375" t="s">
        <v>4096</v>
      </c>
      <c r="B1566" s="1375" t="s">
        <v>4097</v>
      </c>
    </row>
    <row r="1567" spans="1:2">
      <c r="A1567" s="1375" t="s">
        <v>4098</v>
      </c>
      <c r="B1567" s="1375" t="s">
        <v>4099</v>
      </c>
    </row>
    <row r="1568" spans="1:2">
      <c r="A1568" s="1375" t="s">
        <v>4100</v>
      </c>
      <c r="B1568" s="1375" t="s">
        <v>4101</v>
      </c>
    </row>
    <row r="1569" spans="1:2">
      <c r="A1569" s="1375" t="s">
        <v>4102</v>
      </c>
      <c r="B1569" s="1375" t="s">
        <v>4103</v>
      </c>
    </row>
    <row r="1570" spans="1:2">
      <c r="A1570" s="1375" t="s">
        <v>4104</v>
      </c>
      <c r="B1570" s="1375" t="s">
        <v>4105</v>
      </c>
    </row>
    <row r="1571" spans="1:2">
      <c r="A1571" s="1375" t="s">
        <v>4106</v>
      </c>
      <c r="B1571" s="1375" t="s">
        <v>4107</v>
      </c>
    </row>
    <row r="1572" spans="1:2">
      <c r="A1572" s="1375" t="s">
        <v>4108</v>
      </c>
      <c r="B1572" s="1375" t="s">
        <v>4109</v>
      </c>
    </row>
    <row r="1573" spans="1:2">
      <c r="A1573" s="1375" t="s">
        <v>4110</v>
      </c>
      <c r="B1573" s="1375" t="s">
        <v>4111</v>
      </c>
    </row>
    <row r="1574" spans="1:2">
      <c r="A1574" s="1375" t="s">
        <v>4112</v>
      </c>
      <c r="B1574" s="1375" t="s">
        <v>4113</v>
      </c>
    </row>
    <row r="1575" spans="1:2">
      <c r="A1575" s="1375" t="s">
        <v>4114</v>
      </c>
      <c r="B1575" s="1375" t="s">
        <v>4115</v>
      </c>
    </row>
    <row r="1576" spans="1:2">
      <c r="A1576" s="1375" t="s">
        <v>4116</v>
      </c>
      <c r="B1576" s="1375" t="s">
        <v>4117</v>
      </c>
    </row>
    <row r="1577" spans="1:2">
      <c r="A1577" s="1375" t="s">
        <v>4118</v>
      </c>
      <c r="B1577" s="1375" t="s">
        <v>4119</v>
      </c>
    </row>
    <row r="1578" spans="1:2">
      <c r="A1578" s="1375" t="s">
        <v>4120</v>
      </c>
      <c r="B1578" s="1375" t="s">
        <v>4121</v>
      </c>
    </row>
    <row r="1579" spans="1:2">
      <c r="A1579" s="1375" t="s">
        <v>4122</v>
      </c>
      <c r="B1579" s="1375" t="s">
        <v>4123</v>
      </c>
    </row>
    <row r="1580" spans="1:2">
      <c r="A1580" s="1375" t="s">
        <v>4124</v>
      </c>
      <c r="B1580" s="1375" t="s">
        <v>4125</v>
      </c>
    </row>
    <row r="1581" spans="1:2">
      <c r="A1581" s="1375" t="s">
        <v>4126</v>
      </c>
      <c r="B1581" s="1375" t="s">
        <v>4127</v>
      </c>
    </row>
    <row r="1582" spans="1:2">
      <c r="A1582" s="1375" t="s">
        <v>4128</v>
      </c>
      <c r="B1582" s="1375" t="s">
        <v>4129</v>
      </c>
    </row>
    <row r="1583" spans="1:2">
      <c r="A1583" s="1375" t="s">
        <v>4130</v>
      </c>
      <c r="B1583" s="1375" t="s">
        <v>4131</v>
      </c>
    </row>
    <row r="1584" spans="1:2">
      <c r="A1584" s="1375" t="s">
        <v>4132</v>
      </c>
      <c r="B1584" s="1375" t="s">
        <v>4133</v>
      </c>
    </row>
    <row r="1585" spans="1:2">
      <c r="A1585" s="1375" t="s">
        <v>4134</v>
      </c>
      <c r="B1585" s="1375" t="s">
        <v>4135</v>
      </c>
    </row>
    <row r="1586" spans="1:2">
      <c r="A1586" s="1375" t="s">
        <v>4136</v>
      </c>
      <c r="B1586" s="1375" t="s">
        <v>4137</v>
      </c>
    </row>
    <row r="1587" spans="1:2">
      <c r="A1587" s="1375" t="s">
        <v>4138</v>
      </c>
      <c r="B1587" s="1375" t="s">
        <v>4139</v>
      </c>
    </row>
    <row r="1588" spans="1:2">
      <c r="A1588" s="1375" t="s">
        <v>4140</v>
      </c>
      <c r="B1588" s="1375" t="s">
        <v>4141</v>
      </c>
    </row>
    <row r="1589" spans="1:2">
      <c r="A1589" s="1375" t="s">
        <v>4142</v>
      </c>
      <c r="B1589" s="1375" t="s">
        <v>4143</v>
      </c>
    </row>
    <row r="1590" spans="1:2">
      <c r="A1590" s="1375" t="s">
        <v>4144</v>
      </c>
      <c r="B1590" s="1375" t="s">
        <v>4145</v>
      </c>
    </row>
    <row r="1591" spans="1:2">
      <c r="A1591" s="1375" t="s">
        <v>4146</v>
      </c>
      <c r="B1591" s="1375" t="s">
        <v>4147</v>
      </c>
    </row>
    <row r="1592" spans="1:2">
      <c r="A1592" s="1375" t="s">
        <v>4148</v>
      </c>
      <c r="B1592" s="1375" t="s">
        <v>4149</v>
      </c>
    </row>
    <row r="1593" spans="1:2">
      <c r="A1593" s="1375" t="s">
        <v>4150</v>
      </c>
      <c r="B1593" s="1375" t="s">
        <v>4151</v>
      </c>
    </row>
    <row r="1594" spans="1:2">
      <c r="A1594" s="1375" t="s">
        <v>4152</v>
      </c>
      <c r="B1594" s="1375" t="s">
        <v>4153</v>
      </c>
    </row>
    <row r="1595" spans="1:2">
      <c r="A1595" s="1375" t="s">
        <v>4154</v>
      </c>
      <c r="B1595" s="1375" t="s">
        <v>2720</v>
      </c>
    </row>
    <row r="1596" spans="1:2">
      <c r="A1596" s="1375" t="s">
        <v>4155</v>
      </c>
      <c r="B1596" s="1375" t="s">
        <v>4156</v>
      </c>
    </row>
    <row r="1597" spans="1:2">
      <c r="A1597" s="1375" t="s">
        <v>4157</v>
      </c>
      <c r="B1597" s="1375" t="s">
        <v>4158</v>
      </c>
    </row>
    <row r="1598" spans="1:2">
      <c r="A1598" s="1375" t="s">
        <v>4159</v>
      </c>
      <c r="B1598" s="1375" t="s">
        <v>4160</v>
      </c>
    </row>
    <row r="1599" spans="1:2">
      <c r="A1599" s="1375" t="s">
        <v>4161</v>
      </c>
      <c r="B1599" s="1375" t="s">
        <v>4162</v>
      </c>
    </row>
    <row r="1600" spans="1:2">
      <c r="A1600" s="1375" t="s">
        <v>4163</v>
      </c>
      <c r="B1600" s="1375" t="s">
        <v>4164</v>
      </c>
    </row>
    <row r="1601" spans="1:2">
      <c r="A1601" s="1375" t="s">
        <v>4165</v>
      </c>
      <c r="B1601" s="1375" t="s">
        <v>4166</v>
      </c>
    </row>
    <row r="1602" spans="1:2">
      <c r="A1602" s="1375" t="s">
        <v>4167</v>
      </c>
      <c r="B1602" s="1375" t="s">
        <v>4168</v>
      </c>
    </row>
    <row r="1603" spans="1:2">
      <c r="A1603" s="1375" t="s">
        <v>4169</v>
      </c>
      <c r="B1603" s="1375" t="s">
        <v>4170</v>
      </c>
    </row>
    <row r="1604" spans="1:2">
      <c r="A1604" s="1375" t="s">
        <v>4171</v>
      </c>
      <c r="B1604" s="1375" t="s">
        <v>4172</v>
      </c>
    </row>
    <row r="1605" spans="1:2">
      <c r="A1605" s="1375" t="s">
        <v>4173</v>
      </c>
      <c r="B1605" s="1375" t="s">
        <v>4174</v>
      </c>
    </row>
    <row r="1606" spans="1:2">
      <c r="A1606" s="1375" t="s">
        <v>4175</v>
      </c>
      <c r="B1606" s="1375" t="s">
        <v>4176</v>
      </c>
    </row>
    <row r="1607" spans="1:2">
      <c r="A1607" s="1375" t="s">
        <v>4177</v>
      </c>
      <c r="B1607" s="1375" t="s">
        <v>4178</v>
      </c>
    </row>
    <row r="1608" spans="1:2">
      <c r="A1608" s="1375" t="s">
        <v>4179</v>
      </c>
      <c r="B1608" s="1375" t="s">
        <v>4180</v>
      </c>
    </row>
    <row r="1609" spans="1:2">
      <c r="A1609" s="1375" t="s">
        <v>4181</v>
      </c>
      <c r="B1609" s="1375" t="s">
        <v>4182</v>
      </c>
    </row>
    <row r="1610" spans="1:2">
      <c r="A1610" s="1375" t="s">
        <v>4183</v>
      </c>
      <c r="B1610" s="1375" t="s">
        <v>4184</v>
      </c>
    </row>
    <row r="1611" spans="1:2">
      <c r="A1611" s="1375" t="s">
        <v>4185</v>
      </c>
      <c r="B1611" s="1375" t="s">
        <v>4186</v>
      </c>
    </row>
    <row r="1612" spans="1:2">
      <c r="A1612" s="1375" t="s">
        <v>4187</v>
      </c>
      <c r="B1612" s="1375" t="s">
        <v>4188</v>
      </c>
    </row>
    <row r="1613" spans="1:2">
      <c r="A1613" s="1375" t="s">
        <v>4189</v>
      </c>
      <c r="B1613" s="1375" t="s">
        <v>4190</v>
      </c>
    </row>
    <row r="1614" spans="1:2">
      <c r="A1614" s="1375" t="s">
        <v>4191</v>
      </c>
      <c r="B1614" s="1375" t="s">
        <v>4192</v>
      </c>
    </row>
    <row r="1615" spans="1:2">
      <c r="A1615" s="1375" t="s">
        <v>4193</v>
      </c>
      <c r="B1615" s="1375" t="s">
        <v>4194</v>
      </c>
    </row>
    <row r="1616" spans="1:2">
      <c r="A1616" s="1375" t="s">
        <v>4195</v>
      </c>
      <c r="B1616" s="1375" t="s">
        <v>4196</v>
      </c>
    </row>
    <row r="1617" spans="1:2">
      <c r="A1617" s="1375" t="s">
        <v>4197</v>
      </c>
      <c r="B1617" s="1375" t="s">
        <v>4198</v>
      </c>
    </row>
    <row r="1618" spans="1:2">
      <c r="A1618" s="1375" t="s">
        <v>4199</v>
      </c>
      <c r="B1618" s="1375" t="s">
        <v>4200</v>
      </c>
    </row>
    <row r="1619" spans="1:2">
      <c r="A1619" s="1375" t="s">
        <v>4201</v>
      </c>
      <c r="B1619" s="1375" t="s">
        <v>4202</v>
      </c>
    </row>
    <row r="1620" spans="1:2">
      <c r="A1620" s="1375" t="s">
        <v>4203</v>
      </c>
      <c r="B1620" s="1375" t="s">
        <v>4204</v>
      </c>
    </row>
    <row r="1621" spans="1:2">
      <c r="A1621" s="1375" t="s">
        <v>4205</v>
      </c>
      <c r="B1621" s="1375" t="s">
        <v>4206</v>
      </c>
    </row>
    <row r="1622" spans="1:2">
      <c r="A1622" s="1375" t="s">
        <v>4207</v>
      </c>
      <c r="B1622" s="1375" t="s">
        <v>4208</v>
      </c>
    </row>
    <row r="1623" spans="1:2">
      <c r="A1623" s="1375" t="s">
        <v>4209</v>
      </c>
      <c r="B1623" s="1375" t="s">
        <v>4210</v>
      </c>
    </row>
    <row r="1624" spans="1:2">
      <c r="A1624" s="1375" t="s">
        <v>4211</v>
      </c>
      <c r="B1624" s="1375" t="s">
        <v>4212</v>
      </c>
    </row>
    <row r="1625" spans="1:2">
      <c r="A1625" s="1375" t="s">
        <v>4213</v>
      </c>
      <c r="B1625" s="1375" t="s">
        <v>4214</v>
      </c>
    </row>
    <row r="1626" spans="1:2">
      <c r="A1626" s="1375" t="s">
        <v>4215</v>
      </c>
      <c r="B1626" s="1375" t="s">
        <v>4216</v>
      </c>
    </row>
    <row r="1627" spans="1:2">
      <c r="A1627" s="1375" t="s">
        <v>4217</v>
      </c>
      <c r="B1627" s="1375" t="s">
        <v>4218</v>
      </c>
    </row>
    <row r="1628" spans="1:2">
      <c r="A1628" s="1375" t="s">
        <v>4219</v>
      </c>
      <c r="B1628" s="1375" t="s">
        <v>4220</v>
      </c>
    </row>
    <row r="1629" spans="1:2">
      <c r="A1629" s="1375" t="s">
        <v>4221</v>
      </c>
      <c r="B1629" s="1375" t="s">
        <v>4222</v>
      </c>
    </row>
    <row r="1630" spans="1:2">
      <c r="A1630" s="1375" t="s">
        <v>4223</v>
      </c>
      <c r="B1630" s="1375" t="s">
        <v>4224</v>
      </c>
    </row>
    <row r="1631" spans="1:2">
      <c r="A1631" s="1375" t="s">
        <v>4225</v>
      </c>
      <c r="B1631" s="1375" t="s">
        <v>4226</v>
      </c>
    </row>
    <row r="1632" spans="1:2">
      <c r="A1632" s="1375" t="s">
        <v>4227</v>
      </c>
      <c r="B1632" s="1375" t="s">
        <v>4228</v>
      </c>
    </row>
    <row r="1633" spans="1:2">
      <c r="A1633" s="1375" t="s">
        <v>4229</v>
      </c>
      <c r="B1633" s="1375" t="s">
        <v>4230</v>
      </c>
    </row>
    <row r="1634" spans="1:2">
      <c r="A1634" s="1375" t="s">
        <v>4231</v>
      </c>
      <c r="B1634" s="1375" t="s">
        <v>4232</v>
      </c>
    </row>
    <row r="1635" spans="1:2">
      <c r="A1635" s="1375" t="s">
        <v>4233</v>
      </c>
      <c r="B1635" s="1375" t="s">
        <v>4234</v>
      </c>
    </row>
    <row r="1636" spans="1:2">
      <c r="A1636" s="1375" t="s">
        <v>4235</v>
      </c>
      <c r="B1636" s="1375" t="s">
        <v>4236</v>
      </c>
    </row>
    <row r="1637" spans="1:2">
      <c r="A1637" s="1375" t="s">
        <v>4237</v>
      </c>
      <c r="B1637" s="1375" t="s">
        <v>4238</v>
      </c>
    </row>
    <row r="1638" spans="1:2">
      <c r="A1638" s="1375" t="s">
        <v>4239</v>
      </c>
      <c r="B1638" s="1375" t="s">
        <v>4240</v>
      </c>
    </row>
    <row r="1639" spans="1:2">
      <c r="A1639" s="1375" t="s">
        <v>4241</v>
      </c>
      <c r="B1639" s="1375" t="s">
        <v>4242</v>
      </c>
    </row>
    <row r="1640" spans="1:2">
      <c r="A1640" s="1375" t="s">
        <v>4243</v>
      </c>
      <c r="B1640" s="1375" t="s">
        <v>4244</v>
      </c>
    </row>
    <row r="1641" spans="1:2">
      <c r="A1641" s="1375" t="s">
        <v>4245</v>
      </c>
      <c r="B1641" s="1375" t="s">
        <v>4246</v>
      </c>
    </row>
    <row r="1642" spans="1:2">
      <c r="A1642" s="1375" t="s">
        <v>4247</v>
      </c>
      <c r="B1642" s="1375" t="s">
        <v>4248</v>
      </c>
    </row>
    <row r="1643" spans="1:2">
      <c r="A1643" s="1375" t="s">
        <v>4249</v>
      </c>
      <c r="B1643" s="1375" t="s">
        <v>4250</v>
      </c>
    </row>
    <row r="1644" spans="1:2">
      <c r="A1644" s="1375" t="s">
        <v>4251</v>
      </c>
      <c r="B1644" s="1375" t="s">
        <v>4252</v>
      </c>
    </row>
    <row r="1645" spans="1:2">
      <c r="A1645" s="1375" t="s">
        <v>4253</v>
      </c>
      <c r="B1645" s="1375" t="s">
        <v>4254</v>
      </c>
    </row>
    <row r="1646" spans="1:2">
      <c r="A1646" s="1375" t="s">
        <v>4255</v>
      </c>
      <c r="B1646" s="1375" t="s">
        <v>4256</v>
      </c>
    </row>
    <row r="1647" spans="1:2">
      <c r="A1647" s="1375" t="s">
        <v>4257</v>
      </c>
      <c r="B1647" s="1375" t="s">
        <v>4258</v>
      </c>
    </row>
    <row r="1648" spans="1:2">
      <c r="A1648" s="1375" t="s">
        <v>4259</v>
      </c>
      <c r="B1648" s="1375" t="s">
        <v>4260</v>
      </c>
    </row>
    <row r="1649" spans="1:2">
      <c r="A1649" s="1375" t="s">
        <v>4261</v>
      </c>
      <c r="B1649" s="1375" t="s">
        <v>4262</v>
      </c>
    </row>
    <row r="1650" spans="1:2">
      <c r="A1650" s="1375" t="s">
        <v>4263</v>
      </c>
      <c r="B1650" s="1375" t="s">
        <v>4264</v>
      </c>
    </row>
    <row r="1651" spans="1:2">
      <c r="A1651" s="1375" t="s">
        <v>4265</v>
      </c>
      <c r="B1651" s="1375" t="s">
        <v>4266</v>
      </c>
    </row>
    <row r="1652" spans="1:2">
      <c r="A1652" s="1375" t="s">
        <v>4267</v>
      </c>
      <c r="B1652" s="1375" t="s">
        <v>4268</v>
      </c>
    </row>
    <row r="1653" spans="1:2">
      <c r="A1653" s="1375" t="s">
        <v>4269</v>
      </c>
      <c r="B1653" s="1375" t="s">
        <v>4270</v>
      </c>
    </row>
    <row r="1654" spans="1:2">
      <c r="A1654" s="1375" t="s">
        <v>4271</v>
      </c>
      <c r="B1654" s="1375" t="s">
        <v>4272</v>
      </c>
    </row>
    <row r="1655" spans="1:2">
      <c r="A1655" s="1375" t="s">
        <v>4273</v>
      </c>
      <c r="B1655" s="1375" t="s">
        <v>4274</v>
      </c>
    </row>
    <row r="1656" spans="1:2">
      <c r="A1656" s="1375" t="s">
        <v>4275</v>
      </c>
      <c r="B1656" s="1375" t="s">
        <v>1599</v>
      </c>
    </row>
    <row r="1657" spans="1:2">
      <c r="A1657" s="1375" t="s">
        <v>4276</v>
      </c>
      <c r="B1657" s="1375" t="s">
        <v>4277</v>
      </c>
    </row>
    <row r="1658" spans="1:2">
      <c r="A1658" s="1375" t="s">
        <v>4278</v>
      </c>
      <c r="B1658" s="1375" t="s">
        <v>4279</v>
      </c>
    </row>
    <row r="1659" spans="1:2">
      <c r="A1659" s="1375" t="s">
        <v>4280</v>
      </c>
      <c r="B1659" s="1375" t="s">
        <v>4281</v>
      </c>
    </row>
    <row r="1660" spans="1:2">
      <c r="A1660" s="1375" t="s">
        <v>4282</v>
      </c>
      <c r="B1660" s="1375" t="s">
        <v>4283</v>
      </c>
    </row>
    <row r="1661" spans="1:2">
      <c r="A1661" s="1375" t="s">
        <v>4284</v>
      </c>
      <c r="B1661" s="1375" t="s">
        <v>4285</v>
      </c>
    </row>
    <row r="1662" spans="1:2">
      <c r="A1662" s="1375" t="s">
        <v>4286</v>
      </c>
      <c r="B1662" s="1375" t="s">
        <v>4287</v>
      </c>
    </row>
    <row r="1663" spans="1:2">
      <c r="A1663" s="1375" t="s">
        <v>4288</v>
      </c>
      <c r="B1663" s="1375" t="s">
        <v>4289</v>
      </c>
    </row>
    <row r="1664" spans="1:2">
      <c r="A1664" s="1375" t="s">
        <v>4290</v>
      </c>
      <c r="B1664" s="1375" t="s">
        <v>4291</v>
      </c>
    </row>
    <row r="1665" spans="1:2">
      <c r="A1665" s="1375" t="s">
        <v>4292</v>
      </c>
      <c r="B1665" s="1375" t="s">
        <v>4293</v>
      </c>
    </row>
    <row r="1666" spans="1:2">
      <c r="A1666" s="1375" t="s">
        <v>4294</v>
      </c>
      <c r="B1666" s="1375" t="s">
        <v>4295</v>
      </c>
    </row>
    <row r="1667" spans="1:2">
      <c r="A1667" s="1375" t="s">
        <v>4296</v>
      </c>
      <c r="B1667" s="1375" t="s">
        <v>4297</v>
      </c>
    </row>
    <row r="1668" spans="1:2">
      <c r="A1668" s="1375" t="s">
        <v>4298</v>
      </c>
      <c r="B1668" s="1375" t="s">
        <v>4299</v>
      </c>
    </row>
    <row r="1669" spans="1:2">
      <c r="A1669" s="1375" t="s">
        <v>4300</v>
      </c>
      <c r="B1669" s="1375" t="s">
        <v>4301</v>
      </c>
    </row>
    <row r="1670" spans="1:2">
      <c r="A1670" s="1375" t="s">
        <v>4302</v>
      </c>
      <c r="B1670" s="1375" t="s">
        <v>4303</v>
      </c>
    </row>
    <row r="1671" spans="1:2">
      <c r="A1671" s="1375" t="s">
        <v>4304</v>
      </c>
      <c r="B1671" s="1375" t="s">
        <v>4305</v>
      </c>
    </row>
    <row r="1672" spans="1:2">
      <c r="A1672" s="1375" t="s">
        <v>4306</v>
      </c>
      <c r="B1672" s="1375" t="s">
        <v>4307</v>
      </c>
    </row>
    <row r="1673" spans="1:2">
      <c r="A1673" s="1375" t="s">
        <v>4308</v>
      </c>
      <c r="B1673" s="1375" t="s">
        <v>4309</v>
      </c>
    </row>
    <row r="1674" spans="1:2">
      <c r="A1674" s="1375" t="s">
        <v>4310</v>
      </c>
      <c r="B1674" s="1375" t="s">
        <v>4311</v>
      </c>
    </row>
    <row r="1675" spans="1:2">
      <c r="A1675" s="1375" t="s">
        <v>4312</v>
      </c>
      <c r="B1675" s="1375" t="s">
        <v>4313</v>
      </c>
    </row>
    <row r="1676" spans="1:2">
      <c r="A1676" s="1375" t="s">
        <v>4314</v>
      </c>
      <c r="B1676" s="1375" t="s">
        <v>4315</v>
      </c>
    </row>
    <row r="1677" spans="1:2">
      <c r="A1677" s="1375" t="s">
        <v>4316</v>
      </c>
      <c r="B1677" s="1375" t="s">
        <v>4317</v>
      </c>
    </row>
    <row r="1678" spans="1:2">
      <c r="A1678" s="1375" t="s">
        <v>4318</v>
      </c>
      <c r="B1678" s="1375" t="s">
        <v>4319</v>
      </c>
    </row>
    <row r="1679" spans="1:2">
      <c r="A1679" s="1375" t="s">
        <v>4320</v>
      </c>
      <c r="B1679" s="1375" t="s">
        <v>4321</v>
      </c>
    </row>
    <row r="1680" spans="1:2">
      <c r="A1680" s="1375" t="s">
        <v>4322</v>
      </c>
      <c r="B1680" s="1375" t="s">
        <v>4323</v>
      </c>
    </row>
    <row r="1681" spans="1:2">
      <c r="A1681" s="1375" t="s">
        <v>4324</v>
      </c>
      <c r="B1681" s="1375" t="s">
        <v>4325</v>
      </c>
    </row>
    <row r="1682" spans="1:2">
      <c r="A1682" s="1375" t="s">
        <v>4326</v>
      </c>
      <c r="B1682" s="1375" t="s">
        <v>4327</v>
      </c>
    </row>
    <row r="1683" spans="1:2">
      <c r="A1683" s="1375" t="s">
        <v>4328</v>
      </c>
      <c r="B1683" s="1375" t="s">
        <v>4329</v>
      </c>
    </row>
    <row r="1684" spans="1:2">
      <c r="A1684" s="1375" t="s">
        <v>4330</v>
      </c>
      <c r="B1684" s="1375" t="s">
        <v>4331</v>
      </c>
    </row>
    <row r="1685" spans="1:2">
      <c r="A1685" s="1375" t="s">
        <v>4332</v>
      </c>
      <c r="B1685" s="1375" t="s">
        <v>4333</v>
      </c>
    </row>
    <row r="1686" spans="1:2">
      <c r="A1686" s="1375" t="s">
        <v>4334</v>
      </c>
      <c r="B1686" s="1375" t="s">
        <v>4335</v>
      </c>
    </row>
    <row r="1687" spans="1:2">
      <c r="A1687" s="1375" t="s">
        <v>4336</v>
      </c>
      <c r="B1687" s="1375" t="s">
        <v>4337</v>
      </c>
    </row>
    <row r="1688" spans="1:2">
      <c r="A1688" s="1375" t="s">
        <v>4338</v>
      </c>
      <c r="B1688" s="1375" t="s">
        <v>4339</v>
      </c>
    </row>
    <row r="1689" spans="1:2">
      <c r="A1689" s="1375" t="s">
        <v>4340</v>
      </c>
      <c r="B1689" s="1375" t="s">
        <v>4341</v>
      </c>
    </row>
    <row r="1690" spans="1:2">
      <c r="A1690" s="1375" t="s">
        <v>4342</v>
      </c>
      <c r="B1690" s="1375" t="s">
        <v>4343</v>
      </c>
    </row>
    <row r="1691" spans="1:2">
      <c r="A1691" s="1375" t="s">
        <v>4344</v>
      </c>
      <c r="B1691" s="1375" t="s">
        <v>4345</v>
      </c>
    </row>
    <row r="1692" spans="1:2">
      <c r="A1692" s="1375" t="s">
        <v>4346</v>
      </c>
      <c r="B1692" s="1375" t="s">
        <v>4347</v>
      </c>
    </row>
    <row r="1693" spans="1:2">
      <c r="A1693" s="1375" t="s">
        <v>4348</v>
      </c>
      <c r="B1693" s="1375" t="s">
        <v>4349</v>
      </c>
    </row>
    <row r="1694" spans="1:2">
      <c r="A1694" s="1375" t="s">
        <v>4350</v>
      </c>
      <c r="B1694" s="1375" t="s">
        <v>4351</v>
      </c>
    </row>
    <row r="1695" spans="1:2">
      <c r="A1695" s="1375" t="s">
        <v>4352</v>
      </c>
      <c r="B1695" s="1375" t="s">
        <v>4353</v>
      </c>
    </row>
    <row r="1696" spans="1:2">
      <c r="A1696" s="1375" t="s">
        <v>4354</v>
      </c>
      <c r="B1696" s="1375" t="s">
        <v>4355</v>
      </c>
    </row>
    <row r="1697" spans="1:2">
      <c r="A1697" s="1375" t="s">
        <v>4356</v>
      </c>
      <c r="B1697" s="1375" t="s">
        <v>4357</v>
      </c>
    </row>
    <row r="1698" spans="1:2">
      <c r="A1698" s="1375" t="s">
        <v>4358</v>
      </c>
      <c r="B1698" s="1375" t="s">
        <v>4359</v>
      </c>
    </row>
    <row r="1699" spans="1:2">
      <c r="A1699" s="1375" t="s">
        <v>4360</v>
      </c>
      <c r="B1699" s="1375" t="s">
        <v>4361</v>
      </c>
    </row>
    <row r="1700" spans="1:2">
      <c r="A1700" s="1375" t="s">
        <v>4362</v>
      </c>
      <c r="B1700" s="1375" t="s">
        <v>4363</v>
      </c>
    </row>
    <row r="1701" spans="1:2">
      <c r="A1701" s="1375" t="s">
        <v>4364</v>
      </c>
      <c r="B1701" s="1375" t="s">
        <v>4365</v>
      </c>
    </row>
    <row r="1702" spans="1:2">
      <c r="A1702" s="1375" t="s">
        <v>4366</v>
      </c>
      <c r="B1702" s="1375" t="s">
        <v>4367</v>
      </c>
    </row>
    <row r="1703" spans="1:2">
      <c r="A1703" s="1375" t="s">
        <v>4368</v>
      </c>
      <c r="B1703" s="1375" t="s">
        <v>4369</v>
      </c>
    </row>
    <row r="1704" spans="1:2">
      <c r="A1704" s="1375" t="s">
        <v>4370</v>
      </c>
      <c r="B1704" s="1375" t="s">
        <v>4371</v>
      </c>
    </row>
    <row r="1705" spans="1:2">
      <c r="A1705" s="1375" t="s">
        <v>4372</v>
      </c>
      <c r="B1705" s="1375" t="s">
        <v>4373</v>
      </c>
    </row>
    <row r="1706" spans="1:2">
      <c r="A1706" s="1375" t="s">
        <v>4374</v>
      </c>
      <c r="B1706" s="1375" t="s">
        <v>4375</v>
      </c>
    </row>
    <row r="1707" spans="1:2">
      <c r="A1707" s="1375" t="s">
        <v>4376</v>
      </c>
      <c r="B1707" s="1375" t="s">
        <v>4377</v>
      </c>
    </row>
    <row r="1708" spans="1:2">
      <c r="A1708" s="1375" t="s">
        <v>4378</v>
      </c>
      <c r="B1708" s="1375" t="s">
        <v>4379</v>
      </c>
    </row>
    <row r="1709" spans="1:2">
      <c r="A1709" s="1375" t="s">
        <v>4380</v>
      </c>
      <c r="B1709" s="1375" t="s">
        <v>4381</v>
      </c>
    </row>
    <row r="1710" spans="1:2">
      <c r="A1710" s="1375" t="s">
        <v>4382</v>
      </c>
      <c r="B1710" s="1375" t="s">
        <v>4383</v>
      </c>
    </row>
    <row r="1711" spans="1:2">
      <c r="A1711" s="1375" t="s">
        <v>4384</v>
      </c>
      <c r="B1711" s="1375" t="s">
        <v>4385</v>
      </c>
    </row>
    <row r="1712" spans="1:2">
      <c r="A1712" s="1375" t="s">
        <v>4386</v>
      </c>
      <c r="B1712" s="1375" t="s">
        <v>4387</v>
      </c>
    </row>
    <row r="1713" spans="1:2">
      <c r="A1713" s="1375" t="s">
        <v>4388</v>
      </c>
      <c r="B1713" s="1375" t="s">
        <v>4389</v>
      </c>
    </row>
    <row r="1714" spans="1:2">
      <c r="A1714" s="1375" t="s">
        <v>4390</v>
      </c>
      <c r="B1714" s="1375" t="s">
        <v>4391</v>
      </c>
    </row>
    <row r="1715" spans="1:2">
      <c r="A1715" s="1375" t="s">
        <v>4392</v>
      </c>
      <c r="B1715" s="1375" t="s">
        <v>4393</v>
      </c>
    </row>
    <row r="1716" spans="1:2">
      <c r="A1716" s="1375" t="s">
        <v>4394</v>
      </c>
      <c r="B1716" s="1375" t="s">
        <v>4395</v>
      </c>
    </row>
    <row r="1717" spans="1:2">
      <c r="A1717" s="1375" t="s">
        <v>4396</v>
      </c>
      <c r="B1717" s="1375" t="s">
        <v>4397</v>
      </c>
    </row>
    <row r="1718" spans="1:2">
      <c r="A1718" s="1375" t="s">
        <v>4398</v>
      </c>
      <c r="B1718" s="1375" t="s">
        <v>4399</v>
      </c>
    </row>
    <row r="1719" spans="1:2">
      <c r="A1719" s="1375" t="s">
        <v>4400</v>
      </c>
      <c r="B1719" s="1375" t="s">
        <v>4401</v>
      </c>
    </row>
    <row r="1720" spans="1:2">
      <c r="A1720" s="1375" t="s">
        <v>4402</v>
      </c>
      <c r="B1720" s="1375" t="s">
        <v>4403</v>
      </c>
    </row>
    <row r="1721" spans="1:2">
      <c r="A1721" s="1375" t="s">
        <v>4404</v>
      </c>
      <c r="B1721" s="1375" t="s">
        <v>4405</v>
      </c>
    </row>
    <row r="1722" spans="1:2">
      <c r="A1722" s="1375" t="s">
        <v>4406</v>
      </c>
      <c r="B1722" s="1375" t="s">
        <v>4407</v>
      </c>
    </row>
    <row r="1723" spans="1:2">
      <c r="A1723" s="1375" t="s">
        <v>4408</v>
      </c>
      <c r="B1723" s="1375" t="s">
        <v>4409</v>
      </c>
    </row>
    <row r="1724" spans="1:2">
      <c r="A1724" s="1375" t="s">
        <v>4410</v>
      </c>
      <c r="B1724" s="1375" t="s">
        <v>4411</v>
      </c>
    </row>
    <row r="1725" spans="1:2">
      <c r="A1725" s="1375" t="s">
        <v>4412</v>
      </c>
      <c r="B1725" s="1375" t="s">
        <v>4413</v>
      </c>
    </row>
    <row r="1726" spans="1:2">
      <c r="A1726" s="1375" t="s">
        <v>4414</v>
      </c>
      <c r="B1726" s="1375" t="s">
        <v>4415</v>
      </c>
    </row>
    <row r="1727" spans="1:2">
      <c r="A1727" s="1375" t="s">
        <v>4416</v>
      </c>
      <c r="B1727" s="1375" t="s">
        <v>4417</v>
      </c>
    </row>
    <row r="1728" spans="1:2">
      <c r="A1728" s="1375" t="s">
        <v>4418</v>
      </c>
      <c r="B1728" s="1375" t="s">
        <v>4419</v>
      </c>
    </row>
    <row r="1729" spans="1:2">
      <c r="A1729" s="1375" t="s">
        <v>4420</v>
      </c>
      <c r="B1729" s="1375" t="s">
        <v>4421</v>
      </c>
    </row>
    <row r="1730" spans="1:2">
      <c r="A1730" s="1375" t="s">
        <v>4422</v>
      </c>
      <c r="B1730" s="1375" t="s">
        <v>4423</v>
      </c>
    </row>
    <row r="1731" spans="1:2">
      <c r="A1731" s="1375" t="s">
        <v>4424</v>
      </c>
      <c r="B1731" s="1375" t="s">
        <v>4425</v>
      </c>
    </row>
    <row r="1732" spans="1:2">
      <c r="A1732" s="1375" t="s">
        <v>4426</v>
      </c>
      <c r="B1732" s="1375" t="s">
        <v>4427</v>
      </c>
    </row>
    <row r="1733" spans="1:2">
      <c r="A1733" s="1375" t="s">
        <v>4428</v>
      </c>
      <c r="B1733" s="1375" t="s">
        <v>4429</v>
      </c>
    </row>
    <row r="1734" spans="1:2">
      <c r="A1734" s="1375" t="s">
        <v>4430</v>
      </c>
      <c r="B1734" s="1375" t="s">
        <v>4431</v>
      </c>
    </row>
    <row r="1735" spans="1:2">
      <c r="A1735" s="1375" t="s">
        <v>4432</v>
      </c>
      <c r="B1735" s="1375" t="s">
        <v>4433</v>
      </c>
    </row>
    <row r="1736" spans="1:2">
      <c r="A1736" s="1375" t="s">
        <v>4434</v>
      </c>
      <c r="B1736" s="1375" t="s">
        <v>4435</v>
      </c>
    </row>
    <row r="1737" spans="1:2">
      <c r="A1737" s="1375" t="s">
        <v>4436</v>
      </c>
      <c r="B1737" s="1375" t="s">
        <v>4437</v>
      </c>
    </row>
    <row r="1738" spans="1:2">
      <c r="A1738" s="1375" t="s">
        <v>4438</v>
      </c>
      <c r="B1738" s="1375" t="s">
        <v>4439</v>
      </c>
    </row>
    <row r="1739" spans="1:2">
      <c r="A1739" s="1375" t="s">
        <v>4440</v>
      </c>
      <c r="B1739" s="1375" t="s">
        <v>4441</v>
      </c>
    </row>
    <row r="1740" spans="1:2">
      <c r="A1740" s="1375" t="s">
        <v>4442</v>
      </c>
      <c r="B1740" s="1375" t="s">
        <v>4443</v>
      </c>
    </row>
    <row r="1741" spans="1:2">
      <c r="A1741" s="1375" t="s">
        <v>4444</v>
      </c>
      <c r="B1741" s="1375" t="s">
        <v>4445</v>
      </c>
    </row>
    <row r="1742" spans="1:2">
      <c r="A1742" s="1375" t="s">
        <v>4446</v>
      </c>
      <c r="B1742" s="1375" t="s">
        <v>4447</v>
      </c>
    </row>
    <row r="1743" spans="1:2">
      <c r="A1743" s="1376" t="s">
        <v>4448</v>
      </c>
      <c r="B1743" s="1376" t="s">
        <v>4449</v>
      </c>
    </row>
  </sheetData>
  <sheetProtection algorithmName="SHA-512" hashValue="0ymXs47SEogJ/HsyOFnuTcv1shiRwJ+msx4KOWgeJh+eSu8swGFJF9y9rXDBO0VDeNG3RMNKBuJxsLME2uIYMw==" saltValue="7LYE0Ygc5uB9gLZ2boY+6Q==" spinCount="100000" sheet="1" objects="1" scenarios="1" selectLockedCells="1"/>
  <mergeCells count="2">
    <mergeCell ref="A1:A2"/>
    <mergeCell ref="B1:B2"/>
  </mergeCells>
  <phoneticPr fontId="3"/>
  <pageMargins left="0.75" right="0.75" top="1" bottom="1" header="0.51200000000000001" footer="0.51200000000000001"/>
  <pageSetup paperSize="9" orientation="portrait" r:id="rId1"/>
  <headerFooter alignWithMargins="0"/>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Gaidansu">
    <pageSetUpPr autoPageBreaks="0"/>
  </sheetPr>
  <dimension ref="B1:AE100"/>
  <sheetViews>
    <sheetView showGridLines="0" showRowColHeaders="0" tabSelected="1" zoomScaleNormal="100" workbookViewId="0">
      <selection activeCell="T2" sqref="T2"/>
    </sheetView>
  </sheetViews>
  <sheetFormatPr defaultColWidth="9" defaultRowHeight="13.5"/>
  <cols>
    <col min="1" max="1" width="11" style="2" customWidth="1"/>
    <col min="2" max="2" width="3.625" style="1" customWidth="1"/>
    <col min="3" max="25" width="3.625" style="2" customWidth="1"/>
    <col min="26" max="26" width="4.25" style="2" customWidth="1"/>
    <col min="27" max="32" width="3.625" style="2" customWidth="1"/>
    <col min="33" max="16384" width="9" style="2"/>
  </cols>
  <sheetData>
    <row r="1" spans="2:31" s="2" customFormat="1">
      <c r="B1" s="1"/>
    </row>
    <row r="2" spans="2:31" s="2" customFormat="1">
      <c r="B2" s="1"/>
      <c r="C2" s="1378"/>
    </row>
    <row r="3" spans="2:31" s="2" customFormat="1">
      <c r="B3" s="1"/>
      <c r="C3" s="1378"/>
    </row>
    <row r="4" spans="2:31" s="2" customFormat="1">
      <c r="B4" s="1"/>
      <c r="C4" s="1378"/>
    </row>
    <row r="6" spans="2:31" s="2" customFormat="1" ht="35.25" customHeight="1">
      <c r="B6" s="1"/>
      <c r="S6" s="1379"/>
    </row>
    <row r="7" spans="2:31" s="2" customFormat="1" ht="18" customHeight="1">
      <c r="B7" s="1380" t="s">
        <v>424</v>
      </c>
      <c r="W7" s="1381"/>
      <c r="X7" s="1381"/>
      <c r="Y7" s="1381"/>
      <c r="Z7" s="1381"/>
      <c r="AA7" s="1381"/>
      <c r="AB7" s="1381"/>
      <c r="AC7" s="1381"/>
      <c r="AD7" s="1381"/>
    </row>
    <row r="8" spans="2:31" s="2" customFormat="1" ht="18" customHeight="1">
      <c r="B8" s="1"/>
      <c r="D8" s="1382"/>
      <c r="Q8" s="1383"/>
      <c r="R8" s="1383"/>
      <c r="S8" s="1383"/>
      <c r="W8" s="1381"/>
      <c r="X8" s="1381"/>
      <c r="Y8" s="1381"/>
      <c r="Z8" s="1381"/>
      <c r="AA8" s="1381"/>
      <c r="AB8" s="1381"/>
      <c r="AC8" s="1381"/>
      <c r="AD8" s="1381"/>
    </row>
    <row r="9" spans="2:31" s="2" customFormat="1" ht="27" customHeight="1">
      <c r="B9" s="1"/>
      <c r="W9" s="1381"/>
      <c r="X9" s="3"/>
      <c r="Y9" s="3"/>
      <c r="Z9" s="3"/>
      <c r="AA9" s="3"/>
      <c r="AB9" s="3"/>
      <c r="AC9" s="1381"/>
      <c r="AD9" s="1381"/>
    </row>
    <row r="10" spans="2:31" s="1384" customFormat="1" ht="17.25" customHeight="1">
      <c r="C10" s="1385" t="s">
        <v>252</v>
      </c>
      <c r="D10" s="1386"/>
      <c r="E10" s="1386"/>
      <c r="F10" s="1386"/>
      <c r="G10" s="1386"/>
      <c r="H10" s="1386"/>
      <c r="I10" s="1386"/>
      <c r="J10" s="1386"/>
      <c r="K10" s="1386"/>
      <c r="L10" s="1386"/>
      <c r="M10" s="1386"/>
      <c r="N10" s="1386"/>
      <c r="O10" s="1386"/>
      <c r="P10" s="1386"/>
      <c r="Q10" s="1386"/>
      <c r="R10" s="1386"/>
      <c r="S10" s="1386"/>
      <c r="T10" s="1386"/>
      <c r="U10" s="1386"/>
      <c r="V10" s="1386"/>
      <c r="W10" s="1386"/>
      <c r="X10" s="1386"/>
      <c r="Y10" s="1386"/>
      <c r="Z10" s="1386"/>
    </row>
    <row r="11" spans="2:31" s="1384" customFormat="1" ht="14.25" customHeight="1">
      <c r="C11" s="1387" t="s">
        <v>253</v>
      </c>
      <c r="D11" s="1388"/>
      <c r="E11" s="1388"/>
      <c r="F11" s="1388"/>
      <c r="G11" s="1388"/>
      <c r="H11" s="1388"/>
      <c r="I11" s="1388"/>
      <c r="J11" s="1388"/>
      <c r="K11" s="1388"/>
      <c r="L11" s="1388"/>
      <c r="M11" s="1388"/>
      <c r="N11" s="1388"/>
      <c r="O11" s="1388"/>
      <c r="P11" s="1388"/>
      <c r="Q11" s="1388"/>
      <c r="R11" s="1388"/>
      <c r="S11" s="1388"/>
      <c r="T11" s="1388"/>
      <c r="U11" s="1388"/>
      <c r="V11" s="1388"/>
      <c r="W11" s="1388"/>
      <c r="X11" s="1388"/>
      <c r="Y11" s="1388"/>
      <c r="Z11" s="1388"/>
      <c r="AA11" s="1389"/>
      <c r="AB11" s="1389"/>
      <c r="AC11" s="1389"/>
      <c r="AD11" s="1389"/>
      <c r="AE11" s="1389"/>
    </row>
    <row r="12" spans="2:31" s="1384" customFormat="1" ht="14.25" customHeight="1">
      <c r="C12" s="1390"/>
      <c r="D12" s="1388"/>
      <c r="E12" s="1388"/>
      <c r="F12" s="1388"/>
      <c r="G12" s="1388"/>
      <c r="H12" s="1388"/>
      <c r="I12" s="1388"/>
      <c r="J12" s="1388"/>
      <c r="K12" s="1388"/>
      <c r="L12" s="1388"/>
      <c r="M12" s="1388"/>
      <c r="N12" s="1388"/>
      <c r="O12" s="1388"/>
      <c r="P12" s="1388"/>
      <c r="Q12" s="1388"/>
      <c r="R12" s="1388"/>
      <c r="S12" s="1388"/>
      <c r="T12" s="1388"/>
      <c r="U12" s="1388"/>
      <c r="V12" s="1388"/>
      <c r="W12" s="1388"/>
      <c r="X12" s="1388"/>
      <c r="Y12" s="1388"/>
      <c r="Z12" s="1388"/>
      <c r="AA12" s="1389"/>
      <c r="AB12" s="1389"/>
      <c r="AC12" s="1389"/>
      <c r="AD12" s="1389"/>
      <c r="AE12" s="1389"/>
    </row>
    <row r="13" spans="2:31" s="1384" customFormat="1" ht="14.25" customHeight="1">
      <c r="C13" s="1390"/>
      <c r="D13" s="1388"/>
      <c r="E13" s="1388"/>
      <c r="F13" s="1388"/>
      <c r="G13" s="1388"/>
      <c r="H13" s="1388"/>
      <c r="I13" s="1388"/>
      <c r="J13" s="1388"/>
      <c r="K13" s="1388"/>
      <c r="L13" s="1388"/>
      <c r="M13" s="1388"/>
      <c r="N13" s="1388"/>
      <c r="O13" s="1388"/>
      <c r="P13" s="1388"/>
      <c r="Q13" s="1388"/>
      <c r="R13" s="1388"/>
      <c r="S13" s="1388"/>
      <c r="T13" s="1388"/>
      <c r="U13" s="1388"/>
      <c r="V13" s="1388"/>
      <c r="W13" s="1388"/>
      <c r="X13" s="1388"/>
      <c r="Y13" s="1388"/>
      <c r="Z13" s="1388"/>
      <c r="AA13" s="1389"/>
      <c r="AB13" s="1389"/>
      <c r="AC13" s="1389"/>
      <c r="AD13" s="1389"/>
      <c r="AE13" s="1389"/>
    </row>
    <row r="14" spans="2:31" s="1384" customFormat="1" ht="14.25" customHeight="1">
      <c r="C14" s="1390"/>
      <c r="D14" s="1388"/>
      <c r="E14" s="1388"/>
      <c r="F14" s="1388"/>
      <c r="G14" s="1388"/>
      <c r="H14" s="1388"/>
      <c r="I14" s="1388"/>
      <c r="J14" s="1388"/>
      <c r="K14" s="1388"/>
      <c r="L14" s="1388"/>
      <c r="M14" s="1388"/>
      <c r="N14" s="1388"/>
      <c r="O14" s="1388"/>
      <c r="P14" s="1388"/>
      <c r="Q14" s="1388"/>
      <c r="R14" s="1388"/>
      <c r="S14" s="1388"/>
      <c r="T14" s="1388"/>
      <c r="U14" s="1388"/>
      <c r="V14" s="1388"/>
      <c r="W14" s="1388"/>
      <c r="X14" s="1388"/>
      <c r="Y14" s="1388"/>
      <c r="Z14" s="1388"/>
      <c r="AA14" s="1389"/>
      <c r="AB14" s="1389"/>
      <c r="AC14" s="1389"/>
      <c r="AD14" s="1389"/>
      <c r="AE14" s="1389"/>
    </row>
    <row r="15" spans="2:31" s="1384" customFormat="1" ht="14.25" customHeight="1">
      <c r="C15" s="1390"/>
      <c r="D15" s="1391" t="s">
        <v>254</v>
      </c>
      <c r="E15" s="1388" t="s">
        <v>255</v>
      </c>
      <c r="G15" s="1388"/>
      <c r="H15" s="1388"/>
      <c r="I15" s="1388"/>
      <c r="J15" s="1388"/>
      <c r="K15" s="1388"/>
      <c r="L15" s="1388"/>
      <c r="M15" s="1388"/>
      <c r="P15" s="1388"/>
      <c r="Q15" s="1388" t="s">
        <v>425</v>
      </c>
      <c r="R15" s="1388" t="s">
        <v>426</v>
      </c>
      <c r="S15" s="1388"/>
      <c r="T15" s="1388"/>
      <c r="U15" s="1388"/>
      <c r="V15" s="1388"/>
      <c r="W15" s="1388"/>
      <c r="X15" s="1388"/>
      <c r="Y15" s="1388"/>
      <c r="Z15" s="1388"/>
      <c r="AA15" s="1389"/>
      <c r="AB15" s="1389"/>
      <c r="AC15" s="1389"/>
      <c r="AD15" s="1389"/>
      <c r="AE15" s="1389"/>
    </row>
    <row r="16" spans="2:31" s="1384" customFormat="1" ht="14.25" customHeight="1">
      <c r="C16" s="1390"/>
      <c r="D16" s="1390" t="s">
        <v>256</v>
      </c>
      <c r="E16" s="1388" t="s">
        <v>257</v>
      </c>
      <c r="G16" s="1388"/>
      <c r="H16" s="1388"/>
      <c r="I16" s="1388"/>
      <c r="J16" s="1388"/>
      <c r="K16" s="1388"/>
      <c r="L16" s="1388"/>
      <c r="M16" s="1388"/>
      <c r="N16" s="1388"/>
      <c r="O16" s="1388"/>
      <c r="P16" s="1388"/>
      <c r="Q16" s="1388"/>
      <c r="R16" s="1388"/>
      <c r="S16" s="1388"/>
      <c r="T16" s="1388"/>
      <c r="U16" s="1388"/>
      <c r="V16" s="1388"/>
      <c r="W16" s="1388"/>
      <c r="X16" s="1388"/>
      <c r="Y16" s="1388"/>
      <c r="Z16" s="1388"/>
      <c r="AA16" s="1389"/>
      <c r="AB16" s="1389"/>
      <c r="AC16" s="1389"/>
      <c r="AD16" s="1389"/>
      <c r="AE16" s="1389"/>
    </row>
    <row r="17" spans="2:31" s="1384" customFormat="1" ht="14.25" customHeight="1">
      <c r="C17" s="1390"/>
      <c r="D17" s="1390" t="s">
        <v>258</v>
      </c>
      <c r="E17" s="1388" t="s">
        <v>405</v>
      </c>
      <c r="G17" s="1388"/>
      <c r="H17" s="1388"/>
      <c r="I17" s="1388"/>
      <c r="J17" s="1388"/>
      <c r="K17" s="1388"/>
      <c r="L17" s="1388"/>
      <c r="M17" s="1388"/>
      <c r="N17" s="1388"/>
      <c r="O17" s="1388"/>
      <c r="P17" s="1388"/>
      <c r="Q17" s="1388"/>
      <c r="R17" s="1388"/>
      <c r="S17" s="1388"/>
      <c r="T17" s="1388"/>
      <c r="U17" s="1388"/>
      <c r="V17" s="1388"/>
      <c r="W17" s="1388"/>
      <c r="X17" s="1388"/>
      <c r="Y17" s="1388"/>
      <c r="Z17" s="1388"/>
      <c r="AA17" s="1389"/>
      <c r="AB17" s="1389"/>
      <c r="AC17" s="1389"/>
      <c r="AD17" s="1389"/>
      <c r="AE17" s="1389"/>
    </row>
    <row r="18" spans="2:31" s="1384" customFormat="1" ht="14.25" customHeight="1">
      <c r="C18" s="1390"/>
      <c r="D18" s="1390" t="s">
        <v>406</v>
      </c>
      <c r="E18" s="1388" t="s">
        <v>427</v>
      </c>
      <c r="G18" s="1388"/>
      <c r="H18" s="1388"/>
      <c r="I18" s="1388"/>
      <c r="J18" s="1388"/>
      <c r="K18" s="1388"/>
      <c r="L18" s="1388"/>
      <c r="M18" s="1388"/>
      <c r="N18" s="1388"/>
      <c r="O18" s="1388"/>
      <c r="P18" s="1388"/>
      <c r="Q18" s="1388"/>
      <c r="R18" s="1388"/>
      <c r="S18" s="1388"/>
      <c r="T18" s="1388"/>
      <c r="U18" s="1388"/>
      <c r="V18" s="1388"/>
      <c r="W18" s="1388"/>
      <c r="X18" s="1388"/>
      <c r="Y18" s="1388"/>
      <c r="Z18" s="1388"/>
      <c r="AA18" s="1389"/>
      <c r="AB18" s="1389"/>
      <c r="AC18" s="1389"/>
      <c r="AD18" s="1389"/>
      <c r="AE18" s="1389"/>
    </row>
    <row r="19" spans="2:31" s="1384" customFormat="1" ht="14.25" customHeight="1">
      <c r="C19" s="1390"/>
      <c r="D19" s="1389" t="s">
        <v>428</v>
      </c>
      <c r="E19" s="1389" t="s">
        <v>407</v>
      </c>
      <c r="G19" s="1388"/>
      <c r="H19" s="1388"/>
      <c r="I19" s="1388"/>
      <c r="J19" s="1388"/>
      <c r="K19" s="1388"/>
      <c r="L19" s="1388"/>
      <c r="M19" s="1388"/>
      <c r="N19" s="1388"/>
      <c r="O19" s="1388"/>
      <c r="P19" s="1388"/>
      <c r="Q19" s="1388"/>
      <c r="R19" s="1388"/>
      <c r="S19" s="1388"/>
      <c r="T19" s="1388"/>
      <c r="U19" s="1388"/>
      <c r="V19" s="1388"/>
      <c r="W19" s="1388"/>
      <c r="X19" s="1388"/>
      <c r="Y19" s="1388"/>
      <c r="Z19" s="1388"/>
      <c r="AA19" s="1389"/>
      <c r="AB19" s="1389"/>
      <c r="AC19" s="1389"/>
      <c r="AD19" s="1389"/>
      <c r="AE19" s="1389"/>
    </row>
    <row r="20" spans="2:31" s="1384" customFormat="1" ht="14.25" customHeight="1">
      <c r="C20" s="1390"/>
      <c r="D20" s="1390"/>
      <c r="E20" s="1388"/>
      <c r="G20" s="1388"/>
      <c r="H20" s="1388"/>
      <c r="I20" s="1388"/>
      <c r="J20" s="1388"/>
      <c r="K20" s="1388"/>
      <c r="L20" s="1388"/>
      <c r="M20" s="1388"/>
      <c r="N20" s="1388"/>
      <c r="O20" s="1388"/>
      <c r="P20" s="1388"/>
      <c r="Q20" s="1388"/>
      <c r="R20" s="1388"/>
      <c r="S20" s="1388"/>
      <c r="T20" s="1388"/>
      <c r="U20" s="1388"/>
      <c r="V20" s="1388"/>
      <c r="W20" s="1388"/>
      <c r="X20" s="1388"/>
      <c r="Y20" s="1388"/>
      <c r="Z20" s="1388"/>
      <c r="AA20" s="1389"/>
      <c r="AB20" s="1389"/>
      <c r="AC20" s="1389"/>
      <c r="AD20" s="1389"/>
      <c r="AE20" s="1389"/>
    </row>
    <row r="21" spans="2:31" s="1389" customFormat="1" ht="14.25" customHeight="1">
      <c r="C21" s="1390"/>
      <c r="D21" s="1391" t="s">
        <v>408</v>
      </c>
      <c r="E21" s="1388" t="s">
        <v>429</v>
      </c>
      <c r="G21" s="1388"/>
      <c r="H21" s="1388"/>
      <c r="I21" s="1388"/>
      <c r="J21" s="1388"/>
      <c r="K21" s="1388"/>
      <c r="L21" s="1388"/>
      <c r="M21" s="1388"/>
      <c r="N21" s="1388"/>
      <c r="O21" s="1388"/>
      <c r="P21" s="1392" t="s">
        <v>408</v>
      </c>
      <c r="Q21" s="1392" t="s">
        <v>430</v>
      </c>
      <c r="R21" s="1388"/>
      <c r="S21" s="1388"/>
      <c r="T21" s="1388"/>
      <c r="U21" s="1388"/>
      <c r="V21" s="1388"/>
      <c r="W21" s="1388"/>
      <c r="X21" s="1388"/>
      <c r="Y21" s="1388"/>
      <c r="Z21" s="1388"/>
    </row>
    <row r="22" spans="2:31" s="1389" customFormat="1" ht="14.25" customHeight="1">
      <c r="C22" s="1390"/>
      <c r="D22" s="1390"/>
      <c r="E22" s="1389" t="s">
        <v>409</v>
      </c>
      <c r="G22" s="1388"/>
      <c r="H22" s="1388"/>
      <c r="I22" s="1388"/>
      <c r="J22" s="1388"/>
      <c r="K22" s="1388"/>
      <c r="L22" s="1388"/>
      <c r="M22" s="1388"/>
      <c r="N22" s="1388"/>
      <c r="O22" s="1388"/>
      <c r="P22" s="1388"/>
      <c r="Q22" s="1388"/>
      <c r="R22" s="1388"/>
      <c r="S22" s="1388"/>
      <c r="T22" s="1388"/>
      <c r="U22" s="1388"/>
      <c r="V22" s="1388"/>
      <c r="W22" s="1388"/>
      <c r="X22" s="1388"/>
      <c r="Y22" s="1388"/>
      <c r="Z22" s="1388"/>
    </row>
    <row r="23" spans="2:31" s="1389" customFormat="1" ht="14.25" customHeight="1">
      <c r="C23" s="1390"/>
      <c r="D23" s="1390"/>
      <c r="E23" s="1389" t="s">
        <v>410</v>
      </c>
      <c r="G23" s="1388"/>
      <c r="H23" s="1388"/>
      <c r="I23" s="1388"/>
      <c r="J23" s="1388"/>
      <c r="K23" s="1388"/>
      <c r="L23" s="1388"/>
      <c r="M23" s="1388"/>
      <c r="N23" s="1388"/>
      <c r="O23" s="1388"/>
      <c r="P23" s="1388"/>
      <c r="Q23" s="1388"/>
      <c r="R23" s="1388"/>
      <c r="S23" s="1388"/>
      <c r="T23" s="1388"/>
      <c r="U23" s="1388"/>
      <c r="V23" s="1388"/>
      <c r="W23" s="1388"/>
      <c r="X23" s="1388"/>
      <c r="Y23" s="1388"/>
      <c r="Z23" s="1388"/>
    </row>
    <row r="24" spans="2:31" s="1384" customFormat="1" ht="14.25" customHeight="1">
      <c r="C24" s="1393"/>
      <c r="G24" s="1388"/>
      <c r="H24" s="1388"/>
      <c r="I24" s="1388"/>
      <c r="J24" s="1388"/>
      <c r="K24" s="1388"/>
      <c r="L24" s="1388"/>
      <c r="M24" s="1388"/>
      <c r="N24" s="1388"/>
      <c r="O24" s="1388"/>
      <c r="P24" s="1388"/>
      <c r="Q24" s="1388"/>
      <c r="R24" s="1388"/>
      <c r="S24" s="1388"/>
      <c r="T24" s="1388"/>
      <c r="U24" s="1388"/>
      <c r="V24" s="1388"/>
      <c r="W24" s="1388"/>
      <c r="X24" s="1388"/>
      <c r="Y24" s="1388"/>
      <c r="Z24" s="1388"/>
      <c r="AA24" s="1389"/>
      <c r="AB24" s="1389"/>
      <c r="AC24" s="1389"/>
      <c r="AD24" s="1389"/>
      <c r="AE24" s="1389"/>
    </row>
    <row r="25" spans="2:31" s="1384" customFormat="1" ht="14.25" customHeight="1">
      <c r="B25" s="1384" t="s">
        <v>411</v>
      </c>
      <c r="C25" s="1390"/>
      <c r="D25" s="1388"/>
      <c r="E25" s="1389"/>
      <c r="F25" s="1388"/>
      <c r="G25" s="1388"/>
      <c r="H25" s="1388"/>
      <c r="I25" s="1388"/>
      <c r="J25" s="1388"/>
      <c r="K25" s="1388"/>
      <c r="L25" s="1388"/>
      <c r="M25" s="1388"/>
      <c r="N25" s="1388"/>
      <c r="O25" s="1388"/>
      <c r="P25" s="1388"/>
      <c r="Q25" s="1388"/>
      <c r="R25" s="1388"/>
      <c r="S25" s="1388"/>
      <c r="T25" s="1388"/>
      <c r="U25" s="1388"/>
      <c r="V25" s="1388"/>
      <c r="W25" s="1388"/>
      <c r="X25" s="1388"/>
      <c r="Y25" s="1388"/>
      <c r="Z25" s="1388"/>
      <c r="AA25" s="1389"/>
      <c r="AB25" s="1389"/>
      <c r="AC25" s="1389"/>
      <c r="AD25" s="1389"/>
      <c r="AE25" s="1389"/>
    </row>
    <row r="26" spans="2:31" s="1384" customFormat="1" ht="14.25" customHeight="1">
      <c r="C26" s="1390" t="s">
        <v>412</v>
      </c>
      <c r="D26" s="1388" t="s">
        <v>431</v>
      </c>
      <c r="E26" s="1389"/>
      <c r="F26" s="1388"/>
      <c r="G26" s="1388"/>
      <c r="H26" s="1388"/>
      <c r="I26" s="1388"/>
      <c r="J26" s="1388"/>
      <c r="K26" s="1388"/>
      <c r="L26" s="1388"/>
      <c r="M26" s="1388"/>
      <c r="N26" s="1388"/>
      <c r="O26" s="1388"/>
      <c r="P26" s="1388"/>
      <c r="Q26" s="1388"/>
      <c r="R26" s="1388"/>
      <c r="S26" s="1388"/>
      <c r="T26" s="1388"/>
      <c r="U26" s="1388"/>
      <c r="V26" s="1388"/>
      <c r="W26" s="1388"/>
      <c r="X26" s="1388"/>
      <c r="Y26" s="1388"/>
      <c r="Z26" s="1388"/>
      <c r="AA26" s="1389"/>
      <c r="AB26" s="1389"/>
      <c r="AC26" s="1389"/>
      <c r="AD26" s="1389"/>
      <c r="AE26" s="1389"/>
    </row>
    <row r="27" spans="2:31" s="1384" customFormat="1" ht="14.25" customHeight="1">
      <c r="D27" s="1394" t="s">
        <v>432</v>
      </c>
      <c r="E27" s="1388" t="s">
        <v>433</v>
      </c>
      <c r="F27" s="1388"/>
      <c r="G27" s="1388"/>
      <c r="H27" s="1388"/>
      <c r="I27" s="1388"/>
      <c r="J27" s="1388"/>
      <c r="K27" s="1388"/>
      <c r="L27" s="1388"/>
      <c r="M27" s="1388"/>
      <c r="N27" s="1388"/>
      <c r="O27" s="1388"/>
      <c r="P27" s="1388"/>
      <c r="Q27" s="1388"/>
      <c r="R27" s="1388"/>
      <c r="S27" s="1388"/>
      <c r="T27" s="1388"/>
      <c r="U27" s="1388"/>
      <c r="V27" s="1388"/>
      <c r="W27" s="1388"/>
      <c r="X27" s="1388"/>
      <c r="Y27" s="1388"/>
      <c r="Z27" s="1388"/>
      <c r="AA27" s="1389"/>
      <c r="AB27" s="1389"/>
      <c r="AC27" s="1389"/>
      <c r="AD27" s="1389"/>
      <c r="AE27" s="1389"/>
    </row>
    <row r="28" spans="2:31" s="1384" customFormat="1" ht="14.25" customHeight="1">
      <c r="D28" s="1394" t="s">
        <v>723</v>
      </c>
      <c r="E28" s="1388" t="s">
        <v>726</v>
      </c>
      <c r="F28" s="1388"/>
      <c r="G28" s="1388"/>
      <c r="H28" s="1388"/>
      <c r="I28" s="1388"/>
      <c r="J28" s="1388"/>
      <c r="K28" s="1388"/>
      <c r="L28" s="1388"/>
      <c r="M28" s="1388"/>
      <c r="N28" s="1388"/>
      <c r="O28" s="1388"/>
      <c r="P28" s="1388"/>
      <c r="Q28" s="1388"/>
      <c r="R28" s="1388"/>
      <c r="S28" s="1388"/>
      <c r="T28" s="1388"/>
      <c r="U28" s="1388"/>
      <c r="V28" s="1388"/>
      <c r="W28" s="1388"/>
      <c r="X28" s="1388"/>
      <c r="Y28" s="1388"/>
      <c r="Z28" s="1388"/>
      <c r="AA28" s="1389"/>
      <c r="AB28" s="1389"/>
      <c r="AC28" s="1389"/>
      <c r="AD28" s="1389"/>
      <c r="AE28" s="1389"/>
    </row>
    <row r="29" spans="2:31" s="1384" customFormat="1" ht="14.25" customHeight="1">
      <c r="C29" s="1393"/>
      <c r="D29" s="1389"/>
      <c r="E29" s="1395" t="s">
        <v>413</v>
      </c>
      <c r="F29" s="1388" t="s">
        <v>727</v>
      </c>
      <c r="G29" s="1388"/>
      <c r="H29" s="1388"/>
      <c r="I29" s="1388"/>
      <c r="J29" s="1388"/>
      <c r="K29" s="1388"/>
      <c r="L29" s="1388"/>
      <c r="M29" s="1388"/>
      <c r="N29" s="1388"/>
      <c r="O29" s="1388"/>
      <c r="P29" s="1388"/>
      <c r="Q29" s="1388"/>
      <c r="R29" s="1388"/>
      <c r="S29" s="1388"/>
      <c r="T29" s="1388"/>
      <c r="U29" s="1388"/>
      <c r="V29" s="1388"/>
      <c r="W29" s="1388"/>
      <c r="X29" s="1388"/>
      <c r="Y29" s="1388"/>
      <c r="Z29" s="1388"/>
      <c r="AA29" s="1389"/>
      <c r="AB29" s="1389"/>
      <c r="AC29" s="1389"/>
      <c r="AD29" s="1389"/>
      <c r="AE29" s="1389"/>
    </row>
    <row r="30" spans="2:31" s="1398" customFormat="1" ht="13.5" customHeight="1">
      <c r="B30" s="1392"/>
      <c r="C30" s="1396"/>
      <c r="D30" s="1392"/>
      <c r="E30" s="1397"/>
      <c r="F30" s="1392" t="s">
        <v>728</v>
      </c>
      <c r="G30" s="1392"/>
      <c r="H30" s="1392"/>
      <c r="J30" s="1392"/>
      <c r="K30" s="1392"/>
      <c r="L30" s="1392"/>
      <c r="M30" s="1392"/>
      <c r="N30" s="1392"/>
      <c r="O30" s="1392"/>
      <c r="P30" s="1392"/>
      <c r="Q30" s="1392"/>
      <c r="R30" s="1392"/>
      <c r="S30" s="1392"/>
      <c r="T30" s="1392"/>
      <c r="U30" s="1392"/>
      <c r="V30" s="1392"/>
      <c r="W30" s="1392"/>
      <c r="X30" s="1392"/>
      <c r="Y30" s="1392"/>
      <c r="Z30" s="1392"/>
      <c r="AA30" s="1392"/>
      <c r="AB30" s="1399"/>
      <c r="AC30" s="1399"/>
      <c r="AD30" s="1399"/>
      <c r="AE30" s="1399"/>
    </row>
    <row r="31" spans="2:31" s="1384" customFormat="1" ht="14.25" customHeight="1">
      <c r="D31" s="1394" t="s">
        <v>729</v>
      </c>
      <c r="E31" s="1389" t="s">
        <v>396</v>
      </c>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9"/>
      <c r="AB31" s="1389"/>
      <c r="AC31" s="1389"/>
      <c r="AD31" s="1389"/>
      <c r="AE31" s="1389"/>
    </row>
    <row r="32" spans="2:31" s="1384" customFormat="1" ht="14.25" customHeight="1">
      <c r="C32" s="1390"/>
      <c r="D32" s="1388"/>
      <c r="E32" s="1389"/>
      <c r="F32" s="1388"/>
      <c r="G32" s="1388"/>
      <c r="H32" s="1388"/>
      <c r="I32" s="1388"/>
      <c r="J32" s="1388"/>
      <c r="K32" s="1388"/>
      <c r="L32" s="1388"/>
      <c r="M32" s="1388"/>
      <c r="N32" s="1388"/>
      <c r="O32" s="1388"/>
      <c r="P32" s="1388"/>
      <c r="Q32" s="1388"/>
      <c r="R32" s="1388"/>
      <c r="S32" s="1388"/>
      <c r="T32" s="1388"/>
      <c r="U32" s="1388"/>
      <c r="V32" s="1388"/>
      <c r="W32" s="1388"/>
      <c r="X32" s="1388"/>
      <c r="Y32" s="1388"/>
      <c r="Z32" s="1388"/>
      <c r="AA32" s="1389"/>
      <c r="AB32" s="1389"/>
      <c r="AC32" s="1389"/>
      <c r="AD32" s="1389"/>
      <c r="AE32" s="1389"/>
    </row>
    <row r="33" spans="2:31" s="1384" customFormat="1" ht="14.25" customHeight="1">
      <c r="C33" s="1390" t="s">
        <v>414</v>
      </c>
      <c r="D33" s="1388" t="s">
        <v>397</v>
      </c>
      <c r="E33" s="1389"/>
      <c r="F33" s="1388"/>
      <c r="G33" s="1388"/>
      <c r="H33" s="1388"/>
      <c r="I33" s="1388"/>
      <c r="J33" s="1388"/>
      <c r="K33" s="1388"/>
      <c r="L33" s="1388"/>
      <c r="M33" s="1388"/>
      <c r="N33" s="1388"/>
      <c r="O33" s="1388"/>
      <c r="P33" s="1388"/>
      <c r="Q33" s="1388"/>
      <c r="R33" s="1388"/>
      <c r="S33" s="1388"/>
      <c r="T33" s="1388"/>
      <c r="U33" s="1388"/>
      <c r="V33" s="1388"/>
      <c r="W33" s="1388"/>
      <c r="X33" s="1388"/>
      <c r="Y33" s="1388"/>
      <c r="Z33" s="1388"/>
      <c r="AA33" s="1389"/>
      <c r="AB33" s="1389"/>
      <c r="AC33" s="1389"/>
      <c r="AD33" s="1389"/>
      <c r="AE33" s="1389"/>
    </row>
    <row r="34" spans="2:31" s="1384" customFormat="1" ht="14.25" customHeight="1">
      <c r="D34" s="1394" t="s">
        <v>415</v>
      </c>
      <c r="E34" s="1388" t="s">
        <v>398</v>
      </c>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389"/>
      <c r="AB34" s="1389"/>
      <c r="AC34" s="1389"/>
      <c r="AD34" s="1389"/>
      <c r="AE34" s="1389"/>
    </row>
    <row r="35" spans="2:31" s="1384" customFormat="1" ht="14.25" customHeight="1">
      <c r="C35" s="1393"/>
      <c r="D35" s="1389"/>
      <c r="E35" s="1395" t="s">
        <v>413</v>
      </c>
      <c r="F35" s="1388" t="s">
        <v>399</v>
      </c>
      <c r="G35" s="1388"/>
      <c r="H35" s="1388"/>
      <c r="I35" s="1388"/>
      <c r="J35" s="1388"/>
      <c r="K35" s="1388"/>
      <c r="L35" s="1388"/>
      <c r="M35" s="1388"/>
      <c r="N35" s="1388"/>
      <c r="O35" s="1388"/>
      <c r="P35" s="1388"/>
      <c r="Q35" s="1388"/>
      <c r="R35" s="1388"/>
      <c r="S35" s="1388"/>
      <c r="T35" s="1388"/>
      <c r="U35" s="1388"/>
      <c r="V35" s="1388"/>
      <c r="W35" s="1388"/>
      <c r="X35" s="1388"/>
      <c r="Y35" s="1388"/>
      <c r="Z35" s="1388"/>
      <c r="AA35" s="1389"/>
      <c r="AB35" s="1389"/>
      <c r="AC35" s="1389"/>
      <c r="AD35" s="1389"/>
      <c r="AE35" s="1389"/>
    </row>
    <row r="36" spans="2:31" s="1384" customFormat="1" ht="14.25" customHeight="1">
      <c r="C36" s="1393"/>
      <c r="D36" s="1389"/>
      <c r="E36" s="1395"/>
      <c r="F36" s="1388" t="s">
        <v>400</v>
      </c>
      <c r="G36" s="1388"/>
      <c r="H36" s="1388"/>
      <c r="I36" s="1388"/>
      <c r="J36" s="1388"/>
      <c r="K36" s="1388"/>
      <c r="L36" s="1388"/>
      <c r="M36" s="1388"/>
      <c r="N36" s="1388"/>
      <c r="O36" s="1388"/>
      <c r="P36" s="1388"/>
      <c r="Q36" s="1388"/>
      <c r="R36" s="1388"/>
      <c r="S36" s="1388"/>
      <c r="T36" s="1388"/>
      <c r="U36" s="1388"/>
      <c r="V36" s="1388"/>
      <c r="W36" s="1388"/>
      <c r="X36" s="1388"/>
      <c r="Y36" s="1388"/>
      <c r="Z36" s="1388"/>
      <c r="AA36" s="1389"/>
      <c r="AB36" s="1389"/>
      <c r="AC36" s="1389"/>
      <c r="AD36" s="1389"/>
      <c r="AE36" s="1389"/>
    </row>
    <row r="37" spans="2:31" s="1384" customFormat="1" ht="14.25" customHeight="1">
      <c r="C37" s="1390"/>
      <c r="D37" s="1389"/>
      <c r="E37" s="1389"/>
      <c r="F37" s="1388" t="s">
        <v>401</v>
      </c>
      <c r="G37" s="1388"/>
      <c r="H37" s="1388"/>
      <c r="I37" s="1388"/>
      <c r="J37" s="1388"/>
      <c r="K37" s="1388"/>
      <c r="L37" s="1388"/>
      <c r="M37" s="1388"/>
      <c r="N37" s="1388"/>
      <c r="O37" s="1388"/>
      <c r="P37" s="1388"/>
      <c r="Q37" s="1388"/>
      <c r="R37" s="1388"/>
      <c r="S37" s="1388"/>
      <c r="T37" s="1388"/>
      <c r="U37" s="1388"/>
      <c r="V37" s="1388"/>
      <c r="W37" s="1388"/>
      <c r="X37" s="1388"/>
      <c r="Y37" s="1388"/>
      <c r="Z37" s="1388"/>
      <c r="AA37" s="1389"/>
      <c r="AB37" s="1389"/>
      <c r="AC37" s="1389"/>
      <c r="AD37" s="1389"/>
      <c r="AE37" s="1389"/>
    </row>
    <row r="38" spans="2:31" s="1384" customFormat="1" ht="14.25" customHeight="1">
      <c r="C38" s="1390"/>
      <c r="D38" s="1389"/>
      <c r="E38" s="1389"/>
      <c r="F38" s="1388" t="s">
        <v>402</v>
      </c>
      <c r="G38" s="1388"/>
      <c r="H38" s="1388"/>
      <c r="I38" s="1388"/>
      <c r="J38" s="1388"/>
      <c r="K38" s="1388"/>
      <c r="L38" s="1388"/>
      <c r="M38" s="1388"/>
      <c r="N38" s="1388"/>
      <c r="O38" s="1388"/>
      <c r="P38" s="1388"/>
      <c r="Q38" s="1388"/>
      <c r="R38" s="1388"/>
      <c r="S38" s="1388"/>
      <c r="T38" s="1388"/>
      <c r="U38" s="1388"/>
      <c r="V38" s="1388"/>
      <c r="W38" s="1388"/>
      <c r="X38" s="1388"/>
      <c r="Y38" s="1388"/>
      <c r="Z38" s="1388"/>
      <c r="AA38" s="1389"/>
      <c r="AB38" s="1389"/>
      <c r="AC38" s="1389"/>
      <c r="AD38" s="1389"/>
      <c r="AE38" s="1389"/>
    </row>
    <row r="39" spans="2:31" s="1384" customFormat="1" ht="14.25" customHeight="1">
      <c r="D39" s="1394" t="s">
        <v>416</v>
      </c>
      <c r="E39" s="1388" t="s">
        <v>403</v>
      </c>
      <c r="F39" s="1388"/>
      <c r="G39" s="1388"/>
      <c r="H39" s="1388"/>
      <c r="I39" s="1388"/>
      <c r="J39" s="1388"/>
      <c r="K39" s="1388"/>
      <c r="L39" s="1388"/>
      <c r="M39" s="1388"/>
      <c r="N39" s="1388"/>
      <c r="O39" s="1388"/>
      <c r="P39" s="1388"/>
      <c r="Q39" s="1388"/>
      <c r="R39" s="1388"/>
      <c r="S39" s="1388"/>
      <c r="T39" s="1388"/>
      <c r="U39" s="1388"/>
      <c r="V39" s="1388"/>
      <c r="W39" s="1388"/>
      <c r="X39" s="1388"/>
      <c r="Y39" s="1388"/>
      <c r="Z39" s="1388"/>
      <c r="AA39" s="1389"/>
      <c r="AB39" s="1389"/>
      <c r="AC39" s="1389"/>
      <c r="AD39" s="1389"/>
      <c r="AE39" s="1389"/>
    </row>
    <row r="40" spans="2:31" s="1384" customFormat="1" ht="14.25" customHeight="1">
      <c r="C40" s="1393"/>
      <c r="D40" s="1389"/>
      <c r="E40" s="1395" t="s">
        <v>413</v>
      </c>
      <c r="F40" s="1388" t="s">
        <v>404</v>
      </c>
      <c r="G40" s="1388"/>
      <c r="H40" s="1388"/>
      <c r="I40" s="1388"/>
      <c r="J40" s="1388"/>
      <c r="K40" s="1388"/>
      <c r="L40" s="1388"/>
      <c r="M40" s="1388"/>
      <c r="N40" s="1388"/>
      <c r="O40" s="1388"/>
      <c r="P40" s="1388"/>
      <c r="Q40" s="1388"/>
      <c r="R40" s="1388"/>
      <c r="S40" s="1388"/>
      <c r="T40" s="1388"/>
      <c r="U40" s="1388"/>
      <c r="V40" s="1388"/>
      <c r="W40" s="1388"/>
      <c r="X40" s="1388"/>
      <c r="Y40" s="1388"/>
      <c r="Z40" s="1388"/>
      <c r="AA40" s="1389"/>
      <c r="AB40" s="1389"/>
      <c r="AC40" s="1389"/>
      <c r="AD40" s="1389"/>
      <c r="AE40" s="1389"/>
    </row>
    <row r="41" spans="2:31" s="1384" customFormat="1" ht="14.25" customHeight="1">
      <c r="C41" s="1393"/>
      <c r="D41" s="1389"/>
      <c r="E41" s="1395"/>
      <c r="F41" s="1388"/>
      <c r="G41" s="1388"/>
      <c r="H41" s="1388"/>
      <c r="I41" s="1388"/>
      <c r="J41" s="1388"/>
      <c r="K41" s="1388"/>
      <c r="L41" s="1388"/>
      <c r="M41" s="1388"/>
      <c r="N41" s="1388"/>
      <c r="O41" s="1388"/>
      <c r="P41" s="1388"/>
      <c r="Q41" s="1388"/>
      <c r="R41" s="1388"/>
      <c r="S41" s="1388"/>
      <c r="T41" s="1388"/>
      <c r="U41" s="1388"/>
      <c r="V41" s="1388"/>
      <c r="W41" s="1388"/>
      <c r="X41" s="1388"/>
      <c r="Y41" s="1388"/>
      <c r="Z41" s="1388"/>
      <c r="AA41" s="1389"/>
      <c r="AB41" s="1389"/>
      <c r="AC41" s="1389"/>
      <c r="AD41" s="1389"/>
      <c r="AE41" s="1389"/>
    </row>
    <row r="42" spans="2:31" s="1384" customFormat="1" ht="14.25" customHeight="1">
      <c r="B42" s="1384" t="s">
        <v>417</v>
      </c>
      <c r="C42" s="1390"/>
      <c r="D42" s="1388"/>
      <c r="E42" s="1389"/>
      <c r="F42" s="1388"/>
      <c r="G42" s="1388"/>
      <c r="H42" s="1388"/>
      <c r="I42" s="1388"/>
      <c r="J42" s="1388"/>
      <c r="K42" s="1388"/>
      <c r="L42" s="1388"/>
      <c r="M42" s="1388"/>
      <c r="N42" s="1388"/>
      <c r="O42" s="1388"/>
      <c r="P42" s="1388"/>
      <c r="Q42" s="1388"/>
      <c r="R42" s="1388"/>
      <c r="S42" s="1388"/>
      <c r="T42" s="1388"/>
      <c r="U42" s="1388"/>
      <c r="V42" s="1388"/>
      <c r="W42" s="1388"/>
      <c r="X42" s="1388"/>
      <c r="Y42" s="1388"/>
      <c r="Z42" s="1388"/>
      <c r="AA42" s="1389"/>
      <c r="AB42" s="1389"/>
      <c r="AC42" s="1389"/>
      <c r="AD42" s="1389"/>
      <c r="AE42" s="1389"/>
    </row>
    <row r="43" spans="2:31" s="1384" customFormat="1" ht="14.25" customHeight="1">
      <c r="C43" s="1390" t="s">
        <v>418</v>
      </c>
      <c r="D43" s="1388" t="s">
        <v>262</v>
      </c>
      <c r="E43" s="1389"/>
      <c r="F43" s="1388"/>
      <c r="G43" s="1388"/>
      <c r="H43" s="1388"/>
      <c r="I43" s="1388"/>
      <c r="J43" s="1388"/>
      <c r="K43" s="1388"/>
      <c r="L43" s="1388"/>
      <c r="M43" s="1388"/>
      <c r="N43" s="1388"/>
      <c r="O43" s="1388"/>
      <c r="P43" s="1388"/>
      <c r="Q43" s="1388"/>
      <c r="R43" s="1388"/>
      <c r="S43" s="1388"/>
      <c r="T43" s="1388"/>
      <c r="U43" s="1388"/>
      <c r="V43" s="1388"/>
      <c r="W43" s="1388"/>
      <c r="X43" s="1388"/>
      <c r="Y43" s="1388"/>
      <c r="Z43" s="1388"/>
      <c r="AA43" s="1389"/>
      <c r="AB43" s="1389"/>
      <c r="AC43" s="1389"/>
      <c r="AD43" s="1389"/>
      <c r="AE43" s="1389"/>
    </row>
    <row r="44" spans="2:31" s="1384" customFormat="1" ht="14.25" customHeight="1">
      <c r="D44" s="1394" t="s">
        <v>419</v>
      </c>
      <c r="E44" s="1388" t="s">
        <v>420</v>
      </c>
      <c r="F44" s="1388"/>
      <c r="G44" s="1388"/>
      <c r="H44" s="1388"/>
      <c r="I44" s="1388"/>
      <c r="J44" s="1388"/>
      <c r="K44" s="1388"/>
      <c r="L44" s="1388"/>
      <c r="M44" s="1388"/>
      <c r="N44" s="1388"/>
      <c r="O44" s="1388"/>
      <c r="P44" s="1388"/>
      <c r="Q44" s="1388"/>
      <c r="R44" s="1388"/>
      <c r="S44" s="1388"/>
      <c r="T44" s="1388"/>
      <c r="U44" s="1388"/>
      <c r="V44" s="1388"/>
      <c r="W44" s="1388"/>
      <c r="X44" s="1388"/>
      <c r="Y44" s="1388"/>
      <c r="Z44" s="1388"/>
      <c r="AA44" s="1389"/>
      <c r="AB44" s="1389"/>
      <c r="AC44" s="1389"/>
      <c r="AD44" s="1389"/>
      <c r="AE44" s="1389"/>
    </row>
    <row r="45" spans="2:31" s="1384" customFormat="1" ht="14.25" customHeight="1">
      <c r="D45" s="1400" t="s">
        <v>421</v>
      </c>
      <c r="E45" s="1388" t="s">
        <v>268</v>
      </c>
      <c r="F45" s="1389"/>
      <c r="G45" s="1389"/>
      <c r="H45" s="1389"/>
      <c r="I45" s="1389"/>
      <c r="J45" s="1389"/>
      <c r="K45" s="1389"/>
      <c r="L45" s="1389"/>
      <c r="M45" s="1389"/>
      <c r="N45" s="1389"/>
      <c r="O45" s="1389"/>
      <c r="P45" s="1389"/>
      <c r="Q45" s="1389"/>
      <c r="R45" s="1389"/>
      <c r="S45" s="1389"/>
      <c r="T45" s="1389"/>
      <c r="U45" s="1389"/>
      <c r="V45" s="1389"/>
      <c r="W45" s="1389"/>
      <c r="X45" s="1389"/>
      <c r="Y45" s="1389"/>
      <c r="Z45" s="1389"/>
      <c r="AA45" s="1389"/>
      <c r="AB45" s="1389"/>
      <c r="AC45" s="1389"/>
      <c r="AD45" s="1389"/>
      <c r="AE45" s="1389"/>
    </row>
    <row r="46" spans="2:31" s="1384" customFormat="1" ht="14.25" customHeight="1">
      <c r="D46" s="1394" t="s">
        <v>422</v>
      </c>
      <c r="E46" s="1388" t="s">
        <v>755</v>
      </c>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9"/>
      <c r="AB46" s="1389"/>
      <c r="AC46" s="1389"/>
      <c r="AD46" s="1389"/>
      <c r="AE46" s="1389"/>
    </row>
    <row r="47" spans="2:31" s="1384" customFormat="1" ht="14.25" customHeight="1">
      <c r="D47" s="1400" t="s">
        <v>423</v>
      </c>
      <c r="E47" s="1388" t="s">
        <v>756</v>
      </c>
      <c r="F47" s="1389"/>
      <c r="G47" s="1389"/>
      <c r="H47" s="1389"/>
      <c r="I47" s="1389"/>
      <c r="J47" s="1389"/>
      <c r="K47" s="1389"/>
      <c r="L47" s="1389"/>
      <c r="M47" s="1389"/>
      <c r="N47" s="1389"/>
      <c r="O47" s="1389"/>
      <c r="P47" s="1389"/>
      <c r="Q47" s="1389"/>
      <c r="R47" s="1389"/>
      <c r="S47" s="1389"/>
      <c r="T47" s="1389"/>
      <c r="U47" s="1389"/>
      <c r="V47" s="1389"/>
      <c r="W47" s="1389"/>
      <c r="X47" s="1389"/>
      <c r="Y47" s="1389"/>
      <c r="Z47" s="1389"/>
      <c r="AA47" s="1389"/>
      <c r="AB47" s="1389"/>
      <c r="AC47" s="1389"/>
      <c r="AD47" s="1389"/>
      <c r="AE47" s="1389"/>
    </row>
    <row r="48" spans="2:31" s="1384" customFormat="1" ht="14.25" customHeight="1">
      <c r="C48" s="1393"/>
      <c r="D48" s="1389"/>
      <c r="E48" s="1395"/>
      <c r="F48" s="1388"/>
      <c r="G48" s="1388"/>
      <c r="H48" s="1388"/>
      <c r="I48" s="1388"/>
      <c r="J48" s="1388"/>
      <c r="K48" s="1388"/>
      <c r="L48" s="1388"/>
      <c r="M48" s="1388"/>
      <c r="N48" s="1388"/>
      <c r="O48" s="1388"/>
      <c r="P48" s="1388"/>
      <c r="Q48" s="1388"/>
      <c r="R48" s="1388"/>
      <c r="S48" s="1388"/>
      <c r="T48" s="1388"/>
      <c r="U48" s="1388"/>
      <c r="V48" s="1388"/>
      <c r="W48" s="1388"/>
      <c r="X48" s="1388"/>
      <c r="Y48" s="1388"/>
      <c r="Z48" s="1388"/>
      <c r="AA48" s="1389"/>
      <c r="AB48" s="1389"/>
      <c r="AC48" s="1389"/>
      <c r="AD48" s="1389"/>
      <c r="AE48" s="1389"/>
    </row>
    <row r="49" spans="2:31" s="1384" customFormat="1" ht="14.25" customHeight="1">
      <c r="B49" s="1401" t="s">
        <v>757</v>
      </c>
      <c r="C49" s="1402"/>
      <c r="D49" s="1388"/>
      <c r="E49" s="1388"/>
      <c r="F49" s="1388"/>
      <c r="G49" s="1388"/>
      <c r="H49" s="1388"/>
      <c r="I49" s="1388"/>
      <c r="J49" s="1388"/>
      <c r="K49" s="1388"/>
      <c r="L49" s="1388"/>
      <c r="M49" s="1388"/>
      <c r="N49" s="1388"/>
      <c r="O49" s="1388"/>
      <c r="P49" s="1388"/>
      <c r="Q49" s="1388"/>
      <c r="R49" s="1388"/>
      <c r="S49" s="1388"/>
      <c r="T49" s="1388"/>
      <c r="U49" s="1388"/>
      <c r="V49" s="1388"/>
      <c r="W49" s="1388"/>
      <c r="X49" s="1388"/>
      <c r="Y49" s="1388"/>
      <c r="Z49" s="1388"/>
      <c r="AA49" s="1389"/>
      <c r="AB49" s="1389"/>
      <c r="AC49" s="1389"/>
      <c r="AD49" s="1389"/>
      <c r="AE49" s="1389"/>
    </row>
    <row r="50" spans="2:31" s="1384" customFormat="1" ht="14.25" customHeight="1">
      <c r="C50" s="1402"/>
      <c r="D50" s="1403"/>
      <c r="E50" s="1403"/>
      <c r="F50" s="1403"/>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403"/>
      <c r="AD50" s="1403"/>
      <c r="AE50" s="1403"/>
    </row>
    <row r="51" spans="2:31" s="1384" customFormat="1" ht="14.25" customHeight="1">
      <c r="C51" s="1404"/>
      <c r="D51" s="1405"/>
      <c r="E51" s="1405"/>
      <c r="F51" s="1405"/>
      <c r="G51" s="1405"/>
      <c r="H51" s="1405"/>
      <c r="I51" s="1405"/>
      <c r="J51" s="1405"/>
      <c r="K51" s="1405"/>
      <c r="L51" s="1405"/>
      <c r="M51" s="1405"/>
      <c r="N51" s="1405"/>
      <c r="O51" s="1405"/>
      <c r="P51" s="1405"/>
      <c r="Q51" s="1405"/>
      <c r="R51" s="1405"/>
      <c r="S51" s="1405"/>
      <c r="T51" s="1405"/>
      <c r="U51" s="1405"/>
      <c r="V51" s="1405"/>
      <c r="W51" s="1405"/>
      <c r="X51" s="1405"/>
      <c r="Y51" s="1405"/>
      <c r="Z51" s="1405"/>
      <c r="AA51" s="1405"/>
      <c r="AB51" s="1405"/>
      <c r="AC51" s="1405"/>
      <c r="AD51" s="1405"/>
      <c r="AE51" s="1405"/>
    </row>
    <row r="52" spans="2:31" s="1384" customFormat="1" ht="14.25" customHeight="1">
      <c r="C52" s="1404"/>
      <c r="D52" s="1405"/>
      <c r="E52" s="1405"/>
      <c r="F52" s="1405"/>
      <c r="G52" s="1405"/>
      <c r="H52" s="1405"/>
      <c r="I52" s="1405"/>
      <c r="J52" s="1405"/>
      <c r="K52" s="1405"/>
      <c r="L52" s="1405"/>
      <c r="M52" s="1405"/>
      <c r="N52" s="1405"/>
      <c r="O52" s="1405"/>
      <c r="P52" s="1405"/>
      <c r="Q52" s="1405"/>
      <c r="R52" s="1405"/>
      <c r="S52" s="1405"/>
      <c r="T52" s="1405"/>
      <c r="U52" s="1405"/>
      <c r="V52" s="1405"/>
      <c r="W52" s="1405"/>
      <c r="X52" s="1405"/>
      <c r="Y52" s="1405"/>
      <c r="Z52" s="1405"/>
      <c r="AA52" s="1405"/>
      <c r="AB52" s="1405"/>
      <c r="AC52" s="1405"/>
      <c r="AD52" s="1405"/>
      <c r="AE52" s="1405"/>
    </row>
    <row r="53" spans="2:31" s="1384" customFormat="1" ht="14.25" customHeight="1">
      <c r="C53" s="1404"/>
      <c r="D53" s="1405"/>
      <c r="E53" s="1405"/>
      <c r="F53" s="1405"/>
      <c r="G53" s="1405"/>
      <c r="H53" s="1405"/>
      <c r="I53" s="1405"/>
      <c r="J53" s="1405"/>
      <c r="K53" s="1405"/>
      <c r="L53" s="1405"/>
      <c r="M53" s="1405"/>
      <c r="N53" s="1405"/>
      <c r="O53" s="1405"/>
      <c r="P53" s="1405"/>
      <c r="Q53" s="1405"/>
      <c r="R53" s="1405"/>
      <c r="S53" s="1405"/>
      <c r="T53" s="1405"/>
      <c r="U53" s="1405"/>
      <c r="V53" s="1405"/>
      <c r="W53" s="1405"/>
      <c r="X53" s="1405"/>
      <c r="Y53" s="1405"/>
      <c r="Z53" s="1405"/>
      <c r="AA53" s="1405"/>
      <c r="AB53" s="1405"/>
      <c r="AC53" s="1405"/>
      <c r="AD53" s="1405"/>
      <c r="AE53" s="1405"/>
    </row>
    <row r="54" spans="2:31" s="1384" customFormat="1" ht="14.25" customHeight="1">
      <c r="C54" s="1404"/>
      <c r="D54" s="1405"/>
      <c r="E54" s="1405"/>
      <c r="F54" s="1405"/>
      <c r="G54" s="1405"/>
      <c r="H54" s="1405"/>
      <c r="I54" s="1405"/>
      <c r="J54" s="1405"/>
      <c r="K54" s="1405"/>
      <c r="L54" s="1405"/>
      <c r="M54" s="1405"/>
      <c r="N54" s="1405"/>
      <c r="O54" s="1405"/>
      <c r="P54" s="1405"/>
      <c r="Q54" s="1405"/>
      <c r="R54" s="1405"/>
      <c r="S54" s="1405"/>
      <c r="T54" s="1405"/>
      <c r="U54" s="1405"/>
      <c r="V54" s="1405"/>
      <c r="W54" s="1405"/>
      <c r="X54" s="1405"/>
      <c r="Y54" s="1405"/>
      <c r="Z54" s="1405"/>
      <c r="AA54" s="1405"/>
      <c r="AB54" s="1405"/>
      <c r="AC54" s="1405"/>
      <c r="AD54" s="1405"/>
      <c r="AE54" s="1405"/>
    </row>
    <row r="55" spans="2:31" s="1384" customFormat="1" ht="14.25" customHeight="1">
      <c r="C55" s="1404"/>
      <c r="D55" s="1405"/>
      <c r="E55" s="1405"/>
      <c r="F55" s="1405"/>
      <c r="G55" s="1405"/>
      <c r="H55" s="1405"/>
      <c r="I55" s="1405"/>
      <c r="J55" s="1405"/>
      <c r="K55" s="1405"/>
      <c r="L55" s="1405"/>
      <c r="M55" s="1405"/>
      <c r="N55" s="1405"/>
      <c r="O55" s="1405"/>
      <c r="P55" s="1405"/>
      <c r="Q55" s="1405"/>
      <c r="R55" s="1405"/>
      <c r="S55" s="1405"/>
      <c r="T55" s="1405"/>
      <c r="U55" s="1405"/>
      <c r="V55" s="1405"/>
      <c r="W55" s="1405"/>
      <c r="X55" s="1405"/>
      <c r="Y55" s="1405"/>
      <c r="Z55" s="1405"/>
      <c r="AA55" s="1405"/>
      <c r="AB55" s="1405"/>
      <c r="AC55" s="1405"/>
      <c r="AD55" s="1405"/>
      <c r="AE55" s="1405"/>
    </row>
    <row r="56" spans="2:31" s="1384" customFormat="1" ht="14.25" customHeight="1">
      <c r="C56" s="1404"/>
      <c r="D56" s="1405"/>
      <c r="E56" s="1405"/>
      <c r="F56" s="1405"/>
      <c r="G56" s="1405"/>
      <c r="H56" s="1405"/>
      <c r="I56" s="1405"/>
      <c r="J56" s="1405"/>
      <c r="K56" s="1405"/>
      <c r="L56" s="1405"/>
      <c r="M56" s="1405"/>
      <c r="N56" s="1405"/>
      <c r="O56" s="1405"/>
      <c r="P56" s="1405"/>
      <c r="Q56" s="1405"/>
      <c r="R56" s="1405"/>
      <c r="S56" s="1405"/>
      <c r="T56" s="1405"/>
      <c r="U56" s="1405"/>
      <c r="V56" s="1405"/>
      <c r="W56" s="1405"/>
      <c r="X56" s="1405"/>
      <c r="Y56" s="1405"/>
      <c r="Z56" s="1405"/>
      <c r="AA56" s="1405"/>
      <c r="AB56" s="1405"/>
      <c r="AC56" s="1405"/>
      <c r="AD56" s="1405"/>
      <c r="AE56" s="1405"/>
    </row>
    <row r="57" spans="2:31" s="1384" customFormat="1" ht="14.25" customHeight="1">
      <c r="C57" s="1404"/>
      <c r="D57" s="1405"/>
      <c r="E57" s="1405"/>
      <c r="F57" s="1405"/>
      <c r="G57" s="1405"/>
      <c r="H57" s="1405"/>
      <c r="I57" s="1405"/>
      <c r="J57" s="1405"/>
      <c r="K57" s="1405"/>
      <c r="L57" s="1405"/>
      <c r="M57" s="1405"/>
      <c r="N57" s="1405"/>
      <c r="O57" s="1405"/>
      <c r="P57" s="1405"/>
      <c r="Q57" s="1405"/>
      <c r="R57" s="1405"/>
      <c r="S57" s="1405"/>
      <c r="T57" s="1405"/>
      <c r="U57" s="1405"/>
      <c r="V57" s="1405"/>
      <c r="W57" s="1405"/>
      <c r="X57" s="1405"/>
      <c r="Y57" s="1405"/>
      <c r="Z57" s="1405"/>
      <c r="AA57" s="1405"/>
      <c r="AB57" s="1405"/>
      <c r="AC57" s="1405"/>
      <c r="AD57" s="1405"/>
      <c r="AE57" s="1405"/>
    </row>
    <row r="58" spans="2:31" s="1384" customFormat="1" ht="14.25" customHeight="1">
      <c r="C58" s="1404"/>
      <c r="D58" s="1405"/>
      <c r="E58" s="1405"/>
      <c r="F58" s="1405"/>
      <c r="G58" s="1405"/>
      <c r="H58" s="1405"/>
      <c r="I58" s="1405"/>
      <c r="J58" s="1405"/>
      <c r="K58" s="1405"/>
      <c r="L58" s="1405"/>
      <c r="M58" s="1405"/>
      <c r="N58" s="1405"/>
      <c r="O58" s="1405"/>
      <c r="P58" s="1405"/>
      <c r="Q58" s="1405"/>
      <c r="R58" s="1405"/>
      <c r="S58" s="1405"/>
      <c r="T58" s="1405"/>
      <c r="U58" s="1405"/>
      <c r="V58" s="1405"/>
      <c r="W58" s="1405"/>
      <c r="X58" s="1405"/>
      <c r="Y58" s="1405"/>
      <c r="Z58" s="1405"/>
      <c r="AA58" s="1405"/>
      <c r="AB58" s="1405"/>
      <c r="AC58" s="1405"/>
      <c r="AD58" s="1405"/>
      <c r="AE58" s="1405"/>
    </row>
    <row r="59" spans="2:31" s="1384" customFormat="1" ht="14.25" customHeight="1">
      <c r="C59" s="1406"/>
      <c r="D59" s="1405"/>
      <c r="E59" s="1405"/>
      <c r="F59" s="1405"/>
      <c r="G59" s="1405"/>
      <c r="H59" s="1405"/>
      <c r="I59" s="1405"/>
      <c r="J59" s="1405"/>
      <c r="K59" s="1405"/>
      <c r="L59" s="1405"/>
      <c r="M59" s="1405"/>
      <c r="N59" s="1405"/>
      <c r="O59" s="1405"/>
      <c r="P59" s="1405"/>
      <c r="Q59" s="1405"/>
      <c r="R59" s="1405"/>
      <c r="S59" s="1405"/>
      <c r="T59" s="1405"/>
      <c r="U59" s="1405"/>
      <c r="V59" s="1405"/>
      <c r="W59" s="1405"/>
      <c r="X59" s="1405"/>
      <c r="Y59" s="1405"/>
      <c r="Z59" s="1405"/>
      <c r="AA59" s="1405"/>
      <c r="AB59" s="1405"/>
      <c r="AC59" s="1405"/>
      <c r="AD59" s="1405"/>
      <c r="AE59" s="1405"/>
    </row>
    <row r="60" spans="2:31" s="1384" customFormat="1" ht="14.25" customHeight="1">
      <c r="C60" s="1406"/>
      <c r="D60" s="1405"/>
      <c r="E60" s="1405"/>
      <c r="F60" s="1405"/>
      <c r="G60" s="1405"/>
      <c r="H60" s="1405"/>
      <c r="I60" s="1405"/>
      <c r="J60" s="1405"/>
      <c r="K60" s="1405"/>
      <c r="L60" s="1405"/>
      <c r="M60" s="1405"/>
      <c r="N60" s="1405"/>
      <c r="O60" s="1405"/>
      <c r="P60" s="1405"/>
      <c r="Q60" s="1405"/>
      <c r="R60" s="1405"/>
      <c r="S60" s="1405"/>
      <c r="T60" s="1405"/>
      <c r="U60" s="1405"/>
      <c r="V60" s="1405"/>
      <c r="W60" s="1405"/>
      <c r="X60" s="1405"/>
      <c r="Y60" s="1405"/>
      <c r="Z60" s="1405"/>
      <c r="AA60" s="1405"/>
      <c r="AB60" s="1405"/>
      <c r="AC60" s="1405"/>
      <c r="AD60" s="1405"/>
      <c r="AE60" s="1405"/>
    </row>
    <row r="61" spans="2:31" s="1384" customFormat="1" ht="14.25" customHeight="1">
      <c r="C61" s="1406"/>
      <c r="D61" s="1405"/>
      <c r="E61" s="1405"/>
      <c r="F61" s="1405"/>
      <c r="G61" s="1405"/>
      <c r="H61" s="1405"/>
      <c r="I61" s="1405"/>
      <c r="J61" s="1405"/>
      <c r="K61" s="1405"/>
      <c r="L61" s="1405"/>
      <c r="M61" s="1405"/>
      <c r="N61" s="1405"/>
      <c r="O61" s="1405"/>
      <c r="P61" s="1405"/>
      <c r="Q61" s="1405"/>
      <c r="R61" s="1405"/>
      <c r="S61" s="1405"/>
      <c r="T61" s="1405"/>
      <c r="U61" s="1405"/>
      <c r="V61" s="1405"/>
      <c r="W61" s="1405"/>
      <c r="X61" s="1405"/>
      <c r="Y61" s="1405"/>
      <c r="Z61" s="1405"/>
      <c r="AA61" s="1405"/>
      <c r="AB61" s="1405"/>
      <c r="AC61" s="1405"/>
      <c r="AD61" s="1405"/>
      <c r="AE61" s="1405"/>
    </row>
    <row r="62" spans="2:31" s="1384" customFormat="1" ht="14.25" customHeight="1">
      <c r="C62" s="1406"/>
      <c r="D62" s="1405"/>
      <c r="E62" s="1405"/>
      <c r="F62" s="1405"/>
      <c r="G62" s="1405"/>
      <c r="H62" s="1405"/>
      <c r="I62" s="1405"/>
      <c r="J62" s="1405"/>
      <c r="K62" s="1405"/>
      <c r="L62" s="1405"/>
      <c r="M62" s="1405"/>
      <c r="N62" s="1405"/>
      <c r="O62" s="1405"/>
      <c r="P62" s="1405"/>
      <c r="Q62" s="1405"/>
      <c r="R62" s="1405"/>
      <c r="S62" s="1405"/>
      <c r="T62" s="1405"/>
      <c r="U62" s="1405"/>
      <c r="V62" s="1405"/>
      <c r="W62" s="1405"/>
      <c r="X62" s="1405"/>
      <c r="Y62" s="1405"/>
      <c r="Z62" s="1405"/>
      <c r="AA62" s="1405"/>
      <c r="AB62" s="1405"/>
      <c r="AC62" s="1405"/>
      <c r="AD62" s="1405"/>
      <c r="AE62" s="1405"/>
    </row>
    <row r="63" spans="2:31" s="1384" customFormat="1" ht="14.25" customHeight="1">
      <c r="C63" s="1406"/>
      <c r="D63" s="1405"/>
      <c r="E63" s="1405"/>
      <c r="F63" s="1405"/>
      <c r="G63" s="1405"/>
      <c r="H63" s="1405"/>
      <c r="I63" s="1405"/>
      <c r="J63" s="1405"/>
      <c r="K63" s="1405"/>
      <c r="L63" s="1405"/>
      <c r="M63" s="1405"/>
      <c r="N63" s="1405"/>
      <c r="O63" s="1405"/>
      <c r="P63" s="1405"/>
      <c r="Q63" s="1405"/>
      <c r="R63" s="1405"/>
      <c r="S63" s="1405"/>
      <c r="T63" s="1405"/>
      <c r="U63" s="1405"/>
      <c r="V63" s="1405"/>
      <c r="W63" s="1405"/>
      <c r="X63" s="1405"/>
      <c r="Y63" s="1405"/>
      <c r="Z63" s="1405"/>
      <c r="AA63" s="1405"/>
      <c r="AB63" s="1405"/>
      <c r="AC63" s="1405"/>
      <c r="AD63" s="1405"/>
      <c r="AE63" s="1405"/>
    </row>
    <row r="64" spans="2:31" s="1384" customFormat="1" ht="14.25" customHeight="1">
      <c r="C64" s="1406"/>
      <c r="D64" s="1405"/>
      <c r="E64" s="1405"/>
      <c r="F64" s="1405"/>
      <c r="G64" s="1405"/>
      <c r="H64" s="1405"/>
      <c r="I64" s="1405"/>
      <c r="J64" s="1405"/>
      <c r="K64" s="1405"/>
      <c r="L64" s="1405"/>
      <c r="M64" s="1405"/>
      <c r="N64" s="1405"/>
      <c r="O64" s="1405"/>
      <c r="P64" s="1405"/>
      <c r="Q64" s="1405"/>
      <c r="R64" s="1405"/>
      <c r="S64" s="1405"/>
      <c r="T64" s="1405"/>
      <c r="U64" s="1405"/>
      <c r="V64" s="1405"/>
      <c r="W64" s="1405"/>
      <c r="X64" s="1405"/>
      <c r="Y64" s="1405"/>
      <c r="Z64" s="1405"/>
      <c r="AA64" s="1405"/>
      <c r="AB64" s="1405"/>
      <c r="AC64" s="1405"/>
      <c r="AD64" s="1405"/>
      <c r="AE64" s="1405"/>
    </row>
    <row r="65" spans="3:31" s="1384" customFormat="1" ht="14.25" customHeight="1">
      <c r="C65" s="1406"/>
      <c r="D65" s="1405"/>
      <c r="E65" s="1405"/>
      <c r="F65" s="1405"/>
      <c r="G65" s="1405"/>
      <c r="H65" s="1405"/>
      <c r="I65" s="1405"/>
      <c r="J65" s="1405"/>
      <c r="K65" s="1405"/>
      <c r="L65" s="1405"/>
      <c r="M65" s="1405"/>
      <c r="N65" s="1405"/>
      <c r="O65" s="1405"/>
      <c r="P65" s="1405"/>
      <c r="Q65" s="1405"/>
      <c r="R65" s="1405"/>
      <c r="S65" s="1405"/>
      <c r="T65" s="1405"/>
      <c r="U65" s="1405"/>
      <c r="V65" s="1405"/>
      <c r="W65" s="1405"/>
      <c r="X65" s="1405"/>
      <c r="Y65" s="1405"/>
      <c r="Z65" s="1405"/>
      <c r="AA65" s="1405"/>
      <c r="AB65" s="1405"/>
      <c r="AC65" s="1405"/>
      <c r="AD65" s="1405"/>
      <c r="AE65" s="1405"/>
    </row>
    <row r="66" spans="3:31" s="1384" customFormat="1" ht="14.25" customHeight="1">
      <c r="C66" s="1406"/>
      <c r="D66" s="1405"/>
      <c r="E66" s="1405"/>
      <c r="F66" s="1405"/>
      <c r="G66" s="1405"/>
      <c r="H66" s="1405"/>
      <c r="I66" s="1405"/>
      <c r="J66" s="1405"/>
      <c r="K66" s="1405"/>
      <c r="L66" s="1405"/>
      <c r="M66" s="1405"/>
      <c r="N66" s="1405"/>
      <c r="O66" s="1405"/>
      <c r="P66" s="1405"/>
      <c r="Q66" s="1405"/>
      <c r="R66" s="1405"/>
      <c r="S66" s="1405"/>
      <c r="T66" s="1405"/>
      <c r="U66" s="1405"/>
      <c r="V66" s="1405"/>
      <c r="W66" s="1405"/>
      <c r="X66" s="1405"/>
      <c r="Y66" s="1405"/>
      <c r="Z66" s="1405"/>
      <c r="AA66" s="1405"/>
      <c r="AB66" s="1405"/>
      <c r="AC66" s="1405"/>
      <c r="AD66" s="1405"/>
      <c r="AE66" s="1405"/>
    </row>
    <row r="67" spans="3:31" s="1384" customFormat="1" ht="14.25" customHeight="1">
      <c r="C67" s="1406"/>
      <c r="D67" s="1405"/>
      <c r="E67" s="1405"/>
      <c r="F67" s="1405"/>
      <c r="G67" s="1405"/>
      <c r="H67" s="1405"/>
      <c r="I67" s="1405"/>
      <c r="J67" s="1405"/>
      <c r="K67" s="1405"/>
      <c r="L67" s="1405"/>
      <c r="M67" s="1405"/>
      <c r="N67" s="1405"/>
      <c r="O67" s="1405"/>
      <c r="P67" s="1405"/>
      <c r="Q67" s="1405"/>
      <c r="R67" s="1405"/>
      <c r="S67" s="1405"/>
      <c r="T67" s="1405"/>
      <c r="U67" s="1405"/>
      <c r="V67" s="1405"/>
      <c r="W67" s="1405"/>
      <c r="X67" s="1405"/>
      <c r="Y67" s="1405"/>
      <c r="Z67" s="1405"/>
      <c r="AA67" s="1405"/>
      <c r="AB67" s="1405"/>
      <c r="AC67" s="1405"/>
      <c r="AD67" s="1405"/>
      <c r="AE67" s="1405"/>
    </row>
    <row r="68" spans="3:31" s="1384" customFormat="1" ht="14.25" customHeight="1">
      <c r="C68" s="1406"/>
      <c r="D68" s="1405"/>
      <c r="E68" s="1405"/>
      <c r="F68" s="1405"/>
      <c r="G68" s="1405"/>
      <c r="H68" s="1405"/>
      <c r="I68" s="1405"/>
      <c r="J68" s="1405"/>
      <c r="K68" s="1405"/>
      <c r="L68" s="1405"/>
      <c r="M68" s="1405"/>
      <c r="N68" s="1405"/>
      <c r="O68" s="1405"/>
      <c r="P68" s="1405"/>
      <c r="Q68" s="1405"/>
      <c r="R68" s="1405"/>
      <c r="S68" s="1405"/>
      <c r="T68" s="1405"/>
      <c r="U68" s="1405"/>
      <c r="V68" s="1405"/>
      <c r="W68" s="1405"/>
      <c r="X68" s="1405"/>
      <c r="Y68" s="1405"/>
      <c r="Z68" s="1405"/>
      <c r="AA68" s="1405"/>
      <c r="AB68" s="1405"/>
      <c r="AC68" s="1405"/>
      <c r="AD68" s="1405"/>
      <c r="AE68" s="1405"/>
    </row>
    <row r="69" spans="3:31" s="1384" customFormat="1" ht="14.25" customHeight="1">
      <c r="C69" s="1406"/>
      <c r="D69" s="1405"/>
      <c r="E69" s="1405"/>
      <c r="F69" s="1405"/>
      <c r="G69" s="1405"/>
      <c r="H69" s="1405"/>
      <c r="I69" s="1405"/>
      <c r="J69" s="1405"/>
      <c r="K69" s="1405"/>
      <c r="L69" s="1405"/>
      <c r="M69" s="1405"/>
      <c r="N69" s="1405"/>
      <c r="O69" s="1405"/>
      <c r="P69" s="1405"/>
      <c r="Q69" s="1405"/>
      <c r="R69" s="1405"/>
      <c r="S69" s="1405"/>
      <c r="T69" s="1405"/>
      <c r="U69" s="1405"/>
      <c r="V69" s="1405"/>
      <c r="W69" s="1405"/>
      <c r="X69" s="1405"/>
      <c r="Y69" s="1405"/>
      <c r="Z69" s="1405"/>
      <c r="AA69" s="1405"/>
      <c r="AB69" s="1405"/>
      <c r="AC69" s="1405"/>
      <c r="AD69" s="1405"/>
      <c r="AE69" s="1405"/>
    </row>
    <row r="70" spans="3:31" s="1384" customFormat="1" ht="14.25" customHeight="1">
      <c r="C70" s="1406"/>
      <c r="D70" s="1405"/>
      <c r="E70" s="1405"/>
      <c r="F70" s="1405"/>
      <c r="G70" s="1405"/>
      <c r="H70" s="1405"/>
      <c r="I70" s="1405"/>
      <c r="J70" s="1405"/>
      <c r="K70" s="1405"/>
      <c r="L70" s="1405"/>
      <c r="M70" s="1405"/>
      <c r="N70" s="1405"/>
      <c r="O70" s="1405"/>
      <c r="P70" s="1405"/>
      <c r="Q70" s="1405"/>
      <c r="R70" s="1405"/>
      <c r="S70" s="1405"/>
      <c r="T70" s="1405"/>
      <c r="U70" s="1405"/>
      <c r="V70" s="1405"/>
      <c r="W70" s="1405"/>
      <c r="X70" s="1405"/>
      <c r="Y70" s="1405"/>
      <c r="Z70" s="1405"/>
      <c r="AA70" s="1405"/>
      <c r="AB70" s="1405"/>
      <c r="AC70" s="1405"/>
      <c r="AD70" s="1405"/>
      <c r="AE70" s="1405"/>
    </row>
    <row r="71" spans="3:31" s="1384" customFormat="1" ht="14.25" customHeight="1">
      <c r="C71" s="1406"/>
      <c r="D71" s="1405"/>
      <c r="E71" s="1405"/>
      <c r="F71" s="1405"/>
      <c r="G71" s="1405"/>
      <c r="H71" s="1405"/>
      <c r="I71" s="1405"/>
      <c r="J71" s="1405"/>
      <c r="K71" s="1405"/>
      <c r="L71" s="1405"/>
      <c r="M71" s="1405"/>
      <c r="N71" s="1405"/>
      <c r="O71" s="1405"/>
      <c r="P71" s="1405"/>
      <c r="Q71" s="1405"/>
      <c r="R71" s="1405"/>
      <c r="S71" s="1405"/>
      <c r="T71" s="1405"/>
      <c r="U71" s="1405"/>
      <c r="V71" s="1405"/>
      <c r="W71" s="1405"/>
      <c r="X71" s="1405"/>
      <c r="Y71" s="1405"/>
      <c r="Z71" s="1405"/>
      <c r="AA71" s="1405"/>
      <c r="AB71" s="1405"/>
      <c r="AC71" s="1405"/>
      <c r="AD71" s="1405"/>
      <c r="AE71" s="1405"/>
    </row>
    <row r="72" spans="3:31" s="1384" customFormat="1" ht="14.25" customHeight="1">
      <c r="C72" s="1406"/>
      <c r="D72" s="1405"/>
      <c r="E72" s="1405"/>
      <c r="F72" s="1405"/>
      <c r="G72" s="1405"/>
      <c r="H72" s="1405"/>
      <c r="I72" s="1405"/>
      <c r="J72" s="1405"/>
      <c r="K72" s="1405"/>
      <c r="L72" s="1405"/>
      <c r="M72" s="1405"/>
      <c r="N72" s="1405"/>
      <c r="O72" s="1405"/>
      <c r="P72" s="1405"/>
      <c r="Q72" s="1405"/>
      <c r="R72" s="1405"/>
      <c r="S72" s="1405"/>
      <c r="T72" s="1405"/>
      <c r="U72" s="1405"/>
      <c r="V72" s="1405"/>
      <c r="W72" s="1405"/>
      <c r="X72" s="1405"/>
      <c r="Y72" s="1405"/>
      <c r="Z72" s="1405"/>
      <c r="AA72" s="1405"/>
      <c r="AB72" s="1405"/>
      <c r="AC72" s="1405"/>
      <c r="AD72" s="1405"/>
      <c r="AE72" s="1405"/>
    </row>
    <row r="73" spans="3:31" s="1384" customFormat="1" ht="14.25" customHeight="1">
      <c r="C73" s="1406"/>
      <c r="D73" s="1405"/>
      <c r="E73" s="1405"/>
      <c r="F73" s="1405"/>
      <c r="G73" s="1405"/>
      <c r="H73" s="1405"/>
      <c r="I73" s="1405"/>
      <c r="J73" s="1405"/>
      <c r="K73" s="1405"/>
      <c r="L73" s="1405"/>
      <c r="M73" s="1405"/>
      <c r="N73" s="1405"/>
      <c r="O73" s="1405"/>
      <c r="P73" s="1405"/>
      <c r="Q73" s="1405"/>
      <c r="R73" s="1405"/>
      <c r="S73" s="1405"/>
      <c r="T73" s="1405"/>
      <c r="U73" s="1405"/>
      <c r="V73" s="1405"/>
      <c r="W73" s="1405"/>
      <c r="X73" s="1405"/>
      <c r="Y73" s="1405"/>
      <c r="Z73" s="1405"/>
      <c r="AA73" s="1405"/>
      <c r="AB73" s="1405"/>
      <c r="AC73" s="1405"/>
      <c r="AD73" s="1405"/>
      <c r="AE73" s="1405"/>
    </row>
    <row r="74" spans="3:31" s="1384" customFormat="1" ht="14.25" customHeight="1">
      <c r="C74" s="1406"/>
      <c r="D74" s="1405"/>
      <c r="E74" s="1405"/>
      <c r="F74" s="1405"/>
      <c r="G74" s="1405"/>
      <c r="H74" s="1405"/>
      <c r="I74" s="1405"/>
      <c r="J74" s="1405"/>
      <c r="K74" s="1405"/>
      <c r="L74" s="1405"/>
      <c r="M74" s="1405"/>
      <c r="N74" s="1405"/>
      <c r="O74" s="1405"/>
      <c r="P74" s="1405"/>
      <c r="Q74" s="1405"/>
      <c r="R74" s="1405"/>
      <c r="S74" s="1405"/>
      <c r="T74" s="1405"/>
      <c r="U74" s="1405"/>
      <c r="V74" s="1405"/>
      <c r="W74" s="1405"/>
      <c r="X74" s="1405"/>
      <c r="Y74" s="1405"/>
      <c r="Z74" s="1405"/>
      <c r="AA74" s="1405"/>
      <c r="AB74" s="1405"/>
      <c r="AC74" s="1405"/>
      <c r="AD74" s="1405"/>
      <c r="AE74" s="1405"/>
    </row>
    <row r="75" spans="3:31" s="1384" customFormat="1" ht="14.25" customHeight="1"/>
    <row r="76" spans="3:31" s="1384" customFormat="1"/>
    <row r="77" spans="3:31" s="1384" customFormat="1"/>
    <row r="78" spans="3:31" s="1384" customFormat="1"/>
    <row r="79" spans="3:31" s="1384" customFormat="1"/>
    <row r="80" spans="3:31" s="1384" customFormat="1"/>
    <row r="81" s="1384" customFormat="1"/>
    <row r="82" s="1384" customFormat="1"/>
    <row r="83" s="1384" customFormat="1"/>
    <row r="84" s="1384" customFormat="1"/>
    <row r="85" s="1384" customFormat="1"/>
    <row r="86" s="1384" customFormat="1"/>
    <row r="87" s="1384" customFormat="1"/>
    <row r="88" s="1384" customFormat="1"/>
    <row r="89" s="1384" customFormat="1"/>
    <row r="90" s="1384" customFormat="1"/>
    <row r="91" s="1384" customFormat="1"/>
    <row r="92" s="1384" customFormat="1"/>
    <row r="93" s="1384" customFormat="1"/>
    <row r="94" s="1384" customFormat="1"/>
    <row r="95" s="1384" customFormat="1"/>
    <row r="96" s="1384" customFormat="1"/>
    <row r="97" spans="2:30" s="1384" customFormat="1"/>
    <row r="98" spans="2:30" s="1384" customFormat="1"/>
    <row r="99" spans="2:30" s="2" customFormat="1" ht="13.5" customHeight="1">
      <c r="B99" s="1407"/>
      <c r="C99" s="1408"/>
      <c r="D99" s="1407"/>
      <c r="E99" s="1407"/>
      <c r="F99" s="1407"/>
      <c r="G99" s="1407"/>
      <c r="H99" s="1407"/>
      <c r="I99" s="1407"/>
      <c r="J99" s="1407"/>
      <c r="K99" s="1407"/>
      <c r="L99" s="1407"/>
      <c r="M99" s="1407"/>
      <c r="N99" s="1407"/>
      <c r="O99" s="1407"/>
      <c r="P99" s="1407"/>
      <c r="Q99" s="1407"/>
      <c r="R99" s="1407"/>
      <c r="S99" s="1407"/>
      <c r="T99" s="1407"/>
      <c r="U99" s="1407"/>
      <c r="V99" s="1407"/>
      <c r="W99" s="1407"/>
      <c r="X99" s="1407"/>
      <c r="Y99" s="1407"/>
      <c r="Z99" s="1407"/>
      <c r="AA99" s="1409"/>
      <c r="AB99" s="1409"/>
      <c r="AC99" s="1381"/>
      <c r="AD99" s="1381"/>
    </row>
    <row r="100" spans="2:30" s="2" customFormat="1" ht="13.5" customHeight="1">
      <c r="B100" s="1407"/>
      <c r="C100" s="1408"/>
      <c r="D100" s="1407"/>
      <c r="E100" s="1407"/>
      <c r="F100" s="1407"/>
      <c r="G100" s="1407"/>
      <c r="H100" s="1407"/>
      <c r="I100" s="1407"/>
      <c r="J100" s="1407"/>
      <c r="K100" s="1407"/>
      <c r="L100" s="1407"/>
      <c r="M100" s="1407"/>
      <c r="N100" s="1407"/>
      <c r="O100" s="1407"/>
      <c r="P100" s="1407"/>
      <c r="Q100" s="1407"/>
      <c r="R100" s="1407"/>
      <c r="S100" s="1407"/>
      <c r="T100" s="1407"/>
      <c r="U100" s="1407"/>
      <c r="V100" s="1407"/>
      <c r="W100" s="1407"/>
      <c r="X100" s="1407"/>
      <c r="Y100" s="1407"/>
      <c r="Z100" s="1407"/>
      <c r="AA100" s="1410"/>
      <c r="AB100" s="1410"/>
      <c r="AC100" s="1381"/>
      <c r="AD100" s="1381"/>
    </row>
  </sheetData>
  <sheetProtection algorithmName="SHA-512" hashValue="dyNrDmWyM0TOuz0Iz+LfFUpRZIapqmnZB3SbxDy9uwaglZhZ9STTIKwmAWYCmROU+Jwuk5843MSLb8k9ZwDCrg==" saltValue="tavAhXw7LcsRwdS0XNCtKw==" spinCount="100000" sheet="1" objects="1" scenarios="1" selectLockedCells="1"/>
  <dataConsolidate/>
  <phoneticPr fontId="3"/>
  <printOptions horizontalCentered="1"/>
  <pageMargins left="0.59055118110236227" right="0.59055118110236227" top="0.6692913385826772" bottom="0.39370078740157483" header="0.51181102362204722" footer="0.19685039370078741"/>
  <pageSetup paperSize="9" scale="84" orientation="portrait" r:id="rId1"/>
  <headerFooter alignWithMargins="0"/>
  <rowBreaks count="1" manualBreakCount="1">
    <brk id="48" min="1" max="29" man="1"/>
  </rowBreaks>
  <colBreaks count="1" manualBreakCount="1">
    <brk id="31" max="98" man="1"/>
  </colBreaks>
  <drawing r:id="rId2"/>
  <legacyDrawing r:id="rId3"/>
  <picture r:id="rId4"/>
  <controls>
    <mc:AlternateContent xmlns:mc="http://schemas.openxmlformats.org/markup-compatibility/2006">
      <mc:Choice Requires="x14">
        <control shapeId="1025" r:id="rId5" name="cbHyouName">
          <controlPr defaultSize="0" autoLine="0" r:id="rId6">
            <anchor>
              <from>
                <xdr:col>4</xdr:col>
                <xdr:colOff>238125</xdr:colOff>
                <xdr:row>6</xdr:row>
                <xdr:rowOff>0</xdr:rowOff>
              </from>
              <to>
                <xdr:col>11</xdr:col>
                <xdr:colOff>104775</xdr:colOff>
                <xdr:row>7</xdr:row>
                <xdr:rowOff>9525</xdr:rowOff>
              </to>
            </anchor>
          </controlPr>
        </control>
      </mc:Choice>
      <mc:Fallback>
        <control shapeId="1025" r:id="rId5" name="cbHyouName"/>
      </mc:Fallback>
    </mc:AlternateContent>
    <mc:AlternateContent xmlns:mc="http://schemas.openxmlformats.org/markup-compatibility/2006">
      <mc:Choice Requires="x14">
        <control shapeId="1026" r:id="rId7" name="btHyouji">
          <controlPr defaultSize="0" autoLine="0" r:id="rId8">
            <anchor>
              <from>
                <xdr:col>13</xdr:col>
                <xdr:colOff>228600</xdr:colOff>
                <xdr:row>5</xdr:row>
                <xdr:rowOff>371475</xdr:rowOff>
              </from>
              <to>
                <xdr:col>17</xdr:col>
                <xdr:colOff>9525</xdr:colOff>
                <xdr:row>7</xdr:row>
                <xdr:rowOff>9525</xdr:rowOff>
              </to>
            </anchor>
          </controlPr>
        </control>
      </mc:Choice>
      <mc:Fallback>
        <control shapeId="1026" r:id="rId7" name="btHyouji"/>
      </mc:Fallback>
    </mc:AlternateContent>
    <mc:AlternateContent xmlns:mc="http://schemas.openxmlformats.org/markup-compatibility/2006">
      <mc:Choice Requires="x14">
        <control shapeId="1032" r:id="rId9" name="btSave">
          <controlPr defaultSize="0" autoLine="0" autoPict="0" r:id="rId10">
            <anchor>
              <from>
                <xdr:col>20</xdr:col>
                <xdr:colOff>9525</xdr:colOff>
                <xdr:row>5</xdr:row>
                <xdr:rowOff>371475</xdr:rowOff>
              </from>
              <to>
                <xdr:col>24</xdr:col>
                <xdr:colOff>171450</xdr:colOff>
                <xdr:row>7</xdr:row>
                <xdr:rowOff>9525</xdr:rowOff>
              </to>
            </anchor>
          </controlPr>
        </control>
      </mc:Choice>
      <mc:Fallback>
        <control shapeId="1032" r:id="rId9" name="btSave"/>
      </mc:Fallback>
    </mc:AlternateContent>
    <mc:AlternateContent xmlns:mc="http://schemas.openxmlformats.org/markup-compatibility/2006">
      <mc:Choice Requires="x14">
        <control shapeId="1080" r:id="rId11" name="CommandButton1">
          <controlPr defaultSize="0" autoLine="0" r:id="rId12">
            <anchor>
              <from>
                <xdr:col>6</xdr:col>
                <xdr:colOff>228600</xdr:colOff>
                <xdr:row>55</xdr:row>
                <xdr:rowOff>161925</xdr:rowOff>
              </from>
              <to>
                <xdr:col>8</xdr:col>
                <xdr:colOff>161925</xdr:colOff>
                <xdr:row>57</xdr:row>
                <xdr:rowOff>57150</xdr:rowOff>
              </to>
            </anchor>
          </controlPr>
        </control>
      </mc:Choice>
      <mc:Fallback>
        <control shapeId="1080" r:id="rId11" name="CommandButton1"/>
      </mc:Fallback>
    </mc:AlternateContent>
    <mc:AlternateContent xmlns:mc="http://schemas.openxmlformats.org/markup-compatibility/2006">
      <mc:Choice Requires="x14">
        <control shapeId="1081" r:id="rId13" name="CommandButton2">
          <controlPr defaultSize="0" autoLine="0" r:id="rId14">
            <anchor>
              <from>
                <xdr:col>9</xdr:col>
                <xdr:colOff>9525</xdr:colOff>
                <xdr:row>55</xdr:row>
                <xdr:rowOff>161925</xdr:rowOff>
              </from>
              <to>
                <xdr:col>12</xdr:col>
                <xdr:colOff>66675</xdr:colOff>
                <xdr:row>57</xdr:row>
                <xdr:rowOff>57150</xdr:rowOff>
              </to>
            </anchor>
          </controlPr>
        </control>
      </mc:Choice>
      <mc:Fallback>
        <control shapeId="1081" r:id="rId13" name="CommandButton2"/>
      </mc:Fallback>
    </mc:AlternateContent>
    <mc:AlternateContent xmlns:mc="http://schemas.openxmlformats.org/markup-compatibility/2006">
      <mc:Choice Requires="x14">
        <control shapeId="1082" r:id="rId15" name="CommandButton3">
          <controlPr defaultSize="0" autoLine="0" r:id="rId16">
            <anchor>
              <from>
                <xdr:col>25</xdr:col>
                <xdr:colOff>114300</xdr:colOff>
                <xdr:row>53</xdr:row>
                <xdr:rowOff>85725</xdr:rowOff>
              </from>
              <to>
                <xdr:col>27</xdr:col>
                <xdr:colOff>0</xdr:colOff>
                <xdr:row>54</xdr:row>
                <xdr:rowOff>161925</xdr:rowOff>
              </to>
            </anchor>
          </controlPr>
        </control>
      </mc:Choice>
      <mc:Fallback>
        <control shapeId="1082" r:id="rId15" name="CommandButton3"/>
      </mc:Fallback>
    </mc:AlternateContent>
    <mc:AlternateContent xmlns:mc="http://schemas.openxmlformats.org/markup-compatibility/2006">
      <mc:Choice Requires="x14">
        <control shapeId="1083" r:id="rId17" name="CommandButton4">
          <controlPr defaultSize="0" autoLine="0" r:id="rId18">
            <anchor>
              <from>
                <xdr:col>7</xdr:col>
                <xdr:colOff>133350</xdr:colOff>
                <xdr:row>82</xdr:row>
                <xdr:rowOff>0</xdr:rowOff>
              </from>
              <to>
                <xdr:col>9</xdr:col>
                <xdr:colOff>209550</xdr:colOff>
                <xdr:row>84</xdr:row>
                <xdr:rowOff>161925</xdr:rowOff>
              </to>
            </anchor>
          </controlPr>
        </control>
      </mc:Choice>
      <mc:Fallback>
        <control shapeId="1083" r:id="rId17" name="CommandButton4"/>
      </mc:Fallback>
    </mc:AlternateContent>
    <mc:AlternateContent xmlns:mc="http://schemas.openxmlformats.org/markup-compatibility/2006">
      <mc:Choice Requires="x14">
        <control shapeId="1084" r:id="rId19" name="CommandButton5">
          <controlPr defaultSize="0" autoLine="0" r:id="rId20">
            <anchor>
              <from>
                <xdr:col>10</xdr:col>
                <xdr:colOff>57150</xdr:colOff>
                <xdr:row>82</xdr:row>
                <xdr:rowOff>0</xdr:rowOff>
              </from>
              <to>
                <xdr:col>12</xdr:col>
                <xdr:colOff>133350</xdr:colOff>
                <xdr:row>84</xdr:row>
                <xdr:rowOff>161925</xdr:rowOff>
              </to>
            </anchor>
          </controlPr>
        </control>
      </mc:Choice>
      <mc:Fallback>
        <control shapeId="1084" r:id="rId19" name="CommandButton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0"/>
  <dimension ref="A1:EI25"/>
  <sheetViews>
    <sheetView showGridLines="0" topLeftCell="A7" zoomScale="130" zoomScaleNormal="130" workbookViewId="0">
      <selection activeCell="DE14" sqref="DE14:ED15"/>
    </sheetView>
  </sheetViews>
  <sheetFormatPr defaultColWidth="1" defaultRowHeight="11.25"/>
  <cols>
    <col min="1" max="12" width="1" style="4" customWidth="1"/>
    <col min="13" max="13" width="1" style="5" customWidth="1"/>
    <col min="14" max="17" width="1" style="4" customWidth="1"/>
    <col min="18" max="18" width="1" style="5" customWidth="1"/>
    <col min="19" max="107" width="1" style="4" customWidth="1"/>
    <col min="108" max="108" width="1" style="5" customWidth="1"/>
    <col min="109" max="112" width="1" style="4" customWidth="1"/>
    <col min="113" max="113" width="1" style="5" customWidth="1"/>
    <col min="114" max="16384" width="1" style="4"/>
  </cols>
  <sheetData>
    <row r="1" spans="1:135" ht="12.75" customHeight="1">
      <c r="AA1" s="189" t="s">
        <v>976</v>
      </c>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1"/>
      <c r="CU1" s="192" t="s">
        <v>608</v>
      </c>
      <c r="CV1" s="192"/>
      <c r="CW1" s="192"/>
      <c r="CX1" s="192"/>
      <c r="CY1" s="192"/>
      <c r="CZ1" s="192"/>
      <c r="DA1" s="192"/>
      <c r="DB1" s="192"/>
      <c r="DC1" s="192"/>
      <c r="DD1" s="192"/>
      <c r="DE1" s="192"/>
      <c r="DF1" s="192"/>
      <c r="DG1" s="194" t="s">
        <v>4471</v>
      </c>
      <c r="DH1" s="194"/>
      <c r="DI1" s="194"/>
      <c r="DJ1" s="194"/>
      <c r="DK1" s="194"/>
      <c r="DL1" s="194"/>
      <c r="DM1" s="194"/>
      <c r="DN1" s="194"/>
      <c r="DO1" s="194"/>
      <c r="DP1" s="194"/>
      <c r="DQ1" s="194"/>
      <c r="DR1" s="194"/>
      <c r="DS1" s="194"/>
      <c r="DT1" s="194"/>
      <c r="DU1" s="194"/>
      <c r="DV1" s="194"/>
      <c r="DW1" s="194"/>
      <c r="DX1" s="194"/>
      <c r="DY1" s="194"/>
      <c r="DZ1" s="194"/>
      <c r="EA1" s="194"/>
      <c r="EB1" s="194"/>
      <c r="EC1" s="194"/>
    </row>
    <row r="2" spans="1:135" ht="12.75" customHeight="1">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1"/>
      <c r="CU2" s="193"/>
      <c r="CV2" s="193"/>
      <c r="CW2" s="193"/>
      <c r="CX2" s="193"/>
      <c r="CY2" s="193"/>
      <c r="CZ2" s="193"/>
      <c r="DA2" s="193"/>
      <c r="DB2" s="193"/>
      <c r="DC2" s="193"/>
      <c r="DD2" s="193"/>
      <c r="DE2" s="193"/>
      <c r="DF2" s="193"/>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1:135" ht="25.5" customHeight="1">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1"/>
      <c r="CU3" s="193" t="s">
        <v>515</v>
      </c>
      <c r="CV3" s="193"/>
      <c r="CW3" s="193"/>
      <c r="CX3" s="193"/>
      <c r="CY3" s="193"/>
      <c r="CZ3" s="193"/>
      <c r="DA3" s="193"/>
      <c r="DB3" s="193"/>
      <c r="DC3" s="193"/>
      <c r="DD3" s="193"/>
      <c r="DE3" s="193"/>
      <c r="DF3" s="193"/>
      <c r="DG3" s="195" t="s">
        <v>4472</v>
      </c>
      <c r="DH3" s="195"/>
      <c r="DI3" s="195"/>
      <c r="DJ3" s="195"/>
      <c r="DK3" s="195"/>
      <c r="DL3" s="195"/>
      <c r="DM3" s="195"/>
      <c r="DN3" s="195"/>
      <c r="DO3" s="195"/>
      <c r="DP3" s="195"/>
      <c r="DQ3" s="195"/>
      <c r="DR3" s="195"/>
      <c r="DS3" s="195"/>
      <c r="DT3" s="195"/>
      <c r="DU3" s="195"/>
      <c r="DV3" s="195"/>
      <c r="DW3" s="195"/>
      <c r="DX3" s="195"/>
      <c r="DY3" s="195"/>
      <c r="DZ3" s="195"/>
      <c r="EA3" s="195"/>
      <c r="EB3" s="195"/>
      <c r="EC3" s="195"/>
    </row>
    <row r="4" spans="1:135" ht="12.75" customHeight="1">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7"/>
      <c r="CU4" s="6"/>
      <c r="CV4" s="6"/>
      <c r="CW4" s="6"/>
      <c r="CX4" s="6"/>
      <c r="CY4" s="6"/>
      <c r="CZ4" s="6"/>
      <c r="DA4" s="6"/>
      <c r="DB4" s="6"/>
      <c r="DC4" s="6"/>
      <c r="DD4" s="6"/>
      <c r="DE4" s="6"/>
      <c r="DF4" s="6"/>
      <c r="DG4" s="152"/>
      <c r="DH4" s="152"/>
      <c r="DI4" s="152"/>
      <c r="DJ4" s="152"/>
      <c r="DK4" s="152"/>
      <c r="DL4" s="152"/>
      <c r="DM4" s="152"/>
      <c r="DN4" s="152"/>
      <c r="DO4" s="152"/>
      <c r="DP4" s="152"/>
      <c r="DQ4" s="152"/>
      <c r="DR4" s="152"/>
      <c r="DS4" s="152"/>
      <c r="DT4" s="152"/>
      <c r="DU4" s="152"/>
      <c r="DV4" s="152"/>
      <c r="DW4" s="152"/>
      <c r="DX4" s="152"/>
      <c r="DY4" s="152"/>
      <c r="DZ4" s="152"/>
      <c r="EA4" s="152"/>
      <c r="EB4" s="152"/>
      <c r="EC4" s="152"/>
    </row>
    <row r="5" spans="1:135" ht="24" customHeight="1">
      <c r="G5" s="158"/>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c r="AH5" s="1411"/>
      <c r="AI5" s="1411"/>
      <c r="AJ5" s="1411"/>
      <c r="AK5" s="1411"/>
      <c r="AL5" s="1411"/>
      <c r="AM5" s="1411"/>
      <c r="AN5" s="1411"/>
      <c r="AO5" s="1411"/>
      <c r="AP5" s="1411"/>
      <c r="AQ5" s="1411"/>
      <c r="AR5" s="1411"/>
      <c r="AS5" s="1411"/>
      <c r="AT5" s="1411"/>
      <c r="AU5" s="1411"/>
      <c r="AV5" s="1411"/>
      <c r="AW5" s="1411"/>
      <c r="AX5" s="1411"/>
      <c r="AY5" s="1411"/>
      <c r="AZ5" s="1411"/>
      <c r="BA5" s="1411"/>
      <c r="BB5" s="1411"/>
      <c r="BC5" s="1411"/>
      <c r="BD5" s="1411"/>
      <c r="BE5" s="1411"/>
      <c r="BF5" s="1411"/>
      <c r="BG5" s="1411"/>
      <c r="BH5" s="1411"/>
      <c r="BI5" s="1411"/>
      <c r="BJ5" s="1411"/>
      <c r="BK5" s="1411"/>
      <c r="BL5" s="1411"/>
      <c r="BM5" s="1411"/>
      <c r="BN5" s="1411"/>
      <c r="BO5" s="1411"/>
      <c r="BP5" s="1411"/>
      <c r="BQ5" s="1411"/>
      <c r="BR5" s="1411"/>
      <c r="BS5" s="1411"/>
      <c r="BT5" s="1411"/>
      <c r="BU5" s="1411"/>
      <c r="BV5" s="1411"/>
      <c r="BW5" s="1411"/>
      <c r="BX5" s="116"/>
      <c r="BY5" s="116"/>
      <c r="BZ5" s="116"/>
      <c r="CA5" s="116"/>
      <c r="CB5" s="116"/>
      <c r="CC5" s="116"/>
      <c r="CD5" s="116"/>
      <c r="CE5" s="116"/>
      <c r="CF5" s="116"/>
      <c r="CG5" s="116"/>
      <c r="CH5" s="116"/>
      <c r="CI5" s="116"/>
      <c r="CJ5" s="116"/>
      <c r="CK5" s="116"/>
      <c r="CL5" s="116"/>
      <c r="CM5" s="116"/>
      <c r="CN5" s="116"/>
      <c r="CO5" s="117"/>
      <c r="CU5" s="6"/>
      <c r="CV5" s="6"/>
      <c r="CW5" s="6"/>
      <c r="CX5" s="6"/>
      <c r="CY5" s="6"/>
      <c r="CZ5" s="6"/>
      <c r="DA5" s="6"/>
      <c r="DB5" s="6"/>
      <c r="DC5" s="6"/>
      <c r="DD5" s="6"/>
      <c r="DE5" s="6"/>
      <c r="DF5" s="6"/>
      <c r="DG5" s="152"/>
      <c r="DH5" s="152"/>
      <c r="DI5" s="152"/>
      <c r="DJ5" s="152"/>
      <c r="DK5" s="152"/>
      <c r="DL5" s="152"/>
      <c r="DM5" s="152"/>
      <c r="DN5" s="152"/>
      <c r="DO5" s="152"/>
      <c r="DP5" s="152"/>
      <c r="DQ5" s="152"/>
      <c r="DR5" s="152"/>
      <c r="DS5" s="152"/>
      <c r="DT5" s="152"/>
      <c r="DU5" s="152"/>
      <c r="DV5" s="152"/>
      <c r="DW5" s="152"/>
      <c r="DX5" s="152"/>
      <c r="DY5" s="152"/>
      <c r="DZ5" s="152"/>
      <c r="EA5" s="152"/>
      <c r="EB5" s="152"/>
      <c r="EC5" s="152"/>
    </row>
    <row r="6" spans="1:135" ht="12.75" customHeight="1"/>
    <row r="7" spans="1:135" ht="22.5" customHeight="1" thickBot="1">
      <c r="A7" s="181" t="s">
        <v>516</v>
      </c>
      <c r="B7" s="1412"/>
      <c r="C7" s="1412"/>
      <c r="D7" s="1412"/>
      <c r="E7" s="1412"/>
      <c r="F7" s="1412"/>
      <c r="G7" s="1412"/>
      <c r="H7" s="1412"/>
      <c r="I7" s="1412"/>
      <c r="J7" s="1412"/>
      <c r="K7" s="1412"/>
      <c r="L7" s="1412"/>
      <c r="M7" s="1412"/>
      <c r="N7" s="1412"/>
      <c r="O7" s="1412"/>
      <c r="P7" s="1412"/>
      <c r="Q7" s="1412"/>
      <c r="R7" s="1412"/>
      <c r="S7" s="181" t="s">
        <v>517</v>
      </c>
      <c r="T7" s="181"/>
      <c r="U7" s="181"/>
      <c r="V7" s="181"/>
      <c r="W7" s="181"/>
      <c r="X7" s="181"/>
      <c r="CN7" s="5"/>
      <c r="CS7" s="5"/>
      <c r="DD7" s="4"/>
      <c r="DI7" s="4"/>
    </row>
    <row r="8" spans="1:135" ht="22.5" customHeight="1" thickBot="1">
      <c r="A8" s="1413">
        <v>4</v>
      </c>
      <c r="B8" s="1414"/>
      <c r="C8" s="1415"/>
      <c r="D8" s="1416">
        <v>2</v>
      </c>
      <c r="E8" s="1414"/>
      <c r="F8" s="1415"/>
      <c r="G8" s="1416">
        <v>2</v>
      </c>
      <c r="H8" s="1414"/>
      <c r="I8" s="1415"/>
      <c r="J8" s="1416">
        <v>0</v>
      </c>
      <c r="K8" s="1414"/>
      <c r="L8" s="1415"/>
      <c r="M8" s="1416">
        <v>2</v>
      </c>
      <c r="N8" s="1414"/>
      <c r="O8" s="1415"/>
      <c r="P8" s="1416">
        <v>9</v>
      </c>
      <c r="Q8" s="1414"/>
      <c r="R8" s="1414"/>
      <c r="S8" s="182">
        <v>0</v>
      </c>
      <c r="T8" s="183"/>
      <c r="U8" s="183"/>
      <c r="V8" s="184">
        <v>0</v>
      </c>
      <c r="W8" s="184"/>
      <c r="X8" s="185"/>
      <c r="CK8" s="7"/>
      <c r="CL8" s="7"/>
      <c r="CM8" s="7"/>
      <c r="CN8" s="7"/>
      <c r="CO8" s="7"/>
      <c r="CP8" s="7"/>
      <c r="CQ8" s="7"/>
      <c r="CR8" s="8"/>
      <c r="CS8" s="8"/>
      <c r="CT8" s="8"/>
      <c r="CU8" s="8"/>
      <c r="CV8" s="8"/>
      <c r="CW8" s="8"/>
      <c r="CX8" s="8"/>
      <c r="CY8" s="8"/>
      <c r="CZ8" s="8"/>
      <c r="DA8" s="8"/>
      <c r="DB8" s="8"/>
      <c r="DC8" s="8"/>
      <c r="DD8" s="8"/>
      <c r="DE8" s="8"/>
      <c r="DF8" s="8"/>
      <c r="DG8" s="8"/>
      <c r="DH8" s="8"/>
      <c r="DI8" s="8"/>
      <c r="DJ8" s="8"/>
      <c r="DK8" s="8"/>
      <c r="DL8" s="8"/>
      <c r="DM8" s="8"/>
      <c r="DN8" s="8"/>
    </row>
    <row r="9" spans="1:135" ht="22.5" customHeight="1" thickBot="1">
      <c r="A9" s="186" t="s">
        <v>546</v>
      </c>
      <c r="B9" s="187"/>
      <c r="C9" s="187"/>
      <c r="D9" s="187"/>
      <c r="E9" s="187"/>
      <c r="F9" s="187"/>
      <c r="G9" s="187"/>
      <c r="H9" s="187"/>
      <c r="I9" s="187"/>
      <c r="J9" s="187"/>
      <c r="K9" s="187"/>
      <c r="L9" s="187"/>
      <c r="M9" s="187"/>
      <c r="N9" s="187"/>
      <c r="O9" s="187"/>
      <c r="P9" s="187"/>
      <c r="Q9" s="187"/>
      <c r="R9" s="187"/>
      <c r="S9" s="187"/>
      <c r="T9" s="187"/>
      <c r="U9" s="187"/>
      <c r="V9" s="1417">
        <v>4</v>
      </c>
      <c r="W9" s="1418"/>
      <c r="X9" s="1419"/>
      <c r="AC9" s="9"/>
      <c r="AD9" s="9"/>
      <c r="AE9" s="9"/>
      <c r="AF9" s="9"/>
      <c r="AG9" s="9"/>
      <c r="AH9" s="9"/>
      <c r="AI9" s="9"/>
      <c r="AJ9" s="9"/>
      <c r="AK9" s="9"/>
      <c r="AL9" s="9"/>
      <c r="AM9" s="9"/>
      <c r="AN9" s="9"/>
      <c r="AO9" s="9"/>
      <c r="AP9" s="9"/>
      <c r="AQ9" s="9"/>
      <c r="AR9" s="9"/>
      <c r="AS9" s="9"/>
      <c r="AT9" s="9"/>
      <c r="AU9" s="9"/>
      <c r="AV9" s="9"/>
      <c r="AW9" s="9"/>
      <c r="AX9" s="9"/>
      <c r="AY9" s="9"/>
      <c r="AZ9" s="9"/>
      <c r="BA9" s="9"/>
      <c r="BB9" s="9"/>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row>
    <row r="10" spans="1:135" ht="12.75" customHeight="1">
      <c r="M10" s="4"/>
      <c r="R10" s="4"/>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row>
    <row r="11" spans="1:135" ht="22.5" customHeight="1">
      <c r="A11" s="164" t="s">
        <v>547</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4" t="s">
        <v>548</v>
      </c>
      <c r="Z11" s="165"/>
      <c r="AA11" s="165"/>
      <c r="AB11" s="165"/>
      <c r="AC11" s="165"/>
      <c r="AD11" s="165"/>
      <c r="AE11" s="165"/>
      <c r="AF11" s="165"/>
      <c r="AG11" s="165"/>
      <c r="AH11" s="165"/>
      <c r="AI11" s="165"/>
      <c r="AJ11" s="165"/>
      <c r="AK11" s="165"/>
      <c r="AL11" s="165"/>
      <c r="AM11" s="166"/>
      <c r="AN11" s="111"/>
      <c r="AO11" s="111"/>
      <c r="AP11" s="111"/>
      <c r="AQ11" s="111"/>
      <c r="AR11" s="111"/>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row>
    <row r="12" spans="1:135" s="15" customFormat="1" ht="22.5" customHeight="1" thickBot="1">
      <c r="A12" s="162" t="s">
        <v>348</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4" t="s">
        <v>534</v>
      </c>
      <c r="Z12" s="165"/>
      <c r="AA12" s="165"/>
      <c r="AB12" s="165"/>
      <c r="AC12" s="165"/>
      <c r="AD12" s="165"/>
      <c r="AE12" s="165"/>
      <c r="AF12" s="165"/>
      <c r="AG12" s="165"/>
      <c r="AH12" s="165"/>
      <c r="AI12" s="165"/>
      <c r="AJ12" s="165"/>
      <c r="AK12" s="165"/>
      <c r="AL12" s="165"/>
      <c r="AM12" s="166"/>
      <c r="AN12" s="111"/>
      <c r="AO12" s="111"/>
      <c r="AP12" s="111"/>
      <c r="AQ12" s="111"/>
      <c r="AR12" s="111"/>
      <c r="BH12" s="11"/>
      <c r="BI12" s="11"/>
      <c r="BJ12" s="11"/>
      <c r="BK12" s="11"/>
      <c r="BL12" s="11"/>
      <c r="BM12" s="11"/>
      <c r="BN12" s="11"/>
      <c r="BO12" s="11"/>
      <c r="BP12" s="11"/>
      <c r="BQ12" s="11"/>
      <c r="BR12" s="13"/>
      <c r="BS12" s="13"/>
      <c r="BT12" s="12"/>
      <c r="BU12" s="12"/>
      <c r="BV12" s="12"/>
      <c r="BW12" s="12"/>
      <c r="BX12" s="12"/>
      <c r="BY12" s="12"/>
      <c r="BZ12" s="12"/>
      <c r="CA12" s="12"/>
      <c r="CB12" s="12"/>
      <c r="CC12" s="12"/>
      <c r="CD12" s="12"/>
      <c r="CE12" s="12"/>
      <c r="CF12" s="171" t="s">
        <v>518</v>
      </c>
      <c r="CG12" s="172"/>
      <c r="CH12" s="172"/>
      <c r="CI12" s="172"/>
      <c r="CJ12" s="172"/>
      <c r="CK12" s="172"/>
      <c r="CL12" s="172"/>
      <c r="CM12" s="172"/>
      <c r="CN12" s="172"/>
      <c r="CO12" s="172"/>
      <c r="CP12" s="172"/>
      <c r="CQ12" s="172"/>
      <c r="CR12" s="172"/>
      <c r="CS12" s="172"/>
      <c r="CT12" s="172"/>
      <c r="CU12" s="196"/>
      <c r="CV12" s="197" t="s">
        <v>519</v>
      </c>
      <c r="CW12" s="198"/>
      <c r="CX12" s="198"/>
      <c r="CY12" s="198"/>
      <c r="CZ12" s="198"/>
      <c r="DA12" s="198"/>
      <c r="DB12" s="198"/>
      <c r="DC12" s="198"/>
      <c r="DD12" s="199"/>
      <c r="DE12" s="200" t="s">
        <v>520</v>
      </c>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2"/>
      <c r="EE12" s="14"/>
    </row>
    <row r="13" spans="1:135" s="15" customFormat="1" ht="22.5" customHeight="1">
      <c r="A13" s="162" t="s">
        <v>535</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4" t="s">
        <v>536</v>
      </c>
      <c r="Z13" s="165"/>
      <c r="AA13" s="165"/>
      <c r="AB13" s="165"/>
      <c r="AC13" s="165"/>
      <c r="AD13" s="165"/>
      <c r="AE13" s="165"/>
      <c r="AF13" s="165"/>
      <c r="AG13" s="165"/>
      <c r="AH13" s="165"/>
      <c r="AI13" s="165"/>
      <c r="AJ13" s="165"/>
      <c r="AK13" s="165"/>
      <c r="AL13" s="165"/>
      <c r="AM13" s="166"/>
      <c r="AN13" s="111"/>
      <c r="AO13" s="111"/>
      <c r="AP13" s="111"/>
      <c r="AQ13" s="111"/>
      <c r="AR13" s="111"/>
      <c r="BX13" s="10"/>
      <c r="BY13" s="10"/>
      <c r="BZ13" s="10"/>
      <c r="CA13" s="10"/>
      <c r="CB13" s="10"/>
      <c r="CC13" s="10"/>
      <c r="CD13" s="10"/>
      <c r="CE13" s="10"/>
      <c r="CF13" s="167" t="s">
        <v>521</v>
      </c>
      <c r="CG13" s="168"/>
      <c r="CH13" s="168"/>
      <c r="CI13" s="168"/>
      <c r="CJ13" s="168"/>
      <c r="CK13" s="168"/>
      <c r="CL13" s="168"/>
      <c r="CM13" s="168"/>
      <c r="CN13" s="168"/>
      <c r="CO13" s="168"/>
      <c r="CP13" s="168"/>
      <c r="CQ13" s="168"/>
      <c r="CR13" s="168"/>
      <c r="CS13" s="168"/>
      <c r="CT13" s="168"/>
      <c r="CU13" s="169"/>
      <c r="CV13" s="203">
        <v>0</v>
      </c>
      <c r="CW13" s="204"/>
      <c r="CX13" s="205"/>
      <c r="CY13" s="206">
        <v>1</v>
      </c>
      <c r="CZ13" s="204"/>
      <c r="DA13" s="205"/>
      <c r="DB13" s="207">
        <v>1</v>
      </c>
      <c r="DC13" s="204"/>
      <c r="DD13" s="204"/>
      <c r="DE13" s="1420" t="s">
        <v>4469</v>
      </c>
      <c r="DF13" s="1421"/>
      <c r="DG13" s="1421"/>
      <c r="DH13" s="1421"/>
      <c r="DI13" s="1421"/>
      <c r="DJ13" s="1421"/>
      <c r="DK13" s="1421"/>
      <c r="DL13" s="1421"/>
      <c r="DM13" s="1421"/>
      <c r="DN13" s="1421"/>
      <c r="DO13" s="1421"/>
      <c r="DP13" s="1421"/>
      <c r="DQ13" s="1421"/>
      <c r="DR13" s="1421"/>
      <c r="DS13" s="1421"/>
      <c r="DT13" s="1421"/>
      <c r="DU13" s="1421"/>
      <c r="DV13" s="1421"/>
      <c r="DW13" s="1421"/>
      <c r="DX13" s="1421"/>
      <c r="DY13" s="1421"/>
      <c r="DZ13" s="1421"/>
      <c r="EA13" s="1421"/>
      <c r="EB13" s="1421"/>
      <c r="EC13" s="1421"/>
      <c r="ED13" s="1422"/>
    </row>
    <row r="14" spans="1:135" s="15" customFormat="1" ht="22.5" customHeight="1">
      <c r="A14" s="162" t="s">
        <v>537</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4" t="s">
        <v>538</v>
      </c>
      <c r="Z14" s="165"/>
      <c r="AA14" s="165"/>
      <c r="AB14" s="165"/>
      <c r="AC14" s="165"/>
      <c r="AD14" s="165"/>
      <c r="AE14" s="165"/>
      <c r="AF14" s="165"/>
      <c r="AG14" s="165"/>
      <c r="AH14" s="165"/>
      <c r="AI14" s="165"/>
      <c r="AJ14" s="165"/>
      <c r="AK14" s="165"/>
      <c r="AL14" s="165"/>
      <c r="AM14" s="166"/>
      <c r="AN14" s="111"/>
      <c r="AO14" s="111"/>
      <c r="AP14" s="111"/>
      <c r="AQ14" s="111"/>
      <c r="AR14" s="111"/>
      <c r="BX14" s="10"/>
      <c r="BY14" s="10"/>
      <c r="BZ14" s="10"/>
      <c r="CA14" s="10"/>
      <c r="CB14" s="10"/>
      <c r="CC14" s="10"/>
      <c r="CD14" s="10"/>
      <c r="CE14" s="10"/>
      <c r="CF14" s="171" t="s">
        <v>44</v>
      </c>
      <c r="CG14" s="172"/>
      <c r="CH14" s="172"/>
      <c r="CI14" s="172"/>
      <c r="CJ14" s="172"/>
      <c r="CK14" s="172"/>
      <c r="CL14" s="172"/>
      <c r="CM14" s="172"/>
      <c r="CN14" s="172"/>
      <c r="CO14" s="172"/>
      <c r="CP14" s="172"/>
      <c r="CQ14" s="172"/>
      <c r="CR14" s="172"/>
      <c r="CS14" s="172"/>
      <c r="CT14" s="172"/>
      <c r="CU14" s="173"/>
      <c r="CV14" s="174">
        <v>0</v>
      </c>
      <c r="CW14" s="175"/>
      <c r="CX14" s="176"/>
      <c r="CY14" s="208">
        <v>1</v>
      </c>
      <c r="CZ14" s="175"/>
      <c r="DA14" s="176"/>
      <c r="DB14" s="209">
        <v>2</v>
      </c>
      <c r="DC14" s="175"/>
      <c r="DD14" s="175"/>
      <c r="DE14" s="1423" t="s">
        <v>511</v>
      </c>
      <c r="DF14" s="1423"/>
      <c r="DG14" s="1423"/>
      <c r="DH14" s="1423"/>
      <c r="DI14" s="1423"/>
      <c r="DJ14" s="1423"/>
      <c r="DK14" s="1423"/>
      <c r="DL14" s="1423"/>
      <c r="DM14" s="1423"/>
      <c r="DN14" s="1423"/>
      <c r="DO14" s="1423"/>
      <c r="DP14" s="1423"/>
      <c r="DQ14" s="1423"/>
      <c r="DR14" s="1423"/>
      <c r="DS14" s="1423"/>
      <c r="DT14" s="1423"/>
      <c r="DU14" s="1423"/>
      <c r="DV14" s="1423"/>
      <c r="DW14" s="1423"/>
      <c r="DX14" s="1423"/>
      <c r="DY14" s="1423"/>
      <c r="DZ14" s="1423"/>
      <c r="EA14" s="1423"/>
      <c r="EB14" s="1423"/>
      <c r="EC14" s="1423"/>
      <c r="ED14" s="1424"/>
    </row>
    <row r="15" spans="1:135" s="15" customFormat="1" ht="22.5" customHeight="1">
      <c r="A15" s="162" t="s">
        <v>539</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4" t="s">
        <v>540</v>
      </c>
      <c r="Z15" s="165"/>
      <c r="AA15" s="165"/>
      <c r="AB15" s="165"/>
      <c r="AC15" s="165"/>
      <c r="AD15" s="165"/>
      <c r="AE15" s="165"/>
      <c r="AF15" s="165"/>
      <c r="AG15" s="165"/>
      <c r="AH15" s="165"/>
      <c r="AI15" s="165"/>
      <c r="AJ15" s="165"/>
      <c r="AK15" s="165"/>
      <c r="AL15" s="165"/>
      <c r="AM15" s="166"/>
      <c r="AN15" s="111"/>
      <c r="AO15" s="111"/>
      <c r="AP15" s="111"/>
      <c r="AQ15" s="111"/>
      <c r="AR15" s="111"/>
      <c r="BX15" s="10"/>
      <c r="BY15" s="10"/>
      <c r="BZ15" s="10"/>
      <c r="CA15" s="10"/>
      <c r="CB15" s="10"/>
      <c r="CC15" s="10"/>
      <c r="CD15" s="10"/>
      <c r="CE15" s="10"/>
      <c r="CF15" s="171" t="s">
        <v>45</v>
      </c>
      <c r="CG15" s="172"/>
      <c r="CH15" s="172"/>
      <c r="CI15" s="172"/>
      <c r="CJ15" s="172"/>
      <c r="CK15" s="172"/>
      <c r="CL15" s="172"/>
      <c r="CM15" s="172"/>
      <c r="CN15" s="172"/>
      <c r="CO15" s="172"/>
      <c r="CP15" s="172"/>
      <c r="CQ15" s="172"/>
      <c r="CR15" s="172"/>
      <c r="CS15" s="172"/>
      <c r="CT15" s="172"/>
      <c r="CU15" s="173"/>
      <c r="CV15" s="210">
        <v>0</v>
      </c>
      <c r="CW15" s="211"/>
      <c r="CX15" s="212"/>
      <c r="CY15" s="213">
        <v>1</v>
      </c>
      <c r="CZ15" s="211"/>
      <c r="DA15" s="212"/>
      <c r="DB15" s="213">
        <v>3</v>
      </c>
      <c r="DC15" s="211"/>
      <c r="DD15" s="209"/>
      <c r="DE15" s="1425" t="s">
        <v>511</v>
      </c>
      <c r="DF15" s="1425"/>
      <c r="DG15" s="1425"/>
      <c r="DH15" s="1425"/>
      <c r="DI15" s="1425"/>
      <c r="DJ15" s="1425"/>
      <c r="DK15" s="1425"/>
      <c r="DL15" s="1425"/>
      <c r="DM15" s="1425"/>
      <c r="DN15" s="1425"/>
      <c r="DO15" s="1425"/>
      <c r="DP15" s="1425"/>
      <c r="DQ15" s="1425"/>
      <c r="DR15" s="1425"/>
      <c r="DS15" s="1425"/>
      <c r="DT15" s="1425"/>
      <c r="DU15" s="1425"/>
      <c r="DV15" s="1425"/>
      <c r="DW15" s="1425"/>
      <c r="DX15" s="1425"/>
      <c r="DY15" s="1425"/>
      <c r="DZ15" s="1425"/>
      <c r="EA15" s="1425"/>
      <c r="EB15" s="1425"/>
      <c r="EC15" s="1425"/>
      <c r="ED15" s="1426"/>
    </row>
    <row r="16" spans="1:135" s="15" customFormat="1" ht="22.5" customHeight="1" thickBot="1">
      <c r="A16" s="162" t="s">
        <v>541</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4" t="s">
        <v>542</v>
      </c>
      <c r="Z16" s="165"/>
      <c r="AA16" s="165"/>
      <c r="AB16" s="165"/>
      <c r="AC16" s="165"/>
      <c r="AD16" s="165"/>
      <c r="AE16" s="165"/>
      <c r="AF16" s="165"/>
      <c r="AG16" s="165"/>
      <c r="AH16" s="165"/>
      <c r="AI16" s="165"/>
      <c r="AJ16" s="165"/>
      <c r="AK16" s="165"/>
      <c r="AL16" s="165"/>
      <c r="AM16" s="166"/>
      <c r="AN16" s="111"/>
      <c r="AO16" s="111"/>
      <c r="AP16" s="111"/>
      <c r="AQ16" s="111"/>
      <c r="AR16" s="111"/>
      <c r="BX16" s="10"/>
      <c r="BY16" s="10"/>
      <c r="BZ16" s="10"/>
      <c r="CA16" s="10"/>
      <c r="CB16" s="10"/>
      <c r="CC16" s="10"/>
      <c r="CD16" s="10"/>
      <c r="CE16" s="10"/>
      <c r="CF16" s="167" t="s">
        <v>533</v>
      </c>
      <c r="CG16" s="168"/>
      <c r="CH16" s="168"/>
      <c r="CI16" s="168"/>
      <c r="CJ16" s="168"/>
      <c r="CK16" s="168"/>
      <c r="CL16" s="168"/>
      <c r="CM16" s="168"/>
      <c r="CN16" s="168"/>
      <c r="CO16" s="168"/>
      <c r="CP16" s="168"/>
      <c r="CQ16" s="168"/>
      <c r="CR16" s="168"/>
      <c r="CS16" s="168"/>
      <c r="CT16" s="168"/>
      <c r="CU16" s="169"/>
      <c r="CV16" s="170">
        <v>0</v>
      </c>
      <c r="CW16" s="156"/>
      <c r="CX16" s="157"/>
      <c r="CY16" s="155">
        <v>1</v>
      </c>
      <c r="CZ16" s="156"/>
      <c r="DA16" s="157"/>
      <c r="DB16" s="188">
        <v>4</v>
      </c>
      <c r="DC16" s="156"/>
      <c r="DD16" s="156"/>
      <c r="DE16" s="1427" t="s">
        <v>4470</v>
      </c>
      <c r="DF16" s="1428"/>
      <c r="DG16" s="1428"/>
      <c r="DH16" s="1428"/>
      <c r="DI16" s="1428"/>
      <c r="DJ16" s="1428"/>
      <c r="DK16" s="1428"/>
      <c r="DL16" s="1428"/>
      <c r="DM16" s="1428"/>
      <c r="DN16" s="1428"/>
      <c r="DO16" s="1428"/>
      <c r="DP16" s="1428"/>
      <c r="DQ16" s="1428"/>
      <c r="DR16" s="1428"/>
      <c r="DS16" s="1428"/>
      <c r="DT16" s="1428"/>
      <c r="DU16" s="1428"/>
      <c r="DV16" s="1428"/>
      <c r="DW16" s="1428"/>
      <c r="DX16" s="1428"/>
      <c r="DY16" s="1428"/>
      <c r="DZ16" s="1428"/>
      <c r="EA16" s="1428"/>
      <c r="EB16" s="1428"/>
      <c r="EC16" s="1428"/>
      <c r="ED16" s="1429"/>
    </row>
    <row r="17" spans="1:139" s="15" customFormat="1" ht="22.5" customHeight="1">
      <c r="A17" s="162" t="s">
        <v>543</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t="s">
        <v>544</v>
      </c>
      <c r="Z17" s="165"/>
      <c r="AA17" s="165"/>
      <c r="AB17" s="165"/>
      <c r="AC17" s="165"/>
      <c r="AD17" s="165"/>
      <c r="AE17" s="165"/>
      <c r="AF17" s="165"/>
      <c r="AG17" s="165"/>
      <c r="AH17" s="165"/>
      <c r="AI17" s="165"/>
      <c r="AJ17" s="165"/>
      <c r="AK17" s="165"/>
      <c r="AL17" s="165"/>
      <c r="AM17" s="166"/>
      <c r="AN17" s="111"/>
      <c r="AO17" s="111"/>
      <c r="AP17" s="111"/>
      <c r="AQ17" s="111"/>
      <c r="AR17" s="111"/>
      <c r="BX17" s="4"/>
      <c r="BY17" s="4"/>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row>
    <row r="18" spans="1:139" ht="22.5" customHeight="1">
      <c r="A18" s="162" t="s">
        <v>545</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4" t="s">
        <v>549</v>
      </c>
      <c r="Z18" s="165"/>
      <c r="AA18" s="165"/>
      <c r="AB18" s="165"/>
      <c r="AC18" s="165"/>
      <c r="AD18" s="165"/>
      <c r="AE18" s="165"/>
      <c r="AF18" s="165"/>
      <c r="AG18" s="165"/>
      <c r="AH18" s="165"/>
      <c r="AI18" s="165"/>
      <c r="AJ18" s="165"/>
      <c r="AK18" s="165"/>
      <c r="AL18" s="165"/>
      <c r="AM18" s="166"/>
      <c r="AN18" s="111"/>
      <c r="AO18" s="111"/>
      <c r="AP18" s="111"/>
      <c r="AQ18" s="111"/>
      <c r="AR18" s="111"/>
      <c r="CF18" s="179"/>
      <c r="CG18" s="1430"/>
      <c r="CH18" s="1430"/>
      <c r="CI18" s="1430"/>
      <c r="CJ18" s="1430"/>
      <c r="CK18" s="1430"/>
      <c r="CL18" s="1430"/>
      <c r="CM18" s="1430"/>
      <c r="CN18" s="1430"/>
      <c r="CO18" s="1430"/>
      <c r="CP18" s="1430"/>
      <c r="CQ18" s="1430"/>
      <c r="CR18" s="1430"/>
      <c r="CS18" s="1430"/>
      <c r="CT18" s="1430"/>
      <c r="CU18" s="1430"/>
      <c r="CV18" s="180"/>
      <c r="CW18" s="1431"/>
      <c r="CX18" s="1431"/>
      <c r="CY18" s="180"/>
      <c r="CZ18" s="1431"/>
      <c r="DA18" s="1431"/>
      <c r="DB18" s="180"/>
      <c r="DC18" s="1431"/>
      <c r="DD18" s="1431"/>
      <c r="DE18" s="177"/>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row>
    <row r="19" spans="1:139" ht="22.35" customHeight="1"/>
    <row r="20" spans="1:139" ht="22.35" customHeight="1">
      <c r="G20" s="160" t="s">
        <v>512</v>
      </c>
      <c r="H20" s="1432"/>
      <c r="I20" s="1432"/>
      <c r="J20" s="1432"/>
      <c r="K20" s="1432"/>
      <c r="L20" s="1432"/>
      <c r="M20" s="1432"/>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c r="AL20" s="1432"/>
      <c r="AM20" s="1432"/>
      <c r="AN20" s="1432"/>
      <c r="AO20" s="1432"/>
      <c r="AP20" s="1432"/>
      <c r="AQ20" s="1432"/>
      <c r="AR20" s="1432"/>
      <c r="AS20" s="1432"/>
      <c r="AT20" s="1432"/>
      <c r="AU20" s="1432"/>
      <c r="AV20" s="1432"/>
      <c r="AW20" s="1432"/>
      <c r="AX20" s="1432"/>
      <c r="AY20" s="1432"/>
      <c r="AZ20" s="1432"/>
      <c r="BA20" s="1432"/>
      <c r="BB20" s="1432"/>
      <c r="BC20" s="1432"/>
      <c r="BD20" s="1432"/>
      <c r="BE20" s="1432"/>
      <c r="BF20" s="1432"/>
      <c r="BG20" s="1432"/>
      <c r="BH20" s="1432"/>
      <c r="BI20" s="1432"/>
      <c r="BJ20" s="1432"/>
      <c r="BK20" s="1432"/>
      <c r="BL20" s="1432"/>
      <c r="BM20" s="1432"/>
      <c r="BN20" s="1432"/>
      <c r="BO20" s="1432"/>
      <c r="BP20" s="1432"/>
      <c r="BQ20" s="1432"/>
      <c r="BR20" s="1432"/>
      <c r="BS20" s="1432"/>
      <c r="BT20" s="1432"/>
      <c r="BU20" s="1432"/>
      <c r="BV20" s="1432"/>
      <c r="BW20" s="1432"/>
    </row>
    <row r="21" spans="1:139" ht="22.35" customHeight="1">
      <c r="G21" s="161" t="s">
        <v>43</v>
      </c>
      <c r="H21" s="1433"/>
      <c r="I21" s="1433"/>
      <c r="J21" s="1433"/>
      <c r="K21" s="1433"/>
      <c r="L21" s="1433"/>
      <c r="M21" s="1433"/>
      <c r="N21" s="1433"/>
      <c r="O21" s="1433"/>
      <c r="P21" s="1433"/>
      <c r="Q21" s="1433"/>
      <c r="R21" s="1433"/>
      <c r="S21" s="1433"/>
      <c r="T21" s="1433"/>
      <c r="U21" s="1433"/>
      <c r="V21" s="1433"/>
      <c r="W21" s="1433"/>
      <c r="X21" s="1433"/>
      <c r="Y21" s="1433"/>
      <c r="Z21" s="1433"/>
      <c r="AA21" s="1433"/>
      <c r="AB21" s="1433"/>
      <c r="AC21" s="1433"/>
      <c r="AD21" s="1433"/>
      <c r="AE21" s="1433"/>
      <c r="AF21" s="1433"/>
      <c r="AG21" s="1433"/>
      <c r="AH21" s="1433"/>
      <c r="AI21" s="1433"/>
      <c r="AJ21" s="1433"/>
      <c r="AK21" s="1433"/>
      <c r="AL21" s="1433"/>
      <c r="AM21" s="1433"/>
      <c r="AN21" s="1433"/>
      <c r="AO21" s="1433"/>
      <c r="AP21" s="1433"/>
      <c r="AQ21" s="1433"/>
      <c r="AR21" s="1433"/>
      <c r="AS21" s="1433"/>
      <c r="AT21" s="1433"/>
      <c r="AU21" s="1433"/>
      <c r="AV21" s="1433"/>
      <c r="AW21" s="1433"/>
      <c r="AX21" s="1433"/>
      <c r="AY21" s="1433"/>
      <c r="AZ21" s="1433"/>
      <c r="BA21" s="1433"/>
      <c r="BB21" s="1433"/>
      <c r="BC21" s="1433"/>
      <c r="BD21" s="1433"/>
      <c r="BE21" s="1433"/>
      <c r="BF21" s="1433"/>
      <c r="BG21" s="1433"/>
      <c r="BH21" s="1433"/>
      <c r="BI21" s="1433"/>
      <c r="BJ21" s="1433"/>
      <c r="BK21" s="1433"/>
      <c r="BL21" s="1433"/>
      <c r="BM21" s="1433"/>
      <c r="BN21" s="1433"/>
      <c r="BO21" s="1433"/>
      <c r="BP21" s="1433"/>
      <c r="BQ21" s="1433"/>
      <c r="BR21" s="1433"/>
      <c r="BS21" s="1433"/>
      <c r="BT21" s="1433"/>
      <c r="BU21" s="1433"/>
      <c r="BV21" s="1433"/>
      <c r="BW21" s="1433"/>
    </row>
    <row r="22" spans="1:139" ht="22.35" customHeight="1">
      <c r="G22" s="158" t="s">
        <v>513</v>
      </c>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34"/>
      <c r="AD22" s="1434"/>
      <c r="AE22" s="1434"/>
      <c r="AF22" s="1434"/>
      <c r="AG22" s="1434"/>
      <c r="AH22" s="1434"/>
      <c r="AI22" s="1434"/>
      <c r="AJ22" s="1434"/>
      <c r="AK22" s="1434"/>
      <c r="AL22" s="1434"/>
      <c r="AM22" s="1434"/>
      <c r="AN22" s="1434"/>
      <c r="AO22" s="1434"/>
      <c r="AP22" s="1434"/>
      <c r="AQ22" s="1434"/>
      <c r="AR22" s="1434"/>
      <c r="AS22" s="1434"/>
      <c r="AT22" s="1434"/>
      <c r="AU22" s="1434"/>
      <c r="AV22" s="1434"/>
      <c r="AW22" s="1434"/>
      <c r="AX22" s="1434"/>
      <c r="AY22" s="1434"/>
      <c r="AZ22" s="1434"/>
      <c r="BA22" s="1434"/>
      <c r="BB22" s="1434"/>
      <c r="BC22" s="1434"/>
      <c r="BD22" s="1434"/>
      <c r="BE22" s="1434"/>
      <c r="BF22" s="1434"/>
      <c r="BG22" s="1434"/>
      <c r="BH22" s="1434"/>
      <c r="BI22" s="1434"/>
      <c r="BJ22" s="1434"/>
      <c r="BK22" s="1434"/>
      <c r="BL22" s="1434"/>
      <c r="BM22" s="1434"/>
      <c r="BN22" s="1434"/>
      <c r="BO22" s="1434"/>
      <c r="BP22" s="1434"/>
      <c r="BQ22" s="1434"/>
      <c r="BR22" s="1434"/>
      <c r="BS22" s="1434"/>
      <c r="BT22" s="1434"/>
      <c r="BU22" s="1434"/>
      <c r="BV22" s="1434"/>
      <c r="BW22" s="1434"/>
    </row>
    <row r="23" spans="1:139" ht="22.35" customHeight="1">
      <c r="G23" s="158" t="s">
        <v>514</v>
      </c>
      <c r="H23" s="1411"/>
      <c r="I23" s="1411"/>
      <c r="J23" s="1411"/>
      <c r="K23" s="1411"/>
      <c r="L23" s="1411"/>
      <c r="M23" s="1411"/>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c r="BD23" s="1411"/>
      <c r="BE23" s="1411"/>
      <c r="BF23" s="1411"/>
      <c r="BG23" s="1411"/>
      <c r="BH23" s="1411"/>
      <c r="BI23" s="1411"/>
      <c r="BJ23" s="1411"/>
      <c r="BK23" s="1411"/>
      <c r="BL23" s="1411"/>
      <c r="BM23" s="1411"/>
      <c r="BN23" s="1411"/>
      <c r="BO23" s="1411"/>
      <c r="BP23" s="1411"/>
      <c r="BQ23" s="1411"/>
      <c r="BR23" s="1411"/>
      <c r="BS23" s="1411"/>
      <c r="BT23" s="1411"/>
      <c r="BU23" s="1411"/>
      <c r="BV23" s="1411"/>
      <c r="BW23" s="1411"/>
    </row>
    <row r="24" spans="1:139" ht="22.35" customHeight="1">
      <c r="G24" s="158" t="s">
        <v>875</v>
      </c>
      <c r="H24" s="1411"/>
      <c r="I24" s="1411"/>
      <c r="J24" s="1411"/>
      <c r="K24" s="1411"/>
      <c r="L24" s="1411"/>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1"/>
      <c r="AS24" s="1411"/>
      <c r="AT24" s="1411"/>
      <c r="AU24" s="1411"/>
      <c r="AV24" s="1411"/>
      <c r="AW24" s="1411"/>
      <c r="AX24" s="1411"/>
      <c r="AY24" s="1411"/>
      <c r="AZ24" s="1411"/>
      <c r="BA24" s="1411"/>
      <c r="BB24" s="1411"/>
      <c r="BC24" s="1411"/>
      <c r="BD24" s="1411"/>
      <c r="BE24" s="1411"/>
      <c r="BF24" s="1411"/>
      <c r="BG24" s="1411"/>
      <c r="BH24" s="1411"/>
      <c r="BI24" s="1411"/>
      <c r="BJ24" s="1411"/>
      <c r="BK24" s="1411"/>
      <c r="BL24" s="1411"/>
      <c r="BM24" s="1411"/>
      <c r="BN24" s="1411"/>
      <c r="BO24" s="1411"/>
      <c r="BP24" s="1411"/>
      <c r="BQ24" s="1411"/>
      <c r="BR24" s="1411"/>
      <c r="BS24" s="1411"/>
      <c r="BT24" s="1411"/>
      <c r="BU24" s="1411"/>
      <c r="BV24" s="1411"/>
      <c r="BW24" s="1411"/>
    </row>
    <row r="25" spans="1:139" ht="33" customHeight="1">
      <c r="G25" s="159" t="s">
        <v>979</v>
      </c>
      <c r="H25" s="1435"/>
      <c r="I25" s="1435"/>
      <c r="J25" s="1435"/>
      <c r="K25" s="1435"/>
      <c r="L25" s="1435"/>
      <c r="M25" s="1435"/>
      <c r="N25" s="1435"/>
      <c r="O25" s="1435"/>
      <c r="P25" s="1435"/>
      <c r="Q25" s="1435"/>
      <c r="R25" s="1435"/>
      <c r="S25" s="1435"/>
      <c r="T25" s="1435"/>
      <c r="U25" s="1435"/>
      <c r="V25" s="1435"/>
      <c r="W25" s="1435"/>
      <c r="X25" s="1435"/>
      <c r="Y25" s="1435"/>
      <c r="Z25" s="1435"/>
      <c r="AA25" s="1435"/>
      <c r="AB25" s="1435"/>
      <c r="AC25" s="1435"/>
      <c r="AD25" s="1435"/>
      <c r="AE25" s="1435"/>
      <c r="AF25" s="1435"/>
      <c r="AG25" s="1435"/>
      <c r="AH25" s="1435"/>
      <c r="AI25" s="1435"/>
      <c r="AJ25" s="1435"/>
      <c r="AK25" s="1435"/>
      <c r="AL25" s="1435"/>
      <c r="AM25" s="1435"/>
      <c r="AN25" s="1435"/>
      <c r="AO25" s="1435"/>
      <c r="AP25" s="1435"/>
      <c r="AQ25" s="1435"/>
      <c r="AR25" s="1435"/>
      <c r="AS25" s="1435"/>
      <c r="AT25" s="1435"/>
      <c r="AU25" s="1435"/>
      <c r="AV25" s="1435"/>
      <c r="AW25" s="1435"/>
      <c r="AX25" s="1435"/>
      <c r="AY25" s="1435"/>
      <c r="AZ25" s="1435"/>
      <c r="BA25" s="1435"/>
      <c r="BB25" s="1435"/>
      <c r="BC25" s="1435"/>
      <c r="BD25" s="1435"/>
      <c r="BE25" s="1435"/>
      <c r="BF25" s="1435"/>
      <c r="BG25" s="1435"/>
      <c r="BH25" s="1435"/>
      <c r="BI25" s="1435"/>
      <c r="BJ25" s="1435"/>
      <c r="BK25" s="1435"/>
      <c r="BL25" s="1435"/>
      <c r="BM25" s="1435"/>
      <c r="BN25" s="1435"/>
      <c r="BO25" s="1435"/>
      <c r="BP25" s="1435"/>
      <c r="BQ25" s="1435"/>
      <c r="BR25" s="1435"/>
      <c r="BS25" s="1435"/>
      <c r="BT25" s="1435"/>
      <c r="BU25" s="1435"/>
      <c r="BV25" s="1435"/>
      <c r="BW25" s="1435"/>
    </row>
  </sheetData>
  <sheetProtection algorithmName="SHA-512" hashValue="ZbRek3KEL9VNLDKMZyJu66w40sZ1+HSTL7orwTL+2YPHArCpannI+74W7UevlMcU7tFVKcGLSv8TknUlgoLqEA==" saltValue="9g3Fmhr5wZc8Ynu9IPCU0Q==" spinCount="100000" sheet="1" objects="1" scenarios="1" selectLockedCells="1"/>
  <mergeCells count="68">
    <mergeCell ref="CY14:DA14"/>
    <mergeCell ref="DB14:DD14"/>
    <mergeCell ref="CF15:CU15"/>
    <mergeCell ref="CV15:CX15"/>
    <mergeCell ref="CY15:DA15"/>
    <mergeCell ref="DB15:DD15"/>
    <mergeCell ref="DE15:ED15"/>
    <mergeCell ref="DB16:DD16"/>
    <mergeCell ref="DE16:ED16"/>
    <mergeCell ref="AA1:CO3"/>
    <mergeCell ref="CU1:DF2"/>
    <mergeCell ref="DG1:EC2"/>
    <mergeCell ref="CU3:DF3"/>
    <mergeCell ref="DG3:EC3"/>
    <mergeCell ref="CF12:CU12"/>
    <mergeCell ref="CV12:DD12"/>
    <mergeCell ref="DE12:ED12"/>
    <mergeCell ref="CF13:CU13"/>
    <mergeCell ref="CV13:CX13"/>
    <mergeCell ref="CY13:DA13"/>
    <mergeCell ref="DB13:DD13"/>
    <mergeCell ref="DE13:ED13"/>
    <mergeCell ref="DE14:ED14"/>
    <mergeCell ref="G5:BW5"/>
    <mergeCell ref="A7:R7"/>
    <mergeCell ref="S7:X7"/>
    <mergeCell ref="A8:C8"/>
    <mergeCell ref="P8:R8"/>
    <mergeCell ref="S8:U8"/>
    <mergeCell ref="V8:X8"/>
    <mergeCell ref="D8:F8"/>
    <mergeCell ref="G8:I8"/>
    <mergeCell ref="J8:L8"/>
    <mergeCell ref="A11:X11"/>
    <mergeCell ref="Y11:AM11"/>
    <mergeCell ref="A12:X12"/>
    <mergeCell ref="M8:O8"/>
    <mergeCell ref="A9:U9"/>
    <mergeCell ref="DE18:ED18"/>
    <mergeCell ref="CF18:CU18"/>
    <mergeCell ref="CV18:CX18"/>
    <mergeCell ref="CY18:DA18"/>
    <mergeCell ref="DB18:DD18"/>
    <mergeCell ref="V9:X9"/>
    <mergeCell ref="Y15:AM15"/>
    <mergeCell ref="A16:X16"/>
    <mergeCell ref="CF16:CU16"/>
    <mergeCell ref="CV16:CX16"/>
    <mergeCell ref="Y12:AM12"/>
    <mergeCell ref="A13:X13"/>
    <mergeCell ref="Y13:AM13"/>
    <mergeCell ref="A14:X14"/>
    <mergeCell ref="Y14:AM14"/>
    <mergeCell ref="A15:X15"/>
    <mergeCell ref="CF14:CU14"/>
    <mergeCell ref="CV14:CX14"/>
    <mergeCell ref="CY16:DA16"/>
    <mergeCell ref="G24:BW24"/>
    <mergeCell ref="G25:BW25"/>
    <mergeCell ref="G20:BW20"/>
    <mergeCell ref="G21:BW21"/>
    <mergeCell ref="G22:BW22"/>
    <mergeCell ref="G23:BW23"/>
    <mergeCell ref="A17:X17"/>
    <mergeCell ref="Y17:AM17"/>
    <mergeCell ref="A18:X18"/>
    <mergeCell ref="Y18:AM18"/>
    <mergeCell ref="Y16:AM16"/>
  </mergeCells>
  <phoneticPr fontId="3"/>
  <dataValidations count="4">
    <dataValidation imeMode="on" allowBlank="1" showInputMessage="1" showErrorMessage="1" sqref="DE13:ED15"/>
    <dataValidation imeMode="disabled" allowBlank="1" showInputMessage="1" showErrorMessage="1" sqref="DF16:ED16 DE16 DE18"/>
    <dataValidation type="whole" allowBlank="1" showInputMessage="1" showErrorMessage="1" errorTitle="入力エラー" error="団体コードに入力できるのは0～9までになっています" sqref="A8:R8">
      <formula1>0</formula1>
      <formula2>9</formula2>
    </dataValidation>
    <dataValidation type="list" allowBlank="1" showErrorMessage="1" sqref="V9:X9">
      <formula1>"1,2,3,4,5,6,7"</formula1>
    </dataValidation>
  </dataValidations>
  <printOptions horizontalCentered="1"/>
  <pageMargins left="0.59055118110236227" right="0.59055118110236227" top="0.6692913385826772" bottom="0.39370078740157483" header="0.51181102362204722" footer="0.19685039370078741"/>
  <pageSetup paperSize="9" orientation="landscape" horizontalDpi="300" verticalDpi="300" r:id="rId1"/>
  <headerFooter alignWithMargins="0"/>
  <drawing r:id="rId2"/>
  <legacyDrawing r:id="rId3"/>
  <picture r:id="rId4"/>
  <controls>
    <mc:AlternateContent xmlns:mc="http://schemas.openxmlformats.org/markup-compatibility/2006">
      <mc:Choice Requires="x14">
        <control shapeId="2049" r:id="rId5" name="btDantaiSet">
          <controlPr defaultSize="0" print="0" autoLine="0" r:id="rId6">
            <anchor moveWithCells="1">
              <from>
                <xdr:col>27</xdr:col>
                <xdr:colOff>19050</xdr:colOff>
                <xdr:row>7</xdr:row>
                <xdr:rowOff>0</xdr:rowOff>
              </from>
              <to>
                <xdr:col>38</xdr:col>
                <xdr:colOff>66675</xdr:colOff>
                <xdr:row>8</xdr:row>
                <xdr:rowOff>28575</xdr:rowOff>
              </to>
            </anchor>
          </controlPr>
        </control>
      </mc:Choice>
      <mc:Fallback>
        <control shapeId="2049" r:id="rId5" name="btDantaiSet"/>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1"/>
  <dimension ref="A1:EE27"/>
  <sheetViews>
    <sheetView showGridLines="0" zoomScale="115" zoomScaleNormal="115" zoomScaleSheetLayoutView="100" workbookViewId="0">
      <selection activeCell="J13" sqref="J13:U13"/>
    </sheetView>
  </sheetViews>
  <sheetFormatPr defaultColWidth="1" defaultRowHeight="15" customHeight="1"/>
  <cols>
    <col min="1" max="12" width="1" style="16" customWidth="1"/>
    <col min="13" max="13" width="1" style="17" customWidth="1"/>
    <col min="14" max="18" width="1" style="16" customWidth="1"/>
    <col min="19" max="19" width="1" style="17" customWidth="1"/>
    <col min="20" max="114" width="1" style="16" customWidth="1"/>
    <col min="115" max="115" width="1" style="17" customWidth="1"/>
    <col min="116" max="120" width="1" style="16" customWidth="1"/>
    <col min="121" max="121" width="1" style="17" customWidth="1"/>
    <col min="122" max="16384" width="1" style="16"/>
  </cols>
  <sheetData>
    <row r="1" spans="1:135" s="152" customFormat="1" ht="12.75" customHeight="1">
      <c r="A1" s="281"/>
      <c r="B1" s="281"/>
      <c r="C1" s="281"/>
      <c r="D1" s="281"/>
      <c r="E1" s="281"/>
      <c r="F1" s="281"/>
      <c r="G1" s="282"/>
      <c r="H1" s="283" t="s">
        <v>62</v>
      </c>
      <c r="I1" s="266"/>
      <c r="J1" s="266"/>
      <c r="K1" s="266"/>
      <c r="L1" s="266"/>
      <c r="M1" s="266"/>
      <c r="N1" s="266"/>
      <c r="O1" s="266"/>
      <c r="P1" s="266"/>
      <c r="Q1" s="266"/>
      <c r="R1" s="266"/>
      <c r="S1" s="266"/>
      <c r="T1" s="266"/>
      <c r="U1" s="266"/>
      <c r="V1" s="266"/>
      <c r="W1" s="266"/>
      <c r="X1" s="266"/>
      <c r="Y1" s="267"/>
      <c r="Z1" s="265" t="s">
        <v>517</v>
      </c>
      <c r="AA1" s="266"/>
      <c r="AB1" s="266"/>
      <c r="AC1" s="266"/>
      <c r="AD1" s="266"/>
      <c r="AE1" s="267"/>
      <c r="AF1" s="189" t="str">
        <f>"第１表　"&amp; LEFT(表00!AA1,6) &amp; "市町村民税等の納税義務者等に関する調"</f>
        <v>第１表　平成29年度市町村民税等の納税義務者等に関する調</v>
      </c>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288" t="s">
        <v>608</v>
      </c>
      <c r="CZ1" s="288"/>
      <c r="DA1" s="288"/>
      <c r="DB1" s="288"/>
      <c r="DC1" s="288"/>
      <c r="DD1" s="288"/>
      <c r="DE1" s="288"/>
      <c r="DF1" s="288"/>
      <c r="DG1" s="288"/>
      <c r="DH1" s="288"/>
      <c r="DI1" s="288"/>
      <c r="DJ1" s="288"/>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281"/>
      <c r="B2" s="281"/>
      <c r="C2" s="281"/>
      <c r="D2" s="281"/>
      <c r="E2" s="281"/>
      <c r="F2" s="281"/>
      <c r="G2" s="282"/>
      <c r="H2" s="268"/>
      <c r="I2" s="269"/>
      <c r="J2" s="269"/>
      <c r="K2" s="269"/>
      <c r="L2" s="269"/>
      <c r="M2" s="269"/>
      <c r="N2" s="269"/>
      <c r="O2" s="269"/>
      <c r="P2" s="269"/>
      <c r="Q2" s="269"/>
      <c r="R2" s="269"/>
      <c r="S2" s="269"/>
      <c r="T2" s="269"/>
      <c r="U2" s="269"/>
      <c r="V2" s="269"/>
      <c r="W2" s="269"/>
      <c r="X2" s="269"/>
      <c r="Y2" s="270"/>
      <c r="Z2" s="268"/>
      <c r="AA2" s="269"/>
      <c r="AB2" s="269"/>
      <c r="AC2" s="269"/>
      <c r="AD2" s="269"/>
      <c r="AE2" s="270"/>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287"/>
      <c r="CZ2" s="287"/>
      <c r="DA2" s="287"/>
      <c r="DB2" s="287"/>
      <c r="DC2" s="287"/>
      <c r="DD2" s="287"/>
      <c r="DE2" s="287"/>
      <c r="DF2" s="287"/>
      <c r="DG2" s="287"/>
      <c r="DH2" s="287"/>
      <c r="DI2" s="287"/>
      <c r="DJ2" s="287"/>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284" t="s">
        <v>511</v>
      </c>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275">
        <v>0</v>
      </c>
      <c r="AA3" s="276"/>
      <c r="AB3" s="277"/>
      <c r="AC3" s="278">
        <v>1</v>
      </c>
      <c r="AD3" s="279"/>
      <c r="AE3" s="280"/>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287" t="s">
        <v>515</v>
      </c>
      <c r="CZ3" s="287"/>
      <c r="DA3" s="287"/>
      <c r="DB3" s="287"/>
      <c r="DC3" s="287"/>
      <c r="DD3" s="287"/>
      <c r="DE3" s="287"/>
      <c r="DF3" s="287"/>
      <c r="DG3" s="287"/>
      <c r="DH3" s="287"/>
      <c r="DI3" s="287"/>
      <c r="DJ3" s="287"/>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S4" s="16"/>
    </row>
    <row r="5" spans="1:135" ht="13.5" customHeight="1">
      <c r="M5" s="16"/>
      <c r="S5" s="16"/>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DK5" s="16"/>
      <c r="DQ5" s="16"/>
    </row>
    <row r="6" spans="1:135" ht="13.5" customHeight="1"/>
    <row r="7" spans="1:135" ht="15" customHeight="1">
      <c r="J7" s="271" t="s">
        <v>63</v>
      </c>
      <c r="K7" s="271"/>
      <c r="L7" s="271"/>
      <c r="M7" s="271"/>
      <c r="N7" s="271"/>
      <c r="O7" s="271"/>
      <c r="P7" s="271"/>
      <c r="Q7" s="271"/>
      <c r="R7" s="271"/>
      <c r="S7" s="271"/>
      <c r="T7" s="271"/>
      <c r="U7" s="271"/>
      <c r="V7" s="271" t="s">
        <v>64</v>
      </c>
      <c r="W7" s="271"/>
      <c r="X7" s="271"/>
      <c r="Y7" s="271"/>
      <c r="Z7" s="271"/>
      <c r="AA7" s="271"/>
      <c r="AB7" s="271"/>
      <c r="AC7" s="271"/>
      <c r="AD7" s="271"/>
      <c r="AE7" s="271"/>
      <c r="AF7" s="271"/>
      <c r="AG7" s="271"/>
      <c r="AH7" s="271" t="s">
        <v>65</v>
      </c>
      <c r="AI7" s="271"/>
      <c r="AJ7" s="271"/>
      <c r="AK7" s="271"/>
      <c r="AL7" s="271"/>
      <c r="AM7" s="271"/>
      <c r="AN7" s="271"/>
      <c r="AO7" s="271"/>
      <c r="AP7" s="271"/>
      <c r="AQ7" s="271"/>
      <c r="AR7" s="271"/>
      <c r="AS7" s="271"/>
      <c r="AT7" s="271" t="s">
        <v>66</v>
      </c>
      <c r="AU7" s="271"/>
      <c r="AV7" s="271"/>
      <c r="AW7" s="271"/>
      <c r="AX7" s="271"/>
      <c r="AY7" s="271"/>
      <c r="AZ7" s="271"/>
      <c r="BA7" s="271"/>
      <c r="BB7" s="271" t="s">
        <v>67</v>
      </c>
      <c r="BC7" s="271"/>
      <c r="BD7" s="271"/>
      <c r="BE7" s="271"/>
      <c r="BF7" s="271"/>
      <c r="BG7" s="271"/>
      <c r="BH7" s="271"/>
      <c r="BI7" s="271"/>
      <c r="BJ7" s="271" t="s">
        <v>68</v>
      </c>
      <c r="BK7" s="271"/>
      <c r="BL7" s="271"/>
      <c r="BM7" s="271"/>
      <c r="BN7" s="271"/>
      <c r="BO7" s="271"/>
      <c r="BP7" s="271"/>
      <c r="BQ7" s="271"/>
      <c r="BR7" s="271"/>
      <c r="BS7" s="271"/>
      <c r="BT7" s="271"/>
      <c r="BU7" s="271" t="s">
        <v>69</v>
      </c>
      <c r="BV7" s="271"/>
      <c r="BW7" s="271"/>
      <c r="BX7" s="271"/>
      <c r="BY7" s="271"/>
      <c r="BZ7" s="271"/>
      <c r="CA7" s="271"/>
      <c r="CB7" s="271"/>
      <c r="CC7" s="271"/>
      <c r="CD7" s="271"/>
      <c r="CE7" s="271"/>
      <c r="CF7" s="271" t="s">
        <v>70</v>
      </c>
      <c r="CG7" s="271"/>
      <c r="CH7" s="271"/>
      <c r="CI7" s="271"/>
      <c r="CJ7" s="271"/>
      <c r="CK7" s="271"/>
      <c r="CL7" s="271"/>
      <c r="CM7" s="271"/>
      <c r="CN7" s="271"/>
      <c r="CO7" s="271"/>
      <c r="CP7" s="271"/>
      <c r="CQ7" s="271" t="s">
        <v>750</v>
      </c>
      <c r="CR7" s="271"/>
      <c r="CS7" s="271"/>
      <c r="CT7" s="271"/>
      <c r="CU7" s="271"/>
      <c r="CV7" s="271"/>
      <c r="CW7" s="271"/>
      <c r="CX7" s="271"/>
      <c r="CY7" s="271"/>
      <c r="CZ7" s="271"/>
      <c r="DA7" s="271"/>
      <c r="DB7" s="271" t="s">
        <v>751</v>
      </c>
      <c r="DC7" s="271"/>
      <c r="DD7" s="271"/>
      <c r="DE7" s="271"/>
      <c r="DF7" s="271"/>
      <c r="DG7" s="271"/>
      <c r="DH7" s="271"/>
      <c r="DI7" s="271"/>
      <c r="DJ7" s="271"/>
      <c r="DK7" s="271"/>
      <c r="DL7" s="271"/>
      <c r="DM7" s="271" t="s">
        <v>752</v>
      </c>
      <c r="DN7" s="271"/>
      <c r="DO7" s="271"/>
      <c r="DP7" s="271"/>
      <c r="DQ7" s="271"/>
      <c r="DR7" s="271"/>
      <c r="DS7" s="271"/>
      <c r="DT7" s="271"/>
      <c r="DU7" s="271"/>
      <c r="DV7" s="271"/>
      <c r="DW7" s="271"/>
    </row>
    <row r="8" spans="1:135" ht="12.75" customHeight="1">
      <c r="A8" s="200" t="s">
        <v>753</v>
      </c>
      <c r="B8" s="201"/>
      <c r="C8" s="201"/>
      <c r="D8" s="201"/>
      <c r="E8" s="201"/>
      <c r="F8" s="201"/>
      <c r="G8" s="201"/>
      <c r="H8" s="201"/>
      <c r="I8" s="202"/>
      <c r="J8" s="245" t="s">
        <v>754</v>
      </c>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7"/>
      <c r="BJ8" s="245" t="s">
        <v>738</v>
      </c>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7"/>
    </row>
    <row r="9" spans="1:135" ht="12.75" customHeight="1">
      <c r="A9" s="219"/>
      <c r="B9" s="220"/>
      <c r="C9" s="220"/>
      <c r="D9" s="220"/>
      <c r="E9" s="220"/>
      <c r="F9" s="220"/>
      <c r="G9" s="220"/>
      <c r="H9" s="220"/>
      <c r="I9" s="221"/>
      <c r="J9" s="245" t="s">
        <v>739</v>
      </c>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7"/>
      <c r="AT9" s="295" t="s">
        <v>740</v>
      </c>
      <c r="AU9" s="296"/>
      <c r="AV9" s="296"/>
      <c r="AW9" s="296"/>
      <c r="AX9" s="296"/>
      <c r="AY9" s="296"/>
      <c r="AZ9" s="296"/>
      <c r="BA9" s="296"/>
      <c r="BB9" s="296"/>
      <c r="BC9" s="296"/>
      <c r="BD9" s="296"/>
      <c r="BE9" s="296"/>
      <c r="BF9" s="296"/>
      <c r="BG9" s="296"/>
      <c r="BH9" s="296"/>
      <c r="BI9" s="297"/>
      <c r="BJ9" s="245" t="s">
        <v>741</v>
      </c>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7"/>
    </row>
    <row r="10" spans="1:135" ht="23.1" customHeight="1">
      <c r="A10" s="219"/>
      <c r="B10" s="220"/>
      <c r="C10" s="220"/>
      <c r="D10" s="220"/>
      <c r="E10" s="220"/>
      <c r="F10" s="220"/>
      <c r="G10" s="220"/>
      <c r="H10" s="220"/>
      <c r="I10" s="221"/>
      <c r="J10" s="259" t="s">
        <v>859</v>
      </c>
      <c r="K10" s="260"/>
      <c r="L10" s="260"/>
      <c r="M10" s="260"/>
      <c r="N10" s="260"/>
      <c r="O10" s="260"/>
      <c r="P10" s="260"/>
      <c r="Q10" s="260"/>
      <c r="R10" s="260"/>
      <c r="S10" s="260"/>
      <c r="T10" s="260"/>
      <c r="U10" s="261"/>
      <c r="V10" s="259" t="s">
        <v>860</v>
      </c>
      <c r="W10" s="260"/>
      <c r="X10" s="260"/>
      <c r="Y10" s="260"/>
      <c r="Z10" s="260"/>
      <c r="AA10" s="260"/>
      <c r="AB10" s="260"/>
      <c r="AC10" s="260"/>
      <c r="AD10" s="260"/>
      <c r="AE10" s="260"/>
      <c r="AF10" s="260"/>
      <c r="AG10" s="261"/>
      <c r="AH10" s="200" t="s">
        <v>376</v>
      </c>
      <c r="AI10" s="201"/>
      <c r="AJ10" s="201"/>
      <c r="AK10" s="201"/>
      <c r="AL10" s="201"/>
      <c r="AM10" s="201"/>
      <c r="AN10" s="201"/>
      <c r="AO10" s="201"/>
      <c r="AP10" s="201"/>
      <c r="AQ10" s="201"/>
      <c r="AR10" s="201"/>
      <c r="AS10" s="202"/>
      <c r="AT10" s="298"/>
      <c r="AU10" s="299"/>
      <c r="AV10" s="299"/>
      <c r="AW10" s="299"/>
      <c r="AX10" s="299"/>
      <c r="AY10" s="299"/>
      <c r="AZ10" s="299"/>
      <c r="BA10" s="299"/>
      <c r="BB10" s="299"/>
      <c r="BC10" s="299"/>
      <c r="BD10" s="299"/>
      <c r="BE10" s="299"/>
      <c r="BF10" s="299"/>
      <c r="BG10" s="299"/>
      <c r="BH10" s="299"/>
      <c r="BI10" s="300"/>
      <c r="BJ10" s="253" t="s">
        <v>636</v>
      </c>
      <c r="BK10" s="254"/>
      <c r="BL10" s="254"/>
      <c r="BM10" s="254"/>
      <c r="BN10" s="254"/>
      <c r="BO10" s="254"/>
      <c r="BP10" s="254"/>
      <c r="BQ10" s="254"/>
      <c r="BR10" s="254"/>
      <c r="BS10" s="254"/>
      <c r="BT10" s="255"/>
      <c r="BU10" s="253" t="s">
        <v>637</v>
      </c>
      <c r="BV10" s="254"/>
      <c r="BW10" s="254"/>
      <c r="BX10" s="254"/>
      <c r="BY10" s="254"/>
      <c r="BZ10" s="254"/>
      <c r="CA10" s="254"/>
      <c r="CB10" s="254"/>
      <c r="CC10" s="254"/>
      <c r="CD10" s="254"/>
      <c r="CE10" s="255"/>
      <c r="CF10" s="253" t="s">
        <v>194</v>
      </c>
      <c r="CG10" s="254"/>
      <c r="CH10" s="254"/>
      <c r="CI10" s="254"/>
      <c r="CJ10" s="254"/>
      <c r="CK10" s="254"/>
      <c r="CL10" s="254"/>
      <c r="CM10" s="254"/>
      <c r="CN10" s="254"/>
      <c r="CO10" s="254"/>
      <c r="CP10" s="255"/>
      <c r="CQ10" s="253" t="s">
        <v>195</v>
      </c>
      <c r="CR10" s="254"/>
      <c r="CS10" s="254"/>
      <c r="CT10" s="254"/>
      <c r="CU10" s="254"/>
      <c r="CV10" s="254"/>
      <c r="CW10" s="254"/>
      <c r="CX10" s="254"/>
      <c r="CY10" s="254"/>
      <c r="CZ10" s="254"/>
      <c r="DA10" s="255"/>
      <c r="DB10" s="253" t="s">
        <v>197</v>
      </c>
      <c r="DC10" s="254"/>
      <c r="DD10" s="254"/>
      <c r="DE10" s="254"/>
      <c r="DF10" s="254"/>
      <c r="DG10" s="254"/>
      <c r="DH10" s="254"/>
      <c r="DI10" s="254"/>
      <c r="DJ10" s="254"/>
      <c r="DK10" s="254"/>
      <c r="DL10" s="255"/>
      <c r="DM10" s="253" t="s">
        <v>198</v>
      </c>
      <c r="DN10" s="254"/>
      <c r="DO10" s="254"/>
      <c r="DP10" s="254"/>
      <c r="DQ10" s="254"/>
      <c r="DR10" s="254"/>
      <c r="DS10" s="254"/>
      <c r="DT10" s="254"/>
      <c r="DU10" s="254"/>
      <c r="DV10" s="254"/>
      <c r="DW10" s="255"/>
    </row>
    <row r="11" spans="1:135" ht="65.099999999999994" customHeight="1">
      <c r="A11" s="219"/>
      <c r="B11" s="220"/>
      <c r="C11" s="220"/>
      <c r="D11" s="220"/>
      <c r="E11" s="220"/>
      <c r="F11" s="220"/>
      <c r="G11" s="220"/>
      <c r="H11" s="220"/>
      <c r="I11" s="221"/>
      <c r="J11" s="262"/>
      <c r="K11" s="263"/>
      <c r="L11" s="263"/>
      <c r="M11" s="263"/>
      <c r="N11" s="263"/>
      <c r="O11" s="263"/>
      <c r="P11" s="263"/>
      <c r="Q11" s="263"/>
      <c r="R11" s="263"/>
      <c r="S11" s="263"/>
      <c r="T11" s="263"/>
      <c r="U11" s="264"/>
      <c r="V11" s="262"/>
      <c r="W11" s="263"/>
      <c r="X11" s="263"/>
      <c r="Y11" s="263"/>
      <c r="Z11" s="263"/>
      <c r="AA11" s="263"/>
      <c r="AB11" s="263"/>
      <c r="AC11" s="263"/>
      <c r="AD11" s="263"/>
      <c r="AE11" s="263"/>
      <c r="AF11" s="263"/>
      <c r="AG11" s="264"/>
      <c r="AH11" s="219"/>
      <c r="AI11" s="220"/>
      <c r="AJ11" s="220"/>
      <c r="AK11" s="220"/>
      <c r="AL11" s="220"/>
      <c r="AM11" s="220"/>
      <c r="AN11" s="220"/>
      <c r="AO11" s="220"/>
      <c r="AP11" s="220"/>
      <c r="AQ11" s="220"/>
      <c r="AR11" s="220"/>
      <c r="AS11" s="221"/>
      <c r="AT11" s="292" t="s">
        <v>306</v>
      </c>
      <c r="AU11" s="293"/>
      <c r="AV11" s="293"/>
      <c r="AW11" s="293"/>
      <c r="AX11" s="293"/>
      <c r="AY11" s="293"/>
      <c r="AZ11" s="293"/>
      <c r="BA11" s="294"/>
      <c r="BB11" s="293" t="s">
        <v>312</v>
      </c>
      <c r="BC11" s="293"/>
      <c r="BD11" s="293"/>
      <c r="BE11" s="293"/>
      <c r="BF11" s="293"/>
      <c r="BG11" s="293"/>
      <c r="BH11" s="293"/>
      <c r="BI11" s="294"/>
      <c r="BJ11" s="256"/>
      <c r="BK11" s="257"/>
      <c r="BL11" s="257"/>
      <c r="BM11" s="257"/>
      <c r="BN11" s="257"/>
      <c r="BO11" s="257"/>
      <c r="BP11" s="257"/>
      <c r="BQ11" s="257"/>
      <c r="BR11" s="257"/>
      <c r="BS11" s="257"/>
      <c r="BT11" s="258"/>
      <c r="BU11" s="256"/>
      <c r="BV11" s="257"/>
      <c r="BW11" s="257"/>
      <c r="BX11" s="257"/>
      <c r="BY11" s="257"/>
      <c r="BZ11" s="257"/>
      <c r="CA11" s="257"/>
      <c r="CB11" s="257"/>
      <c r="CC11" s="257"/>
      <c r="CD11" s="257"/>
      <c r="CE11" s="258"/>
      <c r="CF11" s="256"/>
      <c r="CG11" s="257"/>
      <c r="CH11" s="257"/>
      <c r="CI11" s="257"/>
      <c r="CJ11" s="257"/>
      <c r="CK11" s="257"/>
      <c r="CL11" s="257"/>
      <c r="CM11" s="257"/>
      <c r="CN11" s="257"/>
      <c r="CO11" s="257"/>
      <c r="CP11" s="258"/>
      <c r="CQ11" s="256"/>
      <c r="CR11" s="257"/>
      <c r="CS11" s="257"/>
      <c r="CT11" s="257"/>
      <c r="CU11" s="257"/>
      <c r="CV11" s="257"/>
      <c r="CW11" s="257"/>
      <c r="CX11" s="257"/>
      <c r="CY11" s="257"/>
      <c r="CZ11" s="257"/>
      <c r="DA11" s="258"/>
      <c r="DB11" s="256"/>
      <c r="DC11" s="257"/>
      <c r="DD11" s="257"/>
      <c r="DE11" s="257"/>
      <c r="DF11" s="257"/>
      <c r="DG11" s="257"/>
      <c r="DH11" s="257"/>
      <c r="DI11" s="257"/>
      <c r="DJ11" s="257"/>
      <c r="DK11" s="257"/>
      <c r="DL11" s="258"/>
      <c r="DM11" s="256"/>
      <c r="DN11" s="257"/>
      <c r="DO11" s="257"/>
      <c r="DP11" s="257"/>
      <c r="DQ11" s="257"/>
      <c r="DR11" s="257"/>
      <c r="DS11" s="257"/>
      <c r="DT11" s="257"/>
      <c r="DU11" s="257"/>
      <c r="DV11" s="257"/>
      <c r="DW11" s="258"/>
    </row>
    <row r="12" spans="1:135" ht="12.75" customHeight="1" thickBot="1">
      <c r="A12" s="219"/>
      <c r="B12" s="220"/>
      <c r="C12" s="220"/>
      <c r="D12" s="220"/>
      <c r="E12" s="220"/>
      <c r="F12" s="220"/>
      <c r="G12" s="220"/>
      <c r="H12" s="220"/>
      <c r="I12" s="221"/>
      <c r="J12" s="250" t="s">
        <v>458</v>
      </c>
      <c r="K12" s="251"/>
      <c r="L12" s="251"/>
      <c r="M12" s="251"/>
      <c r="N12" s="251"/>
      <c r="O12" s="251"/>
      <c r="P12" s="251"/>
      <c r="Q12" s="251"/>
      <c r="R12" s="251"/>
      <c r="S12" s="251"/>
      <c r="T12" s="251"/>
      <c r="U12" s="252"/>
      <c r="V12" s="250" t="s">
        <v>458</v>
      </c>
      <c r="W12" s="251"/>
      <c r="X12" s="251"/>
      <c r="Y12" s="251"/>
      <c r="Z12" s="251"/>
      <c r="AA12" s="251"/>
      <c r="AB12" s="251"/>
      <c r="AC12" s="251"/>
      <c r="AD12" s="251"/>
      <c r="AE12" s="251"/>
      <c r="AF12" s="251"/>
      <c r="AG12" s="252"/>
      <c r="AH12" s="250" t="s">
        <v>458</v>
      </c>
      <c r="AI12" s="251"/>
      <c r="AJ12" s="251"/>
      <c r="AK12" s="251"/>
      <c r="AL12" s="251"/>
      <c r="AM12" s="251"/>
      <c r="AN12" s="251"/>
      <c r="AO12" s="251"/>
      <c r="AP12" s="251"/>
      <c r="AQ12" s="251"/>
      <c r="AR12" s="251"/>
      <c r="AS12" s="252"/>
      <c r="AT12" s="250" t="s">
        <v>647</v>
      </c>
      <c r="AU12" s="251"/>
      <c r="AV12" s="251"/>
      <c r="AW12" s="251"/>
      <c r="AX12" s="251"/>
      <c r="AY12" s="251"/>
      <c r="AZ12" s="251"/>
      <c r="BA12" s="251"/>
      <c r="BB12" s="250" t="s">
        <v>453</v>
      </c>
      <c r="BC12" s="251"/>
      <c r="BD12" s="251"/>
      <c r="BE12" s="251"/>
      <c r="BF12" s="251"/>
      <c r="BG12" s="251"/>
      <c r="BH12" s="251"/>
      <c r="BI12" s="251"/>
      <c r="BJ12" s="250" t="s">
        <v>648</v>
      </c>
      <c r="BK12" s="251"/>
      <c r="BL12" s="251"/>
      <c r="BM12" s="251"/>
      <c r="BN12" s="251"/>
      <c r="BO12" s="251"/>
      <c r="BP12" s="251"/>
      <c r="BQ12" s="251"/>
      <c r="BR12" s="251"/>
      <c r="BS12" s="251"/>
      <c r="BT12" s="252"/>
      <c r="BU12" s="250" t="s">
        <v>648</v>
      </c>
      <c r="BV12" s="251"/>
      <c r="BW12" s="251"/>
      <c r="BX12" s="251"/>
      <c r="BY12" s="251"/>
      <c r="BZ12" s="251"/>
      <c r="CA12" s="251"/>
      <c r="CB12" s="251"/>
      <c r="CC12" s="251"/>
      <c r="CD12" s="251"/>
      <c r="CE12" s="252"/>
      <c r="CF12" s="250" t="s">
        <v>648</v>
      </c>
      <c r="CG12" s="251"/>
      <c r="CH12" s="251"/>
      <c r="CI12" s="251"/>
      <c r="CJ12" s="251"/>
      <c r="CK12" s="251"/>
      <c r="CL12" s="251"/>
      <c r="CM12" s="251"/>
      <c r="CN12" s="251"/>
      <c r="CO12" s="251"/>
      <c r="CP12" s="252"/>
      <c r="CQ12" s="250" t="s">
        <v>648</v>
      </c>
      <c r="CR12" s="251"/>
      <c r="CS12" s="251"/>
      <c r="CT12" s="251"/>
      <c r="CU12" s="251"/>
      <c r="CV12" s="251"/>
      <c r="CW12" s="251"/>
      <c r="CX12" s="251"/>
      <c r="CY12" s="251"/>
      <c r="CZ12" s="251"/>
      <c r="DA12" s="252"/>
      <c r="DB12" s="250" t="s">
        <v>648</v>
      </c>
      <c r="DC12" s="251"/>
      <c r="DD12" s="251"/>
      <c r="DE12" s="251"/>
      <c r="DF12" s="251"/>
      <c r="DG12" s="251"/>
      <c r="DH12" s="251"/>
      <c r="DI12" s="251"/>
      <c r="DJ12" s="251"/>
      <c r="DK12" s="251"/>
      <c r="DL12" s="252"/>
      <c r="DM12" s="250" t="s">
        <v>648</v>
      </c>
      <c r="DN12" s="251"/>
      <c r="DO12" s="251"/>
      <c r="DP12" s="251"/>
      <c r="DQ12" s="251"/>
      <c r="DR12" s="251"/>
      <c r="DS12" s="251"/>
      <c r="DT12" s="251"/>
      <c r="DU12" s="251"/>
      <c r="DV12" s="251"/>
      <c r="DW12" s="252"/>
    </row>
    <row r="13" spans="1:135" ht="24.95" customHeight="1" thickBot="1">
      <c r="A13" s="214">
        <v>0</v>
      </c>
      <c r="B13" s="215"/>
      <c r="C13" s="216"/>
      <c r="D13" s="217">
        <v>1</v>
      </c>
      <c r="E13" s="215"/>
      <c r="F13" s="216"/>
      <c r="G13" s="217">
        <v>0</v>
      </c>
      <c r="H13" s="215"/>
      <c r="I13" s="218"/>
      <c r="J13" s="1436">
        <v>114285</v>
      </c>
      <c r="K13" s="1437"/>
      <c r="L13" s="1437"/>
      <c r="M13" s="1437"/>
      <c r="N13" s="1437"/>
      <c r="O13" s="1437"/>
      <c r="P13" s="1437"/>
      <c r="Q13" s="1437"/>
      <c r="R13" s="1437"/>
      <c r="S13" s="1437"/>
      <c r="T13" s="1437"/>
      <c r="U13" s="1438"/>
      <c r="V13" s="1439">
        <v>33</v>
      </c>
      <c r="W13" s="1440"/>
      <c r="X13" s="1440"/>
      <c r="Y13" s="1440"/>
      <c r="Z13" s="1440"/>
      <c r="AA13" s="1440"/>
      <c r="AB13" s="1440"/>
      <c r="AC13" s="1440"/>
      <c r="AD13" s="1440"/>
      <c r="AE13" s="1440"/>
      <c r="AF13" s="1440"/>
      <c r="AG13" s="1441"/>
      <c r="AH13" s="301">
        <f>SUM(J13:AG13)</f>
        <v>114318</v>
      </c>
      <c r="AI13" s="302"/>
      <c r="AJ13" s="302"/>
      <c r="AK13" s="302"/>
      <c r="AL13" s="302"/>
      <c r="AM13" s="302"/>
      <c r="AN13" s="302"/>
      <c r="AO13" s="302"/>
      <c r="AP13" s="302"/>
      <c r="AQ13" s="302"/>
      <c r="AR13" s="302"/>
      <c r="AS13" s="303"/>
      <c r="AT13" s="1436"/>
      <c r="AU13" s="1437"/>
      <c r="AV13" s="1437"/>
      <c r="AW13" s="1437"/>
      <c r="AX13" s="1437"/>
      <c r="AY13" s="1437"/>
      <c r="AZ13" s="1437"/>
      <c r="BA13" s="1438"/>
      <c r="BB13" s="1436"/>
      <c r="BC13" s="1437"/>
      <c r="BD13" s="1437"/>
      <c r="BE13" s="1437"/>
      <c r="BF13" s="1437"/>
      <c r="BG13" s="1437"/>
      <c r="BH13" s="1437"/>
      <c r="BI13" s="1438"/>
      <c r="BJ13" s="1436">
        <v>22</v>
      </c>
      <c r="BK13" s="1437"/>
      <c r="BL13" s="1437"/>
      <c r="BM13" s="1437"/>
      <c r="BN13" s="1437"/>
      <c r="BO13" s="1437"/>
      <c r="BP13" s="1437"/>
      <c r="BQ13" s="1437"/>
      <c r="BR13" s="1437"/>
      <c r="BS13" s="1437"/>
      <c r="BT13" s="1437"/>
      <c r="BU13" s="1436">
        <v>7</v>
      </c>
      <c r="BV13" s="1437"/>
      <c r="BW13" s="1437"/>
      <c r="BX13" s="1437"/>
      <c r="BY13" s="1437"/>
      <c r="BZ13" s="1437"/>
      <c r="CA13" s="1437"/>
      <c r="CB13" s="1437"/>
      <c r="CC13" s="1437"/>
      <c r="CD13" s="1437"/>
      <c r="CE13" s="1437"/>
      <c r="CF13" s="1436">
        <v>302</v>
      </c>
      <c r="CG13" s="1437"/>
      <c r="CH13" s="1437"/>
      <c r="CI13" s="1437"/>
      <c r="CJ13" s="1437"/>
      <c r="CK13" s="1437"/>
      <c r="CL13" s="1437"/>
      <c r="CM13" s="1437"/>
      <c r="CN13" s="1437"/>
      <c r="CO13" s="1437"/>
      <c r="CP13" s="1437"/>
      <c r="CQ13" s="1436">
        <v>35</v>
      </c>
      <c r="CR13" s="1437"/>
      <c r="CS13" s="1437"/>
      <c r="CT13" s="1437"/>
      <c r="CU13" s="1437"/>
      <c r="CV13" s="1437"/>
      <c r="CW13" s="1437"/>
      <c r="CX13" s="1437"/>
      <c r="CY13" s="1437"/>
      <c r="CZ13" s="1437"/>
      <c r="DA13" s="1437"/>
      <c r="DB13" s="1436">
        <v>227</v>
      </c>
      <c r="DC13" s="1437"/>
      <c r="DD13" s="1437"/>
      <c r="DE13" s="1437"/>
      <c r="DF13" s="1437"/>
      <c r="DG13" s="1437"/>
      <c r="DH13" s="1437"/>
      <c r="DI13" s="1437"/>
      <c r="DJ13" s="1437"/>
      <c r="DK13" s="1437"/>
      <c r="DL13" s="1437"/>
      <c r="DM13" s="1442">
        <v>87</v>
      </c>
      <c r="DN13" s="1437"/>
      <c r="DO13" s="1437"/>
      <c r="DP13" s="1437"/>
      <c r="DQ13" s="1437"/>
      <c r="DR13" s="1437"/>
      <c r="DS13" s="1437"/>
      <c r="DT13" s="1437"/>
      <c r="DU13" s="1437"/>
      <c r="DV13" s="1437"/>
      <c r="DW13" s="1443"/>
    </row>
    <row r="14" spans="1:135" ht="15" customHeight="1">
      <c r="J14" s="244" t="s">
        <v>746</v>
      </c>
      <c r="K14" s="244"/>
      <c r="L14" s="244"/>
      <c r="M14" s="244"/>
      <c r="N14" s="244"/>
      <c r="O14" s="244"/>
      <c r="P14" s="244"/>
      <c r="Q14" s="244"/>
      <c r="R14" s="244"/>
      <c r="S14" s="244"/>
      <c r="T14" s="244"/>
      <c r="U14" s="244" t="s">
        <v>747</v>
      </c>
      <c r="V14" s="244"/>
      <c r="W14" s="244"/>
      <c r="X14" s="244"/>
      <c r="Y14" s="244"/>
      <c r="Z14" s="244"/>
      <c r="AA14" s="244"/>
      <c r="AB14" s="244"/>
      <c r="AC14" s="244"/>
      <c r="AD14" s="244"/>
      <c r="AE14" s="244"/>
      <c r="AF14" s="244" t="s">
        <v>443</v>
      </c>
      <c r="AG14" s="244"/>
      <c r="AH14" s="244"/>
      <c r="AI14" s="244"/>
      <c r="AJ14" s="244"/>
      <c r="AK14" s="244"/>
      <c r="AL14" s="244"/>
      <c r="AM14" s="244"/>
      <c r="AN14" s="244"/>
      <c r="AO14" s="244"/>
      <c r="AP14" s="244"/>
      <c r="AQ14" s="244" t="s">
        <v>444</v>
      </c>
      <c r="AR14" s="244"/>
      <c r="AS14" s="244"/>
      <c r="AT14" s="244"/>
      <c r="AU14" s="244"/>
      <c r="AV14" s="244"/>
      <c r="AW14" s="244"/>
      <c r="AX14" s="244"/>
      <c r="AY14" s="244"/>
      <c r="AZ14" s="244"/>
      <c r="BA14" s="244"/>
      <c r="BB14" s="111"/>
      <c r="BC14" s="111"/>
      <c r="BD14" s="111"/>
      <c r="BE14" s="111"/>
      <c r="BF14" s="111"/>
      <c r="BG14" s="111"/>
      <c r="BH14" s="111"/>
      <c r="BI14" s="111"/>
      <c r="BJ14" s="111"/>
      <c r="BK14" s="111"/>
      <c r="BL14" s="111"/>
      <c r="DK14" s="16"/>
      <c r="DQ14" s="16"/>
    </row>
    <row r="15" spans="1:135" ht="12.75" customHeight="1">
      <c r="A15" s="200" t="s">
        <v>519</v>
      </c>
      <c r="B15" s="201"/>
      <c r="C15" s="201"/>
      <c r="D15" s="201"/>
      <c r="E15" s="201"/>
      <c r="F15" s="201"/>
      <c r="G15" s="201"/>
      <c r="H15" s="201"/>
      <c r="I15" s="202"/>
      <c r="J15" s="245" t="s">
        <v>738</v>
      </c>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7"/>
      <c r="BB15" s="111"/>
      <c r="BC15" s="111"/>
      <c r="BD15" s="111"/>
      <c r="BE15" s="111"/>
      <c r="BF15" s="111"/>
      <c r="BG15" s="111"/>
      <c r="BH15" s="111"/>
      <c r="BI15" s="111"/>
      <c r="BJ15" s="111"/>
      <c r="BK15" s="111"/>
      <c r="BL15" s="111"/>
      <c r="DK15" s="16"/>
      <c r="DQ15" s="16"/>
    </row>
    <row r="16" spans="1:135" ht="12.75" customHeight="1">
      <c r="A16" s="219"/>
      <c r="B16" s="220"/>
      <c r="C16" s="220"/>
      <c r="D16" s="220"/>
      <c r="E16" s="220"/>
      <c r="F16" s="220"/>
      <c r="G16" s="220"/>
      <c r="H16" s="220"/>
      <c r="I16" s="221"/>
      <c r="J16" s="245" t="s">
        <v>741</v>
      </c>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7"/>
      <c r="AQ16" s="200" t="s">
        <v>376</v>
      </c>
      <c r="AR16" s="201"/>
      <c r="AS16" s="201"/>
      <c r="AT16" s="201"/>
      <c r="AU16" s="201"/>
      <c r="AV16" s="201"/>
      <c r="AW16" s="201"/>
      <c r="AX16" s="201"/>
      <c r="AY16" s="201"/>
      <c r="AZ16" s="201"/>
      <c r="BA16" s="202"/>
      <c r="BB16" s="111"/>
      <c r="BC16" s="111"/>
      <c r="BD16" s="111"/>
      <c r="BE16" s="111"/>
      <c r="BF16" s="111"/>
      <c r="BG16" s="111"/>
      <c r="BH16" s="111"/>
      <c r="BI16" s="111"/>
      <c r="BJ16" s="111"/>
      <c r="BK16" s="111"/>
      <c r="BL16" s="111"/>
      <c r="DK16" s="16"/>
      <c r="DQ16" s="16"/>
    </row>
    <row r="17" spans="1:121" ht="23.1" customHeight="1">
      <c r="A17" s="219"/>
      <c r="B17" s="220"/>
      <c r="C17" s="220"/>
      <c r="D17" s="220"/>
      <c r="E17" s="220"/>
      <c r="F17" s="220"/>
      <c r="G17" s="220"/>
      <c r="H17" s="220"/>
      <c r="I17" s="220"/>
      <c r="J17" s="242" t="s">
        <v>196</v>
      </c>
      <c r="K17" s="242"/>
      <c r="L17" s="242"/>
      <c r="M17" s="242"/>
      <c r="N17" s="242"/>
      <c r="O17" s="242"/>
      <c r="P17" s="242"/>
      <c r="Q17" s="242"/>
      <c r="R17" s="242"/>
      <c r="S17" s="242"/>
      <c r="T17" s="242"/>
      <c r="U17" s="242" t="s">
        <v>199</v>
      </c>
      <c r="V17" s="242"/>
      <c r="W17" s="242"/>
      <c r="X17" s="242"/>
      <c r="Y17" s="242"/>
      <c r="Z17" s="242"/>
      <c r="AA17" s="242"/>
      <c r="AB17" s="242"/>
      <c r="AC17" s="242"/>
      <c r="AD17" s="242"/>
      <c r="AE17" s="242"/>
      <c r="AF17" s="242" t="s">
        <v>260</v>
      </c>
      <c r="AG17" s="242"/>
      <c r="AH17" s="242"/>
      <c r="AI17" s="242"/>
      <c r="AJ17" s="242"/>
      <c r="AK17" s="242"/>
      <c r="AL17" s="242"/>
      <c r="AM17" s="242"/>
      <c r="AN17" s="242"/>
      <c r="AO17" s="242"/>
      <c r="AP17" s="242"/>
      <c r="AQ17" s="219"/>
      <c r="AR17" s="220"/>
      <c r="AS17" s="220"/>
      <c r="AT17" s="220"/>
      <c r="AU17" s="220"/>
      <c r="AV17" s="220"/>
      <c r="AW17" s="220"/>
      <c r="AX17" s="220"/>
      <c r="AY17" s="220"/>
      <c r="AZ17" s="220"/>
      <c r="BA17" s="221"/>
      <c r="BB17" s="111"/>
      <c r="BC17" s="111"/>
      <c r="BD17" s="111"/>
      <c r="BE17" s="111"/>
      <c r="BF17" s="111"/>
      <c r="BG17" s="111"/>
      <c r="BH17" s="111"/>
      <c r="BI17" s="111"/>
      <c r="BJ17" s="111"/>
      <c r="BK17" s="111"/>
      <c r="BL17" s="111"/>
      <c r="DK17" s="16"/>
      <c r="DQ17" s="16"/>
    </row>
    <row r="18" spans="1:121" ht="65.099999999999994" customHeight="1">
      <c r="A18" s="219"/>
      <c r="B18" s="220"/>
      <c r="C18" s="220"/>
      <c r="D18" s="220"/>
      <c r="E18" s="220"/>
      <c r="F18" s="220"/>
      <c r="G18" s="220"/>
      <c r="H18" s="220"/>
      <c r="I18" s="220"/>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19"/>
      <c r="AR18" s="220"/>
      <c r="AS18" s="220"/>
      <c r="AT18" s="220"/>
      <c r="AU18" s="220"/>
      <c r="AV18" s="220"/>
      <c r="AW18" s="220"/>
      <c r="AX18" s="220"/>
      <c r="AY18" s="220"/>
      <c r="AZ18" s="220"/>
      <c r="BA18" s="221"/>
      <c r="BB18" s="111"/>
      <c r="BC18" s="111"/>
      <c r="BD18" s="111"/>
      <c r="BE18" s="111"/>
      <c r="BF18" s="111"/>
      <c r="BG18" s="111"/>
      <c r="BH18" s="111"/>
      <c r="BI18" s="111"/>
      <c r="BJ18" s="111"/>
      <c r="BK18" s="111"/>
      <c r="BL18" s="111"/>
      <c r="DK18" s="16"/>
      <c r="DQ18" s="16"/>
    </row>
    <row r="19" spans="1:121" ht="12.75" customHeight="1" thickBot="1">
      <c r="A19" s="219"/>
      <c r="B19" s="220"/>
      <c r="C19" s="220"/>
      <c r="D19" s="220"/>
      <c r="E19" s="220"/>
      <c r="F19" s="220"/>
      <c r="G19" s="220"/>
      <c r="H19" s="220"/>
      <c r="I19" s="220"/>
      <c r="J19" s="222" t="s">
        <v>313</v>
      </c>
      <c r="K19" s="223"/>
      <c r="L19" s="223"/>
      <c r="M19" s="223"/>
      <c r="N19" s="223"/>
      <c r="O19" s="223"/>
      <c r="P19" s="223"/>
      <c r="Q19" s="223"/>
      <c r="R19" s="223"/>
      <c r="S19" s="223"/>
      <c r="T19" s="224"/>
      <c r="U19" s="222" t="s">
        <v>313</v>
      </c>
      <c r="V19" s="223"/>
      <c r="W19" s="223"/>
      <c r="X19" s="223"/>
      <c r="Y19" s="223"/>
      <c r="Z19" s="223"/>
      <c r="AA19" s="223"/>
      <c r="AB19" s="223"/>
      <c r="AC19" s="223"/>
      <c r="AD19" s="223"/>
      <c r="AE19" s="224"/>
      <c r="AF19" s="222" t="s">
        <v>313</v>
      </c>
      <c r="AG19" s="223"/>
      <c r="AH19" s="223"/>
      <c r="AI19" s="223"/>
      <c r="AJ19" s="223"/>
      <c r="AK19" s="223"/>
      <c r="AL19" s="223"/>
      <c r="AM19" s="223"/>
      <c r="AN19" s="223"/>
      <c r="AO19" s="223"/>
      <c r="AP19" s="223"/>
      <c r="AQ19" s="222" t="s">
        <v>313</v>
      </c>
      <c r="AR19" s="223"/>
      <c r="AS19" s="223"/>
      <c r="AT19" s="223"/>
      <c r="AU19" s="223"/>
      <c r="AV19" s="223"/>
      <c r="AW19" s="223"/>
      <c r="AX19" s="223"/>
      <c r="AY19" s="223"/>
      <c r="AZ19" s="223"/>
      <c r="BA19" s="224"/>
      <c r="BB19" s="111"/>
      <c r="BC19" s="111"/>
      <c r="BD19" s="111"/>
      <c r="BE19" s="111"/>
      <c r="BF19" s="111"/>
      <c r="BG19" s="111"/>
      <c r="BH19" s="111"/>
      <c r="BI19" s="111"/>
      <c r="BJ19" s="111"/>
      <c r="BK19" s="111"/>
      <c r="BL19" s="111"/>
      <c r="DK19" s="16"/>
      <c r="DQ19" s="16"/>
    </row>
    <row r="20" spans="1:121" ht="24.95" customHeight="1" thickBot="1">
      <c r="A20" s="214">
        <v>0</v>
      </c>
      <c r="B20" s="215"/>
      <c r="C20" s="216"/>
      <c r="D20" s="217">
        <v>1</v>
      </c>
      <c r="E20" s="215"/>
      <c r="F20" s="216"/>
      <c r="G20" s="217">
        <v>1</v>
      </c>
      <c r="H20" s="215"/>
      <c r="I20" s="218"/>
      <c r="J20" s="1436">
        <v>844</v>
      </c>
      <c r="K20" s="1437"/>
      <c r="L20" s="1437"/>
      <c r="M20" s="1437"/>
      <c r="N20" s="1437"/>
      <c r="O20" s="1437"/>
      <c r="P20" s="1437"/>
      <c r="Q20" s="1437"/>
      <c r="R20" s="1437"/>
      <c r="S20" s="1437"/>
      <c r="T20" s="1437"/>
      <c r="U20" s="1436">
        <v>72</v>
      </c>
      <c r="V20" s="1437"/>
      <c r="W20" s="1437"/>
      <c r="X20" s="1437"/>
      <c r="Y20" s="1437"/>
      <c r="Z20" s="1437"/>
      <c r="AA20" s="1437"/>
      <c r="AB20" s="1437"/>
      <c r="AC20" s="1437"/>
      <c r="AD20" s="1437"/>
      <c r="AE20" s="1437"/>
      <c r="AF20" s="1436">
        <v>4522</v>
      </c>
      <c r="AG20" s="1437"/>
      <c r="AH20" s="1437"/>
      <c r="AI20" s="1437"/>
      <c r="AJ20" s="1437"/>
      <c r="AK20" s="1437"/>
      <c r="AL20" s="1437"/>
      <c r="AM20" s="1437"/>
      <c r="AN20" s="1437"/>
      <c r="AO20" s="1437"/>
      <c r="AP20" s="1437"/>
      <c r="AQ20" s="248">
        <f>SUM(BJ13:DW13,J20:AP20)</f>
        <v>6118</v>
      </c>
      <c r="AR20" s="248"/>
      <c r="AS20" s="248"/>
      <c r="AT20" s="248"/>
      <c r="AU20" s="248"/>
      <c r="AV20" s="248"/>
      <c r="AW20" s="248"/>
      <c r="AX20" s="248"/>
      <c r="AY20" s="248"/>
      <c r="AZ20" s="248"/>
      <c r="BA20" s="249"/>
      <c r="BB20" s="1444"/>
      <c r="BC20" s="1445"/>
      <c r="BD20" s="1445"/>
      <c r="BE20" s="1445"/>
      <c r="BF20" s="1445"/>
      <c r="BG20" s="1445"/>
      <c r="BH20" s="1445"/>
      <c r="BI20" s="1445"/>
      <c r="BJ20" s="1445"/>
      <c r="BK20" s="1445"/>
      <c r="BL20" s="1445"/>
      <c r="DK20" s="16"/>
      <c r="DQ20" s="16"/>
    </row>
    <row r="21" spans="1:121" ht="15" customHeight="1">
      <c r="J21" s="244" t="s">
        <v>445</v>
      </c>
      <c r="K21" s="244"/>
      <c r="L21" s="244"/>
      <c r="M21" s="244"/>
      <c r="N21" s="244"/>
      <c r="O21" s="244"/>
      <c r="P21" s="244"/>
      <c r="Q21" s="244"/>
      <c r="R21" s="244"/>
      <c r="S21" s="244"/>
      <c r="T21" s="244"/>
      <c r="U21" s="244" t="s">
        <v>724</v>
      </c>
      <c r="V21" s="244"/>
      <c r="W21" s="244"/>
      <c r="X21" s="244"/>
      <c r="Y21" s="244"/>
      <c r="Z21" s="244"/>
      <c r="AA21" s="244"/>
      <c r="AB21" s="244"/>
      <c r="AC21" s="244"/>
      <c r="AD21" s="244"/>
      <c r="AE21" s="244"/>
      <c r="AF21" s="244" t="s">
        <v>245</v>
      </c>
      <c r="AG21" s="244"/>
      <c r="AH21" s="244"/>
      <c r="AI21" s="244"/>
      <c r="AJ21" s="244"/>
      <c r="AK21" s="244"/>
      <c r="AL21" s="244"/>
      <c r="AM21" s="244"/>
      <c r="AN21" s="244"/>
      <c r="AO21" s="244"/>
      <c r="AP21" s="244"/>
      <c r="AQ21" s="244" t="s">
        <v>246</v>
      </c>
      <c r="AR21" s="244"/>
      <c r="AS21" s="244"/>
      <c r="AT21" s="244"/>
      <c r="AU21" s="244"/>
      <c r="AV21" s="244"/>
      <c r="AW21" s="244"/>
      <c r="AX21" s="244"/>
      <c r="AY21" s="244"/>
      <c r="AZ21" s="244"/>
      <c r="BA21" s="244"/>
      <c r="BB21" s="271" t="s">
        <v>247</v>
      </c>
      <c r="BC21" s="271"/>
      <c r="BD21" s="271"/>
      <c r="BE21" s="271"/>
      <c r="BF21" s="271"/>
      <c r="BG21" s="271"/>
      <c r="BH21" s="271"/>
      <c r="BI21" s="271"/>
      <c r="BJ21" s="271"/>
      <c r="BK21" s="271"/>
      <c r="BL21" s="271"/>
      <c r="BM21" s="271" t="s">
        <v>289</v>
      </c>
      <c r="BN21" s="271"/>
      <c r="BO21" s="271"/>
      <c r="BP21" s="271"/>
      <c r="BQ21" s="271"/>
      <c r="BR21" s="271"/>
      <c r="BS21" s="271"/>
      <c r="BT21" s="271"/>
      <c r="BU21" s="271"/>
      <c r="BV21" s="271"/>
      <c r="BW21" s="271"/>
      <c r="BX21" s="271"/>
      <c r="BY21" s="129"/>
      <c r="DK21" s="16"/>
      <c r="DQ21" s="16"/>
    </row>
    <row r="22" spans="1:121" ht="12.75" customHeight="1">
      <c r="A22" s="200" t="s">
        <v>446</v>
      </c>
      <c r="B22" s="201"/>
      <c r="C22" s="201"/>
      <c r="D22" s="201"/>
      <c r="E22" s="201"/>
      <c r="F22" s="201"/>
      <c r="G22" s="201"/>
      <c r="H22" s="201"/>
      <c r="I22" s="202"/>
      <c r="J22" s="237" t="s">
        <v>866</v>
      </c>
      <c r="K22" s="238"/>
      <c r="L22" s="238"/>
      <c r="M22" s="238"/>
      <c r="N22" s="238"/>
      <c r="O22" s="238"/>
      <c r="P22" s="238"/>
      <c r="Q22" s="238"/>
      <c r="R22" s="238"/>
      <c r="S22" s="238"/>
      <c r="T22" s="239"/>
      <c r="U22" s="225" t="s">
        <v>447</v>
      </c>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7"/>
      <c r="BM22" s="200" t="s">
        <v>861</v>
      </c>
      <c r="BN22" s="201"/>
      <c r="BO22" s="201"/>
      <c r="BP22" s="201"/>
      <c r="BQ22" s="201"/>
      <c r="BR22" s="201"/>
      <c r="BS22" s="201"/>
      <c r="BT22" s="201"/>
      <c r="BU22" s="201"/>
      <c r="BV22" s="201"/>
      <c r="BW22" s="201"/>
      <c r="BX22" s="202"/>
      <c r="BY22" s="121"/>
      <c r="DK22" s="16"/>
      <c r="DQ22" s="16"/>
    </row>
    <row r="23" spans="1:121" ht="12.75" customHeight="1">
      <c r="A23" s="219"/>
      <c r="B23" s="220"/>
      <c r="C23" s="220"/>
      <c r="D23" s="220"/>
      <c r="E23" s="220"/>
      <c r="F23" s="220"/>
      <c r="G23" s="220"/>
      <c r="H23" s="220"/>
      <c r="I23" s="221"/>
      <c r="J23" s="240"/>
      <c r="K23" s="241"/>
      <c r="L23" s="241"/>
      <c r="M23" s="241"/>
      <c r="N23" s="241"/>
      <c r="O23" s="241"/>
      <c r="P23" s="241"/>
      <c r="Q23" s="241"/>
      <c r="R23" s="241"/>
      <c r="S23" s="241"/>
      <c r="T23" s="241"/>
      <c r="U23" s="234" t="s">
        <v>739</v>
      </c>
      <c r="V23" s="235"/>
      <c r="W23" s="235"/>
      <c r="X23" s="235"/>
      <c r="Y23" s="235"/>
      <c r="Z23" s="235"/>
      <c r="AA23" s="235"/>
      <c r="AB23" s="235"/>
      <c r="AC23" s="235"/>
      <c r="AD23" s="235"/>
      <c r="AE23" s="235"/>
      <c r="AF23" s="154"/>
      <c r="AG23" s="154"/>
      <c r="AH23" s="154"/>
      <c r="AI23" s="154"/>
      <c r="AJ23" s="154"/>
      <c r="AK23" s="154"/>
      <c r="AL23" s="154"/>
      <c r="AM23" s="154"/>
      <c r="AN23" s="154"/>
      <c r="AO23" s="154"/>
      <c r="AP23" s="154"/>
      <c r="AQ23" s="234" t="s">
        <v>287</v>
      </c>
      <c r="AR23" s="235"/>
      <c r="AS23" s="235"/>
      <c r="AT23" s="235"/>
      <c r="AU23" s="235"/>
      <c r="AV23" s="235"/>
      <c r="AW23" s="235"/>
      <c r="AX23" s="235"/>
      <c r="AY23" s="235"/>
      <c r="AZ23" s="235"/>
      <c r="BA23" s="235"/>
      <c r="BB23" s="152"/>
      <c r="BC23" s="152"/>
      <c r="BD23" s="152"/>
      <c r="BE23" s="152"/>
      <c r="BF23" s="152"/>
      <c r="BG23" s="152"/>
      <c r="BH23" s="152"/>
      <c r="BI23" s="152"/>
      <c r="BJ23" s="152"/>
      <c r="BK23" s="152"/>
      <c r="BL23" s="153"/>
      <c r="BM23" s="219"/>
      <c r="BN23" s="220"/>
      <c r="BO23" s="220"/>
      <c r="BP23" s="220"/>
      <c r="BQ23" s="220"/>
      <c r="BR23" s="220"/>
      <c r="BS23" s="220"/>
      <c r="BT23" s="220"/>
      <c r="BU23" s="220"/>
      <c r="BV23" s="220"/>
      <c r="BW23" s="220"/>
      <c r="BX23" s="221"/>
      <c r="BY23" s="121"/>
      <c r="DK23" s="16"/>
      <c r="DQ23" s="16"/>
    </row>
    <row r="24" spans="1:121" ht="23.1" customHeight="1">
      <c r="A24" s="219"/>
      <c r="B24" s="220"/>
      <c r="C24" s="220"/>
      <c r="D24" s="220"/>
      <c r="E24" s="220"/>
      <c r="F24" s="220"/>
      <c r="G24" s="220"/>
      <c r="H24" s="220"/>
      <c r="I24" s="221"/>
      <c r="J24" s="240"/>
      <c r="K24" s="241"/>
      <c r="L24" s="241"/>
      <c r="M24" s="241"/>
      <c r="N24" s="241"/>
      <c r="O24" s="241"/>
      <c r="P24" s="241"/>
      <c r="Q24" s="241"/>
      <c r="R24" s="241"/>
      <c r="S24" s="241"/>
      <c r="T24" s="241"/>
      <c r="U24" s="234"/>
      <c r="V24" s="235"/>
      <c r="W24" s="235"/>
      <c r="X24" s="235"/>
      <c r="Y24" s="235"/>
      <c r="Z24" s="235"/>
      <c r="AA24" s="235"/>
      <c r="AB24" s="235"/>
      <c r="AC24" s="235"/>
      <c r="AD24" s="235"/>
      <c r="AE24" s="236"/>
      <c r="AF24" s="228" t="s">
        <v>664</v>
      </c>
      <c r="AG24" s="229"/>
      <c r="AH24" s="229"/>
      <c r="AI24" s="229"/>
      <c r="AJ24" s="229"/>
      <c r="AK24" s="229"/>
      <c r="AL24" s="229"/>
      <c r="AM24" s="229"/>
      <c r="AN24" s="229"/>
      <c r="AO24" s="229"/>
      <c r="AP24" s="230"/>
      <c r="AQ24" s="234"/>
      <c r="AR24" s="235"/>
      <c r="AS24" s="235"/>
      <c r="AT24" s="235"/>
      <c r="AU24" s="235"/>
      <c r="AV24" s="235"/>
      <c r="AW24" s="235"/>
      <c r="AX24" s="235"/>
      <c r="AY24" s="235"/>
      <c r="AZ24" s="235"/>
      <c r="BA24" s="236"/>
      <c r="BB24" s="228" t="s">
        <v>664</v>
      </c>
      <c r="BC24" s="229"/>
      <c r="BD24" s="229"/>
      <c r="BE24" s="229"/>
      <c r="BF24" s="229"/>
      <c r="BG24" s="229"/>
      <c r="BH24" s="229"/>
      <c r="BI24" s="229"/>
      <c r="BJ24" s="229"/>
      <c r="BK24" s="229"/>
      <c r="BL24" s="230"/>
      <c r="BM24" s="219"/>
      <c r="BN24" s="220"/>
      <c r="BO24" s="220"/>
      <c r="BP24" s="220"/>
      <c r="BQ24" s="220"/>
      <c r="BR24" s="220"/>
      <c r="BS24" s="220"/>
      <c r="BT24" s="220"/>
      <c r="BU24" s="220"/>
      <c r="BV24" s="220"/>
      <c r="BW24" s="220"/>
      <c r="BX24" s="221"/>
      <c r="BY24" s="121"/>
      <c r="DK24" s="16"/>
      <c r="DQ24" s="16"/>
    </row>
    <row r="25" spans="1:121" ht="23.1" customHeight="1">
      <c r="A25" s="219"/>
      <c r="B25" s="220"/>
      <c r="C25" s="220"/>
      <c r="D25" s="220"/>
      <c r="E25" s="220"/>
      <c r="F25" s="220"/>
      <c r="G25" s="220"/>
      <c r="H25" s="220"/>
      <c r="I25" s="221"/>
      <c r="J25" s="240"/>
      <c r="K25" s="241"/>
      <c r="L25" s="241"/>
      <c r="M25" s="241"/>
      <c r="N25" s="241"/>
      <c r="O25" s="241"/>
      <c r="P25" s="241"/>
      <c r="Q25" s="241"/>
      <c r="R25" s="241"/>
      <c r="S25" s="241"/>
      <c r="T25" s="241"/>
      <c r="U25" s="234"/>
      <c r="V25" s="235"/>
      <c r="W25" s="235"/>
      <c r="X25" s="235"/>
      <c r="Y25" s="235"/>
      <c r="Z25" s="235"/>
      <c r="AA25" s="235"/>
      <c r="AB25" s="235"/>
      <c r="AC25" s="235"/>
      <c r="AD25" s="235"/>
      <c r="AE25" s="236"/>
      <c r="AF25" s="231"/>
      <c r="AG25" s="232"/>
      <c r="AH25" s="232"/>
      <c r="AI25" s="232"/>
      <c r="AJ25" s="232"/>
      <c r="AK25" s="232"/>
      <c r="AL25" s="232"/>
      <c r="AM25" s="232"/>
      <c r="AN25" s="232"/>
      <c r="AO25" s="232"/>
      <c r="AP25" s="233"/>
      <c r="AQ25" s="234"/>
      <c r="AR25" s="235"/>
      <c r="AS25" s="235"/>
      <c r="AT25" s="235"/>
      <c r="AU25" s="235"/>
      <c r="AV25" s="235"/>
      <c r="AW25" s="235"/>
      <c r="AX25" s="235"/>
      <c r="AY25" s="235"/>
      <c r="AZ25" s="235"/>
      <c r="BA25" s="236"/>
      <c r="BB25" s="231"/>
      <c r="BC25" s="232"/>
      <c r="BD25" s="232"/>
      <c r="BE25" s="232"/>
      <c r="BF25" s="232"/>
      <c r="BG25" s="232"/>
      <c r="BH25" s="232"/>
      <c r="BI25" s="232"/>
      <c r="BJ25" s="232"/>
      <c r="BK25" s="232"/>
      <c r="BL25" s="233"/>
      <c r="BM25" s="219"/>
      <c r="BN25" s="220"/>
      <c r="BO25" s="220"/>
      <c r="BP25" s="220"/>
      <c r="BQ25" s="220"/>
      <c r="BR25" s="220"/>
      <c r="BS25" s="220"/>
      <c r="BT25" s="220"/>
      <c r="BU25" s="220"/>
      <c r="BV25" s="220"/>
      <c r="BW25" s="220"/>
      <c r="BX25" s="221"/>
      <c r="BY25" s="121"/>
      <c r="DK25" s="16"/>
      <c r="DQ25" s="16"/>
    </row>
    <row r="26" spans="1:121" ht="12.75" customHeight="1" thickBot="1">
      <c r="A26" s="219"/>
      <c r="B26" s="220"/>
      <c r="C26" s="220"/>
      <c r="D26" s="220"/>
      <c r="E26" s="220"/>
      <c r="F26" s="220"/>
      <c r="G26" s="220"/>
      <c r="H26" s="220"/>
      <c r="I26" s="221"/>
      <c r="J26" s="222" t="s">
        <v>313</v>
      </c>
      <c r="K26" s="223"/>
      <c r="L26" s="223"/>
      <c r="M26" s="223"/>
      <c r="N26" s="223"/>
      <c r="O26" s="223"/>
      <c r="P26" s="223"/>
      <c r="Q26" s="223"/>
      <c r="R26" s="223"/>
      <c r="S26" s="223"/>
      <c r="T26" s="223"/>
      <c r="U26" s="222" t="s">
        <v>313</v>
      </c>
      <c r="V26" s="223"/>
      <c r="W26" s="223"/>
      <c r="X26" s="223"/>
      <c r="Y26" s="223"/>
      <c r="Z26" s="223"/>
      <c r="AA26" s="223"/>
      <c r="AB26" s="223"/>
      <c r="AC26" s="223"/>
      <c r="AD26" s="223"/>
      <c r="AE26" s="224"/>
      <c r="AF26" s="222" t="s">
        <v>313</v>
      </c>
      <c r="AG26" s="223"/>
      <c r="AH26" s="223"/>
      <c r="AI26" s="223"/>
      <c r="AJ26" s="223"/>
      <c r="AK26" s="223"/>
      <c r="AL26" s="223"/>
      <c r="AM26" s="223"/>
      <c r="AN26" s="223"/>
      <c r="AO26" s="223"/>
      <c r="AP26" s="224"/>
      <c r="AQ26" s="222" t="s">
        <v>313</v>
      </c>
      <c r="AR26" s="223"/>
      <c r="AS26" s="223"/>
      <c r="AT26" s="223"/>
      <c r="AU26" s="223"/>
      <c r="AV26" s="223"/>
      <c r="AW26" s="223"/>
      <c r="AX26" s="223"/>
      <c r="AY26" s="223"/>
      <c r="AZ26" s="223"/>
      <c r="BA26" s="224"/>
      <c r="BB26" s="222" t="s">
        <v>313</v>
      </c>
      <c r="BC26" s="223"/>
      <c r="BD26" s="223"/>
      <c r="BE26" s="223"/>
      <c r="BF26" s="223"/>
      <c r="BG26" s="223"/>
      <c r="BH26" s="223"/>
      <c r="BI26" s="223"/>
      <c r="BJ26" s="223"/>
      <c r="BK26" s="223"/>
      <c r="BL26" s="224"/>
      <c r="BM26" s="222" t="s">
        <v>313</v>
      </c>
      <c r="BN26" s="223"/>
      <c r="BO26" s="223"/>
      <c r="BP26" s="223"/>
      <c r="BQ26" s="223"/>
      <c r="BR26" s="223"/>
      <c r="BS26" s="223"/>
      <c r="BT26" s="223"/>
      <c r="BU26" s="223"/>
      <c r="BV26" s="223"/>
      <c r="BW26" s="223"/>
      <c r="BX26" s="224"/>
      <c r="BY26" s="123"/>
      <c r="DK26" s="16"/>
      <c r="DQ26" s="16"/>
    </row>
    <row r="27" spans="1:121" ht="24.95" customHeight="1" thickBot="1">
      <c r="A27" s="214">
        <v>0</v>
      </c>
      <c r="B27" s="215"/>
      <c r="C27" s="216"/>
      <c r="D27" s="217">
        <v>1</v>
      </c>
      <c r="E27" s="215"/>
      <c r="F27" s="216"/>
      <c r="G27" s="217">
        <v>2</v>
      </c>
      <c r="H27" s="215"/>
      <c r="I27" s="218"/>
      <c r="J27" s="1446">
        <v>104116</v>
      </c>
      <c r="K27" s="1446"/>
      <c r="L27" s="1446"/>
      <c r="M27" s="1446"/>
      <c r="N27" s="1446"/>
      <c r="O27" s="1446"/>
      <c r="P27" s="1446"/>
      <c r="Q27" s="1446"/>
      <c r="R27" s="1446"/>
      <c r="S27" s="1446"/>
      <c r="T27" s="1446"/>
      <c r="U27" s="1446">
        <v>5752</v>
      </c>
      <c r="V27" s="1446"/>
      <c r="W27" s="1446"/>
      <c r="X27" s="1446"/>
      <c r="Y27" s="1446"/>
      <c r="Z27" s="1446"/>
      <c r="AA27" s="1446"/>
      <c r="AB27" s="1446"/>
      <c r="AC27" s="1446"/>
      <c r="AD27" s="1446"/>
      <c r="AE27" s="1446"/>
      <c r="AF27" s="1446">
        <v>0</v>
      </c>
      <c r="AG27" s="1446"/>
      <c r="AH27" s="1446"/>
      <c r="AI27" s="1446"/>
      <c r="AJ27" s="1446"/>
      <c r="AK27" s="1446"/>
      <c r="AL27" s="1446"/>
      <c r="AM27" s="1446"/>
      <c r="AN27" s="1446"/>
      <c r="AO27" s="1446"/>
      <c r="AP27" s="1436"/>
      <c r="AQ27" s="1446">
        <v>2493</v>
      </c>
      <c r="AR27" s="1446"/>
      <c r="AS27" s="1446"/>
      <c r="AT27" s="1446"/>
      <c r="AU27" s="1446"/>
      <c r="AV27" s="1446"/>
      <c r="AW27" s="1446"/>
      <c r="AX27" s="1446"/>
      <c r="AY27" s="1446"/>
      <c r="AZ27" s="1446"/>
      <c r="BA27" s="1446"/>
      <c r="BB27" s="1446">
        <v>0</v>
      </c>
      <c r="BC27" s="1446"/>
      <c r="BD27" s="1446"/>
      <c r="BE27" s="1446"/>
      <c r="BF27" s="1446"/>
      <c r="BG27" s="1446"/>
      <c r="BH27" s="1446"/>
      <c r="BI27" s="1446"/>
      <c r="BJ27" s="1446"/>
      <c r="BK27" s="1446"/>
      <c r="BL27" s="1446"/>
      <c r="BM27" s="1436">
        <v>87521</v>
      </c>
      <c r="BN27" s="1437"/>
      <c r="BO27" s="1437"/>
      <c r="BP27" s="1437"/>
      <c r="BQ27" s="1437"/>
      <c r="BR27" s="1437"/>
      <c r="BS27" s="1437"/>
      <c r="BT27" s="1437"/>
      <c r="BU27" s="1437"/>
      <c r="BV27" s="1437"/>
      <c r="BW27" s="1437"/>
      <c r="BX27" s="1443"/>
      <c r="BY27" s="134"/>
      <c r="DF27" s="18"/>
      <c r="DG27" s="97"/>
      <c r="DH27" s="97"/>
      <c r="DI27" s="97"/>
      <c r="DJ27" s="97"/>
      <c r="DK27" s="97"/>
      <c r="DL27" s="97"/>
      <c r="DM27" s="97"/>
      <c r="DN27" s="97"/>
      <c r="DO27" s="97"/>
      <c r="DP27" s="97"/>
      <c r="DQ27" s="97"/>
    </row>
  </sheetData>
  <sheetProtection algorithmName="SHA-512" hashValue="AE52NtQvV4DyHamopRXKE0XFtuzzVCv55CMXz+SuvyezLDj/FTd5j1eZJO0cir0vLVLTpkmDdEb2GckGOEO/zA==" saltValue="pi0CsdoHXG6p57LI45ft4Q==" spinCount="100000" sheet="1" objects="1" scenarios="1" selectLockedCells="1"/>
  <mergeCells count="121">
    <mergeCell ref="BJ9:DW9"/>
    <mergeCell ref="CF10:CP11"/>
    <mergeCell ref="CQ10:DA11"/>
    <mergeCell ref="BM21:BX21"/>
    <mergeCell ref="J21:T21"/>
    <mergeCell ref="U21:AE21"/>
    <mergeCell ref="AF21:AP21"/>
    <mergeCell ref="AQ21:BA21"/>
    <mergeCell ref="BB21:BL21"/>
    <mergeCell ref="V10:AG11"/>
    <mergeCell ref="AH10:AS11"/>
    <mergeCell ref="J12:U12"/>
    <mergeCell ref="AT11:BA11"/>
    <mergeCell ref="BB11:BI11"/>
    <mergeCell ref="AT9:BI10"/>
    <mergeCell ref="AH13:AS13"/>
    <mergeCell ref="AT13:BA13"/>
    <mergeCell ref="BB13:BI13"/>
    <mergeCell ref="J13:U13"/>
    <mergeCell ref="BB12:BI12"/>
    <mergeCell ref="AT12:BA12"/>
    <mergeCell ref="V12:AG12"/>
    <mergeCell ref="AH12:AS12"/>
    <mergeCell ref="DM13:DW13"/>
    <mergeCell ref="AH7:AS7"/>
    <mergeCell ref="DM7:DW7"/>
    <mergeCell ref="BJ7:BT7"/>
    <mergeCell ref="BB7:BI7"/>
    <mergeCell ref="DK3:EE3"/>
    <mergeCell ref="DB7:DL7"/>
    <mergeCell ref="DK1:EE2"/>
    <mergeCell ref="CF7:CP7"/>
    <mergeCell ref="BJ8:DW8"/>
    <mergeCell ref="A8:I12"/>
    <mergeCell ref="J8:BI8"/>
    <mergeCell ref="J9:AS9"/>
    <mergeCell ref="J10:U11"/>
    <mergeCell ref="Z1:AE2"/>
    <mergeCell ref="J7:U7"/>
    <mergeCell ref="V7:AG7"/>
    <mergeCell ref="W3:Y3"/>
    <mergeCell ref="Z3:AB3"/>
    <mergeCell ref="AC3:AE3"/>
    <mergeCell ref="AF1:CX3"/>
    <mergeCell ref="CQ7:DA7"/>
    <mergeCell ref="BU7:CE7"/>
    <mergeCell ref="AT7:BA7"/>
    <mergeCell ref="Q3:S3"/>
    <mergeCell ref="T3:V3"/>
    <mergeCell ref="A1:G2"/>
    <mergeCell ref="H1:Y2"/>
    <mergeCell ref="A3:G3"/>
    <mergeCell ref="H3:J3"/>
    <mergeCell ref="K3:M3"/>
    <mergeCell ref="N3:P3"/>
    <mergeCell ref="CY3:DJ3"/>
    <mergeCell ref="CY1:DJ2"/>
    <mergeCell ref="AQ20:BA20"/>
    <mergeCell ref="BU13:CE13"/>
    <mergeCell ref="CF13:CP13"/>
    <mergeCell ref="DM12:DW12"/>
    <mergeCell ref="CQ12:DA12"/>
    <mergeCell ref="BJ10:BT11"/>
    <mergeCell ref="BU10:CE11"/>
    <mergeCell ref="DB12:DL12"/>
    <mergeCell ref="DB13:DL13"/>
    <mergeCell ref="CQ13:DA13"/>
    <mergeCell ref="DB10:DL11"/>
    <mergeCell ref="DM10:DW11"/>
    <mergeCell ref="BJ12:BT12"/>
    <mergeCell ref="BU12:CE12"/>
    <mergeCell ref="CF12:CP12"/>
    <mergeCell ref="BJ13:BT13"/>
    <mergeCell ref="A13:C13"/>
    <mergeCell ref="D13:F13"/>
    <mergeCell ref="AF19:AP19"/>
    <mergeCell ref="J17:T18"/>
    <mergeCell ref="U17:AE18"/>
    <mergeCell ref="AF17:AP18"/>
    <mergeCell ref="AQ16:BA18"/>
    <mergeCell ref="V13:AG13"/>
    <mergeCell ref="G13:I13"/>
    <mergeCell ref="AQ19:BA19"/>
    <mergeCell ref="AQ14:BA14"/>
    <mergeCell ref="J15:BA15"/>
    <mergeCell ref="J14:T14"/>
    <mergeCell ref="U14:AE14"/>
    <mergeCell ref="AF14:AP14"/>
    <mergeCell ref="J19:T19"/>
    <mergeCell ref="U19:AE19"/>
    <mergeCell ref="A15:I19"/>
    <mergeCell ref="J16:AP16"/>
    <mergeCell ref="BB27:BL27"/>
    <mergeCell ref="BM27:BX27"/>
    <mergeCell ref="J27:T27"/>
    <mergeCell ref="U27:AE27"/>
    <mergeCell ref="AF27:AP27"/>
    <mergeCell ref="AQ27:BA27"/>
    <mergeCell ref="BM22:BX25"/>
    <mergeCell ref="AF26:AP26"/>
    <mergeCell ref="AQ26:BA26"/>
    <mergeCell ref="BB26:BL26"/>
    <mergeCell ref="BM26:BX26"/>
    <mergeCell ref="U22:BL22"/>
    <mergeCell ref="AF24:AP25"/>
    <mergeCell ref="AQ23:BA25"/>
    <mergeCell ref="BB24:BL25"/>
    <mergeCell ref="J22:T25"/>
    <mergeCell ref="J26:T26"/>
    <mergeCell ref="U26:AE26"/>
    <mergeCell ref="U23:AE25"/>
    <mergeCell ref="AF20:AP20"/>
    <mergeCell ref="A27:C27"/>
    <mergeCell ref="D27:F27"/>
    <mergeCell ref="G27:I27"/>
    <mergeCell ref="A22:I26"/>
    <mergeCell ref="A20:C20"/>
    <mergeCell ref="D20:F20"/>
    <mergeCell ref="G20:I20"/>
    <mergeCell ref="J20:T20"/>
    <mergeCell ref="U20:AE20"/>
  </mergeCells>
  <phoneticPr fontId="3"/>
  <dataValidations count="5">
    <dataValidation type="whole" allowBlank="1" showInputMessage="1" showErrorMessage="1" errorTitle="入力エラー" error="数値以外の入力または､7桁以上の入力は行えません。" sqref="CF13:DW13 V13:AG13">
      <formula1>-99999</formula1>
      <formula2>999999</formula2>
    </dataValidation>
    <dataValidation type="whole" allowBlank="1" showInputMessage="1" showErrorMessage="1" errorTitle="入力エラー" error="数値以外の入力または､6桁以上の入力は行えません。" sqref="AT13:CE13">
      <formula1>-9999</formula1>
      <formula2>99999</formula2>
    </dataValidation>
    <dataValidation type="whole" allowBlank="1" showInputMessage="1" showErrorMessage="1" errorTitle="入力エラー" error="数値以外の入力または､9桁以上の入力は行えません。" sqref="J27:T27">
      <formula1>-9999999</formula1>
      <formula2>99999999</formula2>
    </dataValidation>
    <dataValidation type="whole" allowBlank="1" showInputMessage="1" showErrorMessage="1" errorTitle="入力エラー" error="数値以外の入力または､10桁以上の入力は行えません。" sqref="J13:U13 BM27:BY27">
      <formula1>-99999999</formula1>
      <formula2>999999999</formula2>
    </dataValidation>
    <dataValidation type="whole" allowBlank="1" showInputMessage="1" showErrorMessage="1" errorTitle="入力エラー" error="数値以外の入力または､8桁以上の入力は行えません。" sqref="J20:AP20 U27:BL27">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orientation="landscape" useFirstPageNumber="1" horizontalDpi="300" verticalDpi="300" r:id="rId1"/>
  <headerFooter alignWithMargins="0">
    <oddFooter>&amp;R課税市-&amp;P</oddFooter>
  </headerFooter>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2"/>
  <dimension ref="A1:EI31"/>
  <sheetViews>
    <sheetView showGridLines="0" zoomScale="85" zoomScaleNormal="100" zoomScaleSheetLayoutView="100" workbookViewId="0">
      <selection activeCell="V12" sqref="V12:AE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9" s="152" customFormat="1" ht="12.75" customHeight="1">
      <c r="A1" s="382"/>
      <c r="B1" s="382"/>
      <c r="C1" s="382"/>
      <c r="D1" s="382"/>
      <c r="E1" s="382"/>
      <c r="F1" s="382"/>
      <c r="G1" s="383"/>
      <c r="H1" s="384" t="s">
        <v>62</v>
      </c>
      <c r="I1" s="266"/>
      <c r="J1" s="266"/>
      <c r="K1" s="266"/>
      <c r="L1" s="266"/>
      <c r="M1" s="266"/>
      <c r="N1" s="266"/>
      <c r="O1" s="266"/>
      <c r="P1" s="266"/>
      <c r="Q1" s="266"/>
      <c r="R1" s="266"/>
      <c r="S1" s="266"/>
      <c r="T1" s="266"/>
      <c r="U1" s="266"/>
      <c r="V1" s="266"/>
      <c r="W1" s="266"/>
      <c r="X1" s="266"/>
      <c r="Y1" s="267"/>
      <c r="Z1" s="385" t="s">
        <v>517</v>
      </c>
      <c r="AA1" s="266"/>
      <c r="AB1" s="266"/>
      <c r="AC1" s="266"/>
      <c r="AD1" s="266"/>
      <c r="AE1" s="267"/>
      <c r="AF1" s="189" t="str">
        <f>"第2表　"&amp; LEFT(表00!AA1,6) &amp; "個人の市町村民税の納税義務者等に関する調"</f>
        <v>第2表　平成29年度個人の市町村民税の納税義務者等に関する調</v>
      </c>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378" t="s">
        <v>608</v>
      </c>
      <c r="CZ1" s="378"/>
      <c r="DA1" s="378"/>
      <c r="DB1" s="378"/>
      <c r="DC1" s="378"/>
      <c r="DD1" s="378"/>
      <c r="DE1" s="378"/>
      <c r="DF1" s="378"/>
      <c r="DG1" s="378"/>
      <c r="DH1" s="378"/>
      <c r="DI1" s="378"/>
      <c r="DJ1" s="378"/>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9" s="152" customFormat="1" ht="13.15" customHeight="1" thickBot="1">
      <c r="A2" s="382"/>
      <c r="B2" s="382"/>
      <c r="C2" s="382"/>
      <c r="D2" s="382"/>
      <c r="E2" s="382"/>
      <c r="F2" s="382"/>
      <c r="G2" s="383"/>
      <c r="H2" s="268"/>
      <c r="I2" s="269"/>
      <c r="J2" s="269"/>
      <c r="K2" s="269"/>
      <c r="L2" s="269"/>
      <c r="M2" s="269"/>
      <c r="N2" s="269"/>
      <c r="O2" s="269"/>
      <c r="P2" s="269"/>
      <c r="Q2" s="269"/>
      <c r="R2" s="269"/>
      <c r="S2" s="269"/>
      <c r="T2" s="269"/>
      <c r="U2" s="269"/>
      <c r="V2" s="269"/>
      <c r="W2" s="269"/>
      <c r="X2" s="269"/>
      <c r="Y2" s="270"/>
      <c r="Z2" s="268"/>
      <c r="AA2" s="269"/>
      <c r="AB2" s="269"/>
      <c r="AC2" s="269"/>
      <c r="AD2" s="269"/>
      <c r="AE2" s="270"/>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379"/>
      <c r="CZ2" s="379"/>
      <c r="DA2" s="379"/>
      <c r="DB2" s="379"/>
      <c r="DC2" s="379"/>
      <c r="DD2" s="379"/>
      <c r="DE2" s="379"/>
      <c r="DF2" s="379"/>
      <c r="DG2" s="379"/>
      <c r="DH2" s="379"/>
      <c r="DI2" s="379"/>
      <c r="DJ2" s="379"/>
      <c r="DK2" s="291"/>
      <c r="DL2" s="291"/>
      <c r="DM2" s="291"/>
      <c r="DN2" s="291"/>
      <c r="DO2" s="291"/>
      <c r="DP2" s="291"/>
      <c r="DQ2" s="291"/>
      <c r="DR2" s="291"/>
      <c r="DS2" s="291"/>
      <c r="DT2" s="291"/>
      <c r="DU2" s="291"/>
      <c r="DV2" s="291"/>
      <c r="DW2" s="291"/>
      <c r="DX2" s="291"/>
      <c r="DY2" s="291"/>
      <c r="DZ2" s="291"/>
      <c r="EA2" s="291"/>
      <c r="EB2" s="291"/>
      <c r="EC2" s="291"/>
      <c r="ED2" s="291"/>
      <c r="EE2" s="291"/>
    </row>
    <row r="3" spans="1:139" s="152" customFormat="1" ht="25.5" customHeight="1" thickBot="1">
      <c r="A3" s="380"/>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381">
        <v>0</v>
      </c>
      <c r="AA3" s="276"/>
      <c r="AB3" s="277"/>
      <c r="AC3" s="272">
        <v>2</v>
      </c>
      <c r="AD3" s="279"/>
      <c r="AE3" s="280"/>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379" t="s">
        <v>515</v>
      </c>
      <c r="CZ3" s="379"/>
      <c r="DA3" s="379"/>
      <c r="DB3" s="379"/>
      <c r="DC3" s="379"/>
      <c r="DD3" s="379"/>
      <c r="DE3" s="379"/>
      <c r="DF3" s="379"/>
      <c r="DG3" s="379"/>
      <c r="DH3" s="379"/>
      <c r="DI3" s="379"/>
      <c r="DJ3" s="379"/>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9" ht="13.5" customHeight="1">
      <c r="M4" s="16"/>
      <c r="R4" s="16"/>
    </row>
    <row r="5" spans="1:139"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c r="EH5" s="154"/>
      <c r="EI5" s="154"/>
    </row>
    <row r="6" spans="1:139" ht="13.5" customHeight="1"/>
    <row r="7" spans="1:139" ht="15" customHeight="1">
      <c r="M7" s="16"/>
      <c r="V7" s="271" t="s">
        <v>63</v>
      </c>
      <c r="W7" s="271"/>
      <c r="X7" s="271"/>
      <c r="Y7" s="271"/>
      <c r="Z7" s="271"/>
      <c r="AA7" s="271"/>
      <c r="AB7" s="271"/>
      <c r="AC7" s="271"/>
      <c r="AD7" s="271"/>
      <c r="AE7" s="271"/>
      <c r="AF7" s="271" t="s">
        <v>64</v>
      </c>
      <c r="AG7" s="271"/>
      <c r="AH7" s="271"/>
      <c r="AI7" s="271"/>
      <c r="AJ7" s="271"/>
      <c r="AK7" s="271"/>
      <c r="AL7" s="271"/>
      <c r="AM7" s="271"/>
      <c r="AN7" s="271"/>
      <c r="AO7" s="271"/>
      <c r="AP7" s="271" t="s">
        <v>65</v>
      </c>
      <c r="AQ7" s="271"/>
      <c r="AR7" s="271"/>
      <c r="AS7" s="271"/>
      <c r="AT7" s="271"/>
      <c r="AU7" s="271"/>
      <c r="AV7" s="271"/>
      <c r="AW7" s="271"/>
      <c r="AX7" s="271"/>
      <c r="AY7" s="271"/>
      <c r="AZ7" s="271" t="s">
        <v>66</v>
      </c>
      <c r="BA7" s="271"/>
      <c r="BB7" s="271"/>
      <c r="BC7" s="271"/>
      <c r="BD7" s="271"/>
      <c r="BE7" s="271"/>
      <c r="BF7" s="271"/>
      <c r="BG7" s="271"/>
      <c r="BH7" s="271"/>
      <c r="BI7" s="271"/>
      <c r="BJ7" s="271" t="s">
        <v>67</v>
      </c>
      <c r="BK7" s="271"/>
      <c r="BL7" s="271"/>
      <c r="BM7" s="271"/>
      <c r="BN7" s="271"/>
      <c r="BO7" s="271"/>
      <c r="BP7" s="271"/>
      <c r="BQ7" s="271"/>
      <c r="BR7" s="271"/>
      <c r="BS7" s="271"/>
      <c r="BT7" s="271"/>
      <c r="BU7" s="271" t="s">
        <v>68</v>
      </c>
      <c r="BV7" s="271"/>
      <c r="BW7" s="271"/>
      <c r="BX7" s="271"/>
      <c r="BY7" s="271"/>
      <c r="BZ7" s="271"/>
      <c r="CA7" s="271"/>
      <c r="CB7" s="271"/>
      <c r="CC7" s="271"/>
      <c r="CD7" s="271"/>
      <c r="CE7" s="271"/>
      <c r="CF7" s="271" t="s">
        <v>69</v>
      </c>
      <c r="CG7" s="271"/>
      <c r="CH7" s="271"/>
      <c r="CI7" s="271"/>
      <c r="CJ7" s="271"/>
      <c r="CK7" s="271"/>
      <c r="CL7" s="271"/>
      <c r="CM7" s="271"/>
      <c r="CN7" s="271"/>
      <c r="CO7" s="271"/>
      <c r="CP7" s="271"/>
      <c r="CQ7" s="271" t="s">
        <v>285</v>
      </c>
      <c r="CR7" s="271"/>
      <c r="CS7" s="271"/>
      <c r="CT7" s="271"/>
      <c r="CU7" s="271"/>
      <c r="CV7" s="271"/>
      <c r="CW7" s="271"/>
      <c r="CX7" s="271"/>
      <c r="CY7" s="271"/>
      <c r="CZ7" s="271"/>
      <c r="DA7" s="271" t="s">
        <v>575</v>
      </c>
      <c r="DB7" s="271"/>
      <c r="DC7" s="271"/>
      <c r="DD7" s="271"/>
      <c r="DE7" s="271"/>
      <c r="DF7" s="271"/>
      <c r="DG7" s="271"/>
      <c r="DH7" s="271"/>
      <c r="DI7" s="271"/>
      <c r="DJ7" s="271"/>
      <c r="DK7" s="271" t="s">
        <v>524</v>
      </c>
      <c r="DL7" s="271"/>
      <c r="DM7" s="271"/>
      <c r="DN7" s="271"/>
      <c r="DO7" s="271"/>
      <c r="DP7" s="271"/>
      <c r="DQ7" s="271"/>
      <c r="DR7" s="271"/>
      <c r="DS7" s="271"/>
      <c r="DT7" s="271"/>
      <c r="DU7" s="271"/>
      <c r="DV7" s="271"/>
      <c r="DW7" s="271" t="s">
        <v>29</v>
      </c>
      <c r="DX7" s="271"/>
      <c r="DY7" s="271"/>
      <c r="DZ7" s="271"/>
      <c r="EA7" s="271"/>
      <c r="EB7" s="271"/>
      <c r="EC7" s="271"/>
      <c r="ED7" s="271"/>
      <c r="EE7" s="271"/>
      <c r="EF7" s="271"/>
      <c r="EG7" s="271"/>
      <c r="EH7" s="271"/>
    </row>
    <row r="8" spans="1:139" ht="15" customHeight="1">
      <c r="A8" s="364" t="s">
        <v>700</v>
      </c>
      <c r="B8" s="365"/>
      <c r="C8" s="365"/>
      <c r="D8" s="365"/>
      <c r="E8" s="365"/>
      <c r="F8" s="365"/>
      <c r="G8" s="365"/>
      <c r="H8" s="365"/>
      <c r="I8" s="365"/>
      <c r="J8" s="365"/>
      <c r="K8" s="365"/>
      <c r="L8" s="366"/>
      <c r="M8" s="373" t="s">
        <v>753</v>
      </c>
      <c r="N8" s="374"/>
      <c r="O8" s="374"/>
      <c r="P8" s="374"/>
      <c r="Q8" s="374"/>
      <c r="R8" s="374"/>
      <c r="S8" s="374"/>
      <c r="T8" s="374"/>
      <c r="U8" s="375"/>
      <c r="V8" s="318" t="s">
        <v>368</v>
      </c>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20"/>
      <c r="AZ8" s="318" t="s">
        <v>369</v>
      </c>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20"/>
      <c r="CF8" s="318" t="s">
        <v>370</v>
      </c>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c r="DF8" s="319"/>
      <c r="DG8" s="319"/>
      <c r="DH8" s="319"/>
      <c r="DI8" s="319"/>
      <c r="DJ8" s="319"/>
      <c r="DK8" s="319"/>
      <c r="DL8" s="319"/>
      <c r="DM8" s="319"/>
      <c r="DN8" s="319"/>
      <c r="DO8" s="319"/>
      <c r="DP8" s="319"/>
      <c r="DQ8" s="319"/>
      <c r="DR8" s="319"/>
      <c r="DS8" s="319"/>
      <c r="DT8" s="319"/>
      <c r="DU8" s="319"/>
      <c r="DV8" s="319"/>
      <c r="DW8" s="319"/>
      <c r="DX8" s="319"/>
      <c r="DY8" s="319"/>
      <c r="DZ8" s="319"/>
      <c r="EA8" s="319"/>
      <c r="EB8" s="319"/>
      <c r="EC8" s="319"/>
      <c r="ED8" s="319"/>
      <c r="EE8" s="319"/>
      <c r="EF8" s="319"/>
      <c r="EG8" s="319"/>
      <c r="EH8" s="320"/>
    </row>
    <row r="9" spans="1:139" ht="33.6" customHeight="1">
      <c r="A9" s="367"/>
      <c r="B9" s="368"/>
      <c r="C9" s="368"/>
      <c r="D9" s="368"/>
      <c r="E9" s="368"/>
      <c r="F9" s="368"/>
      <c r="G9" s="368"/>
      <c r="H9" s="368"/>
      <c r="I9" s="368"/>
      <c r="J9" s="368"/>
      <c r="K9" s="368"/>
      <c r="L9" s="369"/>
      <c r="M9" s="376"/>
      <c r="N9" s="377"/>
      <c r="O9" s="377"/>
      <c r="P9" s="377"/>
      <c r="Q9" s="377"/>
      <c r="R9" s="377"/>
      <c r="S9" s="377"/>
      <c r="T9" s="377"/>
      <c r="U9" s="377"/>
      <c r="V9" s="295" t="s">
        <v>842</v>
      </c>
      <c r="W9" s="296"/>
      <c r="X9" s="296"/>
      <c r="Y9" s="296"/>
      <c r="Z9" s="296"/>
      <c r="AA9" s="296"/>
      <c r="AB9" s="296"/>
      <c r="AC9" s="296"/>
      <c r="AD9" s="296"/>
      <c r="AE9" s="297"/>
      <c r="AF9" s="200" t="s">
        <v>460</v>
      </c>
      <c r="AG9" s="296"/>
      <c r="AH9" s="296"/>
      <c r="AI9" s="296"/>
      <c r="AJ9" s="296"/>
      <c r="AK9" s="296"/>
      <c r="AL9" s="296"/>
      <c r="AM9" s="296"/>
      <c r="AN9" s="296"/>
      <c r="AO9" s="297"/>
      <c r="AP9" s="295" t="s">
        <v>843</v>
      </c>
      <c r="AQ9" s="296"/>
      <c r="AR9" s="296"/>
      <c r="AS9" s="296"/>
      <c r="AT9" s="296"/>
      <c r="AU9" s="296"/>
      <c r="AV9" s="296"/>
      <c r="AW9" s="296"/>
      <c r="AX9" s="296"/>
      <c r="AY9" s="297"/>
      <c r="AZ9" s="295" t="s">
        <v>845</v>
      </c>
      <c r="BA9" s="296"/>
      <c r="BB9" s="296"/>
      <c r="BC9" s="296"/>
      <c r="BD9" s="296"/>
      <c r="BE9" s="296"/>
      <c r="BF9" s="296"/>
      <c r="BG9" s="296"/>
      <c r="BH9" s="296"/>
      <c r="BI9" s="297"/>
      <c r="BJ9" s="200" t="s">
        <v>455</v>
      </c>
      <c r="BK9" s="296"/>
      <c r="BL9" s="296"/>
      <c r="BM9" s="296"/>
      <c r="BN9" s="296"/>
      <c r="BO9" s="296"/>
      <c r="BP9" s="296"/>
      <c r="BQ9" s="296"/>
      <c r="BR9" s="296"/>
      <c r="BS9" s="296"/>
      <c r="BT9" s="297"/>
      <c r="BU9" s="295" t="s">
        <v>848</v>
      </c>
      <c r="BV9" s="296"/>
      <c r="BW9" s="296"/>
      <c r="BX9" s="296"/>
      <c r="BY9" s="296"/>
      <c r="BZ9" s="296"/>
      <c r="CA9" s="296"/>
      <c r="CB9" s="296"/>
      <c r="CC9" s="296"/>
      <c r="CD9" s="296"/>
      <c r="CE9" s="297"/>
      <c r="CF9" s="295" t="s">
        <v>842</v>
      </c>
      <c r="CG9" s="296"/>
      <c r="CH9" s="296"/>
      <c r="CI9" s="296"/>
      <c r="CJ9" s="296"/>
      <c r="CK9" s="296"/>
      <c r="CL9" s="296"/>
      <c r="CM9" s="296"/>
      <c r="CN9" s="296"/>
      <c r="CO9" s="296"/>
      <c r="CP9" s="297"/>
      <c r="CQ9" s="200" t="s">
        <v>460</v>
      </c>
      <c r="CR9" s="296"/>
      <c r="CS9" s="296"/>
      <c r="CT9" s="296"/>
      <c r="CU9" s="296"/>
      <c r="CV9" s="296"/>
      <c r="CW9" s="296"/>
      <c r="CX9" s="296"/>
      <c r="CY9" s="296"/>
      <c r="CZ9" s="297"/>
      <c r="DA9" s="295" t="s">
        <v>852</v>
      </c>
      <c r="DB9" s="296"/>
      <c r="DC9" s="296"/>
      <c r="DD9" s="296"/>
      <c r="DE9" s="296"/>
      <c r="DF9" s="296"/>
      <c r="DG9" s="296"/>
      <c r="DH9" s="296"/>
      <c r="DI9" s="296"/>
      <c r="DJ9" s="297"/>
      <c r="DK9" s="200" t="s">
        <v>455</v>
      </c>
      <c r="DL9" s="296"/>
      <c r="DM9" s="296"/>
      <c r="DN9" s="296"/>
      <c r="DO9" s="296"/>
      <c r="DP9" s="296"/>
      <c r="DQ9" s="296"/>
      <c r="DR9" s="296"/>
      <c r="DS9" s="296"/>
      <c r="DT9" s="296"/>
      <c r="DU9" s="296"/>
      <c r="DV9" s="297"/>
      <c r="DW9" s="295" t="s">
        <v>855</v>
      </c>
      <c r="DX9" s="296"/>
      <c r="DY9" s="296"/>
      <c r="DZ9" s="296"/>
      <c r="EA9" s="296"/>
      <c r="EB9" s="296"/>
      <c r="EC9" s="296"/>
      <c r="ED9" s="296"/>
      <c r="EE9" s="296"/>
      <c r="EF9" s="296"/>
      <c r="EG9" s="296"/>
      <c r="EH9" s="297"/>
    </row>
    <row r="10" spans="1:139" ht="9.9499999999999993" customHeight="1">
      <c r="A10" s="367"/>
      <c r="B10" s="368"/>
      <c r="C10" s="368"/>
      <c r="D10" s="368"/>
      <c r="E10" s="368"/>
      <c r="F10" s="368"/>
      <c r="G10" s="368"/>
      <c r="H10" s="368"/>
      <c r="I10" s="368"/>
      <c r="J10" s="368"/>
      <c r="K10" s="368"/>
      <c r="L10" s="369"/>
      <c r="M10" s="376"/>
      <c r="N10" s="377"/>
      <c r="O10" s="377"/>
      <c r="P10" s="377"/>
      <c r="Q10" s="377"/>
      <c r="R10" s="377"/>
      <c r="S10" s="377"/>
      <c r="T10" s="377"/>
      <c r="U10" s="377"/>
      <c r="V10" s="312" t="s">
        <v>839</v>
      </c>
      <c r="W10" s="313"/>
      <c r="X10" s="313"/>
      <c r="Y10" s="313"/>
      <c r="Z10" s="313"/>
      <c r="AA10" s="313"/>
      <c r="AB10" s="313"/>
      <c r="AC10" s="313"/>
      <c r="AD10" s="313"/>
      <c r="AE10" s="314"/>
      <c r="AF10" s="312" t="s">
        <v>840</v>
      </c>
      <c r="AG10" s="313"/>
      <c r="AH10" s="313"/>
      <c r="AI10" s="313"/>
      <c r="AJ10" s="313"/>
      <c r="AK10" s="313"/>
      <c r="AL10" s="313"/>
      <c r="AM10" s="313"/>
      <c r="AN10" s="313"/>
      <c r="AO10" s="314"/>
      <c r="AP10" s="312" t="s">
        <v>841</v>
      </c>
      <c r="AQ10" s="313"/>
      <c r="AR10" s="313"/>
      <c r="AS10" s="313"/>
      <c r="AT10" s="313"/>
      <c r="AU10" s="313"/>
      <c r="AV10" s="313"/>
      <c r="AW10" s="313"/>
      <c r="AX10" s="313"/>
      <c r="AY10" s="314"/>
      <c r="AZ10" s="312" t="s">
        <v>844</v>
      </c>
      <c r="BA10" s="313"/>
      <c r="BB10" s="313"/>
      <c r="BC10" s="313"/>
      <c r="BD10" s="313"/>
      <c r="BE10" s="313"/>
      <c r="BF10" s="313"/>
      <c r="BG10" s="313"/>
      <c r="BH10" s="313"/>
      <c r="BI10" s="314"/>
      <c r="BJ10" s="312" t="s">
        <v>846</v>
      </c>
      <c r="BK10" s="313"/>
      <c r="BL10" s="313"/>
      <c r="BM10" s="313"/>
      <c r="BN10" s="313"/>
      <c r="BO10" s="313"/>
      <c r="BP10" s="313"/>
      <c r="BQ10" s="313"/>
      <c r="BR10" s="313"/>
      <c r="BS10" s="313"/>
      <c r="BT10" s="314"/>
      <c r="BU10" s="312" t="s">
        <v>847</v>
      </c>
      <c r="BV10" s="313"/>
      <c r="BW10" s="313"/>
      <c r="BX10" s="313"/>
      <c r="BY10" s="313"/>
      <c r="BZ10" s="313"/>
      <c r="CA10" s="313"/>
      <c r="CB10" s="313"/>
      <c r="CC10" s="313"/>
      <c r="CD10" s="313"/>
      <c r="CE10" s="314"/>
      <c r="CF10" s="312" t="s">
        <v>849</v>
      </c>
      <c r="CG10" s="313"/>
      <c r="CH10" s="313"/>
      <c r="CI10" s="313"/>
      <c r="CJ10" s="313"/>
      <c r="CK10" s="313"/>
      <c r="CL10" s="313"/>
      <c r="CM10" s="313"/>
      <c r="CN10" s="313"/>
      <c r="CO10" s="313"/>
      <c r="CP10" s="314"/>
      <c r="CQ10" s="312" t="s">
        <v>850</v>
      </c>
      <c r="CR10" s="313"/>
      <c r="CS10" s="313"/>
      <c r="CT10" s="313"/>
      <c r="CU10" s="313"/>
      <c r="CV10" s="313"/>
      <c r="CW10" s="313"/>
      <c r="CX10" s="313"/>
      <c r="CY10" s="313"/>
      <c r="CZ10" s="314"/>
      <c r="DA10" s="312" t="s">
        <v>851</v>
      </c>
      <c r="DB10" s="313"/>
      <c r="DC10" s="313"/>
      <c r="DD10" s="313"/>
      <c r="DE10" s="313"/>
      <c r="DF10" s="313"/>
      <c r="DG10" s="313"/>
      <c r="DH10" s="313"/>
      <c r="DI10" s="313"/>
      <c r="DJ10" s="314"/>
      <c r="DK10" s="312" t="s">
        <v>853</v>
      </c>
      <c r="DL10" s="313"/>
      <c r="DM10" s="313"/>
      <c r="DN10" s="313"/>
      <c r="DO10" s="313"/>
      <c r="DP10" s="313"/>
      <c r="DQ10" s="313"/>
      <c r="DR10" s="313"/>
      <c r="DS10" s="313"/>
      <c r="DT10" s="313"/>
      <c r="DU10" s="313"/>
      <c r="DV10" s="314"/>
      <c r="DW10" s="312" t="s">
        <v>854</v>
      </c>
      <c r="DX10" s="313"/>
      <c r="DY10" s="313"/>
      <c r="DZ10" s="313"/>
      <c r="EA10" s="313"/>
      <c r="EB10" s="313"/>
      <c r="EC10" s="313"/>
      <c r="ED10" s="313"/>
      <c r="EE10" s="313"/>
      <c r="EF10" s="313"/>
      <c r="EG10" s="313"/>
      <c r="EH10" s="314"/>
    </row>
    <row r="11" spans="1:139" ht="9.9499999999999993" customHeight="1" thickBot="1">
      <c r="A11" s="370"/>
      <c r="B11" s="371"/>
      <c r="C11" s="371"/>
      <c r="D11" s="371"/>
      <c r="E11" s="371"/>
      <c r="F11" s="371"/>
      <c r="G11" s="371"/>
      <c r="H11" s="371"/>
      <c r="I11" s="371"/>
      <c r="J11" s="371"/>
      <c r="K11" s="371"/>
      <c r="L11" s="372"/>
      <c r="M11" s="376"/>
      <c r="N11" s="377"/>
      <c r="O11" s="377"/>
      <c r="P11" s="377"/>
      <c r="Q11" s="377"/>
      <c r="R11" s="377"/>
      <c r="S11" s="377"/>
      <c r="T11" s="377"/>
      <c r="U11" s="377"/>
      <c r="V11" s="324" t="s">
        <v>458</v>
      </c>
      <c r="W11" s="325"/>
      <c r="X11" s="325"/>
      <c r="Y11" s="325"/>
      <c r="Z11" s="325"/>
      <c r="AA11" s="325"/>
      <c r="AB11" s="325"/>
      <c r="AC11" s="325"/>
      <c r="AD11" s="325"/>
      <c r="AE11" s="326"/>
      <c r="AF11" s="324" t="s">
        <v>193</v>
      </c>
      <c r="AG11" s="325"/>
      <c r="AH11" s="325"/>
      <c r="AI11" s="325"/>
      <c r="AJ11" s="325"/>
      <c r="AK11" s="325"/>
      <c r="AL11" s="325"/>
      <c r="AM11" s="325"/>
      <c r="AN11" s="325"/>
      <c r="AO11" s="326"/>
      <c r="AP11" s="324" t="s">
        <v>193</v>
      </c>
      <c r="AQ11" s="325"/>
      <c r="AR11" s="325"/>
      <c r="AS11" s="325"/>
      <c r="AT11" s="325"/>
      <c r="AU11" s="325"/>
      <c r="AV11" s="325"/>
      <c r="AW11" s="325"/>
      <c r="AX11" s="325"/>
      <c r="AY11" s="326"/>
      <c r="AZ11" s="324" t="s">
        <v>458</v>
      </c>
      <c r="BA11" s="325"/>
      <c r="BB11" s="325"/>
      <c r="BC11" s="325"/>
      <c r="BD11" s="325"/>
      <c r="BE11" s="325"/>
      <c r="BF11" s="325"/>
      <c r="BG11" s="325"/>
      <c r="BH11" s="325"/>
      <c r="BI11" s="326"/>
      <c r="BJ11" s="324" t="s">
        <v>193</v>
      </c>
      <c r="BK11" s="325"/>
      <c r="BL11" s="325"/>
      <c r="BM11" s="325"/>
      <c r="BN11" s="325"/>
      <c r="BO11" s="325"/>
      <c r="BP11" s="325"/>
      <c r="BQ11" s="325"/>
      <c r="BR11" s="325"/>
      <c r="BS11" s="325"/>
      <c r="BT11" s="326"/>
      <c r="BU11" s="324" t="s">
        <v>193</v>
      </c>
      <c r="BV11" s="325"/>
      <c r="BW11" s="325"/>
      <c r="BX11" s="325"/>
      <c r="BY11" s="325"/>
      <c r="BZ11" s="325"/>
      <c r="CA11" s="325"/>
      <c r="CB11" s="325"/>
      <c r="CC11" s="325"/>
      <c r="CD11" s="325"/>
      <c r="CE11" s="326"/>
      <c r="CF11" s="324" t="s">
        <v>458</v>
      </c>
      <c r="CG11" s="325"/>
      <c r="CH11" s="325"/>
      <c r="CI11" s="325"/>
      <c r="CJ11" s="325"/>
      <c r="CK11" s="325"/>
      <c r="CL11" s="325"/>
      <c r="CM11" s="325"/>
      <c r="CN11" s="325"/>
      <c r="CO11" s="325"/>
      <c r="CP11" s="326"/>
      <c r="CQ11" s="306" t="s">
        <v>193</v>
      </c>
      <c r="CR11" s="307"/>
      <c r="CS11" s="307"/>
      <c r="CT11" s="307"/>
      <c r="CU11" s="307"/>
      <c r="CV11" s="307"/>
      <c r="CW11" s="307"/>
      <c r="CX11" s="307"/>
      <c r="CY11" s="307"/>
      <c r="CZ11" s="308"/>
      <c r="DA11" s="306" t="s">
        <v>193</v>
      </c>
      <c r="DB11" s="307"/>
      <c r="DC11" s="307"/>
      <c r="DD11" s="307"/>
      <c r="DE11" s="307"/>
      <c r="DF11" s="307"/>
      <c r="DG11" s="307"/>
      <c r="DH11" s="307"/>
      <c r="DI11" s="307"/>
      <c r="DJ11" s="308"/>
      <c r="DK11" s="306" t="s">
        <v>193</v>
      </c>
      <c r="DL11" s="307"/>
      <c r="DM11" s="307"/>
      <c r="DN11" s="307"/>
      <c r="DO11" s="307"/>
      <c r="DP11" s="307"/>
      <c r="DQ11" s="307"/>
      <c r="DR11" s="307"/>
      <c r="DS11" s="307"/>
      <c r="DT11" s="307"/>
      <c r="DU11" s="307"/>
      <c r="DV11" s="308"/>
      <c r="DW11" s="306" t="s">
        <v>193</v>
      </c>
      <c r="DX11" s="307"/>
      <c r="DY11" s="307"/>
      <c r="DZ11" s="307"/>
      <c r="EA11" s="307"/>
      <c r="EB11" s="307"/>
      <c r="EC11" s="307"/>
      <c r="ED11" s="307"/>
      <c r="EE11" s="307"/>
      <c r="EF11" s="307"/>
      <c r="EG11" s="307"/>
      <c r="EH11" s="308"/>
    </row>
    <row r="12" spans="1:139" ht="26.25" customHeight="1">
      <c r="A12" s="318" t="s">
        <v>371</v>
      </c>
      <c r="B12" s="319"/>
      <c r="C12" s="319"/>
      <c r="D12" s="319"/>
      <c r="E12" s="319"/>
      <c r="F12" s="319"/>
      <c r="G12" s="319"/>
      <c r="H12" s="319"/>
      <c r="I12" s="319"/>
      <c r="J12" s="319"/>
      <c r="K12" s="319"/>
      <c r="L12" s="319"/>
      <c r="M12" s="350">
        <v>0</v>
      </c>
      <c r="N12" s="351"/>
      <c r="O12" s="352"/>
      <c r="P12" s="353">
        <v>1</v>
      </c>
      <c r="Q12" s="351"/>
      <c r="R12" s="352"/>
      <c r="S12" s="353">
        <v>0</v>
      </c>
      <c r="T12" s="351"/>
      <c r="U12" s="354"/>
      <c r="V12" s="1447">
        <v>4950</v>
      </c>
      <c r="W12" s="1447"/>
      <c r="X12" s="1447"/>
      <c r="Y12" s="1447"/>
      <c r="Z12" s="1447"/>
      <c r="AA12" s="1447"/>
      <c r="AB12" s="1447"/>
      <c r="AC12" s="1447"/>
      <c r="AD12" s="605"/>
      <c r="AE12" s="605"/>
      <c r="AF12" s="1447">
        <v>17324</v>
      </c>
      <c r="AG12" s="605"/>
      <c r="AH12" s="605"/>
      <c r="AI12" s="605"/>
      <c r="AJ12" s="605"/>
      <c r="AK12" s="605"/>
      <c r="AL12" s="605"/>
      <c r="AM12" s="605"/>
      <c r="AN12" s="605"/>
      <c r="AO12" s="605"/>
      <c r="AP12" s="1447">
        <v>17324</v>
      </c>
      <c r="AQ12" s="605"/>
      <c r="AR12" s="605"/>
      <c r="AS12" s="605"/>
      <c r="AT12" s="605"/>
      <c r="AU12" s="605"/>
      <c r="AV12" s="605"/>
      <c r="AW12" s="605"/>
      <c r="AX12" s="605"/>
      <c r="AY12" s="605"/>
      <c r="AZ12" s="362"/>
      <c r="BA12" s="362"/>
      <c r="BB12" s="362"/>
      <c r="BC12" s="362"/>
      <c r="BD12" s="362"/>
      <c r="BE12" s="362"/>
      <c r="BF12" s="362"/>
      <c r="BG12" s="362"/>
      <c r="BH12" s="363"/>
      <c r="BI12" s="363"/>
      <c r="BJ12" s="327"/>
      <c r="BK12" s="328"/>
      <c r="BL12" s="328"/>
      <c r="BM12" s="328"/>
      <c r="BN12" s="328"/>
      <c r="BO12" s="328"/>
      <c r="BP12" s="328"/>
      <c r="BQ12" s="328"/>
      <c r="BR12" s="328"/>
      <c r="BS12" s="328"/>
      <c r="BT12" s="328"/>
      <c r="BU12" s="327"/>
      <c r="BV12" s="328"/>
      <c r="BW12" s="328"/>
      <c r="BX12" s="328"/>
      <c r="BY12" s="328"/>
      <c r="BZ12" s="328"/>
      <c r="CA12" s="328"/>
      <c r="CB12" s="328"/>
      <c r="CC12" s="328"/>
      <c r="CD12" s="328"/>
      <c r="CE12" s="328"/>
      <c r="CF12" s="1447">
        <v>84264</v>
      </c>
      <c r="CG12" s="1447"/>
      <c r="CH12" s="1447"/>
      <c r="CI12" s="1447"/>
      <c r="CJ12" s="1447"/>
      <c r="CK12" s="1447"/>
      <c r="CL12" s="1447"/>
      <c r="CM12" s="1447"/>
      <c r="CN12" s="1447"/>
      <c r="CO12" s="605"/>
      <c r="CP12" s="605"/>
      <c r="CQ12" s="1447">
        <v>294924</v>
      </c>
      <c r="CR12" s="605"/>
      <c r="CS12" s="605"/>
      <c r="CT12" s="605"/>
      <c r="CU12" s="605"/>
      <c r="CV12" s="605"/>
      <c r="CW12" s="605"/>
      <c r="CX12" s="605"/>
      <c r="CY12" s="605"/>
      <c r="CZ12" s="605"/>
      <c r="DA12" s="1447">
        <v>294924</v>
      </c>
      <c r="DB12" s="605"/>
      <c r="DC12" s="605"/>
      <c r="DD12" s="605"/>
      <c r="DE12" s="605"/>
      <c r="DF12" s="605"/>
      <c r="DG12" s="605"/>
      <c r="DH12" s="605"/>
      <c r="DI12" s="605"/>
      <c r="DJ12" s="605"/>
      <c r="DK12" s="1447">
        <v>8575701</v>
      </c>
      <c r="DL12" s="1447"/>
      <c r="DM12" s="1447"/>
      <c r="DN12" s="1447"/>
      <c r="DO12" s="1447"/>
      <c r="DP12" s="1447"/>
      <c r="DQ12" s="1447"/>
      <c r="DR12" s="1447"/>
      <c r="DS12" s="1447"/>
      <c r="DT12" s="1447"/>
      <c r="DU12" s="605"/>
      <c r="DV12" s="730"/>
      <c r="DW12" s="1447">
        <v>8575701</v>
      </c>
      <c r="DX12" s="1447"/>
      <c r="DY12" s="1447"/>
      <c r="DZ12" s="1447"/>
      <c r="EA12" s="1447"/>
      <c r="EB12" s="1447"/>
      <c r="EC12" s="1447"/>
      <c r="ED12" s="1447"/>
      <c r="EE12" s="1447"/>
      <c r="EF12" s="1447"/>
      <c r="EG12" s="605"/>
      <c r="EH12" s="628"/>
    </row>
    <row r="13" spans="1:139" ht="15" customHeight="1">
      <c r="A13" s="318" t="s">
        <v>372</v>
      </c>
      <c r="B13" s="319"/>
      <c r="C13" s="319"/>
      <c r="D13" s="319"/>
      <c r="E13" s="319"/>
      <c r="F13" s="319"/>
      <c r="G13" s="319"/>
      <c r="H13" s="319"/>
      <c r="I13" s="319"/>
      <c r="J13" s="319"/>
      <c r="K13" s="319"/>
      <c r="L13" s="319"/>
      <c r="M13" s="340">
        <v>0</v>
      </c>
      <c r="N13" s="341"/>
      <c r="O13" s="342"/>
      <c r="P13" s="343">
        <v>2</v>
      </c>
      <c r="Q13" s="341"/>
      <c r="R13" s="342"/>
      <c r="S13" s="343">
        <v>0</v>
      </c>
      <c r="T13" s="341"/>
      <c r="U13" s="344"/>
      <c r="V13" s="1448">
        <v>976</v>
      </c>
      <c r="W13" s="1448"/>
      <c r="X13" s="1448"/>
      <c r="Y13" s="1448"/>
      <c r="Z13" s="1448"/>
      <c r="AA13" s="1448"/>
      <c r="AB13" s="1448"/>
      <c r="AC13" s="1448"/>
      <c r="AD13" s="619"/>
      <c r="AE13" s="619"/>
      <c r="AF13" s="1448">
        <v>3416</v>
      </c>
      <c r="AG13" s="619"/>
      <c r="AH13" s="619"/>
      <c r="AI13" s="619"/>
      <c r="AJ13" s="619"/>
      <c r="AK13" s="619"/>
      <c r="AL13" s="619"/>
      <c r="AM13" s="619"/>
      <c r="AN13" s="619"/>
      <c r="AO13" s="619"/>
      <c r="AP13" s="1448">
        <v>3416</v>
      </c>
      <c r="AQ13" s="619"/>
      <c r="AR13" s="619"/>
      <c r="AS13" s="619"/>
      <c r="AT13" s="619"/>
      <c r="AU13" s="619"/>
      <c r="AV13" s="619"/>
      <c r="AW13" s="619"/>
      <c r="AX13" s="619"/>
      <c r="AY13" s="619"/>
      <c r="AZ13" s="309"/>
      <c r="BA13" s="309"/>
      <c r="BB13" s="309"/>
      <c r="BC13" s="309"/>
      <c r="BD13" s="309"/>
      <c r="BE13" s="309"/>
      <c r="BF13" s="309"/>
      <c r="BG13" s="309"/>
      <c r="BH13" s="310"/>
      <c r="BI13" s="310"/>
      <c r="BJ13" s="309"/>
      <c r="BK13" s="310"/>
      <c r="BL13" s="310"/>
      <c r="BM13" s="310"/>
      <c r="BN13" s="310"/>
      <c r="BO13" s="310"/>
      <c r="BP13" s="310"/>
      <c r="BQ13" s="310"/>
      <c r="BR13" s="310"/>
      <c r="BS13" s="310"/>
      <c r="BT13" s="310"/>
      <c r="BU13" s="309"/>
      <c r="BV13" s="310"/>
      <c r="BW13" s="310"/>
      <c r="BX13" s="310"/>
      <c r="BY13" s="310"/>
      <c r="BZ13" s="310"/>
      <c r="CA13" s="310"/>
      <c r="CB13" s="310"/>
      <c r="CC13" s="310"/>
      <c r="CD13" s="310"/>
      <c r="CE13" s="310"/>
      <c r="CF13" s="1448">
        <v>4331</v>
      </c>
      <c r="CG13" s="1448"/>
      <c r="CH13" s="1448"/>
      <c r="CI13" s="1448"/>
      <c r="CJ13" s="1448"/>
      <c r="CK13" s="1448"/>
      <c r="CL13" s="1448"/>
      <c r="CM13" s="1448"/>
      <c r="CN13" s="1448"/>
      <c r="CO13" s="619"/>
      <c r="CP13" s="619"/>
      <c r="CQ13" s="1448">
        <v>15159</v>
      </c>
      <c r="CR13" s="619"/>
      <c r="CS13" s="619"/>
      <c r="CT13" s="619"/>
      <c r="CU13" s="619"/>
      <c r="CV13" s="619"/>
      <c r="CW13" s="619"/>
      <c r="CX13" s="619"/>
      <c r="CY13" s="619"/>
      <c r="CZ13" s="619"/>
      <c r="DA13" s="1448">
        <v>15159</v>
      </c>
      <c r="DB13" s="619"/>
      <c r="DC13" s="619"/>
      <c r="DD13" s="619"/>
      <c r="DE13" s="619"/>
      <c r="DF13" s="619"/>
      <c r="DG13" s="619"/>
      <c r="DH13" s="619"/>
      <c r="DI13" s="619"/>
      <c r="DJ13" s="619"/>
      <c r="DK13" s="1448">
        <v>544164</v>
      </c>
      <c r="DL13" s="1448"/>
      <c r="DM13" s="1448"/>
      <c r="DN13" s="1448"/>
      <c r="DO13" s="1448"/>
      <c r="DP13" s="1448"/>
      <c r="DQ13" s="1448"/>
      <c r="DR13" s="1448"/>
      <c r="DS13" s="1448"/>
      <c r="DT13" s="1448"/>
      <c r="DU13" s="619"/>
      <c r="DV13" s="729"/>
      <c r="DW13" s="1448">
        <v>544164</v>
      </c>
      <c r="DX13" s="1448"/>
      <c r="DY13" s="1448"/>
      <c r="DZ13" s="1448"/>
      <c r="EA13" s="1448"/>
      <c r="EB13" s="1448"/>
      <c r="EC13" s="1448"/>
      <c r="ED13" s="1448"/>
      <c r="EE13" s="1448"/>
      <c r="EF13" s="1448"/>
      <c r="EG13" s="619"/>
      <c r="EH13" s="629"/>
    </row>
    <row r="14" spans="1:139" ht="15" customHeight="1">
      <c r="A14" s="318" t="s">
        <v>373</v>
      </c>
      <c r="B14" s="319"/>
      <c r="C14" s="319"/>
      <c r="D14" s="319"/>
      <c r="E14" s="319"/>
      <c r="F14" s="319"/>
      <c r="G14" s="319"/>
      <c r="H14" s="319"/>
      <c r="I14" s="319"/>
      <c r="J14" s="319"/>
      <c r="K14" s="319"/>
      <c r="L14" s="319"/>
      <c r="M14" s="340">
        <v>0</v>
      </c>
      <c r="N14" s="341"/>
      <c r="O14" s="342"/>
      <c r="P14" s="343">
        <v>3</v>
      </c>
      <c r="Q14" s="341"/>
      <c r="R14" s="342"/>
      <c r="S14" s="343">
        <v>0</v>
      </c>
      <c r="T14" s="341"/>
      <c r="U14" s="344"/>
      <c r="V14" s="1448">
        <v>160</v>
      </c>
      <c r="W14" s="1448"/>
      <c r="X14" s="1448"/>
      <c r="Y14" s="1448"/>
      <c r="Z14" s="1448"/>
      <c r="AA14" s="1448"/>
      <c r="AB14" s="1448"/>
      <c r="AC14" s="1448"/>
      <c r="AD14" s="619"/>
      <c r="AE14" s="619"/>
      <c r="AF14" s="1448">
        <v>560</v>
      </c>
      <c r="AG14" s="619"/>
      <c r="AH14" s="619"/>
      <c r="AI14" s="619"/>
      <c r="AJ14" s="619"/>
      <c r="AK14" s="619"/>
      <c r="AL14" s="619"/>
      <c r="AM14" s="619"/>
      <c r="AN14" s="619"/>
      <c r="AO14" s="619"/>
      <c r="AP14" s="1448">
        <v>560</v>
      </c>
      <c r="AQ14" s="619"/>
      <c r="AR14" s="619"/>
      <c r="AS14" s="619"/>
      <c r="AT14" s="619"/>
      <c r="AU14" s="619"/>
      <c r="AV14" s="619"/>
      <c r="AW14" s="619"/>
      <c r="AX14" s="619"/>
      <c r="AY14" s="619"/>
      <c r="AZ14" s="309"/>
      <c r="BA14" s="309"/>
      <c r="BB14" s="309"/>
      <c r="BC14" s="309"/>
      <c r="BD14" s="309"/>
      <c r="BE14" s="309"/>
      <c r="BF14" s="309"/>
      <c r="BG14" s="309"/>
      <c r="BH14" s="310"/>
      <c r="BI14" s="310"/>
      <c r="BJ14" s="309"/>
      <c r="BK14" s="310"/>
      <c r="BL14" s="310"/>
      <c r="BM14" s="310"/>
      <c r="BN14" s="310"/>
      <c r="BO14" s="310"/>
      <c r="BP14" s="310"/>
      <c r="BQ14" s="310"/>
      <c r="BR14" s="310"/>
      <c r="BS14" s="310"/>
      <c r="BT14" s="310"/>
      <c r="BU14" s="309"/>
      <c r="BV14" s="310"/>
      <c r="BW14" s="310"/>
      <c r="BX14" s="310"/>
      <c r="BY14" s="310"/>
      <c r="BZ14" s="310"/>
      <c r="CA14" s="310"/>
      <c r="CB14" s="310"/>
      <c r="CC14" s="310"/>
      <c r="CD14" s="310"/>
      <c r="CE14" s="310"/>
      <c r="CF14" s="1448">
        <v>286</v>
      </c>
      <c r="CG14" s="1448"/>
      <c r="CH14" s="1448"/>
      <c r="CI14" s="1448"/>
      <c r="CJ14" s="1448"/>
      <c r="CK14" s="1448"/>
      <c r="CL14" s="1448"/>
      <c r="CM14" s="1448"/>
      <c r="CN14" s="1448"/>
      <c r="CO14" s="619"/>
      <c r="CP14" s="619"/>
      <c r="CQ14" s="1448">
        <v>1001</v>
      </c>
      <c r="CR14" s="619"/>
      <c r="CS14" s="619"/>
      <c r="CT14" s="619"/>
      <c r="CU14" s="619"/>
      <c r="CV14" s="619"/>
      <c r="CW14" s="619"/>
      <c r="CX14" s="619"/>
      <c r="CY14" s="619"/>
      <c r="CZ14" s="619"/>
      <c r="DA14" s="1448">
        <v>1001</v>
      </c>
      <c r="DB14" s="619"/>
      <c r="DC14" s="619"/>
      <c r="DD14" s="619"/>
      <c r="DE14" s="619"/>
      <c r="DF14" s="619"/>
      <c r="DG14" s="619"/>
      <c r="DH14" s="619"/>
      <c r="DI14" s="619"/>
      <c r="DJ14" s="619"/>
      <c r="DK14" s="1448">
        <v>39792</v>
      </c>
      <c r="DL14" s="1448"/>
      <c r="DM14" s="1448"/>
      <c r="DN14" s="1448"/>
      <c r="DO14" s="1448"/>
      <c r="DP14" s="1448"/>
      <c r="DQ14" s="1448"/>
      <c r="DR14" s="1448"/>
      <c r="DS14" s="1448"/>
      <c r="DT14" s="1448"/>
      <c r="DU14" s="619"/>
      <c r="DV14" s="729"/>
      <c r="DW14" s="1448">
        <v>39792</v>
      </c>
      <c r="DX14" s="1448"/>
      <c r="DY14" s="1448"/>
      <c r="DZ14" s="1448"/>
      <c r="EA14" s="1448"/>
      <c r="EB14" s="1448"/>
      <c r="EC14" s="1448"/>
      <c r="ED14" s="1448"/>
      <c r="EE14" s="1448"/>
      <c r="EF14" s="1448"/>
      <c r="EG14" s="619"/>
      <c r="EH14" s="629"/>
    </row>
    <row r="15" spans="1:139" ht="15" customHeight="1">
      <c r="A15" s="345" t="s">
        <v>374</v>
      </c>
      <c r="B15" s="346"/>
      <c r="C15" s="346"/>
      <c r="D15" s="346"/>
      <c r="E15" s="346"/>
      <c r="F15" s="346"/>
      <c r="G15" s="346"/>
      <c r="H15" s="346"/>
      <c r="I15" s="346"/>
      <c r="J15" s="346"/>
      <c r="K15" s="346"/>
      <c r="L15" s="346"/>
      <c r="M15" s="340">
        <v>0</v>
      </c>
      <c r="N15" s="341"/>
      <c r="O15" s="342"/>
      <c r="P15" s="343">
        <v>4</v>
      </c>
      <c r="Q15" s="341"/>
      <c r="R15" s="342"/>
      <c r="S15" s="343">
        <v>0</v>
      </c>
      <c r="T15" s="341"/>
      <c r="U15" s="344"/>
      <c r="V15" s="1448">
        <v>4083</v>
      </c>
      <c r="W15" s="1448"/>
      <c r="X15" s="1448"/>
      <c r="Y15" s="1448"/>
      <c r="Z15" s="1448"/>
      <c r="AA15" s="1448"/>
      <c r="AB15" s="1448"/>
      <c r="AC15" s="1448"/>
      <c r="AD15" s="619"/>
      <c r="AE15" s="619"/>
      <c r="AF15" s="1448">
        <v>14291</v>
      </c>
      <c r="AG15" s="619"/>
      <c r="AH15" s="619"/>
      <c r="AI15" s="619"/>
      <c r="AJ15" s="619"/>
      <c r="AK15" s="619"/>
      <c r="AL15" s="619"/>
      <c r="AM15" s="619"/>
      <c r="AN15" s="619"/>
      <c r="AO15" s="619"/>
      <c r="AP15" s="1448">
        <v>14291</v>
      </c>
      <c r="AQ15" s="619"/>
      <c r="AR15" s="619"/>
      <c r="AS15" s="619"/>
      <c r="AT15" s="619"/>
      <c r="AU15" s="619"/>
      <c r="AV15" s="619"/>
      <c r="AW15" s="619"/>
      <c r="AX15" s="619"/>
      <c r="AY15" s="619"/>
      <c r="AZ15" s="1448"/>
      <c r="BA15" s="1448"/>
      <c r="BB15" s="1448"/>
      <c r="BC15" s="1448"/>
      <c r="BD15" s="1448"/>
      <c r="BE15" s="1448"/>
      <c r="BF15" s="1448"/>
      <c r="BG15" s="1448"/>
      <c r="BH15" s="619"/>
      <c r="BI15" s="619"/>
      <c r="BJ15" s="1448"/>
      <c r="BK15" s="619"/>
      <c r="BL15" s="619"/>
      <c r="BM15" s="619"/>
      <c r="BN15" s="619"/>
      <c r="BO15" s="619"/>
      <c r="BP15" s="619"/>
      <c r="BQ15" s="619"/>
      <c r="BR15" s="619"/>
      <c r="BS15" s="619"/>
      <c r="BT15" s="619"/>
      <c r="BU15" s="1448"/>
      <c r="BV15" s="619"/>
      <c r="BW15" s="619"/>
      <c r="BX15" s="619"/>
      <c r="BY15" s="619"/>
      <c r="BZ15" s="619"/>
      <c r="CA15" s="619"/>
      <c r="CB15" s="619"/>
      <c r="CC15" s="619"/>
      <c r="CD15" s="619"/>
      <c r="CE15" s="619"/>
      <c r="CF15" s="1448">
        <v>15235</v>
      </c>
      <c r="CG15" s="1448"/>
      <c r="CH15" s="1448"/>
      <c r="CI15" s="1448"/>
      <c r="CJ15" s="1448"/>
      <c r="CK15" s="1448"/>
      <c r="CL15" s="1448"/>
      <c r="CM15" s="1448"/>
      <c r="CN15" s="1448"/>
      <c r="CO15" s="619"/>
      <c r="CP15" s="619"/>
      <c r="CQ15" s="1448">
        <v>53322</v>
      </c>
      <c r="CR15" s="619"/>
      <c r="CS15" s="619"/>
      <c r="CT15" s="619"/>
      <c r="CU15" s="619"/>
      <c r="CV15" s="619"/>
      <c r="CW15" s="619"/>
      <c r="CX15" s="619"/>
      <c r="CY15" s="619"/>
      <c r="CZ15" s="619"/>
      <c r="DA15" s="1448">
        <v>53322</v>
      </c>
      <c r="DB15" s="619"/>
      <c r="DC15" s="619"/>
      <c r="DD15" s="619"/>
      <c r="DE15" s="619"/>
      <c r="DF15" s="619"/>
      <c r="DG15" s="619"/>
      <c r="DH15" s="619"/>
      <c r="DI15" s="619"/>
      <c r="DJ15" s="619"/>
      <c r="DK15" s="1448">
        <v>1018850</v>
      </c>
      <c r="DL15" s="1448"/>
      <c r="DM15" s="1448"/>
      <c r="DN15" s="1448"/>
      <c r="DO15" s="1448"/>
      <c r="DP15" s="1448"/>
      <c r="DQ15" s="1448"/>
      <c r="DR15" s="1448"/>
      <c r="DS15" s="1448"/>
      <c r="DT15" s="1448"/>
      <c r="DU15" s="619"/>
      <c r="DV15" s="729"/>
      <c r="DW15" s="1448">
        <v>1018850</v>
      </c>
      <c r="DX15" s="1448"/>
      <c r="DY15" s="1448"/>
      <c r="DZ15" s="1448"/>
      <c r="EA15" s="1448"/>
      <c r="EB15" s="1448"/>
      <c r="EC15" s="1448"/>
      <c r="ED15" s="1448"/>
      <c r="EE15" s="1448"/>
      <c r="EF15" s="1448"/>
      <c r="EG15" s="619"/>
      <c r="EH15" s="629"/>
    </row>
    <row r="16" spans="1:139" ht="15" customHeight="1">
      <c r="A16" s="318" t="s">
        <v>375</v>
      </c>
      <c r="B16" s="319"/>
      <c r="C16" s="319"/>
      <c r="D16" s="319"/>
      <c r="E16" s="319"/>
      <c r="F16" s="319"/>
      <c r="G16" s="319"/>
      <c r="H16" s="319"/>
      <c r="I16" s="319"/>
      <c r="J16" s="319"/>
      <c r="K16" s="319"/>
      <c r="L16" s="319"/>
      <c r="M16" s="340">
        <v>0</v>
      </c>
      <c r="N16" s="341"/>
      <c r="O16" s="342"/>
      <c r="P16" s="343">
        <v>5</v>
      </c>
      <c r="Q16" s="341"/>
      <c r="R16" s="342"/>
      <c r="S16" s="343">
        <v>0</v>
      </c>
      <c r="T16" s="341"/>
      <c r="U16" s="344"/>
      <c r="V16" s="1448">
        <v>33</v>
      </c>
      <c r="W16" s="1448"/>
      <c r="X16" s="1448"/>
      <c r="Y16" s="1448"/>
      <c r="Z16" s="1448"/>
      <c r="AA16" s="1448"/>
      <c r="AB16" s="1448"/>
      <c r="AC16" s="1448"/>
      <c r="AD16" s="619"/>
      <c r="AE16" s="619"/>
      <c r="AF16" s="1448">
        <v>116</v>
      </c>
      <c r="AG16" s="619"/>
      <c r="AH16" s="619"/>
      <c r="AI16" s="619"/>
      <c r="AJ16" s="619"/>
      <c r="AK16" s="619"/>
      <c r="AL16" s="619"/>
      <c r="AM16" s="619"/>
      <c r="AN16" s="619"/>
      <c r="AO16" s="619"/>
      <c r="AP16" s="1448">
        <v>116</v>
      </c>
      <c r="AQ16" s="619"/>
      <c r="AR16" s="619"/>
      <c r="AS16" s="619"/>
      <c r="AT16" s="619"/>
      <c r="AU16" s="619"/>
      <c r="AV16" s="619"/>
      <c r="AW16" s="619"/>
      <c r="AX16" s="619"/>
      <c r="AY16" s="619"/>
      <c r="AZ16" s="309"/>
      <c r="BA16" s="309"/>
      <c r="BB16" s="309"/>
      <c r="BC16" s="309"/>
      <c r="BD16" s="309"/>
      <c r="BE16" s="309"/>
      <c r="BF16" s="309"/>
      <c r="BG16" s="309"/>
      <c r="BH16" s="310"/>
      <c r="BI16" s="310"/>
      <c r="BJ16" s="304"/>
      <c r="BK16" s="305"/>
      <c r="BL16" s="305"/>
      <c r="BM16" s="305"/>
      <c r="BN16" s="305"/>
      <c r="BO16" s="305"/>
      <c r="BP16" s="305"/>
      <c r="BQ16" s="305"/>
      <c r="BR16" s="305"/>
      <c r="BS16" s="305"/>
      <c r="BT16" s="305"/>
      <c r="BU16" s="304"/>
      <c r="BV16" s="305"/>
      <c r="BW16" s="305"/>
      <c r="BX16" s="305"/>
      <c r="BY16" s="305"/>
      <c r="BZ16" s="305"/>
      <c r="CA16" s="305"/>
      <c r="CB16" s="305"/>
      <c r="CC16" s="305"/>
      <c r="CD16" s="305"/>
      <c r="CE16" s="305"/>
      <c r="CF16" s="304"/>
      <c r="CG16" s="304"/>
      <c r="CH16" s="304"/>
      <c r="CI16" s="304"/>
      <c r="CJ16" s="304"/>
      <c r="CK16" s="304"/>
      <c r="CL16" s="304"/>
      <c r="CM16" s="304"/>
      <c r="CN16" s="304"/>
      <c r="CO16" s="305"/>
      <c r="CP16" s="305"/>
      <c r="CQ16" s="304"/>
      <c r="CR16" s="305"/>
      <c r="CS16" s="305"/>
      <c r="CT16" s="305"/>
      <c r="CU16" s="305"/>
      <c r="CV16" s="305"/>
      <c r="CW16" s="305"/>
      <c r="CX16" s="305"/>
      <c r="CY16" s="305"/>
      <c r="CZ16" s="305"/>
      <c r="DA16" s="304"/>
      <c r="DB16" s="305"/>
      <c r="DC16" s="305"/>
      <c r="DD16" s="305"/>
      <c r="DE16" s="305"/>
      <c r="DF16" s="305"/>
      <c r="DG16" s="305"/>
      <c r="DH16" s="305"/>
      <c r="DI16" s="305"/>
      <c r="DJ16" s="305"/>
      <c r="DK16" s="304"/>
      <c r="DL16" s="304"/>
      <c r="DM16" s="304"/>
      <c r="DN16" s="304"/>
      <c r="DO16" s="304"/>
      <c r="DP16" s="304"/>
      <c r="DQ16" s="304"/>
      <c r="DR16" s="304"/>
      <c r="DS16" s="304"/>
      <c r="DT16" s="304"/>
      <c r="DU16" s="305"/>
      <c r="DV16" s="323"/>
      <c r="DW16" s="304"/>
      <c r="DX16" s="304"/>
      <c r="DY16" s="304"/>
      <c r="DZ16" s="304"/>
      <c r="EA16" s="304"/>
      <c r="EB16" s="304"/>
      <c r="EC16" s="304"/>
      <c r="ED16" s="304"/>
      <c r="EE16" s="304"/>
      <c r="EF16" s="304"/>
      <c r="EG16" s="305"/>
      <c r="EH16" s="322"/>
    </row>
    <row r="17" spans="1:138" ht="15" customHeight="1" thickBot="1">
      <c r="A17" s="318" t="s">
        <v>376</v>
      </c>
      <c r="B17" s="319"/>
      <c r="C17" s="319"/>
      <c r="D17" s="319"/>
      <c r="E17" s="319"/>
      <c r="F17" s="319"/>
      <c r="G17" s="319"/>
      <c r="H17" s="319"/>
      <c r="I17" s="319"/>
      <c r="J17" s="319"/>
      <c r="K17" s="319"/>
      <c r="L17" s="319"/>
      <c r="M17" s="333">
        <v>0</v>
      </c>
      <c r="N17" s="334"/>
      <c r="O17" s="335"/>
      <c r="P17" s="336">
        <v>6</v>
      </c>
      <c r="Q17" s="334"/>
      <c r="R17" s="335"/>
      <c r="S17" s="336">
        <v>0</v>
      </c>
      <c r="T17" s="334"/>
      <c r="U17" s="337"/>
      <c r="V17" s="321">
        <f>SUM(V12:AE16)</f>
        <v>10202</v>
      </c>
      <c r="W17" s="321"/>
      <c r="X17" s="321"/>
      <c r="Y17" s="321"/>
      <c r="Z17" s="321"/>
      <c r="AA17" s="321"/>
      <c r="AB17" s="321"/>
      <c r="AC17" s="321"/>
      <c r="AD17" s="534"/>
      <c r="AE17" s="534"/>
      <c r="AF17" s="321">
        <f>SUM(AF12:AO16)</f>
        <v>35707</v>
      </c>
      <c r="AG17" s="534"/>
      <c r="AH17" s="534"/>
      <c r="AI17" s="534"/>
      <c r="AJ17" s="534"/>
      <c r="AK17" s="534"/>
      <c r="AL17" s="534"/>
      <c r="AM17" s="534"/>
      <c r="AN17" s="534"/>
      <c r="AO17" s="534"/>
      <c r="AP17" s="321">
        <f>SUM(AP12:AY16)</f>
        <v>35707</v>
      </c>
      <c r="AQ17" s="534"/>
      <c r="AR17" s="534"/>
      <c r="AS17" s="534"/>
      <c r="AT17" s="534"/>
      <c r="AU17" s="534"/>
      <c r="AV17" s="534"/>
      <c r="AW17" s="534"/>
      <c r="AX17" s="534"/>
      <c r="AY17" s="534"/>
      <c r="AZ17" s="321">
        <f>SUM(AZ12:BI16)</f>
        <v>0</v>
      </c>
      <c r="BA17" s="321"/>
      <c r="BB17" s="321"/>
      <c r="BC17" s="321"/>
      <c r="BD17" s="321"/>
      <c r="BE17" s="321"/>
      <c r="BF17" s="321"/>
      <c r="BG17" s="321"/>
      <c r="BH17" s="534"/>
      <c r="BI17" s="534"/>
      <c r="BJ17" s="321">
        <f>SUM(BJ12:BT16)</f>
        <v>0</v>
      </c>
      <c r="BK17" s="534"/>
      <c r="BL17" s="534"/>
      <c r="BM17" s="534"/>
      <c r="BN17" s="534"/>
      <c r="BO17" s="534"/>
      <c r="BP17" s="534"/>
      <c r="BQ17" s="534"/>
      <c r="BR17" s="534"/>
      <c r="BS17" s="534"/>
      <c r="BT17" s="534"/>
      <c r="BU17" s="321">
        <f>SUM(BU12:CE16)</f>
        <v>0</v>
      </c>
      <c r="BV17" s="534"/>
      <c r="BW17" s="534"/>
      <c r="BX17" s="534"/>
      <c r="BY17" s="534"/>
      <c r="BZ17" s="534"/>
      <c r="CA17" s="534"/>
      <c r="CB17" s="534"/>
      <c r="CC17" s="534"/>
      <c r="CD17" s="534"/>
      <c r="CE17" s="534"/>
      <c r="CF17" s="321">
        <f>SUM(CF12:CP16)</f>
        <v>104116</v>
      </c>
      <c r="CG17" s="321"/>
      <c r="CH17" s="321"/>
      <c r="CI17" s="321"/>
      <c r="CJ17" s="321"/>
      <c r="CK17" s="321"/>
      <c r="CL17" s="321"/>
      <c r="CM17" s="321"/>
      <c r="CN17" s="321"/>
      <c r="CO17" s="534"/>
      <c r="CP17" s="534"/>
      <c r="CQ17" s="321">
        <f>SUM(CQ12:CZ16)</f>
        <v>364406</v>
      </c>
      <c r="CR17" s="534"/>
      <c r="CS17" s="534"/>
      <c r="CT17" s="534"/>
      <c r="CU17" s="534"/>
      <c r="CV17" s="534"/>
      <c r="CW17" s="534"/>
      <c r="CX17" s="534"/>
      <c r="CY17" s="534"/>
      <c r="CZ17" s="534"/>
      <c r="DA17" s="321">
        <f>SUM(DA12:DJ16)</f>
        <v>364406</v>
      </c>
      <c r="DB17" s="534"/>
      <c r="DC17" s="534"/>
      <c r="DD17" s="534"/>
      <c r="DE17" s="534"/>
      <c r="DF17" s="534"/>
      <c r="DG17" s="534"/>
      <c r="DH17" s="534"/>
      <c r="DI17" s="534"/>
      <c r="DJ17" s="534"/>
      <c r="DK17" s="321">
        <f>SUM(DK12:DV16)</f>
        <v>10178507</v>
      </c>
      <c r="DL17" s="321"/>
      <c r="DM17" s="321"/>
      <c r="DN17" s="321"/>
      <c r="DO17" s="321"/>
      <c r="DP17" s="321"/>
      <c r="DQ17" s="321"/>
      <c r="DR17" s="321"/>
      <c r="DS17" s="321"/>
      <c r="DT17" s="321"/>
      <c r="DU17" s="534"/>
      <c r="DV17" s="656"/>
      <c r="DW17" s="321">
        <f>SUM(DW12:EH16)</f>
        <v>10178507</v>
      </c>
      <c r="DX17" s="321"/>
      <c r="DY17" s="321"/>
      <c r="DZ17" s="321"/>
      <c r="EA17" s="321"/>
      <c r="EB17" s="321"/>
      <c r="EC17" s="321"/>
      <c r="ED17" s="321"/>
      <c r="EE17" s="321"/>
      <c r="EF17" s="321"/>
      <c r="EG17" s="534"/>
      <c r="EH17" s="546"/>
    </row>
    <row r="18" spans="1:138" s="111" customFormat="1" ht="15" customHeight="1"/>
    <row r="19" spans="1:138" ht="15" customHeight="1">
      <c r="M19" s="16"/>
      <c r="O19" s="17"/>
      <c r="R19" s="16"/>
      <c r="T19" s="17"/>
      <c r="V19" s="361" t="s">
        <v>576</v>
      </c>
      <c r="W19" s="361"/>
      <c r="X19" s="361"/>
      <c r="Y19" s="361"/>
      <c r="Z19" s="361"/>
      <c r="AA19" s="361"/>
      <c r="AB19" s="361"/>
      <c r="AC19" s="361"/>
      <c r="AD19" s="361"/>
      <c r="AE19" s="361"/>
      <c r="AF19" s="361"/>
      <c r="AG19" s="361" t="s">
        <v>319</v>
      </c>
      <c r="AH19" s="361"/>
      <c r="AI19" s="361"/>
      <c r="AJ19" s="361"/>
      <c r="AK19" s="361"/>
      <c r="AL19" s="361"/>
      <c r="AM19" s="361"/>
      <c r="AN19" s="361"/>
      <c r="AO19" s="361"/>
      <c r="AP19" s="361"/>
      <c r="AQ19" s="361"/>
      <c r="AR19" s="361" t="s">
        <v>30</v>
      </c>
      <c r="AS19" s="361"/>
      <c r="AT19" s="361"/>
      <c r="AU19" s="361"/>
      <c r="AV19" s="361"/>
      <c r="AW19" s="361"/>
      <c r="AX19" s="361"/>
      <c r="AY19" s="361"/>
      <c r="AZ19" s="361"/>
      <c r="BA19" s="361"/>
      <c r="BB19" s="361"/>
      <c r="BC19" s="361" t="s">
        <v>320</v>
      </c>
      <c r="BD19" s="361"/>
      <c r="BE19" s="361"/>
      <c r="BF19" s="361"/>
      <c r="BG19" s="361"/>
      <c r="BH19" s="361"/>
      <c r="BI19" s="361"/>
      <c r="BJ19" s="361"/>
      <c r="BK19" s="361"/>
      <c r="BL19" s="361"/>
      <c r="BM19" s="361"/>
      <c r="BN19" s="271" t="s">
        <v>321</v>
      </c>
      <c r="BO19" s="271"/>
      <c r="BP19" s="271"/>
      <c r="BQ19" s="271"/>
      <c r="BR19" s="271"/>
      <c r="BS19" s="271"/>
      <c r="BT19" s="271"/>
      <c r="BU19" s="271"/>
      <c r="BV19" s="271"/>
      <c r="BW19" s="271"/>
      <c r="BX19" s="271"/>
      <c r="BY19" s="271"/>
      <c r="BZ19" s="271" t="s">
        <v>577</v>
      </c>
      <c r="CA19" s="271"/>
      <c r="CB19" s="271"/>
      <c r="CC19" s="271"/>
      <c r="CD19" s="271"/>
      <c r="CE19" s="271"/>
      <c r="CF19" s="271"/>
      <c r="CG19" s="271"/>
      <c r="CH19" s="271"/>
      <c r="CI19" s="271"/>
      <c r="CJ19" s="271"/>
      <c r="CK19" s="271"/>
      <c r="CL19" s="271" t="s">
        <v>153</v>
      </c>
      <c r="CM19" s="271"/>
      <c r="CN19" s="271"/>
      <c r="CO19" s="271"/>
      <c r="CP19" s="271"/>
      <c r="CQ19" s="271"/>
      <c r="CR19" s="271"/>
      <c r="CS19" s="271"/>
      <c r="CT19" s="271"/>
      <c r="CU19" s="271"/>
      <c r="CV19" s="271"/>
      <c r="CW19" s="111"/>
      <c r="CX19" s="111"/>
      <c r="CY19" s="111"/>
      <c r="DA19" s="16"/>
      <c r="DC19" s="17"/>
      <c r="DF19" s="16"/>
      <c r="DH19" s="17"/>
    </row>
    <row r="20" spans="1:138" ht="15" customHeight="1">
      <c r="A20" s="364" t="s">
        <v>856</v>
      </c>
      <c r="B20" s="386"/>
      <c r="C20" s="386"/>
      <c r="D20" s="386"/>
      <c r="E20" s="386"/>
      <c r="F20" s="386"/>
      <c r="G20" s="386"/>
      <c r="H20" s="386"/>
      <c r="I20" s="386"/>
      <c r="J20" s="386"/>
      <c r="K20" s="386"/>
      <c r="L20" s="387"/>
      <c r="M20" s="373" t="s">
        <v>377</v>
      </c>
      <c r="N20" s="374"/>
      <c r="O20" s="374"/>
      <c r="P20" s="374"/>
      <c r="Q20" s="374"/>
      <c r="R20" s="374"/>
      <c r="S20" s="374"/>
      <c r="T20" s="374"/>
      <c r="U20" s="375"/>
      <c r="V20" s="318" t="s">
        <v>378</v>
      </c>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20"/>
      <c r="CW20" s="111"/>
      <c r="CX20" s="111"/>
      <c r="CY20" s="111"/>
      <c r="DA20" s="16"/>
      <c r="DF20" s="16"/>
      <c r="DM20" s="17"/>
      <c r="DR20" s="17"/>
    </row>
    <row r="21" spans="1:138" ht="15" customHeight="1">
      <c r="A21" s="388"/>
      <c r="B21" s="389"/>
      <c r="C21" s="389"/>
      <c r="D21" s="389"/>
      <c r="E21" s="389"/>
      <c r="F21" s="389"/>
      <c r="G21" s="389"/>
      <c r="H21" s="389"/>
      <c r="I21" s="389"/>
      <c r="J21" s="389"/>
      <c r="K21" s="389"/>
      <c r="L21" s="390"/>
      <c r="M21" s="376"/>
      <c r="N21" s="377"/>
      <c r="O21" s="377"/>
      <c r="P21" s="377"/>
      <c r="Q21" s="377"/>
      <c r="R21" s="377"/>
      <c r="S21" s="377"/>
      <c r="T21" s="377"/>
      <c r="U21" s="394"/>
      <c r="V21" s="318" t="s">
        <v>379</v>
      </c>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20"/>
      <c r="BC21" s="318" t="s">
        <v>380</v>
      </c>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20"/>
      <c r="CL21" s="355" t="s">
        <v>739</v>
      </c>
      <c r="CM21" s="356"/>
      <c r="CN21" s="356"/>
      <c r="CO21" s="356"/>
      <c r="CP21" s="356"/>
      <c r="CQ21" s="356"/>
      <c r="CR21" s="356"/>
      <c r="CS21" s="356"/>
      <c r="CT21" s="356"/>
      <c r="CU21" s="356"/>
      <c r="CV21" s="356"/>
      <c r="DA21" s="16"/>
      <c r="DF21" s="16"/>
    </row>
    <row r="22" spans="1:138" ht="33.6" customHeight="1">
      <c r="A22" s="388"/>
      <c r="B22" s="389"/>
      <c r="C22" s="389"/>
      <c r="D22" s="389"/>
      <c r="E22" s="389"/>
      <c r="F22" s="389"/>
      <c r="G22" s="389"/>
      <c r="H22" s="389"/>
      <c r="I22" s="389"/>
      <c r="J22" s="389"/>
      <c r="K22" s="389"/>
      <c r="L22" s="390"/>
      <c r="M22" s="376"/>
      <c r="N22" s="377"/>
      <c r="O22" s="377"/>
      <c r="P22" s="377"/>
      <c r="Q22" s="377"/>
      <c r="R22" s="377"/>
      <c r="S22" s="377"/>
      <c r="T22" s="377"/>
      <c r="U22" s="394"/>
      <c r="V22" s="202" t="s">
        <v>739</v>
      </c>
      <c r="W22" s="357"/>
      <c r="X22" s="357"/>
      <c r="Y22" s="357"/>
      <c r="Z22" s="357"/>
      <c r="AA22" s="357"/>
      <c r="AB22" s="357"/>
      <c r="AC22" s="357"/>
      <c r="AD22" s="357"/>
      <c r="AE22" s="357"/>
      <c r="AF22" s="357"/>
      <c r="AG22" s="358" t="s">
        <v>460</v>
      </c>
      <c r="AH22" s="357"/>
      <c r="AI22" s="357"/>
      <c r="AJ22" s="357"/>
      <c r="AK22" s="357"/>
      <c r="AL22" s="357"/>
      <c r="AM22" s="357"/>
      <c r="AN22" s="357"/>
      <c r="AO22" s="357"/>
      <c r="AP22" s="357"/>
      <c r="AQ22" s="357"/>
      <c r="AR22" s="359" t="s">
        <v>572</v>
      </c>
      <c r="AS22" s="360"/>
      <c r="AT22" s="360"/>
      <c r="AU22" s="360"/>
      <c r="AV22" s="360"/>
      <c r="AW22" s="360"/>
      <c r="AX22" s="360"/>
      <c r="AY22" s="360"/>
      <c r="AZ22" s="360"/>
      <c r="BA22" s="360"/>
      <c r="BB22" s="360"/>
      <c r="BC22" s="1449" t="s">
        <v>739</v>
      </c>
      <c r="BD22" s="1450"/>
      <c r="BE22" s="1450"/>
      <c r="BF22" s="1450"/>
      <c r="BG22" s="1450"/>
      <c r="BH22" s="1450"/>
      <c r="BI22" s="1450"/>
      <c r="BJ22" s="1450"/>
      <c r="BK22" s="1450"/>
      <c r="BL22" s="1450"/>
      <c r="BM22" s="1450"/>
      <c r="BN22" s="1449" t="s">
        <v>455</v>
      </c>
      <c r="BO22" s="1450"/>
      <c r="BP22" s="1450"/>
      <c r="BQ22" s="1450"/>
      <c r="BR22" s="1450"/>
      <c r="BS22" s="1450"/>
      <c r="BT22" s="1450"/>
      <c r="BU22" s="1450"/>
      <c r="BV22" s="1450"/>
      <c r="BW22" s="1450"/>
      <c r="BX22" s="1450"/>
      <c r="BY22" s="1450"/>
      <c r="BZ22" s="1451" t="s">
        <v>621</v>
      </c>
      <c r="CA22" s="1452"/>
      <c r="CB22" s="1452"/>
      <c r="CC22" s="1452"/>
      <c r="CD22" s="1452"/>
      <c r="CE22" s="1452"/>
      <c r="CF22" s="1452"/>
      <c r="CG22" s="1452"/>
      <c r="CH22" s="1452"/>
      <c r="CI22" s="1452"/>
      <c r="CJ22" s="1452"/>
      <c r="CK22" s="1452"/>
      <c r="CL22" s="357"/>
      <c r="CM22" s="357"/>
      <c r="CN22" s="357"/>
      <c r="CO22" s="357"/>
      <c r="CP22" s="357"/>
      <c r="CQ22" s="357"/>
      <c r="CR22" s="357"/>
      <c r="CS22" s="357"/>
      <c r="CT22" s="357"/>
      <c r="CU22" s="357"/>
      <c r="CV22" s="357"/>
      <c r="DA22" s="16"/>
      <c r="DF22" s="16"/>
    </row>
    <row r="23" spans="1:138" ht="9.9499999999999993" customHeight="1">
      <c r="A23" s="388"/>
      <c r="B23" s="389"/>
      <c r="C23" s="389"/>
      <c r="D23" s="389"/>
      <c r="E23" s="389"/>
      <c r="F23" s="389"/>
      <c r="G23" s="389"/>
      <c r="H23" s="389"/>
      <c r="I23" s="389"/>
      <c r="J23" s="389"/>
      <c r="K23" s="389"/>
      <c r="L23" s="390"/>
      <c r="M23" s="376"/>
      <c r="N23" s="377"/>
      <c r="O23" s="377"/>
      <c r="P23" s="377"/>
      <c r="Q23" s="377"/>
      <c r="R23" s="377"/>
      <c r="S23" s="377"/>
      <c r="T23" s="377"/>
      <c r="U23" s="394"/>
      <c r="V23" s="312" t="s">
        <v>857</v>
      </c>
      <c r="W23" s="313"/>
      <c r="X23" s="313"/>
      <c r="Y23" s="313"/>
      <c r="Z23" s="313"/>
      <c r="AA23" s="313"/>
      <c r="AB23" s="313"/>
      <c r="AC23" s="313"/>
      <c r="AD23" s="313"/>
      <c r="AE23" s="313"/>
      <c r="AF23" s="314"/>
      <c r="AG23" s="312" t="s">
        <v>570</v>
      </c>
      <c r="AH23" s="313"/>
      <c r="AI23" s="313"/>
      <c r="AJ23" s="313"/>
      <c r="AK23" s="313"/>
      <c r="AL23" s="313"/>
      <c r="AM23" s="313"/>
      <c r="AN23" s="313"/>
      <c r="AO23" s="313"/>
      <c r="AP23" s="313"/>
      <c r="AQ23" s="314"/>
      <c r="AR23" s="311" t="s">
        <v>571</v>
      </c>
      <c r="AS23" s="1453"/>
      <c r="AT23" s="1453"/>
      <c r="AU23" s="1453"/>
      <c r="AV23" s="1453"/>
      <c r="AW23" s="1453"/>
      <c r="AX23" s="1453"/>
      <c r="AY23" s="1453"/>
      <c r="AZ23" s="1453"/>
      <c r="BA23" s="1453"/>
      <c r="BB23" s="1454"/>
      <c r="BC23" s="312" t="s">
        <v>573</v>
      </c>
      <c r="BD23" s="313"/>
      <c r="BE23" s="313"/>
      <c r="BF23" s="313"/>
      <c r="BG23" s="313"/>
      <c r="BH23" s="313"/>
      <c r="BI23" s="313"/>
      <c r="BJ23" s="313"/>
      <c r="BK23" s="313"/>
      <c r="BL23" s="313"/>
      <c r="BM23" s="314"/>
      <c r="BN23" s="312" t="s">
        <v>578</v>
      </c>
      <c r="BO23" s="313"/>
      <c r="BP23" s="313"/>
      <c r="BQ23" s="313"/>
      <c r="BR23" s="313"/>
      <c r="BS23" s="313"/>
      <c r="BT23" s="313"/>
      <c r="BU23" s="313"/>
      <c r="BV23" s="313"/>
      <c r="BW23" s="313"/>
      <c r="BX23" s="313"/>
      <c r="BY23" s="314"/>
      <c r="BZ23" s="311" t="s">
        <v>737</v>
      </c>
      <c r="CA23" s="399"/>
      <c r="CB23" s="399"/>
      <c r="CC23" s="399"/>
      <c r="CD23" s="399"/>
      <c r="CE23" s="399"/>
      <c r="CF23" s="399"/>
      <c r="CG23" s="399"/>
      <c r="CH23" s="399"/>
      <c r="CI23" s="399"/>
      <c r="CJ23" s="399"/>
      <c r="CK23" s="400"/>
      <c r="CL23" s="315" t="s">
        <v>574</v>
      </c>
      <c r="CM23" s="316"/>
      <c r="CN23" s="316"/>
      <c r="CO23" s="316"/>
      <c r="CP23" s="316"/>
      <c r="CQ23" s="316"/>
      <c r="CR23" s="316"/>
      <c r="CS23" s="316"/>
      <c r="CT23" s="316"/>
      <c r="CU23" s="316"/>
      <c r="CV23" s="317"/>
      <c r="CW23" s="126"/>
      <c r="DA23" s="16"/>
      <c r="DF23" s="16"/>
    </row>
    <row r="24" spans="1:138" ht="9.9499999999999993" customHeight="1" thickBot="1">
      <c r="A24" s="391"/>
      <c r="B24" s="392"/>
      <c r="C24" s="392"/>
      <c r="D24" s="392"/>
      <c r="E24" s="392"/>
      <c r="F24" s="392"/>
      <c r="G24" s="392"/>
      <c r="H24" s="392"/>
      <c r="I24" s="392"/>
      <c r="J24" s="392"/>
      <c r="K24" s="392"/>
      <c r="L24" s="393"/>
      <c r="M24" s="395"/>
      <c r="N24" s="396"/>
      <c r="O24" s="396"/>
      <c r="P24" s="396"/>
      <c r="Q24" s="396"/>
      <c r="R24" s="396"/>
      <c r="S24" s="396"/>
      <c r="T24" s="396"/>
      <c r="U24" s="397"/>
      <c r="V24" s="324" t="s">
        <v>458</v>
      </c>
      <c r="W24" s="325"/>
      <c r="X24" s="325"/>
      <c r="Y24" s="325"/>
      <c r="Z24" s="325"/>
      <c r="AA24" s="325"/>
      <c r="AB24" s="325"/>
      <c r="AC24" s="325"/>
      <c r="AD24" s="325"/>
      <c r="AE24" s="325"/>
      <c r="AF24" s="326"/>
      <c r="AG24" s="324" t="s">
        <v>193</v>
      </c>
      <c r="AH24" s="325"/>
      <c r="AI24" s="325"/>
      <c r="AJ24" s="325"/>
      <c r="AK24" s="325"/>
      <c r="AL24" s="325"/>
      <c r="AM24" s="325"/>
      <c r="AN24" s="325"/>
      <c r="AO24" s="325"/>
      <c r="AP24" s="325"/>
      <c r="AQ24" s="326"/>
      <c r="AR24" s="324" t="s">
        <v>193</v>
      </c>
      <c r="AS24" s="325"/>
      <c r="AT24" s="325"/>
      <c r="AU24" s="325"/>
      <c r="AV24" s="325"/>
      <c r="AW24" s="325"/>
      <c r="AX24" s="325"/>
      <c r="AY24" s="325"/>
      <c r="AZ24" s="325"/>
      <c r="BA24" s="325"/>
      <c r="BB24" s="326"/>
      <c r="BC24" s="398" t="s">
        <v>458</v>
      </c>
      <c r="BD24" s="398"/>
      <c r="BE24" s="398"/>
      <c r="BF24" s="398"/>
      <c r="BG24" s="398"/>
      <c r="BH24" s="398"/>
      <c r="BI24" s="398"/>
      <c r="BJ24" s="398"/>
      <c r="BK24" s="398"/>
      <c r="BL24" s="398"/>
      <c r="BM24" s="398"/>
      <c r="BN24" s="398" t="s">
        <v>193</v>
      </c>
      <c r="BO24" s="398"/>
      <c r="BP24" s="398"/>
      <c r="BQ24" s="398"/>
      <c r="BR24" s="398"/>
      <c r="BS24" s="398"/>
      <c r="BT24" s="398"/>
      <c r="BU24" s="398"/>
      <c r="BV24" s="398"/>
      <c r="BW24" s="398"/>
      <c r="BX24" s="398"/>
      <c r="BY24" s="324"/>
      <c r="BZ24" s="398" t="s">
        <v>193</v>
      </c>
      <c r="CA24" s="398"/>
      <c r="CB24" s="398"/>
      <c r="CC24" s="398"/>
      <c r="CD24" s="398"/>
      <c r="CE24" s="398"/>
      <c r="CF24" s="398"/>
      <c r="CG24" s="398"/>
      <c r="CH24" s="398"/>
      <c r="CI24" s="398"/>
      <c r="CJ24" s="398"/>
      <c r="CK24" s="398"/>
      <c r="CL24" s="398" t="s">
        <v>458</v>
      </c>
      <c r="CM24" s="398"/>
      <c r="CN24" s="398"/>
      <c r="CO24" s="398"/>
      <c r="CP24" s="398"/>
      <c r="CQ24" s="398"/>
      <c r="CR24" s="398"/>
      <c r="CS24" s="398"/>
      <c r="CT24" s="398"/>
      <c r="CU24" s="398"/>
      <c r="CV24" s="398"/>
      <c r="DA24" s="16"/>
      <c r="DF24" s="16"/>
    </row>
    <row r="25" spans="1:138" ht="26.25" customHeight="1">
      <c r="A25" s="318" t="s">
        <v>371</v>
      </c>
      <c r="B25" s="319"/>
      <c r="C25" s="319"/>
      <c r="D25" s="319"/>
      <c r="E25" s="319"/>
      <c r="F25" s="319"/>
      <c r="G25" s="319"/>
      <c r="H25" s="319"/>
      <c r="I25" s="319"/>
      <c r="J25" s="319"/>
      <c r="K25" s="319"/>
      <c r="L25" s="319"/>
      <c r="M25" s="350">
        <v>0</v>
      </c>
      <c r="N25" s="351"/>
      <c r="O25" s="352"/>
      <c r="P25" s="353">
        <v>1</v>
      </c>
      <c r="Q25" s="351"/>
      <c r="R25" s="352"/>
      <c r="S25" s="353">
        <v>1</v>
      </c>
      <c r="T25" s="351"/>
      <c r="U25" s="354"/>
      <c r="V25" s="347">
        <f>SUM(V12,CF12)</f>
        <v>89214</v>
      </c>
      <c r="W25" s="347"/>
      <c r="X25" s="347"/>
      <c r="Y25" s="347"/>
      <c r="Z25" s="347"/>
      <c r="AA25" s="347"/>
      <c r="AB25" s="347"/>
      <c r="AC25" s="347"/>
      <c r="AD25" s="347"/>
      <c r="AE25" s="348"/>
      <c r="AF25" s="348"/>
      <c r="AG25" s="347">
        <f>SUM(AF12,CQ12)</f>
        <v>312248</v>
      </c>
      <c r="AH25" s="348"/>
      <c r="AI25" s="348"/>
      <c r="AJ25" s="348"/>
      <c r="AK25" s="348"/>
      <c r="AL25" s="348"/>
      <c r="AM25" s="348"/>
      <c r="AN25" s="348"/>
      <c r="AO25" s="348"/>
      <c r="AP25" s="348"/>
      <c r="AQ25" s="348"/>
      <c r="AR25" s="347">
        <f>SUM(AP12,DA12)</f>
        <v>312248</v>
      </c>
      <c r="AS25" s="348"/>
      <c r="AT25" s="348"/>
      <c r="AU25" s="348"/>
      <c r="AV25" s="348"/>
      <c r="AW25" s="348"/>
      <c r="AX25" s="348"/>
      <c r="AY25" s="348"/>
      <c r="AZ25" s="348"/>
      <c r="BA25" s="348"/>
      <c r="BB25" s="348"/>
      <c r="BC25" s="347">
        <f>SUM(AZ12,CF12)</f>
        <v>84264</v>
      </c>
      <c r="BD25" s="347"/>
      <c r="BE25" s="347"/>
      <c r="BF25" s="347"/>
      <c r="BG25" s="347"/>
      <c r="BH25" s="347"/>
      <c r="BI25" s="347"/>
      <c r="BJ25" s="347"/>
      <c r="BK25" s="347"/>
      <c r="BL25" s="348"/>
      <c r="BM25" s="348"/>
      <c r="BN25" s="347">
        <f>SUM(BJ12,DK12)</f>
        <v>8575701</v>
      </c>
      <c r="BO25" s="348"/>
      <c r="BP25" s="348"/>
      <c r="BQ25" s="348"/>
      <c r="BR25" s="348"/>
      <c r="BS25" s="348"/>
      <c r="BT25" s="348"/>
      <c r="BU25" s="348"/>
      <c r="BV25" s="348"/>
      <c r="BW25" s="348"/>
      <c r="BX25" s="348"/>
      <c r="BY25" s="348"/>
      <c r="BZ25" s="347">
        <f t="shared" ref="BZ25:BZ30" si="0">SUM(BU12,DW12)</f>
        <v>8575701</v>
      </c>
      <c r="CA25" s="348"/>
      <c r="CB25" s="348"/>
      <c r="CC25" s="348"/>
      <c r="CD25" s="348"/>
      <c r="CE25" s="348"/>
      <c r="CF25" s="348"/>
      <c r="CG25" s="348"/>
      <c r="CH25" s="348"/>
      <c r="CI25" s="348"/>
      <c r="CJ25" s="348"/>
      <c r="CK25" s="348"/>
      <c r="CL25" s="347">
        <f>SUM(V12,AZ12,CF12)</f>
        <v>89214</v>
      </c>
      <c r="CM25" s="347"/>
      <c r="CN25" s="347"/>
      <c r="CO25" s="347"/>
      <c r="CP25" s="347"/>
      <c r="CQ25" s="347"/>
      <c r="CR25" s="347"/>
      <c r="CS25" s="347"/>
      <c r="CT25" s="347"/>
      <c r="CU25" s="348"/>
      <c r="CV25" s="349"/>
      <c r="DA25" s="16"/>
      <c r="DF25" s="16"/>
    </row>
    <row r="26" spans="1:138" ht="15" customHeight="1">
      <c r="A26" s="318" t="s">
        <v>372</v>
      </c>
      <c r="B26" s="319"/>
      <c r="C26" s="319"/>
      <c r="D26" s="319"/>
      <c r="E26" s="319"/>
      <c r="F26" s="319"/>
      <c r="G26" s="319"/>
      <c r="H26" s="319"/>
      <c r="I26" s="319"/>
      <c r="J26" s="319"/>
      <c r="K26" s="319"/>
      <c r="L26" s="319"/>
      <c r="M26" s="340">
        <v>0</v>
      </c>
      <c r="N26" s="341"/>
      <c r="O26" s="342"/>
      <c r="P26" s="343">
        <v>2</v>
      </c>
      <c r="Q26" s="341"/>
      <c r="R26" s="342"/>
      <c r="S26" s="343">
        <v>1</v>
      </c>
      <c r="T26" s="341"/>
      <c r="U26" s="344"/>
      <c r="V26" s="330">
        <f>SUM(V13,CF13)</f>
        <v>5307</v>
      </c>
      <c r="W26" s="330"/>
      <c r="X26" s="330"/>
      <c r="Y26" s="330"/>
      <c r="Z26" s="330"/>
      <c r="AA26" s="330"/>
      <c r="AB26" s="330"/>
      <c r="AC26" s="330"/>
      <c r="AD26" s="330"/>
      <c r="AE26" s="331"/>
      <c r="AF26" s="331"/>
      <c r="AG26" s="330">
        <f>SUM(AF13,CQ13)</f>
        <v>18575</v>
      </c>
      <c r="AH26" s="331"/>
      <c r="AI26" s="331"/>
      <c r="AJ26" s="331"/>
      <c r="AK26" s="331"/>
      <c r="AL26" s="331"/>
      <c r="AM26" s="331"/>
      <c r="AN26" s="331"/>
      <c r="AO26" s="331"/>
      <c r="AP26" s="331"/>
      <c r="AQ26" s="331"/>
      <c r="AR26" s="330">
        <f>SUM(AP13,DA13)</f>
        <v>18575</v>
      </c>
      <c r="AS26" s="331"/>
      <c r="AT26" s="331"/>
      <c r="AU26" s="331"/>
      <c r="AV26" s="331"/>
      <c r="AW26" s="331"/>
      <c r="AX26" s="331"/>
      <c r="AY26" s="331"/>
      <c r="AZ26" s="331"/>
      <c r="BA26" s="331"/>
      <c r="BB26" s="331"/>
      <c r="BC26" s="330">
        <f>SUM(AZ13,CF13)</f>
        <v>4331</v>
      </c>
      <c r="BD26" s="330"/>
      <c r="BE26" s="330"/>
      <c r="BF26" s="330"/>
      <c r="BG26" s="330"/>
      <c r="BH26" s="330"/>
      <c r="BI26" s="330"/>
      <c r="BJ26" s="330"/>
      <c r="BK26" s="330"/>
      <c r="BL26" s="331"/>
      <c r="BM26" s="331"/>
      <c r="BN26" s="330">
        <f>SUM(BJ13,DK13)</f>
        <v>544164</v>
      </c>
      <c r="BO26" s="331"/>
      <c r="BP26" s="331"/>
      <c r="BQ26" s="331"/>
      <c r="BR26" s="331"/>
      <c r="BS26" s="331"/>
      <c r="BT26" s="331"/>
      <c r="BU26" s="331"/>
      <c r="BV26" s="331"/>
      <c r="BW26" s="331"/>
      <c r="BX26" s="331"/>
      <c r="BY26" s="331"/>
      <c r="BZ26" s="330">
        <f t="shared" si="0"/>
        <v>544164</v>
      </c>
      <c r="CA26" s="331"/>
      <c r="CB26" s="331"/>
      <c r="CC26" s="331"/>
      <c r="CD26" s="331"/>
      <c r="CE26" s="331"/>
      <c r="CF26" s="331"/>
      <c r="CG26" s="331"/>
      <c r="CH26" s="331"/>
      <c r="CI26" s="331"/>
      <c r="CJ26" s="331"/>
      <c r="CK26" s="331"/>
      <c r="CL26" s="330">
        <f>SUM(V13,AZ13,CF13)</f>
        <v>5307</v>
      </c>
      <c r="CM26" s="330"/>
      <c r="CN26" s="330"/>
      <c r="CO26" s="330"/>
      <c r="CP26" s="330"/>
      <c r="CQ26" s="330"/>
      <c r="CR26" s="330"/>
      <c r="CS26" s="330"/>
      <c r="CT26" s="330"/>
      <c r="CU26" s="331"/>
      <c r="CV26" s="332"/>
      <c r="DA26" s="16"/>
      <c r="DF26" s="16"/>
    </row>
    <row r="27" spans="1:138" ht="15" customHeight="1">
      <c r="A27" s="318" t="s">
        <v>373</v>
      </c>
      <c r="B27" s="319"/>
      <c r="C27" s="319"/>
      <c r="D27" s="319"/>
      <c r="E27" s="319"/>
      <c r="F27" s="319"/>
      <c r="G27" s="319"/>
      <c r="H27" s="319"/>
      <c r="I27" s="319"/>
      <c r="J27" s="319"/>
      <c r="K27" s="319"/>
      <c r="L27" s="319"/>
      <c r="M27" s="340">
        <v>0</v>
      </c>
      <c r="N27" s="341"/>
      <c r="O27" s="342"/>
      <c r="P27" s="343">
        <v>3</v>
      </c>
      <c r="Q27" s="341"/>
      <c r="R27" s="342"/>
      <c r="S27" s="343">
        <v>1</v>
      </c>
      <c r="T27" s="341"/>
      <c r="U27" s="344"/>
      <c r="V27" s="330">
        <f>SUM(V14,CF14)</f>
        <v>446</v>
      </c>
      <c r="W27" s="330"/>
      <c r="X27" s="330"/>
      <c r="Y27" s="330"/>
      <c r="Z27" s="330"/>
      <c r="AA27" s="330"/>
      <c r="AB27" s="330"/>
      <c r="AC27" s="330"/>
      <c r="AD27" s="330"/>
      <c r="AE27" s="331"/>
      <c r="AF27" s="331"/>
      <c r="AG27" s="330">
        <f>SUM(AF14,CQ14)</f>
        <v>1561</v>
      </c>
      <c r="AH27" s="331"/>
      <c r="AI27" s="331"/>
      <c r="AJ27" s="331"/>
      <c r="AK27" s="331"/>
      <c r="AL27" s="331"/>
      <c r="AM27" s="331"/>
      <c r="AN27" s="331"/>
      <c r="AO27" s="331"/>
      <c r="AP27" s="331"/>
      <c r="AQ27" s="331"/>
      <c r="AR27" s="330">
        <f>SUM(AP14,DA14)</f>
        <v>1561</v>
      </c>
      <c r="AS27" s="331"/>
      <c r="AT27" s="331"/>
      <c r="AU27" s="331"/>
      <c r="AV27" s="331"/>
      <c r="AW27" s="331"/>
      <c r="AX27" s="331"/>
      <c r="AY27" s="331"/>
      <c r="AZ27" s="331"/>
      <c r="BA27" s="331"/>
      <c r="BB27" s="331"/>
      <c r="BC27" s="330">
        <f>SUM(AZ14,CF14)</f>
        <v>286</v>
      </c>
      <c r="BD27" s="330"/>
      <c r="BE27" s="330"/>
      <c r="BF27" s="330"/>
      <c r="BG27" s="330"/>
      <c r="BH27" s="330"/>
      <c r="BI27" s="330"/>
      <c r="BJ27" s="330"/>
      <c r="BK27" s="330"/>
      <c r="BL27" s="331"/>
      <c r="BM27" s="331"/>
      <c r="BN27" s="330">
        <f>SUM(BJ14,DK14)</f>
        <v>39792</v>
      </c>
      <c r="BO27" s="331"/>
      <c r="BP27" s="331"/>
      <c r="BQ27" s="331"/>
      <c r="BR27" s="331"/>
      <c r="BS27" s="331"/>
      <c r="BT27" s="331"/>
      <c r="BU27" s="331"/>
      <c r="BV27" s="331"/>
      <c r="BW27" s="331"/>
      <c r="BX27" s="331"/>
      <c r="BY27" s="331"/>
      <c r="BZ27" s="330">
        <f t="shared" si="0"/>
        <v>39792</v>
      </c>
      <c r="CA27" s="331"/>
      <c r="CB27" s="331"/>
      <c r="CC27" s="331"/>
      <c r="CD27" s="331"/>
      <c r="CE27" s="331"/>
      <c r="CF27" s="331"/>
      <c r="CG27" s="331"/>
      <c r="CH27" s="331"/>
      <c r="CI27" s="331"/>
      <c r="CJ27" s="331"/>
      <c r="CK27" s="331"/>
      <c r="CL27" s="330">
        <f>SUM(V14,AZ14,CF14)</f>
        <v>446</v>
      </c>
      <c r="CM27" s="330"/>
      <c r="CN27" s="330"/>
      <c r="CO27" s="330"/>
      <c r="CP27" s="330"/>
      <c r="CQ27" s="330"/>
      <c r="CR27" s="330"/>
      <c r="CS27" s="330"/>
      <c r="CT27" s="330"/>
      <c r="CU27" s="331"/>
      <c r="CV27" s="332"/>
      <c r="DA27" s="16"/>
      <c r="DF27" s="16"/>
    </row>
    <row r="28" spans="1:138" ht="15" customHeight="1">
      <c r="A28" s="345" t="s">
        <v>374</v>
      </c>
      <c r="B28" s="346"/>
      <c r="C28" s="346"/>
      <c r="D28" s="346"/>
      <c r="E28" s="346"/>
      <c r="F28" s="346"/>
      <c r="G28" s="346"/>
      <c r="H28" s="346"/>
      <c r="I28" s="346"/>
      <c r="J28" s="346"/>
      <c r="K28" s="346"/>
      <c r="L28" s="346"/>
      <c r="M28" s="340">
        <v>0</v>
      </c>
      <c r="N28" s="341"/>
      <c r="O28" s="342"/>
      <c r="P28" s="343">
        <v>4</v>
      </c>
      <c r="Q28" s="341"/>
      <c r="R28" s="342"/>
      <c r="S28" s="343">
        <v>1</v>
      </c>
      <c r="T28" s="341"/>
      <c r="U28" s="344"/>
      <c r="V28" s="330">
        <f>SUM(V15,CF15)</f>
        <v>19318</v>
      </c>
      <c r="W28" s="330"/>
      <c r="X28" s="330"/>
      <c r="Y28" s="330"/>
      <c r="Z28" s="330"/>
      <c r="AA28" s="330"/>
      <c r="AB28" s="330"/>
      <c r="AC28" s="330"/>
      <c r="AD28" s="330"/>
      <c r="AE28" s="331"/>
      <c r="AF28" s="331"/>
      <c r="AG28" s="330">
        <f>SUM(AF15,CQ15)</f>
        <v>67613</v>
      </c>
      <c r="AH28" s="331"/>
      <c r="AI28" s="331"/>
      <c r="AJ28" s="331"/>
      <c r="AK28" s="331"/>
      <c r="AL28" s="331"/>
      <c r="AM28" s="331"/>
      <c r="AN28" s="331"/>
      <c r="AO28" s="331"/>
      <c r="AP28" s="331"/>
      <c r="AQ28" s="331"/>
      <c r="AR28" s="330">
        <f>SUM(AP15,DA15)</f>
        <v>67613</v>
      </c>
      <c r="AS28" s="331"/>
      <c r="AT28" s="331"/>
      <c r="AU28" s="331"/>
      <c r="AV28" s="331"/>
      <c r="AW28" s="331"/>
      <c r="AX28" s="331"/>
      <c r="AY28" s="331"/>
      <c r="AZ28" s="331"/>
      <c r="BA28" s="331"/>
      <c r="BB28" s="331"/>
      <c r="BC28" s="330">
        <f>SUM(AZ15,CF15)</f>
        <v>15235</v>
      </c>
      <c r="BD28" s="330"/>
      <c r="BE28" s="330"/>
      <c r="BF28" s="330"/>
      <c r="BG28" s="330"/>
      <c r="BH28" s="330"/>
      <c r="BI28" s="330"/>
      <c r="BJ28" s="330"/>
      <c r="BK28" s="330"/>
      <c r="BL28" s="331"/>
      <c r="BM28" s="331"/>
      <c r="BN28" s="330">
        <f>SUM(BJ15,DK15)</f>
        <v>1018850</v>
      </c>
      <c r="BO28" s="331"/>
      <c r="BP28" s="331"/>
      <c r="BQ28" s="331"/>
      <c r="BR28" s="331"/>
      <c r="BS28" s="331"/>
      <c r="BT28" s="331"/>
      <c r="BU28" s="331"/>
      <c r="BV28" s="331"/>
      <c r="BW28" s="331"/>
      <c r="BX28" s="331"/>
      <c r="BY28" s="331"/>
      <c r="BZ28" s="330">
        <f t="shared" si="0"/>
        <v>1018850</v>
      </c>
      <c r="CA28" s="331"/>
      <c r="CB28" s="331"/>
      <c r="CC28" s="331"/>
      <c r="CD28" s="331"/>
      <c r="CE28" s="331"/>
      <c r="CF28" s="331"/>
      <c r="CG28" s="331"/>
      <c r="CH28" s="331"/>
      <c r="CI28" s="331"/>
      <c r="CJ28" s="331"/>
      <c r="CK28" s="331"/>
      <c r="CL28" s="330">
        <f>SUM(V15,AZ15,CF15)</f>
        <v>19318</v>
      </c>
      <c r="CM28" s="330"/>
      <c r="CN28" s="330"/>
      <c r="CO28" s="330"/>
      <c r="CP28" s="330"/>
      <c r="CQ28" s="330"/>
      <c r="CR28" s="330"/>
      <c r="CS28" s="330"/>
      <c r="CT28" s="330"/>
      <c r="CU28" s="331"/>
      <c r="CV28" s="332"/>
      <c r="DA28" s="16"/>
      <c r="DF28" s="16"/>
    </row>
    <row r="29" spans="1:138" ht="15" customHeight="1">
      <c r="A29" s="318" t="s">
        <v>375</v>
      </c>
      <c r="B29" s="319"/>
      <c r="C29" s="319"/>
      <c r="D29" s="319"/>
      <c r="E29" s="319"/>
      <c r="F29" s="319"/>
      <c r="G29" s="319"/>
      <c r="H29" s="319"/>
      <c r="I29" s="319"/>
      <c r="J29" s="319"/>
      <c r="K29" s="319"/>
      <c r="L29" s="319"/>
      <c r="M29" s="340">
        <v>0</v>
      </c>
      <c r="N29" s="341"/>
      <c r="O29" s="342"/>
      <c r="P29" s="343">
        <v>5</v>
      </c>
      <c r="Q29" s="341"/>
      <c r="R29" s="342"/>
      <c r="S29" s="343">
        <v>1</v>
      </c>
      <c r="T29" s="341"/>
      <c r="U29" s="344"/>
      <c r="V29" s="330">
        <f>SUM(V16,CF16)</f>
        <v>33</v>
      </c>
      <c r="W29" s="330"/>
      <c r="X29" s="330"/>
      <c r="Y29" s="330"/>
      <c r="Z29" s="330"/>
      <c r="AA29" s="330"/>
      <c r="AB29" s="330"/>
      <c r="AC29" s="330"/>
      <c r="AD29" s="330"/>
      <c r="AE29" s="331"/>
      <c r="AF29" s="331"/>
      <c r="AG29" s="330">
        <f>SUM(AF16,CQ16)</f>
        <v>116</v>
      </c>
      <c r="AH29" s="331"/>
      <c r="AI29" s="331"/>
      <c r="AJ29" s="331"/>
      <c r="AK29" s="331"/>
      <c r="AL29" s="331"/>
      <c r="AM29" s="331"/>
      <c r="AN29" s="331"/>
      <c r="AO29" s="331"/>
      <c r="AP29" s="331"/>
      <c r="AQ29" s="331"/>
      <c r="AR29" s="330">
        <f>SUM(AP16,DA16)</f>
        <v>116</v>
      </c>
      <c r="AS29" s="331"/>
      <c r="AT29" s="331"/>
      <c r="AU29" s="331"/>
      <c r="AV29" s="331"/>
      <c r="AW29" s="331"/>
      <c r="AX29" s="331"/>
      <c r="AY29" s="331"/>
      <c r="AZ29" s="331"/>
      <c r="BA29" s="331"/>
      <c r="BB29" s="331"/>
      <c r="BC29" s="338"/>
      <c r="BD29" s="338"/>
      <c r="BE29" s="338"/>
      <c r="BF29" s="338"/>
      <c r="BG29" s="338"/>
      <c r="BH29" s="338"/>
      <c r="BI29" s="338"/>
      <c r="BJ29" s="338"/>
      <c r="BK29" s="338"/>
      <c r="BL29" s="339"/>
      <c r="BM29" s="339"/>
      <c r="BN29" s="338"/>
      <c r="BO29" s="339"/>
      <c r="BP29" s="339"/>
      <c r="BQ29" s="339"/>
      <c r="BR29" s="339"/>
      <c r="BS29" s="339"/>
      <c r="BT29" s="339"/>
      <c r="BU29" s="339"/>
      <c r="BV29" s="339"/>
      <c r="BW29" s="339"/>
      <c r="BX29" s="339"/>
      <c r="BY29" s="339"/>
      <c r="BZ29" s="338"/>
      <c r="CA29" s="339"/>
      <c r="CB29" s="339"/>
      <c r="CC29" s="339"/>
      <c r="CD29" s="339"/>
      <c r="CE29" s="339"/>
      <c r="CF29" s="339"/>
      <c r="CG29" s="339"/>
      <c r="CH29" s="339"/>
      <c r="CI29" s="339"/>
      <c r="CJ29" s="339"/>
      <c r="CK29" s="339"/>
      <c r="CL29" s="330">
        <f>SUM(V16,AZ16,CF16)</f>
        <v>33</v>
      </c>
      <c r="CM29" s="330"/>
      <c r="CN29" s="330"/>
      <c r="CO29" s="330"/>
      <c r="CP29" s="330"/>
      <c r="CQ29" s="330"/>
      <c r="CR29" s="330"/>
      <c r="CS29" s="330"/>
      <c r="CT29" s="330"/>
      <c r="CU29" s="331"/>
      <c r="CV29" s="332"/>
      <c r="DA29" s="16"/>
      <c r="DF29" s="16"/>
    </row>
    <row r="30" spans="1:138" ht="15" customHeight="1" thickBot="1">
      <c r="A30" s="318" t="s">
        <v>376</v>
      </c>
      <c r="B30" s="319"/>
      <c r="C30" s="319"/>
      <c r="D30" s="319"/>
      <c r="E30" s="319"/>
      <c r="F30" s="319"/>
      <c r="G30" s="319"/>
      <c r="H30" s="319"/>
      <c r="I30" s="319"/>
      <c r="J30" s="319"/>
      <c r="K30" s="319"/>
      <c r="L30" s="319"/>
      <c r="M30" s="333">
        <v>0</v>
      </c>
      <c r="N30" s="334"/>
      <c r="O30" s="335"/>
      <c r="P30" s="336">
        <v>6</v>
      </c>
      <c r="Q30" s="334"/>
      <c r="R30" s="335"/>
      <c r="S30" s="336">
        <v>1</v>
      </c>
      <c r="T30" s="334"/>
      <c r="U30" s="337"/>
      <c r="V30" s="321">
        <f>SUM(V25:AF29)</f>
        <v>114318</v>
      </c>
      <c r="W30" s="321"/>
      <c r="X30" s="321"/>
      <c r="Y30" s="321"/>
      <c r="Z30" s="321"/>
      <c r="AA30" s="321"/>
      <c r="AB30" s="321"/>
      <c r="AC30" s="321"/>
      <c r="AD30" s="321"/>
      <c r="AE30" s="534"/>
      <c r="AF30" s="534"/>
      <c r="AG30" s="321">
        <f>SUM(AG25:AQ29)</f>
        <v>400113</v>
      </c>
      <c r="AH30" s="534"/>
      <c r="AI30" s="534"/>
      <c r="AJ30" s="534"/>
      <c r="AK30" s="534"/>
      <c r="AL30" s="534"/>
      <c r="AM30" s="534"/>
      <c r="AN30" s="534"/>
      <c r="AO30" s="534"/>
      <c r="AP30" s="534"/>
      <c r="AQ30" s="534"/>
      <c r="AR30" s="321">
        <f>SUM(AR25:BB29)</f>
        <v>400113</v>
      </c>
      <c r="AS30" s="534"/>
      <c r="AT30" s="534"/>
      <c r="AU30" s="534"/>
      <c r="AV30" s="534"/>
      <c r="AW30" s="534"/>
      <c r="AX30" s="534"/>
      <c r="AY30" s="534"/>
      <c r="AZ30" s="534"/>
      <c r="BA30" s="534"/>
      <c r="BB30" s="534"/>
      <c r="BC30" s="321">
        <f>SUM(BC25:BM29)</f>
        <v>104116</v>
      </c>
      <c r="BD30" s="321"/>
      <c r="BE30" s="321"/>
      <c r="BF30" s="321"/>
      <c r="BG30" s="321"/>
      <c r="BH30" s="321"/>
      <c r="BI30" s="321"/>
      <c r="BJ30" s="321"/>
      <c r="BK30" s="321"/>
      <c r="BL30" s="534"/>
      <c r="BM30" s="534"/>
      <c r="BN30" s="321">
        <f>SUM(BN25:BY29)</f>
        <v>10178507</v>
      </c>
      <c r="BO30" s="534"/>
      <c r="BP30" s="534"/>
      <c r="BQ30" s="534"/>
      <c r="BR30" s="534"/>
      <c r="BS30" s="534"/>
      <c r="BT30" s="534"/>
      <c r="BU30" s="534"/>
      <c r="BV30" s="534"/>
      <c r="BW30" s="534"/>
      <c r="BX30" s="534"/>
      <c r="BY30" s="534"/>
      <c r="BZ30" s="321">
        <f t="shared" si="0"/>
        <v>10178507</v>
      </c>
      <c r="CA30" s="534"/>
      <c r="CB30" s="534"/>
      <c r="CC30" s="534"/>
      <c r="CD30" s="534"/>
      <c r="CE30" s="534"/>
      <c r="CF30" s="534"/>
      <c r="CG30" s="534"/>
      <c r="CH30" s="534"/>
      <c r="CI30" s="534"/>
      <c r="CJ30" s="534"/>
      <c r="CK30" s="534"/>
      <c r="CL30" s="321">
        <f>SUM(CL25:CV29)</f>
        <v>114318</v>
      </c>
      <c r="CM30" s="321"/>
      <c r="CN30" s="321"/>
      <c r="CO30" s="321"/>
      <c r="CP30" s="321"/>
      <c r="CQ30" s="321"/>
      <c r="CR30" s="321"/>
      <c r="CS30" s="321"/>
      <c r="CT30" s="321"/>
      <c r="CU30" s="534"/>
      <c r="CV30" s="546"/>
      <c r="DA30" s="16"/>
      <c r="DF30" s="16"/>
    </row>
    <row r="31" spans="1:138" ht="15" customHeight="1">
      <c r="B31" s="329" t="s">
        <v>479</v>
      </c>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1455"/>
      <c r="BG31" s="1455"/>
      <c r="BH31" s="1455"/>
      <c r="BI31" s="1455"/>
      <c r="BJ31" s="1455"/>
      <c r="BK31" s="1455"/>
      <c r="BL31" s="1455"/>
      <c r="BM31" s="1455"/>
      <c r="BN31" s="1455"/>
      <c r="BO31" s="1455"/>
      <c r="BP31" s="1455"/>
      <c r="BQ31" s="1455"/>
      <c r="BR31" s="1455"/>
      <c r="BS31" s="1455"/>
      <c r="BT31" s="1455"/>
    </row>
  </sheetData>
  <sheetProtection algorithmName="SHA-512" hashValue="SbEusHAAeKsiipMMbs6eyb8XjkZJCGKx34cj0oP7fMJcJ2ybWr5QfPN3hCMrRzg86dUr+CJUQ5E/uF8XHb0kgQ==" saltValue="mcpG2D1CdqM9NEhZGmochA==" spinCount="100000" sheet="1" objects="1" scenarios="1" selectLockedCells="1"/>
  <mergeCells count="256">
    <mergeCell ref="A20:L24"/>
    <mergeCell ref="M20:U24"/>
    <mergeCell ref="V24:AF24"/>
    <mergeCell ref="AG24:AQ24"/>
    <mergeCell ref="V23:AF23"/>
    <mergeCell ref="AG23:AQ23"/>
    <mergeCell ref="BC24:BM24"/>
    <mergeCell ref="BN24:BY24"/>
    <mergeCell ref="CL24:CV24"/>
    <mergeCell ref="BC23:BM23"/>
    <mergeCell ref="AR24:BB24"/>
    <mergeCell ref="BZ24:CK24"/>
    <mergeCell ref="BN23:BY23"/>
    <mergeCell ref="BZ23:CK23"/>
    <mergeCell ref="CY1:DJ2"/>
    <mergeCell ref="DK1:EE2"/>
    <mergeCell ref="A3:G3"/>
    <mergeCell ref="H3:J3"/>
    <mergeCell ref="K3:M3"/>
    <mergeCell ref="N3:P3"/>
    <mergeCell ref="Q3:S3"/>
    <mergeCell ref="T3:V3"/>
    <mergeCell ref="W3:Y3"/>
    <mergeCell ref="Z3:AB3"/>
    <mergeCell ref="A1:G2"/>
    <mergeCell ref="H1:Y2"/>
    <mergeCell ref="Z1:AE2"/>
    <mergeCell ref="AF1:CX3"/>
    <mergeCell ref="AC3:AE3"/>
    <mergeCell ref="CY3:DJ3"/>
    <mergeCell ref="DK3:EE3"/>
    <mergeCell ref="A8:L11"/>
    <mergeCell ref="M8:U11"/>
    <mergeCell ref="CF9:CP9"/>
    <mergeCell ref="CF11:CP11"/>
    <mergeCell ref="CQ9:CZ9"/>
    <mergeCell ref="V7:AE7"/>
    <mergeCell ref="AF7:AO7"/>
    <mergeCell ref="AP7:AY7"/>
    <mergeCell ref="AZ7:BI7"/>
    <mergeCell ref="BJ7:BT7"/>
    <mergeCell ref="BU7:CE7"/>
    <mergeCell ref="BJ9:BT9"/>
    <mergeCell ref="AF9:AO9"/>
    <mergeCell ref="AF11:AO11"/>
    <mergeCell ref="AZ9:BI9"/>
    <mergeCell ref="AZ11:BI11"/>
    <mergeCell ref="V8:AY8"/>
    <mergeCell ref="BU9:CE9"/>
    <mergeCell ref="V9:AE9"/>
    <mergeCell ref="V11:AE11"/>
    <mergeCell ref="BJ11:BT11"/>
    <mergeCell ref="CQ7:CZ7"/>
    <mergeCell ref="AF14:AO14"/>
    <mergeCell ref="DK9:DV9"/>
    <mergeCell ref="A12:L12"/>
    <mergeCell ref="M12:O12"/>
    <mergeCell ref="P12:R12"/>
    <mergeCell ref="S12:U12"/>
    <mergeCell ref="V12:AE12"/>
    <mergeCell ref="AF12:AO12"/>
    <mergeCell ref="AZ12:BI12"/>
    <mergeCell ref="BJ12:BT12"/>
    <mergeCell ref="DK11:DV11"/>
    <mergeCell ref="AP13:AY13"/>
    <mergeCell ref="AP14:AY14"/>
    <mergeCell ref="V13:AE13"/>
    <mergeCell ref="AF13:AO13"/>
    <mergeCell ref="A14:L14"/>
    <mergeCell ref="M14:O14"/>
    <mergeCell ref="P14:R14"/>
    <mergeCell ref="S14:U14"/>
    <mergeCell ref="A13:L13"/>
    <mergeCell ref="M13:O13"/>
    <mergeCell ref="P13:R13"/>
    <mergeCell ref="S13:U13"/>
    <mergeCell ref="V14:AE14"/>
    <mergeCell ref="AP15:AY15"/>
    <mergeCell ref="V16:AE16"/>
    <mergeCell ref="AF16:AO16"/>
    <mergeCell ref="AZ16:BI16"/>
    <mergeCell ref="BJ16:BT16"/>
    <mergeCell ref="A15:L15"/>
    <mergeCell ref="M15:O15"/>
    <mergeCell ref="P15:R15"/>
    <mergeCell ref="S15:U15"/>
    <mergeCell ref="V15:AE15"/>
    <mergeCell ref="AF15:AO15"/>
    <mergeCell ref="AP16:AY16"/>
    <mergeCell ref="A17:L17"/>
    <mergeCell ref="M17:O17"/>
    <mergeCell ref="P17:R17"/>
    <mergeCell ref="S17:U17"/>
    <mergeCell ref="A16:L16"/>
    <mergeCell ref="M16:O16"/>
    <mergeCell ref="P16:R16"/>
    <mergeCell ref="S16:U16"/>
    <mergeCell ref="V17:AE17"/>
    <mergeCell ref="DK17:DV17"/>
    <mergeCell ref="CL21:CV22"/>
    <mergeCell ref="V22:AF22"/>
    <mergeCell ref="AG22:AQ22"/>
    <mergeCell ref="BC22:BM22"/>
    <mergeCell ref="BN22:BY22"/>
    <mergeCell ref="AP17:AY17"/>
    <mergeCell ref="DA17:DJ17"/>
    <mergeCell ref="AR22:BB22"/>
    <mergeCell ref="BZ19:CK19"/>
    <mergeCell ref="AZ17:BI17"/>
    <mergeCell ref="BJ17:BT17"/>
    <mergeCell ref="AF17:AO17"/>
    <mergeCell ref="V19:AF19"/>
    <mergeCell ref="AG19:AQ19"/>
    <mergeCell ref="AR19:BB19"/>
    <mergeCell ref="CL19:CV19"/>
    <mergeCell ref="BC19:BM19"/>
    <mergeCell ref="BC21:CK21"/>
    <mergeCell ref="BZ22:CK22"/>
    <mergeCell ref="CF17:CP17"/>
    <mergeCell ref="CL25:CV25"/>
    <mergeCell ref="A26:L26"/>
    <mergeCell ref="M26:O26"/>
    <mergeCell ref="P26:R26"/>
    <mergeCell ref="S26:U26"/>
    <mergeCell ref="V26:AF26"/>
    <mergeCell ref="AG26:AQ26"/>
    <mergeCell ref="BC26:BM26"/>
    <mergeCell ref="BN26:BY26"/>
    <mergeCell ref="CL26:CV26"/>
    <mergeCell ref="BC25:BM25"/>
    <mergeCell ref="BN25:BY25"/>
    <mergeCell ref="A25:L25"/>
    <mergeCell ref="M25:O25"/>
    <mergeCell ref="P25:R25"/>
    <mergeCell ref="S25:U25"/>
    <mergeCell ref="AR25:BB25"/>
    <mergeCell ref="V25:AF25"/>
    <mergeCell ref="AG25:AQ25"/>
    <mergeCell ref="BZ25:CK25"/>
    <mergeCell ref="BZ26:CK26"/>
    <mergeCell ref="AR26:BB26"/>
    <mergeCell ref="BC27:BM27"/>
    <mergeCell ref="BN27:BY27"/>
    <mergeCell ref="CL27:CV27"/>
    <mergeCell ref="A28:L28"/>
    <mergeCell ref="M28:O28"/>
    <mergeCell ref="P28:R28"/>
    <mergeCell ref="S28:U28"/>
    <mergeCell ref="V28:AF28"/>
    <mergeCell ref="AG28:AQ28"/>
    <mergeCell ref="BC28:BM28"/>
    <mergeCell ref="A27:L27"/>
    <mergeCell ref="M27:O27"/>
    <mergeCell ref="P27:R27"/>
    <mergeCell ref="S27:U27"/>
    <mergeCell ref="V27:AF27"/>
    <mergeCell ref="AG27:AQ27"/>
    <mergeCell ref="BN28:BY28"/>
    <mergeCell ref="CL28:CV28"/>
    <mergeCell ref="AR27:BB27"/>
    <mergeCell ref="AR28:BB28"/>
    <mergeCell ref="BZ28:CK28"/>
    <mergeCell ref="BZ27:CK27"/>
    <mergeCell ref="B31:BT31"/>
    <mergeCell ref="CL29:CV29"/>
    <mergeCell ref="A30:L30"/>
    <mergeCell ref="M30:O30"/>
    <mergeCell ref="P30:R30"/>
    <mergeCell ref="S30:U30"/>
    <mergeCell ref="V30:AF30"/>
    <mergeCell ref="AG30:AQ30"/>
    <mergeCell ref="BC30:BM30"/>
    <mergeCell ref="BZ30:CK30"/>
    <mergeCell ref="BN30:BY30"/>
    <mergeCell ref="CL30:CV30"/>
    <mergeCell ref="V29:AF29"/>
    <mergeCell ref="AG29:AQ29"/>
    <mergeCell ref="BC29:BM29"/>
    <mergeCell ref="BN29:BY29"/>
    <mergeCell ref="AR30:BB30"/>
    <mergeCell ref="A29:L29"/>
    <mergeCell ref="M29:O29"/>
    <mergeCell ref="AR29:BB29"/>
    <mergeCell ref="BZ29:CK29"/>
    <mergeCell ref="P29:R29"/>
    <mergeCell ref="S29:U29"/>
    <mergeCell ref="DA12:DJ12"/>
    <mergeCell ref="DA13:DJ13"/>
    <mergeCell ref="DK13:DV13"/>
    <mergeCell ref="DK12:DV12"/>
    <mergeCell ref="BU11:CE11"/>
    <mergeCell ref="BU12:CE12"/>
    <mergeCell ref="AP9:AY9"/>
    <mergeCell ref="AP11:AY11"/>
    <mergeCell ref="AP12:AY12"/>
    <mergeCell ref="DK10:DV10"/>
    <mergeCell ref="DW17:EH17"/>
    <mergeCell ref="CF8:EH8"/>
    <mergeCell ref="V10:AE10"/>
    <mergeCell ref="AF10:AO10"/>
    <mergeCell ref="AP10:AY10"/>
    <mergeCell ref="AZ10:BI10"/>
    <mergeCell ref="CQ10:CZ10"/>
    <mergeCell ref="DA10:DJ10"/>
    <mergeCell ref="DW9:EH9"/>
    <mergeCell ref="DW14:EH14"/>
    <mergeCell ref="DW15:EH15"/>
    <mergeCell ref="DW16:EH16"/>
    <mergeCell ref="CQ14:CZ14"/>
    <mergeCell ref="DA14:DJ14"/>
    <mergeCell ref="CQ16:CZ16"/>
    <mergeCell ref="CQ15:CZ15"/>
    <mergeCell ref="DK16:DV16"/>
    <mergeCell ref="DK15:DV15"/>
    <mergeCell ref="DK14:DV14"/>
    <mergeCell ref="DW11:EH11"/>
    <mergeCell ref="DW12:EH12"/>
    <mergeCell ref="DW13:EH13"/>
    <mergeCell ref="DA11:DJ11"/>
    <mergeCell ref="AZ8:CE8"/>
    <mergeCell ref="DA7:DJ7"/>
    <mergeCell ref="DK7:DV7"/>
    <mergeCell ref="DW7:EH7"/>
    <mergeCell ref="AR23:BB23"/>
    <mergeCell ref="CF7:CP7"/>
    <mergeCell ref="BJ10:BT10"/>
    <mergeCell ref="CL23:CV23"/>
    <mergeCell ref="DW10:EH10"/>
    <mergeCell ref="V21:BB21"/>
    <mergeCell ref="V20:CV20"/>
    <mergeCell ref="DA16:DJ16"/>
    <mergeCell ref="CQ13:CZ13"/>
    <mergeCell ref="BU16:CE16"/>
    <mergeCell ref="CQ17:CZ17"/>
    <mergeCell ref="BU17:CE17"/>
    <mergeCell ref="BN19:BY19"/>
    <mergeCell ref="DA9:DJ9"/>
    <mergeCell ref="BU10:CE10"/>
    <mergeCell ref="CF10:CP10"/>
    <mergeCell ref="DA15:DJ15"/>
    <mergeCell ref="CF14:CP14"/>
    <mergeCell ref="CF15:CP15"/>
    <mergeCell ref="BU13:CE13"/>
    <mergeCell ref="BU14:CE14"/>
    <mergeCell ref="CF16:CP16"/>
    <mergeCell ref="CQ12:CZ12"/>
    <mergeCell ref="CQ11:CZ11"/>
    <mergeCell ref="CF13:CP13"/>
    <mergeCell ref="AZ13:BI13"/>
    <mergeCell ref="BJ13:BT13"/>
    <mergeCell ref="BU15:CE15"/>
    <mergeCell ref="CF12:CP12"/>
    <mergeCell ref="AZ15:BI15"/>
    <mergeCell ref="BJ15:BT15"/>
    <mergeCell ref="AZ14:BI14"/>
    <mergeCell ref="BJ14:BT14"/>
  </mergeCells>
  <phoneticPr fontId="3"/>
  <dataValidations count="3">
    <dataValidation type="whole" allowBlank="1" showInputMessage="1" showErrorMessage="1" errorTitle="入力エラー" error="数値以外の入力または､11桁以上の入力は行えません。" sqref="DK12:EH16">
      <formula1>-999999999</formula1>
      <formula2>9999999999</formula2>
    </dataValidation>
    <dataValidation type="whole" allowBlank="1" showInputMessage="1" showErrorMessage="1" errorTitle="入力エラー" error="数値以外の入力または､9桁以上の入力は行えません。" sqref="V12:BI16 CQ12:DJ16">
      <formula1>-9999999</formula1>
      <formula2>99999999</formula2>
    </dataValidation>
    <dataValidation type="whole" allowBlank="1" showInputMessage="1" showErrorMessage="1" errorTitle="入力エラー" error="数値以外の入力または､10桁以上の入力は行えません。" sqref="BJ12:CP16">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7" firstPageNumber="2" orientation="landscape" useFirstPageNumber="1" horizontalDpi="300" verticalDpi="300" r:id="rId1"/>
  <headerFooter alignWithMargins="0">
    <oddFooter>&amp;R課税市-&amp;P</oddFooter>
  </headerFooter>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3"/>
  <dimension ref="A1:EE14"/>
  <sheetViews>
    <sheetView showGridLines="0" zoomScale="85" zoomScaleNormal="85" workbookViewId="0">
      <selection activeCell="Y10" sqref="Y10:AM10"/>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401"/>
      <c r="B1" s="401"/>
      <c r="C1" s="401"/>
      <c r="D1" s="401"/>
      <c r="E1" s="401"/>
      <c r="F1" s="401"/>
      <c r="G1" s="402"/>
      <c r="H1" s="403" t="s">
        <v>62</v>
      </c>
      <c r="I1" s="266"/>
      <c r="J1" s="266"/>
      <c r="K1" s="266"/>
      <c r="L1" s="266"/>
      <c r="M1" s="266"/>
      <c r="N1" s="266"/>
      <c r="O1" s="266"/>
      <c r="P1" s="266"/>
      <c r="Q1" s="266"/>
      <c r="R1" s="266"/>
      <c r="S1" s="266"/>
      <c r="T1" s="266"/>
      <c r="U1" s="266"/>
      <c r="V1" s="266"/>
      <c r="W1" s="266"/>
      <c r="X1" s="266"/>
      <c r="Y1" s="267"/>
      <c r="Z1" s="404" t="s">
        <v>517</v>
      </c>
      <c r="AA1" s="266"/>
      <c r="AB1" s="266"/>
      <c r="AC1" s="266"/>
      <c r="AD1" s="266"/>
      <c r="AE1" s="267"/>
      <c r="AF1" s="189" t="str">
        <f>"第3表　"&amp; LEFT(表00!AA1,6) &amp; "市町村民税の特別徴収義務者等に関する調"</f>
        <v>第3表　平成29年度市町村民税の特別徴収義務者等に関する調</v>
      </c>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409" t="s">
        <v>608</v>
      </c>
      <c r="CZ1" s="409"/>
      <c r="DA1" s="409"/>
      <c r="DB1" s="409"/>
      <c r="DC1" s="409"/>
      <c r="DD1" s="409"/>
      <c r="DE1" s="409"/>
      <c r="DF1" s="409"/>
      <c r="DG1" s="409"/>
      <c r="DH1" s="409"/>
      <c r="DI1" s="409"/>
      <c r="DJ1" s="409"/>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401"/>
      <c r="B2" s="401"/>
      <c r="C2" s="401"/>
      <c r="D2" s="401"/>
      <c r="E2" s="401"/>
      <c r="F2" s="401"/>
      <c r="G2" s="402"/>
      <c r="H2" s="268"/>
      <c r="I2" s="269"/>
      <c r="J2" s="269"/>
      <c r="K2" s="269"/>
      <c r="L2" s="269"/>
      <c r="M2" s="269"/>
      <c r="N2" s="269"/>
      <c r="O2" s="269"/>
      <c r="P2" s="269"/>
      <c r="Q2" s="269"/>
      <c r="R2" s="269"/>
      <c r="S2" s="269"/>
      <c r="T2" s="269"/>
      <c r="U2" s="269"/>
      <c r="V2" s="269"/>
      <c r="W2" s="269"/>
      <c r="X2" s="269"/>
      <c r="Y2" s="270"/>
      <c r="Z2" s="268"/>
      <c r="AA2" s="269"/>
      <c r="AB2" s="269"/>
      <c r="AC2" s="269"/>
      <c r="AD2" s="269"/>
      <c r="AE2" s="270"/>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410"/>
      <c r="CZ2" s="410"/>
      <c r="DA2" s="410"/>
      <c r="DB2" s="410"/>
      <c r="DC2" s="410"/>
      <c r="DD2" s="410"/>
      <c r="DE2" s="410"/>
      <c r="DF2" s="410"/>
      <c r="DG2" s="410"/>
      <c r="DH2" s="410"/>
      <c r="DI2" s="410"/>
      <c r="DJ2" s="410"/>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405"/>
      <c r="B3" s="285"/>
      <c r="C3" s="285"/>
      <c r="D3" s="285"/>
      <c r="E3" s="285"/>
      <c r="F3" s="285"/>
      <c r="G3" s="286"/>
      <c r="H3" s="406">
        <f>IF(表00!A8="","",表00!A8)</f>
        <v>4</v>
      </c>
      <c r="I3" s="407"/>
      <c r="J3" s="408"/>
      <c r="K3" s="406">
        <f>IF(表00!D8="","",表00!D8)</f>
        <v>2</v>
      </c>
      <c r="L3" s="407"/>
      <c r="M3" s="408"/>
      <c r="N3" s="406">
        <f>IF(表00!G8="","",表00!G8)</f>
        <v>2</v>
      </c>
      <c r="O3" s="407"/>
      <c r="P3" s="408"/>
      <c r="Q3" s="406">
        <f>IF(表00!J8="","",表00!J8)</f>
        <v>0</v>
      </c>
      <c r="R3" s="407"/>
      <c r="S3" s="408"/>
      <c r="T3" s="406">
        <f>IF(表00!M8="","",表00!M8)</f>
        <v>2</v>
      </c>
      <c r="U3" s="407"/>
      <c r="V3" s="408"/>
      <c r="W3" s="406">
        <f>IF(表00!P8="","",表00!P8)</f>
        <v>9</v>
      </c>
      <c r="X3" s="407"/>
      <c r="Y3" s="408"/>
      <c r="Z3" s="411">
        <v>0</v>
      </c>
      <c r="AA3" s="276"/>
      <c r="AB3" s="277"/>
      <c r="AC3" s="406">
        <v>3</v>
      </c>
      <c r="AD3" s="279"/>
      <c r="AE3" s="280"/>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410" t="s">
        <v>515</v>
      </c>
      <c r="CZ3" s="410"/>
      <c r="DA3" s="410"/>
      <c r="DB3" s="410"/>
      <c r="DC3" s="410"/>
      <c r="DD3" s="410"/>
      <c r="DE3" s="410"/>
      <c r="DF3" s="410"/>
      <c r="DG3" s="410"/>
      <c r="DH3" s="410"/>
      <c r="DI3" s="410"/>
      <c r="DJ3" s="410"/>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5" customHeight="1">
      <c r="Y6" s="271" t="s">
        <v>63</v>
      </c>
      <c r="Z6" s="271"/>
      <c r="AA6" s="271"/>
      <c r="AB6" s="271"/>
      <c r="AC6" s="271"/>
      <c r="AD6" s="271"/>
      <c r="AE6" s="271"/>
      <c r="AF6" s="271"/>
      <c r="AG6" s="271"/>
      <c r="AH6" s="271"/>
      <c r="AI6" s="271"/>
      <c r="AJ6" s="271"/>
      <c r="AK6" s="271"/>
      <c r="AL6" s="271"/>
      <c r="AM6" s="271"/>
      <c r="AN6" s="271" t="s">
        <v>64</v>
      </c>
      <c r="AO6" s="271"/>
      <c r="AP6" s="271"/>
      <c r="AQ6" s="271"/>
      <c r="AR6" s="271"/>
      <c r="AS6" s="271"/>
      <c r="AT6" s="271"/>
      <c r="AU6" s="271"/>
      <c r="AV6" s="271"/>
      <c r="AW6" s="271"/>
      <c r="AX6" s="271"/>
      <c r="AY6" s="271"/>
      <c r="AZ6" s="271"/>
      <c r="BA6" s="271"/>
      <c r="BB6" s="271"/>
      <c r="BC6" s="271" t="s">
        <v>65</v>
      </c>
      <c r="BD6" s="271"/>
      <c r="BE6" s="271"/>
      <c r="BF6" s="271"/>
      <c r="BG6" s="271"/>
      <c r="BH6" s="271"/>
      <c r="BI6" s="271"/>
      <c r="BJ6" s="271"/>
      <c r="BK6" s="271"/>
      <c r="BL6" s="271"/>
      <c r="BM6" s="271"/>
      <c r="BN6" s="271"/>
      <c r="BO6" s="271"/>
      <c r="BP6" s="271"/>
      <c r="BQ6" s="271"/>
      <c r="BR6" s="271" t="s">
        <v>66</v>
      </c>
      <c r="BS6" s="271"/>
      <c r="BT6" s="271"/>
      <c r="BU6" s="271"/>
      <c r="BV6" s="271"/>
      <c r="BW6" s="271"/>
      <c r="BX6" s="271"/>
      <c r="BY6" s="271"/>
      <c r="BZ6" s="271"/>
      <c r="CA6" s="271"/>
      <c r="CB6" s="271"/>
      <c r="CC6" s="271"/>
      <c r="CD6" s="271"/>
      <c r="CE6" s="271"/>
      <c r="CF6" s="271"/>
      <c r="CG6" s="271" t="s">
        <v>67</v>
      </c>
      <c r="CH6" s="271"/>
      <c r="CI6" s="271"/>
      <c r="CJ6" s="271"/>
      <c r="CK6" s="271"/>
      <c r="CL6" s="271"/>
      <c r="CM6" s="271"/>
      <c r="CN6" s="271"/>
      <c r="CO6" s="271"/>
      <c r="CP6" s="271"/>
      <c r="CQ6" s="271"/>
      <c r="CR6" s="271"/>
      <c r="CS6" s="271"/>
      <c r="CT6" s="271"/>
      <c r="CU6" s="271"/>
      <c r="CV6" s="271" t="s">
        <v>68</v>
      </c>
      <c r="CW6" s="271"/>
      <c r="CX6" s="271"/>
      <c r="CY6" s="271"/>
      <c r="CZ6" s="271"/>
      <c r="DA6" s="271"/>
      <c r="DB6" s="271"/>
      <c r="DC6" s="271"/>
      <c r="DD6" s="271"/>
      <c r="DE6" s="271"/>
      <c r="DF6" s="271"/>
      <c r="DG6" s="271"/>
      <c r="DH6" s="271"/>
      <c r="DI6" s="271"/>
      <c r="DJ6" s="271"/>
    </row>
    <row r="7" spans="1:135" s="4" customFormat="1" ht="24" customHeight="1">
      <c r="G7" s="200" t="s">
        <v>42</v>
      </c>
      <c r="H7" s="201"/>
      <c r="I7" s="201"/>
      <c r="J7" s="201"/>
      <c r="K7" s="201"/>
      <c r="L7" s="201"/>
      <c r="M7" s="201"/>
      <c r="N7" s="201"/>
      <c r="O7" s="202"/>
      <c r="P7" s="200" t="s">
        <v>564</v>
      </c>
      <c r="Q7" s="201"/>
      <c r="R7" s="201"/>
      <c r="S7" s="201"/>
      <c r="T7" s="201"/>
      <c r="U7" s="201"/>
      <c r="V7" s="201"/>
      <c r="W7" s="201"/>
      <c r="X7" s="202"/>
      <c r="Y7" s="200" t="s">
        <v>658</v>
      </c>
      <c r="Z7" s="201"/>
      <c r="AA7" s="201"/>
      <c r="AB7" s="201"/>
      <c r="AC7" s="201"/>
      <c r="AD7" s="201"/>
      <c r="AE7" s="201"/>
      <c r="AF7" s="201"/>
      <c r="AG7" s="201"/>
      <c r="AH7" s="201"/>
      <c r="AI7" s="201"/>
      <c r="AJ7" s="201"/>
      <c r="AK7" s="201"/>
      <c r="AL7" s="201"/>
      <c r="AM7" s="202"/>
      <c r="AN7" s="245" t="s">
        <v>739</v>
      </c>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7"/>
      <c r="BR7" s="200" t="s">
        <v>96</v>
      </c>
      <c r="BS7" s="1456"/>
      <c r="BT7" s="1456"/>
      <c r="BU7" s="1456"/>
      <c r="BV7" s="1456"/>
      <c r="BW7" s="1456"/>
      <c r="BX7" s="1456"/>
      <c r="BY7" s="1456"/>
      <c r="BZ7" s="1456"/>
      <c r="CA7" s="1456"/>
      <c r="CB7" s="1456"/>
      <c r="CC7" s="1456"/>
      <c r="CD7" s="1456"/>
      <c r="CE7" s="1456"/>
      <c r="CF7" s="1457"/>
      <c r="CG7" s="245" t="s">
        <v>97</v>
      </c>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246"/>
      <c r="DI7" s="246"/>
      <c r="DJ7" s="247"/>
      <c r="DK7" s="235"/>
      <c r="DL7" s="417"/>
      <c r="DM7" s="417"/>
      <c r="DN7" s="417"/>
      <c r="DO7" s="417"/>
      <c r="DP7" s="417"/>
      <c r="DQ7" s="417"/>
      <c r="DR7" s="417"/>
      <c r="DS7" s="417"/>
      <c r="DT7" s="417"/>
      <c r="DU7" s="417"/>
      <c r="DV7" s="417"/>
      <c r="DW7" s="417"/>
      <c r="DX7" s="417"/>
      <c r="DY7" s="417"/>
    </row>
    <row r="8" spans="1:135" s="4" customFormat="1" ht="24" customHeight="1">
      <c r="G8" s="219"/>
      <c r="H8" s="220"/>
      <c r="I8" s="220"/>
      <c r="J8" s="220"/>
      <c r="K8" s="220"/>
      <c r="L8" s="220"/>
      <c r="M8" s="220"/>
      <c r="N8" s="220"/>
      <c r="O8" s="221"/>
      <c r="P8" s="219"/>
      <c r="Q8" s="220"/>
      <c r="R8" s="220"/>
      <c r="S8" s="220"/>
      <c r="T8" s="220"/>
      <c r="U8" s="220"/>
      <c r="V8" s="220"/>
      <c r="W8" s="220"/>
      <c r="X8" s="221"/>
      <c r="Y8" s="1458"/>
      <c r="Z8" s="1459"/>
      <c r="AA8" s="1459"/>
      <c r="AB8" s="1459"/>
      <c r="AC8" s="1459"/>
      <c r="AD8" s="1459"/>
      <c r="AE8" s="1459"/>
      <c r="AF8" s="1459"/>
      <c r="AG8" s="1459"/>
      <c r="AH8" s="1459"/>
      <c r="AI8" s="1459"/>
      <c r="AJ8" s="1459"/>
      <c r="AK8" s="1459"/>
      <c r="AL8" s="1459"/>
      <c r="AM8" s="1460"/>
      <c r="AN8" s="358" t="s">
        <v>739</v>
      </c>
      <c r="AO8" s="358"/>
      <c r="AP8" s="358"/>
      <c r="AQ8" s="358"/>
      <c r="AR8" s="358"/>
      <c r="AS8" s="358"/>
      <c r="AT8" s="358"/>
      <c r="AU8" s="358"/>
      <c r="AV8" s="358"/>
      <c r="AW8" s="358"/>
      <c r="AX8" s="358"/>
      <c r="AY8" s="358"/>
      <c r="AZ8" s="358"/>
      <c r="BA8" s="358"/>
      <c r="BB8" s="358"/>
      <c r="BC8" s="358" t="s">
        <v>833</v>
      </c>
      <c r="BD8" s="358"/>
      <c r="BE8" s="358"/>
      <c r="BF8" s="358"/>
      <c r="BG8" s="358"/>
      <c r="BH8" s="358"/>
      <c r="BI8" s="358"/>
      <c r="BJ8" s="358"/>
      <c r="BK8" s="358"/>
      <c r="BL8" s="358"/>
      <c r="BM8" s="358"/>
      <c r="BN8" s="358"/>
      <c r="BO8" s="358"/>
      <c r="BP8" s="358"/>
      <c r="BQ8" s="358"/>
      <c r="BR8" s="1458"/>
      <c r="BS8" s="1459"/>
      <c r="BT8" s="1459"/>
      <c r="BU8" s="1459"/>
      <c r="BV8" s="1459"/>
      <c r="BW8" s="1459"/>
      <c r="BX8" s="1459"/>
      <c r="BY8" s="1459"/>
      <c r="BZ8" s="1459"/>
      <c r="CA8" s="1459"/>
      <c r="CB8" s="1459"/>
      <c r="CC8" s="1459"/>
      <c r="CD8" s="1459"/>
      <c r="CE8" s="1459"/>
      <c r="CF8" s="1460"/>
      <c r="CG8" s="358" t="s">
        <v>834</v>
      </c>
      <c r="CH8" s="358"/>
      <c r="CI8" s="358"/>
      <c r="CJ8" s="358"/>
      <c r="CK8" s="358"/>
      <c r="CL8" s="358"/>
      <c r="CM8" s="358"/>
      <c r="CN8" s="358"/>
      <c r="CO8" s="358"/>
      <c r="CP8" s="358"/>
      <c r="CQ8" s="358"/>
      <c r="CR8" s="358"/>
      <c r="CS8" s="358"/>
      <c r="CT8" s="358"/>
      <c r="CU8" s="358"/>
      <c r="CV8" s="358" t="s">
        <v>835</v>
      </c>
      <c r="CW8" s="358"/>
      <c r="CX8" s="358"/>
      <c r="CY8" s="358"/>
      <c r="CZ8" s="358"/>
      <c r="DA8" s="358"/>
      <c r="DB8" s="358"/>
      <c r="DC8" s="358"/>
      <c r="DD8" s="358"/>
      <c r="DE8" s="358"/>
      <c r="DF8" s="358"/>
      <c r="DG8" s="358"/>
      <c r="DH8" s="358"/>
      <c r="DI8" s="358"/>
      <c r="DJ8" s="358"/>
      <c r="DK8" s="417"/>
      <c r="DL8" s="417"/>
      <c r="DM8" s="417"/>
      <c r="DN8" s="417"/>
      <c r="DO8" s="417"/>
      <c r="DP8" s="417"/>
      <c r="DQ8" s="417"/>
      <c r="DR8" s="417"/>
      <c r="DS8" s="417"/>
      <c r="DT8" s="417"/>
      <c r="DU8" s="417"/>
      <c r="DV8" s="417"/>
      <c r="DW8" s="417"/>
      <c r="DX8" s="417"/>
      <c r="DY8" s="417"/>
    </row>
    <row r="9" spans="1:135" s="4" customFormat="1" ht="12" customHeight="1" thickBot="1">
      <c r="G9" s="219"/>
      <c r="H9" s="220"/>
      <c r="I9" s="220"/>
      <c r="J9" s="220"/>
      <c r="K9" s="220"/>
      <c r="L9" s="220"/>
      <c r="M9" s="220"/>
      <c r="N9" s="220"/>
      <c r="O9" s="221"/>
      <c r="P9" s="413"/>
      <c r="Q9" s="414"/>
      <c r="R9" s="414"/>
      <c r="S9" s="414"/>
      <c r="T9" s="414"/>
      <c r="U9" s="414"/>
      <c r="V9" s="414"/>
      <c r="W9" s="414"/>
      <c r="X9" s="415"/>
      <c r="Y9" s="1461" t="s">
        <v>458</v>
      </c>
      <c r="Z9" s="1462"/>
      <c r="AA9" s="1462"/>
      <c r="AB9" s="1462"/>
      <c r="AC9" s="1462"/>
      <c r="AD9" s="1462"/>
      <c r="AE9" s="1462"/>
      <c r="AF9" s="1462"/>
      <c r="AG9" s="1462"/>
      <c r="AH9" s="1462"/>
      <c r="AI9" s="1462"/>
      <c r="AJ9" s="1462"/>
      <c r="AK9" s="1462"/>
      <c r="AL9" s="1462"/>
      <c r="AM9" s="1463"/>
      <c r="AN9" s="1461" t="s">
        <v>458</v>
      </c>
      <c r="AO9" s="1462"/>
      <c r="AP9" s="1462"/>
      <c r="AQ9" s="1462"/>
      <c r="AR9" s="1462"/>
      <c r="AS9" s="1462"/>
      <c r="AT9" s="1462"/>
      <c r="AU9" s="1462"/>
      <c r="AV9" s="1462"/>
      <c r="AW9" s="1462"/>
      <c r="AX9" s="1462"/>
      <c r="AY9" s="1462"/>
      <c r="AZ9" s="1462"/>
      <c r="BA9" s="1462"/>
      <c r="BB9" s="1463"/>
      <c r="BC9" s="1461" t="s">
        <v>458</v>
      </c>
      <c r="BD9" s="1462"/>
      <c r="BE9" s="1462"/>
      <c r="BF9" s="1462"/>
      <c r="BG9" s="1462"/>
      <c r="BH9" s="1462"/>
      <c r="BI9" s="1462"/>
      <c r="BJ9" s="1462"/>
      <c r="BK9" s="1462"/>
      <c r="BL9" s="1462"/>
      <c r="BM9" s="1462"/>
      <c r="BN9" s="1462"/>
      <c r="BO9" s="1462"/>
      <c r="BP9" s="1462"/>
      <c r="BQ9" s="1463"/>
      <c r="BR9" s="1461" t="s">
        <v>657</v>
      </c>
      <c r="BS9" s="1462"/>
      <c r="BT9" s="1462"/>
      <c r="BU9" s="1462"/>
      <c r="BV9" s="1462"/>
      <c r="BW9" s="1462"/>
      <c r="BX9" s="1462"/>
      <c r="BY9" s="1462"/>
      <c r="BZ9" s="1462"/>
      <c r="CA9" s="1462"/>
      <c r="CB9" s="1462"/>
      <c r="CC9" s="1462"/>
      <c r="CD9" s="1462"/>
      <c r="CE9" s="1462"/>
      <c r="CF9" s="1463"/>
      <c r="CG9" s="1461" t="s">
        <v>657</v>
      </c>
      <c r="CH9" s="1462"/>
      <c r="CI9" s="1462"/>
      <c r="CJ9" s="1462"/>
      <c r="CK9" s="1462"/>
      <c r="CL9" s="1462"/>
      <c r="CM9" s="1462"/>
      <c r="CN9" s="1462"/>
      <c r="CO9" s="1462"/>
      <c r="CP9" s="1462"/>
      <c r="CQ9" s="1462"/>
      <c r="CR9" s="1462"/>
      <c r="CS9" s="1462"/>
      <c r="CT9" s="1462"/>
      <c r="CU9" s="1463"/>
      <c r="CV9" s="1461" t="s">
        <v>657</v>
      </c>
      <c r="CW9" s="1462"/>
      <c r="CX9" s="1462"/>
      <c r="CY9" s="1462"/>
      <c r="CZ9" s="1462"/>
      <c r="DA9" s="1462"/>
      <c r="DB9" s="1462"/>
      <c r="DC9" s="1462"/>
      <c r="DD9" s="1462"/>
      <c r="DE9" s="1462"/>
      <c r="DF9" s="1462"/>
      <c r="DG9" s="1462"/>
      <c r="DH9" s="1462"/>
      <c r="DI9" s="1462"/>
      <c r="DJ9" s="1463"/>
      <c r="DK9" s="135"/>
      <c r="DL9" s="135"/>
      <c r="DM9" s="135"/>
      <c r="DN9" s="135"/>
      <c r="DO9" s="135"/>
      <c r="DP9" s="135"/>
      <c r="DQ9" s="135"/>
      <c r="DR9" s="135"/>
      <c r="DS9" s="135"/>
      <c r="DT9" s="135"/>
      <c r="DU9" s="135"/>
      <c r="DV9" s="135"/>
      <c r="DW9" s="135"/>
      <c r="DX9" s="135"/>
      <c r="DY9" s="135"/>
    </row>
    <row r="10" spans="1:135" s="4" customFormat="1" ht="38.25" customHeight="1">
      <c r="G10" s="423" t="s">
        <v>200</v>
      </c>
      <c r="H10" s="1464"/>
      <c r="I10" s="1464"/>
      <c r="J10" s="1464"/>
      <c r="K10" s="1464"/>
      <c r="L10" s="1464"/>
      <c r="M10" s="1464"/>
      <c r="N10" s="1464"/>
      <c r="O10" s="1465"/>
      <c r="P10" s="418">
        <v>0</v>
      </c>
      <c r="Q10" s="419"/>
      <c r="R10" s="420"/>
      <c r="S10" s="421">
        <v>1</v>
      </c>
      <c r="T10" s="419"/>
      <c r="U10" s="420"/>
      <c r="V10" s="421">
        <v>0</v>
      </c>
      <c r="W10" s="419"/>
      <c r="X10" s="422"/>
      <c r="Y10" s="1466">
        <v>8897</v>
      </c>
      <c r="Z10" s="1466"/>
      <c r="AA10" s="1466"/>
      <c r="AB10" s="1466"/>
      <c r="AC10" s="1466"/>
      <c r="AD10" s="1466"/>
      <c r="AE10" s="1466"/>
      <c r="AF10" s="1466"/>
      <c r="AG10" s="1466"/>
      <c r="AH10" s="1466"/>
      <c r="AI10" s="1466"/>
      <c r="AJ10" s="1466"/>
      <c r="AK10" s="1466"/>
      <c r="AL10" s="1466"/>
      <c r="AM10" s="1466"/>
      <c r="AN10" s="1466">
        <v>78319</v>
      </c>
      <c r="AO10" s="1466"/>
      <c r="AP10" s="1466"/>
      <c r="AQ10" s="1466"/>
      <c r="AR10" s="1466"/>
      <c r="AS10" s="1466"/>
      <c r="AT10" s="1466"/>
      <c r="AU10" s="1466"/>
      <c r="AV10" s="1466"/>
      <c r="AW10" s="1466"/>
      <c r="AX10" s="1466"/>
      <c r="AY10" s="1466"/>
      <c r="AZ10" s="1466"/>
      <c r="BA10" s="1466"/>
      <c r="BB10" s="1466"/>
      <c r="BC10" s="1466">
        <v>3252</v>
      </c>
      <c r="BD10" s="1466"/>
      <c r="BE10" s="1466"/>
      <c r="BF10" s="1466"/>
      <c r="BG10" s="1466"/>
      <c r="BH10" s="1466"/>
      <c r="BI10" s="1466"/>
      <c r="BJ10" s="1466"/>
      <c r="BK10" s="1466"/>
      <c r="BL10" s="1466"/>
      <c r="BM10" s="1466"/>
      <c r="BN10" s="1466"/>
      <c r="BO10" s="1466"/>
      <c r="BP10" s="1466"/>
      <c r="BQ10" s="1467"/>
      <c r="BR10" s="412">
        <f>SUM(CG10:DJ10)</f>
        <v>8318575</v>
      </c>
      <c r="BS10" s="412"/>
      <c r="BT10" s="412"/>
      <c r="BU10" s="412"/>
      <c r="BV10" s="412"/>
      <c r="BW10" s="412"/>
      <c r="BX10" s="412"/>
      <c r="BY10" s="412"/>
      <c r="BZ10" s="412"/>
      <c r="CA10" s="412"/>
      <c r="CB10" s="412"/>
      <c r="CC10" s="412"/>
      <c r="CD10" s="412"/>
      <c r="CE10" s="412"/>
      <c r="CF10" s="412"/>
      <c r="CG10" s="1466">
        <v>8044458</v>
      </c>
      <c r="CH10" s="1466"/>
      <c r="CI10" s="1466"/>
      <c r="CJ10" s="1466"/>
      <c r="CK10" s="1466"/>
      <c r="CL10" s="1466"/>
      <c r="CM10" s="1466"/>
      <c r="CN10" s="1466"/>
      <c r="CO10" s="1466"/>
      <c r="CP10" s="1466"/>
      <c r="CQ10" s="1466"/>
      <c r="CR10" s="1466"/>
      <c r="CS10" s="1466"/>
      <c r="CT10" s="1466"/>
      <c r="CU10" s="1466"/>
      <c r="CV10" s="1466">
        <v>274117</v>
      </c>
      <c r="CW10" s="1466"/>
      <c r="CX10" s="1466"/>
      <c r="CY10" s="1466"/>
      <c r="CZ10" s="1466"/>
      <c r="DA10" s="1466"/>
      <c r="DB10" s="1466"/>
      <c r="DC10" s="1466"/>
      <c r="DD10" s="1466"/>
      <c r="DE10" s="1466"/>
      <c r="DF10" s="1466"/>
      <c r="DG10" s="1466"/>
      <c r="DH10" s="1466"/>
      <c r="DI10" s="1466"/>
      <c r="DJ10" s="1468"/>
      <c r="DK10" s="416"/>
      <c r="DL10" s="416"/>
      <c r="DM10" s="416"/>
      <c r="DN10" s="416"/>
      <c r="DO10" s="416"/>
      <c r="DP10" s="416"/>
      <c r="DQ10" s="416"/>
      <c r="DR10" s="416"/>
      <c r="DS10" s="416"/>
      <c r="DT10" s="416"/>
      <c r="DU10" s="416"/>
      <c r="DV10" s="416"/>
      <c r="DW10" s="416"/>
      <c r="DX10" s="416"/>
      <c r="DY10" s="416"/>
    </row>
    <row r="11" spans="1:135" ht="38.25" customHeight="1" thickBot="1">
      <c r="G11" s="423" t="s">
        <v>201</v>
      </c>
      <c r="H11" s="1469"/>
      <c r="I11" s="1469"/>
      <c r="J11" s="1469"/>
      <c r="K11" s="1469"/>
      <c r="L11" s="1469"/>
      <c r="M11" s="1469"/>
      <c r="N11" s="1469"/>
      <c r="O11" s="1470"/>
      <c r="P11" s="424">
        <v>0</v>
      </c>
      <c r="Q11" s="425"/>
      <c r="R11" s="426"/>
      <c r="S11" s="427">
        <v>2</v>
      </c>
      <c r="T11" s="425"/>
      <c r="U11" s="426"/>
      <c r="V11" s="427">
        <v>0</v>
      </c>
      <c r="W11" s="425"/>
      <c r="X11" s="428"/>
      <c r="Y11" s="1471">
        <v>9</v>
      </c>
      <c r="Z11" s="1471"/>
      <c r="AA11" s="1471"/>
      <c r="AB11" s="1471"/>
      <c r="AC11" s="1471"/>
      <c r="AD11" s="1471"/>
      <c r="AE11" s="1471"/>
      <c r="AF11" s="1471"/>
      <c r="AG11" s="1471"/>
      <c r="AH11" s="1471"/>
      <c r="AI11" s="1471"/>
      <c r="AJ11" s="1471"/>
      <c r="AK11" s="1471"/>
      <c r="AL11" s="1471"/>
      <c r="AM11" s="1471"/>
      <c r="AN11" s="1471">
        <v>17695</v>
      </c>
      <c r="AO11" s="1471"/>
      <c r="AP11" s="1471"/>
      <c r="AQ11" s="1471"/>
      <c r="AR11" s="1471"/>
      <c r="AS11" s="1471"/>
      <c r="AT11" s="1471"/>
      <c r="AU11" s="1471"/>
      <c r="AV11" s="1471"/>
      <c r="AW11" s="1471"/>
      <c r="AX11" s="1471"/>
      <c r="AY11" s="1471"/>
      <c r="AZ11" s="1471"/>
      <c r="BA11" s="1471"/>
      <c r="BB11" s="1471"/>
      <c r="BC11" s="1471">
        <v>4281</v>
      </c>
      <c r="BD11" s="1471"/>
      <c r="BE11" s="1471"/>
      <c r="BF11" s="1471"/>
      <c r="BG11" s="1471"/>
      <c r="BH11" s="1471"/>
      <c r="BI11" s="1471"/>
      <c r="BJ11" s="1471"/>
      <c r="BK11" s="1471"/>
      <c r="BL11" s="1471"/>
      <c r="BM11" s="1471"/>
      <c r="BN11" s="1471"/>
      <c r="BO11" s="1471"/>
      <c r="BP11" s="1471"/>
      <c r="BQ11" s="1472"/>
      <c r="BR11" s="321">
        <f>SUM(CG11:DJ11)</f>
        <v>448779</v>
      </c>
      <c r="BS11" s="321"/>
      <c r="BT11" s="321"/>
      <c r="BU11" s="321"/>
      <c r="BV11" s="321"/>
      <c r="BW11" s="321"/>
      <c r="BX11" s="321"/>
      <c r="BY11" s="321"/>
      <c r="BZ11" s="321"/>
      <c r="CA11" s="321"/>
      <c r="CB11" s="321"/>
      <c r="CC11" s="321"/>
      <c r="CD11" s="321"/>
      <c r="CE11" s="321"/>
      <c r="CF11" s="321"/>
      <c r="CG11" s="1471">
        <v>401138</v>
      </c>
      <c r="CH11" s="1471"/>
      <c r="CI11" s="1471"/>
      <c r="CJ11" s="1471"/>
      <c r="CK11" s="1471"/>
      <c r="CL11" s="1471"/>
      <c r="CM11" s="1471"/>
      <c r="CN11" s="1471"/>
      <c r="CO11" s="1471"/>
      <c r="CP11" s="1471"/>
      <c r="CQ11" s="1471"/>
      <c r="CR11" s="1471"/>
      <c r="CS11" s="1471"/>
      <c r="CT11" s="1471"/>
      <c r="CU11" s="1471"/>
      <c r="CV11" s="1471">
        <v>47641</v>
      </c>
      <c r="CW11" s="1471"/>
      <c r="CX11" s="1471"/>
      <c r="CY11" s="1471"/>
      <c r="CZ11" s="1471"/>
      <c r="DA11" s="1471"/>
      <c r="DB11" s="1471"/>
      <c r="DC11" s="1471"/>
      <c r="DD11" s="1471"/>
      <c r="DE11" s="1471"/>
      <c r="DF11" s="1471"/>
      <c r="DG11" s="1471"/>
      <c r="DH11" s="1471"/>
      <c r="DI11" s="1471"/>
      <c r="DJ11" s="1473"/>
    </row>
    <row r="14" spans="1:135" ht="15" customHeight="1">
      <c r="CO14" s="17"/>
      <c r="CT14" s="17"/>
      <c r="DA14" s="16"/>
      <c r="DF14" s="16"/>
    </row>
  </sheetData>
  <sheetProtection algorithmName="SHA-512" hashValue="ZbIqEPquM6w3+M8YCkN7lZVUh4OCrMumYsa9+XHgJbOLt1JC8uBKf/IUxImfWKEJV7pGyDgnzkY9AqmSSsHnzw==" saltValue="jkyJCs7qa9Bj4v2GEjTNEA==" spinCount="100000" sheet="1" objects="1" scenarios="1" selectLockedCells="1"/>
  <mergeCells count="61">
    <mergeCell ref="CV11:DJ11"/>
    <mergeCell ref="G7:O9"/>
    <mergeCell ref="G10:O10"/>
    <mergeCell ref="G11:O11"/>
    <mergeCell ref="AN11:BB11"/>
    <mergeCell ref="BC11:BQ11"/>
    <mergeCell ref="BR11:CF11"/>
    <mergeCell ref="CG11:CU11"/>
    <mergeCell ref="P11:R11"/>
    <mergeCell ref="S11:U11"/>
    <mergeCell ref="V11:X11"/>
    <mergeCell ref="Y11:AM11"/>
    <mergeCell ref="BR9:CF9"/>
    <mergeCell ref="CG9:CU9"/>
    <mergeCell ref="AN10:BB10"/>
    <mergeCell ref="BC10:BQ10"/>
    <mergeCell ref="BR10:CF10"/>
    <mergeCell ref="P7:X9"/>
    <mergeCell ref="Y9:AM9"/>
    <mergeCell ref="AN9:BB9"/>
    <mergeCell ref="DK10:DY10"/>
    <mergeCell ref="CG8:CU8"/>
    <mergeCell ref="CV8:DJ8"/>
    <mergeCell ref="CG10:CU10"/>
    <mergeCell ref="CV9:DJ9"/>
    <mergeCell ref="DK7:DY8"/>
    <mergeCell ref="P10:R10"/>
    <mergeCell ref="S10:U10"/>
    <mergeCell ref="V10:X10"/>
    <mergeCell ref="Y10:AM10"/>
    <mergeCell ref="BC9:BQ9"/>
    <mergeCell ref="CV10:DJ10"/>
    <mergeCell ref="CG6:CU6"/>
    <mergeCell ref="CV6:DJ6"/>
    <mergeCell ref="Y6:AM6"/>
    <mergeCell ref="AN6:BB6"/>
    <mergeCell ref="BC6:BQ6"/>
    <mergeCell ref="BR6:CF6"/>
    <mergeCell ref="Y7:AM8"/>
    <mergeCell ref="AN7:BQ7"/>
    <mergeCell ref="BR7:CF8"/>
    <mergeCell ref="CG7:DJ7"/>
    <mergeCell ref="AN8:BB8"/>
    <mergeCell ref="BC8:BQ8"/>
    <mergeCell ref="CY1:DJ2"/>
    <mergeCell ref="DK1:EE2"/>
    <mergeCell ref="DK3:EE3"/>
    <mergeCell ref="T3:V3"/>
    <mergeCell ref="W3:Y3"/>
    <mergeCell ref="Z3:AB3"/>
    <mergeCell ref="AF1:CX3"/>
    <mergeCell ref="CY3:DJ3"/>
    <mergeCell ref="A1:G2"/>
    <mergeCell ref="H1:Y2"/>
    <mergeCell ref="Z1:AE2"/>
    <mergeCell ref="A3:G3"/>
    <mergeCell ref="H3:J3"/>
    <mergeCell ref="K3:M3"/>
    <mergeCell ref="N3:P3"/>
    <mergeCell ref="Q3:S3"/>
    <mergeCell ref="AC3:AE3"/>
  </mergeCells>
  <phoneticPr fontId="3"/>
  <dataValidations count="5">
    <dataValidation type="whole" allowBlank="1" showInputMessage="1" showErrorMessage="1" errorTitle="入力エラー" error="数値以外の入力または、8桁以上の入力は行えません。" sqref="DK10:DY10">
      <formula1>-999999</formula1>
      <formula2>9999999</formula2>
    </dataValidation>
    <dataValidation type="whole" allowBlank="1" showInputMessage="1" showErrorMessage="1" errorTitle="入力エラー" error="数値以外の入力または、9桁以上の入力は行えません。" sqref="CV10:DJ11 Y10:AM11 BC10:BQ11">
      <formula1>-9999999</formula1>
      <formula2>99999999</formula2>
    </dataValidation>
    <dataValidation type="whole" allowBlank="1" showInputMessage="1" showErrorMessage="1" errorTitle="入力エラー" error="数値以外の入力または、10桁以上の入力は行えません。" sqref="AN10:BB11">
      <formula1>-99999999</formula1>
      <formula2>999999999</formula2>
    </dataValidation>
    <dataValidation type="whole" allowBlank="1" showInputMessage="1" showErrorMessage="1" errorTitle="入力エラー" error="数値以外の入力または、11桁以上の入力は行えません" sqref="BR10:CF11">
      <formula1>-999999999</formula1>
      <formula2>9999999999</formula2>
    </dataValidation>
    <dataValidation type="whole" allowBlank="1" showInputMessage="1" showErrorMessage="1" errorTitle="入力エラー" error="数値以外の入力または、11桁以上の入力は行えません。" sqref="CG10:CU11">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firstPageNumber="3" orientation="landscape" useFirstPageNumber="1" horizontalDpi="300" verticalDpi="300" r:id="rId1"/>
  <headerFooter alignWithMargins="0">
    <oddFooter>&amp;R課税市-&amp;P</oddFooter>
  </headerFooter>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04"/>
  <dimension ref="A1:EE16"/>
  <sheetViews>
    <sheetView showGridLines="0" zoomScale="85" zoomScaleNormal="85" workbookViewId="0">
      <selection activeCell="AN8" sqref="AN8:BF8"/>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5" width="1" style="16" customWidth="1"/>
    <col min="106" max="106" width="1" style="17" customWidth="1"/>
    <col min="107" max="110" width="1" style="16" customWidth="1"/>
    <col min="111" max="111" width="1" style="17" customWidth="1"/>
    <col min="112" max="16384" width="1" style="16"/>
  </cols>
  <sheetData>
    <row r="1" spans="1:135" s="152" customFormat="1" ht="12.75" customHeight="1">
      <c r="A1" s="471" t="s">
        <v>511</v>
      </c>
      <c r="B1" s="471"/>
      <c r="C1" s="471"/>
      <c r="D1" s="471"/>
      <c r="E1" s="471"/>
      <c r="F1" s="471"/>
      <c r="G1" s="472"/>
      <c r="H1" s="473" t="s">
        <v>62</v>
      </c>
      <c r="I1" s="266"/>
      <c r="J1" s="266"/>
      <c r="K1" s="266"/>
      <c r="L1" s="266"/>
      <c r="M1" s="266"/>
      <c r="N1" s="266"/>
      <c r="O1" s="266"/>
      <c r="P1" s="266"/>
      <c r="Q1" s="266"/>
      <c r="R1" s="266"/>
      <c r="S1" s="266"/>
      <c r="T1" s="266"/>
      <c r="U1" s="266"/>
      <c r="V1" s="266"/>
      <c r="W1" s="266"/>
      <c r="X1" s="266"/>
      <c r="Y1" s="267"/>
      <c r="Z1" s="474" t="s">
        <v>517</v>
      </c>
      <c r="AA1" s="475"/>
      <c r="AB1" s="475"/>
      <c r="AC1" s="475"/>
      <c r="AD1" s="475"/>
      <c r="AE1" s="476"/>
      <c r="AF1" s="189" t="str">
        <f>"第4表　"&amp; LEFT(表00!AA1,6) &amp; "障害者，未成年者等に係る市町村民
　　　 税の合計所得金額段階別所得割額等に関する調"</f>
        <v>第4表　平成29年度障害者，未成年者等に係る市町村民
　　　 税の合計所得金額段階別所得割額等に関する調</v>
      </c>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468" t="s">
        <v>608</v>
      </c>
      <c r="CZ1" s="468"/>
      <c r="DA1" s="468"/>
      <c r="DB1" s="468"/>
      <c r="DC1" s="468"/>
      <c r="DD1" s="468"/>
      <c r="DE1" s="468"/>
      <c r="DF1" s="468"/>
      <c r="DG1" s="468"/>
      <c r="DH1" s="468"/>
      <c r="DI1" s="468"/>
      <c r="DJ1" s="468"/>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471"/>
      <c r="B2" s="471"/>
      <c r="C2" s="471"/>
      <c r="D2" s="471"/>
      <c r="E2" s="471"/>
      <c r="F2" s="471"/>
      <c r="G2" s="472"/>
      <c r="H2" s="268"/>
      <c r="I2" s="269"/>
      <c r="J2" s="269"/>
      <c r="K2" s="269"/>
      <c r="L2" s="269"/>
      <c r="M2" s="269"/>
      <c r="N2" s="269"/>
      <c r="O2" s="269"/>
      <c r="P2" s="269"/>
      <c r="Q2" s="269"/>
      <c r="R2" s="269"/>
      <c r="S2" s="269"/>
      <c r="T2" s="269"/>
      <c r="U2" s="269"/>
      <c r="V2" s="269"/>
      <c r="W2" s="269"/>
      <c r="X2" s="269"/>
      <c r="Y2" s="270"/>
      <c r="Z2" s="477"/>
      <c r="AA2" s="478"/>
      <c r="AB2" s="478"/>
      <c r="AC2" s="478"/>
      <c r="AD2" s="478"/>
      <c r="AE2" s="47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464"/>
      <c r="CZ2" s="464"/>
      <c r="DA2" s="464"/>
      <c r="DB2" s="464"/>
      <c r="DC2" s="464"/>
      <c r="DD2" s="464"/>
      <c r="DE2" s="464"/>
      <c r="DF2" s="464"/>
      <c r="DG2" s="464"/>
      <c r="DH2" s="464"/>
      <c r="DI2" s="464"/>
      <c r="DJ2" s="464"/>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469" t="s">
        <v>511</v>
      </c>
      <c r="B3" s="469"/>
      <c r="C3" s="469"/>
      <c r="D3" s="469"/>
      <c r="E3" s="469"/>
      <c r="F3" s="469"/>
      <c r="G3" s="470"/>
      <c r="H3" s="460">
        <f>IF(表00!A8="","",表00!A8)</f>
        <v>4</v>
      </c>
      <c r="I3" s="461"/>
      <c r="J3" s="462"/>
      <c r="K3" s="460">
        <f>IF(表00!D8="","",表00!D8)</f>
        <v>2</v>
      </c>
      <c r="L3" s="461"/>
      <c r="M3" s="462"/>
      <c r="N3" s="460">
        <f>IF(表00!G8="","",表00!G8)</f>
        <v>2</v>
      </c>
      <c r="O3" s="461"/>
      <c r="P3" s="462"/>
      <c r="Q3" s="460">
        <f>IF(表00!J8="","",表00!J8)</f>
        <v>0</v>
      </c>
      <c r="R3" s="461"/>
      <c r="S3" s="462"/>
      <c r="T3" s="460">
        <f>IF(表00!M8="","",表00!M8)</f>
        <v>2</v>
      </c>
      <c r="U3" s="461"/>
      <c r="V3" s="462"/>
      <c r="W3" s="460">
        <f>IF(表00!P8="","",表00!P8)</f>
        <v>9</v>
      </c>
      <c r="X3" s="461"/>
      <c r="Y3" s="462"/>
      <c r="Z3" s="463">
        <v>0</v>
      </c>
      <c r="AA3" s="461"/>
      <c r="AB3" s="462"/>
      <c r="AC3" s="460">
        <v>4</v>
      </c>
      <c r="AD3" s="461"/>
      <c r="AE3" s="480"/>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464" t="s">
        <v>515</v>
      </c>
      <c r="CZ3" s="464"/>
      <c r="DA3" s="464"/>
      <c r="DB3" s="464"/>
      <c r="DC3" s="464"/>
      <c r="DD3" s="464"/>
      <c r="DE3" s="464"/>
      <c r="DF3" s="464"/>
      <c r="DG3" s="464"/>
      <c r="DH3" s="464"/>
      <c r="DI3" s="464"/>
      <c r="DJ3" s="46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row>
    <row r="5" spans="1:135" ht="13.5" customHeight="1">
      <c r="M5" s="16"/>
      <c r="R5" s="16"/>
      <c r="Z5" s="154"/>
      <c r="AA5" s="154"/>
      <c r="AB5" s="154"/>
      <c r="AC5" s="154"/>
      <c r="AD5" s="154"/>
      <c r="AE5" s="154"/>
      <c r="AF5" s="154"/>
      <c r="AG5" s="154"/>
      <c r="AH5" s="154"/>
      <c r="AI5" s="154"/>
      <c r="AJ5" s="154"/>
      <c r="AK5" s="154"/>
      <c r="AL5" s="154"/>
      <c r="AM5" s="154"/>
      <c r="AN5" s="459" t="s">
        <v>63</v>
      </c>
      <c r="AO5" s="459"/>
      <c r="AP5" s="459"/>
      <c r="AQ5" s="459"/>
      <c r="AR5" s="459"/>
      <c r="AS5" s="459"/>
      <c r="AT5" s="459"/>
      <c r="AU5" s="459"/>
      <c r="AV5" s="459"/>
      <c r="AW5" s="459"/>
      <c r="AX5" s="459"/>
      <c r="AY5" s="459"/>
      <c r="AZ5" s="459"/>
      <c r="BA5" s="459"/>
      <c r="BB5" s="459"/>
      <c r="BC5" s="459"/>
      <c r="BD5" s="459"/>
      <c r="BE5" s="459"/>
      <c r="BF5" s="459"/>
      <c r="BG5" s="459" t="s">
        <v>64</v>
      </c>
      <c r="BH5" s="459"/>
      <c r="BI5" s="459"/>
      <c r="BJ5" s="459"/>
      <c r="BK5" s="459"/>
      <c r="BL5" s="459"/>
      <c r="BM5" s="459"/>
      <c r="BN5" s="459"/>
      <c r="BO5" s="459"/>
      <c r="BP5" s="459"/>
      <c r="BQ5" s="459"/>
      <c r="BR5" s="459"/>
      <c r="BS5" s="459"/>
      <c r="BT5" s="459"/>
      <c r="BU5" s="459"/>
      <c r="BV5" s="459"/>
      <c r="BW5" s="459"/>
      <c r="BX5" s="459"/>
      <c r="BY5" s="459"/>
      <c r="BZ5" s="459" t="s">
        <v>65</v>
      </c>
      <c r="CA5" s="459"/>
      <c r="CB5" s="459"/>
      <c r="CC5" s="459"/>
      <c r="CD5" s="459"/>
      <c r="CE5" s="459"/>
      <c r="CF5" s="459"/>
      <c r="CG5" s="459"/>
      <c r="CH5" s="459"/>
      <c r="CI5" s="459"/>
      <c r="CJ5" s="459"/>
      <c r="CK5" s="459"/>
      <c r="CL5" s="459"/>
      <c r="CM5" s="459"/>
      <c r="CN5" s="459"/>
      <c r="CO5" s="459"/>
      <c r="CP5" s="459"/>
      <c r="CQ5" s="459"/>
      <c r="CR5" s="459"/>
      <c r="CS5" s="459" t="s">
        <v>66</v>
      </c>
      <c r="CT5" s="459"/>
      <c r="CU5" s="459"/>
      <c r="CV5" s="459"/>
      <c r="CW5" s="459"/>
      <c r="CX5" s="459"/>
      <c r="CY5" s="459"/>
      <c r="CZ5" s="459"/>
      <c r="DA5" s="459"/>
      <c r="DB5" s="459"/>
      <c r="DC5" s="459"/>
      <c r="DD5" s="459"/>
      <c r="DE5" s="459"/>
      <c r="DF5" s="459"/>
      <c r="DG5" s="459"/>
      <c r="DH5" s="459"/>
      <c r="DI5" s="459"/>
      <c r="DJ5" s="459"/>
      <c r="DK5" s="459"/>
    </row>
    <row r="6" spans="1:135" s="4" customFormat="1" ht="18" customHeight="1">
      <c r="E6" s="200" t="s">
        <v>42</v>
      </c>
      <c r="F6" s="201"/>
      <c r="G6" s="201"/>
      <c r="H6" s="201"/>
      <c r="I6" s="201"/>
      <c r="J6" s="201"/>
      <c r="K6" s="201"/>
      <c r="L6" s="201"/>
      <c r="M6" s="201"/>
      <c r="N6" s="201"/>
      <c r="O6" s="201"/>
      <c r="P6" s="201"/>
      <c r="Q6" s="201"/>
      <c r="R6" s="201"/>
      <c r="S6" s="201"/>
      <c r="T6" s="201"/>
      <c r="U6" s="201"/>
      <c r="V6" s="201"/>
      <c r="W6" s="201"/>
      <c r="X6" s="201"/>
      <c r="Y6" s="201"/>
      <c r="Z6" s="201"/>
      <c r="AA6" s="201"/>
      <c r="AB6" s="201"/>
      <c r="AC6" s="201"/>
      <c r="AD6" s="202"/>
      <c r="AE6" s="200" t="s">
        <v>564</v>
      </c>
      <c r="AF6" s="201"/>
      <c r="AG6" s="201"/>
      <c r="AH6" s="201"/>
      <c r="AI6" s="201"/>
      <c r="AJ6" s="201"/>
      <c r="AK6" s="201"/>
      <c r="AL6" s="201"/>
      <c r="AM6" s="202"/>
      <c r="AN6" s="295" t="s">
        <v>811</v>
      </c>
      <c r="AO6" s="296"/>
      <c r="AP6" s="296"/>
      <c r="AQ6" s="296"/>
      <c r="AR6" s="296"/>
      <c r="AS6" s="296"/>
      <c r="AT6" s="296"/>
      <c r="AU6" s="296"/>
      <c r="AV6" s="296"/>
      <c r="AW6" s="296"/>
      <c r="AX6" s="296"/>
      <c r="AY6" s="296"/>
      <c r="AZ6" s="296"/>
      <c r="BA6" s="296"/>
      <c r="BB6" s="296"/>
      <c r="BC6" s="296"/>
      <c r="BD6" s="296"/>
      <c r="BE6" s="296"/>
      <c r="BF6" s="297"/>
      <c r="BG6" s="295" t="s">
        <v>812</v>
      </c>
      <c r="BH6" s="296"/>
      <c r="BI6" s="296"/>
      <c r="BJ6" s="296"/>
      <c r="BK6" s="296"/>
      <c r="BL6" s="296"/>
      <c r="BM6" s="296"/>
      <c r="BN6" s="296"/>
      <c r="BO6" s="296"/>
      <c r="BP6" s="296"/>
      <c r="BQ6" s="296"/>
      <c r="BR6" s="296"/>
      <c r="BS6" s="296"/>
      <c r="BT6" s="296"/>
      <c r="BU6" s="296"/>
      <c r="BV6" s="296"/>
      <c r="BW6" s="296"/>
      <c r="BX6" s="296"/>
      <c r="BY6" s="297"/>
      <c r="BZ6" s="295" t="s">
        <v>813</v>
      </c>
      <c r="CA6" s="296"/>
      <c r="CB6" s="296"/>
      <c r="CC6" s="296"/>
      <c r="CD6" s="296"/>
      <c r="CE6" s="296"/>
      <c r="CF6" s="296"/>
      <c r="CG6" s="296"/>
      <c r="CH6" s="296"/>
      <c r="CI6" s="296"/>
      <c r="CJ6" s="296"/>
      <c r="CK6" s="296"/>
      <c r="CL6" s="296"/>
      <c r="CM6" s="296"/>
      <c r="CN6" s="296"/>
      <c r="CO6" s="296"/>
      <c r="CP6" s="296"/>
      <c r="CQ6" s="296"/>
      <c r="CR6" s="297"/>
      <c r="CS6" s="295" t="s">
        <v>450</v>
      </c>
      <c r="CT6" s="296"/>
      <c r="CU6" s="296"/>
      <c r="CV6" s="296"/>
      <c r="CW6" s="296"/>
      <c r="CX6" s="296"/>
      <c r="CY6" s="296"/>
      <c r="CZ6" s="296"/>
      <c r="DA6" s="296"/>
      <c r="DB6" s="296"/>
      <c r="DC6" s="296"/>
      <c r="DD6" s="296"/>
      <c r="DE6" s="296"/>
      <c r="DF6" s="296"/>
      <c r="DG6" s="296"/>
      <c r="DH6" s="296"/>
      <c r="DI6" s="296"/>
      <c r="DJ6" s="296"/>
      <c r="DK6" s="297"/>
    </row>
    <row r="7" spans="1:135" s="4" customFormat="1" ht="18.75" customHeight="1" thickBot="1">
      <c r="E7" s="465"/>
      <c r="F7" s="466"/>
      <c r="G7" s="466"/>
      <c r="H7" s="466"/>
      <c r="I7" s="466"/>
      <c r="J7" s="466"/>
      <c r="K7" s="466"/>
      <c r="L7" s="466"/>
      <c r="M7" s="466"/>
      <c r="N7" s="466"/>
      <c r="O7" s="466"/>
      <c r="P7" s="466"/>
      <c r="Q7" s="466"/>
      <c r="R7" s="466"/>
      <c r="S7" s="466"/>
      <c r="T7" s="466"/>
      <c r="U7" s="466"/>
      <c r="V7" s="466"/>
      <c r="W7" s="466"/>
      <c r="X7" s="466"/>
      <c r="Y7" s="466"/>
      <c r="Z7" s="466"/>
      <c r="AA7" s="466"/>
      <c r="AB7" s="466"/>
      <c r="AC7" s="466"/>
      <c r="AD7" s="467"/>
      <c r="AE7" s="413"/>
      <c r="AF7" s="414"/>
      <c r="AG7" s="414"/>
      <c r="AH7" s="414"/>
      <c r="AI7" s="414"/>
      <c r="AJ7" s="414"/>
      <c r="AK7" s="414"/>
      <c r="AL7" s="414"/>
      <c r="AM7" s="415"/>
      <c r="AN7" s="1474"/>
      <c r="AO7" s="1475"/>
      <c r="AP7" s="1475"/>
      <c r="AQ7" s="1475"/>
      <c r="AR7" s="1475"/>
      <c r="AS7" s="1475"/>
      <c r="AT7" s="1475"/>
      <c r="AU7" s="1475"/>
      <c r="AV7" s="1475"/>
      <c r="AW7" s="1475"/>
      <c r="AX7" s="1475"/>
      <c r="AY7" s="1475"/>
      <c r="AZ7" s="1475"/>
      <c r="BA7" s="1475"/>
      <c r="BB7" s="1475"/>
      <c r="BC7" s="1475"/>
      <c r="BD7" s="1475"/>
      <c r="BE7" s="1475"/>
      <c r="BF7" s="1476"/>
      <c r="BG7" s="1474"/>
      <c r="BH7" s="1475"/>
      <c r="BI7" s="1475"/>
      <c r="BJ7" s="1475"/>
      <c r="BK7" s="1475"/>
      <c r="BL7" s="1475"/>
      <c r="BM7" s="1475"/>
      <c r="BN7" s="1475"/>
      <c r="BO7" s="1475"/>
      <c r="BP7" s="1475"/>
      <c r="BQ7" s="1475"/>
      <c r="BR7" s="1475"/>
      <c r="BS7" s="1475"/>
      <c r="BT7" s="1475"/>
      <c r="BU7" s="1475"/>
      <c r="BV7" s="1475"/>
      <c r="BW7" s="1475"/>
      <c r="BX7" s="1475"/>
      <c r="BY7" s="1476"/>
      <c r="BZ7" s="1474"/>
      <c r="CA7" s="1475"/>
      <c r="CB7" s="1475"/>
      <c r="CC7" s="1475"/>
      <c r="CD7" s="1475"/>
      <c r="CE7" s="1475"/>
      <c r="CF7" s="1475"/>
      <c r="CG7" s="1475"/>
      <c r="CH7" s="1475"/>
      <c r="CI7" s="1475"/>
      <c r="CJ7" s="1475"/>
      <c r="CK7" s="1475"/>
      <c r="CL7" s="1475"/>
      <c r="CM7" s="1475"/>
      <c r="CN7" s="1475"/>
      <c r="CO7" s="1475"/>
      <c r="CP7" s="1475"/>
      <c r="CQ7" s="1475"/>
      <c r="CR7" s="1476"/>
      <c r="CS7" s="1474"/>
      <c r="CT7" s="1475"/>
      <c r="CU7" s="1475"/>
      <c r="CV7" s="1475"/>
      <c r="CW7" s="1475"/>
      <c r="CX7" s="1475"/>
      <c r="CY7" s="1475"/>
      <c r="CZ7" s="1475"/>
      <c r="DA7" s="1475"/>
      <c r="DB7" s="1475"/>
      <c r="DC7" s="1475"/>
      <c r="DD7" s="1475"/>
      <c r="DE7" s="1475"/>
      <c r="DF7" s="1475"/>
      <c r="DG7" s="1475"/>
      <c r="DH7" s="1475"/>
      <c r="DI7" s="1475"/>
      <c r="DJ7" s="1475"/>
      <c r="DK7" s="1476"/>
    </row>
    <row r="8" spans="1:135" s="4" customFormat="1" ht="22.5" customHeight="1">
      <c r="E8" s="448" t="s">
        <v>451</v>
      </c>
      <c r="F8" s="449"/>
      <c r="G8" s="449"/>
      <c r="H8" s="449"/>
      <c r="I8" s="450"/>
      <c r="J8" s="245" t="s">
        <v>452</v>
      </c>
      <c r="K8" s="1477"/>
      <c r="L8" s="1477"/>
      <c r="M8" s="1477"/>
      <c r="N8" s="1477"/>
      <c r="O8" s="1477"/>
      <c r="P8" s="1477"/>
      <c r="Q8" s="1477"/>
      <c r="R8" s="1477"/>
      <c r="S8" s="1477"/>
      <c r="T8" s="1477"/>
      <c r="U8" s="1477"/>
      <c r="V8" s="1477"/>
      <c r="W8" s="1477"/>
      <c r="X8" s="1477"/>
      <c r="Y8" s="1477"/>
      <c r="Z8" s="445" t="s">
        <v>453</v>
      </c>
      <c r="AA8" s="1478"/>
      <c r="AB8" s="1478"/>
      <c r="AC8" s="1478"/>
      <c r="AD8" s="1479"/>
      <c r="AE8" s="457">
        <v>0</v>
      </c>
      <c r="AF8" s="446"/>
      <c r="AG8" s="446"/>
      <c r="AH8" s="446">
        <v>1</v>
      </c>
      <c r="AI8" s="446"/>
      <c r="AJ8" s="446"/>
      <c r="AK8" s="446">
        <v>0</v>
      </c>
      <c r="AL8" s="446"/>
      <c r="AM8" s="447"/>
      <c r="AN8" s="1480">
        <v>428567</v>
      </c>
      <c r="AO8" s="1481"/>
      <c r="AP8" s="1481"/>
      <c r="AQ8" s="1481"/>
      <c r="AR8" s="1481"/>
      <c r="AS8" s="1481"/>
      <c r="AT8" s="1481"/>
      <c r="AU8" s="1481"/>
      <c r="AV8" s="1481"/>
      <c r="AW8" s="1481"/>
      <c r="AX8" s="1481"/>
      <c r="AY8" s="1481"/>
      <c r="AZ8" s="1481"/>
      <c r="BA8" s="1481"/>
      <c r="BB8" s="1481"/>
      <c r="BC8" s="1481"/>
      <c r="BD8" s="1481"/>
      <c r="BE8" s="1481"/>
      <c r="BF8" s="1482"/>
      <c r="BG8" s="1483">
        <v>520862</v>
      </c>
      <c r="BH8" s="1484"/>
      <c r="BI8" s="1484"/>
      <c r="BJ8" s="1484"/>
      <c r="BK8" s="1484"/>
      <c r="BL8" s="1484"/>
      <c r="BM8" s="1484"/>
      <c r="BN8" s="1484"/>
      <c r="BO8" s="1484"/>
      <c r="BP8" s="1484"/>
      <c r="BQ8" s="1484"/>
      <c r="BR8" s="1484"/>
      <c r="BS8" s="1484"/>
      <c r="BT8" s="1484"/>
      <c r="BU8" s="1484"/>
      <c r="BV8" s="1484"/>
      <c r="BW8" s="1484"/>
      <c r="BX8" s="1484"/>
      <c r="BY8" s="1485"/>
      <c r="BZ8" s="1483">
        <v>558844</v>
      </c>
      <c r="CA8" s="1484"/>
      <c r="CB8" s="1484"/>
      <c r="CC8" s="1484"/>
      <c r="CD8" s="1484"/>
      <c r="CE8" s="1484"/>
      <c r="CF8" s="1484"/>
      <c r="CG8" s="1484"/>
      <c r="CH8" s="1484"/>
      <c r="CI8" s="1484"/>
      <c r="CJ8" s="1484"/>
      <c r="CK8" s="1484"/>
      <c r="CL8" s="1484"/>
      <c r="CM8" s="1484"/>
      <c r="CN8" s="1484"/>
      <c r="CO8" s="1484"/>
      <c r="CP8" s="1484"/>
      <c r="CQ8" s="1484"/>
      <c r="CR8" s="1485"/>
      <c r="CS8" s="1483">
        <v>519606</v>
      </c>
      <c r="CT8" s="1484"/>
      <c r="CU8" s="1484"/>
      <c r="CV8" s="1484"/>
      <c r="CW8" s="1484"/>
      <c r="CX8" s="1484"/>
      <c r="CY8" s="1484"/>
      <c r="CZ8" s="1484"/>
      <c r="DA8" s="1484"/>
      <c r="DB8" s="1484"/>
      <c r="DC8" s="1484"/>
      <c r="DD8" s="1484"/>
      <c r="DE8" s="1484"/>
      <c r="DF8" s="1484"/>
      <c r="DG8" s="1484"/>
      <c r="DH8" s="1484"/>
      <c r="DI8" s="1484"/>
      <c r="DJ8" s="1484"/>
      <c r="DK8" s="1486"/>
    </row>
    <row r="9" spans="1:135" s="4" customFormat="1" ht="22.5" customHeight="1">
      <c r="E9" s="451"/>
      <c r="F9" s="452"/>
      <c r="G9" s="452"/>
      <c r="H9" s="452"/>
      <c r="I9" s="453"/>
      <c r="J9" s="245" t="s">
        <v>454</v>
      </c>
      <c r="K9" s="1477"/>
      <c r="L9" s="1477"/>
      <c r="M9" s="1477"/>
      <c r="N9" s="1477"/>
      <c r="O9" s="1477"/>
      <c r="P9" s="1477"/>
      <c r="Q9" s="1477"/>
      <c r="R9" s="1477"/>
      <c r="S9" s="1477"/>
      <c r="T9" s="1477"/>
      <c r="U9" s="1477"/>
      <c r="V9" s="1477"/>
      <c r="W9" s="1477"/>
      <c r="X9" s="1477"/>
      <c r="Y9" s="1477"/>
      <c r="Z9" s="445" t="s">
        <v>453</v>
      </c>
      <c r="AA9" s="1478"/>
      <c r="AB9" s="1478"/>
      <c r="AC9" s="1478"/>
      <c r="AD9" s="1479"/>
      <c r="AE9" s="439">
        <v>0</v>
      </c>
      <c r="AF9" s="440"/>
      <c r="AG9" s="440"/>
      <c r="AH9" s="440">
        <v>2</v>
      </c>
      <c r="AI9" s="440"/>
      <c r="AJ9" s="440"/>
      <c r="AK9" s="440">
        <v>0</v>
      </c>
      <c r="AL9" s="440"/>
      <c r="AM9" s="441"/>
      <c r="AN9" s="1487">
        <v>123483</v>
      </c>
      <c r="AO9" s="1488"/>
      <c r="AP9" s="1488"/>
      <c r="AQ9" s="1488"/>
      <c r="AR9" s="1488"/>
      <c r="AS9" s="1488"/>
      <c r="AT9" s="1488"/>
      <c r="AU9" s="1488"/>
      <c r="AV9" s="1488"/>
      <c r="AW9" s="1488"/>
      <c r="AX9" s="1488"/>
      <c r="AY9" s="1488"/>
      <c r="AZ9" s="1488"/>
      <c r="BA9" s="1488"/>
      <c r="BB9" s="1488"/>
      <c r="BC9" s="1488"/>
      <c r="BD9" s="1488"/>
      <c r="BE9" s="1488"/>
      <c r="BF9" s="1489"/>
      <c r="BG9" s="1487">
        <v>171438</v>
      </c>
      <c r="BH9" s="1488"/>
      <c r="BI9" s="1488"/>
      <c r="BJ9" s="1488"/>
      <c r="BK9" s="1488"/>
      <c r="BL9" s="1488"/>
      <c r="BM9" s="1488"/>
      <c r="BN9" s="1488"/>
      <c r="BO9" s="1488"/>
      <c r="BP9" s="1488"/>
      <c r="BQ9" s="1488"/>
      <c r="BR9" s="1488"/>
      <c r="BS9" s="1488"/>
      <c r="BT9" s="1488"/>
      <c r="BU9" s="1488"/>
      <c r="BV9" s="1488"/>
      <c r="BW9" s="1488"/>
      <c r="BX9" s="1488"/>
      <c r="BY9" s="1489"/>
      <c r="BZ9" s="1487">
        <v>165344</v>
      </c>
      <c r="CA9" s="1488"/>
      <c r="CB9" s="1488"/>
      <c r="CC9" s="1488"/>
      <c r="CD9" s="1488"/>
      <c r="CE9" s="1488"/>
      <c r="CF9" s="1488"/>
      <c r="CG9" s="1488"/>
      <c r="CH9" s="1488"/>
      <c r="CI9" s="1488"/>
      <c r="CJ9" s="1488"/>
      <c r="CK9" s="1488"/>
      <c r="CL9" s="1488"/>
      <c r="CM9" s="1488"/>
      <c r="CN9" s="1488"/>
      <c r="CO9" s="1488"/>
      <c r="CP9" s="1488"/>
      <c r="CQ9" s="1488"/>
      <c r="CR9" s="1489"/>
      <c r="CS9" s="1487">
        <v>164546</v>
      </c>
      <c r="CT9" s="1488"/>
      <c r="CU9" s="1488"/>
      <c r="CV9" s="1488"/>
      <c r="CW9" s="1488"/>
      <c r="CX9" s="1488"/>
      <c r="CY9" s="1488"/>
      <c r="CZ9" s="1488"/>
      <c r="DA9" s="1488"/>
      <c r="DB9" s="1488"/>
      <c r="DC9" s="1488"/>
      <c r="DD9" s="1488"/>
      <c r="DE9" s="1488"/>
      <c r="DF9" s="1488"/>
      <c r="DG9" s="1488"/>
      <c r="DH9" s="1488"/>
      <c r="DI9" s="1488"/>
      <c r="DJ9" s="1488"/>
      <c r="DK9" s="1490"/>
    </row>
    <row r="10" spans="1:135" s="4" customFormat="1" ht="22.5" customHeight="1">
      <c r="E10" s="451"/>
      <c r="F10" s="452"/>
      <c r="G10" s="452"/>
      <c r="H10" s="452"/>
      <c r="I10" s="453"/>
      <c r="J10" s="245" t="s">
        <v>455</v>
      </c>
      <c r="K10" s="1477"/>
      <c r="L10" s="1477"/>
      <c r="M10" s="1477"/>
      <c r="N10" s="1477"/>
      <c r="O10" s="1477"/>
      <c r="P10" s="1477"/>
      <c r="Q10" s="1477"/>
      <c r="R10" s="1477"/>
      <c r="S10" s="1477"/>
      <c r="T10" s="1477"/>
      <c r="U10" s="1477"/>
      <c r="V10" s="1477"/>
      <c r="W10" s="1477"/>
      <c r="X10" s="1477"/>
      <c r="Y10" s="1477"/>
      <c r="Z10" s="429" t="s">
        <v>456</v>
      </c>
      <c r="AA10" s="1491"/>
      <c r="AB10" s="1491"/>
      <c r="AC10" s="1491"/>
      <c r="AD10" s="1492"/>
      <c r="AE10" s="458">
        <v>0</v>
      </c>
      <c r="AF10" s="442"/>
      <c r="AG10" s="443"/>
      <c r="AH10" s="441">
        <v>3</v>
      </c>
      <c r="AI10" s="442"/>
      <c r="AJ10" s="443"/>
      <c r="AK10" s="441">
        <v>0</v>
      </c>
      <c r="AL10" s="442"/>
      <c r="AM10" s="444"/>
      <c r="AN10" s="1487">
        <v>6589400</v>
      </c>
      <c r="AO10" s="1488"/>
      <c r="AP10" s="1488"/>
      <c r="AQ10" s="1488"/>
      <c r="AR10" s="1488"/>
      <c r="AS10" s="1488"/>
      <c r="AT10" s="1488"/>
      <c r="AU10" s="1488"/>
      <c r="AV10" s="1488"/>
      <c r="AW10" s="1488"/>
      <c r="AX10" s="1488"/>
      <c r="AY10" s="1488"/>
      <c r="AZ10" s="1488"/>
      <c r="BA10" s="1488"/>
      <c r="BB10" s="1488"/>
      <c r="BC10" s="1488"/>
      <c r="BD10" s="1488"/>
      <c r="BE10" s="1488"/>
      <c r="BF10" s="1489"/>
      <c r="BG10" s="1487">
        <v>9163100</v>
      </c>
      <c r="BH10" s="1488"/>
      <c r="BI10" s="1488"/>
      <c r="BJ10" s="1488"/>
      <c r="BK10" s="1488"/>
      <c r="BL10" s="1488"/>
      <c r="BM10" s="1488"/>
      <c r="BN10" s="1488"/>
      <c r="BO10" s="1488"/>
      <c r="BP10" s="1488"/>
      <c r="BQ10" s="1488"/>
      <c r="BR10" s="1488"/>
      <c r="BS10" s="1488"/>
      <c r="BT10" s="1488"/>
      <c r="BU10" s="1488"/>
      <c r="BV10" s="1488"/>
      <c r="BW10" s="1488"/>
      <c r="BX10" s="1488"/>
      <c r="BY10" s="1489"/>
      <c r="BZ10" s="1487">
        <v>8797100</v>
      </c>
      <c r="CA10" s="1488"/>
      <c r="CB10" s="1488"/>
      <c r="CC10" s="1488"/>
      <c r="CD10" s="1488"/>
      <c r="CE10" s="1488"/>
      <c r="CF10" s="1488"/>
      <c r="CG10" s="1488"/>
      <c r="CH10" s="1488"/>
      <c r="CI10" s="1488"/>
      <c r="CJ10" s="1488"/>
      <c r="CK10" s="1488"/>
      <c r="CL10" s="1488"/>
      <c r="CM10" s="1488"/>
      <c r="CN10" s="1488"/>
      <c r="CO10" s="1488"/>
      <c r="CP10" s="1488"/>
      <c r="CQ10" s="1488"/>
      <c r="CR10" s="1489"/>
      <c r="CS10" s="1487">
        <v>8789000</v>
      </c>
      <c r="CT10" s="1488"/>
      <c r="CU10" s="1488"/>
      <c r="CV10" s="1488"/>
      <c r="CW10" s="1488"/>
      <c r="CX10" s="1488"/>
      <c r="CY10" s="1488"/>
      <c r="CZ10" s="1488"/>
      <c r="DA10" s="1488"/>
      <c r="DB10" s="1488"/>
      <c r="DC10" s="1488"/>
      <c r="DD10" s="1488"/>
      <c r="DE10" s="1488"/>
      <c r="DF10" s="1488"/>
      <c r="DG10" s="1488"/>
      <c r="DH10" s="1488"/>
      <c r="DI10" s="1488"/>
      <c r="DJ10" s="1488"/>
      <c r="DK10" s="1490"/>
    </row>
    <row r="11" spans="1:135" s="4" customFormat="1" ht="22.5" customHeight="1">
      <c r="E11" s="454"/>
      <c r="F11" s="455"/>
      <c r="G11" s="455"/>
      <c r="H11" s="455"/>
      <c r="I11" s="456"/>
      <c r="J11" s="245" t="s">
        <v>457</v>
      </c>
      <c r="K11" s="1477"/>
      <c r="L11" s="1477"/>
      <c r="M11" s="1477"/>
      <c r="N11" s="1477"/>
      <c r="O11" s="1477"/>
      <c r="P11" s="1477"/>
      <c r="Q11" s="1477"/>
      <c r="R11" s="1477"/>
      <c r="S11" s="1477"/>
      <c r="T11" s="1477"/>
      <c r="U11" s="1477"/>
      <c r="V11" s="1477"/>
      <c r="W11" s="1477"/>
      <c r="X11" s="1477"/>
      <c r="Y11" s="1477"/>
      <c r="Z11" s="429" t="s">
        <v>458</v>
      </c>
      <c r="AA11" s="1491"/>
      <c r="AB11" s="1491"/>
      <c r="AC11" s="1491"/>
      <c r="AD11" s="1492"/>
      <c r="AE11" s="439">
        <v>0</v>
      </c>
      <c r="AF11" s="440"/>
      <c r="AG11" s="440"/>
      <c r="AH11" s="440">
        <v>4</v>
      </c>
      <c r="AI11" s="440"/>
      <c r="AJ11" s="440"/>
      <c r="AK11" s="440">
        <v>0</v>
      </c>
      <c r="AL11" s="440"/>
      <c r="AM11" s="441"/>
      <c r="AN11" s="1487">
        <v>330</v>
      </c>
      <c r="AO11" s="1488"/>
      <c r="AP11" s="1488"/>
      <c r="AQ11" s="1488"/>
      <c r="AR11" s="1488"/>
      <c r="AS11" s="1488"/>
      <c r="AT11" s="1488"/>
      <c r="AU11" s="1488"/>
      <c r="AV11" s="1488"/>
      <c r="AW11" s="1488"/>
      <c r="AX11" s="1488"/>
      <c r="AY11" s="1488"/>
      <c r="AZ11" s="1488"/>
      <c r="BA11" s="1488"/>
      <c r="BB11" s="1488"/>
      <c r="BC11" s="1488"/>
      <c r="BD11" s="1488"/>
      <c r="BE11" s="1488"/>
      <c r="BF11" s="1489"/>
      <c r="BG11" s="1487">
        <v>371</v>
      </c>
      <c r="BH11" s="1488"/>
      <c r="BI11" s="1488"/>
      <c r="BJ11" s="1488"/>
      <c r="BK11" s="1488"/>
      <c r="BL11" s="1488"/>
      <c r="BM11" s="1488"/>
      <c r="BN11" s="1488"/>
      <c r="BO11" s="1488"/>
      <c r="BP11" s="1488"/>
      <c r="BQ11" s="1488"/>
      <c r="BR11" s="1488"/>
      <c r="BS11" s="1488"/>
      <c r="BT11" s="1488"/>
      <c r="BU11" s="1488"/>
      <c r="BV11" s="1488"/>
      <c r="BW11" s="1488"/>
      <c r="BX11" s="1488"/>
      <c r="BY11" s="1489"/>
      <c r="BZ11" s="1487">
        <v>372</v>
      </c>
      <c r="CA11" s="1488"/>
      <c r="CB11" s="1488"/>
      <c r="CC11" s="1488"/>
      <c r="CD11" s="1488"/>
      <c r="CE11" s="1488"/>
      <c r="CF11" s="1488"/>
      <c r="CG11" s="1488"/>
      <c r="CH11" s="1488"/>
      <c r="CI11" s="1488"/>
      <c r="CJ11" s="1488"/>
      <c r="CK11" s="1488"/>
      <c r="CL11" s="1488"/>
      <c r="CM11" s="1488"/>
      <c r="CN11" s="1488"/>
      <c r="CO11" s="1488"/>
      <c r="CP11" s="1488"/>
      <c r="CQ11" s="1488"/>
      <c r="CR11" s="1489"/>
      <c r="CS11" s="1487">
        <v>325</v>
      </c>
      <c r="CT11" s="1488"/>
      <c r="CU11" s="1488"/>
      <c r="CV11" s="1488"/>
      <c r="CW11" s="1488"/>
      <c r="CX11" s="1488"/>
      <c r="CY11" s="1488"/>
      <c r="CZ11" s="1488"/>
      <c r="DA11" s="1488"/>
      <c r="DB11" s="1488"/>
      <c r="DC11" s="1488"/>
      <c r="DD11" s="1488"/>
      <c r="DE11" s="1488"/>
      <c r="DF11" s="1488"/>
      <c r="DG11" s="1488"/>
      <c r="DH11" s="1488"/>
      <c r="DI11" s="1488"/>
      <c r="DJ11" s="1488"/>
      <c r="DK11" s="1490"/>
    </row>
    <row r="12" spans="1:135" s="4" customFormat="1" ht="24" customHeight="1">
      <c r="E12" s="433" t="s">
        <v>459</v>
      </c>
      <c r="F12" s="434"/>
      <c r="G12" s="434"/>
      <c r="H12" s="434"/>
      <c r="I12" s="435"/>
      <c r="J12" s="245" t="s">
        <v>460</v>
      </c>
      <c r="K12" s="1477"/>
      <c r="L12" s="1477"/>
      <c r="M12" s="1477"/>
      <c r="N12" s="1477"/>
      <c r="O12" s="1477"/>
      <c r="P12" s="1477"/>
      <c r="Q12" s="1477"/>
      <c r="R12" s="1477"/>
      <c r="S12" s="1477"/>
      <c r="T12" s="1477"/>
      <c r="U12" s="1477"/>
      <c r="V12" s="1477"/>
      <c r="W12" s="1477"/>
      <c r="X12" s="1477"/>
      <c r="Y12" s="1477"/>
      <c r="Z12" s="429" t="s">
        <v>456</v>
      </c>
      <c r="AA12" s="1491"/>
      <c r="AB12" s="1491"/>
      <c r="AC12" s="1491"/>
      <c r="AD12" s="1492"/>
      <c r="AE12" s="439">
        <v>0</v>
      </c>
      <c r="AF12" s="440"/>
      <c r="AG12" s="440"/>
      <c r="AH12" s="440">
        <v>5</v>
      </c>
      <c r="AI12" s="440"/>
      <c r="AJ12" s="440"/>
      <c r="AK12" s="440">
        <v>0</v>
      </c>
      <c r="AL12" s="440"/>
      <c r="AM12" s="441"/>
      <c r="AN12" s="1487">
        <v>1694000</v>
      </c>
      <c r="AO12" s="1488"/>
      <c r="AP12" s="1488"/>
      <c r="AQ12" s="1488"/>
      <c r="AR12" s="1488"/>
      <c r="AS12" s="1488"/>
      <c r="AT12" s="1488"/>
      <c r="AU12" s="1488"/>
      <c r="AV12" s="1488"/>
      <c r="AW12" s="1488"/>
      <c r="AX12" s="1488"/>
      <c r="AY12" s="1488"/>
      <c r="AZ12" s="1488"/>
      <c r="BA12" s="1488"/>
      <c r="BB12" s="1488"/>
      <c r="BC12" s="1488"/>
      <c r="BD12" s="1488"/>
      <c r="BE12" s="1488"/>
      <c r="BF12" s="1489"/>
      <c r="BG12" s="1487">
        <v>1589000</v>
      </c>
      <c r="BH12" s="1488"/>
      <c r="BI12" s="1488"/>
      <c r="BJ12" s="1488"/>
      <c r="BK12" s="1488"/>
      <c r="BL12" s="1488"/>
      <c r="BM12" s="1488"/>
      <c r="BN12" s="1488"/>
      <c r="BO12" s="1488"/>
      <c r="BP12" s="1488"/>
      <c r="BQ12" s="1488"/>
      <c r="BR12" s="1488"/>
      <c r="BS12" s="1488"/>
      <c r="BT12" s="1488"/>
      <c r="BU12" s="1488"/>
      <c r="BV12" s="1488"/>
      <c r="BW12" s="1488"/>
      <c r="BX12" s="1488"/>
      <c r="BY12" s="1489"/>
      <c r="BZ12" s="1487">
        <v>1606500</v>
      </c>
      <c r="CA12" s="1488"/>
      <c r="CB12" s="1488"/>
      <c r="CC12" s="1488"/>
      <c r="CD12" s="1488"/>
      <c r="CE12" s="1488"/>
      <c r="CF12" s="1488"/>
      <c r="CG12" s="1488"/>
      <c r="CH12" s="1488"/>
      <c r="CI12" s="1488"/>
      <c r="CJ12" s="1488"/>
      <c r="CK12" s="1488"/>
      <c r="CL12" s="1488"/>
      <c r="CM12" s="1488"/>
      <c r="CN12" s="1488"/>
      <c r="CO12" s="1488"/>
      <c r="CP12" s="1488"/>
      <c r="CQ12" s="1488"/>
      <c r="CR12" s="1489"/>
      <c r="CS12" s="1487">
        <v>1326500</v>
      </c>
      <c r="CT12" s="1493"/>
      <c r="CU12" s="1493"/>
      <c r="CV12" s="1493"/>
      <c r="CW12" s="1493"/>
      <c r="CX12" s="1493"/>
      <c r="CY12" s="1493"/>
      <c r="CZ12" s="1493"/>
      <c r="DA12" s="1493"/>
      <c r="DB12" s="1493"/>
      <c r="DC12" s="1493"/>
      <c r="DD12" s="1493"/>
      <c r="DE12" s="1493"/>
      <c r="DF12" s="1493"/>
      <c r="DG12" s="1493"/>
      <c r="DH12" s="1493"/>
      <c r="DI12" s="1493"/>
      <c r="DJ12" s="1493"/>
      <c r="DK12" s="1494"/>
    </row>
    <row r="13" spans="1:135" s="4" customFormat="1" ht="22.5" customHeight="1" thickBot="1">
      <c r="E13" s="436"/>
      <c r="F13" s="437"/>
      <c r="G13" s="437"/>
      <c r="H13" s="437"/>
      <c r="I13" s="438"/>
      <c r="J13" s="245" t="s">
        <v>461</v>
      </c>
      <c r="K13" s="1477"/>
      <c r="L13" s="1477"/>
      <c r="M13" s="1477"/>
      <c r="N13" s="1477"/>
      <c r="O13" s="1477"/>
      <c r="P13" s="1477"/>
      <c r="Q13" s="1477"/>
      <c r="R13" s="1477"/>
      <c r="S13" s="1477"/>
      <c r="T13" s="1477"/>
      <c r="U13" s="1477"/>
      <c r="V13" s="1477"/>
      <c r="W13" s="1477"/>
      <c r="X13" s="1477"/>
      <c r="Y13" s="1477"/>
      <c r="Z13" s="429" t="s">
        <v>458</v>
      </c>
      <c r="AA13" s="1491"/>
      <c r="AB13" s="1491"/>
      <c r="AC13" s="1491"/>
      <c r="AD13" s="1492"/>
      <c r="AE13" s="430">
        <v>0</v>
      </c>
      <c r="AF13" s="431"/>
      <c r="AG13" s="431"/>
      <c r="AH13" s="431">
        <v>6</v>
      </c>
      <c r="AI13" s="431"/>
      <c r="AJ13" s="431"/>
      <c r="AK13" s="431">
        <v>0</v>
      </c>
      <c r="AL13" s="431"/>
      <c r="AM13" s="432"/>
      <c r="AN13" s="1495">
        <v>484</v>
      </c>
      <c r="AO13" s="1496"/>
      <c r="AP13" s="1496"/>
      <c r="AQ13" s="1496"/>
      <c r="AR13" s="1496"/>
      <c r="AS13" s="1496"/>
      <c r="AT13" s="1496"/>
      <c r="AU13" s="1496"/>
      <c r="AV13" s="1496"/>
      <c r="AW13" s="1496"/>
      <c r="AX13" s="1496"/>
      <c r="AY13" s="1496"/>
      <c r="AZ13" s="1496"/>
      <c r="BA13" s="1496"/>
      <c r="BB13" s="1496"/>
      <c r="BC13" s="1496"/>
      <c r="BD13" s="1496"/>
      <c r="BE13" s="1496"/>
      <c r="BF13" s="1497"/>
      <c r="BG13" s="1495">
        <v>454</v>
      </c>
      <c r="BH13" s="1496"/>
      <c r="BI13" s="1496"/>
      <c r="BJ13" s="1496"/>
      <c r="BK13" s="1496"/>
      <c r="BL13" s="1496"/>
      <c r="BM13" s="1496"/>
      <c r="BN13" s="1496"/>
      <c r="BO13" s="1496"/>
      <c r="BP13" s="1496"/>
      <c r="BQ13" s="1496"/>
      <c r="BR13" s="1496"/>
      <c r="BS13" s="1496"/>
      <c r="BT13" s="1496"/>
      <c r="BU13" s="1496"/>
      <c r="BV13" s="1496"/>
      <c r="BW13" s="1496"/>
      <c r="BX13" s="1496"/>
      <c r="BY13" s="1497"/>
      <c r="BZ13" s="1495">
        <v>459</v>
      </c>
      <c r="CA13" s="1496"/>
      <c r="CB13" s="1496"/>
      <c r="CC13" s="1496"/>
      <c r="CD13" s="1496"/>
      <c r="CE13" s="1496"/>
      <c r="CF13" s="1496"/>
      <c r="CG13" s="1496"/>
      <c r="CH13" s="1496"/>
      <c r="CI13" s="1496"/>
      <c r="CJ13" s="1496"/>
      <c r="CK13" s="1496"/>
      <c r="CL13" s="1496"/>
      <c r="CM13" s="1496"/>
      <c r="CN13" s="1496"/>
      <c r="CO13" s="1496"/>
      <c r="CP13" s="1496"/>
      <c r="CQ13" s="1496"/>
      <c r="CR13" s="1497"/>
      <c r="CS13" s="1495">
        <v>379</v>
      </c>
      <c r="CT13" s="1498"/>
      <c r="CU13" s="1498"/>
      <c r="CV13" s="1498"/>
      <c r="CW13" s="1498"/>
      <c r="CX13" s="1498"/>
      <c r="CY13" s="1498"/>
      <c r="CZ13" s="1498"/>
      <c r="DA13" s="1498"/>
      <c r="DB13" s="1498"/>
      <c r="DC13" s="1498"/>
      <c r="DD13" s="1498"/>
      <c r="DE13" s="1498"/>
      <c r="DF13" s="1498"/>
      <c r="DG13" s="1498"/>
      <c r="DH13" s="1498"/>
      <c r="DI13" s="1498"/>
      <c r="DJ13" s="1498"/>
      <c r="DK13" s="1499"/>
    </row>
    <row r="15" spans="1:135" ht="21" customHeight="1">
      <c r="T15" s="113" t="s">
        <v>873</v>
      </c>
      <c r="U15" s="19"/>
      <c r="V15" s="19"/>
      <c r="W15" s="19"/>
      <c r="X15" s="19"/>
      <c r="Y15" s="20"/>
      <c r="Z15" s="19"/>
      <c r="AA15" s="19"/>
      <c r="AB15" s="19"/>
      <c r="CP15" s="17"/>
      <c r="CU15" s="17"/>
      <c r="DB15" s="16"/>
      <c r="DG15" s="16"/>
    </row>
    <row r="16" spans="1:135" ht="21" customHeight="1">
      <c r="T16" s="20"/>
      <c r="U16" s="19"/>
      <c r="V16" s="19"/>
      <c r="W16" s="19"/>
      <c r="X16" s="19"/>
      <c r="Y16" s="20"/>
      <c r="Z16" s="114" t="s">
        <v>874</v>
      </c>
      <c r="AA16" s="19"/>
      <c r="AB16" s="19"/>
    </row>
  </sheetData>
  <sheetProtection algorithmName="SHA-512" hashValue="kCpsNoFcbuYFMYNaxohw9/B9551I+vXjGvJbeuKyNlfc3UwtgxOpmvtmqLcMF6fpvtbCvI07EGa5nlJ8deMtjQ==" saltValue="IH+skoC9Gzs2rdzdK09feg==" spinCount="100000" sheet="1" objects="1" scenarios="1" selectLockedCells="1"/>
  <mergeCells count="83">
    <mergeCell ref="CY1:DJ2"/>
    <mergeCell ref="AF1:CX3"/>
    <mergeCell ref="DK1:EE2"/>
    <mergeCell ref="A3:G3"/>
    <mergeCell ref="H3:J3"/>
    <mergeCell ref="A1:G2"/>
    <mergeCell ref="H1:Y2"/>
    <mergeCell ref="Z1:AE2"/>
    <mergeCell ref="AC3:AE3"/>
    <mergeCell ref="K3:M3"/>
    <mergeCell ref="DK3:EE3"/>
    <mergeCell ref="CS6:DK7"/>
    <mergeCell ref="AN5:BF5"/>
    <mergeCell ref="BG5:BY5"/>
    <mergeCell ref="BZ5:CR5"/>
    <mergeCell ref="N3:P3"/>
    <mergeCell ref="Q3:S3"/>
    <mergeCell ref="T3:V3"/>
    <mergeCell ref="W3:Y3"/>
    <mergeCell ref="Z3:AB3"/>
    <mergeCell ref="CY3:DJ3"/>
    <mergeCell ref="CS5:DK5"/>
    <mergeCell ref="E6:AD7"/>
    <mergeCell ref="AE6:AM7"/>
    <mergeCell ref="AN6:BF7"/>
    <mergeCell ref="BG6:BY7"/>
    <mergeCell ref="BZ6:CR7"/>
    <mergeCell ref="E8:I11"/>
    <mergeCell ref="J8:Y8"/>
    <mergeCell ref="Z8:AD8"/>
    <mergeCell ref="AE8:AG8"/>
    <mergeCell ref="J11:Y11"/>
    <mergeCell ref="Z11:AD11"/>
    <mergeCell ref="AE11:AG11"/>
    <mergeCell ref="J10:Y10"/>
    <mergeCell ref="Z10:AD10"/>
    <mergeCell ref="AE10:AG10"/>
    <mergeCell ref="CS8:DK8"/>
    <mergeCell ref="J9:Y9"/>
    <mergeCell ref="Z9:AD9"/>
    <mergeCell ref="AE9:AG9"/>
    <mergeCell ref="AH9:AJ9"/>
    <mergeCell ref="AK9:AM9"/>
    <mergeCell ref="AN9:BF9"/>
    <mergeCell ref="BG9:BY9"/>
    <mergeCell ref="BZ9:CR9"/>
    <mergeCell ref="CS9:DK9"/>
    <mergeCell ref="AH8:AJ8"/>
    <mergeCell ref="AK8:AM8"/>
    <mergeCell ref="AN8:BF8"/>
    <mergeCell ref="BG8:BY8"/>
    <mergeCell ref="BZ8:CR8"/>
    <mergeCell ref="CS10:DK10"/>
    <mergeCell ref="BG12:BY12"/>
    <mergeCell ref="AH11:AJ11"/>
    <mergeCell ref="AK11:AM11"/>
    <mergeCell ref="AN11:BF11"/>
    <mergeCell ref="BG11:BY11"/>
    <mergeCell ref="BZ11:CR11"/>
    <mergeCell ref="CS11:DK11"/>
    <mergeCell ref="AK12:AM12"/>
    <mergeCell ref="AN12:BF12"/>
    <mergeCell ref="AH10:AJ10"/>
    <mergeCell ref="AK10:AM10"/>
    <mergeCell ref="AN10:BF10"/>
    <mergeCell ref="BG10:BY10"/>
    <mergeCell ref="BZ10:CR10"/>
    <mergeCell ref="E12:I13"/>
    <mergeCell ref="J12:Y12"/>
    <mergeCell ref="Z12:AD12"/>
    <mergeCell ref="AE12:AG12"/>
    <mergeCell ref="AH12:AJ12"/>
    <mergeCell ref="CS13:DK13"/>
    <mergeCell ref="BZ12:CR12"/>
    <mergeCell ref="CS12:DK12"/>
    <mergeCell ref="J13:Y13"/>
    <mergeCell ref="Z13:AD13"/>
    <mergeCell ref="AE13:AG13"/>
    <mergeCell ref="AH13:AJ13"/>
    <mergeCell ref="AK13:AM13"/>
    <mergeCell ref="AN13:BF13"/>
    <mergeCell ref="BG13:BY13"/>
    <mergeCell ref="BZ13:CR13"/>
  </mergeCells>
  <phoneticPr fontId="3"/>
  <dataValidations count="2">
    <dataValidation type="whole" allowBlank="1" showInputMessage="1" showErrorMessage="1" errorTitle="入力エラー" error="数値以外の入力または、10桁以上の入力は行えません。" sqref="AN8:CR13">
      <formula1>-99999999</formula1>
      <formula2>999999999</formula2>
    </dataValidation>
    <dataValidation type="whole" allowBlank="1" showInputMessage="1" showErrorMessage="1" errorTitle="入力エラー" error="数値以外の入力または、11桁以上の入力は行えません。" sqref="CS8:DK13">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98" firstPageNumber="4" orientation="landscape" useFirstPageNumber="1" horizontalDpi="300" verticalDpi="300" r:id="rId1"/>
  <headerFooter alignWithMargins="0">
    <oddFooter>&amp;R課税市-&amp;P</oddFooter>
  </headerFooter>
  <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5"/>
  <dimension ref="A1:EG98"/>
  <sheetViews>
    <sheetView showGridLines="0" zoomScale="85" zoomScaleNormal="85" workbookViewId="0">
      <selection activeCell="AK13" sqref="AK13:AV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7" s="152" customFormat="1" ht="12.75" customHeight="1">
      <c r="A1" s="561"/>
      <c r="B1" s="561"/>
      <c r="C1" s="561"/>
      <c r="D1" s="561"/>
      <c r="E1" s="561"/>
      <c r="F1" s="561"/>
      <c r="G1" s="562"/>
      <c r="H1" s="563" t="s">
        <v>62</v>
      </c>
      <c r="I1" s="266"/>
      <c r="J1" s="266"/>
      <c r="K1" s="266"/>
      <c r="L1" s="266"/>
      <c r="M1" s="266"/>
      <c r="N1" s="266"/>
      <c r="O1" s="266"/>
      <c r="P1" s="266"/>
      <c r="Q1" s="266"/>
      <c r="R1" s="266"/>
      <c r="S1" s="266"/>
      <c r="T1" s="266"/>
      <c r="U1" s="266"/>
      <c r="V1" s="266"/>
      <c r="W1" s="266"/>
      <c r="X1" s="266"/>
      <c r="Y1" s="267"/>
      <c r="Z1" s="564" t="s">
        <v>517</v>
      </c>
      <c r="AA1" s="266"/>
      <c r="AB1" s="266"/>
      <c r="AC1" s="266"/>
      <c r="AD1" s="266"/>
      <c r="AE1" s="267"/>
      <c r="AF1" s="514" t="str">
        <f>"第5表　課税標準額段階別"&amp; LEFT(表00!AA1,6) &amp; "分所得割額等に関する調
　　　　　　　　　　　　　　　　　　　　　【給与所得者】
総　　括　　表"</f>
        <v>第5表　課税標準額段階別平成29年度分所得割額等に関する調
　　　　　　　　　　　　　　　　　　　　　【給与所得者】
総　　括　　表</v>
      </c>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65" t="s">
        <v>608</v>
      </c>
      <c r="CZ1" s="565"/>
      <c r="DA1" s="565"/>
      <c r="DB1" s="565"/>
      <c r="DC1" s="565"/>
      <c r="DD1" s="565"/>
      <c r="DE1" s="565"/>
      <c r="DF1" s="565"/>
      <c r="DG1" s="565"/>
      <c r="DH1" s="565"/>
      <c r="DI1" s="565"/>
      <c r="DJ1" s="565"/>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561"/>
      <c r="B2" s="561"/>
      <c r="C2" s="561"/>
      <c r="D2" s="561"/>
      <c r="E2" s="561"/>
      <c r="F2" s="561"/>
      <c r="G2" s="562"/>
      <c r="H2" s="268"/>
      <c r="I2" s="269"/>
      <c r="J2" s="269"/>
      <c r="K2" s="269"/>
      <c r="L2" s="269"/>
      <c r="M2" s="269"/>
      <c r="N2" s="269"/>
      <c r="O2" s="269"/>
      <c r="P2" s="269"/>
      <c r="Q2" s="269"/>
      <c r="R2" s="269"/>
      <c r="S2" s="269"/>
      <c r="T2" s="269"/>
      <c r="U2" s="269"/>
      <c r="V2" s="269"/>
      <c r="W2" s="269"/>
      <c r="X2" s="269"/>
      <c r="Y2" s="270"/>
      <c r="Z2" s="268"/>
      <c r="AA2" s="269"/>
      <c r="AB2" s="269"/>
      <c r="AC2" s="269"/>
      <c r="AD2" s="269"/>
      <c r="AE2" s="270"/>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54"/>
      <c r="CZ2" s="554"/>
      <c r="DA2" s="554"/>
      <c r="DB2" s="554"/>
      <c r="DC2" s="554"/>
      <c r="DD2" s="554"/>
      <c r="DE2" s="554"/>
      <c r="DF2" s="554"/>
      <c r="DG2" s="554"/>
      <c r="DH2" s="554"/>
      <c r="DI2" s="554"/>
      <c r="DJ2" s="554"/>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596" t="s">
        <v>511</v>
      </c>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573">
        <v>0</v>
      </c>
      <c r="AA3" s="276"/>
      <c r="AB3" s="277"/>
      <c r="AC3" s="555">
        <v>5</v>
      </c>
      <c r="AD3" s="279"/>
      <c r="AE3" s="280"/>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54" t="s">
        <v>515</v>
      </c>
      <c r="CZ3" s="554"/>
      <c r="DA3" s="554"/>
      <c r="DB3" s="554"/>
      <c r="DC3" s="554"/>
      <c r="DD3" s="554"/>
      <c r="DE3" s="554"/>
      <c r="DF3" s="554"/>
      <c r="DG3" s="554"/>
      <c r="DH3" s="554"/>
      <c r="DI3" s="554"/>
      <c r="DJ3" s="55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3.5" customHeight="1">
      <c r="M4" s="16"/>
      <c r="R4" s="16"/>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row>
    <row r="5" spans="1:137"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row>
    <row r="6" spans="1:137" ht="15" customHeight="1">
      <c r="AK6" s="271" t="s">
        <v>63</v>
      </c>
      <c r="AL6" s="271"/>
      <c r="AM6" s="271"/>
      <c r="AN6" s="271"/>
      <c r="AO6" s="271"/>
      <c r="AP6" s="271"/>
      <c r="AQ6" s="271"/>
      <c r="AR6" s="271"/>
      <c r="AS6" s="271"/>
      <c r="AT6" s="271"/>
      <c r="AU6" s="271"/>
      <c r="AV6" s="271"/>
      <c r="AW6" s="271" t="s">
        <v>64</v>
      </c>
      <c r="AX6" s="271"/>
      <c r="AY6" s="271"/>
      <c r="AZ6" s="271"/>
      <c r="BA6" s="271"/>
      <c r="BB6" s="271"/>
      <c r="BC6" s="271"/>
      <c r="BD6" s="271"/>
      <c r="BE6" s="271"/>
      <c r="BF6" s="271"/>
      <c r="BG6" s="271"/>
      <c r="BH6" s="271"/>
      <c r="BI6" s="271" t="s">
        <v>65</v>
      </c>
      <c r="BJ6" s="271"/>
      <c r="BK6" s="271"/>
      <c r="BL6" s="271"/>
      <c r="BM6" s="271"/>
      <c r="BN6" s="271"/>
      <c r="BO6" s="271"/>
      <c r="BP6" s="271"/>
      <c r="BQ6" s="271"/>
      <c r="BR6" s="271"/>
      <c r="BS6" s="271"/>
      <c r="BT6" s="271"/>
      <c r="BU6" s="271" t="s">
        <v>66</v>
      </c>
      <c r="BV6" s="271"/>
      <c r="BW6" s="271"/>
      <c r="BX6" s="271"/>
      <c r="BY6" s="271"/>
      <c r="BZ6" s="271"/>
      <c r="CA6" s="271"/>
      <c r="CB6" s="271"/>
      <c r="CC6" s="271"/>
      <c r="CD6" s="271"/>
      <c r="CE6" s="271"/>
      <c r="CF6" s="271"/>
      <c r="CG6" s="271" t="s">
        <v>67</v>
      </c>
      <c r="CH6" s="271"/>
      <c r="CI6" s="271"/>
      <c r="CJ6" s="271"/>
      <c r="CK6" s="271"/>
      <c r="CL6" s="271"/>
      <c r="CM6" s="271"/>
      <c r="CN6" s="271"/>
      <c r="CO6" s="271"/>
      <c r="CP6" s="271"/>
      <c r="CQ6" s="271"/>
      <c r="CR6" s="271"/>
      <c r="CS6" s="271"/>
      <c r="CT6" s="271"/>
      <c r="CU6" s="271"/>
      <c r="CV6" s="271" t="s">
        <v>68</v>
      </c>
      <c r="CW6" s="271"/>
      <c r="CX6" s="271"/>
      <c r="CY6" s="271"/>
      <c r="CZ6" s="271"/>
      <c r="DA6" s="271"/>
      <c r="DB6" s="271"/>
      <c r="DC6" s="271"/>
      <c r="DD6" s="271"/>
      <c r="DE6" s="271"/>
      <c r="DF6" s="271"/>
      <c r="DG6" s="271"/>
      <c r="DH6" s="271"/>
      <c r="DI6" s="271"/>
      <c r="DJ6" s="271"/>
      <c r="DK6" s="271" t="s">
        <v>69</v>
      </c>
      <c r="DL6" s="271"/>
      <c r="DM6" s="271"/>
      <c r="DN6" s="271"/>
      <c r="DO6" s="271"/>
      <c r="DP6" s="271"/>
      <c r="DQ6" s="271"/>
      <c r="DR6" s="271"/>
      <c r="DS6" s="271"/>
      <c r="DT6" s="271"/>
      <c r="DU6" s="271"/>
      <c r="DV6" s="271"/>
      <c r="DW6" s="271"/>
      <c r="DX6" s="271"/>
      <c r="DY6" s="271"/>
    </row>
    <row r="7" spans="1:137" ht="15" customHeight="1">
      <c r="A7" s="522" t="s">
        <v>328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753</v>
      </c>
      <c r="AC7" s="201"/>
      <c r="AD7" s="201"/>
      <c r="AE7" s="201"/>
      <c r="AF7" s="201"/>
      <c r="AG7" s="201"/>
      <c r="AH7" s="201"/>
      <c r="AI7" s="201"/>
      <c r="AJ7" s="202"/>
      <c r="AK7" s="245" t="s">
        <v>739</v>
      </c>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7"/>
      <c r="CG7" s="200" t="s">
        <v>134</v>
      </c>
      <c r="CH7" s="201"/>
      <c r="CI7" s="201"/>
      <c r="CJ7" s="201"/>
      <c r="CK7" s="201"/>
      <c r="CL7" s="201"/>
      <c r="CM7" s="201"/>
      <c r="CN7" s="201"/>
      <c r="CO7" s="201"/>
      <c r="CP7" s="201"/>
      <c r="CQ7" s="201"/>
      <c r="CR7" s="201"/>
      <c r="CS7" s="201"/>
      <c r="CT7" s="201"/>
      <c r="CU7" s="202"/>
      <c r="CV7" s="200" t="s">
        <v>135</v>
      </c>
      <c r="CW7" s="201"/>
      <c r="CX7" s="201"/>
      <c r="CY7" s="201"/>
      <c r="CZ7" s="201"/>
      <c r="DA7" s="201"/>
      <c r="DB7" s="201"/>
      <c r="DC7" s="201"/>
      <c r="DD7" s="201"/>
      <c r="DE7" s="201"/>
      <c r="DF7" s="201"/>
      <c r="DG7" s="201"/>
      <c r="DH7" s="201"/>
      <c r="DI7" s="201"/>
      <c r="DJ7" s="202"/>
      <c r="DK7" s="200" t="s">
        <v>367</v>
      </c>
      <c r="DL7" s="201"/>
      <c r="DM7" s="201"/>
      <c r="DN7" s="201"/>
      <c r="DO7" s="201"/>
      <c r="DP7" s="201"/>
      <c r="DQ7" s="201"/>
      <c r="DR7" s="201"/>
      <c r="DS7" s="201"/>
      <c r="DT7" s="201"/>
      <c r="DU7" s="201"/>
      <c r="DV7" s="201"/>
      <c r="DW7" s="201"/>
      <c r="DX7" s="201"/>
      <c r="DY7" s="202"/>
    </row>
    <row r="8" spans="1:137"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00" t="s">
        <v>366</v>
      </c>
      <c r="AL8" s="1456"/>
      <c r="AM8" s="1456"/>
      <c r="AN8" s="1456"/>
      <c r="AO8" s="1456"/>
      <c r="AP8" s="1456"/>
      <c r="AQ8" s="1456"/>
      <c r="AR8" s="1456"/>
      <c r="AS8" s="1456"/>
      <c r="AT8" s="1456"/>
      <c r="AU8" s="1456"/>
      <c r="AV8" s="1456"/>
      <c r="AW8" s="1456"/>
      <c r="AX8" s="1456"/>
      <c r="AY8" s="1456"/>
      <c r="AZ8" s="1456"/>
      <c r="BA8" s="1456"/>
      <c r="BB8" s="1456"/>
      <c r="BC8" s="1456"/>
      <c r="BD8" s="1456"/>
      <c r="BE8" s="1456"/>
      <c r="BF8" s="1456"/>
      <c r="BG8" s="1456"/>
      <c r="BH8" s="1457"/>
      <c r="BI8" s="200" t="s">
        <v>376</v>
      </c>
      <c r="BJ8" s="201"/>
      <c r="BK8" s="201"/>
      <c r="BL8" s="201"/>
      <c r="BM8" s="201"/>
      <c r="BN8" s="201"/>
      <c r="BO8" s="201"/>
      <c r="BP8" s="201"/>
      <c r="BQ8" s="201"/>
      <c r="BR8" s="201"/>
      <c r="BS8" s="201"/>
      <c r="BT8" s="201"/>
      <c r="BU8" s="246"/>
      <c r="BV8" s="246"/>
      <c r="BW8" s="246"/>
      <c r="BX8" s="246"/>
      <c r="BY8" s="246"/>
      <c r="BZ8" s="246"/>
      <c r="CA8" s="246"/>
      <c r="CB8" s="246"/>
      <c r="CC8" s="246"/>
      <c r="CD8" s="246"/>
      <c r="CE8" s="246"/>
      <c r="CF8" s="247"/>
      <c r="CG8" s="219"/>
      <c r="CH8" s="220"/>
      <c r="CI8" s="220"/>
      <c r="CJ8" s="220"/>
      <c r="CK8" s="220"/>
      <c r="CL8" s="220"/>
      <c r="CM8" s="220"/>
      <c r="CN8" s="220"/>
      <c r="CO8" s="220"/>
      <c r="CP8" s="220"/>
      <c r="CQ8" s="220"/>
      <c r="CR8" s="220"/>
      <c r="CS8" s="220"/>
      <c r="CT8" s="220"/>
      <c r="CU8" s="221"/>
      <c r="CV8" s="219"/>
      <c r="CW8" s="220"/>
      <c r="CX8" s="220"/>
      <c r="CY8" s="220"/>
      <c r="CZ8" s="220"/>
      <c r="DA8" s="220"/>
      <c r="DB8" s="220"/>
      <c r="DC8" s="220"/>
      <c r="DD8" s="220"/>
      <c r="DE8" s="220"/>
      <c r="DF8" s="220"/>
      <c r="DG8" s="220"/>
      <c r="DH8" s="220"/>
      <c r="DI8" s="220"/>
      <c r="DJ8" s="221"/>
      <c r="DK8" s="219"/>
      <c r="DL8" s="220"/>
      <c r="DM8" s="220"/>
      <c r="DN8" s="220"/>
      <c r="DO8" s="220"/>
      <c r="DP8" s="220"/>
      <c r="DQ8" s="220"/>
      <c r="DR8" s="220"/>
      <c r="DS8" s="220"/>
      <c r="DT8" s="220"/>
      <c r="DU8" s="220"/>
      <c r="DV8" s="220"/>
      <c r="DW8" s="220"/>
      <c r="DX8" s="220"/>
      <c r="DY8" s="221"/>
    </row>
    <row r="9" spans="1:137"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1500"/>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2"/>
      <c r="BI9" s="219"/>
      <c r="BJ9" s="220"/>
      <c r="BK9" s="220"/>
      <c r="BL9" s="220"/>
      <c r="BM9" s="220"/>
      <c r="BN9" s="220"/>
      <c r="BO9" s="220"/>
      <c r="BP9" s="220"/>
      <c r="BQ9" s="220"/>
      <c r="BR9" s="220"/>
      <c r="BS9" s="220"/>
      <c r="BT9" s="220"/>
      <c r="BU9" s="295" t="s">
        <v>0</v>
      </c>
      <c r="BV9" s="296"/>
      <c r="BW9" s="296"/>
      <c r="BX9" s="296"/>
      <c r="BY9" s="296"/>
      <c r="BZ9" s="296"/>
      <c r="CA9" s="296"/>
      <c r="CB9" s="296"/>
      <c r="CC9" s="296"/>
      <c r="CD9" s="296"/>
      <c r="CE9" s="296"/>
      <c r="CF9" s="297"/>
      <c r="CG9" s="219"/>
      <c r="CH9" s="220"/>
      <c r="CI9" s="220"/>
      <c r="CJ9" s="220"/>
      <c r="CK9" s="220"/>
      <c r="CL9" s="220"/>
      <c r="CM9" s="220"/>
      <c r="CN9" s="220"/>
      <c r="CO9" s="220"/>
      <c r="CP9" s="220"/>
      <c r="CQ9" s="220"/>
      <c r="CR9" s="220"/>
      <c r="CS9" s="220"/>
      <c r="CT9" s="220"/>
      <c r="CU9" s="221"/>
      <c r="CV9" s="219"/>
      <c r="CW9" s="220"/>
      <c r="CX9" s="220"/>
      <c r="CY9" s="220"/>
      <c r="CZ9" s="220"/>
      <c r="DA9" s="220"/>
      <c r="DB9" s="220"/>
      <c r="DC9" s="220"/>
      <c r="DD9" s="220"/>
      <c r="DE9" s="220"/>
      <c r="DF9" s="220"/>
      <c r="DG9" s="220"/>
      <c r="DH9" s="220"/>
      <c r="DI9" s="220"/>
      <c r="DJ9" s="221"/>
      <c r="DK9" s="219"/>
      <c r="DL9" s="220"/>
      <c r="DM9" s="220"/>
      <c r="DN9" s="220"/>
      <c r="DO9" s="220"/>
      <c r="DP9" s="220"/>
      <c r="DQ9" s="220"/>
      <c r="DR9" s="220"/>
      <c r="DS9" s="220"/>
      <c r="DT9" s="220"/>
      <c r="DU9" s="220"/>
      <c r="DV9" s="220"/>
      <c r="DW9" s="220"/>
      <c r="DX9" s="220"/>
      <c r="DY9" s="221"/>
    </row>
    <row r="10" spans="1:137"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00" t="s">
        <v>329</v>
      </c>
      <c r="AL10" s="1456"/>
      <c r="AM10" s="1456"/>
      <c r="AN10" s="1456"/>
      <c r="AO10" s="1456"/>
      <c r="AP10" s="1456"/>
      <c r="AQ10" s="1456"/>
      <c r="AR10" s="1456"/>
      <c r="AS10" s="1456"/>
      <c r="AT10" s="1456"/>
      <c r="AU10" s="1456"/>
      <c r="AV10" s="1457"/>
      <c r="AW10" s="200" t="s">
        <v>330</v>
      </c>
      <c r="AX10" s="1456"/>
      <c r="AY10" s="1456"/>
      <c r="AZ10" s="1456"/>
      <c r="BA10" s="1456"/>
      <c r="BB10" s="1456"/>
      <c r="BC10" s="1456"/>
      <c r="BD10" s="1456"/>
      <c r="BE10" s="1456"/>
      <c r="BF10" s="1456"/>
      <c r="BG10" s="1456"/>
      <c r="BH10" s="1457"/>
      <c r="BI10" s="219"/>
      <c r="BJ10" s="220"/>
      <c r="BK10" s="220"/>
      <c r="BL10" s="220"/>
      <c r="BM10" s="220"/>
      <c r="BN10" s="220"/>
      <c r="BO10" s="220"/>
      <c r="BP10" s="220"/>
      <c r="BQ10" s="220"/>
      <c r="BR10" s="220"/>
      <c r="BS10" s="220"/>
      <c r="BT10" s="220"/>
      <c r="BU10" s="234"/>
      <c r="BV10" s="235"/>
      <c r="BW10" s="235"/>
      <c r="BX10" s="235"/>
      <c r="BY10" s="235"/>
      <c r="BZ10" s="235"/>
      <c r="CA10" s="235"/>
      <c r="CB10" s="235"/>
      <c r="CC10" s="235"/>
      <c r="CD10" s="235"/>
      <c r="CE10" s="235"/>
      <c r="CF10" s="236"/>
      <c r="CG10" s="219"/>
      <c r="CH10" s="220"/>
      <c r="CI10" s="220"/>
      <c r="CJ10" s="220"/>
      <c r="CK10" s="220"/>
      <c r="CL10" s="220"/>
      <c r="CM10" s="220"/>
      <c r="CN10" s="220"/>
      <c r="CO10" s="220"/>
      <c r="CP10" s="220"/>
      <c r="CQ10" s="220"/>
      <c r="CR10" s="220"/>
      <c r="CS10" s="220"/>
      <c r="CT10" s="220"/>
      <c r="CU10" s="221"/>
      <c r="CV10" s="219"/>
      <c r="CW10" s="220"/>
      <c r="CX10" s="220"/>
      <c r="CY10" s="220"/>
      <c r="CZ10" s="220"/>
      <c r="DA10" s="220"/>
      <c r="DB10" s="220"/>
      <c r="DC10" s="220"/>
      <c r="DD10" s="220"/>
      <c r="DE10" s="220"/>
      <c r="DF10" s="220"/>
      <c r="DG10" s="220"/>
      <c r="DH10" s="220"/>
      <c r="DI10" s="220"/>
      <c r="DJ10" s="221"/>
      <c r="DK10" s="219"/>
      <c r="DL10" s="220"/>
      <c r="DM10" s="220"/>
      <c r="DN10" s="220"/>
      <c r="DO10" s="220"/>
      <c r="DP10" s="220"/>
      <c r="DQ10" s="220"/>
      <c r="DR10" s="220"/>
      <c r="DS10" s="220"/>
      <c r="DT10" s="220"/>
      <c r="DU10" s="220"/>
      <c r="DV10" s="220"/>
      <c r="DW10" s="220"/>
      <c r="DX10" s="220"/>
      <c r="DY10" s="221"/>
    </row>
    <row r="11" spans="1:137"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1458"/>
      <c r="AL11" s="1503"/>
      <c r="AM11" s="1503"/>
      <c r="AN11" s="1503"/>
      <c r="AO11" s="1503"/>
      <c r="AP11" s="1503"/>
      <c r="AQ11" s="1503"/>
      <c r="AR11" s="1503"/>
      <c r="AS11" s="1503"/>
      <c r="AT11" s="1503"/>
      <c r="AU11" s="1503"/>
      <c r="AV11" s="1460"/>
      <c r="AW11" s="1458"/>
      <c r="AX11" s="1503"/>
      <c r="AY11" s="1503"/>
      <c r="AZ11" s="1503"/>
      <c r="BA11" s="1503"/>
      <c r="BB11" s="1503"/>
      <c r="BC11" s="1503"/>
      <c r="BD11" s="1503"/>
      <c r="BE11" s="1503"/>
      <c r="BF11" s="1503"/>
      <c r="BG11" s="1503"/>
      <c r="BH11" s="1460"/>
      <c r="BI11" s="219"/>
      <c r="BJ11" s="220"/>
      <c r="BK11" s="220"/>
      <c r="BL11" s="220"/>
      <c r="BM11" s="220"/>
      <c r="BN11" s="220"/>
      <c r="BO11" s="220"/>
      <c r="BP11" s="220"/>
      <c r="BQ11" s="220"/>
      <c r="BR11" s="220"/>
      <c r="BS11" s="220"/>
      <c r="BT11" s="220"/>
      <c r="BU11" s="234"/>
      <c r="BV11" s="235"/>
      <c r="BW11" s="235"/>
      <c r="BX11" s="235"/>
      <c r="BY11" s="235"/>
      <c r="BZ11" s="235"/>
      <c r="CA11" s="235"/>
      <c r="CB11" s="235"/>
      <c r="CC11" s="235"/>
      <c r="CD11" s="235"/>
      <c r="CE11" s="235"/>
      <c r="CF11" s="236"/>
      <c r="CG11" s="219"/>
      <c r="CH11" s="220"/>
      <c r="CI11" s="220"/>
      <c r="CJ11" s="220"/>
      <c r="CK11" s="220"/>
      <c r="CL11" s="220"/>
      <c r="CM11" s="220"/>
      <c r="CN11" s="220"/>
      <c r="CO11" s="220"/>
      <c r="CP11" s="220"/>
      <c r="CQ11" s="220"/>
      <c r="CR11" s="220"/>
      <c r="CS11" s="220"/>
      <c r="CT11" s="220"/>
      <c r="CU11" s="221"/>
      <c r="CV11" s="219"/>
      <c r="CW11" s="220"/>
      <c r="CX11" s="220"/>
      <c r="CY11" s="220"/>
      <c r="CZ11" s="220"/>
      <c r="DA11" s="220"/>
      <c r="DB11" s="220"/>
      <c r="DC11" s="220"/>
      <c r="DD11" s="220"/>
      <c r="DE11" s="220"/>
      <c r="DF11" s="220"/>
      <c r="DG11" s="220"/>
      <c r="DH11" s="220"/>
      <c r="DI11" s="220"/>
      <c r="DJ11" s="221"/>
      <c r="DK11" s="219"/>
      <c r="DL11" s="220"/>
      <c r="DM11" s="220"/>
      <c r="DN11" s="220"/>
      <c r="DO11" s="220"/>
      <c r="DP11" s="220"/>
      <c r="DQ11" s="220"/>
      <c r="DR11" s="220"/>
      <c r="DS11" s="220"/>
      <c r="DT11" s="220"/>
      <c r="DU11" s="220"/>
      <c r="DV11" s="220"/>
      <c r="DW11" s="220"/>
      <c r="DX11" s="220"/>
      <c r="DY11" s="221"/>
    </row>
    <row r="12" spans="1:137"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495" t="s">
        <v>331</v>
      </c>
      <c r="AL12" s="496"/>
      <c r="AM12" s="496"/>
      <c r="AN12" s="496"/>
      <c r="AO12" s="496"/>
      <c r="AP12" s="496"/>
      <c r="AQ12" s="496"/>
      <c r="AR12" s="496"/>
      <c r="AS12" s="496"/>
      <c r="AT12" s="496"/>
      <c r="AU12" s="496"/>
      <c r="AV12" s="497"/>
      <c r="AW12" s="495" t="s">
        <v>331</v>
      </c>
      <c r="AX12" s="496"/>
      <c r="AY12" s="496"/>
      <c r="AZ12" s="496"/>
      <c r="BA12" s="496"/>
      <c r="BB12" s="496"/>
      <c r="BC12" s="496"/>
      <c r="BD12" s="496"/>
      <c r="BE12" s="496"/>
      <c r="BF12" s="496"/>
      <c r="BG12" s="496"/>
      <c r="BH12" s="497"/>
      <c r="BI12" s="495" t="s">
        <v>331</v>
      </c>
      <c r="BJ12" s="496"/>
      <c r="BK12" s="496"/>
      <c r="BL12" s="496"/>
      <c r="BM12" s="496"/>
      <c r="BN12" s="496"/>
      <c r="BO12" s="496"/>
      <c r="BP12" s="496"/>
      <c r="BQ12" s="496"/>
      <c r="BR12" s="496"/>
      <c r="BS12" s="496"/>
      <c r="BT12" s="497"/>
      <c r="BU12" s="495" t="s">
        <v>331</v>
      </c>
      <c r="BV12" s="496"/>
      <c r="BW12" s="496"/>
      <c r="BX12" s="496"/>
      <c r="BY12" s="496"/>
      <c r="BZ12" s="496"/>
      <c r="CA12" s="496"/>
      <c r="CB12" s="496"/>
      <c r="CC12" s="496"/>
      <c r="CD12" s="496"/>
      <c r="CE12" s="496"/>
      <c r="CF12" s="497"/>
      <c r="CG12" s="535" t="s">
        <v>332</v>
      </c>
      <c r="CH12" s="536"/>
      <c r="CI12" s="536"/>
      <c r="CJ12" s="536"/>
      <c r="CK12" s="536"/>
      <c r="CL12" s="536"/>
      <c r="CM12" s="536"/>
      <c r="CN12" s="536"/>
      <c r="CO12" s="536"/>
      <c r="CP12" s="536"/>
      <c r="CQ12" s="536"/>
      <c r="CR12" s="536"/>
      <c r="CS12" s="536"/>
      <c r="CT12" s="536"/>
      <c r="CU12" s="537"/>
      <c r="CV12" s="535" t="s">
        <v>332</v>
      </c>
      <c r="CW12" s="536"/>
      <c r="CX12" s="536"/>
      <c r="CY12" s="536"/>
      <c r="CZ12" s="536"/>
      <c r="DA12" s="536"/>
      <c r="DB12" s="536"/>
      <c r="DC12" s="536"/>
      <c r="DD12" s="536"/>
      <c r="DE12" s="536"/>
      <c r="DF12" s="536"/>
      <c r="DG12" s="536"/>
      <c r="DH12" s="536"/>
      <c r="DI12" s="536"/>
      <c r="DJ12" s="537"/>
      <c r="DK12" s="535" t="s">
        <v>332</v>
      </c>
      <c r="DL12" s="536"/>
      <c r="DM12" s="536"/>
      <c r="DN12" s="536"/>
      <c r="DO12" s="536"/>
      <c r="DP12" s="536"/>
      <c r="DQ12" s="536"/>
      <c r="DR12" s="536"/>
      <c r="DS12" s="536"/>
      <c r="DT12" s="536"/>
      <c r="DU12" s="536"/>
      <c r="DV12" s="536"/>
      <c r="DW12" s="536"/>
      <c r="DX12" s="536"/>
      <c r="DY12" s="537"/>
    </row>
    <row r="13" spans="1:137" ht="24.7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531">
        <v>0</v>
      </c>
      <c r="AC13" s="516"/>
      <c r="AD13" s="532"/>
      <c r="AE13" s="515">
        <v>1</v>
      </c>
      <c r="AF13" s="516"/>
      <c r="AG13" s="532"/>
      <c r="AH13" s="515">
        <v>0</v>
      </c>
      <c r="AI13" s="516"/>
      <c r="AJ13" s="517"/>
      <c r="AK13" s="1447">
        <v>985</v>
      </c>
      <c r="AL13" s="1447"/>
      <c r="AM13" s="1447"/>
      <c r="AN13" s="1447"/>
      <c r="AO13" s="1447"/>
      <c r="AP13" s="1447"/>
      <c r="AQ13" s="1447"/>
      <c r="AR13" s="1447"/>
      <c r="AS13" s="1447"/>
      <c r="AT13" s="1447"/>
      <c r="AU13" s="1447"/>
      <c r="AV13" s="1447"/>
      <c r="AW13" s="1504">
        <v>2381</v>
      </c>
      <c r="AX13" s="1504"/>
      <c r="AY13" s="1504"/>
      <c r="AZ13" s="1504"/>
      <c r="BA13" s="1504"/>
      <c r="BB13" s="1504"/>
      <c r="BC13" s="1504"/>
      <c r="BD13" s="1504"/>
      <c r="BE13" s="1504"/>
      <c r="BF13" s="1504"/>
      <c r="BG13" s="1504"/>
      <c r="BH13" s="1504"/>
      <c r="BI13" s="412">
        <f t="shared" ref="BI13:BI21" si="0">SUM(AK13:BH13)</f>
        <v>3366</v>
      </c>
      <c r="BJ13" s="595"/>
      <c r="BK13" s="595"/>
      <c r="BL13" s="595"/>
      <c r="BM13" s="595"/>
      <c r="BN13" s="595"/>
      <c r="BO13" s="595"/>
      <c r="BP13" s="595"/>
      <c r="BQ13" s="595"/>
      <c r="BR13" s="595"/>
      <c r="BS13" s="595"/>
      <c r="BT13" s="595"/>
      <c r="BU13" s="1505">
        <v>12</v>
      </c>
      <c r="BV13" s="1506"/>
      <c r="BW13" s="1506"/>
      <c r="BX13" s="1506"/>
      <c r="BY13" s="1506"/>
      <c r="BZ13" s="1506"/>
      <c r="CA13" s="1506"/>
      <c r="CB13" s="1506"/>
      <c r="CC13" s="1506"/>
      <c r="CD13" s="1506"/>
      <c r="CE13" s="1506"/>
      <c r="CF13" s="1507"/>
      <c r="CG13" s="1483">
        <v>1996477</v>
      </c>
      <c r="CH13" s="1508"/>
      <c r="CI13" s="1508"/>
      <c r="CJ13" s="1508"/>
      <c r="CK13" s="1508"/>
      <c r="CL13" s="1508"/>
      <c r="CM13" s="1508"/>
      <c r="CN13" s="1508"/>
      <c r="CO13" s="1508"/>
      <c r="CP13" s="1508"/>
      <c r="CQ13" s="1508"/>
      <c r="CR13" s="1508"/>
      <c r="CS13" s="1508"/>
      <c r="CT13" s="1508"/>
      <c r="CU13" s="1509"/>
      <c r="CV13" s="1483">
        <v>1829024</v>
      </c>
      <c r="CW13" s="1508"/>
      <c r="CX13" s="1508"/>
      <c r="CY13" s="1508"/>
      <c r="CZ13" s="1508"/>
      <c r="DA13" s="1508"/>
      <c r="DB13" s="1508"/>
      <c r="DC13" s="1508"/>
      <c r="DD13" s="1508"/>
      <c r="DE13" s="1508"/>
      <c r="DF13" s="1508"/>
      <c r="DG13" s="1508"/>
      <c r="DH13" s="1508"/>
      <c r="DI13" s="1508"/>
      <c r="DJ13" s="1508"/>
      <c r="DK13" s="1483">
        <v>167453</v>
      </c>
      <c r="DL13" s="1508"/>
      <c r="DM13" s="1508"/>
      <c r="DN13" s="1508"/>
      <c r="DO13" s="1508"/>
      <c r="DP13" s="1508"/>
      <c r="DQ13" s="1508"/>
      <c r="DR13" s="1508"/>
      <c r="DS13" s="1508"/>
      <c r="DT13" s="1508"/>
      <c r="DU13" s="1508"/>
      <c r="DV13" s="1508"/>
      <c r="DW13" s="1508"/>
      <c r="DX13" s="1508"/>
      <c r="DY13" s="1510"/>
    </row>
    <row r="14" spans="1:137"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508">
        <v>0</v>
      </c>
      <c r="AC14" s="509"/>
      <c r="AD14" s="510"/>
      <c r="AE14" s="511">
        <v>2</v>
      </c>
      <c r="AF14" s="509"/>
      <c r="AG14" s="510"/>
      <c r="AH14" s="511">
        <v>0</v>
      </c>
      <c r="AI14" s="509"/>
      <c r="AJ14" s="512"/>
      <c r="AK14" s="1448">
        <v>30076</v>
      </c>
      <c r="AL14" s="1448"/>
      <c r="AM14" s="1448"/>
      <c r="AN14" s="1448"/>
      <c r="AO14" s="1448"/>
      <c r="AP14" s="1448"/>
      <c r="AQ14" s="1448"/>
      <c r="AR14" s="1448"/>
      <c r="AS14" s="1448"/>
      <c r="AT14" s="1448"/>
      <c r="AU14" s="1448"/>
      <c r="AV14" s="1448"/>
      <c r="AW14" s="1511">
        <v>1133</v>
      </c>
      <c r="AX14" s="1511"/>
      <c r="AY14" s="1511"/>
      <c r="AZ14" s="1511"/>
      <c r="BA14" s="1511"/>
      <c r="BB14" s="1511"/>
      <c r="BC14" s="1511"/>
      <c r="BD14" s="1511"/>
      <c r="BE14" s="1511"/>
      <c r="BF14" s="1511"/>
      <c r="BG14" s="1511"/>
      <c r="BH14" s="1511"/>
      <c r="BI14" s="330">
        <f t="shared" si="0"/>
        <v>31209</v>
      </c>
      <c r="BJ14" s="331"/>
      <c r="BK14" s="331"/>
      <c r="BL14" s="331"/>
      <c r="BM14" s="331"/>
      <c r="BN14" s="331"/>
      <c r="BO14" s="331"/>
      <c r="BP14" s="331"/>
      <c r="BQ14" s="331"/>
      <c r="BR14" s="331"/>
      <c r="BS14" s="331"/>
      <c r="BT14" s="331"/>
      <c r="BU14" s="1448">
        <v>124</v>
      </c>
      <c r="BV14" s="1448"/>
      <c r="BW14" s="1448"/>
      <c r="BX14" s="1448"/>
      <c r="BY14" s="1448"/>
      <c r="BZ14" s="1448"/>
      <c r="CA14" s="1448"/>
      <c r="CB14" s="1448"/>
      <c r="CC14" s="1448"/>
      <c r="CD14" s="1448"/>
      <c r="CE14" s="1448"/>
      <c r="CF14" s="1448"/>
      <c r="CG14" s="1511">
        <v>42404557</v>
      </c>
      <c r="CH14" s="1511"/>
      <c r="CI14" s="1511"/>
      <c r="CJ14" s="1511"/>
      <c r="CK14" s="1511"/>
      <c r="CL14" s="1511"/>
      <c r="CM14" s="1511"/>
      <c r="CN14" s="1511"/>
      <c r="CO14" s="1511"/>
      <c r="CP14" s="1511"/>
      <c r="CQ14" s="1511"/>
      <c r="CR14" s="1511"/>
      <c r="CS14" s="1511"/>
      <c r="CT14" s="1511"/>
      <c r="CU14" s="1511"/>
      <c r="CV14" s="1487">
        <v>24484905</v>
      </c>
      <c r="CW14" s="1493"/>
      <c r="CX14" s="1493"/>
      <c r="CY14" s="1493"/>
      <c r="CZ14" s="1493"/>
      <c r="DA14" s="1493"/>
      <c r="DB14" s="1493"/>
      <c r="DC14" s="1493"/>
      <c r="DD14" s="1493"/>
      <c r="DE14" s="1493"/>
      <c r="DF14" s="1493"/>
      <c r="DG14" s="1493"/>
      <c r="DH14" s="1493"/>
      <c r="DI14" s="1493"/>
      <c r="DJ14" s="1512"/>
      <c r="DK14" s="1487">
        <v>17919652</v>
      </c>
      <c r="DL14" s="1493"/>
      <c r="DM14" s="1493"/>
      <c r="DN14" s="1493"/>
      <c r="DO14" s="1493"/>
      <c r="DP14" s="1493"/>
      <c r="DQ14" s="1493"/>
      <c r="DR14" s="1493"/>
      <c r="DS14" s="1493"/>
      <c r="DT14" s="1493"/>
      <c r="DU14" s="1493"/>
      <c r="DV14" s="1493"/>
      <c r="DW14" s="1493"/>
      <c r="DX14" s="1493"/>
      <c r="DY14" s="1494"/>
    </row>
    <row r="15" spans="1:137"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508">
        <v>0</v>
      </c>
      <c r="AC15" s="509"/>
      <c r="AD15" s="510"/>
      <c r="AE15" s="511">
        <v>3</v>
      </c>
      <c r="AF15" s="509"/>
      <c r="AG15" s="510"/>
      <c r="AH15" s="511">
        <v>0</v>
      </c>
      <c r="AI15" s="509"/>
      <c r="AJ15" s="512"/>
      <c r="AK15" s="1511">
        <v>23698</v>
      </c>
      <c r="AL15" s="1513"/>
      <c r="AM15" s="1513"/>
      <c r="AN15" s="1513"/>
      <c r="AO15" s="1513"/>
      <c r="AP15" s="1513"/>
      <c r="AQ15" s="1513"/>
      <c r="AR15" s="1513"/>
      <c r="AS15" s="1513"/>
      <c r="AT15" s="1513"/>
      <c r="AU15" s="1513"/>
      <c r="AV15" s="1513"/>
      <c r="AW15" s="1511">
        <v>1565</v>
      </c>
      <c r="AX15" s="1513"/>
      <c r="AY15" s="1513"/>
      <c r="AZ15" s="1513"/>
      <c r="BA15" s="1513"/>
      <c r="BB15" s="1513"/>
      <c r="BC15" s="1513"/>
      <c r="BD15" s="1513"/>
      <c r="BE15" s="1513"/>
      <c r="BF15" s="1513"/>
      <c r="BG15" s="1513"/>
      <c r="BH15" s="1513"/>
      <c r="BI15" s="330">
        <f t="shared" si="0"/>
        <v>25263</v>
      </c>
      <c r="BJ15" s="331"/>
      <c r="BK15" s="331"/>
      <c r="BL15" s="331"/>
      <c r="BM15" s="331"/>
      <c r="BN15" s="331"/>
      <c r="BO15" s="331"/>
      <c r="BP15" s="331"/>
      <c r="BQ15" s="331"/>
      <c r="BR15" s="331"/>
      <c r="BS15" s="331"/>
      <c r="BT15" s="331"/>
      <c r="BU15" s="1511">
        <v>21</v>
      </c>
      <c r="BV15" s="1513"/>
      <c r="BW15" s="1513"/>
      <c r="BX15" s="1513"/>
      <c r="BY15" s="1513"/>
      <c r="BZ15" s="1513"/>
      <c r="CA15" s="1513"/>
      <c r="CB15" s="1513"/>
      <c r="CC15" s="1513"/>
      <c r="CD15" s="1513"/>
      <c r="CE15" s="1513"/>
      <c r="CF15" s="1513"/>
      <c r="CG15" s="1511">
        <v>62313236</v>
      </c>
      <c r="CH15" s="1511"/>
      <c r="CI15" s="1511"/>
      <c r="CJ15" s="1511"/>
      <c r="CK15" s="1511"/>
      <c r="CL15" s="1511"/>
      <c r="CM15" s="1511"/>
      <c r="CN15" s="1511"/>
      <c r="CO15" s="1511"/>
      <c r="CP15" s="1511"/>
      <c r="CQ15" s="1511"/>
      <c r="CR15" s="1511"/>
      <c r="CS15" s="1511"/>
      <c r="CT15" s="1511"/>
      <c r="CU15" s="1511"/>
      <c r="CV15" s="1487">
        <v>26065043</v>
      </c>
      <c r="CW15" s="1493"/>
      <c r="CX15" s="1493"/>
      <c r="CY15" s="1493"/>
      <c r="CZ15" s="1493"/>
      <c r="DA15" s="1493"/>
      <c r="DB15" s="1493"/>
      <c r="DC15" s="1493"/>
      <c r="DD15" s="1493"/>
      <c r="DE15" s="1493"/>
      <c r="DF15" s="1493"/>
      <c r="DG15" s="1493"/>
      <c r="DH15" s="1493"/>
      <c r="DI15" s="1493"/>
      <c r="DJ15" s="1512"/>
      <c r="DK15" s="1487">
        <v>36248193</v>
      </c>
      <c r="DL15" s="1493"/>
      <c r="DM15" s="1493"/>
      <c r="DN15" s="1493"/>
      <c r="DO15" s="1493"/>
      <c r="DP15" s="1493"/>
      <c r="DQ15" s="1493"/>
      <c r="DR15" s="1493"/>
      <c r="DS15" s="1493"/>
      <c r="DT15" s="1493"/>
      <c r="DU15" s="1493"/>
      <c r="DV15" s="1493"/>
      <c r="DW15" s="1493"/>
      <c r="DX15" s="1493"/>
      <c r="DY15" s="1494"/>
    </row>
    <row r="16" spans="1:137"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508">
        <v>0</v>
      </c>
      <c r="AC16" s="509"/>
      <c r="AD16" s="510"/>
      <c r="AE16" s="511">
        <v>4</v>
      </c>
      <c r="AF16" s="509"/>
      <c r="AG16" s="510"/>
      <c r="AH16" s="511">
        <v>0</v>
      </c>
      <c r="AI16" s="509"/>
      <c r="AJ16" s="512"/>
      <c r="AK16" s="1511">
        <v>10684</v>
      </c>
      <c r="AL16" s="1513"/>
      <c r="AM16" s="1513"/>
      <c r="AN16" s="1513"/>
      <c r="AO16" s="1513"/>
      <c r="AP16" s="1513"/>
      <c r="AQ16" s="1513"/>
      <c r="AR16" s="1513"/>
      <c r="AS16" s="1513"/>
      <c r="AT16" s="1513"/>
      <c r="AU16" s="1513"/>
      <c r="AV16" s="1513"/>
      <c r="AW16" s="1511">
        <v>1226</v>
      </c>
      <c r="AX16" s="1513"/>
      <c r="AY16" s="1513"/>
      <c r="AZ16" s="1513"/>
      <c r="BA16" s="1513"/>
      <c r="BB16" s="1513"/>
      <c r="BC16" s="1513"/>
      <c r="BD16" s="1513"/>
      <c r="BE16" s="1513"/>
      <c r="BF16" s="1513"/>
      <c r="BG16" s="1513"/>
      <c r="BH16" s="1513"/>
      <c r="BI16" s="330">
        <f t="shared" si="0"/>
        <v>11910</v>
      </c>
      <c r="BJ16" s="331"/>
      <c r="BK16" s="331"/>
      <c r="BL16" s="331"/>
      <c r="BM16" s="331"/>
      <c r="BN16" s="331"/>
      <c r="BO16" s="331"/>
      <c r="BP16" s="331"/>
      <c r="BQ16" s="331"/>
      <c r="BR16" s="331"/>
      <c r="BS16" s="331"/>
      <c r="BT16" s="331"/>
      <c r="BU16" s="1511"/>
      <c r="BV16" s="1513"/>
      <c r="BW16" s="1513"/>
      <c r="BX16" s="1513"/>
      <c r="BY16" s="1513"/>
      <c r="BZ16" s="1513"/>
      <c r="CA16" s="1513"/>
      <c r="CB16" s="1513"/>
      <c r="CC16" s="1513"/>
      <c r="CD16" s="1513"/>
      <c r="CE16" s="1513"/>
      <c r="CF16" s="1513"/>
      <c r="CG16" s="1511">
        <v>45271207</v>
      </c>
      <c r="CH16" s="1511"/>
      <c r="CI16" s="1511"/>
      <c r="CJ16" s="1511"/>
      <c r="CK16" s="1511"/>
      <c r="CL16" s="1511"/>
      <c r="CM16" s="1511"/>
      <c r="CN16" s="1511"/>
      <c r="CO16" s="1511"/>
      <c r="CP16" s="1511"/>
      <c r="CQ16" s="1511"/>
      <c r="CR16" s="1511"/>
      <c r="CS16" s="1511"/>
      <c r="CT16" s="1511"/>
      <c r="CU16" s="1511"/>
      <c r="CV16" s="1487">
        <v>16072283</v>
      </c>
      <c r="CW16" s="1493"/>
      <c r="CX16" s="1493"/>
      <c r="CY16" s="1493"/>
      <c r="CZ16" s="1493"/>
      <c r="DA16" s="1493"/>
      <c r="DB16" s="1493"/>
      <c r="DC16" s="1493"/>
      <c r="DD16" s="1493"/>
      <c r="DE16" s="1493"/>
      <c r="DF16" s="1493"/>
      <c r="DG16" s="1493"/>
      <c r="DH16" s="1493"/>
      <c r="DI16" s="1493"/>
      <c r="DJ16" s="1512"/>
      <c r="DK16" s="1487">
        <v>29198924</v>
      </c>
      <c r="DL16" s="1493"/>
      <c r="DM16" s="1493"/>
      <c r="DN16" s="1493"/>
      <c r="DO16" s="1493"/>
      <c r="DP16" s="1493"/>
      <c r="DQ16" s="1493"/>
      <c r="DR16" s="1493"/>
      <c r="DS16" s="1493"/>
      <c r="DT16" s="1493"/>
      <c r="DU16" s="1493"/>
      <c r="DV16" s="1493"/>
      <c r="DW16" s="1493"/>
      <c r="DX16" s="1493"/>
      <c r="DY16" s="1494"/>
    </row>
    <row r="17" spans="1:129"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508">
        <v>0</v>
      </c>
      <c r="AC17" s="509"/>
      <c r="AD17" s="510"/>
      <c r="AE17" s="511">
        <v>5</v>
      </c>
      <c r="AF17" s="509"/>
      <c r="AG17" s="510"/>
      <c r="AH17" s="511">
        <v>0</v>
      </c>
      <c r="AI17" s="509"/>
      <c r="AJ17" s="512"/>
      <c r="AK17" s="1511">
        <v>6582</v>
      </c>
      <c r="AL17" s="1513"/>
      <c r="AM17" s="1513"/>
      <c r="AN17" s="1513"/>
      <c r="AO17" s="1513"/>
      <c r="AP17" s="1513"/>
      <c r="AQ17" s="1513"/>
      <c r="AR17" s="1513"/>
      <c r="AS17" s="1513"/>
      <c r="AT17" s="1513"/>
      <c r="AU17" s="1513"/>
      <c r="AV17" s="1513"/>
      <c r="AW17" s="1511">
        <v>330</v>
      </c>
      <c r="AX17" s="1513"/>
      <c r="AY17" s="1513"/>
      <c r="AZ17" s="1513"/>
      <c r="BA17" s="1513"/>
      <c r="BB17" s="1513"/>
      <c r="BC17" s="1513"/>
      <c r="BD17" s="1513"/>
      <c r="BE17" s="1513"/>
      <c r="BF17" s="1513"/>
      <c r="BG17" s="1513"/>
      <c r="BH17" s="1513"/>
      <c r="BI17" s="330">
        <f t="shared" si="0"/>
        <v>6912</v>
      </c>
      <c r="BJ17" s="331"/>
      <c r="BK17" s="331"/>
      <c r="BL17" s="331"/>
      <c r="BM17" s="331"/>
      <c r="BN17" s="331"/>
      <c r="BO17" s="331"/>
      <c r="BP17" s="331"/>
      <c r="BQ17" s="331"/>
      <c r="BR17" s="331"/>
      <c r="BS17" s="331"/>
      <c r="BT17" s="331"/>
      <c r="BU17" s="1511"/>
      <c r="BV17" s="1513"/>
      <c r="BW17" s="1513"/>
      <c r="BX17" s="1513"/>
      <c r="BY17" s="1513"/>
      <c r="BZ17" s="1513"/>
      <c r="CA17" s="1513"/>
      <c r="CB17" s="1513"/>
      <c r="CC17" s="1513"/>
      <c r="CD17" s="1513"/>
      <c r="CE17" s="1513"/>
      <c r="CF17" s="1513"/>
      <c r="CG17" s="1511">
        <v>35386113</v>
      </c>
      <c r="CH17" s="1511"/>
      <c r="CI17" s="1511"/>
      <c r="CJ17" s="1511"/>
      <c r="CK17" s="1511"/>
      <c r="CL17" s="1511"/>
      <c r="CM17" s="1511"/>
      <c r="CN17" s="1511"/>
      <c r="CO17" s="1511"/>
      <c r="CP17" s="1511"/>
      <c r="CQ17" s="1511"/>
      <c r="CR17" s="1511"/>
      <c r="CS17" s="1511"/>
      <c r="CT17" s="1511"/>
      <c r="CU17" s="1511"/>
      <c r="CV17" s="1487">
        <v>11468307</v>
      </c>
      <c r="CW17" s="1493"/>
      <c r="CX17" s="1493"/>
      <c r="CY17" s="1493"/>
      <c r="CZ17" s="1493"/>
      <c r="DA17" s="1493"/>
      <c r="DB17" s="1493"/>
      <c r="DC17" s="1493"/>
      <c r="DD17" s="1493"/>
      <c r="DE17" s="1493"/>
      <c r="DF17" s="1493"/>
      <c r="DG17" s="1493"/>
      <c r="DH17" s="1493"/>
      <c r="DI17" s="1493"/>
      <c r="DJ17" s="1512"/>
      <c r="DK17" s="1487">
        <v>23917806</v>
      </c>
      <c r="DL17" s="1493"/>
      <c r="DM17" s="1493"/>
      <c r="DN17" s="1493"/>
      <c r="DO17" s="1493"/>
      <c r="DP17" s="1493"/>
      <c r="DQ17" s="1493"/>
      <c r="DR17" s="1493"/>
      <c r="DS17" s="1493"/>
      <c r="DT17" s="1493"/>
      <c r="DU17" s="1493"/>
      <c r="DV17" s="1493"/>
      <c r="DW17" s="1493"/>
      <c r="DX17" s="1493"/>
      <c r="DY17" s="1494"/>
    </row>
    <row r="18" spans="1:129"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508">
        <v>0</v>
      </c>
      <c r="AC18" s="509"/>
      <c r="AD18" s="510"/>
      <c r="AE18" s="511">
        <v>6</v>
      </c>
      <c r="AF18" s="509"/>
      <c r="AG18" s="510"/>
      <c r="AH18" s="511">
        <v>0</v>
      </c>
      <c r="AI18" s="509"/>
      <c r="AJ18" s="512"/>
      <c r="AK18" s="1511">
        <v>3363</v>
      </c>
      <c r="AL18" s="1513"/>
      <c r="AM18" s="1513"/>
      <c r="AN18" s="1513"/>
      <c r="AO18" s="1513"/>
      <c r="AP18" s="1513"/>
      <c r="AQ18" s="1513"/>
      <c r="AR18" s="1513"/>
      <c r="AS18" s="1513"/>
      <c r="AT18" s="1513"/>
      <c r="AU18" s="1513"/>
      <c r="AV18" s="1513"/>
      <c r="AW18" s="1511">
        <v>3</v>
      </c>
      <c r="AX18" s="1513"/>
      <c r="AY18" s="1513"/>
      <c r="AZ18" s="1513"/>
      <c r="BA18" s="1513"/>
      <c r="BB18" s="1513"/>
      <c r="BC18" s="1513"/>
      <c r="BD18" s="1513"/>
      <c r="BE18" s="1513"/>
      <c r="BF18" s="1513"/>
      <c r="BG18" s="1513"/>
      <c r="BH18" s="1513"/>
      <c r="BI18" s="330">
        <f t="shared" si="0"/>
        <v>3366</v>
      </c>
      <c r="BJ18" s="331"/>
      <c r="BK18" s="331"/>
      <c r="BL18" s="331"/>
      <c r="BM18" s="331"/>
      <c r="BN18" s="331"/>
      <c r="BO18" s="331"/>
      <c r="BP18" s="331"/>
      <c r="BQ18" s="331"/>
      <c r="BR18" s="331"/>
      <c r="BS18" s="331"/>
      <c r="BT18" s="331"/>
      <c r="BU18" s="1511"/>
      <c r="BV18" s="1513"/>
      <c r="BW18" s="1513"/>
      <c r="BX18" s="1513"/>
      <c r="BY18" s="1513"/>
      <c r="BZ18" s="1513"/>
      <c r="CA18" s="1513"/>
      <c r="CB18" s="1513"/>
      <c r="CC18" s="1513"/>
      <c r="CD18" s="1513"/>
      <c r="CE18" s="1513"/>
      <c r="CF18" s="1513"/>
      <c r="CG18" s="1511">
        <v>21491428</v>
      </c>
      <c r="CH18" s="1511"/>
      <c r="CI18" s="1511"/>
      <c r="CJ18" s="1511"/>
      <c r="CK18" s="1511"/>
      <c r="CL18" s="1511"/>
      <c r="CM18" s="1511"/>
      <c r="CN18" s="1511"/>
      <c r="CO18" s="1511"/>
      <c r="CP18" s="1511"/>
      <c r="CQ18" s="1511"/>
      <c r="CR18" s="1511"/>
      <c r="CS18" s="1511"/>
      <c r="CT18" s="1511"/>
      <c r="CU18" s="1511"/>
      <c r="CV18" s="1487">
        <v>6255991</v>
      </c>
      <c r="CW18" s="1493"/>
      <c r="CX18" s="1493"/>
      <c r="CY18" s="1493"/>
      <c r="CZ18" s="1493"/>
      <c r="DA18" s="1493"/>
      <c r="DB18" s="1493"/>
      <c r="DC18" s="1493"/>
      <c r="DD18" s="1493"/>
      <c r="DE18" s="1493"/>
      <c r="DF18" s="1493"/>
      <c r="DG18" s="1493"/>
      <c r="DH18" s="1493"/>
      <c r="DI18" s="1493"/>
      <c r="DJ18" s="1512"/>
      <c r="DK18" s="1487">
        <v>15235437</v>
      </c>
      <c r="DL18" s="1493"/>
      <c r="DM18" s="1493"/>
      <c r="DN18" s="1493"/>
      <c r="DO18" s="1493"/>
      <c r="DP18" s="1493"/>
      <c r="DQ18" s="1493"/>
      <c r="DR18" s="1493"/>
      <c r="DS18" s="1493"/>
      <c r="DT18" s="1493"/>
      <c r="DU18" s="1493"/>
      <c r="DV18" s="1493"/>
      <c r="DW18" s="1493"/>
      <c r="DX18" s="1493"/>
      <c r="DY18" s="1494"/>
    </row>
    <row r="19" spans="1:129"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508">
        <v>0</v>
      </c>
      <c r="AC19" s="509"/>
      <c r="AD19" s="510"/>
      <c r="AE19" s="511">
        <v>7</v>
      </c>
      <c r="AF19" s="509"/>
      <c r="AG19" s="510"/>
      <c r="AH19" s="511">
        <v>0</v>
      </c>
      <c r="AI19" s="509"/>
      <c r="AJ19" s="512"/>
      <c r="AK19" s="1511">
        <v>703</v>
      </c>
      <c r="AL19" s="1513"/>
      <c r="AM19" s="1513"/>
      <c r="AN19" s="1513"/>
      <c r="AO19" s="1513"/>
      <c r="AP19" s="1513"/>
      <c r="AQ19" s="1513"/>
      <c r="AR19" s="1513"/>
      <c r="AS19" s="1513"/>
      <c r="AT19" s="1513"/>
      <c r="AU19" s="1513"/>
      <c r="AV19" s="1513"/>
      <c r="AW19" s="1511"/>
      <c r="AX19" s="1513"/>
      <c r="AY19" s="1513"/>
      <c r="AZ19" s="1513"/>
      <c r="BA19" s="1513"/>
      <c r="BB19" s="1513"/>
      <c r="BC19" s="1513"/>
      <c r="BD19" s="1513"/>
      <c r="BE19" s="1513"/>
      <c r="BF19" s="1513"/>
      <c r="BG19" s="1513"/>
      <c r="BH19" s="1513"/>
      <c r="BI19" s="330">
        <f t="shared" si="0"/>
        <v>703</v>
      </c>
      <c r="BJ19" s="331"/>
      <c r="BK19" s="331"/>
      <c r="BL19" s="331"/>
      <c r="BM19" s="331"/>
      <c r="BN19" s="331"/>
      <c r="BO19" s="331"/>
      <c r="BP19" s="331"/>
      <c r="BQ19" s="331"/>
      <c r="BR19" s="331"/>
      <c r="BS19" s="331"/>
      <c r="BT19" s="331"/>
      <c r="BU19" s="1511"/>
      <c r="BV19" s="1513"/>
      <c r="BW19" s="1513"/>
      <c r="BX19" s="1513"/>
      <c r="BY19" s="1513"/>
      <c r="BZ19" s="1513"/>
      <c r="CA19" s="1513"/>
      <c r="CB19" s="1513"/>
      <c r="CC19" s="1513"/>
      <c r="CD19" s="1513"/>
      <c r="CE19" s="1513"/>
      <c r="CF19" s="1513"/>
      <c r="CG19" s="1511">
        <v>5709013</v>
      </c>
      <c r="CH19" s="1511"/>
      <c r="CI19" s="1511"/>
      <c r="CJ19" s="1511"/>
      <c r="CK19" s="1511"/>
      <c r="CL19" s="1511"/>
      <c r="CM19" s="1511"/>
      <c r="CN19" s="1511"/>
      <c r="CO19" s="1511"/>
      <c r="CP19" s="1511"/>
      <c r="CQ19" s="1511"/>
      <c r="CR19" s="1511"/>
      <c r="CS19" s="1511"/>
      <c r="CT19" s="1511"/>
      <c r="CU19" s="1511"/>
      <c r="CV19" s="1487">
        <v>1416698</v>
      </c>
      <c r="CW19" s="1493"/>
      <c r="CX19" s="1493"/>
      <c r="CY19" s="1493"/>
      <c r="CZ19" s="1493"/>
      <c r="DA19" s="1493"/>
      <c r="DB19" s="1493"/>
      <c r="DC19" s="1493"/>
      <c r="DD19" s="1493"/>
      <c r="DE19" s="1493"/>
      <c r="DF19" s="1493"/>
      <c r="DG19" s="1493"/>
      <c r="DH19" s="1493"/>
      <c r="DI19" s="1493"/>
      <c r="DJ19" s="1512"/>
      <c r="DK19" s="1487">
        <v>4292315</v>
      </c>
      <c r="DL19" s="1493"/>
      <c r="DM19" s="1493"/>
      <c r="DN19" s="1493"/>
      <c r="DO19" s="1493"/>
      <c r="DP19" s="1493"/>
      <c r="DQ19" s="1493"/>
      <c r="DR19" s="1493"/>
      <c r="DS19" s="1493"/>
      <c r="DT19" s="1493"/>
      <c r="DU19" s="1493"/>
      <c r="DV19" s="1493"/>
      <c r="DW19" s="1493"/>
      <c r="DX19" s="1493"/>
      <c r="DY19" s="1494"/>
    </row>
    <row r="20" spans="1:129"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508">
        <v>0</v>
      </c>
      <c r="AC20" s="509"/>
      <c r="AD20" s="510"/>
      <c r="AE20" s="511">
        <v>8</v>
      </c>
      <c r="AF20" s="509"/>
      <c r="AG20" s="510"/>
      <c r="AH20" s="511">
        <v>0</v>
      </c>
      <c r="AI20" s="509"/>
      <c r="AJ20" s="512"/>
      <c r="AK20" s="1511">
        <v>517</v>
      </c>
      <c r="AL20" s="1513"/>
      <c r="AM20" s="1513"/>
      <c r="AN20" s="1513"/>
      <c r="AO20" s="1513"/>
      <c r="AP20" s="1513"/>
      <c r="AQ20" s="1513"/>
      <c r="AR20" s="1513"/>
      <c r="AS20" s="1513"/>
      <c r="AT20" s="1513"/>
      <c r="AU20" s="1513"/>
      <c r="AV20" s="1513"/>
      <c r="AW20" s="1511"/>
      <c r="AX20" s="1513"/>
      <c r="AY20" s="1513"/>
      <c r="AZ20" s="1513"/>
      <c r="BA20" s="1513"/>
      <c r="BB20" s="1513"/>
      <c r="BC20" s="1513"/>
      <c r="BD20" s="1513"/>
      <c r="BE20" s="1513"/>
      <c r="BF20" s="1513"/>
      <c r="BG20" s="1513"/>
      <c r="BH20" s="1513"/>
      <c r="BI20" s="330">
        <f t="shared" si="0"/>
        <v>517</v>
      </c>
      <c r="BJ20" s="331"/>
      <c r="BK20" s="331"/>
      <c r="BL20" s="331"/>
      <c r="BM20" s="331"/>
      <c r="BN20" s="331"/>
      <c r="BO20" s="331"/>
      <c r="BP20" s="331"/>
      <c r="BQ20" s="331"/>
      <c r="BR20" s="331"/>
      <c r="BS20" s="331"/>
      <c r="BT20" s="331"/>
      <c r="BU20" s="1511"/>
      <c r="BV20" s="1513"/>
      <c r="BW20" s="1513"/>
      <c r="BX20" s="1513"/>
      <c r="BY20" s="1513"/>
      <c r="BZ20" s="1513"/>
      <c r="CA20" s="1513"/>
      <c r="CB20" s="1513"/>
      <c r="CC20" s="1513"/>
      <c r="CD20" s="1513"/>
      <c r="CE20" s="1513"/>
      <c r="CF20" s="1513"/>
      <c r="CG20" s="1511">
        <v>5311576</v>
      </c>
      <c r="CH20" s="1511"/>
      <c r="CI20" s="1511"/>
      <c r="CJ20" s="1511"/>
      <c r="CK20" s="1511"/>
      <c r="CL20" s="1511"/>
      <c r="CM20" s="1511"/>
      <c r="CN20" s="1511"/>
      <c r="CO20" s="1511"/>
      <c r="CP20" s="1511"/>
      <c r="CQ20" s="1511"/>
      <c r="CR20" s="1511"/>
      <c r="CS20" s="1511"/>
      <c r="CT20" s="1511"/>
      <c r="CU20" s="1511"/>
      <c r="CV20" s="1487">
        <v>1056085</v>
      </c>
      <c r="CW20" s="1493"/>
      <c r="CX20" s="1493"/>
      <c r="CY20" s="1493"/>
      <c r="CZ20" s="1493"/>
      <c r="DA20" s="1493"/>
      <c r="DB20" s="1493"/>
      <c r="DC20" s="1493"/>
      <c r="DD20" s="1493"/>
      <c r="DE20" s="1493"/>
      <c r="DF20" s="1493"/>
      <c r="DG20" s="1493"/>
      <c r="DH20" s="1493"/>
      <c r="DI20" s="1493"/>
      <c r="DJ20" s="1512"/>
      <c r="DK20" s="1487">
        <v>4255491</v>
      </c>
      <c r="DL20" s="1493"/>
      <c r="DM20" s="1493"/>
      <c r="DN20" s="1493"/>
      <c r="DO20" s="1493"/>
      <c r="DP20" s="1493"/>
      <c r="DQ20" s="1493"/>
      <c r="DR20" s="1493"/>
      <c r="DS20" s="1493"/>
      <c r="DT20" s="1493"/>
      <c r="DU20" s="1493"/>
      <c r="DV20" s="1493"/>
      <c r="DW20" s="1493"/>
      <c r="DX20" s="1493"/>
      <c r="DY20" s="1494"/>
    </row>
    <row r="21" spans="1:129"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508">
        <v>0</v>
      </c>
      <c r="AC21" s="509"/>
      <c r="AD21" s="510"/>
      <c r="AE21" s="511">
        <v>9</v>
      </c>
      <c r="AF21" s="509"/>
      <c r="AG21" s="510"/>
      <c r="AH21" s="511">
        <v>0</v>
      </c>
      <c r="AI21" s="509"/>
      <c r="AJ21" s="512"/>
      <c r="AK21" s="1511">
        <v>835</v>
      </c>
      <c r="AL21" s="1513"/>
      <c r="AM21" s="1513"/>
      <c r="AN21" s="1513"/>
      <c r="AO21" s="1513"/>
      <c r="AP21" s="1513"/>
      <c r="AQ21" s="1513"/>
      <c r="AR21" s="1513"/>
      <c r="AS21" s="1513"/>
      <c r="AT21" s="1513"/>
      <c r="AU21" s="1513"/>
      <c r="AV21" s="1513"/>
      <c r="AW21" s="1511"/>
      <c r="AX21" s="1513"/>
      <c r="AY21" s="1513"/>
      <c r="AZ21" s="1513"/>
      <c r="BA21" s="1513"/>
      <c r="BB21" s="1513"/>
      <c r="BC21" s="1513"/>
      <c r="BD21" s="1513"/>
      <c r="BE21" s="1513"/>
      <c r="BF21" s="1513"/>
      <c r="BG21" s="1513"/>
      <c r="BH21" s="1513"/>
      <c r="BI21" s="588">
        <f t="shared" si="0"/>
        <v>835</v>
      </c>
      <c r="BJ21" s="589"/>
      <c r="BK21" s="589"/>
      <c r="BL21" s="589"/>
      <c r="BM21" s="589"/>
      <c r="BN21" s="589"/>
      <c r="BO21" s="589"/>
      <c r="BP21" s="589"/>
      <c r="BQ21" s="589"/>
      <c r="BR21" s="589"/>
      <c r="BS21" s="589"/>
      <c r="BT21" s="589"/>
      <c r="BU21" s="1511"/>
      <c r="BV21" s="1513"/>
      <c r="BW21" s="1513"/>
      <c r="BX21" s="1513"/>
      <c r="BY21" s="1513"/>
      <c r="BZ21" s="1513"/>
      <c r="CA21" s="1513"/>
      <c r="CB21" s="1513"/>
      <c r="CC21" s="1513"/>
      <c r="CD21" s="1513"/>
      <c r="CE21" s="1513"/>
      <c r="CF21" s="1513"/>
      <c r="CG21" s="1511">
        <v>18604897</v>
      </c>
      <c r="CH21" s="1511"/>
      <c r="CI21" s="1511"/>
      <c r="CJ21" s="1511"/>
      <c r="CK21" s="1511"/>
      <c r="CL21" s="1511"/>
      <c r="CM21" s="1511"/>
      <c r="CN21" s="1511"/>
      <c r="CO21" s="1511"/>
      <c r="CP21" s="1511"/>
      <c r="CQ21" s="1511"/>
      <c r="CR21" s="1511"/>
      <c r="CS21" s="1511"/>
      <c r="CT21" s="1511"/>
      <c r="CU21" s="1511"/>
      <c r="CV21" s="1487">
        <v>1967245</v>
      </c>
      <c r="CW21" s="1493"/>
      <c r="CX21" s="1493"/>
      <c r="CY21" s="1493"/>
      <c r="CZ21" s="1493"/>
      <c r="DA21" s="1493"/>
      <c r="DB21" s="1493"/>
      <c r="DC21" s="1493"/>
      <c r="DD21" s="1493"/>
      <c r="DE21" s="1493"/>
      <c r="DF21" s="1493"/>
      <c r="DG21" s="1493"/>
      <c r="DH21" s="1493"/>
      <c r="DI21" s="1493"/>
      <c r="DJ21" s="1512"/>
      <c r="DK21" s="1487">
        <v>16637652</v>
      </c>
      <c r="DL21" s="1493"/>
      <c r="DM21" s="1493"/>
      <c r="DN21" s="1493"/>
      <c r="DO21" s="1493"/>
      <c r="DP21" s="1493"/>
      <c r="DQ21" s="1493"/>
      <c r="DR21" s="1493"/>
      <c r="DS21" s="1493"/>
      <c r="DT21" s="1493"/>
      <c r="DU21" s="1493"/>
      <c r="DV21" s="1493"/>
      <c r="DW21" s="1493"/>
      <c r="DX21" s="1493"/>
      <c r="DY21" s="1494"/>
    </row>
    <row r="22" spans="1:129" ht="22.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590">
        <v>1</v>
      </c>
      <c r="AC22" s="591"/>
      <c r="AD22" s="592"/>
      <c r="AE22" s="593">
        <v>0</v>
      </c>
      <c r="AF22" s="591"/>
      <c r="AG22" s="592"/>
      <c r="AH22" s="593">
        <v>0</v>
      </c>
      <c r="AI22" s="591"/>
      <c r="AJ22" s="594"/>
      <c r="AK22" s="583">
        <f>SUM(AK13:AV21)</f>
        <v>77443</v>
      </c>
      <c r="AL22" s="584"/>
      <c r="AM22" s="584"/>
      <c r="AN22" s="584"/>
      <c r="AO22" s="584"/>
      <c r="AP22" s="584"/>
      <c r="AQ22" s="584"/>
      <c r="AR22" s="584"/>
      <c r="AS22" s="584"/>
      <c r="AT22" s="584"/>
      <c r="AU22" s="584"/>
      <c r="AV22" s="585"/>
      <c r="AW22" s="583">
        <f>SUM(AW13:BH21)</f>
        <v>6638</v>
      </c>
      <c r="AX22" s="584"/>
      <c r="AY22" s="584"/>
      <c r="AZ22" s="584"/>
      <c r="BA22" s="584"/>
      <c r="BB22" s="584"/>
      <c r="BC22" s="584"/>
      <c r="BD22" s="584"/>
      <c r="BE22" s="584"/>
      <c r="BF22" s="584"/>
      <c r="BG22" s="584"/>
      <c r="BH22" s="585"/>
      <c r="BI22" s="583">
        <f>SUM(AK22:BH22)</f>
        <v>84081</v>
      </c>
      <c r="BJ22" s="584"/>
      <c r="BK22" s="584"/>
      <c r="BL22" s="584"/>
      <c r="BM22" s="584"/>
      <c r="BN22" s="584"/>
      <c r="BO22" s="584"/>
      <c r="BP22" s="584"/>
      <c r="BQ22" s="584"/>
      <c r="BR22" s="584"/>
      <c r="BS22" s="584"/>
      <c r="BT22" s="585"/>
      <c r="BU22" s="583">
        <f>SUM(BU13:CF21)</f>
        <v>157</v>
      </c>
      <c r="BV22" s="584"/>
      <c r="BW22" s="584"/>
      <c r="BX22" s="584"/>
      <c r="BY22" s="584"/>
      <c r="BZ22" s="584"/>
      <c r="CA22" s="584"/>
      <c r="CB22" s="584"/>
      <c r="CC22" s="584"/>
      <c r="CD22" s="584"/>
      <c r="CE22" s="584"/>
      <c r="CF22" s="585"/>
      <c r="CG22" s="583">
        <f>SUM(CG13:CU21)</f>
        <v>238488504</v>
      </c>
      <c r="CH22" s="586"/>
      <c r="CI22" s="586"/>
      <c r="CJ22" s="586"/>
      <c r="CK22" s="586"/>
      <c r="CL22" s="586"/>
      <c r="CM22" s="586"/>
      <c r="CN22" s="586"/>
      <c r="CO22" s="586"/>
      <c r="CP22" s="586"/>
      <c r="CQ22" s="586"/>
      <c r="CR22" s="586"/>
      <c r="CS22" s="586"/>
      <c r="CT22" s="586"/>
      <c r="CU22" s="587"/>
      <c r="CV22" s="583">
        <f>SUM(CV13:DJ21)</f>
        <v>90615581</v>
      </c>
      <c r="CW22" s="586"/>
      <c r="CX22" s="586"/>
      <c r="CY22" s="586"/>
      <c r="CZ22" s="586"/>
      <c r="DA22" s="586"/>
      <c r="DB22" s="586"/>
      <c r="DC22" s="586"/>
      <c r="DD22" s="586"/>
      <c r="DE22" s="586"/>
      <c r="DF22" s="586"/>
      <c r="DG22" s="586"/>
      <c r="DH22" s="586"/>
      <c r="DI22" s="586"/>
      <c r="DJ22" s="587"/>
      <c r="DK22" s="484">
        <f>SUM(DK13:DY21)</f>
        <v>147872923</v>
      </c>
      <c r="DL22" s="485"/>
      <c r="DM22" s="485"/>
      <c r="DN22" s="485"/>
      <c r="DO22" s="485"/>
      <c r="DP22" s="485"/>
      <c r="DQ22" s="485"/>
      <c r="DR22" s="485"/>
      <c r="DS22" s="485"/>
      <c r="DT22" s="485"/>
      <c r="DU22" s="485"/>
      <c r="DV22" s="485"/>
      <c r="DW22" s="485"/>
      <c r="DX22" s="485"/>
      <c r="DY22" s="574"/>
    </row>
    <row r="23" spans="1:129" ht="15"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21"/>
      <c r="AC23" s="21"/>
      <c r="AD23" s="21"/>
      <c r="AE23" s="21"/>
      <c r="AF23" s="21"/>
      <c r="AG23" s="21"/>
      <c r="AH23" s="21"/>
      <c r="AI23" s="21"/>
      <c r="AJ23" s="21"/>
      <c r="AK23" s="22"/>
      <c r="AL23" s="23"/>
      <c r="AM23" s="23"/>
      <c r="AN23" s="23"/>
      <c r="AO23" s="23"/>
      <c r="AP23" s="23"/>
      <c r="AQ23" s="23"/>
      <c r="AR23" s="23"/>
      <c r="AS23" s="23"/>
      <c r="AT23" s="23"/>
      <c r="AU23" s="23"/>
      <c r="AV23" s="23"/>
      <c r="AW23" s="22"/>
      <c r="AX23" s="23"/>
      <c r="AY23" s="23"/>
      <c r="AZ23" s="23"/>
      <c r="BA23" s="23"/>
      <c r="BB23" s="23"/>
      <c r="BC23" s="23"/>
      <c r="BD23" s="23"/>
      <c r="BE23" s="23"/>
      <c r="BF23" s="23"/>
      <c r="BG23" s="23"/>
      <c r="BH23" s="23"/>
      <c r="BI23" s="22"/>
      <c r="BJ23" s="23"/>
      <c r="BK23" s="23"/>
      <c r="BL23" s="23"/>
      <c r="BM23" s="23"/>
      <c r="BN23" s="23"/>
      <c r="BO23" s="23"/>
      <c r="BP23" s="23"/>
      <c r="BQ23" s="23"/>
      <c r="BR23" s="23"/>
      <c r="BS23" s="23"/>
      <c r="BT23" s="23"/>
      <c r="BU23" s="22"/>
      <c r="BV23" s="23"/>
      <c r="BW23" s="23"/>
      <c r="BX23" s="23"/>
      <c r="BY23" s="23"/>
      <c r="BZ23" s="23"/>
      <c r="CA23" s="23"/>
      <c r="CB23" s="23"/>
      <c r="CC23" s="23"/>
      <c r="CD23" s="23"/>
      <c r="CE23" s="23"/>
      <c r="CF23" s="23"/>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row>
    <row r="24" spans="1:129"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578">
        <v>1</v>
      </c>
      <c r="AC24" s="579"/>
      <c r="AD24" s="580"/>
      <c r="AE24" s="581">
        <v>1</v>
      </c>
      <c r="AF24" s="579"/>
      <c r="AG24" s="580"/>
      <c r="AH24" s="581">
        <v>0</v>
      </c>
      <c r="AI24" s="579"/>
      <c r="AJ24" s="582"/>
      <c r="AK24" s="540">
        <f>SUM(AK13:AV15)</f>
        <v>54759</v>
      </c>
      <c r="AL24" s="541"/>
      <c r="AM24" s="541"/>
      <c r="AN24" s="541"/>
      <c r="AO24" s="541"/>
      <c r="AP24" s="541"/>
      <c r="AQ24" s="541"/>
      <c r="AR24" s="541"/>
      <c r="AS24" s="541"/>
      <c r="AT24" s="541"/>
      <c r="AU24" s="541"/>
      <c r="AV24" s="542"/>
      <c r="AW24" s="540">
        <f>SUM(AW13:BH15)</f>
        <v>5079</v>
      </c>
      <c r="AX24" s="541"/>
      <c r="AY24" s="541"/>
      <c r="AZ24" s="541"/>
      <c r="BA24" s="541"/>
      <c r="BB24" s="541"/>
      <c r="BC24" s="541"/>
      <c r="BD24" s="541"/>
      <c r="BE24" s="541"/>
      <c r="BF24" s="541"/>
      <c r="BG24" s="541"/>
      <c r="BH24" s="542"/>
      <c r="BI24" s="540">
        <f>SUM(AK24:BH24)</f>
        <v>59838</v>
      </c>
      <c r="BJ24" s="541"/>
      <c r="BK24" s="541"/>
      <c r="BL24" s="541"/>
      <c r="BM24" s="541"/>
      <c r="BN24" s="541"/>
      <c r="BO24" s="541"/>
      <c r="BP24" s="541"/>
      <c r="BQ24" s="541"/>
      <c r="BR24" s="541"/>
      <c r="BS24" s="541"/>
      <c r="BT24" s="542"/>
      <c r="BU24" s="540">
        <f>SUM(BU13:CF15)</f>
        <v>157</v>
      </c>
      <c r="BV24" s="541"/>
      <c r="BW24" s="541"/>
      <c r="BX24" s="541"/>
      <c r="BY24" s="541"/>
      <c r="BZ24" s="541"/>
      <c r="CA24" s="541"/>
      <c r="CB24" s="541"/>
      <c r="CC24" s="541"/>
      <c r="CD24" s="541"/>
      <c r="CE24" s="541"/>
      <c r="CF24" s="542"/>
      <c r="CG24" s="540">
        <f>SUM(CG13:CU15)</f>
        <v>106714270</v>
      </c>
      <c r="CH24" s="575"/>
      <c r="CI24" s="575"/>
      <c r="CJ24" s="575"/>
      <c r="CK24" s="575"/>
      <c r="CL24" s="575"/>
      <c r="CM24" s="575"/>
      <c r="CN24" s="575"/>
      <c r="CO24" s="575"/>
      <c r="CP24" s="575"/>
      <c r="CQ24" s="575"/>
      <c r="CR24" s="575"/>
      <c r="CS24" s="575"/>
      <c r="CT24" s="575"/>
      <c r="CU24" s="576"/>
      <c r="CV24" s="540">
        <f>SUM(CV13:DJ15)</f>
        <v>52378972</v>
      </c>
      <c r="CW24" s="575"/>
      <c r="CX24" s="575"/>
      <c r="CY24" s="575"/>
      <c r="CZ24" s="575"/>
      <c r="DA24" s="575"/>
      <c r="DB24" s="575"/>
      <c r="DC24" s="575"/>
      <c r="DD24" s="575"/>
      <c r="DE24" s="575"/>
      <c r="DF24" s="575"/>
      <c r="DG24" s="575"/>
      <c r="DH24" s="575"/>
      <c r="DI24" s="575"/>
      <c r="DJ24" s="576"/>
      <c r="DK24" s="487">
        <f>SUM(DK13:DY15)</f>
        <v>54335298</v>
      </c>
      <c r="DL24" s="488"/>
      <c r="DM24" s="488"/>
      <c r="DN24" s="488"/>
      <c r="DO24" s="488"/>
      <c r="DP24" s="488"/>
      <c r="DQ24" s="488"/>
      <c r="DR24" s="488"/>
      <c r="DS24" s="488"/>
      <c r="DT24" s="488"/>
      <c r="DU24" s="488"/>
      <c r="DV24" s="488"/>
      <c r="DW24" s="488"/>
      <c r="DX24" s="488"/>
      <c r="DY24" s="577"/>
    </row>
    <row r="25" spans="1:129"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508">
        <v>1</v>
      </c>
      <c r="AC25" s="509"/>
      <c r="AD25" s="510"/>
      <c r="AE25" s="511">
        <v>2</v>
      </c>
      <c r="AF25" s="509"/>
      <c r="AG25" s="510"/>
      <c r="AH25" s="511">
        <v>0</v>
      </c>
      <c r="AI25" s="509"/>
      <c r="AJ25" s="512"/>
      <c r="AK25" s="481">
        <f>SUM(AK16:AV19)</f>
        <v>21332</v>
      </c>
      <c r="AL25" s="543"/>
      <c r="AM25" s="543"/>
      <c r="AN25" s="543"/>
      <c r="AO25" s="543"/>
      <c r="AP25" s="543"/>
      <c r="AQ25" s="543"/>
      <c r="AR25" s="543"/>
      <c r="AS25" s="543"/>
      <c r="AT25" s="543"/>
      <c r="AU25" s="543"/>
      <c r="AV25" s="544"/>
      <c r="AW25" s="481">
        <f>SUM(AW16:BH19)</f>
        <v>1559</v>
      </c>
      <c r="AX25" s="543"/>
      <c r="AY25" s="543"/>
      <c r="AZ25" s="543"/>
      <c r="BA25" s="543"/>
      <c r="BB25" s="543"/>
      <c r="BC25" s="543"/>
      <c r="BD25" s="543"/>
      <c r="BE25" s="543"/>
      <c r="BF25" s="543"/>
      <c r="BG25" s="543"/>
      <c r="BH25" s="544"/>
      <c r="BI25" s="540">
        <f>SUM(AK25:BH25)</f>
        <v>22891</v>
      </c>
      <c r="BJ25" s="541"/>
      <c r="BK25" s="541"/>
      <c r="BL25" s="541"/>
      <c r="BM25" s="541"/>
      <c r="BN25" s="541"/>
      <c r="BO25" s="541"/>
      <c r="BP25" s="541"/>
      <c r="BQ25" s="541"/>
      <c r="BR25" s="541"/>
      <c r="BS25" s="541"/>
      <c r="BT25" s="542"/>
      <c r="BU25" s="481">
        <f>SUM(BU16:CF19)</f>
        <v>0</v>
      </c>
      <c r="BV25" s="543"/>
      <c r="BW25" s="543"/>
      <c r="BX25" s="543"/>
      <c r="BY25" s="543"/>
      <c r="BZ25" s="543"/>
      <c r="CA25" s="543"/>
      <c r="CB25" s="543"/>
      <c r="CC25" s="543"/>
      <c r="CD25" s="543"/>
      <c r="CE25" s="543"/>
      <c r="CF25" s="544"/>
      <c r="CG25" s="481">
        <f>SUM(CG16:CU19)</f>
        <v>107857761</v>
      </c>
      <c r="CH25" s="482"/>
      <c r="CI25" s="482"/>
      <c r="CJ25" s="482"/>
      <c r="CK25" s="482"/>
      <c r="CL25" s="482"/>
      <c r="CM25" s="482"/>
      <c r="CN25" s="482"/>
      <c r="CO25" s="482"/>
      <c r="CP25" s="482"/>
      <c r="CQ25" s="482"/>
      <c r="CR25" s="482"/>
      <c r="CS25" s="482"/>
      <c r="CT25" s="482"/>
      <c r="CU25" s="483"/>
      <c r="CV25" s="481">
        <f>SUM(CV16:DJ19)</f>
        <v>35213279</v>
      </c>
      <c r="CW25" s="482"/>
      <c r="CX25" s="482"/>
      <c r="CY25" s="482"/>
      <c r="CZ25" s="482"/>
      <c r="DA25" s="482"/>
      <c r="DB25" s="482"/>
      <c r="DC25" s="482"/>
      <c r="DD25" s="482"/>
      <c r="DE25" s="482"/>
      <c r="DF25" s="482"/>
      <c r="DG25" s="482"/>
      <c r="DH25" s="482"/>
      <c r="DI25" s="482"/>
      <c r="DJ25" s="483"/>
      <c r="DK25" s="481">
        <f>SUM(DK16:DY19)</f>
        <v>72644482</v>
      </c>
      <c r="DL25" s="482"/>
      <c r="DM25" s="482"/>
      <c r="DN25" s="482"/>
      <c r="DO25" s="482"/>
      <c r="DP25" s="482"/>
      <c r="DQ25" s="482"/>
      <c r="DR25" s="482"/>
      <c r="DS25" s="482"/>
      <c r="DT25" s="482"/>
      <c r="DU25" s="482"/>
      <c r="DV25" s="482"/>
      <c r="DW25" s="482"/>
      <c r="DX25" s="482"/>
      <c r="DY25" s="545"/>
    </row>
    <row r="26" spans="1:129"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508">
        <v>1</v>
      </c>
      <c r="AC26" s="509"/>
      <c r="AD26" s="510"/>
      <c r="AE26" s="511">
        <v>3</v>
      </c>
      <c r="AF26" s="509"/>
      <c r="AG26" s="510"/>
      <c r="AH26" s="511">
        <v>0</v>
      </c>
      <c r="AI26" s="509"/>
      <c r="AJ26" s="512"/>
      <c r="AK26" s="481">
        <f>AK20</f>
        <v>517</v>
      </c>
      <c r="AL26" s="543"/>
      <c r="AM26" s="543"/>
      <c r="AN26" s="543"/>
      <c r="AO26" s="543"/>
      <c r="AP26" s="543"/>
      <c r="AQ26" s="543"/>
      <c r="AR26" s="543"/>
      <c r="AS26" s="543"/>
      <c r="AT26" s="543"/>
      <c r="AU26" s="543"/>
      <c r="AV26" s="544"/>
      <c r="AW26" s="481">
        <f>AW20</f>
        <v>0</v>
      </c>
      <c r="AX26" s="543"/>
      <c r="AY26" s="543"/>
      <c r="AZ26" s="543"/>
      <c r="BA26" s="543"/>
      <c r="BB26" s="543"/>
      <c r="BC26" s="543"/>
      <c r="BD26" s="543"/>
      <c r="BE26" s="543"/>
      <c r="BF26" s="543"/>
      <c r="BG26" s="543"/>
      <c r="BH26" s="544"/>
      <c r="BI26" s="540">
        <f>SUM(AK26:BH26)</f>
        <v>517</v>
      </c>
      <c r="BJ26" s="541"/>
      <c r="BK26" s="541"/>
      <c r="BL26" s="541"/>
      <c r="BM26" s="541"/>
      <c r="BN26" s="541"/>
      <c r="BO26" s="541"/>
      <c r="BP26" s="541"/>
      <c r="BQ26" s="541"/>
      <c r="BR26" s="541"/>
      <c r="BS26" s="541"/>
      <c r="BT26" s="542"/>
      <c r="BU26" s="481">
        <f>BU20</f>
        <v>0</v>
      </c>
      <c r="BV26" s="543"/>
      <c r="BW26" s="543"/>
      <c r="BX26" s="543"/>
      <c r="BY26" s="543"/>
      <c r="BZ26" s="543"/>
      <c r="CA26" s="543"/>
      <c r="CB26" s="543"/>
      <c r="CC26" s="543"/>
      <c r="CD26" s="543"/>
      <c r="CE26" s="543"/>
      <c r="CF26" s="544"/>
      <c r="CG26" s="481">
        <f>CG20</f>
        <v>5311576</v>
      </c>
      <c r="CH26" s="482"/>
      <c r="CI26" s="482"/>
      <c r="CJ26" s="482"/>
      <c r="CK26" s="482"/>
      <c r="CL26" s="482"/>
      <c r="CM26" s="482"/>
      <c r="CN26" s="482"/>
      <c r="CO26" s="482"/>
      <c r="CP26" s="482"/>
      <c r="CQ26" s="482"/>
      <c r="CR26" s="482"/>
      <c r="CS26" s="482"/>
      <c r="CT26" s="482"/>
      <c r="CU26" s="483"/>
      <c r="CV26" s="481">
        <f>CV20</f>
        <v>1056085</v>
      </c>
      <c r="CW26" s="482"/>
      <c r="CX26" s="482"/>
      <c r="CY26" s="482"/>
      <c r="CZ26" s="482"/>
      <c r="DA26" s="482"/>
      <c r="DB26" s="482"/>
      <c r="DC26" s="482"/>
      <c r="DD26" s="482"/>
      <c r="DE26" s="482"/>
      <c r="DF26" s="482"/>
      <c r="DG26" s="482"/>
      <c r="DH26" s="482"/>
      <c r="DI26" s="482"/>
      <c r="DJ26" s="483"/>
      <c r="DK26" s="481">
        <f>DK20</f>
        <v>4255491</v>
      </c>
      <c r="DL26" s="482"/>
      <c r="DM26" s="482"/>
      <c r="DN26" s="482"/>
      <c r="DO26" s="482"/>
      <c r="DP26" s="482"/>
      <c r="DQ26" s="482"/>
      <c r="DR26" s="482"/>
      <c r="DS26" s="482"/>
      <c r="DT26" s="482"/>
      <c r="DU26" s="482"/>
      <c r="DV26" s="482"/>
      <c r="DW26" s="482"/>
      <c r="DX26" s="482"/>
      <c r="DY26" s="545"/>
    </row>
    <row r="27" spans="1:129"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521">
        <v>1</v>
      </c>
      <c r="AC27" s="519"/>
      <c r="AD27" s="520"/>
      <c r="AE27" s="518">
        <v>4</v>
      </c>
      <c r="AF27" s="519"/>
      <c r="AG27" s="520"/>
      <c r="AH27" s="518">
        <v>0</v>
      </c>
      <c r="AI27" s="519"/>
      <c r="AJ27" s="533"/>
      <c r="AK27" s="484">
        <f>AK21</f>
        <v>835</v>
      </c>
      <c r="AL27" s="571"/>
      <c r="AM27" s="571"/>
      <c r="AN27" s="571"/>
      <c r="AO27" s="571"/>
      <c r="AP27" s="571"/>
      <c r="AQ27" s="571"/>
      <c r="AR27" s="571"/>
      <c r="AS27" s="571"/>
      <c r="AT27" s="571"/>
      <c r="AU27" s="571"/>
      <c r="AV27" s="572"/>
      <c r="AW27" s="484">
        <f>AW21</f>
        <v>0</v>
      </c>
      <c r="AX27" s="571"/>
      <c r="AY27" s="571"/>
      <c r="AZ27" s="571"/>
      <c r="BA27" s="571"/>
      <c r="BB27" s="571"/>
      <c r="BC27" s="571"/>
      <c r="BD27" s="571"/>
      <c r="BE27" s="571"/>
      <c r="BF27" s="571"/>
      <c r="BG27" s="571"/>
      <c r="BH27" s="572"/>
      <c r="BI27" s="484">
        <f>SUM(AK27:BH27)</f>
        <v>835</v>
      </c>
      <c r="BJ27" s="571"/>
      <c r="BK27" s="571"/>
      <c r="BL27" s="571"/>
      <c r="BM27" s="571"/>
      <c r="BN27" s="571"/>
      <c r="BO27" s="571"/>
      <c r="BP27" s="571"/>
      <c r="BQ27" s="571"/>
      <c r="BR27" s="571"/>
      <c r="BS27" s="571"/>
      <c r="BT27" s="572"/>
      <c r="BU27" s="484">
        <f>BU21</f>
        <v>0</v>
      </c>
      <c r="BV27" s="571"/>
      <c r="BW27" s="571"/>
      <c r="BX27" s="571"/>
      <c r="BY27" s="571"/>
      <c r="BZ27" s="571"/>
      <c r="CA27" s="571"/>
      <c r="CB27" s="571"/>
      <c r="CC27" s="571"/>
      <c r="CD27" s="571"/>
      <c r="CE27" s="571"/>
      <c r="CF27" s="572"/>
      <c r="CG27" s="484">
        <f>CG21</f>
        <v>18604897</v>
      </c>
      <c r="CH27" s="485"/>
      <c r="CI27" s="485"/>
      <c r="CJ27" s="485"/>
      <c r="CK27" s="485"/>
      <c r="CL27" s="485"/>
      <c r="CM27" s="485"/>
      <c r="CN27" s="485"/>
      <c r="CO27" s="485"/>
      <c r="CP27" s="485"/>
      <c r="CQ27" s="485"/>
      <c r="CR27" s="485"/>
      <c r="CS27" s="485"/>
      <c r="CT27" s="485"/>
      <c r="CU27" s="486"/>
      <c r="CV27" s="484">
        <f>CV21</f>
        <v>1967245</v>
      </c>
      <c r="CW27" s="485"/>
      <c r="CX27" s="485"/>
      <c r="CY27" s="485"/>
      <c r="CZ27" s="485"/>
      <c r="DA27" s="485"/>
      <c r="DB27" s="485"/>
      <c r="DC27" s="485"/>
      <c r="DD27" s="485"/>
      <c r="DE27" s="485"/>
      <c r="DF27" s="485"/>
      <c r="DG27" s="485"/>
      <c r="DH27" s="485"/>
      <c r="DI27" s="485"/>
      <c r="DJ27" s="486"/>
      <c r="DK27" s="484">
        <f>DK21</f>
        <v>16637652</v>
      </c>
      <c r="DL27" s="485"/>
      <c r="DM27" s="485"/>
      <c r="DN27" s="485"/>
      <c r="DO27" s="485"/>
      <c r="DP27" s="485"/>
      <c r="DQ27" s="485"/>
      <c r="DR27" s="485"/>
      <c r="DS27" s="485"/>
      <c r="DT27" s="485"/>
      <c r="DU27" s="485"/>
      <c r="DV27" s="485"/>
      <c r="DW27" s="485"/>
      <c r="DX27" s="485"/>
      <c r="DY27" s="574"/>
    </row>
    <row r="28" spans="1:129" ht="11.25" customHeight="1" thickBot="1">
      <c r="M28" s="16"/>
      <c r="R28" s="16"/>
      <c r="U28" s="17"/>
      <c r="V28" s="17"/>
      <c r="W28" s="17"/>
      <c r="AB28" s="24"/>
      <c r="AC28" s="24"/>
      <c r="AD28" s="24"/>
      <c r="AE28" s="24"/>
      <c r="AF28" s="24"/>
      <c r="AG28" s="24"/>
      <c r="AH28" s="24"/>
      <c r="AI28" s="24"/>
      <c r="AJ28" s="24"/>
      <c r="DA28" s="16"/>
      <c r="DF28" s="16"/>
      <c r="DJ28" s="25"/>
    </row>
    <row r="29" spans="1:129"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531">
        <v>1</v>
      </c>
      <c r="AC29" s="516"/>
      <c r="AD29" s="532"/>
      <c r="AE29" s="515">
        <v>5</v>
      </c>
      <c r="AF29" s="516"/>
      <c r="AG29" s="532"/>
      <c r="AH29" s="515">
        <v>0</v>
      </c>
      <c r="AI29" s="516"/>
      <c r="AJ29" s="517"/>
      <c r="AK29" s="1504">
        <v>76091</v>
      </c>
      <c r="AL29" s="1514"/>
      <c r="AM29" s="1514"/>
      <c r="AN29" s="1514"/>
      <c r="AO29" s="1514"/>
      <c r="AP29" s="1514"/>
      <c r="AQ29" s="1514"/>
      <c r="AR29" s="1514"/>
      <c r="AS29" s="1514"/>
      <c r="AT29" s="1514"/>
      <c r="AU29" s="1514"/>
      <c r="AV29" s="1514"/>
      <c r="AW29" s="1504">
        <v>6606</v>
      </c>
      <c r="AX29" s="1514"/>
      <c r="AY29" s="1514"/>
      <c r="AZ29" s="1514"/>
      <c r="BA29" s="1514"/>
      <c r="BB29" s="1514"/>
      <c r="BC29" s="1514"/>
      <c r="BD29" s="1514"/>
      <c r="BE29" s="1514"/>
      <c r="BF29" s="1514"/>
      <c r="BG29" s="1514"/>
      <c r="BH29" s="1514"/>
      <c r="BI29" s="347">
        <f>SUM(AK29:BH29)</f>
        <v>82697</v>
      </c>
      <c r="BJ29" s="348"/>
      <c r="BK29" s="348"/>
      <c r="BL29" s="348"/>
      <c r="BM29" s="348"/>
      <c r="BN29" s="348"/>
      <c r="BO29" s="348"/>
      <c r="BP29" s="348"/>
      <c r="BQ29" s="348"/>
      <c r="BR29" s="348"/>
      <c r="BS29" s="348"/>
      <c r="BT29" s="348"/>
      <c r="BU29" s="1504">
        <v>156</v>
      </c>
      <c r="BV29" s="1514"/>
      <c r="BW29" s="1514"/>
      <c r="BX29" s="1514"/>
      <c r="BY29" s="1514"/>
      <c r="BZ29" s="1514"/>
      <c r="CA29" s="1514"/>
      <c r="CB29" s="1514"/>
      <c r="CC29" s="1514"/>
      <c r="CD29" s="1514"/>
      <c r="CE29" s="1514"/>
      <c r="CF29" s="1514"/>
      <c r="CG29" s="1504">
        <v>214557369</v>
      </c>
      <c r="CH29" s="1504"/>
      <c r="CI29" s="1504"/>
      <c r="CJ29" s="1504"/>
      <c r="CK29" s="1504"/>
      <c r="CL29" s="1504"/>
      <c r="CM29" s="1504"/>
      <c r="CN29" s="1504"/>
      <c r="CO29" s="1504"/>
      <c r="CP29" s="1504"/>
      <c r="CQ29" s="1504"/>
      <c r="CR29" s="1504"/>
      <c r="CS29" s="1504"/>
      <c r="CT29" s="1504"/>
      <c r="CU29" s="1504"/>
      <c r="CV29" s="1504">
        <v>87577728</v>
      </c>
      <c r="CW29" s="1504"/>
      <c r="CX29" s="1504"/>
      <c r="CY29" s="1504"/>
      <c r="CZ29" s="1504"/>
      <c r="DA29" s="1504"/>
      <c r="DB29" s="1504"/>
      <c r="DC29" s="1504"/>
      <c r="DD29" s="1504"/>
      <c r="DE29" s="1504"/>
      <c r="DF29" s="1504"/>
      <c r="DG29" s="1504"/>
      <c r="DH29" s="1504"/>
      <c r="DI29" s="1504"/>
      <c r="DJ29" s="1483"/>
      <c r="DK29" s="1504">
        <v>126979641</v>
      </c>
      <c r="DL29" s="1504"/>
      <c r="DM29" s="1504"/>
      <c r="DN29" s="1504"/>
      <c r="DO29" s="1504"/>
      <c r="DP29" s="1504"/>
      <c r="DQ29" s="1504"/>
      <c r="DR29" s="1504"/>
      <c r="DS29" s="1504"/>
      <c r="DT29" s="1504"/>
      <c r="DU29" s="1504"/>
      <c r="DV29" s="1504"/>
      <c r="DW29" s="1504"/>
      <c r="DX29" s="1504"/>
      <c r="DY29" s="1515"/>
    </row>
    <row r="30" spans="1:129"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508">
        <v>1</v>
      </c>
      <c r="AC30" s="509"/>
      <c r="AD30" s="510"/>
      <c r="AE30" s="511">
        <v>6</v>
      </c>
      <c r="AF30" s="509"/>
      <c r="AG30" s="510"/>
      <c r="AH30" s="511">
        <v>0</v>
      </c>
      <c r="AI30" s="509"/>
      <c r="AJ30" s="512"/>
      <c r="AK30" s="1511">
        <v>517</v>
      </c>
      <c r="AL30" s="1513"/>
      <c r="AM30" s="1513"/>
      <c r="AN30" s="1513"/>
      <c r="AO30" s="1513"/>
      <c r="AP30" s="1513"/>
      <c r="AQ30" s="1513"/>
      <c r="AR30" s="1513"/>
      <c r="AS30" s="1513"/>
      <c r="AT30" s="1513"/>
      <c r="AU30" s="1513"/>
      <c r="AV30" s="1513"/>
      <c r="AW30" s="1511"/>
      <c r="AX30" s="1513"/>
      <c r="AY30" s="1513"/>
      <c r="AZ30" s="1513"/>
      <c r="BA30" s="1513"/>
      <c r="BB30" s="1513"/>
      <c r="BC30" s="1513"/>
      <c r="BD30" s="1513"/>
      <c r="BE30" s="1513"/>
      <c r="BF30" s="1513"/>
      <c r="BG30" s="1513"/>
      <c r="BH30" s="1513"/>
      <c r="BI30" s="330">
        <f>SUM(AK30:BH30)</f>
        <v>517</v>
      </c>
      <c r="BJ30" s="331"/>
      <c r="BK30" s="331"/>
      <c r="BL30" s="331"/>
      <c r="BM30" s="331"/>
      <c r="BN30" s="331"/>
      <c r="BO30" s="331"/>
      <c r="BP30" s="331"/>
      <c r="BQ30" s="331"/>
      <c r="BR30" s="331"/>
      <c r="BS30" s="331"/>
      <c r="BT30" s="331"/>
      <c r="BU30" s="1511"/>
      <c r="BV30" s="1513"/>
      <c r="BW30" s="1513"/>
      <c r="BX30" s="1513"/>
      <c r="BY30" s="1513"/>
      <c r="BZ30" s="1513"/>
      <c r="CA30" s="1513"/>
      <c r="CB30" s="1513"/>
      <c r="CC30" s="1513"/>
      <c r="CD30" s="1513"/>
      <c r="CE30" s="1513"/>
      <c r="CF30" s="1513"/>
      <c r="CG30" s="1511">
        <v>5311576</v>
      </c>
      <c r="CH30" s="1511"/>
      <c r="CI30" s="1511"/>
      <c r="CJ30" s="1511"/>
      <c r="CK30" s="1511"/>
      <c r="CL30" s="1511"/>
      <c r="CM30" s="1511"/>
      <c r="CN30" s="1511"/>
      <c r="CO30" s="1511"/>
      <c r="CP30" s="1511"/>
      <c r="CQ30" s="1511"/>
      <c r="CR30" s="1511"/>
      <c r="CS30" s="1511"/>
      <c r="CT30" s="1511"/>
      <c r="CU30" s="1511"/>
      <c r="CV30" s="1511">
        <v>1056085</v>
      </c>
      <c r="CW30" s="1511"/>
      <c r="CX30" s="1511"/>
      <c r="CY30" s="1511"/>
      <c r="CZ30" s="1511"/>
      <c r="DA30" s="1511"/>
      <c r="DB30" s="1511"/>
      <c r="DC30" s="1511"/>
      <c r="DD30" s="1511"/>
      <c r="DE30" s="1511"/>
      <c r="DF30" s="1511"/>
      <c r="DG30" s="1511"/>
      <c r="DH30" s="1511"/>
      <c r="DI30" s="1511"/>
      <c r="DJ30" s="1487"/>
      <c r="DK30" s="1511">
        <v>4255491</v>
      </c>
      <c r="DL30" s="1511"/>
      <c r="DM30" s="1511"/>
      <c r="DN30" s="1511"/>
      <c r="DO30" s="1511"/>
      <c r="DP30" s="1511"/>
      <c r="DQ30" s="1511"/>
      <c r="DR30" s="1511"/>
      <c r="DS30" s="1511"/>
      <c r="DT30" s="1511"/>
      <c r="DU30" s="1511"/>
      <c r="DV30" s="1511"/>
      <c r="DW30" s="1511"/>
      <c r="DX30" s="1511"/>
      <c r="DY30" s="1516"/>
    </row>
    <row r="31" spans="1:129" ht="15" customHeight="1">
      <c r="A31" s="550"/>
      <c r="B31" s="549"/>
      <c r="C31" s="549"/>
      <c r="D31" s="551"/>
      <c r="E31" s="551"/>
      <c r="F31" s="552"/>
      <c r="G31" s="245" t="s">
        <v>10</v>
      </c>
      <c r="H31" s="246"/>
      <c r="I31" s="246"/>
      <c r="J31" s="246"/>
      <c r="K31" s="246"/>
      <c r="L31" s="246"/>
      <c r="M31" s="246"/>
      <c r="N31" s="246"/>
      <c r="O31" s="246"/>
      <c r="P31" s="246"/>
      <c r="Q31" s="246"/>
      <c r="R31" s="246"/>
      <c r="S31" s="246"/>
      <c r="T31" s="246"/>
      <c r="U31" s="246"/>
      <c r="V31" s="246"/>
      <c r="W31" s="246"/>
      <c r="X31" s="246"/>
      <c r="Y31" s="246"/>
      <c r="Z31" s="246"/>
      <c r="AA31" s="513"/>
      <c r="AB31" s="508">
        <v>1</v>
      </c>
      <c r="AC31" s="509"/>
      <c r="AD31" s="510"/>
      <c r="AE31" s="511">
        <v>7</v>
      </c>
      <c r="AF31" s="509"/>
      <c r="AG31" s="510"/>
      <c r="AH31" s="511">
        <v>0</v>
      </c>
      <c r="AI31" s="509"/>
      <c r="AJ31" s="512"/>
      <c r="AK31" s="1511">
        <v>835</v>
      </c>
      <c r="AL31" s="1513"/>
      <c r="AM31" s="1513"/>
      <c r="AN31" s="1513"/>
      <c r="AO31" s="1513"/>
      <c r="AP31" s="1513"/>
      <c r="AQ31" s="1513"/>
      <c r="AR31" s="1513"/>
      <c r="AS31" s="1513"/>
      <c r="AT31" s="1513"/>
      <c r="AU31" s="1513"/>
      <c r="AV31" s="1513"/>
      <c r="AW31" s="1511"/>
      <c r="AX31" s="1513"/>
      <c r="AY31" s="1513"/>
      <c r="AZ31" s="1513"/>
      <c r="BA31" s="1513"/>
      <c r="BB31" s="1513"/>
      <c r="BC31" s="1513"/>
      <c r="BD31" s="1513"/>
      <c r="BE31" s="1513"/>
      <c r="BF31" s="1513"/>
      <c r="BG31" s="1513"/>
      <c r="BH31" s="1513"/>
      <c r="BI31" s="330">
        <f>SUM(AK31:BH31)</f>
        <v>835</v>
      </c>
      <c r="BJ31" s="331"/>
      <c r="BK31" s="331"/>
      <c r="BL31" s="331"/>
      <c r="BM31" s="331"/>
      <c r="BN31" s="331"/>
      <c r="BO31" s="331"/>
      <c r="BP31" s="331"/>
      <c r="BQ31" s="331"/>
      <c r="BR31" s="331"/>
      <c r="BS31" s="331"/>
      <c r="BT31" s="331"/>
      <c r="BU31" s="1511"/>
      <c r="BV31" s="1513"/>
      <c r="BW31" s="1513"/>
      <c r="BX31" s="1513"/>
      <c r="BY31" s="1513"/>
      <c r="BZ31" s="1513"/>
      <c r="CA31" s="1513"/>
      <c r="CB31" s="1513"/>
      <c r="CC31" s="1513"/>
      <c r="CD31" s="1513"/>
      <c r="CE31" s="1513"/>
      <c r="CF31" s="1513"/>
      <c r="CG31" s="1511">
        <v>18604897</v>
      </c>
      <c r="CH31" s="1511"/>
      <c r="CI31" s="1511"/>
      <c r="CJ31" s="1511"/>
      <c r="CK31" s="1511"/>
      <c r="CL31" s="1511"/>
      <c r="CM31" s="1511"/>
      <c r="CN31" s="1511"/>
      <c r="CO31" s="1511"/>
      <c r="CP31" s="1511"/>
      <c r="CQ31" s="1511"/>
      <c r="CR31" s="1511"/>
      <c r="CS31" s="1511"/>
      <c r="CT31" s="1511"/>
      <c r="CU31" s="1511"/>
      <c r="CV31" s="1511">
        <v>1967245</v>
      </c>
      <c r="CW31" s="1511"/>
      <c r="CX31" s="1511"/>
      <c r="CY31" s="1511"/>
      <c r="CZ31" s="1511"/>
      <c r="DA31" s="1511"/>
      <c r="DB31" s="1511"/>
      <c r="DC31" s="1511"/>
      <c r="DD31" s="1511"/>
      <c r="DE31" s="1511"/>
      <c r="DF31" s="1511"/>
      <c r="DG31" s="1511"/>
      <c r="DH31" s="1511"/>
      <c r="DI31" s="1511"/>
      <c r="DJ31" s="1487"/>
      <c r="DK31" s="1511">
        <v>16637652</v>
      </c>
      <c r="DL31" s="1511"/>
      <c r="DM31" s="1511"/>
      <c r="DN31" s="1511"/>
      <c r="DO31" s="1511"/>
      <c r="DP31" s="1511"/>
      <c r="DQ31" s="1511"/>
      <c r="DR31" s="1511"/>
      <c r="DS31" s="1511"/>
      <c r="DT31" s="1511"/>
      <c r="DU31" s="1511"/>
      <c r="DV31" s="1511"/>
      <c r="DW31" s="1511"/>
      <c r="DX31" s="1511"/>
      <c r="DY31" s="1516"/>
    </row>
    <row r="32" spans="1:129"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521">
        <v>1</v>
      </c>
      <c r="AC32" s="519"/>
      <c r="AD32" s="520"/>
      <c r="AE32" s="518">
        <v>8</v>
      </c>
      <c r="AF32" s="519"/>
      <c r="AG32" s="520"/>
      <c r="AH32" s="518">
        <v>0</v>
      </c>
      <c r="AI32" s="519"/>
      <c r="AJ32" s="533"/>
      <c r="AK32" s="484">
        <f>SUM(AK29:AV31)</f>
        <v>77443</v>
      </c>
      <c r="AL32" s="571"/>
      <c r="AM32" s="571"/>
      <c r="AN32" s="571"/>
      <c r="AO32" s="571"/>
      <c r="AP32" s="571"/>
      <c r="AQ32" s="571"/>
      <c r="AR32" s="571"/>
      <c r="AS32" s="571"/>
      <c r="AT32" s="571"/>
      <c r="AU32" s="571"/>
      <c r="AV32" s="572"/>
      <c r="AW32" s="484">
        <f>SUM(AW29:BH31)</f>
        <v>6606</v>
      </c>
      <c r="AX32" s="571"/>
      <c r="AY32" s="571"/>
      <c r="AZ32" s="571"/>
      <c r="BA32" s="571"/>
      <c r="BB32" s="571"/>
      <c r="BC32" s="571"/>
      <c r="BD32" s="571"/>
      <c r="BE32" s="571"/>
      <c r="BF32" s="571"/>
      <c r="BG32" s="571"/>
      <c r="BH32" s="572"/>
      <c r="BI32" s="321">
        <f>SUM(AK32:BH32)</f>
        <v>84049</v>
      </c>
      <c r="BJ32" s="534"/>
      <c r="BK32" s="534"/>
      <c r="BL32" s="534"/>
      <c r="BM32" s="534"/>
      <c r="BN32" s="534"/>
      <c r="BO32" s="534"/>
      <c r="BP32" s="534"/>
      <c r="BQ32" s="534"/>
      <c r="BR32" s="534"/>
      <c r="BS32" s="534"/>
      <c r="BT32" s="534"/>
      <c r="BU32" s="484">
        <f>SUM(BU29:CF31)</f>
        <v>156</v>
      </c>
      <c r="BV32" s="571"/>
      <c r="BW32" s="571"/>
      <c r="BX32" s="571"/>
      <c r="BY32" s="571"/>
      <c r="BZ32" s="571"/>
      <c r="CA32" s="571"/>
      <c r="CB32" s="571"/>
      <c r="CC32" s="571"/>
      <c r="CD32" s="571"/>
      <c r="CE32" s="571"/>
      <c r="CF32" s="572"/>
      <c r="CG32" s="484">
        <f>SUM(CG29:CU31)</f>
        <v>238473842</v>
      </c>
      <c r="CH32" s="485"/>
      <c r="CI32" s="485"/>
      <c r="CJ32" s="485"/>
      <c r="CK32" s="485"/>
      <c r="CL32" s="485"/>
      <c r="CM32" s="485"/>
      <c r="CN32" s="485"/>
      <c r="CO32" s="485"/>
      <c r="CP32" s="485"/>
      <c r="CQ32" s="485"/>
      <c r="CR32" s="485"/>
      <c r="CS32" s="485"/>
      <c r="CT32" s="485"/>
      <c r="CU32" s="486"/>
      <c r="CV32" s="484">
        <f>SUM(CV29:DJ31)</f>
        <v>90601058</v>
      </c>
      <c r="CW32" s="485"/>
      <c r="CX32" s="485"/>
      <c r="CY32" s="485"/>
      <c r="CZ32" s="485"/>
      <c r="DA32" s="485"/>
      <c r="DB32" s="485"/>
      <c r="DC32" s="485"/>
      <c r="DD32" s="485"/>
      <c r="DE32" s="485"/>
      <c r="DF32" s="485"/>
      <c r="DG32" s="485"/>
      <c r="DH32" s="485"/>
      <c r="DI32" s="485"/>
      <c r="DJ32" s="486"/>
      <c r="DK32" s="484">
        <f>SUM(DK29:DY31)</f>
        <v>147872784</v>
      </c>
      <c r="DL32" s="485"/>
      <c r="DM32" s="485"/>
      <c r="DN32" s="485"/>
      <c r="DO32" s="485"/>
      <c r="DP32" s="485"/>
      <c r="DQ32" s="485"/>
      <c r="DR32" s="485"/>
      <c r="DS32" s="485"/>
      <c r="DT32" s="485"/>
      <c r="DU32" s="485"/>
      <c r="DV32" s="485"/>
      <c r="DW32" s="485"/>
      <c r="DX32" s="485"/>
      <c r="DY32" s="574"/>
    </row>
    <row r="33" spans="1:137" ht="15" customHeight="1">
      <c r="A33" s="36"/>
      <c r="B33" s="40"/>
      <c r="C33" s="40"/>
      <c r="D33" s="36"/>
      <c r="E33" s="36"/>
      <c r="F33" s="36"/>
      <c r="G33" s="137"/>
      <c r="H33" s="138"/>
      <c r="I33" s="138"/>
      <c r="J33" s="138"/>
      <c r="K33" s="138"/>
      <c r="L33" s="138"/>
      <c r="M33" s="138"/>
      <c r="N33" s="138"/>
      <c r="O33" s="138"/>
      <c r="P33" s="138"/>
      <c r="Q33" s="138"/>
      <c r="R33" s="138"/>
      <c r="S33" s="138"/>
      <c r="T33" s="138"/>
      <c r="U33" s="138"/>
      <c r="V33" s="138"/>
      <c r="W33" s="138"/>
      <c r="X33" s="138"/>
      <c r="Y33" s="138"/>
      <c r="Z33" s="138"/>
      <c r="AA33" s="138"/>
      <c r="AB33" s="99"/>
      <c r="AC33" s="99"/>
      <c r="AD33" s="99"/>
      <c r="AE33" s="99"/>
      <c r="AF33" s="100"/>
      <c r="AG33" s="100"/>
      <c r="AH33" s="100"/>
      <c r="AI33" s="100"/>
      <c r="AJ33" s="100"/>
      <c r="AK33" s="143"/>
      <c r="AL33" s="144"/>
      <c r="AM33" s="144"/>
      <c r="AN33" s="144"/>
      <c r="AO33" s="144"/>
      <c r="AP33" s="144"/>
      <c r="AQ33" s="144"/>
      <c r="AR33" s="144"/>
      <c r="AS33" s="144"/>
      <c r="AT33" s="144"/>
      <c r="AU33" s="144"/>
      <c r="AV33" s="144"/>
      <c r="AW33" s="143"/>
      <c r="AX33" s="144"/>
      <c r="AY33" s="144"/>
      <c r="AZ33" s="144"/>
      <c r="BA33" s="144"/>
      <c r="BB33" s="144"/>
      <c r="BC33" s="144"/>
      <c r="BD33" s="144"/>
      <c r="BE33" s="144"/>
      <c r="BF33" s="144"/>
      <c r="BG33" s="144"/>
      <c r="BH33" s="144"/>
      <c r="BI33" s="143"/>
      <c r="BJ33" s="144"/>
      <c r="BK33" s="144"/>
      <c r="BL33" s="144"/>
      <c r="BM33" s="144"/>
      <c r="BN33" s="144"/>
      <c r="BO33" s="144"/>
      <c r="BP33" s="144"/>
      <c r="BQ33" s="144"/>
      <c r="BR33" s="144"/>
      <c r="BS33" s="144"/>
      <c r="BT33" s="144"/>
      <c r="BU33" s="143"/>
      <c r="BV33" s="144"/>
      <c r="BW33" s="144"/>
      <c r="BX33" s="144"/>
      <c r="BY33" s="144"/>
      <c r="BZ33" s="144"/>
      <c r="CA33" s="144"/>
      <c r="CB33" s="144"/>
      <c r="CC33" s="144"/>
      <c r="CD33" s="144"/>
      <c r="CE33" s="144"/>
      <c r="CF33" s="144"/>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7"/>
      <c r="EA33" s="17"/>
      <c r="EB33" s="17"/>
      <c r="EC33" s="17"/>
      <c r="ED33" s="17"/>
      <c r="EE33" s="17"/>
      <c r="EF33" s="17"/>
      <c r="EG33" s="17"/>
    </row>
    <row r="34" spans="1:137" s="152" customFormat="1" ht="12.75" customHeight="1">
      <c r="A34" s="561"/>
      <c r="B34" s="561"/>
      <c r="C34" s="561"/>
      <c r="D34" s="561"/>
      <c r="E34" s="561"/>
      <c r="F34" s="561"/>
      <c r="G34" s="562"/>
      <c r="H34" s="563" t="s">
        <v>62</v>
      </c>
      <c r="I34" s="266"/>
      <c r="J34" s="266"/>
      <c r="K34" s="266"/>
      <c r="L34" s="266"/>
      <c r="M34" s="266"/>
      <c r="N34" s="266"/>
      <c r="O34" s="266"/>
      <c r="P34" s="266"/>
      <c r="Q34" s="266"/>
      <c r="R34" s="266"/>
      <c r="S34" s="266"/>
      <c r="T34" s="266"/>
      <c r="U34" s="266"/>
      <c r="V34" s="266"/>
      <c r="W34" s="266"/>
      <c r="X34" s="266"/>
      <c r="Y34" s="267"/>
      <c r="Z34" s="564" t="s">
        <v>517</v>
      </c>
      <c r="AA34" s="266"/>
      <c r="AB34" s="266"/>
      <c r="AC34" s="266"/>
      <c r="AD34" s="266"/>
      <c r="AE34" s="267"/>
      <c r="AF34" s="514" t="str">
        <f>"第5表　課税標準額段階別"&amp; LEFT(表00!AA1,6) &amp; "分所得割額等に関する調
　　　　　　　　　　　　　　　　【給与所得者】（つづき）
総　　括　　表"</f>
        <v>第5表　課税標準額段階別平成29年度分所得割額等に関する調
　　　　　　　　　　　　　　　　【給与所得者】（つづき）
総　　括　　表</v>
      </c>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65" t="s">
        <v>608</v>
      </c>
      <c r="CZ34" s="565"/>
      <c r="DA34" s="565"/>
      <c r="DB34" s="565"/>
      <c r="DC34" s="565"/>
      <c r="DD34" s="565"/>
      <c r="DE34" s="565"/>
      <c r="DF34" s="565"/>
      <c r="DG34" s="565"/>
      <c r="DH34" s="565"/>
      <c r="DI34" s="565"/>
      <c r="DJ34" s="565"/>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7" s="152" customFormat="1" ht="13.15" customHeight="1" thickBot="1">
      <c r="A35" s="561"/>
      <c r="B35" s="561"/>
      <c r="C35" s="561"/>
      <c r="D35" s="561"/>
      <c r="E35" s="561"/>
      <c r="F35" s="561"/>
      <c r="G35" s="56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554"/>
      <c r="CZ35" s="554"/>
      <c r="DA35" s="554"/>
      <c r="DB35" s="554"/>
      <c r="DC35" s="554"/>
      <c r="DD35" s="554"/>
      <c r="DE35" s="554"/>
      <c r="DF35" s="554"/>
      <c r="DG35" s="554"/>
      <c r="DH35" s="554"/>
      <c r="DI35" s="554"/>
      <c r="DJ35" s="554"/>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7" s="152" customFormat="1" ht="25.5" customHeight="1" thickBot="1">
      <c r="A36" s="566"/>
      <c r="B36" s="567"/>
      <c r="C36" s="567"/>
      <c r="D36" s="567"/>
      <c r="E36" s="567"/>
      <c r="F36" s="567"/>
      <c r="G36" s="568"/>
      <c r="H36" s="555">
        <f>H3</f>
        <v>4</v>
      </c>
      <c r="I36" s="569"/>
      <c r="J36" s="570"/>
      <c r="K36" s="555">
        <f>K3</f>
        <v>2</v>
      </c>
      <c r="L36" s="569"/>
      <c r="M36" s="570"/>
      <c r="N36" s="555">
        <f>N3</f>
        <v>2</v>
      </c>
      <c r="O36" s="569"/>
      <c r="P36" s="570"/>
      <c r="Q36" s="555">
        <f>Q3</f>
        <v>0</v>
      </c>
      <c r="R36" s="569"/>
      <c r="S36" s="570"/>
      <c r="T36" s="555">
        <f>T3</f>
        <v>2</v>
      </c>
      <c r="U36" s="569"/>
      <c r="V36" s="570"/>
      <c r="W36" s="555">
        <f>W3</f>
        <v>9</v>
      </c>
      <c r="X36" s="569"/>
      <c r="Y36" s="570"/>
      <c r="Z36" s="573">
        <v>0</v>
      </c>
      <c r="AA36" s="276"/>
      <c r="AB36" s="277"/>
      <c r="AC36" s="555">
        <v>5</v>
      </c>
      <c r="AD36" s="279"/>
      <c r="AE36" s="280"/>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554" t="s">
        <v>515</v>
      </c>
      <c r="CZ36" s="554"/>
      <c r="DA36" s="554"/>
      <c r="DB36" s="554"/>
      <c r="DC36" s="554"/>
      <c r="DD36" s="554"/>
      <c r="DE36" s="554"/>
      <c r="DF36" s="554"/>
      <c r="DG36" s="554"/>
      <c r="DH36" s="554"/>
      <c r="DI36" s="554"/>
      <c r="DJ36" s="554"/>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7" ht="15" customHeight="1">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row>
    <row r="39" spans="1:137" ht="15" customHeight="1">
      <c r="AK39" s="271" t="s">
        <v>70</v>
      </c>
      <c r="AL39" s="271"/>
      <c r="AM39" s="271"/>
      <c r="AN39" s="271"/>
      <c r="AO39" s="271"/>
      <c r="AP39" s="271"/>
      <c r="AQ39" s="271"/>
      <c r="AR39" s="271"/>
      <c r="AS39" s="271"/>
      <c r="AT39" s="271" t="s">
        <v>750</v>
      </c>
      <c r="AU39" s="271"/>
      <c r="AV39" s="271"/>
      <c r="AW39" s="271"/>
      <c r="AX39" s="271"/>
      <c r="AY39" s="271"/>
      <c r="AZ39" s="271"/>
      <c r="BA39" s="271"/>
      <c r="BB39" s="271"/>
      <c r="BC39" s="271" t="s">
        <v>524</v>
      </c>
      <c r="BD39" s="271"/>
      <c r="BE39" s="271"/>
      <c r="BF39" s="271"/>
      <c r="BG39" s="271"/>
      <c r="BH39" s="271"/>
      <c r="BI39" s="271"/>
      <c r="BJ39" s="271"/>
      <c r="BK39" s="271"/>
      <c r="BL39" s="271" t="s">
        <v>29</v>
      </c>
      <c r="BM39" s="271"/>
      <c r="BN39" s="271"/>
      <c r="BO39" s="271"/>
      <c r="BP39" s="271"/>
      <c r="BQ39" s="271"/>
      <c r="BR39" s="271"/>
      <c r="BS39" s="271"/>
      <c r="BT39" s="271"/>
      <c r="BU39" s="271" t="s">
        <v>318</v>
      </c>
      <c r="BV39" s="271"/>
      <c r="BW39" s="271"/>
      <c r="BX39" s="271"/>
      <c r="BY39" s="271"/>
      <c r="BZ39" s="271"/>
      <c r="CA39" s="271"/>
      <c r="CB39" s="271"/>
      <c r="CC39" s="271"/>
      <c r="CD39" s="271" t="s">
        <v>319</v>
      </c>
      <c r="CE39" s="271"/>
      <c r="CF39" s="271"/>
      <c r="CG39" s="271"/>
      <c r="CH39" s="271"/>
      <c r="CI39" s="271"/>
      <c r="CJ39" s="271"/>
      <c r="CK39" s="271"/>
      <c r="CL39" s="271"/>
      <c r="CM39" s="271" t="s">
        <v>30</v>
      </c>
      <c r="CN39" s="271"/>
      <c r="CO39" s="271"/>
      <c r="CP39" s="271"/>
      <c r="CQ39" s="271"/>
      <c r="CR39" s="271"/>
      <c r="CS39" s="271"/>
      <c r="CT39" s="271"/>
      <c r="CU39" s="271"/>
      <c r="CV39" s="271" t="s">
        <v>320</v>
      </c>
      <c r="CW39" s="271"/>
      <c r="CX39" s="271"/>
      <c r="CY39" s="271"/>
      <c r="CZ39" s="271"/>
      <c r="DA39" s="271"/>
      <c r="DB39" s="271"/>
      <c r="DC39" s="271"/>
      <c r="DD39" s="271"/>
      <c r="DE39" s="271" t="s">
        <v>321</v>
      </c>
      <c r="DF39" s="271"/>
      <c r="DG39" s="271"/>
      <c r="DH39" s="271"/>
      <c r="DI39" s="271"/>
      <c r="DJ39" s="271"/>
      <c r="DK39" s="271"/>
      <c r="DL39" s="271"/>
      <c r="DM39" s="271"/>
      <c r="DN39" s="271" t="s">
        <v>31</v>
      </c>
      <c r="DO39" s="271"/>
      <c r="DP39" s="271"/>
      <c r="DQ39" s="271"/>
      <c r="DR39" s="271"/>
      <c r="DS39" s="271"/>
      <c r="DT39" s="271"/>
      <c r="DU39" s="271"/>
      <c r="DV39" s="271"/>
      <c r="DY39" s="17"/>
      <c r="ED39" s="17"/>
    </row>
    <row r="40" spans="1:137" ht="15" customHeight="1">
      <c r="A40" s="522" t="s">
        <v>328</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753</v>
      </c>
      <c r="AC40" s="201"/>
      <c r="AD40" s="201"/>
      <c r="AE40" s="201"/>
      <c r="AF40" s="201"/>
      <c r="AG40" s="201"/>
      <c r="AH40" s="201"/>
      <c r="AI40" s="201"/>
      <c r="AJ40" s="202"/>
      <c r="AK40" s="200" t="s">
        <v>639</v>
      </c>
      <c r="AL40" s="201"/>
      <c r="AM40" s="201"/>
      <c r="AN40" s="201"/>
      <c r="AO40" s="201"/>
      <c r="AP40" s="201"/>
      <c r="AQ40" s="201"/>
      <c r="AR40" s="201"/>
      <c r="AS40" s="202"/>
      <c r="AT40" s="245" t="s">
        <v>161</v>
      </c>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7"/>
      <c r="CV40" s="200" t="s">
        <v>162</v>
      </c>
      <c r="CW40" s="201"/>
      <c r="CX40" s="201"/>
      <c r="CY40" s="201"/>
      <c r="CZ40" s="201"/>
      <c r="DA40" s="201"/>
      <c r="DB40" s="201"/>
      <c r="DC40" s="201"/>
      <c r="DD40" s="202"/>
      <c r="DE40" s="498" t="s">
        <v>322</v>
      </c>
      <c r="DF40" s="499"/>
      <c r="DG40" s="499"/>
      <c r="DH40" s="499"/>
      <c r="DI40" s="499"/>
      <c r="DJ40" s="499"/>
      <c r="DK40" s="499"/>
      <c r="DL40" s="499"/>
      <c r="DM40" s="500"/>
      <c r="DN40" s="498" t="s">
        <v>323</v>
      </c>
      <c r="DO40" s="499"/>
      <c r="DP40" s="499"/>
      <c r="DQ40" s="499"/>
      <c r="DR40" s="499"/>
      <c r="DS40" s="499"/>
      <c r="DT40" s="499"/>
      <c r="DU40" s="499"/>
      <c r="DV40" s="500"/>
    </row>
    <row r="41" spans="1:137" ht="10.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0"/>
      <c r="AS41" s="221"/>
      <c r="AT41" s="501" t="s">
        <v>324</v>
      </c>
      <c r="AU41" s="502"/>
      <c r="AV41" s="502"/>
      <c r="AW41" s="502"/>
      <c r="AX41" s="502"/>
      <c r="AY41" s="502"/>
      <c r="AZ41" s="502"/>
      <c r="BA41" s="502"/>
      <c r="BB41" s="503"/>
      <c r="BC41" s="498" t="s">
        <v>267</v>
      </c>
      <c r="BD41" s="499"/>
      <c r="BE41" s="499"/>
      <c r="BF41" s="499"/>
      <c r="BG41" s="499"/>
      <c r="BH41" s="499"/>
      <c r="BI41" s="499"/>
      <c r="BJ41" s="499"/>
      <c r="BK41" s="500"/>
      <c r="BL41" s="498" t="s">
        <v>659</v>
      </c>
      <c r="BM41" s="499"/>
      <c r="BN41" s="499"/>
      <c r="BO41" s="499"/>
      <c r="BP41" s="499"/>
      <c r="BQ41" s="499"/>
      <c r="BR41" s="499"/>
      <c r="BS41" s="499"/>
      <c r="BT41" s="500"/>
      <c r="BU41" s="498" t="s">
        <v>718</v>
      </c>
      <c r="BV41" s="499"/>
      <c r="BW41" s="499"/>
      <c r="BX41" s="499"/>
      <c r="BY41" s="499"/>
      <c r="BZ41" s="499"/>
      <c r="CA41" s="499"/>
      <c r="CB41" s="499"/>
      <c r="CC41" s="500"/>
      <c r="CD41" s="501" t="s">
        <v>221</v>
      </c>
      <c r="CE41" s="502"/>
      <c r="CF41" s="502"/>
      <c r="CG41" s="502"/>
      <c r="CH41" s="502"/>
      <c r="CI41" s="502"/>
      <c r="CJ41" s="502"/>
      <c r="CK41" s="502"/>
      <c r="CL41" s="502"/>
      <c r="CM41" s="501" t="s">
        <v>376</v>
      </c>
      <c r="CN41" s="502"/>
      <c r="CO41" s="502"/>
      <c r="CP41" s="502"/>
      <c r="CQ41" s="502"/>
      <c r="CR41" s="502"/>
      <c r="CS41" s="502"/>
      <c r="CT41" s="502"/>
      <c r="CU41" s="502"/>
      <c r="CV41" s="219"/>
      <c r="CW41" s="220"/>
      <c r="CX41" s="220"/>
      <c r="CY41" s="220"/>
      <c r="CZ41" s="220"/>
      <c r="DA41" s="220"/>
      <c r="DB41" s="220"/>
      <c r="DC41" s="220"/>
      <c r="DD41" s="221"/>
      <c r="DE41" s="501"/>
      <c r="DF41" s="502"/>
      <c r="DG41" s="502"/>
      <c r="DH41" s="502"/>
      <c r="DI41" s="502"/>
      <c r="DJ41" s="502"/>
      <c r="DK41" s="502"/>
      <c r="DL41" s="502"/>
      <c r="DM41" s="503"/>
      <c r="DN41" s="501"/>
      <c r="DO41" s="502"/>
      <c r="DP41" s="502"/>
      <c r="DQ41" s="502"/>
      <c r="DR41" s="502"/>
      <c r="DS41" s="502"/>
      <c r="DT41" s="502"/>
      <c r="DU41" s="502"/>
      <c r="DV41" s="503"/>
    </row>
    <row r="42" spans="1:137"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0"/>
      <c r="AS42" s="221"/>
      <c r="AT42" s="501"/>
      <c r="AU42" s="502"/>
      <c r="AV42" s="502"/>
      <c r="AW42" s="502"/>
      <c r="AX42" s="502"/>
      <c r="AY42" s="502"/>
      <c r="AZ42" s="502"/>
      <c r="BA42" s="502"/>
      <c r="BB42" s="503"/>
      <c r="BC42" s="501"/>
      <c r="BD42" s="502"/>
      <c r="BE42" s="502"/>
      <c r="BF42" s="502"/>
      <c r="BG42" s="502"/>
      <c r="BH42" s="502"/>
      <c r="BI42" s="502"/>
      <c r="BJ42" s="502"/>
      <c r="BK42" s="503"/>
      <c r="BL42" s="501"/>
      <c r="BM42" s="502"/>
      <c r="BN42" s="502"/>
      <c r="BO42" s="502"/>
      <c r="BP42" s="502"/>
      <c r="BQ42" s="502"/>
      <c r="BR42" s="502"/>
      <c r="BS42" s="502"/>
      <c r="BT42" s="503"/>
      <c r="BU42" s="501"/>
      <c r="BV42" s="502"/>
      <c r="BW42" s="502"/>
      <c r="BX42" s="502"/>
      <c r="BY42" s="502"/>
      <c r="BZ42" s="502"/>
      <c r="CA42" s="502"/>
      <c r="CB42" s="502"/>
      <c r="CC42" s="503"/>
      <c r="CD42" s="501"/>
      <c r="CE42" s="502"/>
      <c r="CF42" s="502"/>
      <c r="CG42" s="502"/>
      <c r="CH42" s="502"/>
      <c r="CI42" s="502"/>
      <c r="CJ42" s="502"/>
      <c r="CK42" s="502"/>
      <c r="CL42" s="502"/>
      <c r="CM42" s="501"/>
      <c r="CN42" s="502"/>
      <c r="CO42" s="502"/>
      <c r="CP42" s="502"/>
      <c r="CQ42" s="502"/>
      <c r="CR42" s="502"/>
      <c r="CS42" s="502"/>
      <c r="CT42" s="502"/>
      <c r="CU42" s="502"/>
      <c r="CV42" s="219"/>
      <c r="CW42" s="220"/>
      <c r="CX42" s="220"/>
      <c r="CY42" s="220"/>
      <c r="CZ42" s="220"/>
      <c r="DA42" s="220"/>
      <c r="DB42" s="220"/>
      <c r="DC42" s="220"/>
      <c r="DD42" s="221"/>
      <c r="DE42" s="501"/>
      <c r="DF42" s="502"/>
      <c r="DG42" s="502"/>
      <c r="DH42" s="502"/>
      <c r="DI42" s="502"/>
      <c r="DJ42" s="502"/>
      <c r="DK42" s="502"/>
      <c r="DL42" s="502"/>
      <c r="DM42" s="503"/>
      <c r="DN42" s="501"/>
      <c r="DO42" s="502"/>
      <c r="DP42" s="502"/>
      <c r="DQ42" s="502"/>
      <c r="DR42" s="502"/>
      <c r="DS42" s="502"/>
      <c r="DT42" s="502"/>
      <c r="DU42" s="502"/>
      <c r="DV42" s="503"/>
    </row>
    <row r="43" spans="1:137"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0"/>
      <c r="AS43" s="221"/>
      <c r="AT43" s="501"/>
      <c r="AU43" s="502"/>
      <c r="AV43" s="502"/>
      <c r="AW43" s="502"/>
      <c r="AX43" s="502"/>
      <c r="AY43" s="502"/>
      <c r="AZ43" s="502"/>
      <c r="BA43" s="502"/>
      <c r="BB43" s="503"/>
      <c r="BC43" s="501"/>
      <c r="BD43" s="502"/>
      <c r="BE43" s="502"/>
      <c r="BF43" s="502"/>
      <c r="BG43" s="502"/>
      <c r="BH43" s="502"/>
      <c r="BI43" s="502"/>
      <c r="BJ43" s="502"/>
      <c r="BK43" s="503"/>
      <c r="BL43" s="501"/>
      <c r="BM43" s="502"/>
      <c r="BN43" s="502"/>
      <c r="BO43" s="502"/>
      <c r="BP43" s="502"/>
      <c r="BQ43" s="502"/>
      <c r="BR43" s="502"/>
      <c r="BS43" s="502"/>
      <c r="BT43" s="503"/>
      <c r="BU43" s="501"/>
      <c r="BV43" s="502"/>
      <c r="BW43" s="502"/>
      <c r="BX43" s="502"/>
      <c r="BY43" s="502"/>
      <c r="BZ43" s="502"/>
      <c r="CA43" s="502"/>
      <c r="CB43" s="502"/>
      <c r="CC43" s="503"/>
      <c r="CD43" s="501"/>
      <c r="CE43" s="502"/>
      <c r="CF43" s="502"/>
      <c r="CG43" s="502"/>
      <c r="CH43" s="502"/>
      <c r="CI43" s="502"/>
      <c r="CJ43" s="502"/>
      <c r="CK43" s="502"/>
      <c r="CL43" s="502"/>
      <c r="CM43" s="501"/>
      <c r="CN43" s="502"/>
      <c r="CO43" s="502"/>
      <c r="CP43" s="502"/>
      <c r="CQ43" s="502"/>
      <c r="CR43" s="502"/>
      <c r="CS43" s="502"/>
      <c r="CT43" s="502"/>
      <c r="CU43" s="502"/>
      <c r="CV43" s="219"/>
      <c r="CW43" s="220"/>
      <c r="CX43" s="220"/>
      <c r="CY43" s="220"/>
      <c r="CZ43" s="220"/>
      <c r="DA43" s="220"/>
      <c r="DB43" s="220"/>
      <c r="DC43" s="220"/>
      <c r="DD43" s="221"/>
      <c r="DE43" s="501"/>
      <c r="DF43" s="502"/>
      <c r="DG43" s="502"/>
      <c r="DH43" s="502"/>
      <c r="DI43" s="502"/>
      <c r="DJ43" s="502"/>
      <c r="DK43" s="502"/>
      <c r="DL43" s="502"/>
      <c r="DM43" s="503"/>
      <c r="DN43" s="501"/>
      <c r="DO43" s="502"/>
      <c r="DP43" s="502"/>
      <c r="DQ43" s="502"/>
      <c r="DR43" s="502"/>
      <c r="DS43" s="502"/>
      <c r="DT43" s="502"/>
      <c r="DU43" s="502"/>
      <c r="DV43" s="503"/>
    </row>
    <row r="44" spans="1:137"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0"/>
      <c r="AS44" s="221"/>
      <c r="AT44" s="501"/>
      <c r="AU44" s="502"/>
      <c r="AV44" s="502"/>
      <c r="AW44" s="502"/>
      <c r="AX44" s="502"/>
      <c r="AY44" s="502"/>
      <c r="AZ44" s="502"/>
      <c r="BA44" s="502"/>
      <c r="BB44" s="503"/>
      <c r="BC44" s="501"/>
      <c r="BD44" s="502"/>
      <c r="BE44" s="502"/>
      <c r="BF44" s="502"/>
      <c r="BG44" s="502"/>
      <c r="BH44" s="502"/>
      <c r="BI44" s="502"/>
      <c r="BJ44" s="502"/>
      <c r="BK44" s="503"/>
      <c r="BL44" s="501"/>
      <c r="BM44" s="502"/>
      <c r="BN44" s="502"/>
      <c r="BO44" s="502"/>
      <c r="BP44" s="502"/>
      <c r="BQ44" s="502"/>
      <c r="BR44" s="502"/>
      <c r="BS44" s="502"/>
      <c r="BT44" s="503"/>
      <c r="BU44" s="501"/>
      <c r="BV44" s="502"/>
      <c r="BW44" s="502"/>
      <c r="BX44" s="502"/>
      <c r="BY44" s="502"/>
      <c r="BZ44" s="502"/>
      <c r="CA44" s="502"/>
      <c r="CB44" s="502"/>
      <c r="CC44" s="503"/>
      <c r="CD44" s="501"/>
      <c r="CE44" s="502"/>
      <c r="CF44" s="502"/>
      <c r="CG44" s="502"/>
      <c r="CH44" s="502"/>
      <c r="CI44" s="502"/>
      <c r="CJ44" s="502"/>
      <c r="CK44" s="502"/>
      <c r="CL44" s="502"/>
      <c r="CM44" s="501"/>
      <c r="CN44" s="502"/>
      <c r="CO44" s="502"/>
      <c r="CP44" s="502"/>
      <c r="CQ44" s="502"/>
      <c r="CR44" s="502"/>
      <c r="CS44" s="502"/>
      <c r="CT44" s="502"/>
      <c r="CU44" s="502"/>
      <c r="CV44" s="219"/>
      <c r="CW44" s="220"/>
      <c r="CX44" s="220"/>
      <c r="CY44" s="220"/>
      <c r="CZ44" s="220"/>
      <c r="DA44" s="220"/>
      <c r="DB44" s="220"/>
      <c r="DC44" s="220"/>
      <c r="DD44" s="221"/>
      <c r="DE44" s="501"/>
      <c r="DF44" s="502"/>
      <c r="DG44" s="502"/>
      <c r="DH44" s="502"/>
      <c r="DI44" s="502"/>
      <c r="DJ44" s="502"/>
      <c r="DK44" s="502"/>
      <c r="DL44" s="502"/>
      <c r="DM44" s="503"/>
      <c r="DN44" s="501"/>
      <c r="DO44" s="502"/>
      <c r="DP44" s="502"/>
      <c r="DQ44" s="502"/>
      <c r="DR44" s="502"/>
      <c r="DS44" s="502"/>
      <c r="DT44" s="502"/>
      <c r="DU44" s="502"/>
      <c r="DV44" s="503"/>
    </row>
    <row r="45" spans="1:137"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219"/>
      <c r="AC45" s="220"/>
      <c r="AD45" s="220"/>
      <c r="AE45" s="220"/>
      <c r="AF45" s="220"/>
      <c r="AG45" s="220"/>
      <c r="AH45" s="220"/>
      <c r="AI45" s="220"/>
      <c r="AJ45" s="221"/>
      <c r="AK45" s="535" t="s">
        <v>332</v>
      </c>
      <c r="AL45" s="536"/>
      <c r="AM45" s="536"/>
      <c r="AN45" s="536"/>
      <c r="AO45" s="536"/>
      <c r="AP45" s="536"/>
      <c r="AQ45" s="536"/>
      <c r="AR45" s="536"/>
      <c r="AS45" s="537"/>
      <c r="AT45" s="490" t="s">
        <v>332</v>
      </c>
      <c r="AU45" s="491"/>
      <c r="AV45" s="491"/>
      <c r="AW45" s="491"/>
      <c r="AX45" s="491"/>
      <c r="AY45" s="491"/>
      <c r="AZ45" s="491"/>
      <c r="BA45" s="491"/>
      <c r="BB45" s="491"/>
      <c r="BC45" s="490" t="s">
        <v>332</v>
      </c>
      <c r="BD45" s="491"/>
      <c r="BE45" s="491"/>
      <c r="BF45" s="491"/>
      <c r="BG45" s="491"/>
      <c r="BH45" s="491"/>
      <c r="BI45" s="491"/>
      <c r="BJ45" s="491"/>
      <c r="BK45" s="504"/>
      <c r="BL45" s="490" t="s">
        <v>332</v>
      </c>
      <c r="BM45" s="491"/>
      <c r="BN45" s="491"/>
      <c r="BO45" s="491"/>
      <c r="BP45" s="491"/>
      <c r="BQ45" s="491"/>
      <c r="BR45" s="491"/>
      <c r="BS45" s="491"/>
      <c r="BT45" s="504"/>
      <c r="BU45" s="490" t="s">
        <v>332</v>
      </c>
      <c r="BV45" s="491"/>
      <c r="BW45" s="491"/>
      <c r="BX45" s="491"/>
      <c r="BY45" s="491"/>
      <c r="BZ45" s="491"/>
      <c r="CA45" s="491"/>
      <c r="CB45" s="491"/>
      <c r="CC45" s="491"/>
      <c r="CD45" s="490" t="s">
        <v>332</v>
      </c>
      <c r="CE45" s="491"/>
      <c r="CF45" s="491"/>
      <c r="CG45" s="491"/>
      <c r="CH45" s="491"/>
      <c r="CI45" s="491"/>
      <c r="CJ45" s="491"/>
      <c r="CK45" s="491"/>
      <c r="CL45" s="491"/>
      <c r="CM45" s="490" t="s">
        <v>332</v>
      </c>
      <c r="CN45" s="491"/>
      <c r="CO45" s="491"/>
      <c r="CP45" s="491"/>
      <c r="CQ45" s="491"/>
      <c r="CR45" s="491"/>
      <c r="CS45" s="491"/>
      <c r="CT45" s="491"/>
      <c r="CU45" s="491"/>
      <c r="CV45" s="495" t="s">
        <v>332</v>
      </c>
      <c r="CW45" s="496"/>
      <c r="CX45" s="496"/>
      <c r="CY45" s="496"/>
      <c r="CZ45" s="496"/>
      <c r="DA45" s="496"/>
      <c r="DB45" s="496"/>
      <c r="DC45" s="496"/>
      <c r="DD45" s="497"/>
      <c r="DE45" s="495" t="s">
        <v>332</v>
      </c>
      <c r="DF45" s="496"/>
      <c r="DG45" s="496"/>
      <c r="DH45" s="496"/>
      <c r="DI45" s="496"/>
      <c r="DJ45" s="496"/>
      <c r="DK45" s="496"/>
      <c r="DL45" s="496"/>
      <c r="DM45" s="497"/>
      <c r="DN45" s="495" t="s">
        <v>332</v>
      </c>
      <c r="DO45" s="496"/>
      <c r="DP45" s="496"/>
      <c r="DQ45" s="496"/>
      <c r="DR45" s="496"/>
      <c r="DS45" s="496"/>
      <c r="DT45" s="496"/>
      <c r="DU45" s="496"/>
      <c r="DV45" s="497"/>
    </row>
    <row r="46" spans="1:137" ht="24.7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531">
        <v>0</v>
      </c>
      <c r="AC46" s="516"/>
      <c r="AD46" s="532"/>
      <c r="AE46" s="515">
        <v>1</v>
      </c>
      <c r="AF46" s="516"/>
      <c r="AG46" s="532"/>
      <c r="AH46" s="515">
        <v>1</v>
      </c>
      <c r="AI46" s="516"/>
      <c r="AJ46" s="517"/>
      <c r="AK46" s="1504">
        <v>9917</v>
      </c>
      <c r="AL46" s="605"/>
      <c r="AM46" s="605"/>
      <c r="AN46" s="605"/>
      <c r="AO46" s="605"/>
      <c r="AP46" s="605"/>
      <c r="AQ46" s="605"/>
      <c r="AR46" s="605"/>
      <c r="AS46" s="605"/>
      <c r="AT46" s="1483">
        <v>4095</v>
      </c>
      <c r="AU46" s="1508"/>
      <c r="AV46" s="1508"/>
      <c r="AW46" s="1508"/>
      <c r="AX46" s="1508"/>
      <c r="AY46" s="1508"/>
      <c r="AZ46" s="1508"/>
      <c r="BA46" s="1508"/>
      <c r="BB46" s="1509"/>
      <c r="BC46" s="1505"/>
      <c r="BD46" s="1506"/>
      <c r="BE46" s="1506"/>
      <c r="BF46" s="1506"/>
      <c r="BG46" s="1506"/>
      <c r="BH46" s="1506"/>
      <c r="BI46" s="1506"/>
      <c r="BJ46" s="1506"/>
      <c r="BK46" s="1507"/>
      <c r="BL46" s="1505">
        <v>6</v>
      </c>
      <c r="BM46" s="1506"/>
      <c r="BN46" s="1506"/>
      <c r="BO46" s="1506"/>
      <c r="BP46" s="1506"/>
      <c r="BQ46" s="1506"/>
      <c r="BR46" s="1506"/>
      <c r="BS46" s="1506"/>
      <c r="BT46" s="1507"/>
      <c r="BU46" s="1505">
        <v>6</v>
      </c>
      <c r="BV46" s="1506"/>
      <c r="BW46" s="1506"/>
      <c r="BX46" s="1506"/>
      <c r="BY46" s="1506"/>
      <c r="BZ46" s="1506"/>
      <c r="CA46" s="1506"/>
      <c r="CB46" s="1506"/>
      <c r="CC46" s="1507"/>
      <c r="CD46" s="1505"/>
      <c r="CE46" s="1506"/>
      <c r="CF46" s="1506"/>
      <c r="CG46" s="1506"/>
      <c r="CH46" s="1506"/>
      <c r="CI46" s="1506"/>
      <c r="CJ46" s="1506"/>
      <c r="CK46" s="1506"/>
      <c r="CL46" s="1507"/>
      <c r="CM46" s="487">
        <f t="shared" ref="CM46:CM55" si="1">SUM(AT46:CL46)</f>
        <v>4107</v>
      </c>
      <c r="CN46" s="488"/>
      <c r="CO46" s="488"/>
      <c r="CP46" s="488"/>
      <c r="CQ46" s="488"/>
      <c r="CR46" s="488"/>
      <c r="CS46" s="488"/>
      <c r="CT46" s="488"/>
      <c r="CU46" s="489"/>
      <c r="CV46" s="1447">
        <v>4</v>
      </c>
      <c r="CW46" s="1447"/>
      <c r="CX46" s="1447"/>
      <c r="CY46" s="1447"/>
      <c r="CZ46" s="1447"/>
      <c r="DA46" s="1447"/>
      <c r="DB46" s="1447"/>
      <c r="DC46" s="1447"/>
      <c r="DD46" s="1447"/>
      <c r="DE46" s="1447"/>
      <c r="DF46" s="1447"/>
      <c r="DG46" s="1447"/>
      <c r="DH46" s="1447"/>
      <c r="DI46" s="1447"/>
      <c r="DJ46" s="1447"/>
      <c r="DK46" s="1447"/>
      <c r="DL46" s="1447"/>
      <c r="DM46" s="1447"/>
      <c r="DN46" s="1447"/>
      <c r="DO46" s="1447"/>
      <c r="DP46" s="1447"/>
      <c r="DQ46" s="1447"/>
      <c r="DR46" s="1447"/>
      <c r="DS46" s="1447"/>
      <c r="DT46" s="1447"/>
      <c r="DU46" s="1447"/>
      <c r="DV46" s="1517"/>
    </row>
    <row r="47" spans="1:137"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508">
        <v>0</v>
      </c>
      <c r="AC47" s="509"/>
      <c r="AD47" s="510"/>
      <c r="AE47" s="511">
        <v>2</v>
      </c>
      <c r="AF47" s="509"/>
      <c r="AG47" s="510"/>
      <c r="AH47" s="511">
        <v>1</v>
      </c>
      <c r="AI47" s="509"/>
      <c r="AJ47" s="512"/>
      <c r="AK47" s="1511">
        <v>1073935</v>
      </c>
      <c r="AL47" s="619"/>
      <c r="AM47" s="619"/>
      <c r="AN47" s="619"/>
      <c r="AO47" s="619"/>
      <c r="AP47" s="619"/>
      <c r="AQ47" s="619"/>
      <c r="AR47" s="619"/>
      <c r="AS47" s="619"/>
      <c r="AT47" s="1487">
        <v>66930</v>
      </c>
      <c r="AU47" s="1493"/>
      <c r="AV47" s="1493"/>
      <c r="AW47" s="1493"/>
      <c r="AX47" s="1493"/>
      <c r="AY47" s="1493"/>
      <c r="AZ47" s="1493"/>
      <c r="BA47" s="1493"/>
      <c r="BB47" s="1512"/>
      <c r="BC47" s="1487">
        <v>29</v>
      </c>
      <c r="BD47" s="1493"/>
      <c r="BE47" s="1493"/>
      <c r="BF47" s="1493"/>
      <c r="BG47" s="1493"/>
      <c r="BH47" s="1493"/>
      <c r="BI47" s="1493"/>
      <c r="BJ47" s="1493"/>
      <c r="BK47" s="1512"/>
      <c r="BL47" s="1487">
        <v>9993</v>
      </c>
      <c r="BM47" s="1493"/>
      <c r="BN47" s="1493"/>
      <c r="BO47" s="1493"/>
      <c r="BP47" s="1493"/>
      <c r="BQ47" s="1493"/>
      <c r="BR47" s="1493"/>
      <c r="BS47" s="1493"/>
      <c r="BT47" s="1512"/>
      <c r="BU47" s="1487">
        <v>1118</v>
      </c>
      <c r="BV47" s="1493"/>
      <c r="BW47" s="1493"/>
      <c r="BX47" s="1493"/>
      <c r="BY47" s="1493"/>
      <c r="BZ47" s="1493"/>
      <c r="CA47" s="1493"/>
      <c r="CB47" s="1493"/>
      <c r="CC47" s="1512"/>
      <c r="CD47" s="1518"/>
      <c r="CE47" s="1519"/>
      <c r="CF47" s="1519"/>
      <c r="CG47" s="1519"/>
      <c r="CH47" s="1519"/>
      <c r="CI47" s="1519"/>
      <c r="CJ47" s="1519"/>
      <c r="CK47" s="1519"/>
      <c r="CL47" s="1520"/>
      <c r="CM47" s="481">
        <f t="shared" si="1"/>
        <v>78070</v>
      </c>
      <c r="CN47" s="482"/>
      <c r="CO47" s="482"/>
      <c r="CP47" s="482"/>
      <c r="CQ47" s="482"/>
      <c r="CR47" s="482"/>
      <c r="CS47" s="482"/>
      <c r="CT47" s="482"/>
      <c r="CU47" s="483"/>
      <c r="CV47" s="1448">
        <v>2039</v>
      </c>
      <c r="CW47" s="1448"/>
      <c r="CX47" s="1448"/>
      <c r="CY47" s="1448"/>
      <c r="CZ47" s="1448"/>
      <c r="DA47" s="1448"/>
      <c r="DB47" s="1448"/>
      <c r="DC47" s="1448"/>
      <c r="DD47" s="1448"/>
      <c r="DE47" s="1448">
        <v>48</v>
      </c>
      <c r="DF47" s="1448"/>
      <c r="DG47" s="1448"/>
      <c r="DH47" s="1448"/>
      <c r="DI47" s="1448"/>
      <c r="DJ47" s="1448"/>
      <c r="DK47" s="1448"/>
      <c r="DL47" s="1448"/>
      <c r="DM47" s="1448"/>
      <c r="DN47" s="1448">
        <v>47</v>
      </c>
      <c r="DO47" s="1448"/>
      <c r="DP47" s="1448"/>
      <c r="DQ47" s="1448"/>
      <c r="DR47" s="1448"/>
      <c r="DS47" s="1448"/>
      <c r="DT47" s="1448"/>
      <c r="DU47" s="1448"/>
      <c r="DV47" s="1521"/>
    </row>
    <row r="48" spans="1:137"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508">
        <v>0</v>
      </c>
      <c r="AC48" s="509"/>
      <c r="AD48" s="510"/>
      <c r="AE48" s="511">
        <v>3</v>
      </c>
      <c r="AF48" s="509"/>
      <c r="AG48" s="510"/>
      <c r="AH48" s="511">
        <v>1</v>
      </c>
      <c r="AI48" s="509"/>
      <c r="AJ48" s="512"/>
      <c r="AK48" s="1511">
        <v>2173873</v>
      </c>
      <c r="AL48" s="619"/>
      <c r="AM48" s="619"/>
      <c r="AN48" s="619"/>
      <c r="AO48" s="619"/>
      <c r="AP48" s="619"/>
      <c r="AQ48" s="619"/>
      <c r="AR48" s="619"/>
      <c r="AS48" s="619"/>
      <c r="AT48" s="1487">
        <v>57213</v>
      </c>
      <c r="AU48" s="1493"/>
      <c r="AV48" s="1493"/>
      <c r="AW48" s="1493"/>
      <c r="AX48" s="1493"/>
      <c r="AY48" s="1493"/>
      <c r="AZ48" s="1493"/>
      <c r="BA48" s="1493"/>
      <c r="BB48" s="1512"/>
      <c r="BC48" s="1487">
        <v>106</v>
      </c>
      <c r="BD48" s="1493"/>
      <c r="BE48" s="1493"/>
      <c r="BF48" s="1493"/>
      <c r="BG48" s="1493"/>
      <c r="BH48" s="1493"/>
      <c r="BI48" s="1493"/>
      <c r="BJ48" s="1493"/>
      <c r="BK48" s="1512"/>
      <c r="BL48" s="1487">
        <v>53998</v>
      </c>
      <c r="BM48" s="1493"/>
      <c r="BN48" s="1493"/>
      <c r="BO48" s="1493"/>
      <c r="BP48" s="1493"/>
      <c r="BQ48" s="1493"/>
      <c r="BR48" s="1493"/>
      <c r="BS48" s="1493"/>
      <c r="BT48" s="1512"/>
      <c r="BU48" s="1487">
        <v>5231</v>
      </c>
      <c r="BV48" s="1493"/>
      <c r="BW48" s="1493"/>
      <c r="BX48" s="1493"/>
      <c r="BY48" s="1493"/>
      <c r="BZ48" s="1493"/>
      <c r="CA48" s="1493"/>
      <c r="CB48" s="1493"/>
      <c r="CC48" s="1512"/>
      <c r="CD48" s="1518"/>
      <c r="CE48" s="1519"/>
      <c r="CF48" s="1519"/>
      <c r="CG48" s="1519"/>
      <c r="CH48" s="1519"/>
      <c r="CI48" s="1519"/>
      <c r="CJ48" s="1519"/>
      <c r="CK48" s="1519"/>
      <c r="CL48" s="1520"/>
      <c r="CM48" s="481">
        <f t="shared" si="1"/>
        <v>116548</v>
      </c>
      <c r="CN48" s="482"/>
      <c r="CO48" s="482"/>
      <c r="CP48" s="482"/>
      <c r="CQ48" s="482"/>
      <c r="CR48" s="482"/>
      <c r="CS48" s="482"/>
      <c r="CT48" s="482"/>
      <c r="CU48" s="483"/>
      <c r="CV48" s="1448">
        <v>527</v>
      </c>
      <c r="CW48" s="1448"/>
      <c r="CX48" s="1448"/>
      <c r="CY48" s="1448"/>
      <c r="CZ48" s="1448"/>
      <c r="DA48" s="1448"/>
      <c r="DB48" s="1448"/>
      <c r="DC48" s="1448"/>
      <c r="DD48" s="1448"/>
      <c r="DE48" s="1448">
        <v>102</v>
      </c>
      <c r="DF48" s="1448"/>
      <c r="DG48" s="1448"/>
      <c r="DH48" s="1448"/>
      <c r="DI48" s="1448"/>
      <c r="DJ48" s="1448"/>
      <c r="DK48" s="1448"/>
      <c r="DL48" s="1448"/>
      <c r="DM48" s="1448"/>
      <c r="DN48" s="1448"/>
      <c r="DO48" s="1448"/>
      <c r="DP48" s="1448"/>
      <c r="DQ48" s="1448"/>
      <c r="DR48" s="1448"/>
      <c r="DS48" s="1448"/>
      <c r="DT48" s="1448"/>
      <c r="DU48" s="1448"/>
      <c r="DV48" s="1521"/>
    </row>
    <row r="49" spans="1:126"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508">
        <v>0</v>
      </c>
      <c r="AC49" s="509"/>
      <c r="AD49" s="510"/>
      <c r="AE49" s="511">
        <v>4</v>
      </c>
      <c r="AF49" s="509"/>
      <c r="AG49" s="510"/>
      <c r="AH49" s="511">
        <v>1</v>
      </c>
      <c r="AI49" s="509"/>
      <c r="AJ49" s="512"/>
      <c r="AK49" s="1511">
        <v>1751450</v>
      </c>
      <c r="AL49" s="619"/>
      <c r="AM49" s="619"/>
      <c r="AN49" s="619"/>
      <c r="AO49" s="619"/>
      <c r="AP49" s="619"/>
      <c r="AQ49" s="619"/>
      <c r="AR49" s="619"/>
      <c r="AS49" s="619"/>
      <c r="AT49" s="1487">
        <v>19219</v>
      </c>
      <c r="AU49" s="1493"/>
      <c r="AV49" s="1493"/>
      <c r="AW49" s="1493"/>
      <c r="AX49" s="1493"/>
      <c r="AY49" s="1493"/>
      <c r="AZ49" s="1493"/>
      <c r="BA49" s="1493"/>
      <c r="BB49" s="1512"/>
      <c r="BC49" s="1487">
        <v>292</v>
      </c>
      <c r="BD49" s="1493"/>
      <c r="BE49" s="1493"/>
      <c r="BF49" s="1493"/>
      <c r="BG49" s="1493"/>
      <c r="BH49" s="1493"/>
      <c r="BI49" s="1493"/>
      <c r="BJ49" s="1493"/>
      <c r="BK49" s="1512"/>
      <c r="BL49" s="1487">
        <v>52739</v>
      </c>
      <c r="BM49" s="1493"/>
      <c r="BN49" s="1493"/>
      <c r="BO49" s="1493"/>
      <c r="BP49" s="1493"/>
      <c r="BQ49" s="1493"/>
      <c r="BR49" s="1493"/>
      <c r="BS49" s="1493"/>
      <c r="BT49" s="1512"/>
      <c r="BU49" s="1487">
        <v>7244</v>
      </c>
      <c r="BV49" s="1493"/>
      <c r="BW49" s="1493"/>
      <c r="BX49" s="1493"/>
      <c r="BY49" s="1493"/>
      <c r="BZ49" s="1493"/>
      <c r="CA49" s="1493"/>
      <c r="CB49" s="1493"/>
      <c r="CC49" s="1512"/>
      <c r="CD49" s="1518"/>
      <c r="CE49" s="1519"/>
      <c r="CF49" s="1519"/>
      <c r="CG49" s="1519"/>
      <c r="CH49" s="1519"/>
      <c r="CI49" s="1519"/>
      <c r="CJ49" s="1519"/>
      <c r="CK49" s="1519"/>
      <c r="CL49" s="1520"/>
      <c r="CM49" s="481">
        <f t="shared" si="1"/>
        <v>79494</v>
      </c>
      <c r="CN49" s="482"/>
      <c r="CO49" s="482"/>
      <c r="CP49" s="482"/>
      <c r="CQ49" s="482"/>
      <c r="CR49" s="482"/>
      <c r="CS49" s="482"/>
      <c r="CT49" s="482"/>
      <c r="CU49" s="483"/>
      <c r="CV49" s="1448"/>
      <c r="CW49" s="1448"/>
      <c r="CX49" s="1448"/>
      <c r="CY49" s="1448"/>
      <c r="CZ49" s="1448"/>
      <c r="DA49" s="1448"/>
      <c r="DB49" s="1448"/>
      <c r="DC49" s="1448"/>
      <c r="DD49" s="1448"/>
      <c r="DE49" s="1448">
        <v>116</v>
      </c>
      <c r="DF49" s="1448"/>
      <c r="DG49" s="1448"/>
      <c r="DH49" s="1448"/>
      <c r="DI49" s="1448"/>
      <c r="DJ49" s="1448"/>
      <c r="DK49" s="1448"/>
      <c r="DL49" s="1448"/>
      <c r="DM49" s="1448"/>
      <c r="DN49" s="1448">
        <v>63</v>
      </c>
      <c r="DO49" s="1448"/>
      <c r="DP49" s="1448"/>
      <c r="DQ49" s="1448"/>
      <c r="DR49" s="1448"/>
      <c r="DS49" s="1448"/>
      <c r="DT49" s="1448"/>
      <c r="DU49" s="1448"/>
      <c r="DV49" s="1521"/>
    </row>
    <row r="50" spans="1:126"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508">
        <v>0</v>
      </c>
      <c r="AC50" s="509"/>
      <c r="AD50" s="510"/>
      <c r="AE50" s="511">
        <v>5</v>
      </c>
      <c r="AF50" s="509"/>
      <c r="AG50" s="510"/>
      <c r="AH50" s="511">
        <v>1</v>
      </c>
      <c r="AI50" s="509"/>
      <c r="AJ50" s="512"/>
      <c r="AK50" s="1511">
        <v>1434787</v>
      </c>
      <c r="AL50" s="619"/>
      <c r="AM50" s="619"/>
      <c r="AN50" s="619"/>
      <c r="AO50" s="619"/>
      <c r="AP50" s="619"/>
      <c r="AQ50" s="619"/>
      <c r="AR50" s="619"/>
      <c r="AS50" s="619"/>
      <c r="AT50" s="1487">
        <v>10368</v>
      </c>
      <c r="AU50" s="1493"/>
      <c r="AV50" s="1493"/>
      <c r="AW50" s="1493"/>
      <c r="AX50" s="1493"/>
      <c r="AY50" s="1493"/>
      <c r="AZ50" s="1493"/>
      <c r="BA50" s="1493"/>
      <c r="BB50" s="1512"/>
      <c r="BC50" s="1487">
        <v>272</v>
      </c>
      <c r="BD50" s="1493"/>
      <c r="BE50" s="1493"/>
      <c r="BF50" s="1493"/>
      <c r="BG50" s="1493"/>
      <c r="BH50" s="1493"/>
      <c r="BI50" s="1493"/>
      <c r="BJ50" s="1493"/>
      <c r="BK50" s="1512"/>
      <c r="BL50" s="1487">
        <v>11709</v>
      </c>
      <c r="BM50" s="1493"/>
      <c r="BN50" s="1493"/>
      <c r="BO50" s="1493"/>
      <c r="BP50" s="1493"/>
      <c r="BQ50" s="1493"/>
      <c r="BR50" s="1493"/>
      <c r="BS50" s="1493"/>
      <c r="BT50" s="1512"/>
      <c r="BU50" s="1487">
        <v>7702</v>
      </c>
      <c r="BV50" s="1493"/>
      <c r="BW50" s="1493"/>
      <c r="BX50" s="1493"/>
      <c r="BY50" s="1493"/>
      <c r="BZ50" s="1493"/>
      <c r="CA50" s="1493"/>
      <c r="CB50" s="1493"/>
      <c r="CC50" s="1512"/>
      <c r="CD50" s="1518"/>
      <c r="CE50" s="1519"/>
      <c r="CF50" s="1519"/>
      <c r="CG50" s="1519"/>
      <c r="CH50" s="1519"/>
      <c r="CI50" s="1519"/>
      <c r="CJ50" s="1519"/>
      <c r="CK50" s="1519"/>
      <c r="CL50" s="1520"/>
      <c r="CM50" s="481">
        <f t="shared" si="1"/>
        <v>30051</v>
      </c>
      <c r="CN50" s="482"/>
      <c r="CO50" s="482"/>
      <c r="CP50" s="482"/>
      <c r="CQ50" s="482"/>
      <c r="CR50" s="482"/>
      <c r="CS50" s="482"/>
      <c r="CT50" s="482"/>
      <c r="CU50" s="483"/>
      <c r="CV50" s="1448"/>
      <c r="CW50" s="1448"/>
      <c r="CX50" s="1448"/>
      <c r="CY50" s="1448"/>
      <c r="CZ50" s="1448"/>
      <c r="DA50" s="1448"/>
      <c r="DB50" s="1448"/>
      <c r="DC50" s="1448"/>
      <c r="DD50" s="1448"/>
      <c r="DE50" s="1448">
        <v>82</v>
      </c>
      <c r="DF50" s="1448"/>
      <c r="DG50" s="1448"/>
      <c r="DH50" s="1448"/>
      <c r="DI50" s="1448"/>
      <c r="DJ50" s="1448"/>
      <c r="DK50" s="1448"/>
      <c r="DL50" s="1448"/>
      <c r="DM50" s="1448"/>
      <c r="DN50" s="1448">
        <v>39</v>
      </c>
      <c r="DO50" s="1448"/>
      <c r="DP50" s="1448"/>
      <c r="DQ50" s="1448"/>
      <c r="DR50" s="1448"/>
      <c r="DS50" s="1448"/>
      <c r="DT50" s="1448"/>
      <c r="DU50" s="1448"/>
      <c r="DV50" s="1521"/>
    </row>
    <row r="51" spans="1:126"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508">
        <v>0</v>
      </c>
      <c r="AC51" s="509"/>
      <c r="AD51" s="510"/>
      <c r="AE51" s="511">
        <v>6</v>
      </c>
      <c r="AF51" s="509"/>
      <c r="AG51" s="510"/>
      <c r="AH51" s="511">
        <v>1</v>
      </c>
      <c r="AI51" s="509"/>
      <c r="AJ51" s="512"/>
      <c r="AK51" s="1511">
        <v>913991</v>
      </c>
      <c r="AL51" s="619"/>
      <c r="AM51" s="619"/>
      <c r="AN51" s="619"/>
      <c r="AO51" s="619"/>
      <c r="AP51" s="619"/>
      <c r="AQ51" s="619"/>
      <c r="AR51" s="619"/>
      <c r="AS51" s="619"/>
      <c r="AT51" s="1487">
        <v>5048</v>
      </c>
      <c r="AU51" s="1493"/>
      <c r="AV51" s="1493"/>
      <c r="AW51" s="1493"/>
      <c r="AX51" s="1493"/>
      <c r="AY51" s="1493"/>
      <c r="AZ51" s="1493"/>
      <c r="BA51" s="1493"/>
      <c r="BB51" s="1512"/>
      <c r="BC51" s="1487">
        <v>348</v>
      </c>
      <c r="BD51" s="1493"/>
      <c r="BE51" s="1493"/>
      <c r="BF51" s="1493"/>
      <c r="BG51" s="1493"/>
      <c r="BH51" s="1493"/>
      <c r="BI51" s="1493"/>
      <c r="BJ51" s="1493"/>
      <c r="BK51" s="1512"/>
      <c r="BL51" s="1487">
        <v>138</v>
      </c>
      <c r="BM51" s="1493"/>
      <c r="BN51" s="1493"/>
      <c r="BO51" s="1493"/>
      <c r="BP51" s="1493"/>
      <c r="BQ51" s="1493"/>
      <c r="BR51" s="1493"/>
      <c r="BS51" s="1493"/>
      <c r="BT51" s="1512"/>
      <c r="BU51" s="1487">
        <v>7101</v>
      </c>
      <c r="BV51" s="1493"/>
      <c r="BW51" s="1493"/>
      <c r="BX51" s="1493"/>
      <c r="BY51" s="1493"/>
      <c r="BZ51" s="1493"/>
      <c r="CA51" s="1493"/>
      <c r="CB51" s="1493"/>
      <c r="CC51" s="1512"/>
      <c r="CD51" s="1518"/>
      <c r="CE51" s="1519"/>
      <c r="CF51" s="1519"/>
      <c r="CG51" s="1519"/>
      <c r="CH51" s="1519"/>
      <c r="CI51" s="1519"/>
      <c r="CJ51" s="1519"/>
      <c r="CK51" s="1519"/>
      <c r="CL51" s="1520"/>
      <c r="CM51" s="481">
        <f t="shared" si="1"/>
        <v>12635</v>
      </c>
      <c r="CN51" s="482"/>
      <c r="CO51" s="482"/>
      <c r="CP51" s="482"/>
      <c r="CQ51" s="482"/>
      <c r="CR51" s="482"/>
      <c r="CS51" s="482"/>
      <c r="CT51" s="482"/>
      <c r="CU51" s="483"/>
      <c r="CV51" s="1448"/>
      <c r="CW51" s="1448"/>
      <c r="CX51" s="1448"/>
      <c r="CY51" s="1448"/>
      <c r="CZ51" s="1448"/>
      <c r="DA51" s="1448"/>
      <c r="DB51" s="1448"/>
      <c r="DC51" s="1448"/>
      <c r="DD51" s="1448"/>
      <c r="DE51" s="1448">
        <v>43</v>
      </c>
      <c r="DF51" s="1448"/>
      <c r="DG51" s="1448"/>
      <c r="DH51" s="1448"/>
      <c r="DI51" s="1448"/>
      <c r="DJ51" s="1448"/>
      <c r="DK51" s="1448"/>
      <c r="DL51" s="1448"/>
      <c r="DM51" s="1448"/>
      <c r="DN51" s="1448">
        <v>35</v>
      </c>
      <c r="DO51" s="1448"/>
      <c r="DP51" s="1448"/>
      <c r="DQ51" s="1448"/>
      <c r="DR51" s="1448"/>
      <c r="DS51" s="1448"/>
      <c r="DT51" s="1448"/>
      <c r="DU51" s="1448"/>
      <c r="DV51" s="1521"/>
    </row>
    <row r="52" spans="1:126"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508">
        <v>0</v>
      </c>
      <c r="AC52" s="509"/>
      <c r="AD52" s="510"/>
      <c r="AE52" s="511">
        <v>7</v>
      </c>
      <c r="AF52" s="509"/>
      <c r="AG52" s="510"/>
      <c r="AH52" s="511">
        <v>1</v>
      </c>
      <c r="AI52" s="509"/>
      <c r="AJ52" s="512"/>
      <c r="AK52" s="1511">
        <v>257511</v>
      </c>
      <c r="AL52" s="619"/>
      <c r="AM52" s="619"/>
      <c r="AN52" s="619"/>
      <c r="AO52" s="619"/>
      <c r="AP52" s="619"/>
      <c r="AQ52" s="619"/>
      <c r="AR52" s="619"/>
      <c r="AS52" s="619"/>
      <c r="AT52" s="1487">
        <v>1054</v>
      </c>
      <c r="AU52" s="1493"/>
      <c r="AV52" s="1493"/>
      <c r="AW52" s="1493"/>
      <c r="AX52" s="1493"/>
      <c r="AY52" s="1493"/>
      <c r="AZ52" s="1493"/>
      <c r="BA52" s="1493"/>
      <c r="BB52" s="1512"/>
      <c r="BC52" s="1487">
        <v>396</v>
      </c>
      <c r="BD52" s="1493"/>
      <c r="BE52" s="1493"/>
      <c r="BF52" s="1493"/>
      <c r="BG52" s="1493"/>
      <c r="BH52" s="1493"/>
      <c r="BI52" s="1493"/>
      <c r="BJ52" s="1493"/>
      <c r="BK52" s="1512"/>
      <c r="BL52" s="1487"/>
      <c r="BM52" s="1493"/>
      <c r="BN52" s="1493"/>
      <c r="BO52" s="1493"/>
      <c r="BP52" s="1493"/>
      <c r="BQ52" s="1493"/>
      <c r="BR52" s="1493"/>
      <c r="BS52" s="1493"/>
      <c r="BT52" s="1512"/>
      <c r="BU52" s="1487">
        <v>4468</v>
      </c>
      <c r="BV52" s="1493"/>
      <c r="BW52" s="1493"/>
      <c r="BX52" s="1493"/>
      <c r="BY52" s="1493"/>
      <c r="BZ52" s="1493"/>
      <c r="CA52" s="1493"/>
      <c r="CB52" s="1493"/>
      <c r="CC52" s="1512"/>
      <c r="CD52" s="1518"/>
      <c r="CE52" s="1519"/>
      <c r="CF52" s="1519"/>
      <c r="CG52" s="1519"/>
      <c r="CH52" s="1519"/>
      <c r="CI52" s="1519"/>
      <c r="CJ52" s="1519"/>
      <c r="CK52" s="1519"/>
      <c r="CL52" s="1520"/>
      <c r="CM52" s="481">
        <f t="shared" si="1"/>
        <v>5918</v>
      </c>
      <c r="CN52" s="482"/>
      <c r="CO52" s="482"/>
      <c r="CP52" s="482"/>
      <c r="CQ52" s="482"/>
      <c r="CR52" s="482"/>
      <c r="CS52" s="482"/>
      <c r="CT52" s="482"/>
      <c r="CU52" s="483"/>
      <c r="CV52" s="1448"/>
      <c r="CW52" s="1448"/>
      <c r="CX52" s="1448"/>
      <c r="CY52" s="1448"/>
      <c r="CZ52" s="1448"/>
      <c r="DA52" s="1448"/>
      <c r="DB52" s="1448"/>
      <c r="DC52" s="1448"/>
      <c r="DD52" s="1448"/>
      <c r="DE52" s="1448">
        <v>43</v>
      </c>
      <c r="DF52" s="1448"/>
      <c r="DG52" s="1448"/>
      <c r="DH52" s="1448"/>
      <c r="DI52" s="1448"/>
      <c r="DJ52" s="1448"/>
      <c r="DK52" s="1448"/>
      <c r="DL52" s="1448"/>
      <c r="DM52" s="1448"/>
      <c r="DN52" s="1448"/>
      <c r="DO52" s="1448"/>
      <c r="DP52" s="1448"/>
      <c r="DQ52" s="1448"/>
      <c r="DR52" s="1448"/>
      <c r="DS52" s="1448"/>
      <c r="DT52" s="1448"/>
      <c r="DU52" s="1448"/>
      <c r="DV52" s="1521"/>
    </row>
    <row r="53" spans="1:126"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508">
        <v>0</v>
      </c>
      <c r="AC53" s="509"/>
      <c r="AD53" s="510"/>
      <c r="AE53" s="511">
        <v>8</v>
      </c>
      <c r="AF53" s="509"/>
      <c r="AG53" s="510"/>
      <c r="AH53" s="511">
        <v>1</v>
      </c>
      <c r="AI53" s="509"/>
      <c r="AJ53" s="512"/>
      <c r="AK53" s="1511">
        <v>255305</v>
      </c>
      <c r="AL53" s="619"/>
      <c r="AM53" s="619"/>
      <c r="AN53" s="619"/>
      <c r="AO53" s="619"/>
      <c r="AP53" s="619"/>
      <c r="AQ53" s="619"/>
      <c r="AR53" s="619"/>
      <c r="AS53" s="619"/>
      <c r="AT53" s="1487">
        <v>775</v>
      </c>
      <c r="AU53" s="1493"/>
      <c r="AV53" s="1493"/>
      <c r="AW53" s="1493"/>
      <c r="AX53" s="1493"/>
      <c r="AY53" s="1493"/>
      <c r="AZ53" s="1493"/>
      <c r="BA53" s="1493"/>
      <c r="BB53" s="1512"/>
      <c r="BC53" s="1487">
        <v>693</v>
      </c>
      <c r="BD53" s="1493"/>
      <c r="BE53" s="1493"/>
      <c r="BF53" s="1493"/>
      <c r="BG53" s="1493"/>
      <c r="BH53" s="1493"/>
      <c r="BI53" s="1493"/>
      <c r="BJ53" s="1493"/>
      <c r="BK53" s="1512"/>
      <c r="BL53" s="1487"/>
      <c r="BM53" s="1493"/>
      <c r="BN53" s="1493"/>
      <c r="BO53" s="1493"/>
      <c r="BP53" s="1493"/>
      <c r="BQ53" s="1493"/>
      <c r="BR53" s="1493"/>
      <c r="BS53" s="1493"/>
      <c r="BT53" s="1512"/>
      <c r="BU53" s="1487">
        <v>6328</v>
      </c>
      <c r="BV53" s="1493"/>
      <c r="BW53" s="1493"/>
      <c r="BX53" s="1493"/>
      <c r="BY53" s="1493"/>
      <c r="BZ53" s="1493"/>
      <c r="CA53" s="1493"/>
      <c r="CB53" s="1493"/>
      <c r="CC53" s="1512"/>
      <c r="CD53" s="1518"/>
      <c r="CE53" s="1519"/>
      <c r="CF53" s="1519"/>
      <c r="CG53" s="1519"/>
      <c r="CH53" s="1519"/>
      <c r="CI53" s="1519"/>
      <c r="CJ53" s="1519"/>
      <c r="CK53" s="1519"/>
      <c r="CL53" s="1520"/>
      <c r="CM53" s="481">
        <f t="shared" si="1"/>
        <v>7796</v>
      </c>
      <c r="CN53" s="482"/>
      <c r="CO53" s="482"/>
      <c r="CP53" s="482"/>
      <c r="CQ53" s="482"/>
      <c r="CR53" s="482"/>
      <c r="CS53" s="482"/>
      <c r="CT53" s="482"/>
      <c r="CU53" s="483"/>
      <c r="CV53" s="1448"/>
      <c r="CW53" s="1448"/>
      <c r="CX53" s="1448"/>
      <c r="CY53" s="1448"/>
      <c r="CZ53" s="1448"/>
      <c r="DA53" s="1448"/>
      <c r="DB53" s="1448"/>
      <c r="DC53" s="1448"/>
      <c r="DD53" s="1448"/>
      <c r="DE53" s="1448">
        <v>13</v>
      </c>
      <c r="DF53" s="1448"/>
      <c r="DG53" s="1448"/>
      <c r="DH53" s="1448"/>
      <c r="DI53" s="1448"/>
      <c r="DJ53" s="1448"/>
      <c r="DK53" s="1448"/>
      <c r="DL53" s="1448"/>
      <c r="DM53" s="1448"/>
      <c r="DN53" s="1448">
        <v>59</v>
      </c>
      <c r="DO53" s="1448"/>
      <c r="DP53" s="1448"/>
      <c r="DQ53" s="1448"/>
      <c r="DR53" s="1448"/>
      <c r="DS53" s="1448"/>
      <c r="DT53" s="1448"/>
      <c r="DU53" s="1448"/>
      <c r="DV53" s="1521"/>
    </row>
    <row r="54" spans="1:126"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508">
        <v>0</v>
      </c>
      <c r="AC54" s="509"/>
      <c r="AD54" s="510"/>
      <c r="AE54" s="511">
        <v>9</v>
      </c>
      <c r="AF54" s="509"/>
      <c r="AG54" s="510"/>
      <c r="AH54" s="511">
        <v>1</v>
      </c>
      <c r="AI54" s="509"/>
      <c r="AJ54" s="512"/>
      <c r="AK54" s="1511">
        <v>998223</v>
      </c>
      <c r="AL54" s="619"/>
      <c r="AM54" s="619"/>
      <c r="AN54" s="619"/>
      <c r="AO54" s="619"/>
      <c r="AP54" s="619"/>
      <c r="AQ54" s="619"/>
      <c r="AR54" s="619"/>
      <c r="AS54" s="619"/>
      <c r="AT54" s="1487">
        <v>1251</v>
      </c>
      <c r="AU54" s="1493"/>
      <c r="AV54" s="1493"/>
      <c r="AW54" s="1493"/>
      <c r="AX54" s="1493"/>
      <c r="AY54" s="1493"/>
      <c r="AZ54" s="1493"/>
      <c r="BA54" s="1493"/>
      <c r="BB54" s="1512"/>
      <c r="BC54" s="1487">
        <v>2200</v>
      </c>
      <c r="BD54" s="1493"/>
      <c r="BE54" s="1493"/>
      <c r="BF54" s="1493"/>
      <c r="BG54" s="1493"/>
      <c r="BH54" s="1493"/>
      <c r="BI54" s="1493"/>
      <c r="BJ54" s="1493"/>
      <c r="BK54" s="1512"/>
      <c r="BL54" s="1487"/>
      <c r="BM54" s="1493"/>
      <c r="BN54" s="1493"/>
      <c r="BO54" s="1493"/>
      <c r="BP54" s="1493"/>
      <c r="BQ54" s="1493"/>
      <c r="BR54" s="1493"/>
      <c r="BS54" s="1493"/>
      <c r="BT54" s="1512"/>
      <c r="BU54" s="1487">
        <v>34331</v>
      </c>
      <c r="BV54" s="1493"/>
      <c r="BW54" s="1493"/>
      <c r="BX54" s="1493"/>
      <c r="BY54" s="1493"/>
      <c r="BZ54" s="1493"/>
      <c r="CA54" s="1493"/>
      <c r="CB54" s="1493"/>
      <c r="CC54" s="1512"/>
      <c r="CD54" s="1518"/>
      <c r="CE54" s="1519"/>
      <c r="CF54" s="1519"/>
      <c r="CG54" s="1519"/>
      <c r="CH54" s="1519"/>
      <c r="CI54" s="1519"/>
      <c r="CJ54" s="1519"/>
      <c r="CK54" s="1519"/>
      <c r="CL54" s="1520"/>
      <c r="CM54" s="481">
        <f t="shared" si="1"/>
        <v>37782</v>
      </c>
      <c r="CN54" s="482"/>
      <c r="CO54" s="482"/>
      <c r="CP54" s="482"/>
      <c r="CQ54" s="482"/>
      <c r="CR54" s="482"/>
      <c r="CS54" s="482"/>
      <c r="CT54" s="482"/>
      <c r="CU54" s="483"/>
      <c r="CV54" s="1448"/>
      <c r="CW54" s="1448"/>
      <c r="CX54" s="1448"/>
      <c r="CY54" s="1448"/>
      <c r="CZ54" s="1448"/>
      <c r="DA54" s="1448"/>
      <c r="DB54" s="1448"/>
      <c r="DC54" s="1448"/>
      <c r="DD54" s="1448"/>
      <c r="DE54" s="1448">
        <v>237</v>
      </c>
      <c r="DF54" s="1448"/>
      <c r="DG54" s="1448"/>
      <c r="DH54" s="1448"/>
      <c r="DI54" s="1448"/>
      <c r="DJ54" s="1448"/>
      <c r="DK54" s="1448"/>
      <c r="DL54" s="1448"/>
      <c r="DM54" s="1448"/>
      <c r="DN54" s="1448">
        <v>213</v>
      </c>
      <c r="DO54" s="1448"/>
      <c r="DP54" s="1448"/>
      <c r="DQ54" s="1448"/>
      <c r="DR54" s="1448"/>
      <c r="DS54" s="1448"/>
      <c r="DT54" s="1448"/>
      <c r="DU54" s="1448"/>
      <c r="DV54" s="1521"/>
    </row>
    <row r="55" spans="1:126" ht="22.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521">
        <v>1</v>
      </c>
      <c r="AC55" s="519"/>
      <c r="AD55" s="520"/>
      <c r="AE55" s="518">
        <v>0</v>
      </c>
      <c r="AF55" s="519"/>
      <c r="AG55" s="520"/>
      <c r="AH55" s="518">
        <v>1</v>
      </c>
      <c r="AI55" s="519"/>
      <c r="AJ55" s="533"/>
      <c r="AK55" s="321">
        <f>SUM(AK46:AS54)</f>
        <v>8868992</v>
      </c>
      <c r="AL55" s="534"/>
      <c r="AM55" s="534"/>
      <c r="AN55" s="534"/>
      <c r="AO55" s="534"/>
      <c r="AP55" s="534"/>
      <c r="AQ55" s="534"/>
      <c r="AR55" s="534"/>
      <c r="AS55" s="534"/>
      <c r="AT55" s="484">
        <f>SUM(AT46:BB54)</f>
        <v>165953</v>
      </c>
      <c r="AU55" s="485"/>
      <c r="AV55" s="485"/>
      <c r="AW55" s="485"/>
      <c r="AX55" s="485"/>
      <c r="AY55" s="485"/>
      <c r="AZ55" s="485"/>
      <c r="BA55" s="485"/>
      <c r="BB55" s="486"/>
      <c r="BC55" s="484">
        <f>SUM(BC46:BK54)</f>
        <v>4336</v>
      </c>
      <c r="BD55" s="485"/>
      <c r="BE55" s="485"/>
      <c r="BF55" s="485"/>
      <c r="BG55" s="485"/>
      <c r="BH55" s="485"/>
      <c r="BI55" s="485"/>
      <c r="BJ55" s="485"/>
      <c r="BK55" s="486"/>
      <c r="BL55" s="484">
        <f>SUM(BL46:BT54)</f>
        <v>128583</v>
      </c>
      <c r="BM55" s="485"/>
      <c r="BN55" s="485"/>
      <c r="BO55" s="485"/>
      <c r="BP55" s="485"/>
      <c r="BQ55" s="485"/>
      <c r="BR55" s="485"/>
      <c r="BS55" s="485"/>
      <c r="BT55" s="486"/>
      <c r="BU55" s="484">
        <f>SUM(BU46:CC54)</f>
        <v>73529</v>
      </c>
      <c r="BV55" s="485"/>
      <c r="BW55" s="485"/>
      <c r="BX55" s="485"/>
      <c r="BY55" s="485"/>
      <c r="BZ55" s="485"/>
      <c r="CA55" s="485"/>
      <c r="CB55" s="485"/>
      <c r="CC55" s="486"/>
      <c r="CD55" s="484">
        <f>SUM(CD46:CL54)</f>
        <v>0</v>
      </c>
      <c r="CE55" s="485"/>
      <c r="CF55" s="485"/>
      <c r="CG55" s="485"/>
      <c r="CH55" s="485"/>
      <c r="CI55" s="485"/>
      <c r="CJ55" s="485"/>
      <c r="CK55" s="485"/>
      <c r="CL55" s="486"/>
      <c r="CM55" s="484">
        <f t="shared" si="1"/>
        <v>372401</v>
      </c>
      <c r="CN55" s="485"/>
      <c r="CO55" s="485"/>
      <c r="CP55" s="485"/>
      <c r="CQ55" s="485"/>
      <c r="CR55" s="485"/>
      <c r="CS55" s="485"/>
      <c r="CT55" s="485"/>
      <c r="CU55" s="486"/>
      <c r="CV55" s="321">
        <f>SUM(CV46:DD54)</f>
        <v>2570</v>
      </c>
      <c r="CW55" s="321"/>
      <c r="CX55" s="321"/>
      <c r="CY55" s="321"/>
      <c r="CZ55" s="321"/>
      <c r="DA55" s="321"/>
      <c r="DB55" s="321"/>
      <c r="DC55" s="321"/>
      <c r="DD55" s="321"/>
      <c r="DE55" s="321">
        <f>SUM(DE46:DM54)</f>
        <v>684</v>
      </c>
      <c r="DF55" s="321"/>
      <c r="DG55" s="321"/>
      <c r="DH55" s="321"/>
      <c r="DI55" s="321"/>
      <c r="DJ55" s="321"/>
      <c r="DK55" s="321"/>
      <c r="DL55" s="321"/>
      <c r="DM55" s="321"/>
      <c r="DN55" s="321">
        <f>SUM(DN46:DV54)</f>
        <v>456</v>
      </c>
      <c r="DO55" s="321"/>
      <c r="DP55" s="321"/>
      <c r="DQ55" s="321"/>
      <c r="DR55" s="321"/>
      <c r="DS55" s="321"/>
      <c r="DT55" s="321"/>
      <c r="DU55" s="321"/>
      <c r="DV55" s="494"/>
    </row>
    <row r="56" spans="1:126" ht="1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24"/>
      <c r="AC56" s="24"/>
      <c r="AD56" s="24"/>
      <c r="AE56" s="24"/>
      <c r="AF56" s="24"/>
      <c r="AG56" s="24"/>
      <c r="AH56" s="24"/>
      <c r="AI56" s="24"/>
      <c r="AJ56" s="24"/>
      <c r="DA56" s="16"/>
      <c r="DF56" s="16"/>
    </row>
    <row r="57" spans="1:126"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531">
        <v>1</v>
      </c>
      <c r="AC57" s="516"/>
      <c r="AD57" s="532"/>
      <c r="AE57" s="515">
        <v>1</v>
      </c>
      <c r="AF57" s="516"/>
      <c r="AG57" s="532"/>
      <c r="AH57" s="515">
        <v>1</v>
      </c>
      <c r="AI57" s="516"/>
      <c r="AJ57" s="517"/>
      <c r="AK57" s="347">
        <f>SUM(AK46:AS48)</f>
        <v>3257725</v>
      </c>
      <c r="AL57" s="348"/>
      <c r="AM57" s="348"/>
      <c r="AN57" s="348"/>
      <c r="AO57" s="348"/>
      <c r="AP57" s="348"/>
      <c r="AQ57" s="348"/>
      <c r="AR57" s="348"/>
      <c r="AS57" s="348"/>
      <c r="AT57" s="487">
        <f>SUM(AT46:BB48)</f>
        <v>128238</v>
      </c>
      <c r="AU57" s="488"/>
      <c r="AV57" s="488"/>
      <c r="AW57" s="488"/>
      <c r="AX57" s="488"/>
      <c r="AY57" s="488"/>
      <c r="AZ57" s="488"/>
      <c r="BA57" s="488"/>
      <c r="BB57" s="489"/>
      <c r="BC57" s="487">
        <f>SUM(BC46:BK48)</f>
        <v>135</v>
      </c>
      <c r="BD57" s="488"/>
      <c r="BE57" s="488"/>
      <c r="BF57" s="488"/>
      <c r="BG57" s="488"/>
      <c r="BH57" s="488"/>
      <c r="BI57" s="488"/>
      <c r="BJ57" s="488"/>
      <c r="BK57" s="489"/>
      <c r="BL57" s="487">
        <f>SUM(BL46:BT48)</f>
        <v>63997</v>
      </c>
      <c r="BM57" s="488"/>
      <c r="BN57" s="488"/>
      <c r="BO57" s="488"/>
      <c r="BP57" s="488"/>
      <c r="BQ57" s="488"/>
      <c r="BR57" s="488"/>
      <c r="BS57" s="488"/>
      <c r="BT57" s="489"/>
      <c r="BU57" s="487">
        <f>SUM(BU46:CC48)</f>
        <v>6355</v>
      </c>
      <c r="BV57" s="488"/>
      <c r="BW57" s="488"/>
      <c r="BX57" s="488"/>
      <c r="BY57" s="488"/>
      <c r="BZ57" s="488"/>
      <c r="CA57" s="488"/>
      <c r="CB57" s="488"/>
      <c r="CC57" s="489"/>
      <c r="CD57" s="487">
        <f>SUM(CD46:CL48)</f>
        <v>0</v>
      </c>
      <c r="CE57" s="488"/>
      <c r="CF57" s="488"/>
      <c r="CG57" s="488"/>
      <c r="CH57" s="488"/>
      <c r="CI57" s="488"/>
      <c r="CJ57" s="488"/>
      <c r="CK57" s="488"/>
      <c r="CL57" s="489"/>
      <c r="CM57" s="487">
        <f>SUM(AT57:CL57)</f>
        <v>198725</v>
      </c>
      <c r="CN57" s="488"/>
      <c r="CO57" s="488"/>
      <c r="CP57" s="488"/>
      <c r="CQ57" s="488"/>
      <c r="CR57" s="488"/>
      <c r="CS57" s="488"/>
      <c r="CT57" s="488"/>
      <c r="CU57" s="489"/>
      <c r="CV57" s="347">
        <f>SUM(CV46:DD48)</f>
        <v>2570</v>
      </c>
      <c r="CW57" s="347"/>
      <c r="CX57" s="347"/>
      <c r="CY57" s="347"/>
      <c r="CZ57" s="347"/>
      <c r="DA57" s="347"/>
      <c r="DB57" s="347"/>
      <c r="DC57" s="347"/>
      <c r="DD57" s="347"/>
      <c r="DE57" s="347">
        <f>SUM(DE46:DM48)</f>
        <v>150</v>
      </c>
      <c r="DF57" s="347"/>
      <c r="DG57" s="347"/>
      <c r="DH57" s="347"/>
      <c r="DI57" s="347"/>
      <c r="DJ57" s="347"/>
      <c r="DK57" s="347"/>
      <c r="DL57" s="347"/>
      <c r="DM57" s="347"/>
      <c r="DN57" s="347">
        <f>SUM(DN46:DV48)</f>
        <v>47</v>
      </c>
      <c r="DO57" s="347"/>
      <c r="DP57" s="347"/>
      <c r="DQ57" s="347"/>
      <c r="DR57" s="347"/>
      <c r="DS57" s="347"/>
      <c r="DT57" s="347"/>
      <c r="DU57" s="347"/>
      <c r="DV57" s="492"/>
    </row>
    <row r="58" spans="1:126"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508">
        <v>1</v>
      </c>
      <c r="AC58" s="509"/>
      <c r="AD58" s="510"/>
      <c r="AE58" s="511">
        <v>2</v>
      </c>
      <c r="AF58" s="509"/>
      <c r="AG58" s="510"/>
      <c r="AH58" s="511">
        <v>1</v>
      </c>
      <c r="AI58" s="509"/>
      <c r="AJ58" s="512"/>
      <c r="AK58" s="330">
        <f>SUM(AK49:AS52)</f>
        <v>4357739</v>
      </c>
      <c r="AL58" s="331"/>
      <c r="AM58" s="331"/>
      <c r="AN58" s="331"/>
      <c r="AO58" s="331"/>
      <c r="AP58" s="331"/>
      <c r="AQ58" s="331"/>
      <c r="AR58" s="331"/>
      <c r="AS58" s="331"/>
      <c r="AT58" s="481">
        <f>SUM(AT49:BB52)</f>
        <v>35689</v>
      </c>
      <c r="AU58" s="482"/>
      <c r="AV58" s="482"/>
      <c r="AW58" s="482"/>
      <c r="AX58" s="482"/>
      <c r="AY58" s="482"/>
      <c r="AZ58" s="482"/>
      <c r="BA58" s="482"/>
      <c r="BB58" s="483"/>
      <c r="BC58" s="481">
        <f>SUM(BC49:BK52)</f>
        <v>1308</v>
      </c>
      <c r="BD58" s="482"/>
      <c r="BE58" s="482"/>
      <c r="BF58" s="482"/>
      <c r="BG58" s="482"/>
      <c r="BH58" s="482"/>
      <c r="BI58" s="482"/>
      <c r="BJ58" s="482"/>
      <c r="BK58" s="483"/>
      <c r="BL58" s="481">
        <f>SUM(BL49:BT52)</f>
        <v>64586</v>
      </c>
      <c r="BM58" s="482"/>
      <c r="BN58" s="482"/>
      <c r="BO58" s="482"/>
      <c r="BP58" s="482"/>
      <c r="BQ58" s="482"/>
      <c r="BR58" s="482"/>
      <c r="BS58" s="482"/>
      <c r="BT58" s="483"/>
      <c r="BU58" s="481">
        <f>SUM(BU49:CC52)</f>
        <v>26515</v>
      </c>
      <c r="BV58" s="482"/>
      <c r="BW58" s="482"/>
      <c r="BX58" s="482"/>
      <c r="BY58" s="482"/>
      <c r="BZ58" s="482"/>
      <c r="CA58" s="482"/>
      <c r="CB58" s="482"/>
      <c r="CC58" s="483"/>
      <c r="CD58" s="481">
        <f>SUM(CD49:CL52)</f>
        <v>0</v>
      </c>
      <c r="CE58" s="482"/>
      <c r="CF58" s="482"/>
      <c r="CG58" s="482"/>
      <c r="CH58" s="482"/>
      <c r="CI58" s="482"/>
      <c r="CJ58" s="482"/>
      <c r="CK58" s="482"/>
      <c r="CL58" s="483"/>
      <c r="CM58" s="481">
        <f>SUM(AT58:CL58)</f>
        <v>128098</v>
      </c>
      <c r="CN58" s="482"/>
      <c r="CO58" s="482"/>
      <c r="CP58" s="482"/>
      <c r="CQ58" s="482"/>
      <c r="CR58" s="482"/>
      <c r="CS58" s="482"/>
      <c r="CT58" s="482"/>
      <c r="CU58" s="483"/>
      <c r="CV58" s="330">
        <f>SUM(CV49:DD52)</f>
        <v>0</v>
      </c>
      <c r="CW58" s="330"/>
      <c r="CX58" s="330"/>
      <c r="CY58" s="330"/>
      <c r="CZ58" s="330"/>
      <c r="DA58" s="330"/>
      <c r="DB58" s="330"/>
      <c r="DC58" s="330"/>
      <c r="DD58" s="330"/>
      <c r="DE58" s="330">
        <f>SUM(DE49:DM52)</f>
        <v>284</v>
      </c>
      <c r="DF58" s="330"/>
      <c r="DG58" s="330"/>
      <c r="DH58" s="330"/>
      <c r="DI58" s="330"/>
      <c r="DJ58" s="330"/>
      <c r="DK58" s="330"/>
      <c r="DL58" s="330"/>
      <c r="DM58" s="330"/>
      <c r="DN58" s="330">
        <f>SUM(DN49:DV52)</f>
        <v>137</v>
      </c>
      <c r="DO58" s="330"/>
      <c r="DP58" s="330"/>
      <c r="DQ58" s="330"/>
      <c r="DR58" s="330"/>
      <c r="DS58" s="330"/>
      <c r="DT58" s="330"/>
      <c r="DU58" s="330"/>
      <c r="DV58" s="493"/>
    </row>
    <row r="59" spans="1:126"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508">
        <v>1</v>
      </c>
      <c r="AC59" s="509"/>
      <c r="AD59" s="510"/>
      <c r="AE59" s="511">
        <v>3</v>
      </c>
      <c r="AF59" s="509"/>
      <c r="AG59" s="510"/>
      <c r="AH59" s="511">
        <v>1</v>
      </c>
      <c r="AI59" s="509"/>
      <c r="AJ59" s="512"/>
      <c r="AK59" s="330">
        <f>AK53</f>
        <v>255305</v>
      </c>
      <c r="AL59" s="331"/>
      <c r="AM59" s="331"/>
      <c r="AN59" s="331"/>
      <c r="AO59" s="331"/>
      <c r="AP59" s="331"/>
      <c r="AQ59" s="331"/>
      <c r="AR59" s="331"/>
      <c r="AS59" s="331"/>
      <c r="AT59" s="481">
        <f>AT53</f>
        <v>775</v>
      </c>
      <c r="AU59" s="482"/>
      <c r="AV59" s="482"/>
      <c r="AW59" s="482"/>
      <c r="AX59" s="482"/>
      <c r="AY59" s="482"/>
      <c r="AZ59" s="482"/>
      <c r="BA59" s="482"/>
      <c r="BB59" s="483"/>
      <c r="BC59" s="481">
        <f>BC53</f>
        <v>693</v>
      </c>
      <c r="BD59" s="482"/>
      <c r="BE59" s="482"/>
      <c r="BF59" s="482"/>
      <c r="BG59" s="482"/>
      <c r="BH59" s="482"/>
      <c r="BI59" s="482"/>
      <c r="BJ59" s="482"/>
      <c r="BK59" s="483"/>
      <c r="BL59" s="481">
        <f>BL53</f>
        <v>0</v>
      </c>
      <c r="BM59" s="482"/>
      <c r="BN59" s="482"/>
      <c r="BO59" s="482"/>
      <c r="BP59" s="482"/>
      <c r="BQ59" s="482"/>
      <c r="BR59" s="482"/>
      <c r="BS59" s="482"/>
      <c r="BT59" s="483"/>
      <c r="BU59" s="481">
        <f>BU53</f>
        <v>6328</v>
      </c>
      <c r="BV59" s="482"/>
      <c r="BW59" s="482"/>
      <c r="BX59" s="482"/>
      <c r="BY59" s="482"/>
      <c r="BZ59" s="482"/>
      <c r="CA59" s="482"/>
      <c r="CB59" s="482"/>
      <c r="CC59" s="483"/>
      <c r="CD59" s="481">
        <f>CD53</f>
        <v>0</v>
      </c>
      <c r="CE59" s="482"/>
      <c r="CF59" s="482"/>
      <c r="CG59" s="482"/>
      <c r="CH59" s="482"/>
      <c r="CI59" s="482"/>
      <c r="CJ59" s="482"/>
      <c r="CK59" s="482"/>
      <c r="CL59" s="483"/>
      <c r="CM59" s="481">
        <f>SUM(AT59:CL59)</f>
        <v>7796</v>
      </c>
      <c r="CN59" s="482"/>
      <c r="CO59" s="482"/>
      <c r="CP59" s="482"/>
      <c r="CQ59" s="482"/>
      <c r="CR59" s="482"/>
      <c r="CS59" s="482"/>
      <c r="CT59" s="482"/>
      <c r="CU59" s="483"/>
      <c r="CV59" s="330">
        <f>CV53</f>
        <v>0</v>
      </c>
      <c r="CW59" s="330"/>
      <c r="CX59" s="330"/>
      <c r="CY59" s="330"/>
      <c r="CZ59" s="330"/>
      <c r="DA59" s="330"/>
      <c r="DB59" s="330"/>
      <c r="DC59" s="330"/>
      <c r="DD59" s="330"/>
      <c r="DE59" s="330">
        <f>DE53</f>
        <v>13</v>
      </c>
      <c r="DF59" s="330"/>
      <c r="DG59" s="330"/>
      <c r="DH59" s="330"/>
      <c r="DI59" s="330"/>
      <c r="DJ59" s="330"/>
      <c r="DK59" s="330"/>
      <c r="DL59" s="330"/>
      <c r="DM59" s="330"/>
      <c r="DN59" s="330">
        <f>DN53</f>
        <v>59</v>
      </c>
      <c r="DO59" s="330"/>
      <c r="DP59" s="330"/>
      <c r="DQ59" s="330"/>
      <c r="DR59" s="330"/>
      <c r="DS59" s="330"/>
      <c r="DT59" s="330"/>
      <c r="DU59" s="330"/>
      <c r="DV59" s="493"/>
    </row>
    <row r="60" spans="1:126"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521">
        <v>1</v>
      </c>
      <c r="AC60" s="519"/>
      <c r="AD60" s="520"/>
      <c r="AE60" s="518">
        <v>4</v>
      </c>
      <c r="AF60" s="519"/>
      <c r="AG60" s="520"/>
      <c r="AH60" s="518">
        <v>1</v>
      </c>
      <c r="AI60" s="519"/>
      <c r="AJ60" s="533"/>
      <c r="AK60" s="321">
        <f>AK54</f>
        <v>998223</v>
      </c>
      <c r="AL60" s="534"/>
      <c r="AM60" s="534"/>
      <c r="AN60" s="534"/>
      <c r="AO60" s="534"/>
      <c r="AP60" s="534"/>
      <c r="AQ60" s="534"/>
      <c r="AR60" s="534"/>
      <c r="AS60" s="534"/>
      <c r="AT60" s="484">
        <f>AT54</f>
        <v>1251</v>
      </c>
      <c r="AU60" s="485"/>
      <c r="AV60" s="485"/>
      <c r="AW60" s="485"/>
      <c r="AX60" s="485"/>
      <c r="AY60" s="485"/>
      <c r="AZ60" s="485"/>
      <c r="BA60" s="485"/>
      <c r="BB60" s="486"/>
      <c r="BC60" s="484">
        <f>BC54</f>
        <v>2200</v>
      </c>
      <c r="BD60" s="485"/>
      <c r="BE60" s="485"/>
      <c r="BF60" s="485"/>
      <c r="BG60" s="485"/>
      <c r="BH60" s="485"/>
      <c r="BI60" s="485"/>
      <c r="BJ60" s="485"/>
      <c r="BK60" s="486"/>
      <c r="BL60" s="484">
        <f>BL54</f>
        <v>0</v>
      </c>
      <c r="BM60" s="485"/>
      <c r="BN60" s="485"/>
      <c r="BO60" s="485"/>
      <c r="BP60" s="485"/>
      <c r="BQ60" s="485"/>
      <c r="BR60" s="485"/>
      <c r="BS60" s="485"/>
      <c r="BT60" s="486"/>
      <c r="BU60" s="484">
        <f>BU54</f>
        <v>34331</v>
      </c>
      <c r="BV60" s="485"/>
      <c r="BW60" s="485"/>
      <c r="BX60" s="485"/>
      <c r="BY60" s="485"/>
      <c r="BZ60" s="485"/>
      <c r="CA60" s="485"/>
      <c r="CB60" s="485"/>
      <c r="CC60" s="486"/>
      <c r="CD60" s="484">
        <f>CD54</f>
        <v>0</v>
      </c>
      <c r="CE60" s="485"/>
      <c r="CF60" s="485"/>
      <c r="CG60" s="485"/>
      <c r="CH60" s="485"/>
      <c r="CI60" s="485"/>
      <c r="CJ60" s="485"/>
      <c r="CK60" s="485"/>
      <c r="CL60" s="486"/>
      <c r="CM60" s="484">
        <f>SUM(AT60:CL60)</f>
        <v>37782</v>
      </c>
      <c r="CN60" s="485"/>
      <c r="CO60" s="485"/>
      <c r="CP60" s="485"/>
      <c r="CQ60" s="485"/>
      <c r="CR60" s="485"/>
      <c r="CS60" s="485"/>
      <c r="CT60" s="485"/>
      <c r="CU60" s="486"/>
      <c r="CV60" s="321">
        <f>CV54</f>
        <v>0</v>
      </c>
      <c r="CW60" s="321"/>
      <c r="CX60" s="321"/>
      <c r="CY60" s="321"/>
      <c r="CZ60" s="321"/>
      <c r="DA60" s="321"/>
      <c r="DB60" s="321"/>
      <c r="DC60" s="321"/>
      <c r="DD60" s="321"/>
      <c r="DE60" s="321">
        <f>DE54</f>
        <v>237</v>
      </c>
      <c r="DF60" s="321"/>
      <c r="DG60" s="321"/>
      <c r="DH60" s="321"/>
      <c r="DI60" s="321"/>
      <c r="DJ60" s="321"/>
      <c r="DK60" s="321"/>
      <c r="DL60" s="321"/>
      <c r="DM60" s="321"/>
      <c r="DN60" s="321">
        <f>DN54</f>
        <v>213</v>
      </c>
      <c r="DO60" s="321"/>
      <c r="DP60" s="321"/>
      <c r="DQ60" s="321"/>
      <c r="DR60" s="321"/>
      <c r="DS60" s="321"/>
      <c r="DT60" s="321"/>
      <c r="DU60" s="321"/>
      <c r="DV60" s="494"/>
    </row>
    <row r="61" spans="1:126" ht="11.25" customHeight="1" thickBot="1">
      <c r="M61" s="16"/>
      <c r="R61" s="16"/>
      <c r="U61" s="17"/>
      <c r="V61" s="17"/>
      <c r="W61" s="17"/>
      <c r="AB61" s="24"/>
      <c r="AC61" s="24"/>
      <c r="AD61" s="24"/>
      <c r="AE61" s="24"/>
      <c r="AF61" s="24"/>
      <c r="AG61" s="24"/>
      <c r="AH61" s="24"/>
      <c r="AI61" s="24"/>
      <c r="AJ61" s="24"/>
      <c r="DA61" s="16"/>
      <c r="DF61" s="16"/>
    </row>
    <row r="62" spans="1:126"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246"/>
      <c r="AB62" s="531">
        <v>1</v>
      </c>
      <c r="AC62" s="516"/>
      <c r="AD62" s="532"/>
      <c r="AE62" s="515">
        <v>5</v>
      </c>
      <c r="AF62" s="516"/>
      <c r="AG62" s="532"/>
      <c r="AH62" s="515">
        <v>1</v>
      </c>
      <c r="AI62" s="516"/>
      <c r="AJ62" s="517"/>
      <c r="AK62" s="1504">
        <v>5075874</v>
      </c>
      <c r="AL62" s="605"/>
      <c r="AM62" s="605"/>
      <c r="AN62" s="605"/>
      <c r="AO62" s="605"/>
      <c r="AP62" s="605"/>
      <c r="AQ62" s="605"/>
      <c r="AR62" s="605"/>
      <c r="AS62" s="605"/>
      <c r="AT62" s="1483">
        <v>109280</v>
      </c>
      <c r="AU62" s="1508"/>
      <c r="AV62" s="1508"/>
      <c r="AW62" s="1508"/>
      <c r="AX62" s="1508"/>
      <c r="AY62" s="1508"/>
      <c r="AZ62" s="1508"/>
      <c r="BA62" s="1508"/>
      <c r="BB62" s="1509"/>
      <c r="BC62" s="1505">
        <v>1081</v>
      </c>
      <c r="BD62" s="1506"/>
      <c r="BE62" s="1506"/>
      <c r="BF62" s="1506"/>
      <c r="BG62" s="1506"/>
      <c r="BH62" s="1506"/>
      <c r="BI62" s="1506"/>
      <c r="BJ62" s="1506"/>
      <c r="BK62" s="1507"/>
      <c r="BL62" s="1505">
        <v>85721</v>
      </c>
      <c r="BM62" s="1506"/>
      <c r="BN62" s="1506"/>
      <c r="BO62" s="1506"/>
      <c r="BP62" s="1506"/>
      <c r="BQ62" s="1506"/>
      <c r="BR62" s="1506"/>
      <c r="BS62" s="1506"/>
      <c r="BT62" s="1507"/>
      <c r="BU62" s="1505">
        <v>21915</v>
      </c>
      <c r="BV62" s="1506"/>
      <c r="BW62" s="1506"/>
      <c r="BX62" s="1506"/>
      <c r="BY62" s="1506"/>
      <c r="BZ62" s="1506"/>
      <c r="CA62" s="1506"/>
      <c r="CB62" s="1506"/>
      <c r="CC62" s="1507"/>
      <c r="CD62" s="1505"/>
      <c r="CE62" s="1506"/>
      <c r="CF62" s="1506"/>
      <c r="CG62" s="1506"/>
      <c r="CH62" s="1506"/>
      <c r="CI62" s="1506"/>
      <c r="CJ62" s="1506"/>
      <c r="CK62" s="1506"/>
      <c r="CL62" s="1507"/>
      <c r="CM62" s="487">
        <f>SUM(AT62:CL62)</f>
        <v>217997</v>
      </c>
      <c r="CN62" s="488"/>
      <c r="CO62" s="488"/>
      <c r="CP62" s="488"/>
      <c r="CQ62" s="488"/>
      <c r="CR62" s="488"/>
      <c r="CS62" s="488"/>
      <c r="CT62" s="488"/>
      <c r="CU62" s="489"/>
      <c r="CV62" s="1447">
        <v>1714</v>
      </c>
      <c r="CW62" s="1447"/>
      <c r="CX62" s="1447"/>
      <c r="CY62" s="1447"/>
      <c r="CZ62" s="1447"/>
      <c r="DA62" s="1447"/>
      <c r="DB62" s="1447"/>
      <c r="DC62" s="1447"/>
      <c r="DD62" s="1447"/>
      <c r="DE62" s="1447">
        <v>289</v>
      </c>
      <c r="DF62" s="1447"/>
      <c r="DG62" s="1447"/>
      <c r="DH62" s="1447"/>
      <c r="DI62" s="1447"/>
      <c r="DJ62" s="1447"/>
      <c r="DK62" s="1447"/>
      <c r="DL62" s="1447"/>
      <c r="DM62" s="1447"/>
      <c r="DN62" s="1447">
        <v>123</v>
      </c>
      <c r="DO62" s="1447"/>
      <c r="DP62" s="1447"/>
      <c r="DQ62" s="1447"/>
      <c r="DR62" s="1447"/>
      <c r="DS62" s="1447"/>
      <c r="DT62" s="1447"/>
      <c r="DU62" s="1447"/>
      <c r="DV62" s="1517"/>
    </row>
    <row r="63" spans="1:126"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508">
        <v>1</v>
      </c>
      <c r="AC63" s="509"/>
      <c r="AD63" s="510"/>
      <c r="AE63" s="511">
        <v>6</v>
      </c>
      <c r="AF63" s="509"/>
      <c r="AG63" s="510"/>
      <c r="AH63" s="511">
        <v>1</v>
      </c>
      <c r="AI63" s="509"/>
      <c r="AJ63" s="512"/>
      <c r="AK63" s="1511">
        <v>170198</v>
      </c>
      <c r="AL63" s="619"/>
      <c r="AM63" s="619"/>
      <c r="AN63" s="619"/>
      <c r="AO63" s="619"/>
      <c r="AP63" s="619"/>
      <c r="AQ63" s="619"/>
      <c r="AR63" s="619"/>
      <c r="AS63" s="619"/>
      <c r="AT63" s="1487">
        <v>517</v>
      </c>
      <c r="AU63" s="1493"/>
      <c r="AV63" s="1493"/>
      <c r="AW63" s="1493"/>
      <c r="AX63" s="1493"/>
      <c r="AY63" s="1493"/>
      <c r="AZ63" s="1493"/>
      <c r="BA63" s="1493"/>
      <c r="BB63" s="1512"/>
      <c r="BC63" s="1518">
        <v>520</v>
      </c>
      <c r="BD63" s="1519"/>
      <c r="BE63" s="1519"/>
      <c r="BF63" s="1519"/>
      <c r="BG63" s="1519"/>
      <c r="BH63" s="1519"/>
      <c r="BI63" s="1519"/>
      <c r="BJ63" s="1519"/>
      <c r="BK63" s="1520"/>
      <c r="BL63" s="1518"/>
      <c r="BM63" s="1519"/>
      <c r="BN63" s="1519"/>
      <c r="BO63" s="1519"/>
      <c r="BP63" s="1519"/>
      <c r="BQ63" s="1519"/>
      <c r="BR63" s="1519"/>
      <c r="BS63" s="1519"/>
      <c r="BT63" s="1520"/>
      <c r="BU63" s="1518">
        <v>4219</v>
      </c>
      <c r="BV63" s="1519"/>
      <c r="BW63" s="1519"/>
      <c r="BX63" s="1519"/>
      <c r="BY63" s="1519"/>
      <c r="BZ63" s="1519"/>
      <c r="CA63" s="1519"/>
      <c r="CB63" s="1519"/>
      <c r="CC63" s="1520"/>
      <c r="CD63" s="1518"/>
      <c r="CE63" s="1519"/>
      <c r="CF63" s="1519"/>
      <c r="CG63" s="1519"/>
      <c r="CH63" s="1519"/>
      <c r="CI63" s="1519"/>
      <c r="CJ63" s="1519"/>
      <c r="CK63" s="1519"/>
      <c r="CL63" s="1520"/>
      <c r="CM63" s="481">
        <f>SUM(AT63:CL63)</f>
        <v>5256</v>
      </c>
      <c r="CN63" s="482"/>
      <c r="CO63" s="482"/>
      <c r="CP63" s="482"/>
      <c r="CQ63" s="482"/>
      <c r="CR63" s="482"/>
      <c r="CS63" s="482"/>
      <c r="CT63" s="482"/>
      <c r="CU63" s="483"/>
      <c r="CV63" s="1448"/>
      <c r="CW63" s="1448"/>
      <c r="CX63" s="1448"/>
      <c r="CY63" s="1448"/>
      <c r="CZ63" s="1448"/>
      <c r="DA63" s="1448"/>
      <c r="DB63" s="1448"/>
      <c r="DC63" s="1448"/>
      <c r="DD63" s="1448"/>
      <c r="DE63" s="1448">
        <v>9</v>
      </c>
      <c r="DF63" s="1448"/>
      <c r="DG63" s="1448"/>
      <c r="DH63" s="1448"/>
      <c r="DI63" s="1448"/>
      <c r="DJ63" s="1448"/>
      <c r="DK63" s="1448"/>
      <c r="DL63" s="1448"/>
      <c r="DM63" s="1448"/>
      <c r="DN63" s="1448">
        <v>41</v>
      </c>
      <c r="DO63" s="1448"/>
      <c r="DP63" s="1448"/>
      <c r="DQ63" s="1448"/>
      <c r="DR63" s="1448"/>
      <c r="DS63" s="1448"/>
      <c r="DT63" s="1448"/>
      <c r="DU63" s="1448"/>
      <c r="DV63" s="1521"/>
    </row>
    <row r="64" spans="1:126" ht="15" customHeight="1">
      <c r="A64" s="550"/>
      <c r="B64" s="549"/>
      <c r="C64" s="549"/>
      <c r="D64" s="551"/>
      <c r="E64" s="551"/>
      <c r="F64" s="552"/>
      <c r="G64" s="245" t="s">
        <v>10</v>
      </c>
      <c r="H64" s="246"/>
      <c r="I64" s="246"/>
      <c r="J64" s="246"/>
      <c r="K64" s="246"/>
      <c r="L64" s="246"/>
      <c r="M64" s="246"/>
      <c r="N64" s="246"/>
      <c r="O64" s="246"/>
      <c r="P64" s="246"/>
      <c r="Q64" s="246"/>
      <c r="R64" s="246"/>
      <c r="S64" s="246"/>
      <c r="T64" s="246"/>
      <c r="U64" s="246"/>
      <c r="V64" s="246"/>
      <c r="W64" s="246"/>
      <c r="X64" s="246"/>
      <c r="Y64" s="246"/>
      <c r="Z64" s="246"/>
      <c r="AA64" s="513"/>
      <c r="AB64" s="508">
        <v>1</v>
      </c>
      <c r="AC64" s="509"/>
      <c r="AD64" s="510"/>
      <c r="AE64" s="511">
        <v>7</v>
      </c>
      <c r="AF64" s="509"/>
      <c r="AG64" s="510"/>
      <c r="AH64" s="511">
        <v>1</v>
      </c>
      <c r="AI64" s="509"/>
      <c r="AJ64" s="512"/>
      <c r="AK64" s="1511">
        <v>665471</v>
      </c>
      <c r="AL64" s="619"/>
      <c r="AM64" s="619"/>
      <c r="AN64" s="619"/>
      <c r="AO64" s="619"/>
      <c r="AP64" s="619"/>
      <c r="AQ64" s="619"/>
      <c r="AR64" s="619"/>
      <c r="AS64" s="619"/>
      <c r="AT64" s="1487">
        <v>835</v>
      </c>
      <c r="AU64" s="1493"/>
      <c r="AV64" s="1493"/>
      <c r="AW64" s="1493"/>
      <c r="AX64" s="1493"/>
      <c r="AY64" s="1493"/>
      <c r="AZ64" s="1493"/>
      <c r="BA64" s="1493"/>
      <c r="BB64" s="1512"/>
      <c r="BC64" s="1518">
        <v>1651</v>
      </c>
      <c r="BD64" s="1519"/>
      <c r="BE64" s="1519"/>
      <c r="BF64" s="1519"/>
      <c r="BG64" s="1519"/>
      <c r="BH64" s="1519"/>
      <c r="BI64" s="1519"/>
      <c r="BJ64" s="1519"/>
      <c r="BK64" s="1520"/>
      <c r="BL64" s="1518"/>
      <c r="BM64" s="1519"/>
      <c r="BN64" s="1519"/>
      <c r="BO64" s="1519"/>
      <c r="BP64" s="1519"/>
      <c r="BQ64" s="1519"/>
      <c r="BR64" s="1519"/>
      <c r="BS64" s="1519"/>
      <c r="BT64" s="1520"/>
      <c r="BU64" s="1518">
        <v>22887</v>
      </c>
      <c r="BV64" s="1519"/>
      <c r="BW64" s="1519"/>
      <c r="BX64" s="1519"/>
      <c r="BY64" s="1519"/>
      <c r="BZ64" s="1519"/>
      <c r="CA64" s="1519"/>
      <c r="CB64" s="1519"/>
      <c r="CC64" s="1520"/>
      <c r="CD64" s="1518"/>
      <c r="CE64" s="1519"/>
      <c r="CF64" s="1519"/>
      <c r="CG64" s="1519"/>
      <c r="CH64" s="1519"/>
      <c r="CI64" s="1519"/>
      <c r="CJ64" s="1519"/>
      <c r="CK64" s="1519"/>
      <c r="CL64" s="1520"/>
      <c r="CM64" s="481">
        <f>SUM(AT64:CL64)</f>
        <v>25373</v>
      </c>
      <c r="CN64" s="482"/>
      <c r="CO64" s="482"/>
      <c r="CP64" s="482"/>
      <c r="CQ64" s="482"/>
      <c r="CR64" s="482"/>
      <c r="CS64" s="482"/>
      <c r="CT64" s="482"/>
      <c r="CU64" s="483"/>
      <c r="CV64" s="1448"/>
      <c r="CW64" s="1448"/>
      <c r="CX64" s="1448"/>
      <c r="CY64" s="1448"/>
      <c r="CZ64" s="1448"/>
      <c r="DA64" s="1448"/>
      <c r="DB64" s="1448"/>
      <c r="DC64" s="1448"/>
      <c r="DD64" s="1448"/>
      <c r="DE64" s="1448">
        <v>157</v>
      </c>
      <c r="DF64" s="1448"/>
      <c r="DG64" s="1448"/>
      <c r="DH64" s="1448"/>
      <c r="DI64" s="1448"/>
      <c r="DJ64" s="1448"/>
      <c r="DK64" s="1448"/>
      <c r="DL64" s="1448"/>
      <c r="DM64" s="1448"/>
      <c r="DN64" s="1448">
        <v>141</v>
      </c>
      <c r="DO64" s="1448"/>
      <c r="DP64" s="1448"/>
      <c r="DQ64" s="1448"/>
      <c r="DR64" s="1448"/>
      <c r="DS64" s="1448"/>
      <c r="DT64" s="1448"/>
      <c r="DU64" s="1448"/>
      <c r="DV64" s="1521"/>
    </row>
    <row r="65" spans="1:137"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246"/>
      <c r="AB65" s="521">
        <v>1</v>
      </c>
      <c r="AC65" s="519"/>
      <c r="AD65" s="520"/>
      <c r="AE65" s="518">
        <v>8</v>
      </c>
      <c r="AF65" s="519"/>
      <c r="AG65" s="520"/>
      <c r="AH65" s="518">
        <v>1</v>
      </c>
      <c r="AI65" s="519"/>
      <c r="AJ65" s="533"/>
      <c r="AK65" s="321">
        <f>SUM(AK62:AS64)</f>
        <v>5911543</v>
      </c>
      <c r="AL65" s="534"/>
      <c r="AM65" s="534"/>
      <c r="AN65" s="534"/>
      <c r="AO65" s="534"/>
      <c r="AP65" s="534"/>
      <c r="AQ65" s="534"/>
      <c r="AR65" s="534"/>
      <c r="AS65" s="534"/>
      <c r="AT65" s="484">
        <f>SUM(AT62:BB64)</f>
        <v>110632</v>
      </c>
      <c r="AU65" s="485"/>
      <c r="AV65" s="485"/>
      <c r="AW65" s="485"/>
      <c r="AX65" s="485"/>
      <c r="AY65" s="485"/>
      <c r="AZ65" s="485"/>
      <c r="BA65" s="485"/>
      <c r="BB65" s="486"/>
      <c r="BC65" s="484">
        <f>SUM(BC62:BK64)</f>
        <v>3252</v>
      </c>
      <c r="BD65" s="485"/>
      <c r="BE65" s="485"/>
      <c r="BF65" s="485"/>
      <c r="BG65" s="485"/>
      <c r="BH65" s="485"/>
      <c r="BI65" s="485"/>
      <c r="BJ65" s="485"/>
      <c r="BK65" s="486"/>
      <c r="BL65" s="484">
        <f>SUM(BL62:BT64)</f>
        <v>85721</v>
      </c>
      <c r="BM65" s="485"/>
      <c r="BN65" s="485"/>
      <c r="BO65" s="485"/>
      <c r="BP65" s="485"/>
      <c r="BQ65" s="485"/>
      <c r="BR65" s="485"/>
      <c r="BS65" s="485"/>
      <c r="BT65" s="486"/>
      <c r="BU65" s="484">
        <f>SUM(BU62:CC64)</f>
        <v>49021</v>
      </c>
      <c r="BV65" s="485"/>
      <c r="BW65" s="485"/>
      <c r="BX65" s="485"/>
      <c r="BY65" s="485"/>
      <c r="BZ65" s="485"/>
      <c r="CA65" s="485"/>
      <c r="CB65" s="485"/>
      <c r="CC65" s="486"/>
      <c r="CD65" s="484">
        <f>SUM(CD62:CL64)</f>
        <v>0</v>
      </c>
      <c r="CE65" s="485"/>
      <c r="CF65" s="485"/>
      <c r="CG65" s="485"/>
      <c r="CH65" s="485"/>
      <c r="CI65" s="485"/>
      <c r="CJ65" s="485"/>
      <c r="CK65" s="485"/>
      <c r="CL65" s="486"/>
      <c r="CM65" s="484">
        <f>SUM(AT65:CL65)</f>
        <v>248626</v>
      </c>
      <c r="CN65" s="485"/>
      <c r="CO65" s="485"/>
      <c r="CP65" s="485"/>
      <c r="CQ65" s="485"/>
      <c r="CR65" s="485"/>
      <c r="CS65" s="485"/>
      <c r="CT65" s="485"/>
      <c r="CU65" s="486"/>
      <c r="CV65" s="321">
        <f>SUM(CV62:DD64)</f>
        <v>1714</v>
      </c>
      <c r="CW65" s="321"/>
      <c r="CX65" s="321"/>
      <c r="CY65" s="321"/>
      <c r="CZ65" s="321"/>
      <c r="DA65" s="321"/>
      <c r="DB65" s="321"/>
      <c r="DC65" s="321"/>
      <c r="DD65" s="321"/>
      <c r="DE65" s="321">
        <f>SUM(DE62:DM64)</f>
        <v>455</v>
      </c>
      <c r="DF65" s="321"/>
      <c r="DG65" s="321"/>
      <c r="DH65" s="321"/>
      <c r="DI65" s="321"/>
      <c r="DJ65" s="321"/>
      <c r="DK65" s="321"/>
      <c r="DL65" s="321"/>
      <c r="DM65" s="321"/>
      <c r="DN65" s="321">
        <f>SUM(DN62:DV64)</f>
        <v>305</v>
      </c>
      <c r="DO65" s="321"/>
      <c r="DP65" s="321"/>
      <c r="DQ65" s="321"/>
      <c r="DR65" s="321"/>
      <c r="DS65" s="321"/>
      <c r="DT65" s="321"/>
      <c r="DU65" s="321"/>
      <c r="DV65" s="494"/>
    </row>
    <row r="66" spans="1:137" s="17" customFormat="1" ht="15" customHeight="1">
      <c r="A66" s="36"/>
      <c r="B66" s="40"/>
      <c r="C66" s="40"/>
      <c r="D66" s="36"/>
      <c r="E66" s="36"/>
      <c r="F66" s="36"/>
      <c r="G66" s="137"/>
      <c r="H66" s="138"/>
      <c r="I66" s="138"/>
      <c r="J66" s="138"/>
      <c r="K66" s="138"/>
      <c r="L66" s="138"/>
      <c r="M66" s="138"/>
      <c r="N66" s="138"/>
      <c r="O66" s="138"/>
      <c r="P66" s="138"/>
      <c r="Q66" s="138"/>
      <c r="R66" s="138"/>
      <c r="S66" s="138"/>
      <c r="T66" s="138"/>
      <c r="U66" s="138"/>
      <c r="V66" s="138"/>
      <c r="W66" s="138"/>
      <c r="X66" s="138"/>
      <c r="Y66" s="138"/>
      <c r="Z66" s="138"/>
      <c r="AA66" s="138"/>
      <c r="AB66" s="99"/>
      <c r="AC66" s="99"/>
      <c r="AD66" s="99"/>
      <c r="AE66" s="99"/>
      <c r="AF66" s="100"/>
      <c r="AG66" s="100"/>
      <c r="AH66" s="100"/>
      <c r="AI66" s="100"/>
      <c r="AJ66" s="100"/>
      <c r="AK66" s="143"/>
      <c r="AL66" s="144"/>
      <c r="AM66" s="144"/>
      <c r="AN66" s="144"/>
      <c r="AO66" s="144"/>
      <c r="AP66" s="144"/>
      <c r="AQ66" s="144"/>
      <c r="AR66" s="144"/>
      <c r="AS66" s="144"/>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4"/>
      <c r="DG66" s="144"/>
      <c r="DQ66" s="144"/>
      <c r="DR66" s="144"/>
      <c r="DS66" s="144"/>
      <c r="DT66" s="144"/>
      <c r="DU66" s="144"/>
      <c r="DV66" s="144"/>
      <c r="DW66" s="143"/>
      <c r="DX66" s="144"/>
      <c r="DY66" s="144"/>
      <c r="DZ66" s="144"/>
      <c r="EA66" s="144"/>
      <c r="EB66" s="144"/>
      <c r="EC66" s="144"/>
      <c r="ED66" s="144"/>
      <c r="EE66" s="144"/>
      <c r="EF66" s="144"/>
      <c r="EG66" s="26"/>
    </row>
    <row r="67" spans="1:137" s="152" customFormat="1" ht="12.75" customHeight="1">
      <c r="A67" s="561"/>
      <c r="B67" s="561"/>
      <c r="C67" s="561"/>
      <c r="D67" s="561"/>
      <c r="E67" s="561"/>
      <c r="F67" s="561"/>
      <c r="G67" s="562"/>
      <c r="H67" s="563" t="s">
        <v>62</v>
      </c>
      <c r="I67" s="266"/>
      <c r="J67" s="266"/>
      <c r="K67" s="266"/>
      <c r="L67" s="266"/>
      <c r="M67" s="266"/>
      <c r="N67" s="266"/>
      <c r="O67" s="266"/>
      <c r="P67" s="266"/>
      <c r="Q67" s="266"/>
      <c r="R67" s="266"/>
      <c r="S67" s="266"/>
      <c r="T67" s="266"/>
      <c r="U67" s="266"/>
      <c r="V67" s="266"/>
      <c r="W67" s="266"/>
      <c r="X67" s="266"/>
      <c r="Y67" s="267"/>
      <c r="Z67" s="564" t="s">
        <v>517</v>
      </c>
      <c r="AA67" s="266"/>
      <c r="AB67" s="266"/>
      <c r="AC67" s="266"/>
      <c r="AD67" s="266"/>
      <c r="AE67" s="267"/>
      <c r="AF67" s="514" t="str">
        <f>"第5表　課税標準額段階別"&amp; LEFT(表00!AA1,6) &amp; "分所得割額等に関する調
　　　　　　　　　　　　　　　　【給与所得者】（つづき）
総　　括　　表"</f>
        <v>第5表　課税標準額段階別平成29年度分所得割額等に関する調
　　　　　　　　　　　　　　　　【給与所得者】（つづき）
総　　括　　表</v>
      </c>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565" t="s">
        <v>608</v>
      </c>
      <c r="CZ67" s="565"/>
      <c r="DA67" s="565"/>
      <c r="DB67" s="565"/>
      <c r="DC67" s="565"/>
      <c r="DD67" s="565"/>
      <c r="DE67" s="565"/>
      <c r="DF67" s="565"/>
      <c r="DG67" s="565"/>
      <c r="DH67" s="565"/>
      <c r="DI67" s="565"/>
      <c r="DJ67" s="565"/>
      <c r="DK67" s="290" t="str">
        <f>DK34</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7" s="152" customFormat="1" ht="13.15" customHeight="1" thickBot="1">
      <c r="A68" s="561"/>
      <c r="B68" s="561"/>
      <c r="C68" s="561"/>
      <c r="D68" s="561"/>
      <c r="E68" s="561"/>
      <c r="F68" s="561"/>
      <c r="G68" s="56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554"/>
      <c r="CZ68" s="554"/>
      <c r="DA68" s="554"/>
      <c r="DB68" s="554"/>
      <c r="DC68" s="554"/>
      <c r="DD68" s="554"/>
      <c r="DE68" s="554"/>
      <c r="DF68" s="554"/>
      <c r="DG68" s="554"/>
      <c r="DH68" s="554"/>
      <c r="DI68" s="554"/>
      <c r="DJ68" s="554"/>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7" s="152" customFormat="1" ht="25.5" customHeight="1" thickBot="1">
      <c r="A69" s="566"/>
      <c r="B69" s="567"/>
      <c r="C69" s="567"/>
      <c r="D69" s="567"/>
      <c r="E69" s="567"/>
      <c r="F69" s="567"/>
      <c r="G69" s="568"/>
      <c r="H69" s="555">
        <f>H36</f>
        <v>4</v>
      </c>
      <c r="I69" s="569"/>
      <c r="J69" s="570"/>
      <c r="K69" s="555">
        <f>K36</f>
        <v>2</v>
      </c>
      <c r="L69" s="569"/>
      <c r="M69" s="570"/>
      <c r="N69" s="555">
        <f>N36</f>
        <v>2</v>
      </c>
      <c r="O69" s="569"/>
      <c r="P69" s="570"/>
      <c r="Q69" s="555">
        <f>Q36</f>
        <v>0</v>
      </c>
      <c r="R69" s="569"/>
      <c r="S69" s="570"/>
      <c r="T69" s="555">
        <f>T36</f>
        <v>2</v>
      </c>
      <c r="U69" s="569"/>
      <c r="V69" s="570"/>
      <c r="W69" s="555">
        <f>W36</f>
        <v>9</v>
      </c>
      <c r="X69" s="569"/>
      <c r="Y69" s="570"/>
      <c r="Z69" s="573">
        <v>0</v>
      </c>
      <c r="AA69" s="276"/>
      <c r="AB69" s="277"/>
      <c r="AC69" s="555">
        <v>5</v>
      </c>
      <c r="AD69" s="279"/>
      <c r="AE69" s="280"/>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554" t="s">
        <v>515</v>
      </c>
      <c r="CZ69" s="554"/>
      <c r="DA69" s="554"/>
      <c r="DB69" s="554"/>
      <c r="DC69" s="554"/>
      <c r="DD69" s="554"/>
      <c r="DE69" s="554"/>
      <c r="DF69" s="554"/>
      <c r="DG69" s="554"/>
      <c r="DH69" s="554"/>
      <c r="DI69" s="554"/>
      <c r="DJ69" s="554"/>
      <c r="DK69" s="289" t="str">
        <f>DK36</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7" ht="15" customHeight="1">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row>
    <row r="72" spans="1:137" ht="15" customHeight="1">
      <c r="AK72" s="271" t="s">
        <v>153</v>
      </c>
      <c r="AL72" s="271"/>
      <c r="AM72" s="271"/>
      <c r="AN72" s="271"/>
      <c r="AO72" s="271"/>
      <c r="AP72" s="271"/>
      <c r="AQ72" s="271"/>
      <c r="AR72" s="271"/>
      <c r="AS72" s="271"/>
      <c r="AT72" s="271" t="s">
        <v>579</v>
      </c>
      <c r="AU72" s="271"/>
      <c r="AV72" s="271"/>
      <c r="AW72" s="271"/>
      <c r="AX72" s="271"/>
      <c r="AY72" s="271"/>
      <c r="AZ72" s="271"/>
      <c r="BA72" s="271"/>
      <c r="BB72" s="271"/>
      <c r="BC72" s="271"/>
      <c r="BD72" s="271" t="s">
        <v>154</v>
      </c>
      <c r="BE72" s="271"/>
      <c r="BF72" s="271"/>
      <c r="BG72" s="271"/>
      <c r="BH72" s="271"/>
      <c r="BI72" s="271"/>
      <c r="BJ72" s="271"/>
      <c r="BK72" s="271"/>
      <c r="BL72" s="271" t="s">
        <v>692</v>
      </c>
      <c r="BM72" s="271"/>
      <c r="BN72" s="271"/>
      <c r="BO72" s="271"/>
      <c r="BP72" s="271"/>
      <c r="BQ72" s="271"/>
      <c r="BR72" s="271"/>
      <c r="BS72" s="271"/>
      <c r="BT72" s="271"/>
      <c r="BU72" s="271"/>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B72" s="17"/>
      <c r="DC72" s="17"/>
      <c r="DD72" s="17"/>
      <c r="DE72" s="17"/>
      <c r="DG72" s="17"/>
      <c r="DH72" s="17"/>
    </row>
    <row r="73" spans="1:137" ht="15" customHeight="1">
      <c r="A73" s="522" t="s">
        <v>328</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753</v>
      </c>
      <c r="AC73" s="201"/>
      <c r="AD73" s="201"/>
      <c r="AE73" s="201"/>
      <c r="AF73" s="201"/>
      <c r="AG73" s="201"/>
      <c r="AH73" s="201"/>
      <c r="AI73" s="201"/>
      <c r="AJ73" s="202"/>
      <c r="AK73" s="295" t="s">
        <v>640</v>
      </c>
      <c r="AL73" s="296"/>
      <c r="AM73" s="296"/>
      <c r="AN73" s="296"/>
      <c r="AO73" s="296"/>
      <c r="AP73" s="296"/>
      <c r="AQ73" s="296"/>
      <c r="AR73" s="296"/>
      <c r="AS73" s="297"/>
      <c r="AT73" s="246" t="s">
        <v>455</v>
      </c>
      <c r="AU73" s="538"/>
      <c r="AV73" s="538"/>
      <c r="AW73" s="538"/>
      <c r="AX73" s="538"/>
      <c r="AY73" s="538"/>
      <c r="AZ73" s="538"/>
      <c r="BA73" s="538"/>
      <c r="BB73" s="538"/>
      <c r="BC73" s="538"/>
      <c r="BD73" s="538"/>
      <c r="BE73" s="538"/>
      <c r="BF73" s="538"/>
      <c r="BG73" s="538"/>
      <c r="BH73" s="538"/>
      <c r="BI73" s="538"/>
      <c r="BJ73" s="538"/>
      <c r="BK73" s="538"/>
      <c r="BL73" s="538"/>
      <c r="BM73" s="538"/>
      <c r="BN73" s="538"/>
      <c r="BO73" s="538"/>
      <c r="BP73" s="538"/>
      <c r="BQ73" s="538"/>
      <c r="BR73" s="538"/>
      <c r="BS73" s="538"/>
      <c r="BT73" s="538"/>
      <c r="BU73" s="539"/>
      <c r="DA73" s="16"/>
      <c r="DF73" s="16"/>
    </row>
    <row r="74" spans="1:137" ht="10.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34"/>
      <c r="AL74" s="235"/>
      <c r="AM74" s="235"/>
      <c r="AN74" s="235"/>
      <c r="AO74" s="235"/>
      <c r="AP74" s="235"/>
      <c r="AQ74" s="235"/>
      <c r="AR74" s="235"/>
      <c r="AS74" s="236"/>
      <c r="AT74" s="200" t="s">
        <v>366</v>
      </c>
      <c r="AU74" s="1522"/>
      <c r="AV74" s="1522"/>
      <c r="AW74" s="1522"/>
      <c r="AX74" s="1522"/>
      <c r="AY74" s="1522"/>
      <c r="AZ74" s="1522"/>
      <c r="BA74" s="1522"/>
      <c r="BB74" s="1522"/>
      <c r="BC74" s="1522"/>
      <c r="BD74" s="1522"/>
      <c r="BE74" s="1522"/>
      <c r="BF74" s="1522"/>
      <c r="BG74" s="1522"/>
      <c r="BH74" s="1522"/>
      <c r="BI74" s="1522"/>
      <c r="BJ74" s="1522"/>
      <c r="BK74" s="1523"/>
      <c r="BL74" s="200" t="s">
        <v>376</v>
      </c>
      <c r="BM74" s="201"/>
      <c r="BN74" s="201"/>
      <c r="BO74" s="201"/>
      <c r="BP74" s="201"/>
      <c r="BQ74" s="201"/>
      <c r="BR74" s="201"/>
      <c r="BS74" s="201"/>
      <c r="BT74" s="201"/>
      <c r="BU74" s="202"/>
      <c r="DA74" s="16"/>
      <c r="DF74" s="16"/>
    </row>
    <row r="75" spans="1:137"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34"/>
      <c r="AL75" s="235"/>
      <c r="AM75" s="235"/>
      <c r="AN75" s="235"/>
      <c r="AO75" s="235"/>
      <c r="AP75" s="235"/>
      <c r="AQ75" s="235"/>
      <c r="AR75" s="235"/>
      <c r="AS75" s="236"/>
      <c r="AT75" s="1524"/>
      <c r="AU75" s="1525"/>
      <c r="AV75" s="1525"/>
      <c r="AW75" s="1525"/>
      <c r="AX75" s="1525"/>
      <c r="AY75" s="1525"/>
      <c r="AZ75" s="1525"/>
      <c r="BA75" s="1525"/>
      <c r="BB75" s="1525"/>
      <c r="BC75" s="1525"/>
      <c r="BD75" s="1525"/>
      <c r="BE75" s="1525"/>
      <c r="BF75" s="1525"/>
      <c r="BG75" s="1525"/>
      <c r="BH75" s="1525"/>
      <c r="BI75" s="1525"/>
      <c r="BJ75" s="1525"/>
      <c r="BK75" s="1526"/>
      <c r="BL75" s="219"/>
      <c r="BM75" s="220"/>
      <c r="BN75" s="220"/>
      <c r="BO75" s="220"/>
      <c r="BP75" s="220"/>
      <c r="BQ75" s="220"/>
      <c r="BR75" s="220"/>
      <c r="BS75" s="220"/>
      <c r="BT75" s="220"/>
      <c r="BU75" s="221"/>
      <c r="DA75" s="16"/>
      <c r="DF75" s="16"/>
    </row>
    <row r="76" spans="1:137"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34"/>
      <c r="AL76" s="235"/>
      <c r="AM76" s="235"/>
      <c r="AN76" s="235"/>
      <c r="AO76" s="235"/>
      <c r="AP76" s="235"/>
      <c r="AQ76" s="235"/>
      <c r="AR76" s="235"/>
      <c r="AS76" s="236"/>
      <c r="AT76" s="597" t="s">
        <v>329</v>
      </c>
      <c r="AU76" s="1527"/>
      <c r="AV76" s="1527"/>
      <c r="AW76" s="1527"/>
      <c r="AX76" s="1527"/>
      <c r="AY76" s="1527"/>
      <c r="AZ76" s="1527"/>
      <c r="BA76" s="1527"/>
      <c r="BB76" s="1527"/>
      <c r="BC76" s="1528"/>
      <c r="BD76" s="373" t="s">
        <v>330</v>
      </c>
      <c r="BE76" s="1522"/>
      <c r="BF76" s="1522"/>
      <c r="BG76" s="1522"/>
      <c r="BH76" s="1522"/>
      <c r="BI76" s="1522"/>
      <c r="BJ76" s="1522"/>
      <c r="BK76" s="1523"/>
      <c r="BL76" s="219"/>
      <c r="BM76" s="220"/>
      <c r="BN76" s="220"/>
      <c r="BO76" s="220"/>
      <c r="BP76" s="220"/>
      <c r="BQ76" s="220"/>
      <c r="BR76" s="220"/>
      <c r="BS76" s="220"/>
      <c r="BT76" s="220"/>
      <c r="BU76" s="221"/>
      <c r="DA76" s="16"/>
      <c r="DF76" s="16"/>
    </row>
    <row r="77" spans="1:137"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34"/>
      <c r="AL77" s="235"/>
      <c r="AM77" s="235"/>
      <c r="AN77" s="235"/>
      <c r="AO77" s="235"/>
      <c r="AP77" s="235"/>
      <c r="AQ77" s="235"/>
      <c r="AR77" s="235"/>
      <c r="AS77" s="236"/>
      <c r="AT77" s="1529"/>
      <c r="AU77" s="1530"/>
      <c r="AV77" s="1530"/>
      <c r="AW77" s="1530"/>
      <c r="AX77" s="1530"/>
      <c r="AY77" s="1530"/>
      <c r="AZ77" s="1530"/>
      <c r="BA77" s="1530"/>
      <c r="BB77" s="1530"/>
      <c r="BC77" s="1531"/>
      <c r="BD77" s="1532"/>
      <c r="BE77" s="1533"/>
      <c r="BF77" s="1533"/>
      <c r="BG77" s="1533"/>
      <c r="BH77" s="1533"/>
      <c r="BI77" s="1533"/>
      <c r="BJ77" s="1533"/>
      <c r="BK77" s="1534"/>
      <c r="BL77" s="219"/>
      <c r="BM77" s="220"/>
      <c r="BN77" s="220"/>
      <c r="BO77" s="220"/>
      <c r="BP77" s="220"/>
      <c r="BQ77" s="220"/>
      <c r="BR77" s="220"/>
      <c r="BS77" s="220"/>
      <c r="BT77" s="220"/>
      <c r="BU77" s="221"/>
      <c r="DA77" s="16"/>
      <c r="DF77" s="16"/>
    </row>
    <row r="78" spans="1:137"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413"/>
      <c r="AC78" s="414"/>
      <c r="AD78" s="414"/>
      <c r="AE78" s="414"/>
      <c r="AF78" s="414"/>
      <c r="AG78" s="414"/>
      <c r="AH78" s="414"/>
      <c r="AI78" s="414"/>
      <c r="AJ78" s="415"/>
      <c r="AK78" s="535" t="s">
        <v>332</v>
      </c>
      <c r="AL78" s="536"/>
      <c r="AM78" s="536"/>
      <c r="AN78" s="536"/>
      <c r="AO78" s="536"/>
      <c r="AP78" s="536"/>
      <c r="AQ78" s="536"/>
      <c r="AR78" s="536"/>
      <c r="AS78" s="537"/>
      <c r="AT78" s="495" t="s">
        <v>271</v>
      </c>
      <c r="AU78" s="496"/>
      <c r="AV78" s="496"/>
      <c r="AW78" s="496"/>
      <c r="AX78" s="496"/>
      <c r="AY78" s="496"/>
      <c r="AZ78" s="496"/>
      <c r="BA78" s="496"/>
      <c r="BB78" s="496"/>
      <c r="BC78" s="497"/>
      <c r="BD78" s="535" t="s">
        <v>332</v>
      </c>
      <c r="BE78" s="496"/>
      <c r="BF78" s="496"/>
      <c r="BG78" s="496"/>
      <c r="BH78" s="496"/>
      <c r="BI78" s="496"/>
      <c r="BJ78" s="496"/>
      <c r="BK78" s="497"/>
      <c r="BL78" s="535" t="s">
        <v>332</v>
      </c>
      <c r="BM78" s="536"/>
      <c r="BN78" s="536"/>
      <c r="BO78" s="536"/>
      <c r="BP78" s="536"/>
      <c r="BQ78" s="536"/>
      <c r="BR78" s="536"/>
      <c r="BS78" s="536"/>
      <c r="BT78" s="536"/>
      <c r="BU78" s="537"/>
      <c r="DA78" s="16"/>
      <c r="DF78" s="16"/>
    </row>
    <row r="79" spans="1:137" ht="24.7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513"/>
      <c r="AB79" s="531">
        <v>0</v>
      </c>
      <c r="AC79" s="516"/>
      <c r="AD79" s="532"/>
      <c r="AE79" s="515">
        <v>1</v>
      </c>
      <c r="AF79" s="516"/>
      <c r="AG79" s="532"/>
      <c r="AH79" s="515">
        <v>2</v>
      </c>
      <c r="AI79" s="516"/>
      <c r="AJ79" s="517"/>
      <c r="AK79" s="1447">
        <v>5</v>
      </c>
      <c r="AL79" s="1447"/>
      <c r="AM79" s="1447"/>
      <c r="AN79" s="1447"/>
      <c r="AO79" s="1447"/>
      <c r="AP79" s="1447"/>
      <c r="AQ79" s="1447"/>
      <c r="AR79" s="1447"/>
      <c r="AS79" s="1447"/>
      <c r="AT79" s="1507">
        <v>3114</v>
      </c>
      <c r="AU79" s="605"/>
      <c r="AV79" s="605"/>
      <c r="AW79" s="605"/>
      <c r="AX79" s="605"/>
      <c r="AY79" s="605"/>
      <c r="AZ79" s="605"/>
      <c r="BA79" s="605"/>
      <c r="BB79" s="605"/>
      <c r="BC79" s="605"/>
      <c r="BD79" s="1447">
        <v>2687</v>
      </c>
      <c r="BE79" s="605"/>
      <c r="BF79" s="605"/>
      <c r="BG79" s="605"/>
      <c r="BH79" s="605"/>
      <c r="BI79" s="605"/>
      <c r="BJ79" s="605"/>
      <c r="BK79" s="605"/>
      <c r="BL79" s="347">
        <f t="shared" ref="BL79:BL88" si="2">SUM(AT79:BK79)</f>
        <v>5801</v>
      </c>
      <c r="BM79" s="348"/>
      <c r="BN79" s="348"/>
      <c r="BO79" s="348"/>
      <c r="BP79" s="348"/>
      <c r="BQ79" s="348"/>
      <c r="BR79" s="348"/>
      <c r="BS79" s="348"/>
      <c r="BT79" s="348"/>
      <c r="BU79" s="349"/>
      <c r="DA79" s="16"/>
      <c r="DF79" s="16"/>
    </row>
    <row r="80" spans="1:137"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513"/>
      <c r="AB80" s="508">
        <v>0</v>
      </c>
      <c r="AC80" s="509"/>
      <c r="AD80" s="510"/>
      <c r="AE80" s="511">
        <v>2</v>
      </c>
      <c r="AF80" s="509"/>
      <c r="AG80" s="510"/>
      <c r="AH80" s="511">
        <v>2</v>
      </c>
      <c r="AI80" s="509"/>
      <c r="AJ80" s="512"/>
      <c r="AK80" s="1448">
        <v>412</v>
      </c>
      <c r="AL80" s="1448"/>
      <c r="AM80" s="1448"/>
      <c r="AN80" s="1448"/>
      <c r="AO80" s="1448"/>
      <c r="AP80" s="1448"/>
      <c r="AQ80" s="1448"/>
      <c r="AR80" s="1448"/>
      <c r="AS80" s="1448"/>
      <c r="AT80" s="1520">
        <v>976164</v>
      </c>
      <c r="AU80" s="619"/>
      <c r="AV80" s="619"/>
      <c r="AW80" s="619"/>
      <c r="AX80" s="619"/>
      <c r="AY80" s="619"/>
      <c r="AZ80" s="619"/>
      <c r="BA80" s="619"/>
      <c r="BB80" s="619"/>
      <c r="BC80" s="619"/>
      <c r="BD80" s="1448">
        <v>17155</v>
      </c>
      <c r="BE80" s="619"/>
      <c r="BF80" s="619"/>
      <c r="BG80" s="619"/>
      <c r="BH80" s="619"/>
      <c r="BI80" s="619"/>
      <c r="BJ80" s="619"/>
      <c r="BK80" s="619"/>
      <c r="BL80" s="330">
        <f t="shared" si="2"/>
        <v>993319</v>
      </c>
      <c r="BM80" s="331"/>
      <c r="BN80" s="331"/>
      <c r="BO80" s="331"/>
      <c r="BP80" s="331"/>
      <c r="BQ80" s="331"/>
      <c r="BR80" s="331"/>
      <c r="BS80" s="331"/>
      <c r="BT80" s="331"/>
      <c r="BU80" s="332"/>
      <c r="DA80" s="16"/>
      <c r="DF80" s="16"/>
    </row>
    <row r="81" spans="1:110"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513"/>
      <c r="AB81" s="508">
        <v>0</v>
      </c>
      <c r="AC81" s="509"/>
      <c r="AD81" s="510"/>
      <c r="AE81" s="511">
        <v>3</v>
      </c>
      <c r="AF81" s="509"/>
      <c r="AG81" s="510"/>
      <c r="AH81" s="511">
        <v>2</v>
      </c>
      <c r="AI81" s="509"/>
      <c r="AJ81" s="512"/>
      <c r="AK81" s="1448">
        <v>308</v>
      </c>
      <c r="AL81" s="1448"/>
      <c r="AM81" s="1448"/>
      <c r="AN81" s="1448"/>
      <c r="AO81" s="1448"/>
      <c r="AP81" s="1448"/>
      <c r="AQ81" s="1448"/>
      <c r="AR81" s="1448"/>
      <c r="AS81" s="1448"/>
      <c r="AT81" s="1520">
        <v>1972297</v>
      </c>
      <c r="AU81" s="619"/>
      <c r="AV81" s="619"/>
      <c r="AW81" s="619"/>
      <c r="AX81" s="619"/>
      <c r="AY81" s="619"/>
      <c r="AZ81" s="619"/>
      <c r="BA81" s="619"/>
      <c r="BB81" s="619"/>
      <c r="BC81" s="619"/>
      <c r="BD81" s="1448">
        <v>84091</v>
      </c>
      <c r="BE81" s="619"/>
      <c r="BF81" s="619"/>
      <c r="BG81" s="619"/>
      <c r="BH81" s="619"/>
      <c r="BI81" s="619"/>
      <c r="BJ81" s="619"/>
      <c r="BK81" s="619"/>
      <c r="BL81" s="330">
        <f t="shared" si="2"/>
        <v>2056388</v>
      </c>
      <c r="BM81" s="331"/>
      <c r="BN81" s="331"/>
      <c r="BO81" s="331"/>
      <c r="BP81" s="331"/>
      <c r="BQ81" s="331"/>
      <c r="BR81" s="331"/>
      <c r="BS81" s="331"/>
      <c r="BT81" s="331"/>
      <c r="BU81" s="332"/>
      <c r="DA81" s="16"/>
      <c r="DF81" s="16"/>
    </row>
    <row r="82" spans="1:110"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513"/>
      <c r="AB82" s="508">
        <v>0</v>
      </c>
      <c r="AC82" s="509"/>
      <c r="AD82" s="510"/>
      <c r="AE82" s="511">
        <v>4</v>
      </c>
      <c r="AF82" s="509"/>
      <c r="AG82" s="510"/>
      <c r="AH82" s="511">
        <v>2</v>
      </c>
      <c r="AI82" s="509"/>
      <c r="AJ82" s="512"/>
      <c r="AK82" s="1448"/>
      <c r="AL82" s="1448"/>
      <c r="AM82" s="1448"/>
      <c r="AN82" s="1448"/>
      <c r="AO82" s="1448"/>
      <c r="AP82" s="1448"/>
      <c r="AQ82" s="1448"/>
      <c r="AR82" s="1448"/>
      <c r="AS82" s="1448"/>
      <c r="AT82" s="1520">
        <v>1546183</v>
      </c>
      <c r="AU82" s="619"/>
      <c r="AV82" s="619"/>
      <c r="AW82" s="619"/>
      <c r="AX82" s="619"/>
      <c r="AY82" s="619"/>
      <c r="AZ82" s="619"/>
      <c r="BA82" s="619"/>
      <c r="BB82" s="619"/>
      <c r="BC82" s="619"/>
      <c r="BD82" s="1448">
        <v>125594</v>
      </c>
      <c r="BE82" s="619"/>
      <c r="BF82" s="619"/>
      <c r="BG82" s="619"/>
      <c r="BH82" s="619"/>
      <c r="BI82" s="619"/>
      <c r="BJ82" s="619"/>
      <c r="BK82" s="619"/>
      <c r="BL82" s="330">
        <f t="shared" si="2"/>
        <v>1671777</v>
      </c>
      <c r="BM82" s="331"/>
      <c r="BN82" s="331"/>
      <c r="BO82" s="331"/>
      <c r="BP82" s="331"/>
      <c r="BQ82" s="331"/>
      <c r="BR82" s="331"/>
      <c r="BS82" s="331"/>
      <c r="BT82" s="331"/>
      <c r="BU82" s="332"/>
      <c r="DA82" s="16"/>
      <c r="DF82" s="16"/>
    </row>
    <row r="83" spans="1:110"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513"/>
      <c r="AB83" s="508">
        <v>0</v>
      </c>
      <c r="AC83" s="509"/>
      <c r="AD83" s="510"/>
      <c r="AE83" s="511">
        <v>5</v>
      </c>
      <c r="AF83" s="509"/>
      <c r="AG83" s="510"/>
      <c r="AH83" s="511">
        <v>2</v>
      </c>
      <c r="AI83" s="509"/>
      <c r="AJ83" s="512"/>
      <c r="AK83" s="1448"/>
      <c r="AL83" s="1448"/>
      <c r="AM83" s="1448"/>
      <c r="AN83" s="1448"/>
      <c r="AO83" s="1448"/>
      <c r="AP83" s="1448"/>
      <c r="AQ83" s="1448"/>
      <c r="AR83" s="1448"/>
      <c r="AS83" s="1448"/>
      <c r="AT83" s="1520">
        <v>1351615</v>
      </c>
      <c r="AU83" s="619"/>
      <c r="AV83" s="619"/>
      <c r="AW83" s="619"/>
      <c r="AX83" s="619"/>
      <c r="AY83" s="619"/>
      <c r="AZ83" s="619"/>
      <c r="BA83" s="619"/>
      <c r="BB83" s="619"/>
      <c r="BC83" s="619"/>
      <c r="BD83" s="1448">
        <v>53000</v>
      </c>
      <c r="BE83" s="619"/>
      <c r="BF83" s="619"/>
      <c r="BG83" s="619"/>
      <c r="BH83" s="619"/>
      <c r="BI83" s="619"/>
      <c r="BJ83" s="619"/>
      <c r="BK83" s="619"/>
      <c r="BL83" s="330">
        <f t="shared" si="2"/>
        <v>1404615</v>
      </c>
      <c r="BM83" s="331"/>
      <c r="BN83" s="331"/>
      <c r="BO83" s="331"/>
      <c r="BP83" s="331"/>
      <c r="BQ83" s="331"/>
      <c r="BR83" s="331"/>
      <c r="BS83" s="331"/>
      <c r="BT83" s="331"/>
      <c r="BU83" s="332"/>
      <c r="DA83" s="16"/>
      <c r="DF83" s="16"/>
    </row>
    <row r="84" spans="1:110"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513"/>
      <c r="AB84" s="508">
        <v>0</v>
      </c>
      <c r="AC84" s="509"/>
      <c r="AD84" s="510"/>
      <c r="AE84" s="511">
        <v>6</v>
      </c>
      <c r="AF84" s="509"/>
      <c r="AG84" s="510"/>
      <c r="AH84" s="511">
        <v>2</v>
      </c>
      <c r="AI84" s="509"/>
      <c r="AJ84" s="512"/>
      <c r="AK84" s="1448"/>
      <c r="AL84" s="1448"/>
      <c r="AM84" s="1448"/>
      <c r="AN84" s="1448"/>
      <c r="AO84" s="1448"/>
      <c r="AP84" s="1448"/>
      <c r="AQ84" s="1448"/>
      <c r="AR84" s="1448"/>
      <c r="AS84" s="1448"/>
      <c r="AT84" s="1520">
        <v>900598</v>
      </c>
      <c r="AU84" s="619"/>
      <c r="AV84" s="619"/>
      <c r="AW84" s="619"/>
      <c r="AX84" s="619"/>
      <c r="AY84" s="619"/>
      <c r="AZ84" s="619"/>
      <c r="BA84" s="619"/>
      <c r="BB84" s="619"/>
      <c r="BC84" s="619"/>
      <c r="BD84" s="1448">
        <v>680</v>
      </c>
      <c r="BE84" s="619"/>
      <c r="BF84" s="619"/>
      <c r="BG84" s="619"/>
      <c r="BH84" s="619"/>
      <c r="BI84" s="619"/>
      <c r="BJ84" s="619"/>
      <c r="BK84" s="619"/>
      <c r="BL84" s="330">
        <f t="shared" si="2"/>
        <v>901278</v>
      </c>
      <c r="BM84" s="331"/>
      <c r="BN84" s="331"/>
      <c r="BO84" s="331"/>
      <c r="BP84" s="331"/>
      <c r="BQ84" s="331"/>
      <c r="BR84" s="331"/>
      <c r="BS84" s="331"/>
      <c r="BT84" s="331"/>
      <c r="BU84" s="332"/>
      <c r="DA84" s="16"/>
      <c r="DF84" s="16"/>
    </row>
    <row r="85" spans="1:110"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513"/>
      <c r="AB85" s="508">
        <v>0</v>
      </c>
      <c r="AC85" s="509"/>
      <c r="AD85" s="510"/>
      <c r="AE85" s="511">
        <v>7</v>
      </c>
      <c r="AF85" s="509"/>
      <c r="AG85" s="510"/>
      <c r="AH85" s="511">
        <v>2</v>
      </c>
      <c r="AI85" s="509"/>
      <c r="AJ85" s="512"/>
      <c r="AK85" s="1448"/>
      <c r="AL85" s="1448"/>
      <c r="AM85" s="1448"/>
      <c r="AN85" s="1448"/>
      <c r="AO85" s="1448"/>
      <c r="AP85" s="1448"/>
      <c r="AQ85" s="1448"/>
      <c r="AR85" s="1448"/>
      <c r="AS85" s="1448"/>
      <c r="AT85" s="1520">
        <v>251550</v>
      </c>
      <c r="AU85" s="619"/>
      <c r="AV85" s="619"/>
      <c r="AW85" s="619"/>
      <c r="AX85" s="619"/>
      <c r="AY85" s="619"/>
      <c r="AZ85" s="619"/>
      <c r="BA85" s="619"/>
      <c r="BB85" s="619"/>
      <c r="BC85" s="619"/>
      <c r="BD85" s="1448"/>
      <c r="BE85" s="619"/>
      <c r="BF85" s="619"/>
      <c r="BG85" s="619"/>
      <c r="BH85" s="619"/>
      <c r="BI85" s="619"/>
      <c r="BJ85" s="619"/>
      <c r="BK85" s="619"/>
      <c r="BL85" s="330">
        <f t="shared" si="2"/>
        <v>251550</v>
      </c>
      <c r="BM85" s="331"/>
      <c r="BN85" s="331"/>
      <c r="BO85" s="331"/>
      <c r="BP85" s="331"/>
      <c r="BQ85" s="331"/>
      <c r="BR85" s="331"/>
      <c r="BS85" s="331"/>
      <c r="BT85" s="331"/>
      <c r="BU85" s="332"/>
      <c r="DA85" s="16"/>
      <c r="DF85" s="16"/>
    </row>
    <row r="86" spans="1:110"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513"/>
      <c r="AB86" s="508">
        <v>0</v>
      </c>
      <c r="AC86" s="509"/>
      <c r="AD86" s="510"/>
      <c r="AE86" s="511">
        <v>8</v>
      </c>
      <c r="AF86" s="509"/>
      <c r="AG86" s="510"/>
      <c r="AH86" s="511">
        <v>2</v>
      </c>
      <c r="AI86" s="509"/>
      <c r="AJ86" s="512"/>
      <c r="AK86" s="1448"/>
      <c r="AL86" s="1448"/>
      <c r="AM86" s="1448"/>
      <c r="AN86" s="1448"/>
      <c r="AO86" s="1448"/>
      <c r="AP86" s="1448"/>
      <c r="AQ86" s="1448"/>
      <c r="AR86" s="1448"/>
      <c r="AS86" s="1448"/>
      <c r="AT86" s="1520">
        <v>247437</v>
      </c>
      <c r="AU86" s="619"/>
      <c r="AV86" s="619"/>
      <c r="AW86" s="619"/>
      <c r="AX86" s="619"/>
      <c r="AY86" s="619"/>
      <c r="AZ86" s="619"/>
      <c r="BA86" s="619"/>
      <c r="BB86" s="619"/>
      <c r="BC86" s="619"/>
      <c r="BD86" s="1448"/>
      <c r="BE86" s="619"/>
      <c r="BF86" s="619"/>
      <c r="BG86" s="619"/>
      <c r="BH86" s="619"/>
      <c r="BI86" s="619"/>
      <c r="BJ86" s="619"/>
      <c r="BK86" s="619"/>
      <c r="BL86" s="330">
        <f t="shared" si="2"/>
        <v>247437</v>
      </c>
      <c r="BM86" s="331"/>
      <c r="BN86" s="331"/>
      <c r="BO86" s="331"/>
      <c r="BP86" s="331"/>
      <c r="BQ86" s="331"/>
      <c r="BR86" s="331"/>
      <c r="BS86" s="331"/>
      <c r="BT86" s="331"/>
      <c r="BU86" s="332"/>
      <c r="DA86" s="16"/>
      <c r="DF86" s="16"/>
    </row>
    <row r="87" spans="1:110"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513"/>
      <c r="AB87" s="508">
        <v>0</v>
      </c>
      <c r="AC87" s="509"/>
      <c r="AD87" s="510"/>
      <c r="AE87" s="511">
        <v>9</v>
      </c>
      <c r="AF87" s="509"/>
      <c r="AG87" s="510"/>
      <c r="AH87" s="511">
        <v>2</v>
      </c>
      <c r="AI87" s="509"/>
      <c r="AJ87" s="512"/>
      <c r="AK87" s="1448"/>
      <c r="AL87" s="1448"/>
      <c r="AM87" s="1448"/>
      <c r="AN87" s="1448"/>
      <c r="AO87" s="1448"/>
      <c r="AP87" s="1448"/>
      <c r="AQ87" s="1448"/>
      <c r="AR87" s="1448"/>
      <c r="AS87" s="1448"/>
      <c r="AT87" s="1520">
        <v>959991</v>
      </c>
      <c r="AU87" s="619"/>
      <c r="AV87" s="619"/>
      <c r="AW87" s="619"/>
      <c r="AX87" s="619"/>
      <c r="AY87" s="619"/>
      <c r="AZ87" s="619"/>
      <c r="BA87" s="619"/>
      <c r="BB87" s="619"/>
      <c r="BC87" s="619"/>
      <c r="BD87" s="1448"/>
      <c r="BE87" s="619"/>
      <c r="BF87" s="619"/>
      <c r="BG87" s="619"/>
      <c r="BH87" s="619"/>
      <c r="BI87" s="619"/>
      <c r="BJ87" s="619"/>
      <c r="BK87" s="619"/>
      <c r="BL87" s="330">
        <f t="shared" si="2"/>
        <v>959991</v>
      </c>
      <c r="BM87" s="331"/>
      <c r="BN87" s="331"/>
      <c r="BO87" s="331"/>
      <c r="BP87" s="331"/>
      <c r="BQ87" s="331"/>
      <c r="BR87" s="331"/>
      <c r="BS87" s="331"/>
      <c r="BT87" s="331"/>
      <c r="BU87" s="332"/>
      <c r="DA87" s="16"/>
      <c r="DF87" s="16"/>
    </row>
    <row r="88" spans="1:110" ht="22.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513"/>
      <c r="AB88" s="521">
        <v>1</v>
      </c>
      <c r="AC88" s="519"/>
      <c r="AD88" s="520"/>
      <c r="AE88" s="518">
        <v>0</v>
      </c>
      <c r="AF88" s="519"/>
      <c r="AG88" s="520"/>
      <c r="AH88" s="518">
        <v>2</v>
      </c>
      <c r="AI88" s="519"/>
      <c r="AJ88" s="533"/>
      <c r="AK88" s="321">
        <f>SUM(AK79:AS87)</f>
        <v>725</v>
      </c>
      <c r="AL88" s="321"/>
      <c r="AM88" s="321"/>
      <c r="AN88" s="321"/>
      <c r="AO88" s="321"/>
      <c r="AP88" s="321"/>
      <c r="AQ88" s="321"/>
      <c r="AR88" s="321"/>
      <c r="AS88" s="321"/>
      <c r="AT88" s="486">
        <f>SUM(AT79:BC87)</f>
        <v>8208949</v>
      </c>
      <c r="AU88" s="534"/>
      <c r="AV88" s="534"/>
      <c r="AW88" s="534"/>
      <c r="AX88" s="534"/>
      <c r="AY88" s="534"/>
      <c r="AZ88" s="534"/>
      <c r="BA88" s="534"/>
      <c r="BB88" s="534"/>
      <c r="BC88" s="534"/>
      <c r="BD88" s="321">
        <f>SUM(BD79:BK87)</f>
        <v>283207</v>
      </c>
      <c r="BE88" s="534"/>
      <c r="BF88" s="534"/>
      <c r="BG88" s="534"/>
      <c r="BH88" s="534"/>
      <c r="BI88" s="534"/>
      <c r="BJ88" s="534"/>
      <c r="BK88" s="534"/>
      <c r="BL88" s="321">
        <f t="shared" si="2"/>
        <v>8492156</v>
      </c>
      <c r="BM88" s="534"/>
      <c r="BN88" s="534"/>
      <c r="BO88" s="534"/>
      <c r="BP88" s="534"/>
      <c r="BQ88" s="534"/>
      <c r="BR88" s="534"/>
      <c r="BS88" s="534"/>
      <c r="BT88" s="534"/>
      <c r="BU88" s="546"/>
      <c r="DA88" s="16"/>
      <c r="DF88" s="16"/>
    </row>
    <row r="89" spans="1:110" ht="1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24"/>
      <c r="AC89" s="24"/>
      <c r="AD89" s="24"/>
      <c r="AE89" s="24"/>
      <c r="AF89" s="24"/>
      <c r="AG89" s="24"/>
      <c r="AH89" s="24"/>
      <c r="AI89" s="24"/>
      <c r="AJ89" s="24"/>
      <c r="AS89" s="25"/>
      <c r="DA89" s="16"/>
      <c r="DF89" s="16"/>
    </row>
    <row r="90" spans="1:110"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513"/>
      <c r="AB90" s="531">
        <v>1</v>
      </c>
      <c r="AC90" s="516"/>
      <c r="AD90" s="532"/>
      <c r="AE90" s="515">
        <v>1</v>
      </c>
      <c r="AF90" s="516"/>
      <c r="AG90" s="532"/>
      <c r="AH90" s="515">
        <v>2</v>
      </c>
      <c r="AI90" s="516"/>
      <c r="AJ90" s="517"/>
      <c r="AK90" s="347">
        <f>SUM(AK79:AS81)</f>
        <v>725</v>
      </c>
      <c r="AL90" s="347"/>
      <c r="AM90" s="347"/>
      <c r="AN90" s="347"/>
      <c r="AO90" s="347"/>
      <c r="AP90" s="347"/>
      <c r="AQ90" s="347"/>
      <c r="AR90" s="347"/>
      <c r="AS90" s="347"/>
      <c r="AT90" s="489">
        <f>SUM(AT79:BC81)</f>
        <v>2951575</v>
      </c>
      <c r="AU90" s="348"/>
      <c r="AV90" s="348"/>
      <c r="AW90" s="348"/>
      <c r="AX90" s="348"/>
      <c r="AY90" s="348"/>
      <c r="AZ90" s="348"/>
      <c r="BA90" s="348"/>
      <c r="BB90" s="348"/>
      <c r="BC90" s="348"/>
      <c r="BD90" s="347">
        <f>SUM(BD79:BK81)</f>
        <v>103933</v>
      </c>
      <c r="BE90" s="348"/>
      <c r="BF90" s="348"/>
      <c r="BG90" s="348"/>
      <c r="BH90" s="348"/>
      <c r="BI90" s="348"/>
      <c r="BJ90" s="348"/>
      <c r="BK90" s="348"/>
      <c r="BL90" s="347">
        <f>SUM(AT90:BK90)</f>
        <v>3055508</v>
      </c>
      <c r="BM90" s="348"/>
      <c r="BN90" s="348"/>
      <c r="BO90" s="348"/>
      <c r="BP90" s="348"/>
      <c r="BQ90" s="348"/>
      <c r="BR90" s="348"/>
      <c r="BS90" s="348"/>
      <c r="BT90" s="348"/>
      <c r="BU90" s="349"/>
      <c r="DA90" s="16"/>
      <c r="DF90" s="16"/>
    </row>
    <row r="91" spans="1:110"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513"/>
      <c r="AB91" s="508">
        <v>1</v>
      </c>
      <c r="AC91" s="509"/>
      <c r="AD91" s="510"/>
      <c r="AE91" s="511">
        <v>2</v>
      </c>
      <c r="AF91" s="509"/>
      <c r="AG91" s="510"/>
      <c r="AH91" s="511">
        <v>2</v>
      </c>
      <c r="AI91" s="509"/>
      <c r="AJ91" s="512"/>
      <c r="AK91" s="330">
        <f>SUM(AK82:AS85)</f>
        <v>0</v>
      </c>
      <c r="AL91" s="330"/>
      <c r="AM91" s="330"/>
      <c r="AN91" s="330"/>
      <c r="AO91" s="330"/>
      <c r="AP91" s="330"/>
      <c r="AQ91" s="330"/>
      <c r="AR91" s="330"/>
      <c r="AS91" s="330"/>
      <c r="AT91" s="483">
        <f>SUM(AT82:BC85)</f>
        <v>4049946</v>
      </c>
      <c r="AU91" s="331"/>
      <c r="AV91" s="331"/>
      <c r="AW91" s="331"/>
      <c r="AX91" s="331"/>
      <c r="AY91" s="331"/>
      <c r="AZ91" s="331"/>
      <c r="BA91" s="331"/>
      <c r="BB91" s="331"/>
      <c r="BC91" s="331"/>
      <c r="BD91" s="330">
        <f>SUM(BD82:BK85)</f>
        <v>179274</v>
      </c>
      <c r="BE91" s="331"/>
      <c r="BF91" s="331"/>
      <c r="BG91" s="331"/>
      <c r="BH91" s="331"/>
      <c r="BI91" s="331"/>
      <c r="BJ91" s="331"/>
      <c r="BK91" s="331"/>
      <c r="BL91" s="330">
        <f>SUM(AT91:BK91)</f>
        <v>4229220</v>
      </c>
      <c r="BM91" s="331"/>
      <c r="BN91" s="331"/>
      <c r="BO91" s="331"/>
      <c r="BP91" s="331"/>
      <c r="BQ91" s="331"/>
      <c r="BR91" s="331"/>
      <c r="BS91" s="331"/>
      <c r="BT91" s="331"/>
      <c r="BU91" s="332"/>
      <c r="DA91" s="16"/>
      <c r="DF91" s="16"/>
    </row>
    <row r="92" spans="1:110"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508">
        <v>1</v>
      </c>
      <c r="AC92" s="509"/>
      <c r="AD92" s="510"/>
      <c r="AE92" s="511">
        <v>3</v>
      </c>
      <c r="AF92" s="509"/>
      <c r="AG92" s="510"/>
      <c r="AH92" s="511">
        <v>2</v>
      </c>
      <c r="AI92" s="509"/>
      <c r="AJ92" s="512"/>
      <c r="AK92" s="330">
        <f>AK86</f>
        <v>0</v>
      </c>
      <c r="AL92" s="330"/>
      <c r="AM92" s="330"/>
      <c r="AN92" s="330"/>
      <c r="AO92" s="330"/>
      <c r="AP92" s="330"/>
      <c r="AQ92" s="330"/>
      <c r="AR92" s="330"/>
      <c r="AS92" s="330"/>
      <c r="AT92" s="483">
        <f>AT86</f>
        <v>247437</v>
      </c>
      <c r="AU92" s="331"/>
      <c r="AV92" s="331"/>
      <c r="AW92" s="331"/>
      <c r="AX92" s="331"/>
      <c r="AY92" s="331"/>
      <c r="AZ92" s="331"/>
      <c r="BA92" s="331"/>
      <c r="BB92" s="331"/>
      <c r="BC92" s="331"/>
      <c r="BD92" s="330">
        <f>BD86</f>
        <v>0</v>
      </c>
      <c r="BE92" s="331"/>
      <c r="BF92" s="331"/>
      <c r="BG92" s="331"/>
      <c r="BH92" s="331"/>
      <c r="BI92" s="331"/>
      <c r="BJ92" s="331"/>
      <c r="BK92" s="331"/>
      <c r="BL92" s="330">
        <f>SUM(AT92:BK92)</f>
        <v>247437</v>
      </c>
      <c r="BM92" s="331"/>
      <c r="BN92" s="331"/>
      <c r="BO92" s="331"/>
      <c r="BP92" s="331"/>
      <c r="BQ92" s="331"/>
      <c r="BR92" s="331"/>
      <c r="BS92" s="331"/>
      <c r="BT92" s="331"/>
      <c r="BU92" s="332"/>
      <c r="DA92" s="16"/>
      <c r="DF92" s="16"/>
    </row>
    <row r="93" spans="1:11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521">
        <v>1</v>
      </c>
      <c r="AC93" s="519"/>
      <c r="AD93" s="520"/>
      <c r="AE93" s="518">
        <v>4</v>
      </c>
      <c r="AF93" s="519"/>
      <c r="AG93" s="520"/>
      <c r="AH93" s="518">
        <v>2</v>
      </c>
      <c r="AI93" s="519"/>
      <c r="AJ93" s="533"/>
      <c r="AK93" s="321">
        <f>AK87</f>
        <v>0</v>
      </c>
      <c r="AL93" s="321"/>
      <c r="AM93" s="321"/>
      <c r="AN93" s="321"/>
      <c r="AO93" s="321"/>
      <c r="AP93" s="321"/>
      <c r="AQ93" s="321"/>
      <c r="AR93" s="321"/>
      <c r="AS93" s="321"/>
      <c r="AT93" s="486">
        <f>AT87</f>
        <v>959991</v>
      </c>
      <c r="AU93" s="534"/>
      <c r="AV93" s="534"/>
      <c r="AW93" s="534"/>
      <c r="AX93" s="534"/>
      <c r="AY93" s="534"/>
      <c r="AZ93" s="534"/>
      <c r="BA93" s="534"/>
      <c r="BB93" s="534"/>
      <c r="BC93" s="534"/>
      <c r="BD93" s="321">
        <f>BD87</f>
        <v>0</v>
      </c>
      <c r="BE93" s="534"/>
      <c r="BF93" s="534"/>
      <c r="BG93" s="534"/>
      <c r="BH93" s="534"/>
      <c r="BI93" s="534"/>
      <c r="BJ93" s="534"/>
      <c r="BK93" s="534"/>
      <c r="BL93" s="321">
        <f>SUM(AT93:BK93)</f>
        <v>959991</v>
      </c>
      <c r="BM93" s="534"/>
      <c r="BN93" s="534"/>
      <c r="BO93" s="534"/>
      <c r="BP93" s="534"/>
      <c r="BQ93" s="534"/>
      <c r="BR93" s="534"/>
      <c r="BS93" s="534"/>
      <c r="BT93" s="534"/>
      <c r="BU93" s="546"/>
      <c r="DA93" s="16"/>
      <c r="DF93" s="16"/>
    </row>
    <row r="94" spans="1:110" ht="11.25" customHeight="1" thickBot="1">
      <c r="M94" s="16"/>
      <c r="R94" s="16"/>
      <c r="U94" s="17"/>
      <c r="V94" s="17"/>
      <c r="W94" s="17"/>
      <c r="AB94" s="24"/>
      <c r="AC94" s="24"/>
      <c r="AD94" s="24"/>
      <c r="AE94" s="24"/>
      <c r="AF94" s="24"/>
      <c r="AG94" s="24"/>
      <c r="AH94" s="24"/>
      <c r="AI94" s="24"/>
      <c r="AJ94" s="24"/>
      <c r="AS94" s="25"/>
      <c r="DA94" s="16"/>
      <c r="DF94" s="16"/>
    </row>
    <row r="95" spans="1:110" ht="15" customHeight="1">
      <c r="A95" s="433" t="s">
        <v>14</v>
      </c>
      <c r="B95" s="547"/>
      <c r="C95" s="547"/>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513"/>
      <c r="AB95" s="531">
        <v>1</v>
      </c>
      <c r="AC95" s="516"/>
      <c r="AD95" s="532"/>
      <c r="AE95" s="515">
        <v>5</v>
      </c>
      <c r="AF95" s="516"/>
      <c r="AG95" s="532"/>
      <c r="AH95" s="515">
        <v>2</v>
      </c>
      <c r="AI95" s="516"/>
      <c r="AJ95" s="517"/>
      <c r="AK95" s="1447">
        <v>483</v>
      </c>
      <c r="AL95" s="1447"/>
      <c r="AM95" s="1447"/>
      <c r="AN95" s="1447"/>
      <c r="AO95" s="1447"/>
      <c r="AP95" s="1447"/>
      <c r="AQ95" s="1447"/>
      <c r="AR95" s="1447"/>
      <c r="AS95" s="1447"/>
      <c r="AT95" s="1507">
        <v>4666550</v>
      </c>
      <c r="AU95" s="605"/>
      <c r="AV95" s="605"/>
      <c r="AW95" s="605"/>
      <c r="AX95" s="605"/>
      <c r="AY95" s="605"/>
      <c r="AZ95" s="605"/>
      <c r="BA95" s="605"/>
      <c r="BB95" s="605"/>
      <c r="BC95" s="605"/>
      <c r="BD95" s="1447">
        <v>188718</v>
      </c>
      <c r="BE95" s="605"/>
      <c r="BF95" s="605"/>
      <c r="BG95" s="605"/>
      <c r="BH95" s="605"/>
      <c r="BI95" s="605"/>
      <c r="BJ95" s="605"/>
      <c r="BK95" s="605"/>
      <c r="BL95" s="347">
        <f>SUM(AT95:BK95)</f>
        <v>4855268</v>
      </c>
      <c r="BM95" s="348"/>
      <c r="BN95" s="348"/>
      <c r="BO95" s="348"/>
      <c r="BP95" s="348"/>
      <c r="BQ95" s="348"/>
      <c r="BR95" s="348"/>
      <c r="BS95" s="348"/>
      <c r="BT95" s="348"/>
      <c r="BU95" s="349"/>
      <c r="DA95" s="16"/>
      <c r="DF95" s="16"/>
    </row>
    <row r="96" spans="1:110" ht="15" customHeight="1">
      <c r="A96" s="548"/>
      <c r="B96" s="549"/>
      <c r="C96" s="549"/>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508">
        <v>1</v>
      </c>
      <c r="AC96" s="509"/>
      <c r="AD96" s="510"/>
      <c r="AE96" s="511">
        <v>6</v>
      </c>
      <c r="AF96" s="509"/>
      <c r="AG96" s="510"/>
      <c r="AH96" s="511">
        <v>2</v>
      </c>
      <c r="AI96" s="509"/>
      <c r="AJ96" s="512"/>
      <c r="AK96" s="1448"/>
      <c r="AL96" s="1448"/>
      <c r="AM96" s="1448"/>
      <c r="AN96" s="1448"/>
      <c r="AO96" s="1448"/>
      <c r="AP96" s="1448"/>
      <c r="AQ96" s="1448"/>
      <c r="AR96" s="1448"/>
      <c r="AS96" s="1448"/>
      <c r="AT96" s="1520">
        <v>164892</v>
      </c>
      <c r="AU96" s="619"/>
      <c r="AV96" s="619"/>
      <c r="AW96" s="619"/>
      <c r="AX96" s="619"/>
      <c r="AY96" s="619"/>
      <c r="AZ96" s="619"/>
      <c r="BA96" s="619"/>
      <c r="BB96" s="619"/>
      <c r="BC96" s="619"/>
      <c r="BD96" s="1448"/>
      <c r="BE96" s="619"/>
      <c r="BF96" s="619"/>
      <c r="BG96" s="619"/>
      <c r="BH96" s="619"/>
      <c r="BI96" s="619"/>
      <c r="BJ96" s="619"/>
      <c r="BK96" s="619"/>
      <c r="BL96" s="330">
        <f>SUM(AT96:BK96)</f>
        <v>164892</v>
      </c>
      <c r="BM96" s="331"/>
      <c r="BN96" s="331"/>
      <c r="BO96" s="331"/>
      <c r="BP96" s="331"/>
      <c r="BQ96" s="331"/>
      <c r="BR96" s="331"/>
      <c r="BS96" s="331"/>
      <c r="BT96" s="331"/>
      <c r="BU96" s="332"/>
      <c r="DA96" s="16"/>
      <c r="DF96" s="16"/>
    </row>
    <row r="97" spans="1:110" ht="15" customHeight="1">
      <c r="A97" s="550"/>
      <c r="B97" s="549"/>
      <c r="C97" s="549"/>
      <c r="D97" s="551"/>
      <c r="E97" s="551"/>
      <c r="F97" s="552"/>
      <c r="G97" s="245" t="s">
        <v>10</v>
      </c>
      <c r="H97" s="246"/>
      <c r="I97" s="246"/>
      <c r="J97" s="246"/>
      <c r="K97" s="246"/>
      <c r="L97" s="246"/>
      <c r="M97" s="246"/>
      <c r="N97" s="246"/>
      <c r="O97" s="246"/>
      <c r="P97" s="246"/>
      <c r="Q97" s="246"/>
      <c r="R97" s="246"/>
      <c r="S97" s="246"/>
      <c r="T97" s="246"/>
      <c r="U97" s="246"/>
      <c r="V97" s="246"/>
      <c r="W97" s="246"/>
      <c r="X97" s="246"/>
      <c r="Y97" s="246"/>
      <c r="Z97" s="246"/>
      <c r="AA97" s="513"/>
      <c r="AB97" s="508">
        <v>1</v>
      </c>
      <c r="AC97" s="509"/>
      <c r="AD97" s="510"/>
      <c r="AE97" s="511">
        <v>7</v>
      </c>
      <c r="AF97" s="509"/>
      <c r="AG97" s="510"/>
      <c r="AH97" s="511">
        <v>2</v>
      </c>
      <c r="AI97" s="509"/>
      <c r="AJ97" s="512"/>
      <c r="AK97" s="1448"/>
      <c r="AL97" s="1448"/>
      <c r="AM97" s="1448"/>
      <c r="AN97" s="1448"/>
      <c r="AO97" s="1448"/>
      <c r="AP97" s="1448"/>
      <c r="AQ97" s="1448"/>
      <c r="AR97" s="1448"/>
      <c r="AS97" s="1448"/>
      <c r="AT97" s="1520">
        <v>639800</v>
      </c>
      <c r="AU97" s="619"/>
      <c r="AV97" s="619"/>
      <c r="AW97" s="619"/>
      <c r="AX97" s="619"/>
      <c r="AY97" s="619"/>
      <c r="AZ97" s="619"/>
      <c r="BA97" s="619"/>
      <c r="BB97" s="619"/>
      <c r="BC97" s="619"/>
      <c r="BD97" s="1448"/>
      <c r="BE97" s="619"/>
      <c r="BF97" s="619"/>
      <c r="BG97" s="619"/>
      <c r="BH97" s="619"/>
      <c r="BI97" s="619"/>
      <c r="BJ97" s="619"/>
      <c r="BK97" s="619"/>
      <c r="BL97" s="330">
        <f>SUM(AT97:BK97)</f>
        <v>639800</v>
      </c>
      <c r="BM97" s="331"/>
      <c r="BN97" s="331"/>
      <c r="BO97" s="331"/>
      <c r="BP97" s="331"/>
      <c r="BQ97" s="331"/>
      <c r="BR97" s="331"/>
      <c r="BS97" s="331"/>
      <c r="BT97" s="331"/>
      <c r="BU97" s="332"/>
      <c r="DA97" s="16"/>
      <c r="DF97" s="16"/>
    </row>
    <row r="98" spans="1:110"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513"/>
      <c r="AB98" s="521">
        <v>1</v>
      </c>
      <c r="AC98" s="519"/>
      <c r="AD98" s="520"/>
      <c r="AE98" s="518">
        <v>8</v>
      </c>
      <c r="AF98" s="519"/>
      <c r="AG98" s="520"/>
      <c r="AH98" s="518">
        <v>2</v>
      </c>
      <c r="AI98" s="519"/>
      <c r="AJ98" s="533"/>
      <c r="AK98" s="321">
        <f>SUM(AK95:AS97)</f>
        <v>483</v>
      </c>
      <c r="AL98" s="321"/>
      <c r="AM98" s="321"/>
      <c r="AN98" s="321"/>
      <c r="AO98" s="321"/>
      <c r="AP98" s="321"/>
      <c r="AQ98" s="321"/>
      <c r="AR98" s="321"/>
      <c r="AS98" s="321"/>
      <c r="AT98" s="486">
        <f>SUM(AT95:BC97)</f>
        <v>5471242</v>
      </c>
      <c r="AU98" s="534"/>
      <c r="AV98" s="534"/>
      <c r="AW98" s="534"/>
      <c r="AX98" s="534"/>
      <c r="AY98" s="534"/>
      <c r="AZ98" s="534"/>
      <c r="BA98" s="534"/>
      <c r="BB98" s="534"/>
      <c r="BC98" s="534"/>
      <c r="BD98" s="321">
        <f>SUM(BD95:BK97)</f>
        <v>188718</v>
      </c>
      <c r="BE98" s="534"/>
      <c r="BF98" s="534"/>
      <c r="BG98" s="534"/>
      <c r="BH98" s="534"/>
      <c r="BI98" s="534"/>
      <c r="BJ98" s="534"/>
      <c r="BK98" s="534"/>
      <c r="BL98" s="321">
        <f>SUM(AT98:BK98)</f>
        <v>5659960</v>
      </c>
      <c r="BM98" s="534"/>
      <c r="BN98" s="534"/>
      <c r="BO98" s="534"/>
      <c r="BP98" s="534"/>
      <c r="BQ98" s="534"/>
      <c r="BR98" s="534"/>
      <c r="BS98" s="534"/>
      <c r="BT98" s="534"/>
      <c r="BU98" s="546"/>
      <c r="DA98" s="16"/>
      <c r="DF98" s="16"/>
    </row>
  </sheetData>
  <sheetProtection algorithmName="SHA-512" hashValue="EI+AupqXV15nzG+8hy7M1D2EOVjK9KS7J1okZLP2g818gboRsuIamsL595HFDjDWEFK/k/B3fQXhiuHdVeqETw==" saltValue="9ng4xKHoD4udHlQ/x+L5MQ==" spinCount="100000" sheet="1" objects="1" scenarios="1" selectLockedCells="1"/>
  <mergeCells count="732">
    <mergeCell ref="BC39:BK39"/>
    <mergeCell ref="BL46:BT46"/>
    <mergeCell ref="BL47:BT47"/>
    <mergeCell ref="AT97:BC97"/>
    <mergeCell ref="BL65:BT65"/>
    <mergeCell ref="BL54:BT54"/>
    <mergeCell ref="BL55:BT55"/>
    <mergeCell ref="BL57:BT57"/>
    <mergeCell ref="BL58:BT58"/>
    <mergeCell ref="BL63:BT63"/>
    <mergeCell ref="BL64:BT64"/>
    <mergeCell ref="BL62:BT62"/>
    <mergeCell ref="BL93:BU93"/>
    <mergeCell ref="BD97:BK97"/>
    <mergeCell ref="AT72:BC72"/>
    <mergeCell ref="AT78:BC78"/>
    <mergeCell ref="BD78:BK78"/>
    <mergeCell ref="AT74:BK75"/>
    <mergeCell ref="AT76:BC77"/>
    <mergeCell ref="BD76:BK77"/>
    <mergeCell ref="BD72:BK72"/>
    <mergeCell ref="BL72:BU72"/>
    <mergeCell ref="BL95:BU95"/>
    <mergeCell ref="BL92:BU92"/>
    <mergeCell ref="BU6:CF6"/>
    <mergeCell ref="BL97:BU97"/>
    <mergeCell ref="AT98:BC98"/>
    <mergeCell ref="BD98:BK98"/>
    <mergeCell ref="BL98:BU98"/>
    <mergeCell ref="BD95:BK95"/>
    <mergeCell ref="AK98:AS98"/>
    <mergeCell ref="AK39:AS39"/>
    <mergeCell ref="AT39:BB39"/>
    <mergeCell ref="AK40:AS44"/>
    <mergeCell ref="AK45:AS45"/>
    <mergeCell ref="AT41:BB44"/>
    <mergeCell ref="AT40:CU40"/>
    <mergeCell ref="BL39:BT39"/>
    <mergeCell ref="BL41:BT44"/>
    <mergeCell ref="BL45:BT45"/>
    <mergeCell ref="CM41:CU44"/>
    <mergeCell ref="BL50:BT50"/>
    <mergeCell ref="BL51:BT51"/>
    <mergeCell ref="AK97:AS97"/>
    <mergeCell ref="BI6:BT6"/>
    <mergeCell ref="BI29:BT29"/>
    <mergeCell ref="AK96:AS96"/>
    <mergeCell ref="AT96:BC96"/>
    <mergeCell ref="BD96:BK96"/>
    <mergeCell ref="AK79:AS79"/>
    <mergeCell ref="AT79:BC79"/>
    <mergeCell ref="AK80:AS80"/>
    <mergeCell ref="AT81:BC81"/>
    <mergeCell ref="AK86:AS86"/>
    <mergeCell ref="AT86:BC86"/>
    <mergeCell ref="AK87:AS87"/>
    <mergeCell ref="AT87:BC87"/>
    <mergeCell ref="BD82:BK82"/>
    <mergeCell ref="AK82:AS82"/>
    <mergeCell ref="AK92:AS92"/>
    <mergeCell ref="AT92:BC92"/>
    <mergeCell ref="BD92:BK92"/>
    <mergeCell ref="AK93:AS93"/>
    <mergeCell ref="AT93:BC93"/>
    <mergeCell ref="BD93:BK93"/>
    <mergeCell ref="AK95:AS95"/>
    <mergeCell ref="AT95:BC95"/>
    <mergeCell ref="AB95:AD95"/>
    <mergeCell ref="A98:C98"/>
    <mergeCell ref="G98:AA98"/>
    <mergeCell ref="AB98:AD98"/>
    <mergeCell ref="G93:AA93"/>
    <mergeCell ref="AB93:AD93"/>
    <mergeCell ref="AE95:AG95"/>
    <mergeCell ref="AH95:AJ95"/>
    <mergeCell ref="A79:F93"/>
    <mergeCell ref="G97:AA97"/>
    <mergeCell ref="AB97:AD97"/>
    <mergeCell ref="AE97:AG97"/>
    <mergeCell ref="AH97:AJ97"/>
    <mergeCell ref="A95:C97"/>
    <mergeCell ref="D95:F98"/>
    <mergeCell ref="G95:AA95"/>
    <mergeCell ref="AE98:AG98"/>
    <mergeCell ref="AH98:AJ98"/>
    <mergeCell ref="G90:AA90"/>
    <mergeCell ref="AB90:AD90"/>
    <mergeCell ref="AE90:AG90"/>
    <mergeCell ref="AH90:AJ90"/>
    <mergeCell ref="G88:AA88"/>
    <mergeCell ref="AB88:AD88"/>
    <mergeCell ref="AE88:AG88"/>
    <mergeCell ref="AH88:AJ88"/>
    <mergeCell ref="AE93:AG93"/>
    <mergeCell ref="AH93:AJ93"/>
    <mergeCell ref="G92:AA92"/>
    <mergeCell ref="AB92:AD92"/>
    <mergeCell ref="AE92:AG92"/>
    <mergeCell ref="AH92:AJ92"/>
    <mergeCell ref="G85:AA85"/>
    <mergeCell ref="AB85:AD85"/>
    <mergeCell ref="AE85:AG85"/>
    <mergeCell ref="AH85:AJ85"/>
    <mergeCell ref="G84:AA84"/>
    <mergeCell ref="AB84:AD84"/>
    <mergeCell ref="AE84:AG84"/>
    <mergeCell ref="AH84:AJ84"/>
    <mergeCell ref="G87:AA87"/>
    <mergeCell ref="AB87:AD87"/>
    <mergeCell ref="AE87:AG87"/>
    <mergeCell ref="AH87:AJ87"/>
    <mergeCell ref="G86:AA86"/>
    <mergeCell ref="AB86:AD86"/>
    <mergeCell ref="AE86:AG86"/>
    <mergeCell ref="AH86:AJ86"/>
    <mergeCell ref="AE80:AG80"/>
    <mergeCell ref="G83:AA83"/>
    <mergeCell ref="AB83:AD83"/>
    <mergeCell ref="AE83:AG83"/>
    <mergeCell ref="AH83:AJ83"/>
    <mergeCell ref="G82:AA82"/>
    <mergeCell ref="AB82:AD82"/>
    <mergeCell ref="AE82:AG82"/>
    <mergeCell ref="AH82:AJ82"/>
    <mergeCell ref="BL74:BU77"/>
    <mergeCell ref="BL78:BU78"/>
    <mergeCell ref="DK67:EE68"/>
    <mergeCell ref="A69:G69"/>
    <mergeCell ref="H69:J69"/>
    <mergeCell ref="K69:M69"/>
    <mergeCell ref="N69:P69"/>
    <mergeCell ref="Q69:S69"/>
    <mergeCell ref="T69:V69"/>
    <mergeCell ref="W69:Y69"/>
    <mergeCell ref="Z69:AB69"/>
    <mergeCell ref="A67:G68"/>
    <mergeCell ref="DK69:EE69"/>
    <mergeCell ref="CY67:DJ68"/>
    <mergeCell ref="H67:Y68"/>
    <mergeCell ref="Z67:AE68"/>
    <mergeCell ref="AC69:AE69"/>
    <mergeCell ref="CY69:DJ69"/>
    <mergeCell ref="A1:G2"/>
    <mergeCell ref="H1:Y2"/>
    <mergeCell ref="Z1:AE2"/>
    <mergeCell ref="AC3:AE3"/>
    <mergeCell ref="CY1:DJ2"/>
    <mergeCell ref="DK1:EE2"/>
    <mergeCell ref="A3:G3"/>
    <mergeCell ref="H3:J3"/>
    <mergeCell ref="K3:M3"/>
    <mergeCell ref="N3:P3"/>
    <mergeCell ref="AF1:CX4"/>
    <mergeCell ref="AB16:AD16"/>
    <mergeCell ref="AE16:AG16"/>
    <mergeCell ref="DK3:EE3"/>
    <mergeCell ref="A7:AA12"/>
    <mergeCell ref="AB7:AJ12"/>
    <mergeCell ref="AK7:CF7"/>
    <mergeCell ref="BU8:CF8"/>
    <mergeCell ref="CG6:CU6"/>
    <mergeCell ref="CV6:DJ6"/>
    <mergeCell ref="DK6:DY6"/>
    <mergeCell ref="BU9:CF11"/>
    <mergeCell ref="BU12:CF12"/>
    <mergeCell ref="Q3:S3"/>
    <mergeCell ref="T3:V3"/>
    <mergeCell ref="W3:Y3"/>
    <mergeCell ref="Z3:AB3"/>
    <mergeCell ref="BU13:CF13"/>
    <mergeCell ref="CY3:DJ3"/>
    <mergeCell ref="AH13:AJ13"/>
    <mergeCell ref="AK13:AV13"/>
    <mergeCell ref="AW13:BH13"/>
    <mergeCell ref="BI13:BT13"/>
    <mergeCell ref="AK6:AV6"/>
    <mergeCell ref="AW6:BH6"/>
    <mergeCell ref="CG13:CU13"/>
    <mergeCell ref="CV13:DJ13"/>
    <mergeCell ref="DK13:DY13"/>
    <mergeCell ref="G14:AA14"/>
    <mergeCell ref="AB14:AD14"/>
    <mergeCell ref="AE14:AG14"/>
    <mergeCell ref="AH14:AJ14"/>
    <mergeCell ref="AK14:AV14"/>
    <mergeCell ref="AW14:BH14"/>
    <mergeCell ref="BI14:BT14"/>
    <mergeCell ref="G13:AA13"/>
    <mergeCell ref="AB13:AD13"/>
    <mergeCell ref="AE13:AG13"/>
    <mergeCell ref="BU14:CF14"/>
    <mergeCell ref="CG14:CU14"/>
    <mergeCell ref="CV14:DJ14"/>
    <mergeCell ref="DK14:DY14"/>
    <mergeCell ref="AH15:AJ15"/>
    <mergeCell ref="AK15:AV15"/>
    <mergeCell ref="AW15:BH15"/>
    <mergeCell ref="BI15:BT15"/>
    <mergeCell ref="BU15:CF15"/>
    <mergeCell ref="CG15:CU15"/>
    <mergeCell ref="CV15:DJ15"/>
    <mergeCell ref="DK15:DY15"/>
    <mergeCell ref="AH16:AJ16"/>
    <mergeCell ref="AK16:AV16"/>
    <mergeCell ref="AW16:BH16"/>
    <mergeCell ref="BI16:BT16"/>
    <mergeCell ref="BU16:CF16"/>
    <mergeCell ref="CG16:CU16"/>
    <mergeCell ref="CV16:DJ16"/>
    <mergeCell ref="DK16:DY16"/>
    <mergeCell ref="G18:AA18"/>
    <mergeCell ref="AB18:AD18"/>
    <mergeCell ref="AE18:AG18"/>
    <mergeCell ref="AH18:AJ18"/>
    <mergeCell ref="AK18:AV18"/>
    <mergeCell ref="G17:AA17"/>
    <mergeCell ref="AB17:AD17"/>
    <mergeCell ref="AE17:AG17"/>
    <mergeCell ref="AH17:AJ17"/>
    <mergeCell ref="AK17:AV17"/>
    <mergeCell ref="AW18:BH18"/>
    <mergeCell ref="BI18:BT18"/>
    <mergeCell ref="BU18:CF18"/>
    <mergeCell ref="CG18:CU18"/>
    <mergeCell ref="CV18:DJ18"/>
    <mergeCell ref="DK18:DY18"/>
    <mergeCell ref="BI17:BT17"/>
    <mergeCell ref="BU17:CF17"/>
    <mergeCell ref="CG17:CU17"/>
    <mergeCell ref="CV17:DJ17"/>
    <mergeCell ref="DK17:DY17"/>
    <mergeCell ref="AW17:BH17"/>
    <mergeCell ref="G20:AA20"/>
    <mergeCell ref="AB20:AD20"/>
    <mergeCell ref="AE20:AG20"/>
    <mergeCell ref="AH20:AJ20"/>
    <mergeCell ref="AK20:AV20"/>
    <mergeCell ref="G19:AA19"/>
    <mergeCell ref="AB19:AD19"/>
    <mergeCell ref="AE19:AG19"/>
    <mergeCell ref="AH19:AJ19"/>
    <mergeCell ref="AK19:AV19"/>
    <mergeCell ref="AW20:BH20"/>
    <mergeCell ref="BI20:BT20"/>
    <mergeCell ref="BU20:CF20"/>
    <mergeCell ref="CG20:CU20"/>
    <mergeCell ref="CV20:DJ20"/>
    <mergeCell ref="DK20:DY20"/>
    <mergeCell ref="BI19:BT19"/>
    <mergeCell ref="BU19:CF19"/>
    <mergeCell ref="CG19:CU19"/>
    <mergeCell ref="CV19:DJ19"/>
    <mergeCell ref="DK19:DY19"/>
    <mergeCell ref="AW19:BH19"/>
    <mergeCell ref="G22:AA22"/>
    <mergeCell ref="AB22:AD22"/>
    <mergeCell ref="AE22:AG22"/>
    <mergeCell ref="AH22:AJ22"/>
    <mergeCell ref="AK22:AV22"/>
    <mergeCell ref="G21:AA21"/>
    <mergeCell ref="AB21:AD21"/>
    <mergeCell ref="AE21:AG21"/>
    <mergeCell ref="AH21:AJ21"/>
    <mergeCell ref="AK21:AV21"/>
    <mergeCell ref="AW22:BH22"/>
    <mergeCell ref="BI22:BT22"/>
    <mergeCell ref="BU22:CF22"/>
    <mergeCell ref="CG22:CU22"/>
    <mergeCell ref="CV22:DJ22"/>
    <mergeCell ref="DK22:DY22"/>
    <mergeCell ref="BI21:BT21"/>
    <mergeCell ref="BU21:CF21"/>
    <mergeCell ref="CG21:CU21"/>
    <mergeCell ref="CV21:DJ21"/>
    <mergeCell ref="DK21:DY21"/>
    <mergeCell ref="AW21:BH21"/>
    <mergeCell ref="G25:AA25"/>
    <mergeCell ref="AB25:AD25"/>
    <mergeCell ref="AE25:AG25"/>
    <mergeCell ref="AH25:AJ25"/>
    <mergeCell ref="AK25:AV25"/>
    <mergeCell ref="G24:AA24"/>
    <mergeCell ref="AB24:AD24"/>
    <mergeCell ref="AE24:AG24"/>
    <mergeCell ref="AH24:AJ24"/>
    <mergeCell ref="AK24:AV24"/>
    <mergeCell ref="AW25:BH25"/>
    <mergeCell ref="BI25:BT25"/>
    <mergeCell ref="BU25:CF25"/>
    <mergeCell ref="CG25:CU25"/>
    <mergeCell ref="CV25:DJ25"/>
    <mergeCell ref="DK25:DY25"/>
    <mergeCell ref="BI24:BT24"/>
    <mergeCell ref="BU24:CF24"/>
    <mergeCell ref="CG24:CU24"/>
    <mergeCell ref="CV24:DJ24"/>
    <mergeCell ref="DK24:DY24"/>
    <mergeCell ref="AW24:BH24"/>
    <mergeCell ref="BU29:CF29"/>
    <mergeCell ref="CG29:CU29"/>
    <mergeCell ref="BI27:BT27"/>
    <mergeCell ref="BU27:CF27"/>
    <mergeCell ref="CG27:CU27"/>
    <mergeCell ref="CV27:DJ27"/>
    <mergeCell ref="DK27:DY27"/>
    <mergeCell ref="A29:C31"/>
    <mergeCell ref="D29:F32"/>
    <mergeCell ref="G29:AA29"/>
    <mergeCell ref="AB29:AD29"/>
    <mergeCell ref="AE29:AG29"/>
    <mergeCell ref="G27:AA27"/>
    <mergeCell ref="AB27:AD27"/>
    <mergeCell ref="AE27:AG27"/>
    <mergeCell ref="AH27:AJ27"/>
    <mergeCell ref="AK27:AV27"/>
    <mergeCell ref="AW27:BH27"/>
    <mergeCell ref="A13:F27"/>
    <mergeCell ref="G15:AA15"/>
    <mergeCell ref="AB15:AD15"/>
    <mergeCell ref="AE15:AG15"/>
    <mergeCell ref="G16:AA16"/>
    <mergeCell ref="CG31:CU31"/>
    <mergeCell ref="CV31:DJ31"/>
    <mergeCell ref="DK31:DY31"/>
    <mergeCell ref="A32:C32"/>
    <mergeCell ref="G32:AA32"/>
    <mergeCell ref="AB32:AD32"/>
    <mergeCell ref="AE32:AG32"/>
    <mergeCell ref="AH32:AJ32"/>
    <mergeCell ref="AK32:AV32"/>
    <mergeCell ref="AW32:BH32"/>
    <mergeCell ref="G31:AA31"/>
    <mergeCell ref="AB31:AD31"/>
    <mergeCell ref="AE31:AG31"/>
    <mergeCell ref="AH31:AJ31"/>
    <mergeCell ref="AK31:AV31"/>
    <mergeCell ref="AW31:BH31"/>
    <mergeCell ref="BI31:BT31"/>
    <mergeCell ref="BU31:CF31"/>
    <mergeCell ref="DK32:DY32"/>
    <mergeCell ref="A34:G35"/>
    <mergeCell ref="H34:Y35"/>
    <mergeCell ref="Z34:AE35"/>
    <mergeCell ref="CY34:DJ35"/>
    <mergeCell ref="DK34:EE35"/>
    <mergeCell ref="CG32:CU32"/>
    <mergeCell ref="CV32:DJ32"/>
    <mergeCell ref="A36:G36"/>
    <mergeCell ref="H36:J36"/>
    <mergeCell ref="BI32:BT32"/>
    <mergeCell ref="BU32:CF32"/>
    <mergeCell ref="K36:M36"/>
    <mergeCell ref="N36:P36"/>
    <mergeCell ref="Q36:S36"/>
    <mergeCell ref="T36:V36"/>
    <mergeCell ref="W36:Y36"/>
    <mergeCell ref="Z36:AB36"/>
    <mergeCell ref="A40:AA45"/>
    <mergeCell ref="AB40:AJ45"/>
    <mergeCell ref="G48:AA48"/>
    <mergeCell ref="AB48:AD48"/>
    <mergeCell ref="AE48:AG48"/>
    <mergeCell ref="AH46:AJ46"/>
    <mergeCell ref="AH47:AJ47"/>
    <mergeCell ref="CY36:DJ36"/>
    <mergeCell ref="DK36:EE36"/>
    <mergeCell ref="AF34:CX37"/>
    <mergeCell ref="AC36:AE36"/>
    <mergeCell ref="AB46:AD46"/>
    <mergeCell ref="AE46:AG46"/>
    <mergeCell ref="BC46:BK46"/>
    <mergeCell ref="BU46:CC46"/>
    <mergeCell ref="BU45:CC45"/>
    <mergeCell ref="DE39:DM39"/>
    <mergeCell ref="BL48:BT48"/>
    <mergeCell ref="A46:F60"/>
    <mergeCell ref="G46:AA46"/>
    <mergeCell ref="CV47:DD47"/>
    <mergeCell ref="AK46:AS46"/>
    <mergeCell ref="CV46:DD46"/>
    <mergeCell ref="AK47:AS47"/>
    <mergeCell ref="AT46:BB46"/>
    <mergeCell ref="AT47:BB47"/>
    <mergeCell ref="BC47:BK47"/>
    <mergeCell ref="G47:AA47"/>
    <mergeCell ref="AB47:AD47"/>
    <mergeCell ref="AE47:AG47"/>
    <mergeCell ref="BL49:BT49"/>
    <mergeCell ref="BL59:BT59"/>
    <mergeCell ref="BL60:BT60"/>
    <mergeCell ref="G49:AA49"/>
    <mergeCell ref="AB49:AD49"/>
    <mergeCell ref="AE49:AG49"/>
    <mergeCell ref="G51:AA51"/>
    <mergeCell ref="AB51:AD51"/>
    <mergeCell ref="AE51:AG51"/>
    <mergeCell ref="G50:AA50"/>
    <mergeCell ref="AB50:AD50"/>
    <mergeCell ref="AE50:AG50"/>
    <mergeCell ref="AK53:AS53"/>
    <mergeCell ref="BC52:BK52"/>
    <mergeCell ref="BC53:BK53"/>
    <mergeCell ref="AB53:AD53"/>
    <mergeCell ref="AE53:AG53"/>
    <mergeCell ref="AH53:AJ53"/>
    <mergeCell ref="G52:AA52"/>
    <mergeCell ref="AB52:AD52"/>
    <mergeCell ref="AE52:AG52"/>
    <mergeCell ref="AH52:AJ52"/>
    <mergeCell ref="G53:AA53"/>
    <mergeCell ref="BU47:CC47"/>
    <mergeCell ref="AK49:AS49"/>
    <mergeCell ref="AK48:AS48"/>
    <mergeCell ref="AT48:BB48"/>
    <mergeCell ref="AT49:BB49"/>
    <mergeCell ref="AH49:AJ49"/>
    <mergeCell ref="AH48:AJ48"/>
    <mergeCell ref="AK51:AS51"/>
    <mergeCell ref="AK50:AS50"/>
    <mergeCell ref="AT50:BB50"/>
    <mergeCell ref="AT51:BB51"/>
    <mergeCell ref="AH51:AJ51"/>
    <mergeCell ref="AH50:AJ50"/>
    <mergeCell ref="BL52:BT52"/>
    <mergeCell ref="BL53:BT53"/>
    <mergeCell ref="G54:AA54"/>
    <mergeCell ref="AB54:AD54"/>
    <mergeCell ref="AE54:AG54"/>
    <mergeCell ref="AH54:AJ54"/>
    <mergeCell ref="G55:AA55"/>
    <mergeCell ref="AB55:AD55"/>
    <mergeCell ref="AE55:AG55"/>
    <mergeCell ref="AH55:AJ55"/>
    <mergeCell ref="G57:AA57"/>
    <mergeCell ref="AB57:AD57"/>
    <mergeCell ref="AE57:AG57"/>
    <mergeCell ref="AH57:AJ57"/>
    <mergeCell ref="AK55:AS55"/>
    <mergeCell ref="A62:C64"/>
    <mergeCell ref="D62:F65"/>
    <mergeCell ref="G62:AA62"/>
    <mergeCell ref="AB62:AD62"/>
    <mergeCell ref="A65:C65"/>
    <mergeCell ref="G65:AA65"/>
    <mergeCell ref="AB65:AD65"/>
    <mergeCell ref="G64:AA64"/>
    <mergeCell ref="AB64:AD64"/>
    <mergeCell ref="G63:AA63"/>
    <mergeCell ref="AB63:AD63"/>
    <mergeCell ref="AE62:AG62"/>
    <mergeCell ref="AH62:AJ62"/>
    <mergeCell ref="G58:AA58"/>
    <mergeCell ref="AB58:AD58"/>
    <mergeCell ref="AE58:AG58"/>
    <mergeCell ref="AH58:AJ58"/>
    <mergeCell ref="G59:AA59"/>
    <mergeCell ref="AB59:AD59"/>
    <mergeCell ref="AE59:AG59"/>
    <mergeCell ref="BL86:BU86"/>
    <mergeCell ref="BL84:BU84"/>
    <mergeCell ref="BL88:BU88"/>
    <mergeCell ref="BL90:BU90"/>
    <mergeCell ref="BL87:BU87"/>
    <mergeCell ref="BL85:BU85"/>
    <mergeCell ref="AK88:AS88"/>
    <mergeCell ref="AK90:AS90"/>
    <mergeCell ref="AT90:BC90"/>
    <mergeCell ref="BD90:BK90"/>
    <mergeCell ref="AT88:BC88"/>
    <mergeCell ref="BD88:BK88"/>
    <mergeCell ref="AK85:AS85"/>
    <mergeCell ref="AT85:BC85"/>
    <mergeCell ref="AK84:AS84"/>
    <mergeCell ref="AT84:BC84"/>
    <mergeCell ref="BD84:BK84"/>
    <mergeCell ref="BD87:BK87"/>
    <mergeCell ref="BD86:BK86"/>
    <mergeCell ref="BD85:BK85"/>
    <mergeCell ref="CG7:CU11"/>
    <mergeCell ref="CV7:DJ11"/>
    <mergeCell ref="DK7:DY11"/>
    <mergeCell ref="CG12:CU12"/>
    <mergeCell ref="CV12:DJ12"/>
    <mergeCell ref="DK12:DY12"/>
    <mergeCell ref="CV64:DD64"/>
    <mergeCell ref="AK8:BH9"/>
    <mergeCell ref="AK10:AV11"/>
    <mergeCell ref="AW10:BH11"/>
    <mergeCell ref="AK12:AV12"/>
    <mergeCell ref="AW12:BH12"/>
    <mergeCell ref="BI8:BT11"/>
    <mergeCell ref="BI12:BT12"/>
    <mergeCell ref="AK57:AS57"/>
    <mergeCell ref="AK58:AS58"/>
    <mergeCell ref="AK62:AS62"/>
    <mergeCell ref="AT59:BB59"/>
    <mergeCell ref="AK60:AS60"/>
    <mergeCell ref="AT60:BB60"/>
    <mergeCell ref="AK54:AS54"/>
    <mergeCell ref="BC55:BK55"/>
    <mergeCell ref="AK52:AS52"/>
    <mergeCell ref="AT53:BB53"/>
    <mergeCell ref="CG30:CU30"/>
    <mergeCell ref="CV30:DJ30"/>
    <mergeCell ref="DK30:DY30"/>
    <mergeCell ref="BI26:BT26"/>
    <mergeCell ref="BU26:CF26"/>
    <mergeCell ref="CG26:CU26"/>
    <mergeCell ref="CV26:DJ26"/>
    <mergeCell ref="DK26:DY26"/>
    <mergeCell ref="G30:AA30"/>
    <mergeCell ref="AB30:AD30"/>
    <mergeCell ref="AE30:AG30"/>
    <mergeCell ref="AH30:AJ30"/>
    <mergeCell ref="AK30:AV30"/>
    <mergeCell ref="G26:AA26"/>
    <mergeCell ref="AB26:AD26"/>
    <mergeCell ref="AE26:AG26"/>
    <mergeCell ref="AH26:AJ26"/>
    <mergeCell ref="AK26:AV26"/>
    <mergeCell ref="AW26:BH26"/>
    <mergeCell ref="CV29:DJ29"/>
    <mergeCell ref="DK29:DY29"/>
    <mergeCell ref="AH29:AJ29"/>
    <mergeCell ref="AK29:AV29"/>
    <mergeCell ref="AW29:BH29"/>
    <mergeCell ref="AW30:BH30"/>
    <mergeCell ref="BI30:BT30"/>
    <mergeCell ref="BU30:CF30"/>
    <mergeCell ref="BD81:BK81"/>
    <mergeCell ref="AT83:BC83"/>
    <mergeCell ref="AK83:AS83"/>
    <mergeCell ref="BD83:BK83"/>
    <mergeCell ref="AT82:BC82"/>
    <mergeCell ref="AH65:AJ65"/>
    <mergeCell ref="AK65:AS65"/>
    <mergeCell ref="AT65:BB65"/>
    <mergeCell ref="AT80:BC80"/>
    <mergeCell ref="AK78:AS78"/>
    <mergeCell ref="AK73:AS77"/>
    <mergeCell ref="BC65:BK65"/>
    <mergeCell ref="BD80:BK80"/>
    <mergeCell ref="AT73:BU73"/>
    <mergeCell ref="BU65:CC65"/>
    <mergeCell ref="BL79:BU79"/>
    <mergeCell ref="BL82:BU82"/>
    <mergeCell ref="BL83:BU83"/>
    <mergeCell ref="AH59:AJ59"/>
    <mergeCell ref="AH60:AJ60"/>
    <mergeCell ref="AK59:AS59"/>
    <mergeCell ref="AH79:AJ79"/>
    <mergeCell ref="AH64:AJ64"/>
    <mergeCell ref="AE65:AG65"/>
    <mergeCell ref="AH80:AJ80"/>
    <mergeCell ref="AK81:AS81"/>
    <mergeCell ref="AE64:AG64"/>
    <mergeCell ref="G60:AA60"/>
    <mergeCell ref="AB60:AD60"/>
    <mergeCell ref="AE60:AG60"/>
    <mergeCell ref="AE63:AG63"/>
    <mergeCell ref="AH63:AJ63"/>
    <mergeCell ref="AK63:AS63"/>
    <mergeCell ref="A73:AA78"/>
    <mergeCell ref="AB73:AJ78"/>
    <mergeCell ref="AK72:AS72"/>
    <mergeCell ref="G81:AA81"/>
    <mergeCell ref="AB81:AD81"/>
    <mergeCell ref="AE81:AG81"/>
    <mergeCell ref="AH81:AJ81"/>
    <mergeCell ref="G79:AA79"/>
    <mergeCell ref="AB79:AD79"/>
    <mergeCell ref="AE79:AG79"/>
    <mergeCell ref="G80:AA80"/>
    <mergeCell ref="AB80:AD80"/>
    <mergeCell ref="BL96:BU96"/>
    <mergeCell ref="G96:AA96"/>
    <mergeCell ref="AB96:AD96"/>
    <mergeCell ref="AE96:AG96"/>
    <mergeCell ref="AH96:AJ96"/>
    <mergeCell ref="CD59:CL59"/>
    <mergeCell ref="CD60:CL60"/>
    <mergeCell ref="BU64:CC64"/>
    <mergeCell ref="BC62:BK62"/>
    <mergeCell ref="BC63:BK63"/>
    <mergeCell ref="BL81:BU81"/>
    <mergeCell ref="AK91:AS91"/>
    <mergeCell ref="AT91:BC91"/>
    <mergeCell ref="BD91:BK91"/>
    <mergeCell ref="BL91:BU91"/>
    <mergeCell ref="G91:AA91"/>
    <mergeCell ref="AB91:AD91"/>
    <mergeCell ref="AE91:AG91"/>
    <mergeCell ref="AH91:AJ91"/>
    <mergeCell ref="AK64:AS64"/>
    <mergeCell ref="AT64:BB64"/>
    <mergeCell ref="AF67:CX70"/>
    <mergeCell ref="BL80:BU80"/>
    <mergeCell ref="BD79:BK79"/>
    <mergeCell ref="AT62:BB62"/>
    <mergeCell ref="AT63:BB63"/>
    <mergeCell ref="AT58:BB58"/>
    <mergeCell ref="AT57:BB57"/>
    <mergeCell ref="BU53:CC53"/>
    <mergeCell ref="BC57:BK57"/>
    <mergeCell ref="BC58:BK58"/>
    <mergeCell ref="BC59:BK59"/>
    <mergeCell ref="BC60:BK60"/>
    <mergeCell ref="AT54:BB54"/>
    <mergeCell ref="AT55:BB55"/>
    <mergeCell ref="BU62:CC62"/>
    <mergeCell ref="BU63:CC63"/>
    <mergeCell ref="CV48:DD48"/>
    <mergeCell ref="CV54:DD54"/>
    <mergeCell ref="CV55:DD55"/>
    <mergeCell ref="CD52:CL52"/>
    <mergeCell ref="CV40:DD44"/>
    <mergeCell ref="CV45:DD45"/>
    <mergeCell ref="CV39:DD39"/>
    <mergeCell ref="AT45:BB45"/>
    <mergeCell ref="BC45:BK45"/>
    <mergeCell ref="CD41:CL44"/>
    <mergeCell ref="CD45:CL45"/>
    <mergeCell ref="BC41:BK44"/>
    <mergeCell ref="BU41:CC44"/>
    <mergeCell ref="CD54:CL54"/>
    <mergeCell ref="CD55:CL55"/>
    <mergeCell ref="CD46:CL46"/>
    <mergeCell ref="CD47:CL47"/>
    <mergeCell ref="CD48:CL48"/>
    <mergeCell ref="CD49:CL49"/>
    <mergeCell ref="CD50:CL50"/>
    <mergeCell ref="CD51:CL51"/>
    <mergeCell ref="AT52:BB52"/>
    <mergeCell ref="CV53:DD53"/>
    <mergeCell ref="CV52:DD52"/>
    <mergeCell ref="DN64:DV64"/>
    <mergeCell ref="DN65:DV65"/>
    <mergeCell ref="DN59:DV59"/>
    <mergeCell ref="DN60:DV60"/>
    <mergeCell ref="DN62:DV62"/>
    <mergeCell ref="DN63:DV63"/>
    <mergeCell ref="DN39:DV39"/>
    <mergeCell ref="DE46:DM46"/>
    <mergeCell ref="DE47:DM47"/>
    <mergeCell ref="DN46:DV46"/>
    <mergeCell ref="DN47:DV47"/>
    <mergeCell ref="DE45:DM45"/>
    <mergeCell ref="DN45:DV45"/>
    <mergeCell ref="DE40:DM44"/>
    <mergeCell ref="DN40:DV44"/>
    <mergeCell ref="DE48:DM48"/>
    <mergeCell ref="DE49:DM49"/>
    <mergeCell ref="DE50:DM50"/>
    <mergeCell ref="DE51:DM51"/>
    <mergeCell ref="DE52:DM52"/>
    <mergeCell ref="DE53:DM53"/>
    <mergeCell ref="DE54:DM54"/>
    <mergeCell ref="DN48:DV48"/>
    <mergeCell ref="DN49:DV49"/>
    <mergeCell ref="CV49:DD49"/>
    <mergeCell ref="CV50:DD50"/>
    <mergeCell ref="CV51:DD51"/>
    <mergeCell ref="DE64:DM64"/>
    <mergeCell ref="DE65:DM65"/>
    <mergeCell ref="DE59:DM59"/>
    <mergeCell ref="DE60:DM60"/>
    <mergeCell ref="DE62:DM62"/>
    <mergeCell ref="DE63:DM63"/>
    <mergeCell ref="CV65:DD65"/>
    <mergeCell ref="CV57:DD57"/>
    <mergeCell ref="CV58:DD58"/>
    <mergeCell ref="CV59:DD59"/>
    <mergeCell ref="CV60:DD60"/>
    <mergeCell ref="CV62:DD62"/>
    <mergeCell ref="CV63:DD63"/>
    <mergeCell ref="DE57:DM57"/>
    <mergeCell ref="DE58:DM58"/>
    <mergeCell ref="DN57:DV57"/>
    <mergeCell ref="DN58:DV58"/>
    <mergeCell ref="DN50:DV50"/>
    <mergeCell ref="DN51:DV51"/>
    <mergeCell ref="DN52:DV52"/>
    <mergeCell ref="DN54:DV54"/>
    <mergeCell ref="DN55:DV55"/>
    <mergeCell ref="DN53:DV53"/>
    <mergeCell ref="DE55:DM55"/>
    <mergeCell ref="BC64:BK64"/>
    <mergeCell ref="BU48:CC48"/>
    <mergeCell ref="BU49:CC49"/>
    <mergeCell ref="BU50:CC50"/>
    <mergeCell ref="BU51:CC51"/>
    <mergeCell ref="BU54:CC54"/>
    <mergeCell ref="BU55:CC55"/>
    <mergeCell ref="BU57:CC57"/>
    <mergeCell ref="BU58:CC58"/>
    <mergeCell ref="BU59:CC59"/>
    <mergeCell ref="BC48:BK48"/>
    <mergeCell ref="BC49:BK49"/>
    <mergeCell ref="BC50:BK50"/>
    <mergeCell ref="BC51:BK51"/>
    <mergeCell ref="BC54:BK54"/>
    <mergeCell ref="BU52:CC52"/>
    <mergeCell ref="CM64:CU64"/>
    <mergeCell ref="CM65:CU65"/>
    <mergeCell ref="CM62:CU62"/>
    <mergeCell ref="CD65:CL65"/>
    <mergeCell ref="CM45:CU45"/>
    <mergeCell ref="CM46:CU46"/>
    <mergeCell ref="CM47:CU47"/>
    <mergeCell ref="CM48:CU48"/>
    <mergeCell ref="CM49:CU49"/>
    <mergeCell ref="CM50:CU50"/>
    <mergeCell ref="CM51:CU51"/>
    <mergeCell ref="CM63:CU63"/>
    <mergeCell ref="CM54:CU54"/>
    <mergeCell ref="CM52:CU52"/>
    <mergeCell ref="CD62:CL62"/>
    <mergeCell ref="CD63:CL63"/>
    <mergeCell ref="CD64:CL64"/>
    <mergeCell ref="CD57:CL57"/>
    <mergeCell ref="CD58:CL58"/>
    <mergeCell ref="CD53:CL53"/>
    <mergeCell ref="BU39:CC39"/>
    <mergeCell ref="CD39:CL39"/>
    <mergeCell ref="CM39:CU39"/>
    <mergeCell ref="CM59:CU59"/>
    <mergeCell ref="CM60:CU60"/>
    <mergeCell ref="CM55:CU55"/>
    <mergeCell ref="CM57:CU57"/>
    <mergeCell ref="CM58:CU58"/>
    <mergeCell ref="CM53:CU53"/>
    <mergeCell ref="BU60:CC60"/>
  </mergeCells>
  <phoneticPr fontId="3"/>
  <dataValidations count="6">
    <dataValidation type="whole" allowBlank="1" showInputMessage="1" showErrorMessage="1" errorTitle="入力エラー" error="数値以外の入力または、11桁以上の入力は行えません。" sqref="CV62:DV64 CV46:DV54 AK79:AS87 AK95:AS97 CD46:CL54 AT46:BT54 AT62:BT64 CD62:CL64">
      <formula1>-999999999</formula1>
      <formula2>9999999999</formula2>
    </dataValidation>
    <dataValidation type="whole" allowBlank="1" showInputMessage="1" showErrorMessage="1" errorTitle="入力エラー" error="数値以外の入力または、9桁以上の入力は行えません。" sqref="AW13:BH21 AW29:BH31">
      <formula1>-9999999</formula1>
      <formula2>99999999</formula2>
    </dataValidation>
    <dataValidation type="whole" allowBlank="1" showInputMessage="1" showErrorMessage="1" errorTitle="入力エラー" error="数値以外の入力または、10桁以上の入力は行えません。" sqref="BD95:BK97 AK13:AV21 AK29:AV31 BD79:BK87">
      <formula1>-99999999</formula1>
      <formula2>999999999</formula2>
    </dataValidation>
    <dataValidation type="whole" allowBlank="1" showInputMessage="1" showErrorMessage="1" errorTitle="入力エラー" error="数値以外の入力または、13桁以上の入力は行えません。" sqref="AT95:BC97 CG13:DY21 CG29:DY31 AT79:BC87">
      <formula1>-99999999999</formula1>
      <formula2>999999999999</formula2>
    </dataValidation>
    <dataValidation type="whole" allowBlank="1" showInputMessage="1" showErrorMessage="1" errorTitle="入力エラー" error="数値以外の入力または、12桁以上の入力は行えません。" sqref="AK46:AS54 AK62:AS64 BU46:CC54 BU62:CC64">
      <formula1>-9999999999</formula1>
      <formula2>99999999999</formula2>
    </dataValidation>
    <dataValidation type="whole" allowBlank="1" showInputMessage="1" showErrorMessage="1" errorTitle="入力エラー" error="数値以外の入力または、8桁以上の入力は行えません。" sqref="BU13:CF21 BU29:CF31">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9" firstPageNumber="5" orientation="landscape" useFirstPageNumber="1" horizontalDpi="300" verticalDpi="300" r:id="rId1"/>
  <headerFooter alignWithMargins="0">
    <oddFooter>&amp;R課税市-&amp;P</oddFooter>
  </headerFooter>
  <rowBreaks count="2" manualBreakCount="2">
    <brk id="33" max="135" man="1"/>
    <brk id="66" max="135" man="1"/>
  </rowBreaks>
  <drawing r:id="rId2"/>
  <legacyDrawing r:id="rId3"/>
  <picture r:id="rId4"/>
  <controls>
    <mc:AlternateContent xmlns:mc="http://schemas.openxmlformats.org/markup-compatibility/2006">
      <mc:Choice Requires="x14">
        <control shapeId="34821"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34821" r:id="rId5" name="CommandButton1"/>
      </mc:Fallback>
    </mc:AlternateContent>
    <mc:AlternateContent xmlns:mc="http://schemas.openxmlformats.org/markup-compatibility/2006">
      <mc:Choice Requires="x14">
        <control shapeId="34822" r:id="rId7" name="CommandButton2">
          <controlPr defaultSize="0" print="0" autoLine="0" r:id="rId8">
            <anchor moveWithCells="1">
              <from>
                <xdr:col>0</xdr:col>
                <xdr:colOff>38100</xdr:colOff>
                <xdr:row>36</xdr:row>
                <xdr:rowOff>76200</xdr:rowOff>
              </from>
              <to>
                <xdr:col>12</xdr:col>
                <xdr:colOff>9525</xdr:colOff>
                <xdr:row>38</xdr:row>
                <xdr:rowOff>9525</xdr:rowOff>
              </to>
            </anchor>
          </controlPr>
        </control>
      </mc:Choice>
      <mc:Fallback>
        <control shapeId="34822" r:id="rId7" name="CommandButton2"/>
      </mc:Fallback>
    </mc:AlternateContent>
    <mc:AlternateContent xmlns:mc="http://schemas.openxmlformats.org/markup-compatibility/2006">
      <mc:Choice Requires="x14">
        <control shapeId="34872" r:id="rId9" name="CommandButton4">
          <controlPr defaultSize="0" print="0" autoLine="0" r:id="rId10">
            <anchor moveWithCells="1">
              <from>
                <xdr:col>0</xdr:col>
                <xdr:colOff>38100</xdr:colOff>
                <xdr:row>69</xdr:row>
                <xdr:rowOff>76200</xdr:rowOff>
              </from>
              <to>
                <xdr:col>12</xdr:col>
                <xdr:colOff>9525</xdr:colOff>
                <xdr:row>71</xdr:row>
                <xdr:rowOff>9525</xdr:rowOff>
              </to>
            </anchor>
          </controlPr>
        </control>
      </mc:Choice>
      <mc:Fallback>
        <control shapeId="34872" r:id="rId9" name="CommandButton4"/>
      </mc:Fallback>
    </mc:AlternateContent>
    <mc:AlternateContent xmlns:mc="http://schemas.openxmlformats.org/markup-compatibility/2006">
      <mc:Choice Requires="x14">
        <control shapeId="34888" r:id="rId11" name="CommandButton3">
          <controlPr defaultSize="0" print="0" autoLine="0" r:id="rId12">
            <anchor moveWithCells="1">
              <from>
                <xdr:col>12</xdr:col>
                <xdr:colOff>47625</xdr:colOff>
                <xdr:row>36</xdr:row>
                <xdr:rowOff>76200</xdr:rowOff>
              </from>
              <to>
                <xdr:col>24</xdr:col>
                <xdr:colOff>19050</xdr:colOff>
                <xdr:row>38</xdr:row>
                <xdr:rowOff>9525</xdr:rowOff>
              </to>
            </anchor>
          </controlPr>
        </control>
      </mc:Choice>
      <mc:Fallback>
        <control shapeId="34888" r:id="rId11" name="CommandButton3"/>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1"/>
  <dimension ref="A1:EG205"/>
  <sheetViews>
    <sheetView showGridLines="0" zoomScale="85" zoomScaleNormal="85" workbookViewId="0">
      <selection activeCell="AK13" sqref="AK13:AY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7" s="152" customFormat="1" ht="12.75" customHeight="1">
      <c r="A1" s="631"/>
      <c r="B1" s="631"/>
      <c r="C1" s="631"/>
      <c r="D1" s="631"/>
      <c r="E1" s="631"/>
      <c r="F1" s="631"/>
      <c r="G1" s="632"/>
      <c r="H1" s="633" t="s">
        <v>62</v>
      </c>
      <c r="I1" s="266"/>
      <c r="J1" s="266"/>
      <c r="K1" s="266"/>
      <c r="L1" s="266"/>
      <c r="M1" s="266"/>
      <c r="N1" s="266"/>
      <c r="O1" s="266"/>
      <c r="P1" s="266"/>
      <c r="Q1" s="266"/>
      <c r="R1" s="266"/>
      <c r="S1" s="266"/>
      <c r="T1" s="266"/>
      <c r="U1" s="266"/>
      <c r="V1" s="266"/>
      <c r="W1" s="266"/>
      <c r="X1" s="266"/>
      <c r="Y1" s="267"/>
      <c r="Z1" s="634" t="s">
        <v>517</v>
      </c>
      <c r="AA1" s="266"/>
      <c r="AB1" s="266"/>
      <c r="AC1" s="266"/>
      <c r="AD1" s="266"/>
      <c r="AE1" s="267"/>
      <c r="AF1" s="514" t="str">
        <f>"第51表　課税標準額段階別"&amp; LEFT(表00!AA1,6) &amp; "分所得割額等に関する調
　　　　　　　　　　　　　　　　　　　【給与所得者】
第5表関係　(1)総所得金額等に関する調"</f>
        <v>第51表　課税標準額段階別平成29年度分所得割額等に関する調
　　　　　　　　　　　　　　　　　　　【給与所得者】
第5表関係　(1)総所得金額等に関する調</v>
      </c>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624" t="s">
        <v>608</v>
      </c>
      <c r="CZ1" s="624"/>
      <c r="DA1" s="624"/>
      <c r="DB1" s="624"/>
      <c r="DC1" s="624"/>
      <c r="DD1" s="624"/>
      <c r="DE1" s="624"/>
      <c r="DF1" s="624"/>
      <c r="DG1" s="624"/>
      <c r="DH1" s="624"/>
      <c r="DI1" s="624"/>
      <c r="DJ1" s="624"/>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631"/>
      <c r="B2" s="631"/>
      <c r="C2" s="631"/>
      <c r="D2" s="631"/>
      <c r="E2" s="631"/>
      <c r="F2" s="631"/>
      <c r="G2" s="632"/>
      <c r="H2" s="268"/>
      <c r="I2" s="269"/>
      <c r="J2" s="269"/>
      <c r="K2" s="269"/>
      <c r="L2" s="269"/>
      <c r="M2" s="269"/>
      <c r="N2" s="269"/>
      <c r="O2" s="269"/>
      <c r="P2" s="269"/>
      <c r="Q2" s="269"/>
      <c r="R2" s="269"/>
      <c r="S2" s="269"/>
      <c r="T2" s="269"/>
      <c r="U2" s="269"/>
      <c r="V2" s="269"/>
      <c r="W2" s="269"/>
      <c r="X2" s="269"/>
      <c r="Y2" s="270"/>
      <c r="Z2" s="268"/>
      <c r="AA2" s="269"/>
      <c r="AB2" s="269"/>
      <c r="AC2" s="269"/>
      <c r="AD2" s="269"/>
      <c r="AE2" s="270"/>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617"/>
      <c r="CZ2" s="617"/>
      <c r="DA2" s="617"/>
      <c r="DB2" s="617"/>
      <c r="DC2" s="617"/>
      <c r="DD2" s="617"/>
      <c r="DE2" s="617"/>
      <c r="DF2" s="617"/>
      <c r="DG2" s="617"/>
      <c r="DH2" s="617"/>
      <c r="DI2" s="617"/>
      <c r="DJ2" s="617"/>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630"/>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625">
        <v>5</v>
      </c>
      <c r="AA3" s="276"/>
      <c r="AB3" s="277"/>
      <c r="AC3" s="635">
        <v>1</v>
      </c>
      <c r="AD3" s="279"/>
      <c r="AE3" s="280"/>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617" t="s">
        <v>515</v>
      </c>
      <c r="CZ3" s="617"/>
      <c r="DA3" s="617"/>
      <c r="DB3" s="617"/>
      <c r="DC3" s="617"/>
      <c r="DD3" s="617"/>
      <c r="DE3" s="617"/>
      <c r="DF3" s="617"/>
      <c r="DG3" s="617"/>
      <c r="DH3" s="617"/>
      <c r="DI3" s="617"/>
      <c r="DJ3" s="617"/>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3.5" customHeight="1">
      <c r="M4" s="16"/>
      <c r="R4" s="16"/>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row>
    <row r="5" spans="1:137"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row>
    <row r="6" spans="1:137" ht="13.5" customHeight="1">
      <c r="AK6" s="271" t="s">
        <v>334</v>
      </c>
      <c r="AL6" s="271"/>
      <c r="AM6" s="271"/>
      <c r="AN6" s="271"/>
      <c r="AO6" s="271"/>
      <c r="AP6" s="271"/>
      <c r="AQ6" s="271"/>
      <c r="AR6" s="271"/>
      <c r="AS6" s="271"/>
      <c r="AT6" s="271"/>
      <c r="AU6" s="271"/>
      <c r="AV6" s="271"/>
      <c r="AW6" s="271"/>
      <c r="AX6" s="271"/>
      <c r="AY6" s="271"/>
      <c r="AZ6" s="271" t="s">
        <v>335</v>
      </c>
      <c r="BA6" s="271"/>
      <c r="BB6" s="271"/>
      <c r="BC6" s="271"/>
      <c r="BD6" s="271"/>
      <c r="BE6" s="271"/>
      <c r="BF6" s="271"/>
      <c r="BG6" s="271"/>
      <c r="BH6" s="271"/>
      <c r="BI6" s="271"/>
      <c r="BJ6" s="271"/>
      <c r="BK6" s="271"/>
      <c r="BL6" s="271"/>
      <c r="BM6" s="271"/>
      <c r="BN6" s="271"/>
      <c r="BO6" s="271" t="s">
        <v>336</v>
      </c>
      <c r="BP6" s="271"/>
      <c r="BQ6" s="271"/>
      <c r="BR6" s="271"/>
      <c r="BS6" s="271"/>
      <c r="BT6" s="271"/>
      <c r="BU6" s="271"/>
      <c r="BV6" s="271"/>
      <c r="BW6" s="271"/>
      <c r="BX6" s="271"/>
      <c r="BY6" s="271"/>
      <c r="BZ6" s="271"/>
      <c r="CA6" s="271"/>
      <c r="CB6" s="271"/>
      <c r="CC6" s="271"/>
      <c r="CD6" s="271" t="s">
        <v>337</v>
      </c>
      <c r="CE6" s="271"/>
      <c r="CF6" s="271"/>
      <c r="CG6" s="271"/>
      <c r="CH6" s="271"/>
      <c r="CI6" s="271"/>
      <c r="CJ6" s="271"/>
      <c r="CK6" s="271"/>
      <c r="CL6" s="271"/>
      <c r="CM6" s="271"/>
      <c r="CN6" s="271"/>
      <c r="CO6" s="271"/>
      <c r="CP6" s="271"/>
      <c r="CQ6" s="271"/>
      <c r="CR6" s="271"/>
    </row>
    <row r="7" spans="1:137" ht="15" customHeight="1">
      <c r="A7" s="522" t="s">
        <v>338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339</v>
      </c>
      <c r="AC7" s="201"/>
      <c r="AD7" s="201"/>
      <c r="AE7" s="201"/>
      <c r="AF7" s="201"/>
      <c r="AG7" s="201"/>
      <c r="AH7" s="201"/>
      <c r="AI7" s="201"/>
      <c r="AJ7" s="202"/>
      <c r="AK7" s="200" t="s">
        <v>642</v>
      </c>
      <c r="AL7" s="201"/>
      <c r="AM7" s="201"/>
      <c r="AN7" s="201"/>
      <c r="AO7" s="201"/>
      <c r="AP7" s="201"/>
      <c r="AQ7" s="201"/>
      <c r="AR7" s="201"/>
      <c r="AS7" s="201"/>
      <c r="AT7" s="201"/>
      <c r="AU7" s="201"/>
      <c r="AV7" s="201"/>
      <c r="AW7" s="201"/>
      <c r="AX7" s="201"/>
      <c r="AY7" s="202"/>
      <c r="AZ7" s="200" t="s">
        <v>643</v>
      </c>
      <c r="BA7" s="201"/>
      <c r="BB7" s="201"/>
      <c r="BC7" s="201"/>
      <c r="BD7" s="201"/>
      <c r="BE7" s="201"/>
      <c r="BF7" s="201"/>
      <c r="BG7" s="201"/>
      <c r="BH7" s="201"/>
      <c r="BI7" s="201"/>
      <c r="BJ7" s="201"/>
      <c r="BK7" s="201"/>
      <c r="BL7" s="201"/>
      <c r="BM7" s="201"/>
      <c r="BN7" s="202"/>
      <c r="BO7" s="200" t="s">
        <v>107</v>
      </c>
      <c r="BP7" s="201"/>
      <c r="BQ7" s="201"/>
      <c r="BR7" s="201"/>
      <c r="BS7" s="201"/>
      <c r="BT7" s="201"/>
      <c r="BU7" s="201"/>
      <c r="BV7" s="201"/>
      <c r="BW7" s="201"/>
      <c r="BX7" s="201"/>
      <c r="BY7" s="201"/>
      <c r="BZ7" s="201"/>
      <c r="CA7" s="201"/>
      <c r="CB7" s="201"/>
      <c r="CC7" s="202"/>
      <c r="CD7" s="200" t="s">
        <v>641</v>
      </c>
      <c r="CE7" s="201"/>
      <c r="CF7" s="201"/>
      <c r="CG7" s="201"/>
      <c r="CH7" s="201"/>
      <c r="CI7" s="201"/>
      <c r="CJ7" s="201"/>
      <c r="CK7" s="201"/>
      <c r="CL7" s="201"/>
      <c r="CM7" s="201"/>
      <c r="CN7" s="201"/>
      <c r="CO7" s="201"/>
      <c r="CP7" s="201"/>
      <c r="CQ7" s="201"/>
      <c r="CR7" s="202"/>
      <c r="DA7" s="16"/>
      <c r="DF7" s="16"/>
    </row>
    <row r="8" spans="1:137" ht="1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DA8" s="16"/>
      <c r="DF8" s="16"/>
    </row>
    <row r="9" spans="1:137"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DA9" s="16"/>
      <c r="DF9" s="16"/>
      <c r="DK9" s="17"/>
      <c r="DP9" s="17"/>
    </row>
    <row r="10" spans="1:137"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DA10" s="16"/>
      <c r="DF10" s="16"/>
    </row>
    <row r="11" spans="1:137"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DA11" s="16"/>
      <c r="DF11" s="16"/>
      <c r="EB11" s="17"/>
      <c r="EG11" s="17"/>
    </row>
    <row r="12" spans="1:137"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340</v>
      </c>
      <c r="AL12" s="536"/>
      <c r="AM12" s="536"/>
      <c r="AN12" s="536"/>
      <c r="AO12" s="536"/>
      <c r="AP12" s="536"/>
      <c r="AQ12" s="536"/>
      <c r="AR12" s="536"/>
      <c r="AS12" s="536"/>
      <c r="AT12" s="536"/>
      <c r="AU12" s="536"/>
      <c r="AV12" s="536"/>
      <c r="AW12" s="536"/>
      <c r="AX12" s="536"/>
      <c r="AY12" s="537"/>
      <c r="AZ12" s="535" t="s">
        <v>340</v>
      </c>
      <c r="BA12" s="536"/>
      <c r="BB12" s="536"/>
      <c r="BC12" s="536"/>
      <c r="BD12" s="536"/>
      <c r="BE12" s="536"/>
      <c r="BF12" s="536"/>
      <c r="BG12" s="536"/>
      <c r="BH12" s="536"/>
      <c r="BI12" s="536"/>
      <c r="BJ12" s="536"/>
      <c r="BK12" s="536"/>
      <c r="BL12" s="536"/>
      <c r="BM12" s="536"/>
      <c r="BN12" s="537"/>
      <c r="BO12" s="535" t="s">
        <v>340</v>
      </c>
      <c r="BP12" s="536"/>
      <c r="BQ12" s="536"/>
      <c r="BR12" s="536"/>
      <c r="BS12" s="536"/>
      <c r="BT12" s="536"/>
      <c r="BU12" s="536"/>
      <c r="BV12" s="536"/>
      <c r="BW12" s="536"/>
      <c r="BX12" s="536"/>
      <c r="BY12" s="536"/>
      <c r="BZ12" s="536"/>
      <c r="CA12" s="536"/>
      <c r="CB12" s="536"/>
      <c r="CC12" s="537"/>
      <c r="CD12" s="535" t="s">
        <v>340</v>
      </c>
      <c r="CE12" s="536"/>
      <c r="CF12" s="536"/>
      <c r="CG12" s="536"/>
      <c r="CH12" s="536"/>
      <c r="CI12" s="536"/>
      <c r="CJ12" s="536"/>
      <c r="CK12" s="536"/>
      <c r="CL12" s="536"/>
      <c r="CM12" s="536"/>
      <c r="CN12" s="536"/>
      <c r="CO12" s="536"/>
      <c r="CP12" s="536"/>
      <c r="CQ12" s="536"/>
      <c r="CR12" s="537"/>
      <c r="DA12" s="16"/>
      <c r="DF12" s="16"/>
      <c r="EB12" s="17"/>
      <c r="EG12" s="17"/>
    </row>
    <row r="13" spans="1:137" ht="25.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606">
        <v>0</v>
      </c>
      <c r="AC13" s="603"/>
      <c r="AD13" s="607"/>
      <c r="AE13" s="602">
        <v>1</v>
      </c>
      <c r="AF13" s="603"/>
      <c r="AG13" s="607"/>
      <c r="AH13" s="602">
        <v>0</v>
      </c>
      <c r="AI13" s="603"/>
      <c r="AJ13" s="604"/>
      <c r="AK13" s="1483">
        <v>1996477</v>
      </c>
      <c r="AL13" s="1508"/>
      <c r="AM13" s="1508"/>
      <c r="AN13" s="1508"/>
      <c r="AO13" s="1508"/>
      <c r="AP13" s="1508"/>
      <c r="AQ13" s="1508"/>
      <c r="AR13" s="1508"/>
      <c r="AS13" s="1508"/>
      <c r="AT13" s="1508"/>
      <c r="AU13" s="1508"/>
      <c r="AV13" s="1508"/>
      <c r="AW13" s="1508"/>
      <c r="AX13" s="1508"/>
      <c r="AY13" s="1509"/>
      <c r="AZ13" s="1483"/>
      <c r="BA13" s="1508"/>
      <c r="BB13" s="1508"/>
      <c r="BC13" s="1508"/>
      <c r="BD13" s="1508"/>
      <c r="BE13" s="1508"/>
      <c r="BF13" s="1508"/>
      <c r="BG13" s="1508"/>
      <c r="BH13" s="1508"/>
      <c r="BI13" s="1508"/>
      <c r="BJ13" s="1508"/>
      <c r="BK13" s="1508"/>
      <c r="BL13" s="1508"/>
      <c r="BM13" s="1508"/>
      <c r="BN13" s="1508"/>
      <c r="BO13" s="1483"/>
      <c r="BP13" s="1508"/>
      <c r="BQ13" s="1508"/>
      <c r="BR13" s="1508"/>
      <c r="BS13" s="1508"/>
      <c r="BT13" s="1508"/>
      <c r="BU13" s="1508"/>
      <c r="BV13" s="1508"/>
      <c r="BW13" s="1508"/>
      <c r="BX13" s="1508"/>
      <c r="BY13" s="1508"/>
      <c r="BZ13" s="1508"/>
      <c r="CA13" s="1508"/>
      <c r="CB13" s="1508"/>
      <c r="CC13" s="1508"/>
      <c r="CD13" s="487">
        <f t="shared" ref="CD13:CD22" si="0">SUM(AK13:CC13)</f>
        <v>1996477</v>
      </c>
      <c r="CE13" s="488"/>
      <c r="CF13" s="488"/>
      <c r="CG13" s="488"/>
      <c r="CH13" s="488"/>
      <c r="CI13" s="488"/>
      <c r="CJ13" s="488"/>
      <c r="CK13" s="488"/>
      <c r="CL13" s="488"/>
      <c r="CM13" s="488"/>
      <c r="CN13" s="488"/>
      <c r="CO13" s="488"/>
      <c r="CP13" s="488"/>
      <c r="CQ13" s="488"/>
      <c r="CR13" s="577"/>
      <c r="CU13" s="16" t="s">
        <v>511</v>
      </c>
      <c r="CV13" s="16" t="s">
        <v>511</v>
      </c>
      <c r="CW13" s="16" t="s">
        <v>511</v>
      </c>
      <c r="CX13" s="16" t="s">
        <v>511</v>
      </c>
      <c r="CY13" s="16" t="s">
        <v>511</v>
      </c>
      <c r="CZ13" s="16" t="s">
        <v>511</v>
      </c>
      <c r="DA13" s="16" t="s">
        <v>511</v>
      </c>
      <c r="DB13" s="16" t="s">
        <v>511</v>
      </c>
      <c r="DC13" s="16" t="s">
        <v>511</v>
      </c>
      <c r="DD13" s="16" t="s">
        <v>511</v>
      </c>
      <c r="DE13" s="16" t="s">
        <v>511</v>
      </c>
      <c r="DF13" s="16" t="s">
        <v>511</v>
      </c>
      <c r="DG13" s="16" t="s">
        <v>511</v>
      </c>
      <c r="DH13" s="16" t="s">
        <v>511</v>
      </c>
      <c r="DI13" s="16" t="s">
        <v>511</v>
      </c>
      <c r="EB13" s="17"/>
      <c r="EG13" s="17"/>
    </row>
    <row r="14" spans="1:137"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601">
        <v>0</v>
      </c>
      <c r="AC14" s="599"/>
      <c r="AD14" s="600"/>
      <c r="AE14" s="598">
        <v>2</v>
      </c>
      <c r="AF14" s="599"/>
      <c r="AG14" s="600"/>
      <c r="AH14" s="598">
        <v>0</v>
      </c>
      <c r="AI14" s="599"/>
      <c r="AJ14" s="608"/>
      <c r="AK14" s="1511">
        <v>42404557</v>
      </c>
      <c r="AL14" s="1511"/>
      <c r="AM14" s="1511"/>
      <c r="AN14" s="1511"/>
      <c r="AO14" s="1511"/>
      <c r="AP14" s="1511"/>
      <c r="AQ14" s="1511"/>
      <c r="AR14" s="1511"/>
      <c r="AS14" s="1511"/>
      <c r="AT14" s="1511"/>
      <c r="AU14" s="1511"/>
      <c r="AV14" s="1511"/>
      <c r="AW14" s="1511"/>
      <c r="AX14" s="1511"/>
      <c r="AY14" s="1511"/>
      <c r="AZ14" s="1511"/>
      <c r="BA14" s="1511"/>
      <c r="BB14" s="1511"/>
      <c r="BC14" s="1511"/>
      <c r="BD14" s="1511"/>
      <c r="BE14" s="1511"/>
      <c r="BF14" s="1511"/>
      <c r="BG14" s="1511"/>
      <c r="BH14" s="1511"/>
      <c r="BI14" s="1511"/>
      <c r="BJ14" s="1511"/>
      <c r="BK14" s="1511"/>
      <c r="BL14" s="1511"/>
      <c r="BM14" s="1511"/>
      <c r="BN14" s="1487"/>
      <c r="BO14" s="1511"/>
      <c r="BP14" s="1511"/>
      <c r="BQ14" s="1511"/>
      <c r="BR14" s="1511"/>
      <c r="BS14" s="1511"/>
      <c r="BT14" s="1511"/>
      <c r="BU14" s="1511"/>
      <c r="BV14" s="1511"/>
      <c r="BW14" s="1511"/>
      <c r="BX14" s="1511"/>
      <c r="BY14" s="1511"/>
      <c r="BZ14" s="1511"/>
      <c r="CA14" s="1511"/>
      <c r="CB14" s="1511"/>
      <c r="CC14" s="1511"/>
      <c r="CD14" s="481">
        <f t="shared" si="0"/>
        <v>42404557</v>
      </c>
      <c r="CE14" s="482"/>
      <c r="CF14" s="482"/>
      <c r="CG14" s="482"/>
      <c r="CH14" s="482"/>
      <c r="CI14" s="482"/>
      <c r="CJ14" s="482"/>
      <c r="CK14" s="482"/>
      <c r="CL14" s="482"/>
      <c r="CM14" s="482"/>
      <c r="CN14" s="482"/>
      <c r="CO14" s="482"/>
      <c r="CP14" s="482"/>
      <c r="CQ14" s="482"/>
      <c r="CR14" s="545"/>
      <c r="DA14" s="16"/>
      <c r="DF14" s="16"/>
      <c r="EB14" s="17"/>
      <c r="EG14" s="17"/>
    </row>
    <row r="15" spans="1:137"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601">
        <v>0</v>
      </c>
      <c r="AC15" s="599"/>
      <c r="AD15" s="600"/>
      <c r="AE15" s="598">
        <v>3</v>
      </c>
      <c r="AF15" s="599"/>
      <c r="AG15" s="600"/>
      <c r="AH15" s="598">
        <v>0</v>
      </c>
      <c r="AI15" s="599"/>
      <c r="AJ15" s="608"/>
      <c r="AK15" s="1511">
        <v>62313236</v>
      </c>
      <c r="AL15" s="1511"/>
      <c r="AM15" s="1511"/>
      <c r="AN15" s="1511"/>
      <c r="AO15" s="1511"/>
      <c r="AP15" s="1511"/>
      <c r="AQ15" s="1511"/>
      <c r="AR15" s="1511"/>
      <c r="AS15" s="1511"/>
      <c r="AT15" s="1511"/>
      <c r="AU15" s="1511"/>
      <c r="AV15" s="1511"/>
      <c r="AW15" s="1511"/>
      <c r="AX15" s="1511"/>
      <c r="AY15" s="1511"/>
      <c r="AZ15" s="1511"/>
      <c r="BA15" s="1511"/>
      <c r="BB15" s="1511"/>
      <c r="BC15" s="1511"/>
      <c r="BD15" s="1511"/>
      <c r="BE15" s="1511"/>
      <c r="BF15" s="1511"/>
      <c r="BG15" s="1511"/>
      <c r="BH15" s="1511"/>
      <c r="BI15" s="1511"/>
      <c r="BJ15" s="1511"/>
      <c r="BK15" s="1511"/>
      <c r="BL15" s="1511"/>
      <c r="BM15" s="1511"/>
      <c r="BN15" s="1487"/>
      <c r="BO15" s="1511"/>
      <c r="BP15" s="1511"/>
      <c r="BQ15" s="1511"/>
      <c r="BR15" s="1511"/>
      <c r="BS15" s="1511"/>
      <c r="BT15" s="1511"/>
      <c r="BU15" s="1511"/>
      <c r="BV15" s="1511"/>
      <c r="BW15" s="1511"/>
      <c r="BX15" s="1511"/>
      <c r="BY15" s="1511"/>
      <c r="BZ15" s="1511"/>
      <c r="CA15" s="1511"/>
      <c r="CB15" s="1511"/>
      <c r="CC15" s="1511"/>
      <c r="CD15" s="481">
        <f t="shared" si="0"/>
        <v>62313236</v>
      </c>
      <c r="CE15" s="482"/>
      <c r="CF15" s="482"/>
      <c r="CG15" s="482"/>
      <c r="CH15" s="482"/>
      <c r="CI15" s="482"/>
      <c r="CJ15" s="482"/>
      <c r="CK15" s="482"/>
      <c r="CL15" s="482"/>
      <c r="CM15" s="482"/>
      <c r="CN15" s="482"/>
      <c r="CO15" s="482"/>
      <c r="CP15" s="482"/>
      <c r="CQ15" s="482"/>
      <c r="CR15" s="545"/>
      <c r="DA15" s="16"/>
      <c r="DF15" s="16"/>
    </row>
    <row r="16" spans="1:137"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601">
        <v>0</v>
      </c>
      <c r="AC16" s="599"/>
      <c r="AD16" s="600"/>
      <c r="AE16" s="598">
        <v>4</v>
      </c>
      <c r="AF16" s="599"/>
      <c r="AG16" s="600"/>
      <c r="AH16" s="598">
        <v>0</v>
      </c>
      <c r="AI16" s="599"/>
      <c r="AJ16" s="608"/>
      <c r="AK16" s="1511">
        <v>45271207</v>
      </c>
      <c r="AL16" s="1511"/>
      <c r="AM16" s="1511"/>
      <c r="AN16" s="1511"/>
      <c r="AO16" s="1511"/>
      <c r="AP16" s="1511"/>
      <c r="AQ16" s="1511"/>
      <c r="AR16" s="1511"/>
      <c r="AS16" s="1511"/>
      <c r="AT16" s="1511"/>
      <c r="AU16" s="1511"/>
      <c r="AV16" s="1511"/>
      <c r="AW16" s="1511"/>
      <c r="AX16" s="1511"/>
      <c r="AY16" s="1511"/>
      <c r="AZ16" s="1511"/>
      <c r="BA16" s="1511"/>
      <c r="BB16" s="1511"/>
      <c r="BC16" s="1511"/>
      <c r="BD16" s="1511"/>
      <c r="BE16" s="1511"/>
      <c r="BF16" s="1511"/>
      <c r="BG16" s="1511"/>
      <c r="BH16" s="1511"/>
      <c r="BI16" s="1511"/>
      <c r="BJ16" s="1511"/>
      <c r="BK16" s="1511"/>
      <c r="BL16" s="1511"/>
      <c r="BM16" s="1511"/>
      <c r="BN16" s="1487"/>
      <c r="BO16" s="1511"/>
      <c r="BP16" s="1511"/>
      <c r="BQ16" s="1511"/>
      <c r="BR16" s="1511"/>
      <c r="BS16" s="1511"/>
      <c r="BT16" s="1511"/>
      <c r="BU16" s="1511"/>
      <c r="BV16" s="1511"/>
      <c r="BW16" s="1511"/>
      <c r="BX16" s="1511"/>
      <c r="BY16" s="1511"/>
      <c r="BZ16" s="1511"/>
      <c r="CA16" s="1511"/>
      <c r="CB16" s="1511"/>
      <c r="CC16" s="1511"/>
      <c r="CD16" s="481">
        <f t="shared" si="0"/>
        <v>45271207</v>
      </c>
      <c r="CE16" s="482"/>
      <c r="CF16" s="482"/>
      <c r="CG16" s="482"/>
      <c r="CH16" s="482"/>
      <c r="CI16" s="482"/>
      <c r="CJ16" s="482"/>
      <c r="CK16" s="482"/>
      <c r="CL16" s="482"/>
      <c r="CM16" s="482"/>
      <c r="CN16" s="482"/>
      <c r="CO16" s="482"/>
      <c r="CP16" s="482"/>
      <c r="CQ16" s="482"/>
      <c r="CR16" s="545"/>
      <c r="DA16" s="16"/>
      <c r="DF16" s="16"/>
    </row>
    <row r="17" spans="1:115"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601">
        <v>0</v>
      </c>
      <c r="AC17" s="599"/>
      <c r="AD17" s="600"/>
      <c r="AE17" s="598">
        <v>5</v>
      </c>
      <c r="AF17" s="599"/>
      <c r="AG17" s="600"/>
      <c r="AH17" s="598">
        <v>0</v>
      </c>
      <c r="AI17" s="599"/>
      <c r="AJ17" s="608"/>
      <c r="AK17" s="1511">
        <v>35386113</v>
      </c>
      <c r="AL17" s="1511"/>
      <c r="AM17" s="1511"/>
      <c r="AN17" s="1511"/>
      <c r="AO17" s="1511"/>
      <c r="AP17" s="1511"/>
      <c r="AQ17" s="1511"/>
      <c r="AR17" s="1511"/>
      <c r="AS17" s="1511"/>
      <c r="AT17" s="1511"/>
      <c r="AU17" s="1511"/>
      <c r="AV17" s="1511"/>
      <c r="AW17" s="1511"/>
      <c r="AX17" s="1511"/>
      <c r="AY17" s="1511"/>
      <c r="AZ17" s="1511"/>
      <c r="BA17" s="1511"/>
      <c r="BB17" s="1511"/>
      <c r="BC17" s="1511"/>
      <c r="BD17" s="1511"/>
      <c r="BE17" s="1511"/>
      <c r="BF17" s="1511"/>
      <c r="BG17" s="1511"/>
      <c r="BH17" s="1511"/>
      <c r="BI17" s="1511"/>
      <c r="BJ17" s="1511"/>
      <c r="BK17" s="1511"/>
      <c r="BL17" s="1511"/>
      <c r="BM17" s="1511"/>
      <c r="BN17" s="1487"/>
      <c r="BO17" s="1511"/>
      <c r="BP17" s="1511"/>
      <c r="BQ17" s="1511"/>
      <c r="BR17" s="1511"/>
      <c r="BS17" s="1511"/>
      <c r="BT17" s="1511"/>
      <c r="BU17" s="1511"/>
      <c r="BV17" s="1511"/>
      <c r="BW17" s="1511"/>
      <c r="BX17" s="1511"/>
      <c r="BY17" s="1511"/>
      <c r="BZ17" s="1511"/>
      <c r="CA17" s="1511"/>
      <c r="CB17" s="1511"/>
      <c r="CC17" s="1511"/>
      <c r="CD17" s="481">
        <f t="shared" si="0"/>
        <v>35386113</v>
      </c>
      <c r="CE17" s="482"/>
      <c r="CF17" s="482"/>
      <c r="CG17" s="482"/>
      <c r="CH17" s="482"/>
      <c r="CI17" s="482"/>
      <c r="CJ17" s="482"/>
      <c r="CK17" s="482"/>
      <c r="CL17" s="482"/>
      <c r="CM17" s="482"/>
      <c r="CN17" s="482"/>
      <c r="CO17" s="482"/>
      <c r="CP17" s="482"/>
      <c r="CQ17" s="482"/>
      <c r="CR17" s="545"/>
      <c r="DA17" s="16"/>
      <c r="DF17" s="16"/>
    </row>
    <row r="18" spans="1:115"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601">
        <v>0</v>
      </c>
      <c r="AC18" s="599"/>
      <c r="AD18" s="600"/>
      <c r="AE18" s="598">
        <v>6</v>
      </c>
      <c r="AF18" s="599"/>
      <c r="AG18" s="600"/>
      <c r="AH18" s="598">
        <v>0</v>
      </c>
      <c r="AI18" s="599"/>
      <c r="AJ18" s="608"/>
      <c r="AK18" s="1511">
        <v>21491428</v>
      </c>
      <c r="AL18" s="1511"/>
      <c r="AM18" s="1511"/>
      <c r="AN18" s="1511"/>
      <c r="AO18" s="1511"/>
      <c r="AP18" s="1511"/>
      <c r="AQ18" s="1511"/>
      <c r="AR18" s="1511"/>
      <c r="AS18" s="1511"/>
      <c r="AT18" s="1511"/>
      <c r="AU18" s="1511"/>
      <c r="AV18" s="1511"/>
      <c r="AW18" s="1511"/>
      <c r="AX18" s="1511"/>
      <c r="AY18" s="1511"/>
      <c r="AZ18" s="1511"/>
      <c r="BA18" s="1511"/>
      <c r="BB18" s="1511"/>
      <c r="BC18" s="1511"/>
      <c r="BD18" s="1511"/>
      <c r="BE18" s="1511"/>
      <c r="BF18" s="1511"/>
      <c r="BG18" s="1511"/>
      <c r="BH18" s="1511"/>
      <c r="BI18" s="1511"/>
      <c r="BJ18" s="1511"/>
      <c r="BK18" s="1511"/>
      <c r="BL18" s="1511"/>
      <c r="BM18" s="1511"/>
      <c r="BN18" s="1487"/>
      <c r="BO18" s="1511"/>
      <c r="BP18" s="1511"/>
      <c r="BQ18" s="1511"/>
      <c r="BR18" s="1511"/>
      <c r="BS18" s="1511"/>
      <c r="BT18" s="1511"/>
      <c r="BU18" s="1511"/>
      <c r="BV18" s="1511"/>
      <c r="BW18" s="1511"/>
      <c r="BX18" s="1511"/>
      <c r="BY18" s="1511"/>
      <c r="BZ18" s="1511"/>
      <c r="CA18" s="1511"/>
      <c r="CB18" s="1511"/>
      <c r="CC18" s="1511"/>
      <c r="CD18" s="481">
        <f t="shared" si="0"/>
        <v>21491428</v>
      </c>
      <c r="CE18" s="482"/>
      <c r="CF18" s="482"/>
      <c r="CG18" s="482"/>
      <c r="CH18" s="482"/>
      <c r="CI18" s="482"/>
      <c r="CJ18" s="482"/>
      <c r="CK18" s="482"/>
      <c r="CL18" s="482"/>
      <c r="CM18" s="482"/>
      <c r="CN18" s="482"/>
      <c r="CO18" s="482"/>
      <c r="CP18" s="482"/>
      <c r="CQ18" s="482"/>
      <c r="CR18" s="545"/>
      <c r="DA18" s="16"/>
      <c r="DF18" s="16"/>
    </row>
    <row r="19" spans="1:115"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601">
        <v>0</v>
      </c>
      <c r="AC19" s="599"/>
      <c r="AD19" s="600"/>
      <c r="AE19" s="598">
        <v>7</v>
      </c>
      <c r="AF19" s="599"/>
      <c r="AG19" s="600"/>
      <c r="AH19" s="598">
        <v>0</v>
      </c>
      <c r="AI19" s="599"/>
      <c r="AJ19" s="608"/>
      <c r="AK19" s="1511">
        <v>5709013</v>
      </c>
      <c r="AL19" s="1511"/>
      <c r="AM19" s="1511"/>
      <c r="AN19" s="1511"/>
      <c r="AO19" s="1511"/>
      <c r="AP19" s="1511"/>
      <c r="AQ19" s="1511"/>
      <c r="AR19" s="1511"/>
      <c r="AS19" s="1511"/>
      <c r="AT19" s="1511"/>
      <c r="AU19" s="1511"/>
      <c r="AV19" s="1511"/>
      <c r="AW19" s="1511"/>
      <c r="AX19" s="1511"/>
      <c r="AY19" s="1511"/>
      <c r="AZ19" s="1511"/>
      <c r="BA19" s="1511"/>
      <c r="BB19" s="1511"/>
      <c r="BC19" s="1511"/>
      <c r="BD19" s="1511"/>
      <c r="BE19" s="1511"/>
      <c r="BF19" s="1511"/>
      <c r="BG19" s="1511"/>
      <c r="BH19" s="1511"/>
      <c r="BI19" s="1511"/>
      <c r="BJ19" s="1511"/>
      <c r="BK19" s="1511"/>
      <c r="BL19" s="1511"/>
      <c r="BM19" s="1511"/>
      <c r="BN19" s="1487"/>
      <c r="BO19" s="1511"/>
      <c r="BP19" s="1511"/>
      <c r="BQ19" s="1511"/>
      <c r="BR19" s="1511"/>
      <c r="BS19" s="1511"/>
      <c r="BT19" s="1511"/>
      <c r="BU19" s="1511"/>
      <c r="BV19" s="1511"/>
      <c r="BW19" s="1511"/>
      <c r="BX19" s="1511"/>
      <c r="BY19" s="1511"/>
      <c r="BZ19" s="1511"/>
      <c r="CA19" s="1511"/>
      <c r="CB19" s="1511"/>
      <c r="CC19" s="1511"/>
      <c r="CD19" s="481">
        <f t="shared" si="0"/>
        <v>5709013</v>
      </c>
      <c r="CE19" s="482"/>
      <c r="CF19" s="482"/>
      <c r="CG19" s="482"/>
      <c r="CH19" s="482"/>
      <c r="CI19" s="482"/>
      <c r="CJ19" s="482"/>
      <c r="CK19" s="482"/>
      <c r="CL19" s="482"/>
      <c r="CM19" s="482"/>
      <c r="CN19" s="482"/>
      <c r="CO19" s="482"/>
      <c r="CP19" s="482"/>
      <c r="CQ19" s="482"/>
      <c r="CR19" s="545"/>
      <c r="DA19" s="16"/>
      <c r="DF19" s="16"/>
    </row>
    <row r="20" spans="1:115"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601">
        <v>0</v>
      </c>
      <c r="AC20" s="599"/>
      <c r="AD20" s="600"/>
      <c r="AE20" s="598">
        <v>8</v>
      </c>
      <c r="AF20" s="599"/>
      <c r="AG20" s="600"/>
      <c r="AH20" s="598">
        <v>0</v>
      </c>
      <c r="AI20" s="599"/>
      <c r="AJ20" s="608"/>
      <c r="AK20" s="1511">
        <v>5311576</v>
      </c>
      <c r="AL20" s="1511"/>
      <c r="AM20" s="1511"/>
      <c r="AN20" s="1511"/>
      <c r="AO20" s="1511"/>
      <c r="AP20" s="1511"/>
      <c r="AQ20" s="1511"/>
      <c r="AR20" s="1511"/>
      <c r="AS20" s="1511"/>
      <c r="AT20" s="1511"/>
      <c r="AU20" s="1511"/>
      <c r="AV20" s="1511"/>
      <c r="AW20" s="1511"/>
      <c r="AX20" s="1511"/>
      <c r="AY20" s="1511"/>
      <c r="AZ20" s="1511"/>
      <c r="BA20" s="1511"/>
      <c r="BB20" s="1511"/>
      <c r="BC20" s="1511"/>
      <c r="BD20" s="1511"/>
      <c r="BE20" s="1511"/>
      <c r="BF20" s="1511"/>
      <c r="BG20" s="1511"/>
      <c r="BH20" s="1511"/>
      <c r="BI20" s="1511"/>
      <c r="BJ20" s="1511"/>
      <c r="BK20" s="1511"/>
      <c r="BL20" s="1511"/>
      <c r="BM20" s="1511"/>
      <c r="BN20" s="1487"/>
      <c r="BO20" s="1511"/>
      <c r="BP20" s="1511"/>
      <c r="BQ20" s="1511"/>
      <c r="BR20" s="1511"/>
      <c r="BS20" s="1511"/>
      <c r="BT20" s="1511"/>
      <c r="BU20" s="1511"/>
      <c r="BV20" s="1511"/>
      <c r="BW20" s="1511"/>
      <c r="BX20" s="1511"/>
      <c r="BY20" s="1511"/>
      <c r="BZ20" s="1511"/>
      <c r="CA20" s="1511"/>
      <c r="CB20" s="1511"/>
      <c r="CC20" s="1511"/>
      <c r="CD20" s="481">
        <f t="shared" si="0"/>
        <v>5311576</v>
      </c>
      <c r="CE20" s="482"/>
      <c r="CF20" s="482"/>
      <c r="CG20" s="482"/>
      <c r="CH20" s="482"/>
      <c r="CI20" s="482"/>
      <c r="CJ20" s="482"/>
      <c r="CK20" s="482"/>
      <c r="CL20" s="482"/>
      <c r="CM20" s="482"/>
      <c r="CN20" s="482"/>
      <c r="CO20" s="482"/>
      <c r="CP20" s="482"/>
      <c r="CQ20" s="482"/>
      <c r="CR20" s="545"/>
      <c r="DA20" s="16"/>
      <c r="DF20" s="16"/>
    </row>
    <row r="21" spans="1:115"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601">
        <v>0</v>
      </c>
      <c r="AC21" s="599"/>
      <c r="AD21" s="600"/>
      <c r="AE21" s="598">
        <v>9</v>
      </c>
      <c r="AF21" s="599"/>
      <c r="AG21" s="600"/>
      <c r="AH21" s="598">
        <v>0</v>
      </c>
      <c r="AI21" s="599"/>
      <c r="AJ21" s="608"/>
      <c r="AK21" s="1511">
        <v>18604897</v>
      </c>
      <c r="AL21" s="1511"/>
      <c r="AM21" s="1511"/>
      <c r="AN21" s="1511"/>
      <c r="AO21" s="1511"/>
      <c r="AP21" s="1511"/>
      <c r="AQ21" s="1511"/>
      <c r="AR21" s="1511"/>
      <c r="AS21" s="1511"/>
      <c r="AT21" s="1511"/>
      <c r="AU21" s="1511"/>
      <c r="AV21" s="1511"/>
      <c r="AW21" s="1511"/>
      <c r="AX21" s="1511"/>
      <c r="AY21" s="1511"/>
      <c r="AZ21" s="1511"/>
      <c r="BA21" s="1511"/>
      <c r="BB21" s="1511"/>
      <c r="BC21" s="1511"/>
      <c r="BD21" s="1511"/>
      <c r="BE21" s="1511"/>
      <c r="BF21" s="1511"/>
      <c r="BG21" s="1511"/>
      <c r="BH21" s="1511"/>
      <c r="BI21" s="1511"/>
      <c r="BJ21" s="1511"/>
      <c r="BK21" s="1511"/>
      <c r="BL21" s="1511"/>
      <c r="BM21" s="1511"/>
      <c r="BN21" s="1487"/>
      <c r="BO21" s="1511"/>
      <c r="BP21" s="1511"/>
      <c r="BQ21" s="1511"/>
      <c r="BR21" s="1511"/>
      <c r="BS21" s="1511"/>
      <c r="BT21" s="1511"/>
      <c r="BU21" s="1511"/>
      <c r="BV21" s="1511"/>
      <c r="BW21" s="1511"/>
      <c r="BX21" s="1511"/>
      <c r="BY21" s="1511"/>
      <c r="BZ21" s="1511"/>
      <c r="CA21" s="1511"/>
      <c r="CB21" s="1511"/>
      <c r="CC21" s="1511"/>
      <c r="CD21" s="481">
        <f t="shared" si="0"/>
        <v>18604897</v>
      </c>
      <c r="CE21" s="482"/>
      <c r="CF21" s="482"/>
      <c r="CG21" s="482"/>
      <c r="CH21" s="482"/>
      <c r="CI21" s="482"/>
      <c r="CJ21" s="482"/>
      <c r="CK21" s="482"/>
      <c r="CL21" s="482"/>
      <c r="CM21" s="482"/>
      <c r="CN21" s="482"/>
      <c r="CO21" s="482"/>
      <c r="CP21" s="482"/>
      <c r="CQ21" s="482"/>
      <c r="CR21" s="545"/>
      <c r="DA21" s="16"/>
      <c r="DF21" s="16"/>
    </row>
    <row r="22" spans="1:115" ht="1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636">
        <v>1</v>
      </c>
      <c r="AC22" s="637"/>
      <c r="AD22" s="638"/>
      <c r="AE22" s="639">
        <v>0</v>
      </c>
      <c r="AF22" s="637"/>
      <c r="AG22" s="638"/>
      <c r="AH22" s="639">
        <v>0</v>
      </c>
      <c r="AI22" s="637"/>
      <c r="AJ22" s="640"/>
      <c r="AK22" s="583">
        <f>SUM(AK13:AY21)</f>
        <v>238488504</v>
      </c>
      <c r="AL22" s="586"/>
      <c r="AM22" s="586"/>
      <c r="AN22" s="586"/>
      <c r="AO22" s="586"/>
      <c r="AP22" s="586"/>
      <c r="AQ22" s="586"/>
      <c r="AR22" s="586"/>
      <c r="AS22" s="586"/>
      <c r="AT22" s="586"/>
      <c r="AU22" s="586"/>
      <c r="AV22" s="586"/>
      <c r="AW22" s="586"/>
      <c r="AX22" s="586"/>
      <c r="AY22" s="587"/>
      <c r="AZ22" s="583">
        <f>SUM(AZ13:BN21)</f>
        <v>0</v>
      </c>
      <c r="BA22" s="586"/>
      <c r="BB22" s="586"/>
      <c r="BC22" s="586"/>
      <c r="BD22" s="586"/>
      <c r="BE22" s="586"/>
      <c r="BF22" s="586"/>
      <c r="BG22" s="586"/>
      <c r="BH22" s="586"/>
      <c r="BI22" s="586"/>
      <c r="BJ22" s="586"/>
      <c r="BK22" s="586"/>
      <c r="BL22" s="586"/>
      <c r="BM22" s="586"/>
      <c r="BN22" s="587"/>
      <c r="BO22" s="484">
        <f>SUM(BO13:CC21)</f>
        <v>0</v>
      </c>
      <c r="BP22" s="485"/>
      <c r="BQ22" s="485"/>
      <c r="BR22" s="485"/>
      <c r="BS22" s="485"/>
      <c r="BT22" s="485"/>
      <c r="BU22" s="485"/>
      <c r="BV22" s="485"/>
      <c r="BW22" s="485"/>
      <c r="BX22" s="485"/>
      <c r="BY22" s="485"/>
      <c r="BZ22" s="485"/>
      <c r="CA22" s="485"/>
      <c r="CB22" s="485"/>
      <c r="CC22" s="485"/>
      <c r="CD22" s="484">
        <f t="shared" si="0"/>
        <v>238488504</v>
      </c>
      <c r="CE22" s="485"/>
      <c r="CF22" s="485"/>
      <c r="CG22" s="485"/>
      <c r="CH22" s="485"/>
      <c r="CI22" s="485"/>
      <c r="CJ22" s="485"/>
      <c r="CK22" s="485"/>
      <c r="CL22" s="485"/>
      <c r="CM22" s="485"/>
      <c r="CN22" s="485"/>
      <c r="CO22" s="485"/>
      <c r="CP22" s="485"/>
      <c r="CQ22" s="485"/>
      <c r="CR22" s="574"/>
      <c r="DA22" s="16"/>
      <c r="DF22" s="16"/>
    </row>
    <row r="23" spans="1:115" ht="12"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30"/>
      <c r="AC23" s="30"/>
      <c r="AD23" s="30"/>
      <c r="AE23" s="30"/>
      <c r="AF23" s="30"/>
      <c r="AG23" s="30"/>
      <c r="AH23" s="30"/>
      <c r="AI23" s="30"/>
      <c r="AJ23" s="30"/>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DA23" s="16"/>
      <c r="DF23" s="16"/>
    </row>
    <row r="24" spans="1:115"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641">
        <v>1</v>
      </c>
      <c r="AC24" s="642"/>
      <c r="AD24" s="643"/>
      <c r="AE24" s="644">
        <v>1</v>
      </c>
      <c r="AF24" s="642"/>
      <c r="AG24" s="643"/>
      <c r="AH24" s="644">
        <v>0</v>
      </c>
      <c r="AI24" s="642"/>
      <c r="AJ24" s="645"/>
      <c r="AK24" s="540">
        <f>SUM(AK13:AY15)</f>
        <v>106714270</v>
      </c>
      <c r="AL24" s="575"/>
      <c r="AM24" s="575"/>
      <c r="AN24" s="575"/>
      <c r="AO24" s="575"/>
      <c r="AP24" s="575"/>
      <c r="AQ24" s="575"/>
      <c r="AR24" s="575"/>
      <c r="AS24" s="575"/>
      <c r="AT24" s="575"/>
      <c r="AU24" s="575"/>
      <c r="AV24" s="575"/>
      <c r="AW24" s="575"/>
      <c r="AX24" s="575"/>
      <c r="AY24" s="576"/>
      <c r="AZ24" s="540">
        <f>SUM(AZ13:BN15)</f>
        <v>0</v>
      </c>
      <c r="BA24" s="575"/>
      <c r="BB24" s="575"/>
      <c r="BC24" s="575"/>
      <c r="BD24" s="575"/>
      <c r="BE24" s="575"/>
      <c r="BF24" s="575"/>
      <c r="BG24" s="575"/>
      <c r="BH24" s="575"/>
      <c r="BI24" s="575"/>
      <c r="BJ24" s="575"/>
      <c r="BK24" s="575"/>
      <c r="BL24" s="575"/>
      <c r="BM24" s="575"/>
      <c r="BN24" s="576"/>
      <c r="BO24" s="487">
        <f>SUM(BO13:CC15)</f>
        <v>0</v>
      </c>
      <c r="BP24" s="488"/>
      <c r="BQ24" s="488"/>
      <c r="BR24" s="488"/>
      <c r="BS24" s="488"/>
      <c r="BT24" s="488"/>
      <c r="BU24" s="488"/>
      <c r="BV24" s="488"/>
      <c r="BW24" s="488"/>
      <c r="BX24" s="488"/>
      <c r="BY24" s="488"/>
      <c r="BZ24" s="488"/>
      <c r="CA24" s="488"/>
      <c r="CB24" s="488"/>
      <c r="CC24" s="488"/>
      <c r="CD24" s="487">
        <f>SUM(AK24:CC24)</f>
        <v>106714270</v>
      </c>
      <c r="CE24" s="488"/>
      <c r="CF24" s="488"/>
      <c r="CG24" s="488"/>
      <c r="CH24" s="488"/>
      <c r="CI24" s="488"/>
      <c r="CJ24" s="488"/>
      <c r="CK24" s="488"/>
      <c r="CL24" s="488"/>
      <c r="CM24" s="488"/>
      <c r="CN24" s="488"/>
      <c r="CO24" s="488"/>
      <c r="CP24" s="488"/>
      <c r="CQ24" s="488"/>
      <c r="CR24" s="577"/>
      <c r="DA24" s="16"/>
      <c r="DF24" s="16"/>
    </row>
    <row r="25" spans="1:115"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601">
        <v>1</v>
      </c>
      <c r="AC25" s="599"/>
      <c r="AD25" s="600"/>
      <c r="AE25" s="598">
        <v>2</v>
      </c>
      <c r="AF25" s="599"/>
      <c r="AG25" s="600"/>
      <c r="AH25" s="598">
        <v>0</v>
      </c>
      <c r="AI25" s="599"/>
      <c r="AJ25" s="608"/>
      <c r="AK25" s="481">
        <f>SUM(AK16:AY19)</f>
        <v>107857761</v>
      </c>
      <c r="AL25" s="482"/>
      <c r="AM25" s="482"/>
      <c r="AN25" s="482"/>
      <c r="AO25" s="482"/>
      <c r="AP25" s="482"/>
      <c r="AQ25" s="482"/>
      <c r="AR25" s="482"/>
      <c r="AS25" s="482"/>
      <c r="AT25" s="482"/>
      <c r="AU25" s="482"/>
      <c r="AV25" s="482"/>
      <c r="AW25" s="482"/>
      <c r="AX25" s="482"/>
      <c r="AY25" s="483"/>
      <c r="AZ25" s="481">
        <f>SUM(AZ16:BN19)</f>
        <v>0</v>
      </c>
      <c r="BA25" s="482"/>
      <c r="BB25" s="482"/>
      <c r="BC25" s="482"/>
      <c r="BD25" s="482"/>
      <c r="BE25" s="482"/>
      <c r="BF25" s="482"/>
      <c r="BG25" s="482"/>
      <c r="BH25" s="482"/>
      <c r="BI25" s="482"/>
      <c r="BJ25" s="482"/>
      <c r="BK25" s="482"/>
      <c r="BL25" s="482"/>
      <c r="BM25" s="482"/>
      <c r="BN25" s="483"/>
      <c r="BO25" s="481">
        <f>SUM(BO16:CC19)</f>
        <v>0</v>
      </c>
      <c r="BP25" s="482"/>
      <c r="BQ25" s="482"/>
      <c r="BR25" s="482"/>
      <c r="BS25" s="482"/>
      <c r="BT25" s="482"/>
      <c r="BU25" s="482"/>
      <c r="BV25" s="482"/>
      <c r="BW25" s="482"/>
      <c r="BX25" s="482"/>
      <c r="BY25" s="482"/>
      <c r="BZ25" s="482"/>
      <c r="CA25" s="482"/>
      <c r="CB25" s="482"/>
      <c r="CC25" s="482"/>
      <c r="CD25" s="481">
        <f>SUM(AK25:CC25)</f>
        <v>107857761</v>
      </c>
      <c r="CE25" s="482"/>
      <c r="CF25" s="482"/>
      <c r="CG25" s="482"/>
      <c r="CH25" s="482"/>
      <c r="CI25" s="482"/>
      <c r="CJ25" s="482"/>
      <c r="CK25" s="482"/>
      <c r="CL25" s="482"/>
      <c r="CM25" s="482"/>
      <c r="CN25" s="482"/>
      <c r="CO25" s="482"/>
      <c r="CP25" s="482"/>
      <c r="CQ25" s="482"/>
      <c r="CR25" s="545"/>
      <c r="DA25" s="16"/>
      <c r="DF25" s="16"/>
    </row>
    <row r="26" spans="1:115"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601">
        <v>1</v>
      </c>
      <c r="AC26" s="599"/>
      <c r="AD26" s="600"/>
      <c r="AE26" s="598">
        <v>3</v>
      </c>
      <c r="AF26" s="599"/>
      <c r="AG26" s="600"/>
      <c r="AH26" s="598">
        <v>0</v>
      </c>
      <c r="AI26" s="599"/>
      <c r="AJ26" s="608"/>
      <c r="AK26" s="481">
        <f>AK20</f>
        <v>5311576</v>
      </c>
      <c r="AL26" s="482"/>
      <c r="AM26" s="482"/>
      <c r="AN26" s="482"/>
      <c r="AO26" s="482"/>
      <c r="AP26" s="482"/>
      <c r="AQ26" s="482"/>
      <c r="AR26" s="482"/>
      <c r="AS26" s="482"/>
      <c r="AT26" s="482"/>
      <c r="AU26" s="482"/>
      <c r="AV26" s="482"/>
      <c r="AW26" s="482"/>
      <c r="AX26" s="482"/>
      <c r="AY26" s="483"/>
      <c r="AZ26" s="481">
        <f>AZ20</f>
        <v>0</v>
      </c>
      <c r="BA26" s="482"/>
      <c r="BB26" s="482"/>
      <c r="BC26" s="482"/>
      <c r="BD26" s="482"/>
      <c r="BE26" s="482"/>
      <c r="BF26" s="482"/>
      <c r="BG26" s="482"/>
      <c r="BH26" s="482"/>
      <c r="BI26" s="482"/>
      <c r="BJ26" s="482"/>
      <c r="BK26" s="482"/>
      <c r="BL26" s="482"/>
      <c r="BM26" s="482"/>
      <c r="BN26" s="483"/>
      <c r="BO26" s="481">
        <f>BO20</f>
        <v>0</v>
      </c>
      <c r="BP26" s="482"/>
      <c r="BQ26" s="482"/>
      <c r="BR26" s="482"/>
      <c r="BS26" s="482"/>
      <c r="BT26" s="482"/>
      <c r="BU26" s="482"/>
      <c r="BV26" s="482"/>
      <c r="BW26" s="482"/>
      <c r="BX26" s="482"/>
      <c r="BY26" s="482"/>
      <c r="BZ26" s="482"/>
      <c r="CA26" s="482"/>
      <c r="CB26" s="482"/>
      <c r="CC26" s="482"/>
      <c r="CD26" s="481">
        <f>SUM(AK26:CC26)</f>
        <v>5311576</v>
      </c>
      <c r="CE26" s="482"/>
      <c r="CF26" s="482"/>
      <c r="CG26" s="482"/>
      <c r="CH26" s="482"/>
      <c r="CI26" s="482"/>
      <c r="CJ26" s="482"/>
      <c r="CK26" s="482"/>
      <c r="CL26" s="482"/>
      <c r="CM26" s="482"/>
      <c r="CN26" s="482"/>
      <c r="CO26" s="482"/>
      <c r="CP26" s="482"/>
      <c r="CQ26" s="482"/>
      <c r="CR26" s="545"/>
      <c r="DA26" s="16"/>
      <c r="DF26" s="16"/>
    </row>
    <row r="27" spans="1:115"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646">
        <v>1</v>
      </c>
      <c r="AC27" s="647"/>
      <c r="AD27" s="648"/>
      <c r="AE27" s="649">
        <v>4</v>
      </c>
      <c r="AF27" s="647"/>
      <c r="AG27" s="648"/>
      <c r="AH27" s="649">
        <v>0</v>
      </c>
      <c r="AI27" s="647"/>
      <c r="AJ27" s="650"/>
      <c r="AK27" s="484">
        <f>AK21</f>
        <v>18604897</v>
      </c>
      <c r="AL27" s="485"/>
      <c r="AM27" s="485"/>
      <c r="AN27" s="485"/>
      <c r="AO27" s="485"/>
      <c r="AP27" s="485"/>
      <c r="AQ27" s="485"/>
      <c r="AR27" s="485"/>
      <c r="AS27" s="485"/>
      <c r="AT27" s="485"/>
      <c r="AU27" s="485"/>
      <c r="AV27" s="485"/>
      <c r="AW27" s="485"/>
      <c r="AX27" s="485"/>
      <c r="AY27" s="486"/>
      <c r="AZ27" s="484">
        <f>AZ21</f>
        <v>0</v>
      </c>
      <c r="BA27" s="485"/>
      <c r="BB27" s="485"/>
      <c r="BC27" s="485"/>
      <c r="BD27" s="485"/>
      <c r="BE27" s="485"/>
      <c r="BF27" s="485"/>
      <c r="BG27" s="485"/>
      <c r="BH27" s="485"/>
      <c r="BI27" s="485"/>
      <c r="BJ27" s="485"/>
      <c r="BK27" s="485"/>
      <c r="BL27" s="485"/>
      <c r="BM27" s="485"/>
      <c r="BN27" s="486"/>
      <c r="BO27" s="484">
        <f>BO21</f>
        <v>0</v>
      </c>
      <c r="BP27" s="485"/>
      <c r="BQ27" s="485"/>
      <c r="BR27" s="485"/>
      <c r="BS27" s="485"/>
      <c r="BT27" s="485"/>
      <c r="BU27" s="485"/>
      <c r="BV27" s="485"/>
      <c r="BW27" s="485"/>
      <c r="BX27" s="485"/>
      <c r="BY27" s="485"/>
      <c r="BZ27" s="485"/>
      <c r="CA27" s="485"/>
      <c r="CB27" s="485"/>
      <c r="CC27" s="485"/>
      <c r="CD27" s="484">
        <f>SUM(AK27:CC27)</f>
        <v>18604897</v>
      </c>
      <c r="CE27" s="485"/>
      <c r="CF27" s="485"/>
      <c r="CG27" s="485"/>
      <c r="CH27" s="485"/>
      <c r="CI27" s="485"/>
      <c r="CJ27" s="485"/>
      <c r="CK27" s="485"/>
      <c r="CL27" s="485"/>
      <c r="CM27" s="485"/>
      <c r="CN27" s="485"/>
      <c r="CO27" s="485"/>
      <c r="CP27" s="485"/>
      <c r="CQ27" s="485"/>
      <c r="CR27" s="574"/>
      <c r="DA27" s="16"/>
      <c r="DF27" s="16"/>
    </row>
    <row r="28" spans="1:115" ht="11.25" customHeight="1" thickBot="1">
      <c r="M28" s="16"/>
      <c r="R28" s="16"/>
      <c r="U28" s="17"/>
      <c r="V28" s="17"/>
      <c r="W28" s="17"/>
      <c r="AB28" s="32"/>
      <c r="AC28" s="32"/>
      <c r="AD28" s="32"/>
      <c r="AE28" s="32"/>
      <c r="AF28" s="32"/>
      <c r="AG28" s="32"/>
      <c r="AH28" s="32"/>
      <c r="AI28" s="32"/>
      <c r="AJ28" s="32"/>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4"/>
      <c r="BP28" s="34"/>
      <c r="BQ28" s="34"/>
      <c r="BR28" s="34"/>
      <c r="BS28" s="34"/>
      <c r="BT28" s="34"/>
      <c r="BU28" s="34"/>
      <c r="BV28" s="34"/>
      <c r="BW28" s="34"/>
      <c r="BX28" s="34"/>
      <c r="BY28" s="34"/>
      <c r="BZ28" s="34"/>
      <c r="CA28" s="34"/>
      <c r="CB28" s="34"/>
      <c r="CC28" s="34"/>
      <c r="CD28" s="33"/>
      <c r="CE28" s="33"/>
      <c r="CF28" s="33"/>
      <c r="CG28" s="33"/>
      <c r="CH28" s="33"/>
      <c r="CI28" s="33"/>
      <c r="CJ28" s="33"/>
      <c r="CK28" s="33"/>
      <c r="CL28" s="33"/>
      <c r="CM28" s="33"/>
      <c r="CN28" s="33"/>
      <c r="CO28" s="33"/>
      <c r="CP28" s="33"/>
      <c r="CQ28" s="33"/>
      <c r="CR28" s="33"/>
      <c r="DA28" s="16"/>
      <c r="DF28" s="16"/>
    </row>
    <row r="29" spans="1:115"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606">
        <v>1</v>
      </c>
      <c r="AC29" s="603"/>
      <c r="AD29" s="607"/>
      <c r="AE29" s="602">
        <v>5</v>
      </c>
      <c r="AF29" s="603"/>
      <c r="AG29" s="607"/>
      <c r="AH29" s="602">
        <v>0</v>
      </c>
      <c r="AI29" s="603"/>
      <c r="AJ29" s="604"/>
      <c r="AK29" s="1504">
        <v>214557369</v>
      </c>
      <c r="AL29" s="1504"/>
      <c r="AM29" s="1504"/>
      <c r="AN29" s="1504"/>
      <c r="AO29" s="1504"/>
      <c r="AP29" s="1504"/>
      <c r="AQ29" s="1504"/>
      <c r="AR29" s="1504"/>
      <c r="AS29" s="1504"/>
      <c r="AT29" s="1504"/>
      <c r="AU29" s="1504"/>
      <c r="AV29" s="1504"/>
      <c r="AW29" s="1504"/>
      <c r="AX29" s="1504"/>
      <c r="AY29" s="1504"/>
      <c r="AZ29" s="1504"/>
      <c r="BA29" s="1504"/>
      <c r="BB29" s="1504"/>
      <c r="BC29" s="1504"/>
      <c r="BD29" s="1504"/>
      <c r="BE29" s="1504"/>
      <c r="BF29" s="1504"/>
      <c r="BG29" s="1504"/>
      <c r="BH29" s="1504"/>
      <c r="BI29" s="1504"/>
      <c r="BJ29" s="1504"/>
      <c r="BK29" s="1504"/>
      <c r="BL29" s="1504"/>
      <c r="BM29" s="1504"/>
      <c r="BN29" s="1483"/>
      <c r="BO29" s="1504"/>
      <c r="BP29" s="1504"/>
      <c r="BQ29" s="1504"/>
      <c r="BR29" s="1504"/>
      <c r="BS29" s="1504"/>
      <c r="BT29" s="1504"/>
      <c r="BU29" s="1504"/>
      <c r="BV29" s="1504"/>
      <c r="BW29" s="1504"/>
      <c r="BX29" s="1504"/>
      <c r="BY29" s="1504"/>
      <c r="BZ29" s="1504"/>
      <c r="CA29" s="1504"/>
      <c r="CB29" s="1504"/>
      <c r="CC29" s="1483"/>
      <c r="CD29" s="347">
        <f>SUM(AK29:CC29)</f>
        <v>214557369</v>
      </c>
      <c r="CE29" s="347"/>
      <c r="CF29" s="347"/>
      <c r="CG29" s="347"/>
      <c r="CH29" s="347"/>
      <c r="CI29" s="347"/>
      <c r="CJ29" s="347"/>
      <c r="CK29" s="347"/>
      <c r="CL29" s="347"/>
      <c r="CM29" s="347"/>
      <c r="CN29" s="347"/>
      <c r="CO29" s="347"/>
      <c r="CP29" s="347"/>
      <c r="CQ29" s="347"/>
      <c r="CR29" s="492"/>
      <c r="CW29" s="16" t="s">
        <v>511</v>
      </c>
      <c r="CX29" s="16" t="s">
        <v>511</v>
      </c>
      <c r="CY29" s="16" t="s">
        <v>511</v>
      </c>
      <c r="CZ29" s="16" t="s">
        <v>511</v>
      </c>
      <c r="DA29" s="16" t="s">
        <v>511</v>
      </c>
      <c r="DB29" s="16" t="s">
        <v>511</v>
      </c>
      <c r="DC29" s="16" t="s">
        <v>511</v>
      </c>
      <c r="DD29" s="16" t="s">
        <v>511</v>
      </c>
      <c r="DE29" s="16" t="s">
        <v>511</v>
      </c>
      <c r="DF29" s="16" t="s">
        <v>511</v>
      </c>
      <c r="DG29" s="16" t="s">
        <v>511</v>
      </c>
      <c r="DH29" s="16" t="s">
        <v>511</v>
      </c>
      <c r="DI29" s="16" t="s">
        <v>511</v>
      </c>
      <c r="DJ29" s="16" t="s">
        <v>511</v>
      </c>
      <c r="DK29" s="16" t="s">
        <v>511</v>
      </c>
    </row>
    <row r="30" spans="1:115"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601">
        <v>1</v>
      </c>
      <c r="AC30" s="599"/>
      <c r="AD30" s="600"/>
      <c r="AE30" s="598">
        <v>6</v>
      </c>
      <c r="AF30" s="599"/>
      <c r="AG30" s="600"/>
      <c r="AH30" s="598">
        <v>0</v>
      </c>
      <c r="AI30" s="599"/>
      <c r="AJ30" s="608"/>
      <c r="AK30" s="1511">
        <v>5311576</v>
      </c>
      <c r="AL30" s="1511"/>
      <c r="AM30" s="1511"/>
      <c r="AN30" s="1511"/>
      <c r="AO30" s="1511"/>
      <c r="AP30" s="1511"/>
      <c r="AQ30" s="1511"/>
      <c r="AR30" s="1511"/>
      <c r="AS30" s="1511"/>
      <c r="AT30" s="1511"/>
      <c r="AU30" s="1511"/>
      <c r="AV30" s="1511"/>
      <c r="AW30" s="1511"/>
      <c r="AX30" s="1511"/>
      <c r="AY30" s="1511"/>
      <c r="AZ30" s="1511"/>
      <c r="BA30" s="1511"/>
      <c r="BB30" s="1511"/>
      <c r="BC30" s="1511"/>
      <c r="BD30" s="1511"/>
      <c r="BE30" s="1511"/>
      <c r="BF30" s="1511"/>
      <c r="BG30" s="1511"/>
      <c r="BH30" s="1511"/>
      <c r="BI30" s="1511"/>
      <c r="BJ30" s="1511"/>
      <c r="BK30" s="1511"/>
      <c r="BL30" s="1511"/>
      <c r="BM30" s="1511"/>
      <c r="BN30" s="1487"/>
      <c r="BO30" s="1511"/>
      <c r="BP30" s="1511"/>
      <c r="BQ30" s="1511"/>
      <c r="BR30" s="1511"/>
      <c r="BS30" s="1511"/>
      <c r="BT30" s="1511"/>
      <c r="BU30" s="1511"/>
      <c r="BV30" s="1511"/>
      <c r="BW30" s="1511"/>
      <c r="BX30" s="1511"/>
      <c r="BY30" s="1511"/>
      <c r="BZ30" s="1511"/>
      <c r="CA30" s="1511"/>
      <c r="CB30" s="1511"/>
      <c r="CC30" s="1487"/>
      <c r="CD30" s="330">
        <f>SUM(AK30:CC30)</f>
        <v>5311576</v>
      </c>
      <c r="CE30" s="330"/>
      <c r="CF30" s="330"/>
      <c r="CG30" s="330"/>
      <c r="CH30" s="330"/>
      <c r="CI30" s="330"/>
      <c r="CJ30" s="330"/>
      <c r="CK30" s="330"/>
      <c r="CL30" s="330"/>
      <c r="CM30" s="330"/>
      <c r="CN30" s="330"/>
      <c r="CO30" s="330"/>
      <c r="CP30" s="330"/>
      <c r="CQ30" s="330"/>
      <c r="CR30" s="493"/>
      <c r="DA30" s="16"/>
      <c r="DF30" s="16"/>
    </row>
    <row r="31" spans="1:115" ht="15" customHeight="1">
      <c r="A31" s="550"/>
      <c r="B31" s="549"/>
      <c r="C31" s="549"/>
      <c r="D31" s="551"/>
      <c r="E31" s="551"/>
      <c r="F31" s="552"/>
      <c r="G31" s="245" t="s">
        <v>10</v>
      </c>
      <c r="H31" s="246"/>
      <c r="I31" s="246"/>
      <c r="J31" s="246"/>
      <c r="K31" s="246"/>
      <c r="L31" s="246"/>
      <c r="M31" s="246"/>
      <c r="N31" s="246"/>
      <c r="O31" s="246"/>
      <c r="P31" s="246"/>
      <c r="Q31" s="246"/>
      <c r="R31" s="246"/>
      <c r="S31" s="246"/>
      <c r="T31" s="246"/>
      <c r="U31" s="246"/>
      <c r="V31" s="246"/>
      <c r="W31" s="246"/>
      <c r="X31" s="246"/>
      <c r="Y31" s="246"/>
      <c r="Z31" s="246"/>
      <c r="AA31" s="513"/>
      <c r="AB31" s="601">
        <v>1</v>
      </c>
      <c r="AC31" s="599"/>
      <c r="AD31" s="600"/>
      <c r="AE31" s="598">
        <v>7</v>
      </c>
      <c r="AF31" s="599"/>
      <c r="AG31" s="600"/>
      <c r="AH31" s="598">
        <v>0</v>
      </c>
      <c r="AI31" s="599"/>
      <c r="AJ31" s="608"/>
      <c r="AK31" s="1511">
        <v>18604897</v>
      </c>
      <c r="AL31" s="1511"/>
      <c r="AM31" s="1511"/>
      <c r="AN31" s="1511"/>
      <c r="AO31" s="1511"/>
      <c r="AP31" s="1511"/>
      <c r="AQ31" s="1511"/>
      <c r="AR31" s="1511"/>
      <c r="AS31" s="1511"/>
      <c r="AT31" s="1511"/>
      <c r="AU31" s="1511"/>
      <c r="AV31" s="1511"/>
      <c r="AW31" s="1511"/>
      <c r="AX31" s="1511"/>
      <c r="AY31" s="1511"/>
      <c r="AZ31" s="1511"/>
      <c r="BA31" s="1511"/>
      <c r="BB31" s="1511"/>
      <c r="BC31" s="1511"/>
      <c r="BD31" s="1511"/>
      <c r="BE31" s="1511"/>
      <c r="BF31" s="1511"/>
      <c r="BG31" s="1511"/>
      <c r="BH31" s="1511"/>
      <c r="BI31" s="1511"/>
      <c r="BJ31" s="1511"/>
      <c r="BK31" s="1511"/>
      <c r="BL31" s="1511"/>
      <c r="BM31" s="1511"/>
      <c r="BN31" s="1487"/>
      <c r="BO31" s="1511"/>
      <c r="BP31" s="1511"/>
      <c r="BQ31" s="1511"/>
      <c r="BR31" s="1511"/>
      <c r="BS31" s="1511"/>
      <c r="BT31" s="1511"/>
      <c r="BU31" s="1511"/>
      <c r="BV31" s="1511"/>
      <c r="BW31" s="1511"/>
      <c r="BX31" s="1511"/>
      <c r="BY31" s="1511"/>
      <c r="BZ31" s="1511"/>
      <c r="CA31" s="1511"/>
      <c r="CB31" s="1511"/>
      <c r="CC31" s="1487"/>
      <c r="CD31" s="330">
        <f>SUM(AK31:CC31)</f>
        <v>18604897</v>
      </c>
      <c r="CE31" s="330"/>
      <c r="CF31" s="330"/>
      <c r="CG31" s="330"/>
      <c r="CH31" s="330"/>
      <c r="CI31" s="330"/>
      <c r="CJ31" s="330"/>
      <c r="CK31" s="330"/>
      <c r="CL31" s="330"/>
      <c r="CM31" s="330"/>
      <c r="CN31" s="330"/>
      <c r="CO31" s="330"/>
      <c r="CP31" s="330"/>
      <c r="CQ31" s="330"/>
      <c r="CR31" s="493"/>
      <c r="DA31" s="16"/>
      <c r="DF31" s="16"/>
    </row>
    <row r="32" spans="1:115"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646">
        <v>1</v>
      </c>
      <c r="AC32" s="647"/>
      <c r="AD32" s="648"/>
      <c r="AE32" s="649">
        <v>8</v>
      </c>
      <c r="AF32" s="647"/>
      <c r="AG32" s="648"/>
      <c r="AH32" s="649">
        <v>0</v>
      </c>
      <c r="AI32" s="647"/>
      <c r="AJ32" s="650"/>
      <c r="AK32" s="484">
        <f>SUM(AK29:AY31)</f>
        <v>238473842</v>
      </c>
      <c r="AL32" s="485"/>
      <c r="AM32" s="485"/>
      <c r="AN32" s="485"/>
      <c r="AO32" s="485"/>
      <c r="AP32" s="485"/>
      <c r="AQ32" s="485"/>
      <c r="AR32" s="485"/>
      <c r="AS32" s="485"/>
      <c r="AT32" s="485"/>
      <c r="AU32" s="485"/>
      <c r="AV32" s="485"/>
      <c r="AW32" s="485"/>
      <c r="AX32" s="485"/>
      <c r="AY32" s="486"/>
      <c r="AZ32" s="484">
        <f>SUM(AZ29:BN31)</f>
        <v>0</v>
      </c>
      <c r="BA32" s="485"/>
      <c r="BB32" s="485"/>
      <c r="BC32" s="485"/>
      <c r="BD32" s="485"/>
      <c r="BE32" s="485"/>
      <c r="BF32" s="485"/>
      <c r="BG32" s="485"/>
      <c r="BH32" s="485"/>
      <c r="BI32" s="485"/>
      <c r="BJ32" s="485"/>
      <c r="BK32" s="485"/>
      <c r="BL32" s="485"/>
      <c r="BM32" s="485"/>
      <c r="BN32" s="486"/>
      <c r="BO32" s="484">
        <f>SUM(BO29:CC31)</f>
        <v>0</v>
      </c>
      <c r="BP32" s="485"/>
      <c r="BQ32" s="485"/>
      <c r="BR32" s="485"/>
      <c r="BS32" s="485"/>
      <c r="BT32" s="485"/>
      <c r="BU32" s="485"/>
      <c r="BV32" s="485"/>
      <c r="BW32" s="485"/>
      <c r="BX32" s="485"/>
      <c r="BY32" s="485"/>
      <c r="BZ32" s="485"/>
      <c r="CA32" s="485"/>
      <c r="CB32" s="485"/>
      <c r="CC32" s="485"/>
      <c r="CD32" s="321">
        <f>SUM(AK32:CC32)</f>
        <v>238473842</v>
      </c>
      <c r="CE32" s="321"/>
      <c r="CF32" s="321"/>
      <c r="CG32" s="321"/>
      <c r="CH32" s="321"/>
      <c r="CI32" s="321"/>
      <c r="CJ32" s="321"/>
      <c r="CK32" s="321"/>
      <c r="CL32" s="321"/>
      <c r="CM32" s="321"/>
      <c r="CN32" s="321"/>
      <c r="CO32" s="321"/>
      <c r="CP32" s="321"/>
      <c r="CQ32" s="321"/>
      <c r="CR32" s="494"/>
      <c r="DA32" s="16"/>
      <c r="DF32" s="16"/>
    </row>
    <row r="33" spans="1:137" s="17" customFormat="1" ht="15" customHeight="1">
      <c r="A33" s="35"/>
      <c r="B33" s="40"/>
      <c r="C33" s="40"/>
      <c r="D33" s="36"/>
      <c r="E33" s="36"/>
      <c r="F33" s="36"/>
      <c r="G33" s="138"/>
      <c r="H33" s="138"/>
      <c r="I33" s="138"/>
      <c r="J33" s="138"/>
      <c r="K33" s="138"/>
      <c r="L33" s="138"/>
      <c r="M33" s="138"/>
      <c r="N33" s="138"/>
      <c r="O33" s="138"/>
      <c r="P33" s="138"/>
      <c r="Q33" s="138"/>
      <c r="R33" s="138"/>
      <c r="S33" s="138"/>
      <c r="T33" s="138"/>
      <c r="U33" s="138"/>
      <c r="V33" s="138"/>
      <c r="W33" s="138"/>
      <c r="X33" s="138"/>
      <c r="Y33" s="138"/>
      <c r="Z33" s="138"/>
      <c r="AA33" s="138"/>
      <c r="AB33" s="37"/>
      <c r="AC33" s="37"/>
      <c r="AD33" s="37"/>
      <c r="AE33" s="37"/>
      <c r="AF33" s="37"/>
      <c r="AG33" s="37"/>
      <c r="AH33" s="37"/>
      <c r="AI33" s="37"/>
      <c r="AJ33" s="37"/>
      <c r="AK33" s="143"/>
      <c r="AL33" s="41"/>
      <c r="AM33" s="41"/>
      <c r="AN33" s="41"/>
      <c r="AO33" s="41"/>
      <c r="AP33" s="41"/>
      <c r="AQ33" s="41"/>
      <c r="AR33" s="41"/>
      <c r="AS33" s="41"/>
      <c r="AT33" s="143"/>
      <c r="AU33" s="41"/>
      <c r="AV33" s="41"/>
      <c r="AW33" s="41"/>
      <c r="AX33" s="41"/>
      <c r="AY33" s="41"/>
      <c r="AZ33" s="41"/>
      <c r="BA33" s="41"/>
      <c r="BB33" s="143"/>
      <c r="BC33" s="143"/>
      <c r="BD33" s="143"/>
      <c r="BE33" s="143"/>
      <c r="BF33" s="143"/>
      <c r="BG33" s="143"/>
      <c r="BH33" s="143"/>
      <c r="BI33" s="143"/>
      <c r="BJ33" s="143"/>
      <c r="BK33" s="143"/>
      <c r="BL33" s="143"/>
      <c r="BM33" s="143"/>
      <c r="BN33" s="143"/>
      <c r="BO33" s="143"/>
      <c r="BP33" s="143"/>
      <c r="BQ33" s="143"/>
      <c r="BR33" s="143"/>
      <c r="BS33" s="143"/>
      <c r="BT33" s="143"/>
      <c r="BU33" s="143"/>
      <c r="BV33" s="144"/>
      <c r="BW33" s="144"/>
      <c r="BX33" s="144"/>
      <c r="BY33" s="144"/>
      <c r="BZ33" s="144"/>
      <c r="CA33" s="144"/>
      <c r="CB33" s="144"/>
      <c r="CC33" s="144"/>
      <c r="CD33" s="144"/>
      <c r="CE33" s="37"/>
      <c r="CF33" s="37"/>
      <c r="CG33" s="37"/>
      <c r="CH33" s="37"/>
      <c r="CI33" s="37"/>
      <c r="CJ33" s="37"/>
      <c r="CK33" s="37"/>
      <c r="CL33" s="37"/>
      <c r="CM33" s="37"/>
      <c r="CN33" s="143"/>
      <c r="CO33" s="144"/>
      <c r="CP33" s="144"/>
      <c r="CQ33" s="144"/>
      <c r="CR33" s="144"/>
      <c r="CS33" s="144"/>
      <c r="CT33" s="144"/>
      <c r="CU33" s="144"/>
      <c r="CV33" s="144"/>
      <c r="CW33" s="144"/>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row>
    <row r="34" spans="1:137" s="152" customFormat="1" ht="12.75" customHeight="1">
      <c r="A34" s="631"/>
      <c r="B34" s="631"/>
      <c r="C34" s="631"/>
      <c r="D34" s="631"/>
      <c r="E34" s="631"/>
      <c r="F34" s="631"/>
      <c r="G34" s="632"/>
      <c r="H34" s="633" t="s">
        <v>62</v>
      </c>
      <c r="I34" s="266"/>
      <c r="J34" s="266"/>
      <c r="K34" s="266"/>
      <c r="L34" s="266"/>
      <c r="M34" s="266"/>
      <c r="N34" s="266"/>
      <c r="O34" s="266"/>
      <c r="P34" s="266"/>
      <c r="Q34" s="266"/>
      <c r="R34" s="266"/>
      <c r="S34" s="266"/>
      <c r="T34" s="266"/>
      <c r="U34" s="266"/>
      <c r="V34" s="266"/>
      <c r="W34" s="266"/>
      <c r="X34" s="266"/>
      <c r="Y34" s="267"/>
      <c r="Z34" s="634" t="s">
        <v>517</v>
      </c>
      <c r="AA34" s="266"/>
      <c r="AB34" s="266"/>
      <c r="AC34" s="266"/>
      <c r="AD34" s="266"/>
      <c r="AE34" s="267"/>
      <c r="AF34" s="514" t="str">
        <f>"第51表　課税標準額段階別"&amp; LEFT(表00!AA1,6) &amp; "分所得割額等に関する調
　　　　　　　　　　　　　　【給与所得者】（つづき）
第5表関係　(2)所得控除額に関する調"</f>
        <v>第51表　課税標準額段階別平成29年度分所得割額等に関する調
　　　　　　　　　　　　　　【給与所得者】（つづき）
第5表関係　(2)所得控除額に関する調</v>
      </c>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624" t="s">
        <v>608</v>
      </c>
      <c r="CZ34" s="624"/>
      <c r="DA34" s="624"/>
      <c r="DB34" s="624"/>
      <c r="DC34" s="624"/>
      <c r="DD34" s="624"/>
      <c r="DE34" s="624"/>
      <c r="DF34" s="624"/>
      <c r="DG34" s="624"/>
      <c r="DH34" s="624"/>
      <c r="DI34" s="624"/>
      <c r="DJ34" s="624"/>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7" s="152" customFormat="1" ht="13.15" customHeight="1" thickBot="1">
      <c r="A35" s="631"/>
      <c r="B35" s="631"/>
      <c r="C35" s="631"/>
      <c r="D35" s="631"/>
      <c r="E35" s="631"/>
      <c r="F35" s="631"/>
      <c r="G35" s="63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617"/>
      <c r="CZ35" s="617"/>
      <c r="DA35" s="617"/>
      <c r="DB35" s="617"/>
      <c r="DC35" s="617"/>
      <c r="DD35" s="617"/>
      <c r="DE35" s="617"/>
      <c r="DF35" s="617"/>
      <c r="DG35" s="617"/>
      <c r="DH35" s="617"/>
      <c r="DI35" s="617"/>
      <c r="DJ35" s="617"/>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7" s="152" customFormat="1" ht="25.5" customHeight="1" thickBot="1">
      <c r="A36" s="651"/>
      <c r="B36" s="567"/>
      <c r="C36" s="567"/>
      <c r="D36" s="567"/>
      <c r="E36" s="567"/>
      <c r="F36" s="567"/>
      <c r="G36" s="568"/>
      <c r="H36" s="635">
        <f>H3</f>
        <v>4</v>
      </c>
      <c r="I36" s="652"/>
      <c r="J36" s="653"/>
      <c r="K36" s="635">
        <f>K3</f>
        <v>2</v>
      </c>
      <c r="L36" s="652"/>
      <c r="M36" s="653"/>
      <c r="N36" s="635">
        <f>N3</f>
        <v>2</v>
      </c>
      <c r="O36" s="652"/>
      <c r="P36" s="653"/>
      <c r="Q36" s="635">
        <f>Q3</f>
        <v>0</v>
      </c>
      <c r="R36" s="652"/>
      <c r="S36" s="653"/>
      <c r="T36" s="635">
        <f>T3</f>
        <v>2</v>
      </c>
      <c r="U36" s="652"/>
      <c r="V36" s="653"/>
      <c r="W36" s="635">
        <f>W3</f>
        <v>9</v>
      </c>
      <c r="X36" s="652"/>
      <c r="Y36" s="653"/>
      <c r="Z36" s="625">
        <v>5</v>
      </c>
      <c r="AA36" s="276"/>
      <c r="AB36" s="277"/>
      <c r="AC36" s="635">
        <v>1</v>
      </c>
      <c r="AD36" s="279"/>
      <c r="AE36" s="280"/>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617" t="s">
        <v>515</v>
      </c>
      <c r="CZ36" s="617"/>
      <c r="DA36" s="617"/>
      <c r="DB36" s="617"/>
      <c r="DC36" s="617"/>
      <c r="DD36" s="617"/>
      <c r="DE36" s="617"/>
      <c r="DF36" s="617"/>
      <c r="DG36" s="617"/>
      <c r="DH36" s="617"/>
      <c r="DI36" s="617"/>
      <c r="DJ36" s="617"/>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7" ht="15" customHeight="1">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row>
    <row r="38" spans="1:137" ht="15" customHeight="1">
      <c r="AI38" s="16" t="s">
        <v>511</v>
      </c>
      <c r="AJ38" s="16" t="s">
        <v>511</v>
      </c>
      <c r="AK38" s="16" t="s">
        <v>511</v>
      </c>
      <c r="AL38" s="16" t="s">
        <v>511</v>
      </c>
      <c r="AM38" s="16" t="s">
        <v>511</v>
      </c>
      <c r="AN38" s="16" t="s">
        <v>511</v>
      </c>
      <c r="AO38" s="16" t="s">
        <v>511</v>
      </c>
      <c r="AP38" s="16" t="s">
        <v>511</v>
      </c>
      <c r="AQ38" s="16" t="s">
        <v>511</v>
      </c>
      <c r="AR38" s="16" t="s">
        <v>511</v>
      </c>
      <c r="AS38" s="16" t="s">
        <v>511</v>
      </c>
      <c r="AT38" s="16" t="s">
        <v>511</v>
      </c>
      <c r="AU38" s="16" t="s">
        <v>511</v>
      </c>
      <c r="AV38" s="16" t="s">
        <v>511</v>
      </c>
      <c r="AW38" s="16" t="s">
        <v>511</v>
      </c>
      <c r="AX38" s="16" t="s">
        <v>511</v>
      </c>
      <c r="AY38" s="16" t="s">
        <v>511</v>
      </c>
    </row>
    <row r="39" spans="1:137" ht="15" customHeight="1">
      <c r="AK39" s="271" t="s">
        <v>341</v>
      </c>
      <c r="AL39" s="271"/>
      <c r="AM39" s="271"/>
      <c r="AN39" s="271"/>
      <c r="AO39" s="271"/>
      <c r="AP39" s="271"/>
      <c r="AQ39" s="271"/>
      <c r="AR39" s="271"/>
      <c r="AS39" s="271" t="s">
        <v>342</v>
      </c>
      <c r="AT39" s="271"/>
      <c r="AU39" s="271"/>
      <c r="AV39" s="271"/>
      <c r="AW39" s="271"/>
      <c r="AX39" s="271"/>
      <c r="AY39" s="271"/>
      <c r="AZ39" s="271" t="s">
        <v>343</v>
      </c>
      <c r="BA39" s="271"/>
      <c r="BB39" s="271"/>
      <c r="BC39" s="271"/>
      <c r="BD39" s="271"/>
      <c r="BE39" s="271"/>
      <c r="BF39" s="271"/>
      <c r="BG39" s="271"/>
      <c r="BH39" s="271"/>
      <c r="BI39" s="271"/>
      <c r="BJ39" s="271" t="s">
        <v>344</v>
      </c>
      <c r="BK39" s="271"/>
      <c r="BL39" s="271"/>
      <c r="BM39" s="271"/>
      <c r="BN39" s="271"/>
      <c r="BO39" s="271"/>
      <c r="BP39" s="271"/>
      <c r="BQ39" s="271"/>
      <c r="BR39" s="271"/>
      <c r="BS39" s="271" t="s">
        <v>345</v>
      </c>
      <c r="BT39" s="271"/>
      <c r="BU39" s="271"/>
      <c r="BV39" s="271"/>
      <c r="BW39" s="271"/>
      <c r="BX39" s="271"/>
      <c r="BY39" s="271"/>
      <c r="BZ39" s="271"/>
      <c r="CA39" s="271"/>
      <c r="CB39" s="271"/>
      <c r="CC39" s="299" t="s">
        <v>346</v>
      </c>
      <c r="CD39" s="299"/>
      <c r="CE39" s="299"/>
      <c r="CF39" s="299"/>
      <c r="CG39" s="299"/>
      <c r="CH39" s="299"/>
      <c r="CI39" s="299"/>
      <c r="CJ39" s="299"/>
      <c r="CK39" s="299"/>
      <c r="CL39" s="299"/>
      <c r="CM39" s="299" t="s">
        <v>580</v>
      </c>
      <c r="CN39" s="299"/>
      <c r="CO39" s="299"/>
      <c r="CP39" s="299"/>
      <c r="CQ39" s="299"/>
      <c r="CR39" s="299"/>
      <c r="CS39" s="299"/>
      <c r="CT39" s="299"/>
      <c r="CU39" s="299"/>
      <c r="CV39" s="299" t="s">
        <v>318</v>
      </c>
      <c r="CW39" s="299"/>
      <c r="CX39" s="299"/>
      <c r="CY39" s="299"/>
      <c r="CZ39" s="299"/>
      <c r="DA39" s="299"/>
      <c r="DB39" s="299"/>
      <c r="DC39" s="299"/>
      <c r="DD39" s="299"/>
      <c r="DE39" s="299" t="s">
        <v>319</v>
      </c>
      <c r="DF39" s="299"/>
      <c r="DG39" s="299"/>
      <c r="DH39" s="299"/>
      <c r="DI39" s="299"/>
      <c r="DJ39" s="299"/>
      <c r="DK39" s="299"/>
      <c r="DL39" s="299"/>
      <c r="DM39" s="299"/>
    </row>
    <row r="40" spans="1:137" ht="15" customHeight="1">
      <c r="A40" s="522" t="s">
        <v>347</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666</v>
      </c>
      <c r="AC40" s="201"/>
      <c r="AD40" s="201"/>
      <c r="AE40" s="201"/>
      <c r="AF40" s="201"/>
      <c r="AG40" s="201"/>
      <c r="AH40" s="201"/>
      <c r="AI40" s="201"/>
      <c r="AJ40" s="202"/>
      <c r="AK40" s="200" t="s">
        <v>205</v>
      </c>
      <c r="AL40" s="201"/>
      <c r="AM40" s="201"/>
      <c r="AN40" s="201"/>
      <c r="AO40" s="201"/>
      <c r="AP40" s="201"/>
      <c r="AQ40" s="201"/>
      <c r="AR40" s="202"/>
      <c r="AS40" s="200" t="s">
        <v>434</v>
      </c>
      <c r="AT40" s="201"/>
      <c r="AU40" s="201"/>
      <c r="AV40" s="201"/>
      <c r="AW40" s="201"/>
      <c r="AX40" s="201"/>
      <c r="AY40" s="202"/>
      <c r="AZ40" s="200" t="s">
        <v>435</v>
      </c>
      <c r="BA40" s="201"/>
      <c r="BB40" s="201"/>
      <c r="BC40" s="201"/>
      <c r="BD40" s="201"/>
      <c r="BE40" s="201"/>
      <c r="BF40" s="201"/>
      <c r="BG40" s="201"/>
      <c r="BH40" s="201"/>
      <c r="BI40" s="202"/>
      <c r="BJ40" s="200" t="s">
        <v>206</v>
      </c>
      <c r="BK40" s="201"/>
      <c r="BL40" s="201"/>
      <c r="BM40" s="201"/>
      <c r="BN40" s="201"/>
      <c r="BO40" s="201"/>
      <c r="BP40" s="201"/>
      <c r="BQ40" s="201"/>
      <c r="BR40" s="202"/>
      <c r="BS40" s="200" t="s">
        <v>436</v>
      </c>
      <c r="BT40" s="201"/>
      <c r="BU40" s="201"/>
      <c r="BV40" s="201"/>
      <c r="BW40" s="201"/>
      <c r="BX40" s="201"/>
      <c r="BY40" s="201"/>
      <c r="BZ40" s="201"/>
      <c r="CA40" s="201"/>
      <c r="CB40" s="202"/>
      <c r="CC40" s="200" t="s">
        <v>437</v>
      </c>
      <c r="CD40" s="201"/>
      <c r="CE40" s="201"/>
      <c r="CF40" s="201"/>
      <c r="CG40" s="201"/>
      <c r="CH40" s="201"/>
      <c r="CI40" s="201"/>
      <c r="CJ40" s="201"/>
      <c r="CK40" s="201"/>
      <c r="CL40" s="202"/>
      <c r="CM40" s="358" t="s">
        <v>207</v>
      </c>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row>
    <row r="41" spans="1:137" ht="1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1"/>
      <c r="AS41" s="219"/>
      <c r="AT41" s="220"/>
      <c r="AU41" s="220"/>
      <c r="AV41" s="220"/>
      <c r="AW41" s="220"/>
      <c r="AX41" s="220"/>
      <c r="AY41" s="221"/>
      <c r="AZ41" s="219"/>
      <c r="BA41" s="220"/>
      <c r="BB41" s="220"/>
      <c r="BC41" s="220"/>
      <c r="BD41" s="220"/>
      <c r="BE41" s="220"/>
      <c r="BF41" s="220"/>
      <c r="BG41" s="220"/>
      <c r="BH41" s="220"/>
      <c r="BI41" s="221"/>
      <c r="BJ41" s="219"/>
      <c r="BK41" s="220"/>
      <c r="BL41" s="220"/>
      <c r="BM41" s="220"/>
      <c r="BN41" s="220"/>
      <c r="BO41" s="220"/>
      <c r="BP41" s="220"/>
      <c r="BQ41" s="220"/>
      <c r="BR41" s="221"/>
      <c r="BS41" s="219"/>
      <c r="BT41" s="220"/>
      <c r="BU41" s="220"/>
      <c r="BV41" s="220"/>
      <c r="BW41" s="220"/>
      <c r="BX41" s="220"/>
      <c r="BY41" s="220"/>
      <c r="BZ41" s="220"/>
      <c r="CA41" s="220"/>
      <c r="CB41" s="221"/>
      <c r="CC41" s="219"/>
      <c r="CD41" s="220"/>
      <c r="CE41" s="220"/>
      <c r="CF41" s="220"/>
      <c r="CG41" s="220"/>
      <c r="CH41" s="220"/>
      <c r="CI41" s="220"/>
      <c r="CJ41" s="220"/>
      <c r="CK41" s="220"/>
      <c r="CL41" s="221"/>
      <c r="CM41" s="623" t="s">
        <v>623</v>
      </c>
      <c r="CN41" s="623"/>
      <c r="CO41" s="623"/>
      <c r="CP41" s="623"/>
      <c r="CQ41" s="623"/>
      <c r="CR41" s="623"/>
      <c r="CS41" s="623"/>
      <c r="CT41" s="623"/>
      <c r="CU41" s="623"/>
      <c r="CV41" s="623"/>
      <c r="CW41" s="623"/>
      <c r="CX41" s="623"/>
      <c r="CY41" s="623"/>
      <c r="CZ41" s="623"/>
      <c r="DA41" s="623"/>
      <c r="DB41" s="623"/>
      <c r="DC41" s="623"/>
      <c r="DD41" s="623"/>
      <c r="DE41" s="623"/>
      <c r="DF41" s="623"/>
      <c r="DG41" s="623"/>
      <c r="DH41" s="623"/>
      <c r="DI41" s="623"/>
      <c r="DJ41" s="623"/>
      <c r="DK41" s="623"/>
      <c r="DL41" s="623"/>
      <c r="DM41" s="623"/>
    </row>
    <row r="42" spans="1:137"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1"/>
      <c r="AS42" s="219"/>
      <c r="AT42" s="220"/>
      <c r="AU42" s="220"/>
      <c r="AV42" s="220"/>
      <c r="AW42" s="220"/>
      <c r="AX42" s="220"/>
      <c r="AY42" s="221"/>
      <c r="AZ42" s="219"/>
      <c r="BA42" s="220"/>
      <c r="BB42" s="220"/>
      <c r="BC42" s="220"/>
      <c r="BD42" s="220"/>
      <c r="BE42" s="220"/>
      <c r="BF42" s="220"/>
      <c r="BG42" s="220"/>
      <c r="BH42" s="220"/>
      <c r="BI42" s="221"/>
      <c r="BJ42" s="219"/>
      <c r="BK42" s="220"/>
      <c r="BL42" s="220"/>
      <c r="BM42" s="220"/>
      <c r="BN42" s="220"/>
      <c r="BO42" s="220"/>
      <c r="BP42" s="220"/>
      <c r="BQ42" s="220"/>
      <c r="BR42" s="221"/>
      <c r="BS42" s="219"/>
      <c r="BT42" s="220"/>
      <c r="BU42" s="220"/>
      <c r="BV42" s="220"/>
      <c r="BW42" s="220"/>
      <c r="BX42" s="220"/>
      <c r="BY42" s="220"/>
      <c r="BZ42" s="220"/>
      <c r="CA42" s="220"/>
      <c r="CB42" s="221"/>
      <c r="CC42" s="219"/>
      <c r="CD42" s="220"/>
      <c r="CE42" s="220"/>
      <c r="CF42" s="220"/>
      <c r="CG42" s="220"/>
      <c r="CH42" s="220"/>
      <c r="CI42" s="220"/>
      <c r="CJ42" s="220"/>
      <c r="CK42" s="220"/>
      <c r="CL42" s="221"/>
      <c r="CM42" s="200" t="s">
        <v>624</v>
      </c>
      <c r="CN42" s="201"/>
      <c r="CO42" s="201"/>
      <c r="CP42" s="201"/>
      <c r="CQ42" s="201"/>
      <c r="CR42" s="201"/>
      <c r="CS42" s="201"/>
      <c r="CT42" s="201"/>
      <c r="CU42" s="202"/>
      <c r="CV42" s="200" t="s">
        <v>625</v>
      </c>
      <c r="CW42" s="201"/>
      <c r="CX42" s="201"/>
      <c r="CY42" s="201"/>
      <c r="CZ42" s="201"/>
      <c r="DA42" s="201"/>
      <c r="DB42" s="201"/>
      <c r="DC42" s="201"/>
      <c r="DD42" s="202"/>
      <c r="DE42" s="200" t="s">
        <v>376</v>
      </c>
      <c r="DF42" s="201"/>
      <c r="DG42" s="201"/>
      <c r="DH42" s="201"/>
      <c r="DI42" s="201"/>
      <c r="DJ42" s="201"/>
      <c r="DK42" s="201"/>
      <c r="DL42" s="201"/>
      <c r="DM42" s="202"/>
    </row>
    <row r="43" spans="1:137"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1"/>
      <c r="AS43" s="219"/>
      <c r="AT43" s="220"/>
      <c r="AU43" s="220"/>
      <c r="AV43" s="220"/>
      <c r="AW43" s="220"/>
      <c r="AX43" s="220"/>
      <c r="AY43" s="221"/>
      <c r="AZ43" s="219"/>
      <c r="BA43" s="220"/>
      <c r="BB43" s="220"/>
      <c r="BC43" s="220"/>
      <c r="BD43" s="220"/>
      <c r="BE43" s="220"/>
      <c r="BF43" s="220"/>
      <c r="BG43" s="220"/>
      <c r="BH43" s="220"/>
      <c r="BI43" s="221"/>
      <c r="BJ43" s="219"/>
      <c r="BK43" s="220"/>
      <c r="BL43" s="220"/>
      <c r="BM43" s="220"/>
      <c r="BN43" s="220"/>
      <c r="BO43" s="220"/>
      <c r="BP43" s="220"/>
      <c r="BQ43" s="220"/>
      <c r="BR43" s="221"/>
      <c r="BS43" s="219"/>
      <c r="BT43" s="220"/>
      <c r="BU43" s="220"/>
      <c r="BV43" s="220"/>
      <c r="BW43" s="220"/>
      <c r="BX43" s="220"/>
      <c r="BY43" s="220"/>
      <c r="BZ43" s="220"/>
      <c r="CA43" s="220"/>
      <c r="CB43" s="221"/>
      <c r="CC43" s="219"/>
      <c r="CD43" s="220"/>
      <c r="CE43" s="220"/>
      <c r="CF43" s="220"/>
      <c r="CG43" s="220"/>
      <c r="CH43" s="220"/>
      <c r="CI43" s="220"/>
      <c r="CJ43" s="220"/>
      <c r="CK43" s="220"/>
      <c r="CL43" s="221"/>
      <c r="CM43" s="219"/>
      <c r="CN43" s="220"/>
      <c r="CO43" s="220"/>
      <c r="CP43" s="220"/>
      <c r="CQ43" s="220"/>
      <c r="CR43" s="220"/>
      <c r="CS43" s="220"/>
      <c r="CT43" s="220"/>
      <c r="CU43" s="221"/>
      <c r="CV43" s="219"/>
      <c r="CW43" s="220"/>
      <c r="CX43" s="220"/>
      <c r="CY43" s="220"/>
      <c r="CZ43" s="220"/>
      <c r="DA43" s="220"/>
      <c r="DB43" s="220"/>
      <c r="DC43" s="220"/>
      <c r="DD43" s="221"/>
      <c r="DE43" s="219"/>
      <c r="DF43" s="220"/>
      <c r="DG43" s="220"/>
      <c r="DH43" s="220"/>
      <c r="DI43" s="220"/>
      <c r="DJ43" s="220"/>
      <c r="DK43" s="220"/>
      <c r="DL43" s="220"/>
      <c r="DM43" s="221"/>
    </row>
    <row r="44" spans="1:137"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1"/>
      <c r="AS44" s="219"/>
      <c r="AT44" s="220"/>
      <c r="AU44" s="220"/>
      <c r="AV44" s="220"/>
      <c r="AW44" s="220"/>
      <c r="AX44" s="220"/>
      <c r="AY44" s="221"/>
      <c r="AZ44" s="219"/>
      <c r="BA44" s="220"/>
      <c r="BB44" s="220"/>
      <c r="BC44" s="220"/>
      <c r="BD44" s="220"/>
      <c r="BE44" s="220"/>
      <c r="BF44" s="220"/>
      <c r="BG44" s="220"/>
      <c r="BH44" s="220"/>
      <c r="BI44" s="221"/>
      <c r="BJ44" s="219"/>
      <c r="BK44" s="220"/>
      <c r="BL44" s="220"/>
      <c r="BM44" s="220"/>
      <c r="BN44" s="220"/>
      <c r="BO44" s="220"/>
      <c r="BP44" s="220"/>
      <c r="BQ44" s="220"/>
      <c r="BR44" s="221"/>
      <c r="BS44" s="219"/>
      <c r="BT44" s="220"/>
      <c r="BU44" s="220"/>
      <c r="BV44" s="220"/>
      <c r="BW44" s="220"/>
      <c r="BX44" s="220"/>
      <c r="BY44" s="220"/>
      <c r="BZ44" s="220"/>
      <c r="CA44" s="220"/>
      <c r="CB44" s="221"/>
      <c r="CC44" s="219"/>
      <c r="CD44" s="220"/>
      <c r="CE44" s="220"/>
      <c r="CF44" s="220"/>
      <c r="CG44" s="220"/>
      <c r="CH44" s="220"/>
      <c r="CI44" s="220"/>
      <c r="CJ44" s="220"/>
      <c r="CK44" s="220"/>
      <c r="CL44" s="221"/>
      <c r="CM44" s="219"/>
      <c r="CN44" s="220"/>
      <c r="CO44" s="220"/>
      <c r="CP44" s="220"/>
      <c r="CQ44" s="220"/>
      <c r="CR44" s="220"/>
      <c r="CS44" s="220"/>
      <c r="CT44" s="220"/>
      <c r="CU44" s="221"/>
      <c r="CV44" s="219"/>
      <c r="CW44" s="220"/>
      <c r="CX44" s="220"/>
      <c r="CY44" s="220"/>
      <c r="CZ44" s="220"/>
      <c r="DA44" s="220"/>
      <c r="DB44" s="220"/>
      <c r="DC44" s="220"/>
      <c r="DD44" s="221"/>
      <c r="DE44" s="219"/>
      <c r="DF44" s="220"/>
      <c r="DG44" s="220"/>
      <c r="DH44" s="220"/>
      <c r="DI44" s="220"/>
      <c r="DJ44" s="220"/>
      <c r="DK44" s="220"/>
      <c r="DL44" s="220"/>
      <c r="DM44" s="221"/>
    </row>
    <row r="45" spans="1:137"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413"/>
      <c r="AC45" s="414"/>
      <c r="AD45" s="414"/>
      <c r="AE45" s="414"/>
      <c r="AF45" s="414"/>
      <c r="AG45" s="414"/>
      <c r="AH45" s="414"/>
      <c r="AI45" s="414"/>
      <c r="AJ45" s="415"/>
      <c r="AK45" s="535" t="s">
        <v>340</v>
      </c>
      <c r="AL45" s="536"/>
      <c r="AM45" s="536"/>
      <c r="AN45" s="536"/>
      <c r="AO45" s="536"/>
      <c r="AP45" s="536"/>
      <c r="AQ45" s="536"/>
      <c r="AR45" s="537"/>
      <c r="AS45" s="535" t="s">
        <v>340</v>
      </c>
      <c r="AT45" s="536"/>
      <c r="AU45" s="536"/>
      <c r="AV45" s="536"/>
      <c r="AW45" s="536"/>
      <c r="AX45" s="536"/>
      <c r="AY45" s="536"/>
      <c r="AZ45" s="535" t="s">
        <v>340</v>
      </c>
      <c r="BA45" s="536"/>
      <c r="BB45" s="536"/>
      <c r="BC45" s="536"/>
      <c r="BD45" s="536"/>
      <c r="BE45" s="536"/>
      <c r="BF45" s="536"/>
      <c r="BG45" s="536"/>
      <c r="BH45" s="536"/>
      <c r="BI45" s="537"/>
      <c r="BJ45" s="535" t="s">
        <v>340</v>
      </c>
      <c r="BK45" s="536"/>
      <c r="BL45" s="536"/>
      <c r="BM45" s="536"/>
      <c r="BN45" s="536"/>
      <c r="BO45" s="536"/>
      <c r="BP45" s="536"/>
      <c r="BQ45" s="536"/>
      <c r="BR45" s="536"/>
      <c r="BS45" s="535" t="s">
        <v>340</v>
      </c>
      <c r="BT45" s="536"/>
      <c r="BU45" s="536"/>
      <c r="BV45" s="536"/>
      <c r="BW45" s="536"/>
      <c r="BX45" s="536"/>
      <c r="BY45" s="536"/>
      <c r="BZ45" s="536"/>
      <c r="CA45" s="536"/>
      <c r="CB45" s="537"/>
      <c r="CC45" s="535" t="s">
        <v>340</v>
      </c>
      <c r="CD45" s="536"/>
      <c r="CE45" s="536"/>
      <c r="CF45" s="536"/>
      <c r="CG45" s="536"/>
      <c r="CH45" s="536"/>
      <c r="CI45" s="536"/>
      <c r="CJ45" s="536"/>
      <c r="CK45" s="536"/>
      <c r="CL45" s="537"/>
      <c r="CM45" s="535" t="s">
        <v>340</v>
      </c>
      <c r="CN45" s="536"/>
      <c r="CO45" s="536"/>
      <c r="CP45" s="536"/>
      <c r="CQ45" s="536"/>
      <c r="CR45" s="536"/>
      <c r="CS45" s="536"/>
      <c r="CT45" s="536"/>
      <c r="CU45" s="536"/>
      <c r="CV45" s="535" t="s">
        <v>340</v>
      </c>
      <c r="CW45" s="536"/>
      <c r="CX45" s="536"/>
      <c r="CY45" s="536"/>
      <c r="CZ45" s="536"/>
      <c r="DA45" s="536"/>
      <c r="DB45" s="536"/>
      <c r="DC45" s="536"/>
      <c r="DD45" s="536"/>
      <c r="DE45" s="535" t="s">
        <v>340</v>
      </c>
      <c r="DF45" s="536"/>
      <c r="DG45" s="536"/>
      <c r="DH45" s="536"/>
      <c r="DI45" s="536"/>
      <c r="DJ45" s="536"/>
      <c r="DK45" s="536"/>
      <c r="DL45" s="536"/>
      <c r="DM45" s="537"/>
    </row>
    <row r="46" spans="1:137" ht="22.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606">
        <v>0</v>
      </c>
      <c r="AC46" s="603"/>
      <c r="AD46" s="607"/>
      <c r="AE46" s="602">
        <v>1</v>
      </c>
      <c r="AF46" s="603"/>
      <c r="AG46" s="607"/>
      <c r="AH46" s="602">
        <v>1</v>
      </c>
      <c r="AI46" s="603"/>
      <c r="AJ46" s="604"/>
      <c r="AK46" s="1505">
        <v>979</v>
      </c>
      <c r="AL46" s="658"/>
      <c r="AM46" s="658"/>
      <c r="AN46" s="658"/>
      <c r="AO46" s="658"/>
      <c r="AP46" s="658"/>
      <c r="AQ46" s="658"/>
      <c r="AR46" s="659"/>
      <c r="AS46" s="1505">
        <v>19660</v>
      </c>
      <c r="AT46" s="658"/>
      <c r="AU46" s="658"/>
      <c r="AV46" s="658"/>
      <c r="AW46" s="658"/>
      <c r="AX46" s="658"/>
      <c r="AY46" s="659"/>
      <c r="AZ46" s="1447">
        <v>349740</v>
      </c>
      <c r="BA46" s="1447"/>
      <c r="BB46" s="1447"/>
      <c r="BC46" s="1447"/>
      <c r="BD46" s="1447"/>
      <c r="BE46" s="1447"/>
      <c r="BF46" s="1447"/>
      <c r="BG46" s="1447"/>
      <c r="BH46" s="1447"/>
      <c r="BI46" s="1447"/>
      <c r="BJ46" s="1447">
        <v>4714</v>
      </c>
      <c r="BK46" s="1447"/>
      <c r="BL46" s="1447"/>
      <c r="BM46" s="1447"/>
      <c r="BN46" s="1447"/>
      <c r="BO46" s="1447"/>
      <c r="BP46" s="1447"/>
      <c r="BQ46" s="1447"/>
      <c r="BR46" s="1447"/>
      <c r="BS46" s="1447">
        <v>73340</v>
      </c>
      <c r="BT46" s="1447"/>
      <c r="BU46" s="1447"/>
      <c r="BV46" s="1447"/>
      <c r="BW46" s="1447"/>
      <c r="BX46" s="1447"/>
      <c r="BY46" s="1447"/>
      <c r="BZ46" s="1447"/>
      <c r="CA46" s="1447"/>
      <c r="CB46" s="1505"/>
      <c r="CC46" s="1447">
        <v>781</v>
      </c>
      <c r="CD46" s="605"/>
      <c r="CE46" s="605"/>
      <c r="CF46" s="605"/>
      <c r="CG46" s="605"/>
      <c r="CH46" s="605"/>
      <c r="CI46" s="605"/>
      <c r="CJ46" s="605"/>
      <c r="CK46" s="605"/>
      <c r="CL46" s="605"/>
      <c r="CM46" s="1447">
        <v>11180</v>
      </c>
      <c r="CN46" s="1447"/>
      <c r="CO46" s="1447"/>
      <c r="CP46" s="1447"/>
      <c r="CQ46" s="1447"/>
      <c r="CR46" s="1447"/>
      <c r="CS46" s="1447"/>
      <c r="CT46" s="1447"/>
      <c r="CU46" s="1447"/>
      <c r="CV46" s="1447">
        <v>12300</v>
      </c>
      <c r="CW46" s="1447"/>
      <c r="CX46" s="1447"/>
      <c r="CY46" s="1447"/>
      <c r="CZ46" s="1447"/>
      <c r="DA46" s="1447"/>
      <c r="DB46" s="1447"/>
      <c r="DC46" s="1447"/>
      <c r="DD46" s="1447"/>
      <c r="DE46" s="347">
        <f t="shared" ref="DE46:DE55" si="1">SUM(CM46:DD46)</f>
        <v>23480</v>
      </c>
      <c r="DF46" s="347"/>
      <c r="DG46" s="347"/>
      <c r="DH46" s="347"/>
      <c r="DI46" s="347"/>
      <c r="DJ46" s="347"/>
      <c r="DK46" s="347"/>
      <c r="DL46" s="347"/>
      <c r="DM46" s="492"/>
    </row>
    <row r="47" spans="1:137"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601">
        <v>0</v>
      </c>
      <c r="AC47" s="599"/>
      <c r="AD47" s="600"/>
      <c r="AE47" s="598">
        <v>2</v>
      </c>
      <c r="AF47" s="599"/>
      <c r="AG47" s="600"/>
      <c r="AH47" s="598">
        <v>1</v>
      </c>
      <c r="AI47" s="599"/>
      <c r="AJ47" s="608"/>
      <c r="AK47" s="1518">
        <v>997</v>
      </c>
      <c r="AL47" s="660"/>
      <c r="AM47" s="660"/>
      <c r="AN47" s="660"/>
      <c r="AO47" s="660"/>
      <c r="AP47" s="660"/>
      <c r="AQ47" s="660"/>
      <c r="AR47" s="661"/>
      <c r="AS47" s="1518">
        <v>195464</v>
      </c>
      <c r="AT47" s="660"/>
      <c r="AU47" s="660"/>
      <c r="AV47" s="660"/>
      <c r="AW47" s="660"/>
      <c r="AX47" s="660"/>
      <c r="AY47" s="661"/>
      <c r="AZ47" s="1448">
        <v>9320481</v>
      </c>
      <c r="BA47" s="1448"/>
      <c r="BB47" s="1448"/>
      <c r="BC47" s="1448"/>
      <c r="BD47" s="1448"/>
      <c r="BE47" s="1448"/>
      <c r="BF47" s="1448"/>
      <c r="BG47" s="1448"/>
      <c r="BH47" s="1448"/>
      <c r="BI47" s="1448"/>
      <c r="BJ47" s="1448">
        <v>43970</v>
      </c>
      <c r="BK47" s="1448"/>
      <c r="BL47" s="1448"/>
      <c r="BM47" s="1448"/>
      <c r="BN47" s="1448"/>
      <c r="BO47" s="1448"/>
      <c r="BP47" s="1448"/>
      <c r="BQ47" s="1448"/>
      <c r="BR47" s="1448"/>
      <c r="BS47" s="1448">
        <v>1005386</v>
      </c>
      <c r="BT47" s="1448"/>
      <c r="BU47" s="1448"/>
      <c r="BV47" s="1448"/>
      <c r="BW47" s="1448"/>
      <c r="BX47" s="1448"/>
      <c r="BY47" s="1448"/>
      <c r="BZ47" s="1448"/>
      <c r="CA47" s="1448"/>
      <c r="CB47" s="1518"/>
      <c r="CC47" s="1448">
        <v>11687</v>
      </c>
      <c r="CD47" s="619"/>
      <c r="CE47" s="619"/>
      <c r="CF47" s="619"/>
      <c r="CG47" s="619"/>
      <c r="CH47" s="619"/>
      <c r="CI47" s="619"/>
      <c r="CJ47" s="619"/>
      <c r="CK47" s="619"/>
      <c r="CL47" s="619"/>
      <c r="CM47" s="1448">
        <v>134680</v>
      </c>
      <c r="CN47" s="1448"/>
      <c r="CO47" s="1448"/>
      <c r="CP47" s="1448"/>
      <c r="CQ47" s="1448"/>
      <c r="CR47" s="1448"/>
      <c r="CS47" s="1448"/>
      <c r="CT47" s="1448"/>
      <c r="CU47" s="1448"/>
      <c r="CV47" s="1448">
        <v>104400</v>
      </c>
      <c r="CW47" s="1448"/>
      <c r="CX47" s="1448"/>
      <c r="CY47" s="1448"/>
      <c r="CZ47" s="1448"/>
      <c r="DA47" s="1448"/>
      <c r="DB47" s="1448"/>
      <c r="DC47" s="1448"/>
      <c r="DD47" s="1448"/>
      <c r="DE47" s="330">
        <f t="shared" si="1"/>
        <v>239080</v>
      </c>
      <c r="DF47" s="330"/>
      <c r="DG47" s="330"/>
      <c r="DH47" s="330"/>
      <c r="DI47" s="330"/>
      <c r="DJ47" s="330"/>
      <c r="DK47" s="330"/>
      <c r="DL47" s="330"/>
      <c r="DM47" s="493"/>
    </row>
    <row r="48" spans="1:137"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601">
        <v>0</v>
      </c>
      <c r="AC48" s="599"/>
      <c r="AD48" s="600"/>
      <c r="AE48" s="598">
        <v>3</v>
      </c>
      <c r="AF48" s="599"/>
      <c r="AG48" s="600"/>
      <c r="AH48" s="598">
        <v>1</v>
      </c>
      <c r="AI48" s="599"/>
      <c r="AJ48" s="608"/>
      <c r="AK48" s="1518"/>
      <c r="AL48" s="660"/>
      <c r="AM48" s="660"/>
      <c r="AN48" s="660"/>
      <c r="AO48" s="660"/>
      <c r="AP48" s="660"/>
      <c r="AQ48" s="660"/>
      <c r="AR48" s="661"/>
      <c r="AS48" s="1518">
        <v>154602</v>
      </c>
      <c r="AT48" s="660"/>
      <c r="AU48" s="660"/>
      <c r="AV48" s="660"/>
      <c r="AW48" s="660"/>
      <c r="AX48" s="660"/>
      <c r="AY48" s="661"/>
      <c r="AZ48" s="1448">
        <v>13131000</v>
      </c>
      <c r="BA48" s="1448"/>
      <c r="BB48" s="1448"/>
      <c r="BC48" s="1448"/>
      <c r="BD48" s="1448"/>
      <c r="BE48" s="1448"/>
      <c r="BF48" s="1448"/>
      <c r="BG48" s="1448"/>
      <c r="BH48" s="1448"/>
      <c r="BI48" s="1448"/>
      <c r="BJ48" s="1448">
        <v>55622</v>
      </c>
      <c r="BK48" s="1448"/>
      <c r="BL48" s="1448"/>
      <c r="BM48" s="1448"/>
      <c r="BN48" s="1448"/>
      <c r="BO48" s="1448"/>
      <c r="BP48" s="1448"/>
      <c r="BQ48" s="1448"/>
      <c r="BR48" s="1448"/>
      <c r="BS48" s="1448">
        <v>1012604</v>
      </c>
      <c r="BT48" s="1448"/>
      <c r="BU48" s="1448"/>
      <c r="BV48" s="1448"/>
      <c r="BW48" s="1448"/>
      <c r="BX48" s="1448"/>
      <c r="BY48" s="1448"/>
      <c r="BZ48" s="1448"/>
      <c r="CA48" s="1448"/>
      <c r="CB48" s="1518"/>
      <c r="CC48" s="1448">
        <v>13495</v>
      </c>
      <c r="CD48" s="619"/>
      <c r="CE48" s="619"/>
      <c r="CF48" s="619"/>
      <c r="CG48" s="619"/>
      <c r="CH48" s="619"/>
      <c r="CI48" s="619"/>
      <c r="CJ48" s="619"/>
      <c r="CK48" s="619"/>
      <c r="CL48" s="619"/>
      <c r="CM48" s="1448">
        <v>76180</v>
      </c>
      <c r="CN48" s="1448"/>
      <c r="CO48" s="1448"/>
      <c r="CP48" s="1448"/>
      <c r="CQ48" s="1448"/>
      <c r="CR48" s="1448"/>
      <c r="CS48" s="1448"/>
      <c r="CT48" s="1448"/>
      <c r="CU48" s="1448"/>
      <c r="CV48" s="1448">
        <v>66000</v>
      </c>
      <c r="CW48" s="1448"/>
      <c r="CX48" s="1448"/>
      <c r="CY48" s="1448"/>
      <c r="CZ48" s="1448"/>
      <c r="DA48" s="1448"/>
      <c r="DB48" s="1448"/>
      <c r="DC48" s="1448"/>
      <c r="DD48" s="1448"/>
      <c r="DE48" s="330">
        <f t="shared" si="1"/>
        <v>142180</v>
      </c>
      <c r="DF48" s="330"/>
      <c r="DG48" s="330"/>
      <c r="DH48" s="330"/>
      <c r="DI48" s="330"/>
      <c r="DJ48" s="330"/>
      <c r="DK48" s="330"/>
      <c r="DL48" s="330"/>
      <c r="DM48" s="493"/>
    </row>
    <row r="49" spans="1:117"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601">
        <v>0</v>
      </c>
      <c r="AC49" s="599"/>
      <c r="AD49" s="600"/>
      <c r="AE49" s="598">
        <v>4</v>
      </c>
      <c r="AF49" s="599"/>
      <c r="AG49" s="600"/>
      <c r="AH49" s="598">
        <v>1</v>
      </c>
      <c r="AI49" s="599"/>
      <c r="AJ49" s="608"/>
      <c r="AK49" s="1518">
        <v>913</v>
      </c>
      <c r="AL49" s="660"/>
      <c r="AM49" s="660"/>
      <c r="AN49" s="660"/>
      <c r="AO49" s="660"/>
      <c r="AP49" s="660"/>
      <c r="AQ49" s="660"/>
      <c r="AR49" s="661"/>
      <c r="AS49" s="1518">
        <v>110660</v>
      </c>
      <c r="AT49" s="660"/>
      <c r="AU49" s="660"/>
      <c r="AV49" s="660"/>
      <c r="AW49" s="660"/>
      <c r="AX49" s="660"/>
      <c r="AY49" s="661"/>
      <c r="AZ49" s="1448">
        <v>8978924</v>
      </c>
      <c r="BA49" s="1448"/>
      <c r="BB49" s="1448"/>
      <c r="BC49" s="1448"/>
      <c r="BD49" s="1448"/>
      <c r="BE49" s="1448"/>
      <c r="BF49" s="1448"/>
      <c r="BG49" s="1448"/>
      <c r="BH49" s="1448"/>
      <c r="BI49" s="1448"/>
      <c r="BJ49" s="1448">
        <v>43758</v>
      </c>
      <c r="BK49" s="1448"/>
      <c r="BL49" s="1448"/>
      <c r="BM49" s="1448"/>
      <c r="BN49" s="1448"/>
      <c r="BO49" s="1448"/>
      <c r="BP49" s="1448"/>
      <c r="BQ49" s="1448"/>
      <c r="BR49" s="1448"/>
      <c r="BS49" s="1448">
        <v>564877</v>
      </c>
      <c r="BT49" s="1448"/>
      <c r="BU49" s="1448"/>
      <c r="BV49" s="1448"/>
      <c r="BW49" s="1448"/>
      <c r="BX49" s="1448"/>
      <c r="BY49" s="1448"/>
      <c r="BZ49" s="1448"/>
      <c r="CA49" s="1448"/>
      <c r="CB49" s="1518"/>
      <c r="CC49" s="1448">
        <v>8061</v>
      </c>
      <c r="CD49" s="619"/>
      <c r="CE49" s="619"/>
      <c r="CF49" s="619"/>
      <c r="CG49" s="619"/>
      <c r="CH49" s="619"/>
      <c r="CI49" s="619"/>
      <c r="CJ49" s="619"/>
      <c r="CK49" s="619"/>
      <c r="CL49" s="619"/>
      <c r="CM49" s="1448">
        <v>40040</v>
      </c>
      <c r="CN49" s="1448"/>
      <c r="CO49" s="1448"/>
      <c r="CP49" s="1448"/>
      <c r="CQ49" s="1448"/>
      <c r="CR49" s="1448"/>
      <c r="CS49" s="1448"/>
      <c r="CT49" s="1448"/>
      <c r="CU49" s="1448"/>
      <c r="CV49" s="1448">
        <v>40500</v>
      </c>
      <c r="CW49" s="1448"/>
      <c r="CX49" s="1448"/>
      <c r="CY49" s="1448"/>
      <c r="CZ49" s="1448"/>
      <c r="DA49" s="1448"/>
      <c r="DB49" s="1448"/>
      <c r="DC49" s="1448"/>
      <c r="DD49" s="1448"/>
      <c r="DE49" s="330">
        <f t="shared" si="1"/>
        <v>80540</v>
      </c>
      <c r="DF49" s="330"/>
      <c r="DG49" s="330"/>
      <c r="DH49" s="330"/>
      <c r="DI49" s="330"/>
      <c r="DJ49" s="330"/>
      <c r="DK49" s="330"/>
      <c r="DL49" s="330"/>
      <c r="DM49" s="493"/>
    </row>
    <row r="50" spans="1:117"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601">
        <v>0</v>
      </c>
      <c r="AC50" s="599"/>
      <c r="AD50" s="600"/>
      <c r="AE50" s="598">
        <v>5</v>
      </c>
      <c r="AF50" s="599"/>
      <c r="AG50" s="600"/>
      <c r="AH50" s="598">
        <v>1</v>
      </c>
      <c r="AI50" s="599"/>
      <c r="AJ50" s="608"/>
      <c r="AK50" s="1518">
        <v>125</v>
      </c>
      <c r="AL50" s="660"/>
      <c r="AM50" s="660"/>
      <c r="AN50" s="660"/>
      <c r="AO50" s="660"/>
      <c r="AP50" s="660"/>
      <c r="AQ50" s="660"/>
      <c r="AR50" s="661"/>
      <c r="AS50" s="1518">
        <v>84957</v>
      </c>
      <c r="AT50" s="660"/>
      <c r="AU50" s="660"/>
      <c r="AV50" s="660"/>
      <c r="AW50" s="660"/>
      <c r="AX50" s="660"/>
      <c r="AY50" s="661"/>
      <c r="AZ50" s="1448">
        <v>6793254</v>
      </c>
      <c r="BA50" s="1448"/>
      <c r="BB50" s="1448"/>
      <c r="BC50" s="1448"/>
      <c r="BD50" s="1448"/>
      <c r="BE50" s="1448"/>
      <c r="BF50" s="1448"/>
      <c r="BG50" s="1448"/>
      <c r="BH50" s="1448"/>
      <c r="BI50" s="1448"/>
      <c r="BJ50" s="1448">
        <v>35970</v>
      </c>
      <c r="BK50" s="1448"/>
      <c r="BL50" s="1448"/>
      <c r="BM50" s="1448"/>
      <c r="BN50" s="1448"/>
      <c r="BO50" s="1448"/>
      <c r="BP50" s="1448"/>
      <c r="BQ50" s="1448"/>
      <c r="BR50" s="1448"/>
      <c r="BS50" s="1448">
        <v>356407</v>
      </c>
      <c r="BT50" s="1448"/>
      <c r="BU50" s="1448"/>
      <c r="BV50" s="1448"/>
      <c r="BW50" s="1448"/>
      <c r="BX50" s="1448"/>
      <c r="BY50" s="1448"/>
      <c r="BZ50" s="1448"/>
      <c r="CA50" s="1448"/>
      <c r="CB50" s="1518"/>
      <c r="CC50" s="1448">
        <v>6254</v>
      </c>
      <c r="CD50" s="619"/>
      <c r="CE50" s="619"/>
      <c r="CF50" s="619"/>
      <c r="CG50" s="619"/>
      <c r="CH50" s="619"/>
      <c r="CI50" s="619"/>
      <c r="CJ50" s="619"/>
      <c r="CK50" s="619"/>
      <c r="CL50" s="619"/>
      <c r="CM50" s="1448">
        <v>25480</v>
      </c>
      <c r="CN50" s="1448"/>
      <c r="CO50" s="1448"/>
      <c r="CP50" s="1448"/>
      <c r="CQ50" s="1448"/>
      <c r="CR50" s="1448"/>
      <c r="CS50" s="1448"/>
      <c r="CT50" s="1448"/>
      <c r="CU50" s="1448"/>
      <c r="CV50" s="1448">
        <v>24600</v>
      </c>
      <c r="CW50" s="1448"/>
      <c r="CX50" s="1448"/>
      <c r="CY50" s="1448"/>
      <c r="CZ50" s="1448"/>
      <c r="DA50" s="1448"/>
      <c r="DB50" s="1448"/>
      <c r="DC50" s="1448"/>
      <c r="DD50" s="1448"/>
      <c r="DE50" s="330">
        <f t="shared" si="1"/>
        <v>50080</v>
      </c>
      <c r="DF50" s="330"/>
      <c r="DG50" s="330"/>
      <c r="DH50" s="330"/>
      <c r="DI50" s="330"/>
      <c r="DJ50" s="330"/>
      <c r="DK50" s="330"/>
      <c r="DL50" s="330"/>
      <c r="DM50" s="493"/>
    </row>
    <row r="51" spans="1:117"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601">
        <v>0</v>
      </c>
      <c r="AC51" s="599"/>
      <c r="AD51" s="600"/>
      <c r="AE51" s="598">
        <v>6</v>
      </c>
      <c r="AF51" s="599"/>
      <c r="AG51" s="600"/>
      <c r="AH51" s="598">
        <v>1</v>
      </c>
      <c r="AI51" s="599"/>
      <c r="AJ51" s="608"/>
      <c r="AK51" s="1518">
        <v>205</v>
      </c>
      <c r="AL51" s="660"/>
      <c r="AM51" s="660"/>
      <c r="AN51" s="660"/>
      <c r="AO51" s="660"/>
      <c r="AP51" s="660"/>
      <c r="AQ51" s="660"/>
      <c r="AR51" s="661"/>
      <c r="AS51" s="1518">
        <v>39821</v>
      </c>
      <c r="AT51" s="660"/>
      <c r="AU51" s="660"/>
      <c r="AV51" s="660"/>
      <c r="AW51" s="660"/>
      <c r="AX51" s="660"/>
      <c r="AY51" s="661"/>
      <c r="AZ51" s="1448">
        <v>3838923</v>
      </c>
      <c r="BA51" s="1448"/>
      <c r="BB51" s="1448"/>
      <c r="BC51" s="1448"/>
      <c r="BD51" s="1448"/>
      <c r="BE51" s="1448"/>
      <c r="BF51" s="1448"/>
      <c r="BG51" s="1448"/>
      <c r="BH51" s="1448"/>
      <c r="BI51" s="1448"/>
      <c r="BJ51" s="1448">
        <v>42098</v>
      </c>
      <c r="BK51" s="1448"/>
      <c r="BL51" s="1448"/>
      <c r="BM51" s="1448"/>
      <c r="BN51" s="1448"/>
      <c r="BO51" s="1448"/>
      <c r="BP51" s="1448"/>
      <c r="BQ51" s="1448"/>
      <c r="BR51" s="1448"/>
      <c r="BS51" s="1448">
        <v>177160</v>
      </c>
      <c r="BT51" s="1448"/>
      <c r="BU51" s="1448"/>
      <c r="BV51" s="1448"/>
      <c r="BW51" s="1448"/>
      <c r="BX51" s="1448"/>
      <c r="BY51" s="1448"/>
      <c r="BZ51" s="1448"/>
      <c r="CA51" s="1448"/>
      <c r="CB51" s="1518"/>
      <c r="CC51" s="1448">
        <v>3234</v>
      </c>
      <c r="CD51" s="619"/>
      <c r="CE51" s="619"/>
      <c r="CF51" s="619"/>
      <c r="CG51" s="619"/>
      <c r="CH51" s="619"/>
      <c r="CI51" s="619"/>
      <c r="CJ51" s="619"/>
      <c r="CK51" s="619"/>
      <c r="CL51" s="619"/>
      <c r="CM51" s="1448">
        <v>13780</v>
      </c>
      <c r="CN51" s="1448"/>
      <c r="CO51" s="1448"/>
      <c r="CP51" s="1448"/>
      <c r="CQ51" s="1448"/>
      <c r="CR51" s="1448"/>
      <c r="CS51" s="1448"/>
      <c r="CT51" s="1448"/>
      <c r="CU51" s="1448"/>
      <c r="CV51" s="1448">
        <v>8400</v>
      </c>
      <c r="CW51" s="1448"/>
      <c r="CX51" s="1448"/>
      <c r="CY51" s="1448"/>
      <c r="CZ51" s="1448"/>
      <c r="DA51" s="1448"/>
      <c r="DB51" s="1448"/>
      <c r="DC51" s="1448"/>
      <c r="DD51" s="1448"/>
      <c r="DE51" s="330">
        <f t="shared" si="1"/>
        <v>22180</v>
      </c>
      <c r="DF51" s="330"/>
      <c r="DG51" s="330"/>
      <c r="DH51" s="330"/>
      <c r="DI51" s="330"/>
      <c r="DJ51" s="330"/>
      <c r="DK51" s="330"/>
      <c r="DL51" s="330"/>
      <c r="DM51" s="493"/>
    </row>
    <row r="52" spans="1:117"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601">
        <v>0</v>
      </c>
      <c r="AC52" s="599"/>
      <c r="AD52" s="600"/>
      <c r="AE52" s="598">
        <v>7</v>
      </c>
      <c r="AF52" s="599"/>
      <c r="AG52" s="600"/>
      <c r="AH52" s="598">
        <v>1</v>
      </c>
      <c r="AI52" s="599"/>
      <c r="AJ52" s="608"/>
      <c r="AK52" s="1518">
        <v>36</v>
      </c>
      <c r="AL52" s="660"/>
      <c r="AM52" s="660"/>
      <c r="AN52" s="660"/>
      <c r="AO52" s="660"/>
      <c r="AP52" s="660"/>
      <c r="AQ52" s="660"/>
      <c r="AR52" s="661"/>
      <c r="AS52" s="1518">
        <v>25079</v>
      </c>
      <c r="AT52" s="660"/>
      <c r="AU52" s="660"/>
      <c r="AV52" s="660"/>
      <c r="AW52" s="660"/>
      <c r="AX52" s="660"/>
      <c r="AY52" s="661"/>
      <c r="AZ52" s="1448">
        <v>860866</v>
      </c>
      <c r="BA52" s="1448"/>
      <c r="BB52" s="1448"/>
      <c r="BC52" s="1448"/>
      <c r="BD52" s="1448"/>
      <c r="BE52" s="1448"/>
      <c r="BF52" s="1448"/>
      <c r="BG52" s="1448"/>
      <c r="BH52" s="1448"/>
      <c r="BI52" s="1448"/>
      <c r="BJ52" s="1448">
        <v>20417</v>
      </c>
      <c r="BK52" s="1448"/>
      <c r="BL52" s="1448"/>
      <c r="BM52" s="1448"/>
      <c r="BN52" s="1448"/>
      <c r="BO52" s="1448"/>
      <c r="BP52" s="1448"/>
      <c r="BQ52" s="1448"/>
      <c r="BR52" s="1448"/>
      <c r="BS52" s="1448">
        <v>36276</v>
      </c>
      <c r="BT52" s="1448"/>
      <c r="BU52" s="1448"/>
      <c r="BV52" s="1448"/>
      <c r="BW52" s="1448"/>
      <c r="BX52" s="1448"/>
      <c r="BY52" s="1448"/>
      <c r="BZ52" s="1448"/>
      <c r="CA52" s="1448"/>
      <c r="CB52" s="1518"/>
      <c r="CC52" s="1448">
        <v>1274</v>
      </c>
      <c r="CD52" s="619"/>
      <c r="CE52" s="619"/>
      <c r="CF52" s="619"/>
      <c r="CG52" s="619"/>
      <c r="CH52" s="619"/>
      <c r="CI52" s="619"/>
      <c r="CJ52" s="619"/>
      <c r="CK52" s="619"/>
      <c r="CL52" s="619"/>
      <c r="CM52" s="1448">
        <v>4680</v>
      </c>
      <c r="CN52" s="1448"/>
      <c r="CO52" s="1448"/>
      <c r="CP52" s="1448"/>
      <c r="CQ52" s="1448"/>
      <c r="CR52" s="1448"/>
      <c r="CS52" s="1448"/>
      <c r="CT52" s="1448"/>
      <c r="CU52" s="1448"/>
      <c r="CV52" s="1448">
        <v>3600</v>
      </c>
      <c r="CW52" s="1448"/>
      <c r="CX52" s="1448"/>
      <c r="CY52" s="1448"/>
      <c r="CZ52" s="1448"/>
      <c r="DA52" s="1448"/>
      <c r="DB52" s="1448"/>
      <c r="DC52" s="1448"/>
      <c r="DD52" s="1448"/>
      <c r="DE52" s="330">
        <f t="shared" si="1"/>
        <v>8280</v>
      </c>
      <c r="DF52" s="330"/>
      <c r="DG52" s="330"/>
      <c r="DH52" s="330"/>
      <c r="DI52" s="330"/>
      <c r="DJ52" s="330"/>
      <c r="DK52" s="330"/>
      <c r="DL52" s="330"/>
      <c r="DM52" s="493"/>
    </row>
    <row r="53" spans="1:117"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601">
        <v>0</v>
      </c>
      <c r="AC53" s="599"/>
      <c r="AD53" s="600"/>
      <c r="AE53" s="598">
        <v>8</v>
      </c>
      <c r="AF53" s="599"/>
      <c r="AG53" s="600"/>
      <c r="AH53" s="598">
        <v>1</v>
      </c>
      <c r="AI53" s="599"/>
      <c r="AJ53" s="608"/>
      <c r="AK53" s="1518"/>
      <c r="AL53" s="660"/>
      <c r="AM53" s="660"/>
      <c r="AN53" s="660"/>
      <c r="AO53" s="660"/>
      <c r="AP53" s="660"/>
      <c r="AQ53" s="660"/>
      <c r="AR53" s="661"/>
      <c r="AS53" s="1518">
        <v>20507</v>
      </c>
      <c r="AT53" s="660"/>
      <c r="AU53" s="660"/>
      <c r="AV53" s="660"/>
      <c r="AW53" s="660"/>
      <c r="AX53" s="660"/>
      <c r="AY53" s="661"/>
      <c r="AZ53" s="1448">
        <v>666012</v>
      </c>
      <c r="BA53" s="1448"/>
      <c r="BB53" s="1448"/>
      <c r="BC53" s="1448"/>
      <c r="BD53" s="1448"/>
      <c r="BE53" s="1448"/>
      <c r="BF53" s="1448"/>
      <c r="BG53" s="1448"/>
      <c r="BH53" s="1448"/>
      <c r="BI53" s="1448"/>
      <c r="BJ53" s="1448">
        <v>21052</v>
      </c>
      <c r="BK53" s="1448"/>
      <c r="BL53" s="1448"/>
      <c r="BM53" s="1448"/>
      <c r="BN53" s="1448"/>
      <c r="BO53" s="1448"/>
      <c r="BP53" s="1448"/>
      <c r="BQ53" s="1448"/>
      <c r="BR53" s="1448"/>
      <c r="BS53" s="1448">
        <v>25700</v>
      </c>
      <c r="BT53" s="1448"/>
      <c r="BU53" s="1448"/>
      <c r="BV53" s="1448"/>
      <c r="BW53" s="1448"/>
      <c r="BX53" s="1448"/>
      <c r="BY53" s="1448"/>
      <c r="BZ53" s="1448"/>
      <c r="CA53" s="1448"/>
      <c r="CB53" s="1518"/>
      <c r="CC53" s="1448">
        <v>824</v>
      </c>
      <c r="CD53" s="619"/>
      <c r="CE53" s="619"/>
      <c r="CF53" s="619"/>
      <c r="CG53" s="619"/>
      <c r="CH53" s="619"/>
      <c r="CI53" s="619"/>
      <c r="CJ53" s="619"/>
      <c r="CK53" s="619"/>
      <c r="CL53" s="619"/>
      <c r="CM53" s="1448">
        <v>3120</v>
      </c>
      <c r="CN53" s="1448"/>
      <c r="CO53" s="1448"/>
      <c r="CP53" s="1448"/>
      <c r="CQ53" s="1448"/>
      <c r="CR53" s="1448"/>
      <c r="CS53" s="1448"/>
      <c r="CT53" s="1448"/>
      <c r="CU53" s="1448"/>
      <c r="CV53" s="1448">
        <v>3300</v>
      </c>
      <c r="CW53" s="1448"/>
      <c r="CX53" s="1448"/>
      <c r="CY53" s="1448"/>
      <c r="CZ53" s="1448"/>
      <c r="DA53" s="1448"/>
      <c r="DB53" s="1448"/>
      <c r="DC53" s="1448"/>
      <c r="DD53" s="1448"/>
      <c r="DE53" s="330">
        <f t="shared" si="1"/>
        <v>6420</v>
      </c>
      <c r="DF53" s="330"/>
      <c r="DG53" s="330"/>
      <c r="DH53" s="330"/>
      <c r="DI53" s="330"/>
      <c r="DJ53" s="330"/>
      <c r="DK53" s="330"/>
      <c r="DL53" s="330"/>
      <c r="DM53" s="493"/>
    </row>
    <row r="54" spans="1:117"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601">
        <v>0</v>
      </c>
      <c r="AC54" s="599"/>
      <c r="AD54" s="600"/>
      <c r="AE54" s="598">
        <v>9</v>
      </c>
      <c r="AF54" s="599"/>
      <c r="AG54" s="600"/>
      <c r="AH54" s="598">
        <v>1</v>
      </c>
      <c r="AI54" s="599"/>
      <c r="AJ54" s="608"/>
      <c r="AK54" s="1518"/>
      <c r="AL54" s="660"/>
      <c r="AM54" s="660"/>
      <c r="AN54" s="660"/>
      <c r="AO54" s="660"/>
      <c r="AP54" s="660"/>
      <c r="AQ54" s="660"/>
      <c r="AR54" s="661"/>
      <c r="AS54" s="1518">
        <v>61069</v>
      </c>
      <c r="AT54" s="660"/>
      <c r="AU54" s="660"/>
      <c r="AV54" s="660"/>
      <c r="AW54" s="660"/>
      <c r="AX54" s="660"/>
      <c r="AY54" s="661"/>
      <c r="AZ54" s="1448">
        <v>1248558</v>
      </c>
      <c r="BA54" s="1448"/>
      <c r="BB54" s="1448"/>
      <c r="BC54" s="1448"/>
      <c r="BD54" s="1448"/>
      <c r="BE54" s="1448"/>
      <c r="BF54" s="1448"/>
      <c r="BG54" s="1448"/>
      <c r="BH54" s="1448"/>
      <c r="BI54" s="1448"/>
      <c r="BJ54" s="1448">
        <v>61378</v>
      </c>
      <c r="BK54" s="1448"/>
      <c r="BL54" s="1448"/>
      <c r="BM54" s="1448"/>
      <c r="BN54" s="1448"/>
      <c r="BO54" s="1448"/>
      <c r="BP54" s="1448"/>
      <c r="BQ54" s="1448"/>
      <c r="BR54" s="1448"/>
      <c r="BS54" s="1448">
        <v>40086</v>
      </c>
      <c r="BT54" s="1448"/>
      <c r="BU54" s="1448"/>
      <c r="BV54" s="1448"/>
      <c r="BW54" s="1448"/>
      <c r="BX54" s="1448"/>
      <c r="BY54" s="1448"/>
      <c r="BZ54" s="1448"/>
      <c r="CA54" s="1448"/>
      <c r="CB54" s="1518"/>
      <c r="CC54" s="1448">
        <v>1874</v>
      </c>
      <c r="CD54" s="619"/>
      <c r="CE54" s="619"/>
      <c r="CF54" s="619"/>
      <c r="CG54" s="619"/>
      <c r="CH54" s="619"/>
      <c r="CI54" s="619"/>
      <c r="CJ54" s="619"/>
      <c r="CK54" s="619"/>
      <c r="CL54" s="619"/>
      <c r="CM54" s="1448">
        <v>6240</v>
      </c>
      <c r="CN54" s="1448"/>
      <c r="CO54" s="1448"/>
      <c r="CP54" s="1448"/>
      <c r="CQ54" s="1448"/>
      <c r="CR54" s="1448"/>
      <c r="CS54" s="1448"/>
      <c r="CT54" s="1448"/>
      <c r="CU54" s="1448"/>
      <c r="CV54" s="1448">
        <v>7200</v>
      </c>
      <c r="CW54" s="1448"/>
      <c r="CX54" s="1448"/>
      <c r="CY54" s="1448"/>
      <c r="CZ54" s="1448"/>
      <c r="DA54" s="1448"/>
      <c r="DB54" s="1448"/>
      <c r="DC54" s="1448"/>
      <c r="DD54" s="1448"/>
      <c r="DE54" s="330">
        <f t="shared" si="1"/>
        <v>13440</v>
      </c>
      <c r="DF54" s="330"/>
      <c r="DG54" s="330"/>
      <c r="DH54" s="330"/>
      <c r="DI54" s="330"/>
      <c r="DJ54" s="330"/>
      <c r="DK54" s="330"/>
      <c r="DL54" s="330"/>
      <c r="DM54" s="493"/>
    </row>
    <row r="55" spans="1:117" ht="1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646">
        <v>1</v>
      </c>
      <c r="AC55" s="647"/>
      <c r="AD55" s="648"/>
      <c r="AE55" s="649">
        <v>0</v>
      </c>
      <c r="AF55" s="647"/>
      <c r="AG55" s="648"/>
      <c r="AH55" s="649">
        <v>1</v>
      </c>
      <c r="AI55" s="647"/>
      <c r="AJ55" s="650"/>
      <c r="AK55" s="484">
        <f>SUM(AK46:AR54)</f>
        <v>3255</v>
      </c>
      <c r="AL55" s="654"/>
      <c r="AM55" s="654"/>
      <c r="AN55" s="654"/>
      <c r="AO55" s="654"/>
      <c r="AP55" s="654"/>
      <c r="AQ55" s="654"/>
      <c r="AR55" s="655"/>
      <c r="AS55" s="484">
        <f>SUM(AS46:AY54)</f>
        <v>711819</v>
      </c>
      <c r="AT55" s="654"/>
      <c r="AU55" s="654"/>
      <c r="AV55" s="654"/>
      <c r="AW55" s="654"/>
      <c r="AX55" s="654"/>
      <c r="AY55" s="655"/>
      <c r="AZ55" s="321">
        <f>SUM(AZ46:BI54)</f>
        <v>45187758</v>
      </c>
      <c r="BA55" s="321"/>
      <c r="BB55" s="321"/>
      <c r="BC55" s="321"/>
      <c r="BD55" s="321"/>
      <c r="BE55" s="321"/>
      <c r="BF55" s="321"/>
      <c r="BG55" s="321"/>
      <c r="BH55" s="321"/>
      <c r="BI55" s="321"/>
      <c r="BJ55" s="321">
        <f>SUM(BJ46:BR54)</f>
        <v>328979</v>
      </c>
      <c r="BK55" s="321"/>
      <c r="BL55" s="321"/>
      <c r="BM55" s="321"/>
      <c r="BN55" s="321"/>
      <c r="BO55" s="321"/>
      <c r="BP55" s="321"/>
      <c r="BQ55" s="321"/>
      <c r="BR55" s="321"/>
      <c r="BS55" s="321">
        <f>SUM(BS46:CB54)</f>
        <v>3291836</v>
      </c>
      <c r="BT55" s="534"/>
      <c r="BU55" s="534"/>
      <c r="BV55" s="534"/>
      <c r="BW55" s="534"/>
      <c r="BX55" s="534"/>
      <c r="BY55" s="534"/>
      <c r="BZ55" s="534"/>
      <c r="CA55" s="534"/>
      <c r="CB55" s="656"/>
      <c r="CC55" s="321">
        <f>SUM(CC46:CL54)</f>
        <v>47484</v>
      </c>
      <c r="CD55" s="534"/>
      <c r="CE55" s="534"/>
      <c r="CF55" s="534"/>
      <c r="CG55" s="534"/>
      <c r="CH55" s="534"/>
      <c r="CI55" s="534"/>
      <c r="CJ55" s="534"/>
      <c r="CK55" s="534"/>
      <c r="CL55" s="534"/>
      <c r="CM55" s="321">
        <f>SUM(CM46:CU54)</f>
        <v>315380</v>
      </c>
      <c r="CN55" s="321"/>
      <c r="CO55" s="321"/>
      <c r="CP55" s="321"/>
      <c r="CQ55" s="321"/>
      <c r="CR55" s="321"/>
      <c r="CS55" s="321"/>
      <c r="CT55" s="321"/>
      <c r="CU55" s="321"/>
      <c r="CV55" s="321">
        <f>SUM(CV46:DD54)</f>
        <v>270300</v>
      </c>
      <c r="CW55" s="321"/>
      <c r="CX55" s="321"/>
      <c r="CY55" s="321"/>
      <c r="CZ55" s="321"/>
      <c r="DA55" s="321"/>
      <c r="DB55" s="321"/>
      <c r="DC55" s="321"/>
      <c r="DD55" s="321"/>
      <c r="DE55" s="321">
        <f t="shared" si="1"/>
        <v>585680</v>
      </c>
      <c r="DF55" s="321"/>
      <c r="DG55" s="321"/>
      <c r="DH55" s="321"/>
      <c r="DI55" s="321"/>
      <c r="DJ55" s="321"/>
      <c r="DK55" s="321"/>
      <c r="DL55" s="321"/>
      <c r="DM55" s="494"/>
    </row>
    <row r="56" spans="1:117" ht="11.2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32"/>
      <c r="AC56" s="32"/>
      <c r="AD56" s="32"/>
      <c r="AE56" s="32"/>
      <c r="AF56" s="32"/>
      <c r="AG56" s="32"/>
      <c r="AH56" s="32"/>
      <c r="AI56" s="32"/>
      <c r="AJ56" s="32"/>
      <c r="AU56" s="17"/>
      <c r="AV56" s="17"/>
      <c r="DA56" s="16"/>
      <c r="DF56" s="16"/>
      <c r="DG56" s="17"/>
      <c r="DL56" s="17"/>
    </row>
    <row r="57" spans="1:117"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606">
        <v>1</v>
      </c>
      <c r="AC57" s="603"/>
      <c r="AD57" s="607"/>
      <c r="AE57" s="602">
        <v>1</v>
      </c>
      <c r="AF57" s="603"/>
      <c r="AG57" s="607"/>
      <c r="AH57" s="602">
        <v>1</v>
      </c>
      <c r="AI57" s="603"/>
      <c r="AJ57" s="604"/>
      <c r="AK57" s="487">
        <f>SUM(AK46:AR48)</f>
        <v>1976</v>
      </c>
      <c r="AL57" s="658"/>
      <c r="AM57" s="658"/>
      <c r="AN57" s="658"/>
      <c r="AO57" s="658"/>
      <c r="AP57" s="658"/>
      <c r="AQ57" s="658"/>
      <c r="AR57" s="659"/>
      <c r="AS57" s="487">
        <f>SUM(AS46:AY48)</f>
        <v>369726</v>
      </c>
      <c r="AT57" s="658"/>
      <c r="AU57" s="658"/>
      <c r="AV57" s="658"/>
      <c r="AW57" s="658"/>
      <c r="AX57" s="658"/>
      <c r="AY57" s="659"/>
      <c r="AZ57" s="347">
        <f>SUM(AZ46:BI48)</f>
        <v>22801221</v>
      </c>
      <c r="BA57" s="347"/>
      <c r="BB57" s="347"/>
      <c r="BC57" s="347"/>
      <c r="BD57" s="347"/>
      <c r="BE57" s="347"/>
      <c r="BF57" s="347"/>
      <c r="BG57" s="347"/>
      <c r="BH57" s="347"/>
      <c r="BI57" s="347"/>
      <c r="BJ57" s="347">
        <f>SUM(BJ46:BR48)</f>
        <v>104306</v>
      </c>
      <c r="BK57" s="347"/>
      <c r="BL57" s="347"/>
      <c r="BM57" s="347"/>
      <c r="BN57" s="347"/>
      <c r="BO57" s="347"/>
      <c r="BP57" s="347"/>
      <c r="BQ57" s="347"/>
      <c r="BR57" s="347"/>
      <c r="BS57" s="347">
        <f>SUM(BS46:CB48)</f>
        <v>2091330</v>
      </c>
      <c r="BT57" s="348"/>
      <c r="BU57" s="348"/>
      <c r="BV57" s="348"/>
      <c r="BW57" s="348"/>
      <c r="BX57" s="348"/>
      <c r="BY57" s="348"/>
      <c r="BZ57" s="348"/>
      <c r="CA57" s="348"/>
      <c r="CB57" s="657"/>
      <c r="CC57" s="347">
        <f>SUM(CC46:CL48)</f>
        <v>25963</v>
      </c>
      <c r="CD57" s="348"/>
      <c r="CE57" s="348"/>
      <c r="CF57" s="348"/>
      <c r="CG57" s="348"/>
      <c r="CH57" s="348"/>
      <c r="CI57" s="348"/>
      <c r="CJ57" s="348"/>
      <c r="CK57" s="348"/>
      <c r="CL57" s="348"/>
      <c r="CM57" s="347">
        <f>SUM(CM46:CU48)</f>
        <v>222040</v>
      </c>
      <c r="CN57" s="347"/>
      <c r="CO57" s="347"/>
      <c r="CP57" s="347"/>
      <c r="CQ57" s="347"/>
      <c r="CR57" s="347"/>
      <c r="CS57" s="347"/>
      <c r="CT57" s="347"/>
      <c r="CU57" s="347"/>
      <c r="CV57" s="347">
        <f>SUM(CV46:DD48)</f>
        <v>182700</v>
      </c>
      <c r="CW57" s="347"/>
      <c r="CX57" s="347"/>
      <c r="CY57" s="347"/>
      <c r="CZ57" s="347"/>
      <c r="DA57" s="347"/>
      <c r="DB57" s="347"/>
      <c r="DC57" s="347"/>
      <c r="DD57" s="347"/>
      <c r="DE57" s="347">
        <f>SUM(CM57:DD57)</f>
        <v>404740</v>
      </c>
      <c r="DF57" s="347"/>
      <c r="DG57" s="347"/>
      <c r="DH57" s="347"/>
      <c r="DI57" s="347"/>
      <c r="DJ57" s="347"/>
      <c r="DK57" s="347"/>
      <c r="DL57" s="347"/>
      <c r="DM57" s="492"/>
    </row>
    <row r="58" spans="1:117"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601">
        <v>1</v>
      </c>
      <c r="AC58" s="599"/>
      <c r="AD58" s="600"/>
      <c r="AE58" s="598">
        <v>2</v>
      </c>
      <c r="AF58" s="599"/>
      <c r="AG58" s="600"/>
      <c r="AH58" s="598">
        <v>1</v>
      </c>
      <c r="AI58" s="599"/>
      <c r="AJ58" s="608"/>
      <c r="AK58" s="481">
        <f>SUM(AK49:AR52)</f>
        <v>1279</v>
      </c>
      <c r="AL58" s="660"/>
      <c r="AM58" s="660"/>
      <c r="AN58" s="660"/>
      <c r="AO58" s="660"/>
      <c r="AP58" s="660"/>
      <c r="AQ58" s="660"/>
      <c r="AR58" s="661"/>
      <c r="AS58" s="481">
        <f>SUM(AS49:AY52)</f>
        <v>260517</v>
      </c>
      <c r="AT58" s="660"/>
      <c r="AU58" s="660"/>
      <c r="AV58" s="660"/>
      <c r="AW58" s="660"/>
      <c r="AX58" s="660"/>
      <c r="AY58" s="661"/>
      <c r="AZ58" s="330">
        <f>SUM(AZ49:BI52)</f>
        <v>20471967</v>
      </c>
      <c r="BA58" s="330"/>
      <c r="BB58" s="330"/>
      <c r="BC58" s="330"/>
      <c r="BD58" s="330"/>
      <c r="BE58" s="330"/>
      <c r="BF58" s="330"/>
      <c r="BG58" s="330"/>
      <c r="BH58" s="330"/>
      <c r="BI58" s="330"/>
      <c r="BJ58" s="330">
        <f>SUM(BJ49:BR52)</f>
        <v>142243</v>
      </c>
      <c r="BK58" s="330"/>
      <c r="BL58" s="330"/>
      <c r="BM58" s="330"/>
      <c r="BN58" s="330"/>
      <c r="BO58" s="330"/>
      <c r="BP58" s="330"/>
      <c r="BQ58" s="330"/>
      <c r="BR58" s="330"/>
      <c r="BS58" s="330">
        <f>SUM(BS49:CB52)</f>
        <v>1134720</v>
      </c>
      <c r="BT58" s="331"/>
      <c r="BU58" s="331"/>
      <c r="BV58" s="331"/>
      <c r="BW58" s="331"/>
      <c r="BX58" s="331"/>
      <c r="BY58" s="331"/>
      <c r="BZ58" s="331"/>
      <c r="CA58" s="331"/>
      <c r="CB58" s="662"/>
      <c r="CC58" s="330">
        <f>SUM(CC49:CL52)</f>
        <v>18823</v>
      </c>
      <c r="CD58" s="331"/>
      <c r="CE58" s="331"/>
      <c r="CF58" s="331"/>
      <c r="CG58" s="331"/>
      <c r="CH58" s="331"/>
      <c r="CI58" s="331"/>
      <c r="CJ58" s="331"/>
      <c r="CK58" s="331"/>
      <c r="CL58" s="331"/>
      <c r="CM58" s="330">
        <f>SUM(CM49:CU52)</f>
        <v>83980</v>
      </c>
      <c r="CN58" s="330"/>
      <c r="CO58" s="330"/>
      <c r="CP58" s="330"/>
      <c r="CQ58" s="330"/>
      <c r="CR58" s="330"/>
      <c r="CS58" s="330"/>
      <c r="CT58" s="330"/>
      <c r="CU58" s="330"/>
      <c r="CV58" s="330">
        <f>SUM(CV49:DD52)</f>
        <v>77100</v>
      </c>
      <c r="CW58" s="330"/>
      <c r="CX58" s="330"/>
      <c r="CY58" s="330"/>
      <c r="CZ58" s="330"/>
      <c r="DA58" s="330"/>
      <c r="DB58" s="330"/>
      <c r="DC58" s="330"/>
      <c r="DD58" s="330"/>
      <c r="DE58" s="330">
        <f>SUM(CM58:DD58)</f>
        <v>161080</v>
      </c>
      <c r="DF58" s="330"/>
      <c r="DG58" s="330"/>
      <c r="DH58" s="330"/>
      <c r="DI58" s="330"/>
      <c r="DJ58" s="330"/>
      <c r="DK58" s="330"/>
      <c r="DL58" s="330"/>
      <c r="DM58" s="493"/>
    </row>
    <row r="59" spans="1:117"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601">
        <v>1</v>
      </c>
      <c r="AC59" s="599"/>
      <c r="AD59" s="600"/>
      <c r="AE59" s="598">
        <v>3</v>
      </c>
      <c r="AF59" s="599"/>
      <c r="AG59" s="600"/>
      <c r="AH59" s="598">
        <v>1</v>
      </c>
      <c r="AI59" s="599"/>
      <c r="AJ59" s="608"/>
      <c r="AK59" s="481">
        <f>AK53</f>
        <v>0</v>
      </c>
      <c r="AL59" s="660"/>
      <c r="AM59" s="660"/>
      <c r="AN59" s="660"/>
      <c r="AO59" s="660"/>
      <c r="AP59" s="660"/>
      <c r="AQ59" s="660"/>
      <c r="AR59" s="661"/>
      <c r="AS59" s="481">
        <f>AS53</f>
        <v>20507</v>
      </c>
      <c r="AT59" s="660"/>
      <c r="AU59" s="660"/>
      <c r="AV59" s="660"/>
      <c r="AW59" s="660"/>
      <c r="AX59" s="660"/>
      <c r="AY59" s="661"/>
      <c r="AZ59" s="330">
        <f>AZ53</f>
        <v>666012</v>
      </c>
      <c r="BA59" s="330"/>
      <c r="BB59" s="330"/>
      <c r="BC59" s="330"/>
      <c r="BD59" s="330"/>
      <c r="BE59" s="330"/>
      <c r="BF59" s="330"/>
      <c r="BG59" s="330"/>
      <c r="BH59" s="330"/>
      <c r="BI59" s="330"/>
      <c r="BJ59" s="330">
        <f>BJ53</f>
        <v>21052</v>
      </c>
      <c r="BK59" s="330"/>
      <c r="BL59" s="330"/>
      <c r="BM59" s="330"/>
      <c r="BN59" s="330"/>
      <c r="BO59" s="330"/>
      <c r="BP59" s="330"/>
      <c r="BQ59" s="330"/>
      <c r="BR59" s="330"/>
      <c r="BS59" s="330">
        <f>BS53</f>
        <v>25700</v>
      </c>
      <c r="BT59" s="331"/>
      <c r="BU59" s="331"/>
      <c r="BV59" s="331"/>
      <c r="BW59" s="331"/>
      <c r="BX59" s="331"/>
      <c r="BY59" s="331"/>
      <c r="BZ59" s="331"/>
      <c r="CA59" s="331"/>
      <c r="CB59" s="662"/>
      <c r="CC59" s="330">
        <f>CC53</f>
        <v>824</v>
      </c>
      <c r="CD59" s="331"/>
      <c r="CE59" s="331"/>
      <c r="CF59" s="331"/>
      <c r="CG59" s="331"/>
      <c r="CH59" s="331"/>
      <c r="CI59" s="331"/>
      <c r="CJ59" s="331"/>
      <c r="CK59" s="331"/>
      <c r="CL59" s="331"/>
      <c r="CM59" s="330">
        <f>CM53</f>
        <v>3120</v>
      </c>
      <c r="CN59" s="330"/>
      <c r="CO59" s="330"/>
      <c r="CP59" s="330"/>
      <c r="CQ59" s="330"/>
      <c r="CR59" s="330"/>
      <c r="CS59" s="330"/>
      <c r="CT59" s="330"/>
      <c r="CU59" s="330"/>
      <c r="CV59" s="330">
        <f>CV53</f>
        <v>3300</v>
      </c>
      <c r="CW59" s="330"/>
      <c r="CX59" s="330"/>
      <c r="CY59" s="330"/>
      <c r="CZ59" s="330"/>
      <c r="DA59" s="330"/>
      <c r="DB59" s="330"/>
      <c r="DC59" s="330"/>
      <c r="DD59" s="330"/>
      <c r="DE59" s="330">
        <f>SUM(CM59:DD59)</f>
        <v>6420</v>
      </c>
      <c r="DF59" s="330"/>
      <c r="DG59" s="330"/>
      <c r="DH59" s="330"/>
      <c r="DI59" s="330"/>
      <c r="DJ59" s="330"/>
      <c r="DK59" s="330"/>
      <c r="DL59" s="330"/>
      <c r="DM59" s="493"/>
    </row>
    <row r="60" spans="1:117"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646">
        <v>1</v>
      </c>
      <c r="AC60" s="647"/>
      <c r="AD60" s="648"/>
      <c r="AE60" s="649">
        <v>4</v>
      </c>
      <c r="AF60" s="647"/>
      <c r="AG60" s="648"/>
      <c r="AH60" s="649">
        <v>1</v>
      </c>
      <c r="AI60" s="647"/>
      <c r="AJ60" s="650"/>
      <c r="AK60" s="484">
        <f>AK54</f>
        <v>0</v>
      </c>
      <c r="AL60" s="654"/>
      <c r="AM60" s="654"/>
      <c r="AN60" s="654"/>
      <c r="AO60" s="654"/>
      <c r="AP60" s="654"/>
      <c r="AQ60" s="654"/>
      <c r="AR60" s="655"/>
      <c r="AS60" s="484">
        <f>AS54</f>
        <v>61069</v>
      </c>
      <c r="AT60" s="654"/>
      <c r="AU60" s="654"/>
      <c r="AV60" s="654"/>
      <c r="AW60" s="654"/>
      <c r="AX60" s="654"/>
      <c r="AY60" s="655"/>
      <c r="AZ60" s="321">
        <f>AZ54</f>
        <v>1248558</v>
      </c>
      <c r="BA60" s="321"/>
      <c r="BB60" s="321"/>
      <c r="BC60" s="321"/>
      <c r="BD60" s="321"/>
      <c r="BE60" s="321"/>
      <c r="BF60" s="321"/>
      <c r="BG60" s="321"/>
      <c r="BH60" s="321"/>
      <c r="BI60" s="321"/>
      <c r="BJ60" s="321">
        <f>BJ54</f>
        <v>61378</v>
      </c>
      <c r="BK60" s="321"/>
      <c r="BL60" s="321"/>
      <c r="BM60" s="321"/>
      <c r="BN60" s="321"/>
      <c r="BO60" s="321"/>
      <c r="BP60" s="321"/>
      <c r="BQ60" s="321"/>
      <c r="BR60" s="321"/>
      <c r="BS60" s="321">
        <f>BS54</f>
        <v>40086</v>
      </c>
      <c r="BT60" s="534"/>
      <c r="BU60" s="534"/>
      <c r="BV60" s="534"/>
      <c r="BW60" s="534"/>
      <c r="BX60" s="534"/>
      <c r="BY60" s="534"/>
      <c r="BZ60" s="534"/>
      <c r="CA60" s="534"/>
      <c r="CB60" s="656"/>
      <c r="CC60" s="321">
        <f>CC54</f>
        <v>1874</v>
      </c>
      <c r="CD60" s="534"/>
      <c r="CE60" s="534"/>
      <c r="CF60" s="534"/>
      <c r="CG60" s="534"/>
      <c r="CH60" s="534"/>
      <c r="CI60" s="534"/>
      <c r="CJ60" s="534"/>
      <c r="CK60" s="534"/>
      <c r="CL60" s="534"/>
      <c r="CM60" s="321">
        <f>CM54</f>
        <v>6240</v>
      </c>
      <c r="CN60" s="321"/>
      <c r="CO60" s="321"/>
      <c r="CP60" s="321"/>
      <c r="CQ60" s="321"/>
      <c r="CR60" s="321"/>
      <c r="CS60" s="321"/>
      <c r="CT60" s="321"/>
      <c r="CU60" s="321"/>
      <c r="CV60" s="321">
        <f>CV54</f>
        <v>7200</v>
      </c>
      <c r="CW60" s="321"/>
      <c r="CX60" s="321"/>
      <c r="CY60" s="321"/>
      <c r="CZ60" s="321"/>
      <c r="DA60" s="321"/>
      <c r="DB60" s="321"/>
      <c r="DC60" s="321"/>
      <c r="DD60" s="321"/>
      <c r="DE60" s="321">
        <f>SUM(CM60:DD60)</f>
        <v>13440</v>
      </c>
      <c r="DF60" s="321"/>
      <c r="DG60" s="321"/>
      <c r="DH60" s="321"/>
      <c r="DI60" s="321"/>
      <c r="DJ60" s="321"/>
      <c r="DK60" s="321"/>
      <c r="DL60" s="321"/>
      <c r="DM60" s="494"/>
    </row>
    <row r="61" spans="1:117" ht="11.25" customHeight="1" thickBot="1">
      <c r="M61" s="16"/>
      <c r="R61" s="16"/>
      <c r="U61" s="17"/>
      <c r="V61" s="17"/>
      <c r="W61" s="17"/>
      <c r="AB61" s="32"/>
      <c r="AC61" s="32"/>
      <c r="AD61" s="32"/>
      <c r="AE61" s="32"/>
      <c r="AF61" s="32"/>
      <c r="AG61" s="32"/>
      <c r="AH61" s="32"/>
      <c r="AI61" s="32"/>
      <c r="AJ61" s="32"/>
      <c r="AU61" s="17"/>
      <c r="AV61" s="17"/>
      <c r="DA61" s="16"/>
      <c r="DF61" s="16"/>
      <c r="DG61" s="17"/>
      <c r="DL61" s="17"/>
    </row>
    <row r="62" spans="1:117"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513"/>
      <c r="AB62" s="606">
        <v>1</v>
      </c>
      <c r="AC62" s="603"/>
      <c r="AD62" s="607"/>
      <c r="AE62" s="602">
        <v>5</v>
      </c>
      <c r="AF62" s="603"/>
      <c r="AG62" s="607"/>
      <c r="AH62" s="602">
        <v>1</v>
      </c>
      <c r="AI62" s="603"/>
      <c r="AJ62" s="604"/>
      <c r="AK62" s="1505">
        <v>3255</v>
      </c>
      <c r="AL62" s="658"/>
      <c r="AM62" s="658"/>
      <c r="AN62" s="658"/>
      <c r="AO62" s="658"/>
      <c r="AP62" s="658"/>
      <c r="AQ62" s="658"/>
      <c r="AR62" s="659"/>
      <c r="AS62" s="1505">
        <v>630246</v>
      </c>
      <c r="AT62" s="658"/>
      <c r="AU62" s="658"/>
      <c r="AV62" s="658"/>
      <c r="AW62" s="658"/>
      <c r="AX62" s="658"/>
      <c r="AY62" s="659"/>
      <c r="AZ62" s="1447">
        <v>43270986</v>
      </c>
      <c r="BA62" s="1447"/>
      <c r="BB62" s="1447"/>
      <c r="BC62" s="1447"/>
      <c r="BD62" s="1447"/>
      <c r="BE62" s="1447"/>
      <c r="BF62" s="1447"/>
      <c r="BG62" s="1447"/>
      <c r="BH62" s="1447"/>
      <c r="BI62" s="1447"/>
      <c r="BJ62" s="1447">
        <v>246549</v>
      </c>
      <c r="BK62" s="1447"/>
      <c r="BL62" s="1447"/>
      <c r="BM62" s="1447"/>
      <c r="BN62" s="1447"/>
      <c r="BO62" s="1447"/>
      <c r="BP62" s="1447"/>
      <c r="BQ62" s="1447"/>
      <c r="BR62" s="1447"/>
      <c r="BS62" s="1447">
        <v>3224948</v>
      </c>
      <c r="BT62" s="605"/>
      <c r="BU62" s="605"/>
      <c r="BV62" s="605"/>
      <c r="BW62" s="605"/>
      <c r="BX62" s="605"/>
      <c r="BY62" s="605"/>
      <c r="BZ62" s="605"/>
      <c r="CA62" s="605"/>
      <c r="CB62" s="730"/>
      <c r="CC62" s="1447">
        <v>44784</v>
      </c>
      <c r="CD62" s="605"/>
      <c r="CE62" s="605"/>
      <c r="CF62" s="605"/>
      <c r="CG62" s="605"/>
      <c r="CH62" s="605"/>
      <c r="CI62" s="605"/>
      <c r="CJ62" s="605"/>
      <c r="CK62" s="605"/>
      <c r="CL62" s="605"/>
      <c r="CM62" s="1447">
        <v>306020</v>
      </c>
      <c r="CN62" s="1447"/>
      <c r="CO62" s="1447"/>
      <c r="CP62" s="1447"/>
      <c r="CQ62" s="1447"/>
      <c r="CR62" s="1447"/>
      <c r="CS62" s="1447"/>
      <c r="CT62" s="1447"/>
      <c r="CU62" s="1447"/>
      <c r="CV62" s="1447">
        <v>259800</v>
      </c>
      <c r="CW62" s="1447"/>
      <c r="CX62" s="1447"/>
      <c r="CY62" s="1447"/>
      <c r="CZ62" s="1447"/>
      <c r="DA62" s="1447"/>
      <c r="DB62" s="1447"/>
      <c r="DC62" s="1447"/>
      <c r="DD62" s="1447"/>
      <c r="DE62" s="347">
        <f>SUM(CM62:DD62)</f>
        <v>565820</v>
      </c>
      <c r="DF62" s="347"/>
      <c r="DG62" s="347"/>
      <c r="DH62" s="347"/>
      <c r="DI62" s="347"/>
      <c r="DJ62" s="347"/>
      <c r="DK62" s="347"/>
      <c r="DL62" s="347"/>
      <c r="DM62" s="492"/>
    </row>
    <row r="63" spans="1:117"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601">
        <v>1</v>
      </c>
      <c r="AC63" s="599"/>
      <c r="AD63" s="600"/>
      <c r="AE63" s="598">
        <v>6</v>
      </c>
      <c r="AF63" s="599"/>
      <c r="AG63" s="600"/>
      <c r="AH63" s="598">
        <v>1</v>
      </c>
      <c r="AI63" s="599"/>
      <c r="AJ63" s="608"/>
      <c r="AK63" s="1518"/>
      <c r="AL63" s="660"/>
      <c r="AM63" s="660"/>
      <c r="AN63" s="660"/>
      <c r="AO63" s="660"/>
      <c r="AP63" s="660"/>
      <c r="AQ63" s="660"/>
      <c r="AR63" s="661"/>
      <c r="AS63" s="1518">
        <v>20507</v>
      </c>
      <c r="AT63" s="660"/>
      <c r="AU63" s="660"/>
      <c r="AV63" s="660"/>
      <c r="AW63" s="660"/>
      <c r="AX63" s="660"/>
      <c r="AY63" s="661"/>
      <c r="AZ63" s="1448">
        <v>666012</v>
      </c>
      <c r="BA63" s="1448"/>
      <c r="BB63" s="1448"/>
      <c r="BC63" s="1448"/>
      <c r="BD63" s="1448"/>
      <c r="BE63" s="1448"/>
      <c r="BF63" s="1448"/>
      <c r="BG63" s="1448"/>
      <c r="BH63" s="1448"/>
      <c r="BI63" s="1448"/>
      <c r="BJ63" s="1448">
        <v>21052</v>
      </c>
      <c r="BK63" s="1448"/>
      <c r="BL63" s="1448"/>
      <c r="BM63" s="1448"/>
      <c r="BN63" s="1448"/>
      <c r="BO63" s="1448"/>
      <c r="BP63" s="1448"/>
      <c r="BQ63" s="1448"/>
      <c r="BR63" s="1448"/>
      <c r="BS63" s="1448">
        <v>25700</v>
      </c>
      <c r="BT63" s="619"/>
      <c r="BU63" s="619"/>
      <c r="BV63" s="619"/>
      <c r="BW63" s="619"/>
      <c r="BX63" s="619"/>
      <c r="BY63" s="619"/>
      <c r="BZ63" s="619"/>
      <c r="CA63" s="619"/>
      <c r="CB63" s="729"/>
      <c r="CC63" s="1448">
        <v>824</v>
      </c>
      <c r="CD63" s="619"/>
      <c r="CE63" s="619"/>
      <c r="CF63" s="619"/>
      <c r="CG63" s="619"/>
      <c r="CH63" s="619"/>
      <c r="CI63" s="619"/>
      <c r="CJ63" s="619"/>
      <c r="CK63" s="619"/>
      <c r="CL63" s="619"/>
      <c r="CM63" s="1448">
        <v>3120</v>
      </c>
      <c r="CN63" s="1448"/>
      <c r="CO63" s="1448"/>
      <c r="CP63" s="1448"/>
      <c r="CQ63" s="1448"/>
      <c r="CR63" s="1448"/>
      <c r="CS63" s="1448"/>
      <c r="CT63" s="1448"/>
      <c r="CU63" s="1448"/>
      <c r="CV63" s="1448">
        <v>3300</v>
      </c>
      <c r="CW63" s="1448"/>
      <c r="CX63" s="1448"/>
      <c r="CY63" s="1448"/>
      <c r="CZ63" s="1448"/>
      <c r="DA63" s="1448"/>
      <c r="DB63" s="1448"/>
      <c r="DC63" s="1448"/>
      <c r="DD63" s="1448"/>
      <c r="DE63" s="330">
        <f>SUM(CM63:DD63)</f>
        <v>6420</v>
      </c>
      <c r="DF63" s="330"/>
      <c r="DG63" s="330"/>
      <c r="DH63" s="330"/>
      <c r="DI63" s="330"/>
      <c r="DJ63" s="330"/>
      <c r="DK63" s="330"/>
      <c r="DL63" s="330"/>
      <c r="DM63" s="493"/>
    </row>
    <row r="64" spans="1:117" ht="15" customHeight="1">
      <c r="A64" s="550"/>
      <c r="B64" s="549"/>
      <c r="C64" s="549"/>
      <c r="D64" s="551"/>
      <c r="E64" s="551"/>
      <c r="F64" s="552"/>
      <c r="G64" s="245" t="s">
        <v>10</v>
      </c>
      <c r="H64" s="246"/>
      <c r="I64" s="246"/>
      <c r="J64" s="246"/>
      <c r="K64" s="246"/>
      <c r="L64" s="246"/>
      <c r="M64" s="246"/>
      <c r="N64" s="246"/>
      <c r="O64" s="246"/>
      <c r="P64" s="246"/>
      <c r="Q64" s="246"/>
      <c r="R64" s="246"/>
      <c r="S64" s="246"/>
      <c r="T64" s="246"/>
      <c r="U64" s="246"/>
      <c r="V64" s="246"/>
      <c r="W64" s="246"/>
      <c r="X64" s="246"/>
      <c r="Y64" s="246"/>
      <c r="Z64" s="246"/>
      <c r="AA64" s="513"/>
      <c r="AB64" s="601">
        <v>1</v>
      </c>
      <c r="AC64" s="599"/>
      <c r="AD64" s="600"/>
      <c r="AE64" s="598">
        <v>7</v>
      </c>
      <c r="AF64" s="599"/>
      <c r="AG64" s="600"/>
      <c r="AH64" s="598">
        <v>1</v>
      </c>
      <c r="AI64" s="599"/>
      <c r="AJ64" s="608"/>
      <c r="AK64" s="1518"/>
      <c r="AL64" s="660"/>
      <c r="AM64" s="660"/>
      <c r="AN64" s="660"/>
      <c r="AO64" s="660"/>
      <c r="AP64" s="660"/>
      <c r="AQ64" s="660"/>
      <c r="AR64" s="661"/>
      <c r="AS64" s="1518">
        <v>61069</v>
      </c>
      <c r="AT64" s="660"/>
      <c r="AU64" s="660"/>
      <c r="AV64" s="660"/>
      <c r="AW64" s="660"/>
      <c r="AX64" s="660"/>
      <c r="AY64" s="661"/>
      <c r="AZ64" s="1448">
        <v>1248558</v>
      </c>
      <c r="BA64" s="1448"/>
      <c r="BB64" s="1448"/>
      <c r="BC64" s="1448"/>
      <c r="BD64" s="1448"/>
      <c r="BE64" s="1448"/>
      <c r="BF64" s="1448"/>
      <c r="BG64" s="1448"/>
      <c r="BH64" s="1448"/>
      <c r="BI64" s="1448"/>
      <c r="BJ64" s="1448">
        <v>61378</v>
      </c>
      <c r="BK64" s="1448"/>
      <c r="BL64" s="1448"/>
      <c r="BM64" s="1448"/>
      <c r="BN64" s="1448"/>
      <c r="BO64" s="1448"/>
      <c r="BP64" s="1448"/>
      <c r="BQ64" s="1448"/>
      <c r="BR64" s="1448"/>
      <c r="BS64" s="1448">
        <v>40086</v>
      </c>
      <c r="BT64" s="619"/>
      <c r="BU64" s="619"/>
      <c r="BV64" s="619"/>
      <c r="BW64" s="619"/>
      <c r="BX64" s="619"/>
      <c r="BY64" s="619"/>
      <c r="BZ64" s="619"/>
      <c r="CA64" s="619"/>
      <c r="CB64" s="729"/>
      <c r="CC64" s="1448">
        <v>1874</v>
      </c>
      <c r="CD64" s="619"/>
      <c r="CE64" s="619"/>
      <c r="CF64" s="619"/>
      <c r="CG64" s="619"/>
      <c r="CH64" s="619"/>
      <c r="CI64" s="619"/>
      <c r="CJ64" s="619"/>
      <c r="CK64" s="619"/>
      <c r="CL64" s="619"/>
      <c r="CM64" s="1448">
        <v>6240</v>
      </c>
      <c r="CN64" s="1448"/>
      <c r="CO64" s="1448"/>
      <c r="CP64" s="1448"/>
      <c r="CQ64" s="1448"/>
      <c r="CR64" s="1448"/>
      <c r="CS64" s="1448"/>
      <c r="CT64" s="1448"/>
      <c r="CU64" s="1448"/>
      <c r="CV64" s="1448">
        <v>7200</v>
      </c>
      <c r="CW64" s="1448"/>
      <c r="CX64" s="1448"/>
      <c r="CY64" s="1448"/>
      <c r="CZ64" s="1448"/>
      <c r="DA64" s="1448"/>
      <c r="DB64" s="1448"/>
      <c r="DC64" s="1448"/>
      <c r="DD64" s="1448"/>
      <c r="DE64" s="330">
        <f>SUM(CM64:DD64)</f>
        <v>13440</v>
      </c>
      <c r="DF64" s="330"/>
      <c r="DG64" s="330"/>
      <c r="DH64" s="330"/>
      <c r="DI64" s="330"/>
      <c r="DJ64" s="330"/>
      <c r="DK64" s="330"/>
      <c r="DL64" s="330"/>
      <c r="DM64" s="493"/>
    </row>
    <row r="65" spans="1:137"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513"/>
      <c r="AB65" s="646">
        <v>1</v>
      </c>
      <c r="AC65" s="647"/>
      <c r="AD65" s="648"/>
      <c r="AE65" s="649">
        <v>8</v>
      </c>
      <c r="AF65" s="647"/>
      <c r="AG65" s="648"/>
      <c r="AH65" s="649">
        <v>1</v>
      </c>
      <c r="AI65" s="647"/>
      <c r="AJ65" s="650"/>
      <c r="AK65" s="484">
        <f>SUM(AK62:AR64)</f>
        <v>3255</v>
      </c>
      <c r="AL65" s="654"/>
      <c r="AM65" s="654"/>
      <c r="AN65" s="654"/>
      <c r="AO65" s="654"/>
      <c r="AP65" s="654"/>
      <c r="AQ65" s="654"/>
      <c r="AR65" s="655"/>
      <c r="AS65" s="484">
        <f>SUM(AS62:AY64)</f>
        <v>711822</v>
      </c>
      <c r="AT65" s="654"/>
      <c r="AU65" s="654"/>
      <c r="AV65" s="654"/>
      <c r="AW65" s="654"/>
      <c r="AX65" s="654"/>
      <c r="AY65" s="655"/>
      <c r="AZ65" s="321">
        <f>SUM(AZ62:BI64)</f>
        <v>45185556</v>
      </c>
      <c r="BA65" s="321"/>
      <c r="BB65" s="321"/>
      <c r="BC65" s="321"/>
      <c r="BD65" s="321"/>
      <c r="BE65" s="321"/>
      <c r="BF65" s="321"/>
      <c r="BG65" s="321"/>
      <c r="BH65" s="321"/>
      <c r="BI65" s="321"/>
      <c r="BJ65" s="321">
        <f>SUM(BJ62:BR64)</f>
        <v>328979</v>
      </c>
      <c r="BK65" s="321"/>
      <c r="BL65" s="321"/>
      <c r="BM65" s="321"/>
      <c r="BN65" s="321"/>
      <c r="BO65" s="321"/>
      <c r="BP65" s="321"/>
      <c r="BQ65" s="321"/>
      <c r="BR65" s="321"/>
      <c r="BS65" s="321">
        <f>SUM(BS62:CB64)</f>
        <v>3290734</v>
      </c>
      <c r="BT65" s="534"/>
      <c r="BU65" s="534"/>
      <c r="BV65" s="534"/>
      <c r="BW65" s="534"/>
      <c r="BX65" s="534"/>
      <c r="BY65" s="534"/>
      <c r="BZ65" s="534"/>
      <c r="CA65" s="534"/>
      <c r="CB65" s="656"/>
      <c r="CC65" s="321">
        <f>SUM(CC62:CL64)</f>
        <v>47482</v>
      </c>
      <c r="CD65" s="534"/>
      <c r="CE65" s="534"/>
      <c r="CF65" s="534"/>
      <c r="CG65" s="534"/>
      <c r="CH65" s="534"/>
      <c r="CI65" s="534"/>
      <c r="CJ65" s="534"/>
      <c r="CK65" s="534"/>
      <c r="CL65" s="534"/>
      <c r="CM65" s="321">
        <f>SUM(CM62:CU64)</f>
        <v>315380</v>
      </c>
      <c r="CN65" s="321"/>
      <c r="CO65" s="321"/>
      <c r="CP65" s="321"/>
      <c r="CQ65" s="321"/>
      <c r="CR65" s="321"/>
      <c r="CS65" s="321"/>
      <c r="CT65" s="321"/>
      <c r="CU65" s="321"/>
      <c r="CV65" s="321">
        <f>SUM(CV62:DD64)</f>
        <v>270300</v>
      </c>
      <c r="CW65" s="321"/>
      <c r="CX65" s="321"/>
      <c r="CY65" s="321"/>
      <c r="CZ65" s="321"/>
      <c r="DA65" s="321"/>
      <c r="DB65" s="321"/>
      <c r="DC65" s="321"/>
      <c r="DD65" s="321"/>
      <c r="DE65" s="321">
        <f>SUM(CM65:DD65)</f>
        <v>585680</v>
      </c>
      <c r="DF65" s="321"/>
      <c r="DG65" s="321"/>
      <c r="DH65" s="321"/>
      <c r="DI65" s="321"/>
      <c r="DJ65" s="321"/>
      <c r="DK65" s="321"/>
      <c r="DL65" s="321"/>
      <c r="DM65" s="494"/>
    </row>
    <row r="66" spans="1:137" s="17" customFormat="1" ht="15" customHeight="1">
      <c r="A66" s="35"/>
      <c r="B66" s="40"/>
      <c r="C66" s="40"/>
      <c r="D66" s="36"/>
      <c r="E66" s="36"/>
      <c r="F66" s="36"/>
      <c r="G66" s="138"/>
      <c r="H66" s="138"/>
      <c r="I66" s="138"/>
      <c r="J66" s="138"/>
      <c r="K66" s="138"/>
      <c r="L66" s="138"/>
      <c r="M66" s="138"/>
      <c r="N66" s="138"/>
      <c r="O66" s="138"/>
      <c r="P66" s="138"/>
      <c r="Q66" s="138"/>
      <c r="R66" s="138"/>
      <c r="S66" s="138"/>
      <c r="T66" s="138"/>
      <c r="U66" s="138"/>
      <c r="V66" s="138"/>
      <c r="W66" s="138"/>
      <c r="X66" s="138"/>
      <c r="Y66" s="138"/>
      <c r="Z66" s="138"/>
      <c r="AA66" s="138"/>
      <c r="AB66" s="37"/>
      <c r="AC66" s="37"/>
      <c r="AD66" s="37"/>
      <c r="AE66" s="37"/>
      <c r="AF66" s="37"/>
      <c r="AG66" s="37"/>
      <c r="AH66" s="37"/>
      <c r="AI66" s="37"/>
      <c r="AJ66" s="37"/>
      <c r="AK66" s="143"/>
      <c r="AL66" s="41"/>
      <c r="AM66" s="41"/>
      <c r="AN66" s="41"/>
      <c r="AO66" s="41"/>
      <c r="AP66" s="41"/>
      <c r="AQ66" s="41"/>
      <c r="AR66" s="41"/>
      <c r="AS66" s="41"/>
      <c r="AT66" s="143"/>
      <c r="AU66" s="41"/>
      <c r="AV66" s="41"/>
      <c r="AW66" s="41"/>
      <c r="AX66" s="41"/>
      <c r="AY66" s="41"/>
      <c r="AZ66" s="41"/>
      <c r="BA66" s="41"/>
      <c r="BB66" s="143"/>
      <c r="BC66" s="143"/>
      <c r="BD66" s="143"/>
      <c r="BE66" s="143"/>
      <c r="BF66" s="143"/>
      <c r="BG66" s="143"/>
      <c r="BH66" s="143"/>
      <c r="BI66" s="143"/>
      <c r="BJ66" s="143"/>
      <c r="BK66" s="143"/>
      <c r="BL66" s="143"/>
      <c r="BM66" s="143"/>
      <c r="BN66" s="143"/>
      <c r="BO66" s="143"/>
      <c r="BP66" s="143"/>
      <c r="BQ66" s="143"/>
      <c r="BR66" s="143"/>
      <c r="BS66" s="143"/>
      <c r="BT66" s="143"/>
      <c r="BU66" s="143"/>
      <c r="BV66" s="144"/>
      <c r="BW66" s="144"/>
      <c r="BX66" s="144"/>
      <c r="BY66" s="144"/>
      <c r="BZ66" s="144"/>
      <c r="CA66" s="144"/>
      <c r="CB66" s="144"/>
      <c r="CC66" s="144"/>
      <c r="CD66" s="144"/>
      <c r="CE66" s="37"/>
      <c r="CF66" s="37"/>
      <c r="CG66" s="37"/>
      <c r="CH66" s="37"/>
      <c r="CI66" s="37"/>
      <c r="CJ66" s="37"/>
      <c r="CK66" s="37"/>
      <c r="CL66" s="37"/>
      <c r="CM66" s="37"/>
      <c r="CN66" s="143"/>
      <c r="CO66" s="144"/>
      <c r="CP66" s="144"/>
      <c r="CQ66" s="144"/>
      <c r="CR66" s="144"/>
      <c r="CS66" s="144"/>
      <c r="CT66" s="144"/>
      <c r="CU66" s="144"/>
      <c r="CV66" s="144"/>
      <c r="CW66" s="144"/>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row>
    <row r="67" spans="1:137" s="152" customFormat="1" ht="12.75" customHeight="1">
      <c r="A67" s="631"/>
      <c r="B67" s="631"/>
      <c r="C67" s="631"/>
      <c r="D67" s="631"/>
      <c r="E67" s="631"/>
      <c r="F67" s="631"/>
      <c r="G67" s="632"/>
      <c r="H67" s="633" t="s">
        <v>62</v>
      </c>
      <c r="I67" s="266"/>
      <c r="J67" s="266"/>
      <c r="K67" s="266"/>
      <c r="L67" s="266"/>
      <c r="M67" s="266"/>
      <c r="N67" s="266"/>
      <c r="O67" s="266"/>
      <c r="P67" s="266"/>
      <c r="Q67" s="266"/>
      <c r="R67" s="266"/>
      <c r="S67" s="266"/>
      <c r="T67" s="266"/>
      <c r="U67" s="266"/>
      <c r="V67" s="266"/>
      <c r="W67" s="266"/>
      <c r="X67" s="266"/>
      <c r="Y67" s="267"/>
      <c r="Z67" s="634" t="s">
        <v>517</v>
      </c>
      <c r="AA67" s="266"/>
      <c r="AB67" s="266"/>
      <c r="AC67" s="266"/>
      <c r="AD67" s="266"/>
      <c r="AE67" s="267"/>
      <c r="AF67" s="514" t="str">
        <f>"第51表　課税標準額段階別"&amp; LEFT(表00!AA1,6) &amp; "分所得割額等に関する調
　　　　　　　　　　　　　　【給与所得者】（つづき）
第5表関係　(2)所得控除額に関する調"</f>
        <v>第51表　課税標準額段階別平成29年度分所得割額等に関する調
　　　　　　　　　　　　　　【給与所得者】（つづき）
第5表関係　(2)所得控除額に関する調</v>
      </c>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624" t="s">
        <v>608</v>
      </c>
      <c r="CZ67" s="624"/>
      <c r="DA67" s="624"/>
      <c r="DB67" s="624"/>
      <c r="DC67" s="624"/>
      <c r="DD67" s="624"/>
      <c r="DE67" s="624"/>
      <c r="DF67" s="624"/>
      <c r="DG67" s="624"/>
      <c r="DH67" s="624"/>
      <c r="DI67" s="624"/>
      <c r="DJ67" s="624"/>
      <c r="DK67" s="290" t="str">
        <f>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7" s="152" customFormat="1" ht="13.15" customHeight="1" thickBot="1">
      <c r="A68" s="631"/>
      <c r="B68" s="631"/>
      <c r="C68" s="631"/>
      <c r="D68" s="631"/>
      <c r="E68" s="631"/>
      <c r="F68" s="631"/>
      <c r="G68" s="63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617"/>
      <c r="CZ68" s="617"/>
      <c r="DA68" s="617"/>
      <c r="DB68" s="617"/>
      <c r="DC68" s="617"/>
      <c r="DD68" s="617"/>
      <c r="DE68" s="617"/>
      <c r="DF68" s="617"/>
      <c r="DG68" s="617"/>
      <c r="DH68" s="617"/>
      <c r="DI68" s="617"/>
      <c r="DJ68" s="617"/>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7" s="152" customFormat="1" ht="25.5" customHeight="1" thickBot="1">
      <c r="A69" s="651"/>
      <c r="B69" s="651"/>
      <c r="C69" s="651"/>
      <c r="D69" s="651"/>
      <c r="E69" s="651"/>
      <c r="F69" s="651"/>
      <c r="G69" s="672"/>
      <c r="H69" s="635">
        <f>H3</f>
        <v>4</v>
      </c>
      <c r="I69" s="652"/>
      <c r="J69" s="653"/>
      <c r="K69" s="635">
        <f>K3</f>
        <v>2</v>
      </c>
      <c r="L69" s="652"/>
      <c r="M69" s="653"/>
      <c r="N69" s="635">
        <f>N3</f>
        <v>2</v>
      </c>
      <c r="O69" s="652"/>
      <c r="P69" s="653"/>
      <c r="Q69" s="635">
        <f>Q3</f>
        <v>0</v>
      </c>
      <c r="R69" s="652"/>
      <c r="S69" s="653"/>
      <c r="T69" s="635">
        <f>T3</f>
        <v>2</v>
      </c>
      <c r="U69" s="652"/>
      <c r="V69" s="653"/>
      <c r="W69" s="635">
        <f>W3</f>
        <v>9</v>
      </c>
      <c r="X69" s="652"/>
      <c r="Y69" s="653"/>
      <c r="Z69" s="625">
        <v>5</v>
      </c>
      <c r="AA69" s="276"/>
      <c r="AB69" s="277"/>
      <c r="AC69" s="635">
        <v>1</v>
      </c>
      <c r="AD69" s="279"/>
      <c r="AE69" s="280"/>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617" t="s">
        <v>515</v>
      </c>
      <c r="CZ69" s="617"/>
      <c r="DA69" s="617"/>
      <c r="DB69" s="617"/>
      <c r="DC69" s="617"/>
      <c r="DD69" s="617"/>
      <c r="DE69" s="617"/>
      <c r="DF69" s="617"/>
      <c r="DG69" s="617"/>
      <c r="DH69" s="617"/>
      <c r="DI69" s="617"/>
      <c r="DJ69" s="617"/>
      <c r="DK69" s="289" t="str">
        <f>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7" ht="15" customHeight="1">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row>
    <row r="72" spans="1:137" ht="15" customHeight="1">
      <c r="AK72" s="271" t="s">
        <v>581</v>
      </c>
      <c r="AL72" s="271"/>
      <c r="AM72" s="271"/>
      <c r="AN72" s="271"/>
      <c r="AO72" s="271"/>
      <c r="AP72" s="271"/>
      <c r="AQ72" s="271"/>
      <c r="AR72" s="271"/>
      <c r="AS72" s="271" t="s">
        <v>320</v>
      </c>
      <c r="AT72" s="271"/>
      <c r="AU72" s="271"/>
      <c r="AV72" s="271"/>
      <c r="AW72" s="271"/>
      <c r="AX72" s="271"/>
      <c r="AY72" s="271"/>
      <c r="AZ72" s="271"/>
      <c r="BA72" s="271" t="s">
        <v>321</v>
      </c>
      <c r="BB72" s="271"/>
      <c r="BC72" s="271"/>
      <c r="BD72" s="271"/>
      <c r="BE72" s="271"/>
      <c r="BF72" s="271"/>
      <c r="BG72" s="271"/>
      <c r="BH72" s="271"/>
      <c r="BI72" s="271" t="s">
        <v>31</v>
      </c>
      <c r="BJ72" s="271"/>
      <c r="BK72" s="271"/>
      <c r="BL72" s="271"/>
      <c r="BM72" s="271"/>
      <c r="BN72" s="271"/>
      <c r="BO72" s="271"/>
      <c r="BP72" s="271"/>
      <c r="BQ72" s="271" t="s">
        <v>153</v>
      </c>
      <c r="BR72" s="271"/>
      <c r="BS72" s="271"/>
      <c r="BT72" s="271"/>
      <c r="BU72" s="271"/>
      <c r="BV72" s="271"/>
      <c r="BW72" s="271"/>
      <c r="BX72" s="271" t="s">
        <v>186</v>
      </c>
      <c r="BY72" s="271"/>
      <c r="BZ72" s="271"/>
      <c r="CA72" s="271"/>
      <c r="CB72" s="271"/>
      <c r="CC72" s="271"/>
      <c r="CD72" s="271"/>
      <c r="CE72" s="271" t="s">
        <v>187</v>
      </c>
      <c r="CF72" s="271"/>
      <c r="CG72" s="271"/>
      <c r="CH72" s="271"/>
      <c r="CI72" s="271"/>
      <c r="CJ72" s="271"/>
      <c r="CK72" s="271"/>
      <c r="CL72" s="271" t="s">
        <v>523</v>
      </c>
      <c r="CM72" s="271"/>
      <c r="CN72" s="271"/>
      <c r="CO72" s="271"/>
      <c r="CP72" s="271"/>
      <c r="CQ72" s="271"/>
      <c r="CR72" s="271"/>
      <c r="CS72" s="271" t="s">
        <v>660</v>
      </c>
      <c r="CT72" s="271"/>
      <c r="CU72" s="271"/>
      <c r="CV72" s="271"/>
      <c r="CW72" s="271"/>
      <c r="CX72" s="271"/>
      <c r="CY72" s="271"/>
      <c r="DA72" s="16"/>
      <c r="DF72" s="16"/>
    </row>
    <row r="73" spans="1:137" ht="15" customHeight="1">
      <c r="A73" s="522" t="s">
        <v>347</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666</v>
      </c>
      <c r="AC73" s="201"/>
      <c r="AD73" s="201"/>
      <c r="AE73" s="201"/>
      <c r="AF73" s="201"/>
      <c r="AG73" s="201"/>
      <c r="AH73" s="201"/>
      <c r="AI73" s="201"/>
      <c r="AJ73" s="202"/>
      <c r="AK73" s="245" t="s">
        <v>208</v>
      </c>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7"/>
      <c r="BI73" s="200" t="s">
        <v>209</v>
      </c>
      <c r="BJ73" s="201"/>
      <c r="BK73" s="201"/>
      <c r="BL73" s="201"/>
      <c r="BM73" s="201"/>
      <c r="BN73" s="201"/>
      <c r="BO73" s="201"/>
      <c r="BP73" s="202"/>
      <c r="BQ73" s="295" t="s">
        <v>210</v>
      </c>
      <c r="BR73" s="296"/>
      <c r="BS73" s="296"/>
      <c r="BT73" s="296"/>
      <c r="BU73" s="296"/>
      <c r="BV73" s="296"/>
      <c r="BW73" s="297"/>
      <c r="BX73" s="615" t="s">
        <v>211</v>
      </c>
      <c r="BY73" s="616"/>
      <c r="BZ73" s="616"/>
      <c r="CA73" s="616"/>
      <c r="CB73" s="616"/>
      <c r="CC73" s="616"/>
      <c r="CD73" s="616"/>
      <c r="CE73" s="616"/>
      <c r="CF73" s="616"/>
      <c r="CG73" s="616"/>
      <c r="CH73" s="616"/>
      <c r="CI73" s="616"/>
      <c r="CJ73" s="616"/>
      <c r="CK73" s="616"/>
      <c r="CL73" s="616"/>
      <c r="CM73" s="616"/>
      <c r="CN73" s="616"/>
      <c r="CO73" s="616"/>
      <c r="CP73" s="616"/>
      <c r="CQ73" s="616"/>
      <c r="CR73" s="616"/>
      <c r="CS73" s="609" t="s">
        <v>212</v>
      </c>
      <c r="CT73" s="610"/>
      <c r="CU73" s="610"/>
      <c r="CV73" s="610"/>
      <c r="CW73" s="610"/>
      <c r="CX73" s="610"/>
      <c r="CY73" s="611"/>
      <c r="DA73" s="16"/>
      <c r="DF73" s="16"/>
    </row>
    <row r="74" spans="1:137" ht="1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00" t="s">
        <v>626</v>
      </c>
      <c r="AL74" s="201"/>
      <c r="AM74" s="201"/>
      <c r="AN74" s="201"/>
      <c r="AO74" s="201"/>
      <c r="AP74" s="201"/>
      <c r="AQ74" s="201"/>
      <c r="AR74" s="202"/>
      <c r="AS74" s="200" t="s">
        <v>627</v>
      </c>
      <c r="AT74" s="201"/>
      <c r="AU74" s="201"/>
      <c r="AV74" s="201"/>
      <c r="AW74" s="201"/>
      <c r="AX74" s="201"/>
      <c r="AY74" s="201"/>
      <c r="AZ74" s="202"/>
      <c r="BA74" s="200" t="s">
        <v>376</v>
      </c>
      <c r="BB74" s="201"/>
      <c r="BC74" s="201"/>
      <c r="BD74" s="201"/>
      <c r="BE74" s="201"/>
      <c r="BF74" s="201"/>
      <c r="BG74" s="201"/>
      <c r="BH74" s="202"/>
      <c r="BI74" s="219"/>
      <c r="BJ74" s="220"/>
      <c r="BK74" s="220"/>
      <c r="BL74" s="220"/>
      <c r="BM74" s="220"/>
      <c r="BN74" s="220"/>
      <c r="BO74" s="220"/>
      <c r="BP74" s="221"/>
      <c r="BQ74" s="234"/>
      <c r="BR74" s="235"/>
      <c r="BS74" s="235"/>
      <c r="BT74" s="235"/>
      <c r="BU74" s="235"/>
      <c r="BV74" s="235"/>
      <c r="BW74" s="236"/>
      <c r="BX74" s="663" t="s">
        <v>862</v>
      </c>
      <c r="BY74" s="664"/>
      <c r="BZ74" s="664"/>
      <c r="CA74" s="664"/>
      <c r="CB74" s="664"/>
      <c r="CC74" s="664"/>
      <c r="CD74" s="665"/>
      <c r="CE74" s="609" t="s">
        <v>565</v>
      </c>
      <c r="CF74" s="610"/>
      <c r="CG74" s="610"/>
      <c r="CH74" s="610"/>
      <c r="CI74" s="610"/>
      <c r="CJ74" s="610"/>
      <c r="CK74" s="611"/>
      <c r="CL74" s="200" t="s">
        <v>376</v>
      </c>
      <c r="CM74" s="201"/>
      <c r="CN74" s="201"/>
      <c r="CO74" s="201"/>
      <c r="CP74" s="201"/>
      <c r="CQ74" s="201"/>
      <c r="CR74" s="202"/>
      <c r="CS74" s="612"/>
      <c r="CT74" s="613"/>
      <c r="CU74" s="613"/>
      <c r="CV74" s="613"/>
      <c r="CW74" s="613"/>
      <c r="CX74" s="613"/>
      <c r="CY74" s="614"/>
      <c r="DA74" s="16"/>
      <c r="DF74" s="16"/>
    </row>
    <row r="75" spans="1:137"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19"/>
      <c r="AL75" s="220"/>
      <c r="AM75" s="220"/>
      <c r="AN75" s="220"/>
      <c r="AO75" s="220"/>
      <c r="AP75" s="220"/>
      <c r="AQ75" s="220"/>
      <c r="AR75" s="221"/>
      <c r="AS75" s="219"/>
      <c r="AT75" s="220"/>
      <c r="AU75" s="220"/>
      <c r="AV75" s="220"/>
      <c r="AW75" s="220"/>
      <c r="AX75" s="220"/>
      <c r="AY75" s="220"/>
      <c r="AZ75" s="221"/>
      <c r="BA75" s="219"/>
      <c r="BB75" s="220"/>
      <c r="BC75" s="220"/>
      <c r="BD75" s="220"/>
      <c r="BE75" s="220"/>
      <c r="BF75" s="220"/>
      <c r="BG75" s="220"/>
      <c r="BH75" s="221"/>
      <c r="BI75" s="219"/>
      <c r="BJ75" s="220"/>
      <c r="BK75" s="220"/>
      <c r="BL75" s="220"/>
      <c r="BM75" s="220"/>
      <c r="BN75" s="220"/>
      <c r="BO75" s="220"/>
      <c r="BP75" s="221"/>
      <c r="BQ75" s="234"/>
      <c r="BR75" s="235"/>
      <c r="BS75" s="235"/>
      <c r="BT75" s="235"/>
      <c r="BU75" s="235"/>
      <c r="BV75" s="235"/>
      <c r="BW75" s="236"/>
      <c r="BX75" s="666"/>
      <c r="BY75" s="667"/>
      <c r="BZ75" s="667"/>
      <c r="CA75" s="667"/>
      <c r="CB75" s="667"/>
      <c r="CC75" s="667"/>
      <c r="CD75" s="668"/>
      <c r="CE75" s="612"/>
      <c r="CF75" s="613"/>
      <c r="CG75" s="613"/>
      <c r="CH75" s="613"/>
      <c r="CI75" s="613"/>
      <c r="CJ75" s="613"/>
      <c r="CK75" s="614"/>
      <c r="CL75" s="219"/>
      <c r="CM75" s="220"/>
      <c r="CN75" s="220"/>
      <c r="CO75" s="220"/>
      <c r="CP75" s="220"/>
      <c r="CQ75" s="220"/>
      <c r="CR75" s="221"/>
      <c r="CS75" s="612"/>
      <c r="CT75" s="613"/>
      <c r="CU75" s="613"/>
      <c r="CV75" s="613"/>
      <c r="CW75" s="613"/>
      <c r="CX75" s="613"/>
      <c r="CY75" s="614"/>
      <c r="DA75" s="16"/>
      <c r="DF75" s="16"/>
    </row>
    <row r="76" spans="1:137"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19"/>
      <c r="AL76" s="220"/>
      <c r="AM76" s="220"/>
      <c r="AN76" s="220"/>
      <c r="AO76" s="220"/>
      <c r="AP76" s="220"/>
      <c r="AQ76" s="220"/>
      <c r="AR76" s="221"/>
      <c r="AS76" s="219"/>
      <c r="AT76" s="220"/>
      <c r="AU76" s="220"/>
      <c r="AV76" s="220"/>
      <c r="AW76" s="220"/>
      <c r="AX76" s="220"/>
      <c r="AY76" s="220"/>
      <c r="AZ76" s="221"/>
      <c r="BA76" s="219"/>
      <c r="BB76" s="220"/>
      <c r="BC76" s="220"/>
      <c r="BD76" s="220"/>
      <c r="BE76" s="220"/>
      <c r="BF76" s="220"/>
      <c r="BG76" s="220"/>
      <c r="BH76" s="221"/>
      <c r="BI76" s="219"/>
      <c r="BJ76" s="220"/>
      <c r="BK76" s="220"/>
      <c r="BL76" s="220"/>
      <c r="BM76" s="220"/>
      <c r="BN76" s="220"/>
      <c r="BO76" s="220"/>
      <c r="BP76" s="221"/>
      <c r="BQ76" s="234"/>
      <c r="BR76" s="235"/>
      <c r="BS76" s="235"/>
      <c r="BT76" s="235"/>
      <c r="BU76" s="235"/>
      <c r="BV76" s="235"/>
      <c r="BW76" s="236"/>
      <c r="BX76" s="666"/>
      <c r="BY76" s="667"/>
      <c r="BZ76" s="667"/>
      <c r="CA76" s="667"/>
      <c r="CB76" s="667"/>
      <c r="CC76" s="667"/>
      <c r="CD76" s="668"/>
      <c r="CE76" s="612"/>
      <c r="CF76" s="613"/>
      <c r="CG76" s="613"/>
      <c r="CH76" s="613"/>
      <c r="CI76" s="613"/>
      <c r="CJ76" s="613"/>
      <c r="CK76" s="614"/>
      <c r="CL76" s="219"/>
      <c r="CM76" s="220"/>
      <c r="CN76" s="220"/>
      <c r="CO76" s="220"/>
      <c r="CP76" s="220"/>
      <c r="CQ76" s="220"/>
      <c r="CR76" s="221"/>
      <c r="CS76" s="612"/>
      <c r="CT76" s="613"/>
      <c r="CU76" s="613"/>
      <c r="CV76" s="613"/>
      <c r="CW76" s="613"/>
      <c r="CX76" s="613"/>
      <c r="CY76" s="614"/>
      <c r="DA76" s="16"/>
      <c r="DF76" s="16"/>
    </row>
    <row r="77" spans="1:137"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19"/>
      <c r="AL77" s="220"/>
      <c r="AM77" s="220"/>
      <c r="AN77" s="220"/>
      <c r="AO77" s="220"/>
      <c r="AP77" s="220"/>
      <c r="AQ77" s="220"/>
      <c r="AR77" s="221"/>
      <c r="AS77" s="219"/>
      <c r="AT77" s="220"/>
      <c r="AU77" s="220"/>
      <c r="AV77" s="220"/>
      <c r="AW77" s="220"/>
      <c r="AX77" s="220"/>
      <c r="AY77" s="220"/>
      <c r="AZ77" s="221"/>
      <c r="BA77" s="219"/>
      <c r="BB77" s="220"/>
      <c r="BC77" s="220"/>
      <c r="BD77" s="220"/>
      <c r="BE77" s="220"/>
      <c r="BF77" s="220"/>
      <c r="BG77" s="220"/>
      <c r="BH77" s="221"/>
      <c r="BI77" s="219"/>
      <c r="BJ77" s="220"/>
      <c r="BK77" s="220"/>
      <c r="BL77" s="220"/>
      <c r="BM77" s="220"/>
      <c r="BN77" s="220"/>
      <c r="BO77" s="220"/>
      <c r="BP77" s="221"/>
      <c r="BQ77" s="234"/>
      <c r="BR77" s="235"/>
      <c r="BS77" s="235"/>
      <c r="BT77" s="235"/>
      <c r="BU77" s="235"/>
      <c r="BV77" s="235"/>
      <c r="BW77" s="236"/>
      <c r="BX77" s="666"/>
      <c r="BY77" s="667"/>
      <c r="BZ77" s="667"/>
      <c r="CA77" s="667"/>
      <c r="CB77" s="667"/>
      <c r="CC77" s="667"/>
      <c r="CD77" s="668"/>
      <c r="CE77" s="612"/>
      <c r="CF77" s="613"/>
      <c r="CG77" s="613"/>
      <c r="CH77" s="613"/>
      <c r="CI77" s="613"/>
      <c r="CJ77" s="613"/>
      <c r="CK77" s="614"/>
      <c r="CL77" s="219"/>
      <c r="CM77" s="220"/>
      <c r="CN77" s="220"/>
      <c r="CO77" s="220"/>
      <c r="CP77" s="220"/>
      <c r="CQ77" s="220"/>
      <c r="CR77" s="221"/>
      <c r="CS77" s="612"/>
      <c r="CT77" s="613"/>
      <c r="CU77" s="613"/>
      <c r="CV77" s="613"/>
      <c r="CW77" s="613"/>
      <c r="CX77" s="613"/>
      <c r="CY77" s="614"/>
      <c r="DA77" s="16"/>
      <c r="DF77" s="16"/>
    </row>
    <row r="78" spans="1:137"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219"/>
      <c r="AC78" s="220"/>
      <c r="AD78" s="220"/>
      <c r="AE78" s="220"/>
      <c r="AF78" s="220"/>
      <c r="AG78" s="220"/>
      <c r="AH78" s="220"/>
      <c r="AI78" s="220"/>
      <c r="AJ78" s="221"/>
      <c r="AK78" s="535" t="s">
        <v>340</v>
      </c>
      <c r="AL78" s="536"/>
      <c r="AM78" s="536"/>
      <c r="AN78" s="536"/>
      <c r="AO78" s="536"/>
      <c r="AP78" s="536"/>
      <c r="AQ78" s="536"/>
      <c r="AR78" s="537"/>
      <c r="AS78" s="535" t="s">
        <v>340</v>
      </c>
      <c r="AT78" s="536"/>
      <c r="AU78" s="536"/>
      <c r="AV78" s="536"/>
      <c r="AW78" s="536"/>
      <c r="AX78" s="536"/>
      <c r="AY78" s="536"/>
      <c r="AZ78" s="537"/>
      <c r="BA78" s="535" t="s">
        <v>340</v>
      </c>
      <c r="BB78" s="536"/>
      <c r="BC78" s="536"/>
      <c r="BD78" s="536"/>
      <c r="BE78" s="536"/>
      <c r="BF78" s="536"/>
      <c r="BG78" s="536"/>
      <c r="BH78" s="537"/>
      <c r="BI78" s="535" t="s">
        <v>340</v>
      </c>
      <c r="BJ78" s="536"/>
      <c r="BK78" s="536"/>
      <c r="BL78" s="536"/>
      <c r="BM78" s="536"/>
      <c r="BN78" s="536"/>
      <c r="BO78" s="536"/>
      <c r="BP78" s="537"/>
      <c r="BQ78" s="535" t="s">
        <v>340</v>
      </c>
      <c r="BR78" s="536"/>
      <c r="BS78" s="536"/>
      <c r="BT78" s="536"/>
      <c r="BU78" s="536"/>
      <c r="BV78" s="536"/>
      <c r="BW78" s="536"/>
      <c r="BX78" s="535" t="s">
        <v>340</v>
      </c>
      <c r="BY78" s="536"/>
      <c r="BZ78" s="536"/>
      <c r="CA78" s="536"/>
      <c r="CB78" s="536"/>
      <c r="CC78" s="536"/>
      <c r="CD78" s="536"/>
      <c r="CE78" s="535" t="s">
        <v>340</v>
      </c>
      <c r="CF78" s="536"/>
      <c r="CG78" s="536"/>
      <c r="CH78" s="536"/>
      <c r="CI78" s="536"/>
      <c r="CJ78" s="536"/>
      <c r="CK78" s="536"/>
      <c r="CL78" s="535" t="s">
        <v>340</v>
      </c>
      <c r="CM78" s="536"/>
      <c r="CN78" s="536"/>
      <c r="CO78" s="536"/>
      <c r="CP78" s="536"/>
      <c r="CQ78" s="536"/>
      <c r="CR78" s="536"/>
      <c r="CS78" s="535" t="s">
        <v>340</v>
      </c>
      <c r="CT78" s="536"/>
      <c r="CU78" s="536"/>
      <c r="CV78" s="536"/>
      <c r="CW78" s="536"/>
      <c r="CX78" s="536"/>
      <c r="CY78" s="537"/>
      <c r="DA78" s="16"/>
      <c r="DF78" s="16"/>
    </row>
    <row r="79" spans="1:137" ht="22.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246"/>
      <c r="AB79" s="675">
        <v>0</v>
      </c>
      <c r="AC79" s="673"/>
      <c r="AD79" s="673"/>
      <c r="AE79" s="673">
        <v>1</v>
      </c>
      <c r="AF79" s="673"/>
      <c r="AG79" s="673"/>
      <c r="AH79" s="673">
        <v>2</v>
      </c>
      <c r="AI79" s="673"/>
      <c r="AJ79" s="674"/>
      <c r="AK79" s="1447">
        <v>2860</v>
      </c>
      <c r="AL79" s="1447"/>
      <c r="AM79" s="1447"/>
      <c r="AN79" s="1447"/>
      <c r="AO79" s="1447"/>
      <c r="AP79" s="1447"/>
      <c r="AQ79" s="1447"/>
      <c r="AR79" s="1447"/>
      <c r="AS79" s="1447">
        <v>23400</v>
      </c>
      <c r="AT79" s="1447"/>
      <c r="AU79" s="1447"/>
      <c r="AV79" s="1447"/>
      <c r="AW79" s="1447"/>
      <c r="AX79" s="1447"/>
      <c r="AY79" s="1447"/>
      <c r="AZ79" s="1447"/>
      <c r="BA79" s="347">
        <f t="shared" ref="BA79:BA88" si="2">SUM(AK79:AZ79)</f>
        <v>26260</v>
      </c>
      <c r="BB79" s="605"/>
      <c r="BC79" s="605"/>
      <c r="BD79" s="605"/>
      <c r="BE79" s="605"/>
      <c r="BF79" s="605"/>
      <c r="BG79" s="605"/>
      <c r="BH79" s="605"/>
      <c r="BI79" s="1447">
        <v>1040</v>
      </c>
      <c r="BJ79" s="1447"/>
      <c r="BK79" s="1447"/>
      <c r="BL79" s="1447"/>
      <c r="BM79" s="1447"/>
      <c r="BN79" s="1447"/>
      <c r="BO79" s="1447"/>
      <c r="BP79" s="1505"/>
      <c r="BQ79" s="1447">
        <v>780</v>
      </c>
      <c r="BR79" s="605"/>
      <c r="BS79" s="605"/>
      <c r="BT79" s="605"/>
      <c r="BU79" s="605"/>
      <c r="BV79" s="605"/>
      <c r="BW79" s="605"/>
      <c r="BX79" s="1447">
        <v>50490</v>
      </c>
      <c r="BY79" s="1447"/>
      <c r="BZ79" s="1447"/>
      <c r="CA79" s="1447"/>
      <c r="CB79" s="1447"/>
      <c r="CC79" s="1447"/>
      <c r="CD79" s="1447"/>
      <c r="CE79" s="1447">
        <v>4180</v>
      </c>
      <c r="CF79" s="1447"/>
      <c r="CG79" s="1447"/>
      <c r="CH79" s="1447"/>
      <c r="CI79" s="1447"/>
      <c r="CJ79" s="1447"/>
      <c r="CK79" s="1447"/>
      <c r="CL79" s="347">
        <f t="shared" ref="CL79:CL88" si="3">SUM(BX79:CK79)</f>
        <v>54670</v>
      </c>
      <c r="CM79" s="347"/>
      <c r="CN79" s="347"/>
      <c r="CO79" s="347"/>
      <c r="CP79" s="347"/>
      <c r="CQ79" s="347"/>
      <c r="CR79" s="347"/>
      <c r="CS79" s="1447">
        <v>12050</v>
      </c>
      <c r="CT79" s="1447"/>
      <c r="CU79" s="1447"/>
      <c r="CV79" s="1447"/>
      <c r="CW79" s="1447"/>
      <c r="CX79" s="1447"/>
      <c r="CY79" s="1517"/>
      <c r="DA79" s="16"/>
      <c r="DF79" s="16"/>
    </row>
    <row r="80" spans="1:137"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246"/>
      <c r="AB80" s="669">
        <v>0</v>
      </c>
      <c r="AC80" s="670"/>
      <c r="AD80" s="670"/>
      <c r="AE80" s="670">
        <v>2</v>
      </c>
      <c r="AF80" s="670"/>
      <c r="AG80" s="670"/>
      <c r="AH80" s="670">
        <v>2</v>
      </c>
      <c r="AI80" s="670"/>
      <c r="AJ80" s="671"/>
      <c r="AK80" s="1448">
        <v>65000</v>
      </c>
      <c r="AL80" s="1448"/>
      <c r="AM80" s="1448"/>
      <c r="AN80" s="1448"/>
      <c r="AO80" s="1448"/>
      <c r="AP80" s="1448"/>
      <c r="AQ80" s="1448"/>
      <c r="AR80" s="1448"/>
      <c r="AS80" s="1448">
        <v>242100</v>
      </c>
      <c r="AT80" s="1448"/>
      <c r="AU80" s="1448"/>
      <c r="AV80" s="1448"/>
      <c r="AW80" s="1448"/>
      <c r="AX80" s="1448"/>
      <c r="AY80" s="1448"/>
      <c r="AZ80" s="1448"/>
      <c r="BA80" s="330">
        <f t="shared" si="2"/>
        <v>307100</v>
      </c>
      <c r="BB80" s="619"/>
      <c r="BC80" s="619"/>
      <c r="BD80" s="619"/>
      <c r="BE80" s="619"/>
      <c r="BF80" s="619"/>
      <c r="BG80" s="619"/>
      <c r="BH80" s="619"/>
      <c r="BI80" s="1448">
        <v>25740</v>
      </c>
      <c r="BJ80" s="1448"/>
      <c r="BK80" s="1448"/>
      <c r="BL80" s="1448"/>
      <c r="BM80" s="1448"/>
      <c r="BN80" s="1448"/>
      <c r="BO80" s="1448"/>
      <c r="BP80" s="1518"/>
      <c r="BQ80" s="309"/>
      <c r="BR80" s="310"/>
      <c r="BS80" s="310"/>
      <c r="BT80" s="310"/>
      <c r="BU80" s="310"/>
      <c r="BV80" s="310"/>
      <c r="BW80" s="310"/>
      <c r="BX80" s="1448">
        <v>1124970</v>
      </c>
      <c r="BY80" s="1448"/>
      <c r="BZ80" s="1448"/>
      <c r="CA80" s="1448"/>
      <c r="CB80" s="1448"/>
      <c r="CC80" s="1448"/>
      <c r="CD80" s="1448"/>
      <c r="CE80" s="1448">
        <v>62700</v>
      </c>
      <c r="CF80" s="1448"/>
      <c r="CG80" s="1448"/>
      <c r="CH80" s="1448"/>
      <c r="CI80" s="1448"/>
      <c r="CJ80" s="1448"/>
      <c r="CK80" s="1448"/>
      <c r="CL80" s="330">
        <f t="shared" si="3"/>
        <v>1187670</v>
      </c>
      <c r="CM80" s="330"/>
      <c r="CN80" s="330"/>
      <c r="CO80" s="330"/>
      <c r="CP80" s="330"/>
      <c r="CQ80" s="330"/>
      <c r="CR80" s="330"/>
      <c r="CS80" s="1448">
        <v>166200</v>
      </c>
      <c r="CT80" s="1448"/>
      <c r="CU80" s="1448"/>
      <c r="CV80" s="1448"/>
      <c r="CW80" s="1448"/>
      <c r="CX80" s="1448"/>
      <c r="CY80" s="1521"/>
      <c r="DA80" s="16"/>
      <c r="DF80" s="16"/>
    </row>
    <row r="81" spans="1:110"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246"/>
      <c r="AB81" s="669">
        <v>0</v>
      </c>
      <c r="AC81" s="670"/>
      <c r="AD81" s="670"/>
      <c r="AE81" s="670">
        <v>3</v>
      </c>
      <c r="AF81" s="670"/>
      <c r="AG81" s="670"/>
      <c r="AH81" s="670">
        <v>2</v>
      </c>
      <c r="AI81" s="670"/>
      <c r="AJ81" s="671"/>
      <c r="AK81" s="1448">
        <v>26260</v>
      </c>
      <c r="AL81" s="1448"/>
      <c r="AM81" s="1448"/>
      <c r="AN81" s="1448"/>
      <c r="AO81" s="1448"/>
      <c r="AP81" s="1448"/>
      <c r="AQ81" s="1448"/>
      <c r="AR81" s="1448"/>
      <c r="AS81" s="1448">
        <v>88800</v>
      </c>
      <c r="AT81" s="1448"/>
      <c r="AU81" s="1448"/>
      <c r="AV81" s="1448"/>
      <c r="AW81" s="1448"/>
      <c r="AX81" s="1448"/>
      <c r="AY81" s="1448"/>
      <c r="AZ81" s="1448"/>
      <c r="BA81" s="330">
        <f t="shared" si="2"/>
        <v>115060</v>
      </c>
      <c r="BB81" s="619"/>
      <c r="BC81" s="619"/>
      <c r="BD81" s="619"/>
      <c r="BE81" s="619"/>
      <c r="BF81" s="619"/>
      <c r="BG81" s="619"/>
      <c r="BH81" s="619"/>
      <c r="BI81" s="1448">
        <v>22880</v>
      </c>
      <c r="BJ81" s="1448"/>
      <c r="BK81" s="1448"/>
      <c r="BL81" s="1448"/>
      <c r="BM81" s="1448"/>
      <c r="BN81" s="1448"/>
      <c r="BO81" s="1448"/>
      <c r="BP81" s="1518"/>
      <c r="BQ81" s="309"/>
      <c r="BR81" s="310"/>
      <c r="BS81" s="310"/>
      <c r="BT81" s="310"/>
      <c r="BU81" s="310"/>
      <c r="BV81" s="310"/>
      <c r="BW81" s="310"/>
      <c r="BX81" s="1448">
        <v>1426590</v>
      </c>
      <c r="BY81" s="1448"/>
      <c r="BZ81" s="1448"/>
      <c r="CA81" s="1448"/>
      <c r="CB81" s="1448"/>
      <c r="CC81" s="1448"/>
      <c r="CD81" s="1448"/>
      <c r="CE81" s="1448">
        <v>40280</v>
      </c>
      <c r="CF81" s="1448"/>
      <c r="CG81" s="1448"/>
      <c r="CH81" s="1448"/>
      <c r="CI81" s="1448"/>
      <c r="CJ81" s="1448"/>
      <c r="CK81" s="1448"/>
      <c r="CL81" s="330">
        <f t="shared" si="3"/>
        <v>1466870</v>
      </c>
      <c r="CM81" s="330"/>
      <c r="CN81" s="330"/>
      <c r="CO81" s="330"/>
      <c r="CP81" s="330"/>
      <c r="CQ81" s="330"/>
      <c r="CR81" s="330"/>
      <c r="CS81" s="1448">
        <v>196980</v>
      </c>
      <c r="CT81" s="1448"/>
      <c r="CU81" s="1448"/>
      <c r="CV81" s="1448"/>
      <c r="CW81" s="1448"/>
      <c r="CX81" s="1448"/>
      <c r="CY81" s="1521"/>
      <c r="DA81" s="16"/>
      <c r="DF81" s="16"/>
    </row>
    <row r="82" spans="1:110"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246"/>
      <c r="AB82" s="669">
        <v>0</v>
      </c>
      <c r="AC82" s="670"/>
      <c r="AD82" s="670"/>
      <c r="AE82" s="670">
        <v>4</v>
      </c>
      <c r="AF82" s="670"/>
      <c r="AG82" s="670"/>
      <c r="AH82" s="670">
        <v>2</v>
      </c>
      <c r="AI82" s="670"/>
      <c r="AJ82" s="671"/>
      <c r="AK82" s="1448">
        <v>12220</v>
      </c>
      <c r="AL82" s="1448"/>
      <c r="AM82" s="1448"/>
      <c r="AN82" s="1448"/>
      <c r="AO82" s="1448"/>
      <c r="AP82" s="1448"/>
      <c r="AQ82" s="1448"/>
      <c r="AR82" s="1448"/>
      <c r="AS82" s="1448">
        <v>27000</v>
      </c>
      <c r="AT82" s="1448"/>
      <c r="AU82" s="1448"/>
      <c r="AV82" s="1448"/>
      <c r="AW82" s="1448"/>
      <c r="AX82" s="1448"/>
      <c r="AY82" s="1448"/>
      <c r="AZ82" s="1448"/>
      <c r="BA82" s="330">
        <f t="shared" si="2"/>
        <v>39220</v>
      </c>
      <c r="BB82" s="619"/>
      <c r="BC82" s="619"/>
      <c r="BD82" s="619"/>
      <c r="BE82" s="619"/>
      <c r="BF82" s="619"/>
      <c r="BG82" s="619"/>
      <c r="BH82" s="619"/>
      <c r="BI82" s="1448">
        <v>11440</v>
      </c>
      <c r="BJ82" s="1448"/>
      <c r="BK82" s="1448"/>
      <c r="BL82" s="1448"/>
      <c r="BM82" s="1448"/>
      <c r="BN82" s="1448"/>
      <c r="BO82" s="1448"/>
      <c r="BP82" s="1518"/>
      <c r="BQ82" s="309"/>
      <c r="BR82" s="310"/>
      <c r="BS82" s="310"/>
      <c r="BT82" s="310"/>
      <c r="BU82" s="310"/>
      <c r="BV82" s="310"/>
      <c r="BW82" s="310"/>
      <c r="BX82" s="1448">
        <v>1178760</v>
      </c>
      <c r="BY82" s="1448"/>
      <c r="BZ82" s="1448"/>
      <c r="CA82" s="1448"/>
      <c r="CB82" s="1448"/>
      <c r="CC82" s="1448"/>
      <c r="CD82" s="1448"/>
      <c r="CE82" s="1448">
        <v>14820</v>
      </c>
      <c r="CF82" s="1448"/>
      <c r="CG82" s="1448"/>
      <c r="CH82" s="1448"/>
      <c r="CI82" s="1448"/>
      <c r="CJ82" s="1448"/>
      <c r="CK82" s="1448"/>
      <c r="CL82" s="330">
        <f t="shared" si="3"/>
        <v>1193580</v>
      </c>
      <c r="CM82" s="330"/>
      <c r="CN82" s="330"/>
      <c r="CO82" s="330"/>
      <c r="CP82" s="330"/>
      <c r="CQ82" s="330"/>
      <c r="CR82" s="330"/>
      <c r="CS82" s="1448">
        <v>126310</v>
      </c>
      <c r="CT82" s="1448"/>
      <c r="CU82" s="1448"/>
      <c r="CV82" s="1448"/>
      <c r="CW82" s="1448"/>
      <c r="CX82" s="1448"/>
      <c r="CY82" s="1521"/>
      <c r="DA82" s="16"/>
      <c r="DF82" s="16"/>
    </row>
    <row r="83" spans="1:110"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246"/>
      <c r="AB83" s="669">
        <v>0</v>
      </c>
      <c r="AC83" s="670"/>
      <c r="AD83" s="670"/>
      <c r="AE83" s="670">
        <v>5</v>
      </c>
      <c r="AF83" s="670"/>
      <c r="AG83" s="670"/>
      <c r="AH83" s="670">
        <v>2</v>
      </c>
      <c r="AI83" s="670"/>
      <c r="AJ83" s="671"/>
      <c r="AK83" s="1448">
        <v>19500</v>
      </c>
      <c r="AL83" s="1448"/>
      <c r="AM83" s="1448"/>
      <c r="AN83" s="1448"/>
      <c r="AO83" s="1448"/>
      <c r="AP83" s="1448"/>
      <c r="AQ83" s="1448"/>
      <c r="AR83" s="1448"/>
      <c r="AS83" s="1448">
        <v>2100</v>
      </c>
      <c r="AT83" s="1448"/>
      <c r="AU83" s="1448"/>
      <c r="AV83" s="1448"/>
      <c r="AW83" s="1448"/>
      <c r="AX83" s="1448"/>
      <c r="AY83" s="1448"/>
      <c r="AZ83" s="1448"/>
      <c r="BA83" s="330">
        <f t="shared" si="2"/>
        <v>21600</v>
      </c>
      <c r="BB83" s="619"/>
      <c r="BC83" s="619"/>
      <c r="BD83" s="619"/>
      <c r="BE83" s="619"/>
      <c r="BF83" s="619"/>
      <c r="BG83" s="619"/>
      <c r="BH83" s="619"/>
      <c r="BI83" s="1448">
        <v>1300</v>
      </c>
      <c r="BJ83" s="1448"/>
      <c r="BK83" s="1448"/>
      <c r="BL83" s="1448"/>
      <c r="BM83" s="1448"/>
      <c r="BN83" s="1448"/>
      <c r="BO83" s="1448"/>
      <c r="BP83" s="1518"/>
      <c r="BQ83" s="309"/>
      <c r="BR83" s="310"/>
      <c r="BS83" s="310"/>
      <c r="BT83" s="310"/>
      <c r="BU83" s="310"/>
      <c r="BV83" s="310"/>
      <c r="BW83" s="310"/>
      <c r="BX83" s="1448">
        <v>812460</v>
      </c>
      <c r="BY83" s="1448"/>
      <c r="BZ83" s="1448"/>
      <c r="CA83" s="1448"/>
      <c r="CB83" s="1448"/>
      <c r="CC83" s="1448"/>
      <c r="CD83" s="1448"/>
      <c r="CE83" s="1448">
        <v>9880</v>
      </c>
      <c r="CF83" s="1448"/>
      <c r="CG83" s="1448"/>
      <c r="CH83" s="1448"/>
      <c r="CI83" s="1448"/>
      <c r="CJ83" s="1448"/>
      <c r="CK83" s="1448"/>
      <c r="CL83" s="330">
        <f t="shared" si="3"/>
        <v>822340</v>
      </c>
      <c r="CM83" s="330"/>
      <c r="CN83" s="330"/>
      <c r="CO83" s="330"/>
      <c r="CP83" s="330"/>
      <c r="CQ83" s="330"/>
      <c r="CR83" s="330"/>
      <c r="CS83" s="1448">
        <v>75280</v>
      </c>
      <c r="CT83" s="1448"/>
      <c r="CU83" s="1448"/>
      <c r="CV83" s="1448"/>
      <c r="CW83" s="1448"/>
      <c r="CX83" s="1448"/>
      <c r="CY83" s="1521"/>
      <c r="DA83" s="16"/>
      <c r="DF83" s="16"/>
    </row>
    <row r="84" spans="1:110"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246"/>
      <c r="AB84" s="669">
        <v>0</v>
      </c>
      <c r="AC84" s="670"/>
      <c r="AD84" s="670"/>
      <c r="AE84" s="670">
        <v>6</v>
      </c>
      <c r="AF84" s="670"/>
      <c r="AG84" s="670"/>
      <c r="AH84" s="670">
        <v>2</v>
      </c>
      <c r="AI84" s="670"/>
      <c r="AJ84" s="671"/>
      <c r="AK84" s="1448">
        <v>3380</v>
      </c>
      <c r="AL84" s="1448"/>
      <c r="AM84" s="1448"/>
      <c r="AN84" s="1448"/>
      <c r="AO84" s="1448"/>
      <c r="AP84" s="1448"/>
      <c r="AQ84" s="1448"/>
      <c r="AR84" s="1448"/>
      <c r="AS84" s="1448"/>
      <c r="AT84" s="1448"/>
      <c r="AU84" s="1448"/>
      <c r="AV84" s="1448"/>
      <c r="AW84" s="1448"/>
      <c r="AX84" s="1448"/>
      <c r="AY84" s="1448"/>
      <c r="AZ84" s="1448"/>
      <c r="BA84" s="330">
        <f t="shared" si="2"/>
        <v>3380</v>
      </c>
      <c r="BB84" s="619"/>
      <c r="BC84" s="619"/>
      <c r="BD84" s="619"/>
      <c r="BE84" s="619"/>
      <c r="BF84" s="619"/>
      <c r="BG84" s="619"/>
      <c r="BH84" s="619"/>
      <c r="BI84" s="1448"/>
      <c r="BJ84" s="1448"/>
      <c r="BK84" s="1448"/>
      <c r="BL84" s="1448"/>
      <c r="BM84" s="1448"/>
      <c r="BN84" s="1448"/>
      <c r="BO84" s="1448"/>
      <c r="BP84" s="1518"/>
      <c r="BQ84" s="309"/>
      <c r="BR84" s="310"/>
      <c r="BS84" s="310"/>
      <c r="BT84" s="310"/>
      <c r="BU84" s="310"/>
      <c r="BV84" s="310"/>
      <c r="BW84" s="310"/>
      <c r="BX84" s="1448">
        <v>482460</v>
      </c>
      <c r="BY84" s="1448"/>
      <c r="BZ84" s="1448"/>
      <c r="CA84" s="1448"/>
      <c r="CB84" s="1448"/>
      <c r="CC84" s="1448"/>
      <c r="CD84" s="1448"/>
      <c r="CE84" s="1448">
        <v>5320</v>
      </c>
      <c r="CF84" s="1448"/>
      <c r="CG84" s="1448"/>
      <c r="CH84" s="1448"/>
      <c r="CI84" s="1448"/>
      <c r="CJ84" s="1448"/>
      <c r="CK84" s="1448"/>
      <c r="CL84" s="330">
        <f t="shared" si="3"/>
        <v>487780</v>
      </c>
      <c r="CM84" s="330"/>
      <c r="CN84" s="330"/>
      <c r="CO84" s="330"/>
      <c r="CP84" s="330"/>
      <c r="CQ84" s="330"/>
      <c r="CR84" s="330"/>
      <c r="CS84" s="1448">
        <v>42500</v>
      </c>
      <c r="CT84" s="1448"/>
      <c r="CU84" s="1448"/>
      <c r="CV84" s="1448"/>
      <c r="CW84" s="1448"/>
      <c r="CX84" s="1448"/>
      <c r="CY84" s="1521"/>
      <c r="DA84" s="16"/>
      <c r="DF84" s="16"/>
    </row>
    <row r="85" spans="1:110"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246"/>
      <c r="AB85" s="669">
        <v>0</v>
      </c>
      <c r="AC85" s="670"/>
      <c r="AD85" s="670"/>
      <c r="AE85" s="670">
        <v>7</v>
      </c>
      <c r="AF85" s="670"/>
      <c r="AG85" s="670"/>
      <c r="AH85" s="670">
        <v>2</v>
      </c>
      <c r="AI85" s="670"/>
      <c r="AJ85" s="671"/>
      <c r="AK85" s="1448">
        <v>520</v>
      </c>
      <c r="AL85" s="1448"/>
      <c r="AM85" s="1448"/>
      <c r="AN85" s="1448"/>
      <c r="AO85" s="1448"/>
      <c r="AP85" s="1448"/>
      <c r="AQ85" s="1448"/>
      <c r="AR85" s="1448"/>
      <c r="AS85" s="309"/>
      <c r="AT85" s="309"/>
      <c r="AU85" s="309"/>
      <c r="AV85" s="309"/>
      <c r="AW85" s="309"/>
      <c r="AX85" s="309"/>
      <c r="AY85" s="309"/>
      <c r="AZ85" s="309"/>
      <c r="BA85" s="330">
        <f t="shared" si="2"/>
        <v>520</v>
      </c>
      <c r="BB85" s="619"/>
      <c r="BC85" s="619"/>
      <c r="BD85" s="619"/>
      <c r="BE85" s="619"/>
      <c r="BF85" s="619"/>
      <c r="BG85" s="619"/>
      <c r="BH85" s="619"/>
      <c r="BI85" s="309"/>
      <c r="BJ85" s="309"/>
      <c r="BK85" s="309"/>
      <c r="BL85" s="309"/>
      <c r="BM85" s="309"/>
      <c r="BN85" s="309"/>
      <c r="BO85" s="309"/>
      <c r="BP85" s="676"/>
      <c r="BQ85" s="309"/>
      <c r="BR85" s="310"/>
      <c r="BS85" s="310"/>
      <c r="BT85" s="310"/>
      <c r="BU85" s="310"/>
      <c r="BV85" s="310"/>
      <c r="BW85" s="310"/>
      <c r="BX85" s="1448">
        <v>104940</v>
      </c>
      <c r="BY85" s="1448"/>
      <c r="BZ85" s="1448"/>
      <c r="CA85" s="1448"/>
      <c r="CB85" s="1448"/>
      <c r="CC85" s="1448"/>
      <c r="CD85" s="1448"/>
      <c r="CE85" s="1448">
        <v>4560</v>
      </c>
      <c r="CF85" s="1448"/>
      <c r="CG85" s="1448"/>
      <c r="CH85" s="1448"/>
      <c r="CI85" s="1448"/>
      <c r="CJ85" s="1448"/>
      <c r="CK85" s="1448"/>
      <c r="CL85" s="330">
        <f t="shared" si="3"/>
        <v>109500</v>
      </c>
      <c r="CM85" s="330"/>
      <c r="CN85" s="330"/>
      <c r="CO85" s="330"/>
      <c r="CP85" s="330"/>
      <c r="CQ85" s="330"/>
      <c r="CR85" s="330"/>
      <c r="CS85" s="1448">
        <v>6440</v>
      </c>
      <c r="CT85" s="1448"/>
      <c r="CU85" s="1448"/>
      <c r="CV85" s="1448"/>
      <c r="CW85" s="1448"/>
      <c r="CX85" s="1448"/>
      <c r="CY85" s="1521"/>
      <c r="DA85" s="16"/>
      <c r="DF85" s="16"/>
    </row>
    <row r="86" spans="1:110"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246"/>
      <c r="AB86" s="669">
        <v>0</v>
      </c>
      <c r="AC86" s="670"/>
      <c r="AD86" s="670"/>
      <c r="AE86" s="670">
        <v>8</v>
      </c>
      <c r="AF86" s="670"/>
      <c r="AG86" s="670"/>
      <c r="AH86" s="670">
        <v>2</v>
      </c>
      <c r="AI86" s="670"/>
      <c r="AJ86" s="671"/>
      <c r="AK86" s="1448">
        <v>520</v>
      </c>
      <c r="AL86" s="1448"/>
      <c r="AM86" s="1448"/>
      <c r="AN86" s="1448"/>
      <c r="AO86" s="1448"/>
      <c r="AP86" s="1448"/>
      <c r="AQ86" s="1448"/>
      <c r="AR86" s="1448"/>
      <c r="AS86" s="309"/>
      <c r="AT86" s="309"/>
      <c r="AU86" s="309"/>
      <c r="AV86" s="309"/>
      <c r="AW86" s="309"/>
      <c r="AX86" s="309"/>
      <c r="AY86" s="309"/>
      <c r="AZ86" s="309"/>
      <c r="BA86" s="330">
        <f t="shared" si="2"/>
        <v>520</v>
      </c>
      <c r="BB86" s="619"/>
      <c r="BC86" s="619"/>
      <c r="BD86" s="619"/>
      <c r="BE86" s="619"/>
      <c r="BF86" s="619"/>
      <c r="BG86" s="619"/>
      <c r="BH86" s="619"/>
      <c r="BI86" s="309"/>
      <c r="BJ86" s="309"/>
      <c r="BK86" s="309"/>
      <c r="BL86" s="309"/>
      <c r="BM86" s="309"/>
      <c r="BN86" s="309"/>
      <c r="BO86" s="309"/>
      <c r="BP86" s="676"/>
      <c r="BQ86" s="309"/>
      <c r="BR86" s="310"/>
      <c r="BS86" s="310"/>
      <c r="BT86" s="310"/>
      <c r="BU86" s="310"/>
      <c r="BV86" s="310"/>
      <c r="BW86" s="310"/>
      <c r="BX86" s="1448">
        <v>62700</v>
      </c>
      <c r="BY86" s="1448"/>
      <c r="BZ86" s="1448"/>
      <c r="CA86" s="1448"/>
      <c r="CB86" s="1448"/>
      <c r="CC86" s="1448"/>
      <c r="CD86" s="1448"/>
      <c r="CE86" s="1448">
        <v>3800</v>
      </c>
      <c r="CF86" s="1448"/>
      <c r="CG86" s="1448"/>
      <c r="CH86" s="1448"/>
      <c r="CI86" s="1448"/>
      <c r="CJ86" s="1448"/>
      <c r="CK86" s="1448"/>
      <c r="CL86" s="330">
        <f t="shared" si="3"/>
        <v>66500</v>
      </c>
      <c r="CM86" s="330"/>
      <c r="CN86" s="330"/>
      <c r="CO86" s="330"/>
      <c r="CP86" s="330"/>
      <c r="CQ86" s="330"/>
      <c r="CR86" s="330"/>
      <c r="CS86" s="1448">
        <v>2020</v>
      </c>
      <c r="CT86" s="1448"/>
      <c r="CU86" s="1448"/>
      <c r="CV86" s="1448"/>
      <c r="CW86" s="1448"/>
      <c r="CX86" s="1448"/>
      <c r="CY86" s="1521"/>
      <c r="DA86" s="16"/>
      <c r="DF86" s="16"/>
    </row>
    <row r="87" spans="1:110"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246"/>
      <c r="AB87" s="669">
        <v>0</v>
      </c>
      <c r="AC87" s="670"/>
      <c r="AD87" s="670"/>
      <c r="AE87" s="670">
        <v>9</v>
      </c>
      <c r="AF87" s="670"/>
      <c r="AG87" s="670"/>
      <c r="AH87" s="670">
        <v>2</v>
      </c>
      <c r="AI87" s="670"/>
      <c r="AJ87" s="671"/>
      <c r="AK87" s="1448">
        <v>2080</v>
      </c>
      <c r="AL87" s="1448"/>
      <c r="AM87" s="1448"/>
      <c r="AN87" s="1448"/>
      <c r="AO87" s="1448"/>
      <c r="AP87" s="1448"/>
      <c r="AQ87" s="1448"/>
      <c r="AR87" s="1448"/>
      <c r="AS87" s="309"/>
      <c r="AT87" s="309"/>
      <c r="AU87" s="309"/>
      <c r="AV87" s="309"/>
      <c r="AW87" s="309"/>
      <c r="AX87" s="309"/>
      <c r="AY87" s="309"/>
      <c r="AZ87" s="309"/>
      <c r="BA87" s="330">
        <f t="shared" si="2"/>
        <v>2080</v>
      </c>
      <c r="BB87" s="619"/>
      <c r="BC87" s="619"/>
      <c r="BD87" s="619"/>
      <c r="BE87" s="619"/>
      <c r="BF87" s="619"/>
      <c r="BG87" s="619"/>
      <c r="BH87" s="619"/>
      <c r="BI87" s="309"/>
      <c r="BJ87" s="309"/>
      <c r="BK87" s="309"/>
      <c r="BL87" s="309"/>
      <c r="BM87" s="309"/>
      <c r="BN87" s="309"/>
      <c r="BO87" s="309"/>
      <c r="BP87" s="676"/>
      <c r="BQ87" s="309"/>
      <c r="BR87" s="310"/>
      <c r="BS87" s="310"/>
      <c r="BT87" s="310"/>
      <c r="BU87" s="310"/>
      <c r="BV87" s="310"/>
      <c r="BW87" s="310"/>
      <c r="BX87" s="1448">
        <v>97350</v>
      </c>
      <c r="BY87" s="1448"/>
      <c r="BZ87" s="1448"/>
      <c r="CA87" s="1448"/>
      <c r="CB87" s="1448"/>
      <c r="CC87" s="1448"/>
      <c r="CD87" s="1448"/>
      <c r="CE87" s="1448">
        <v>6460</v>
      </c>
      <c r="CF87" s="1448"/>
      <c r="CG87" s="1448"/>
      <c r="CH87" s="1448"/>
      <c r="CI87" s="1448"/>
      <c r="CJ87" s="1448"/>
      <c r="CK87" s="1448"/>
      <c r="CL87" s="330">
        <f t="shared" si="3"/>
        <v>103810</v>
      </c>
      <c r="CM87" s="330"/>
      <c r="CN87" s="330"/>
      <c r="CO87" s="330"/>
      <c r="CP87" s="330"/>
      <c r="CQ87" s="330"/>
      <c r="CR87" s="330"/>
      <c r="CS87" s="309"/>
      <c r="CT87" s="309"/>
      <c r="CU87" s="309"/>
      <c r="CV87" s="309"/>
      <c r="CW87" s="309"/>
      <c r="CX87" s="309"/>
      <c r="CY87" s="677"/>
      <c r="DA87" s="16"/>
      <c r="DF87" s="16"/>
    </row>
    <row r="88" spans="1:110" ht="1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246"/>
      <c r="AB88" s="678">
        <v>1</v>
      </c>
      <c r="AC88" s="679"/>
      <c r="AD88" s="680"/>
      <c r="AE88" s="681">
        <v>0</v>
      </c>
      <c r="AF88" s="679"/>
      <c r="AG88" s="682"/>
      <c r="AH88" s="650">
        <v>2</v>
      </c>
      <c r="AI88" s="679"/>
      <c r="AJ88" s="679"/>
      <c r="AK88" s="321">
        <f>SUM(AK79:AR87)</f>
        <v>132340</v>
      </c>
      <c r="AL88" s="321"/>
      <c r="AM88" s="321"/>
      <c r="AN88" s="321"/>
      <c r="AO88" s="321"/>
      <c r="AP88" s="321"/>
      <c r="AQ88" s="321"/>
      <c r="AR88" s="321"/>
      <c r="AS88" s="321">
        <f>SUM(AS79:AZ87)</f>
        <v>383400</v>
      </c>
      <c r="AT88" s="321"/>
      <c r="AU88" s="321"/>
      <c r="AV88" s="321"/>
      <c r="AW88" s="321"/>
      <c r="AX88" s="321"/>
      <c r="AY88" s="321"/>
      <c r="AZ88" s="321"/>
      <c r="BA88" s="321">
        <f t="shared" si="2"/>
        <v>515740</v>
      </c>
      <c r="BB88" s="626"/>
      <c r="BC88" s="626"/>
      <c r="BD88" s="626"/>
      <c r="BE88" s="626"/>
      <c r="BF88" s="626"/>
      <c r="BG88" s="626"/>
      <c r="BH88" s="626"/>
      <c r="BI88" s="321">
        <f>SUM(BI79:BP87)</f>
        <v>62400</v>
      </c>
      <c r="BJ88" s="321"/>
      <c r="BK88" s="321"/>
      <c r="BL88" s="321"/>
      <c r="BM88" s="321"/>
      <c r="BN88" s="321"/>
      <c r="BO88" s="321"/>
      <c r="BP88" s="484"/>
      <c r="BQ88" s="321">
        <f>SUM(BQ79:BW87)</f>
        <v>780</v>
      </c>
      <c r="BR88" s="626"/>
      <c r="BS88" s="626"/>
      <c r="BT88" s="626"/>
      <c r="BU88" s="626"/>
      <c r="BV88" s="626"/>
      <c r="BW88" s="626"/>
      <c r="BX88" s="321">
        <f>SUM(BX79:CD87)</f>
        <v>5340720</v>
      </c>
      <c r="BY88" s="626"/>
      <c r="BZ88" s="626"/>
      <c r="CA88" s="626"/>
      <c r="CB88" s="626"/>
      <c r="CC88" s="626"/>
      <c r="CD88" s="626"/>
      <c r="CE88" s="321">
        <f>SUM(CE79:CK87)</f>
        <v>152000</v>
      </c>
      <c r="CF88" s="626"/>
      <c r="CG88" s="626"/>
      <c r="CH88" s="626"/>
      <c r="CI88" s="626"/>
      <c r="CJ88" s="626"/>
      <c r="CK88" s="626"/>
      <c r="CL88" s="321">
        <f t="shared" si="3"/>
        <v>5492720</v>
      </c>
      <c r="CM88" s="321"/>
      <c r="CN88" s="321"/>
      <c r="CO88" s="321"/>
      <c r="CP88" s="321"/>
      <c r="CQ88" s="321"/>
      <c r="CR88" s="321"/>
      <c r="CS88" s="321">
        <f>SUM(CS79:CY87)</f>
        <v>627780</v>
      </c>
      <c r="CT88" s="626"/>
      <c r="CU88" s="626"/>
      <c r="CV88" s="626"/>
      <c r="CW88" s="626"/>
      <c r="CX88" s="626"/>
      <c r="CY88" s="627"/>
      <c r="DA88" s="16"/>
      <c r="DF88" s="16"/>
    </row>
    <row r="89" spans="1:110" ht="11.2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32"/>
      <c r="AC89" s="32"/>
      <c r="AD89" s="32"/>
      <c r="AE89" s="32"/>
      <c r="AF89" s="32"/>
      <c r="AG89" s="32"/>
      <c r="AH89" s="32"/>
      <c r="AI89" s="32"/>
      <c r="AJ89" s="32"/>
      <c r="BC89" s="17"/>
      <c r="BS89" s="17"/>
      <c r="BT89" s="17"/>
      <c r="DA89" s="16"/>
      <c r="DF89" s="16"/>
    </row>
    <row r="90" spans="1:110"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246"/>
      <c r="AB90" s="675">
        <v>1</v>
      </c>
      <c r="AC90" s="673"/>
      <c r="AD90" s="673"/>
      <c r="AE90" s="673">
        <v>1</v>
      </c>
      <c r="AF90" s="673"/>
      <c r="AG90" s="673"/>
      <c r="AH90" s="673">
        <v>2</v>
      </c>
      <c r="AI90" s="673"/>
      <c r="AJ90" s="674"/>
      <c r="AK90" s="347">
        <f>SUM(AK79:AR81)</f>
        <v>94120</v>
      </c>
      <c r="AL90" s="347"/>
      <c r="AM90" s="347"/>
      <c r="AN90" s="347"/>
      <c r="AO90" s="347"/>
      <c r="AP90" s="347"/>
      <c r="AQ90" s="347"/>
      <c r="AR90" s="347"/>
      <c r="AS90" s="347">
        <f>SUM(AS79:AZ81)</f>
        <v>354300</v>
      </c>
      <c r="AT90" s="347"/>
      <c r="AU90" s="347"/>
      <c r="AV90" s="347"/>
      <c r="AW90" s="347"/>
      <c r="AX90" s="347"/>
      <c r="AY90" s="347"/>
      <c r="AZ90" s="347"/>
      <c r="BA90" s="347">
        <f>SUM(AK90:AZ90)</f>
        <v>448420</v>
      </c>
      <c r="BB90" s="605"/>
      <c r="BC90" s="605"/>
      <c r="BD90" s="605"/>
      <c r="BE90" s="605"/>
      <c r="BF90" s="605"/>
      <c r="BG90" s="605"/>
      <c r="BH90" s="605"/>
      <c r="BI90" s="347">
        <f>SUM(BI79:BP81)</f>
        <v>49660</v>
      </c>
      <c r="BJ90" s="347"/>
      <c r="BK90" s="347"/>
      <c r="BL90" s="347"/>
      <c r="BM90" s="347"/>
      <c r="BN90" s="347"/>
      <c r="BO90" s="347"/>
      <c r="BP90" s="487"/>
      <c r="BQ90" s="347">
        <f>SUM(BQ79:BW81)</f>
        <v>780</v>
      </c>
      <c r="BR90" s="605"/>
      <c r="BS90" s="605"/>
      <c r="BT90" s="605"/>
      <c r="BU90" s="605"/>
      <c r="BV90" s="605"/>
      <c r="BW90" s="605"/>
      <c r="BX90" s="347">
        <f>SUM(BX79:CD81)</f>
        <v>2602050</v>
      </c>
      <c r="BY90" s="605"/>
      <c r="BZ90" s="605"/>
      <c r="CA90" s="605"/>
      <c r="CB90" s="605"/>
      <c r="CC90" s="605"/>
      <c r="CD90" s="605"/>
      <c r="CE90" s="347">
        <f>SUM(CE79:CK81)</f>
        <v>107160</v>
      </c>
      <c r="CF90" s="605"/>
      <c r="CG90" s="605"/>
      <c r="CH90" s="605"/>
      <c r="CI90" s="605"/>
      <c r="CJ90" s="605"/>
      <c r="CK90" s="605"/>
      <c r="CL90" s="347">
        <f>SUM(BX90:CK90)</f>
        <v>2709210</v>
      </c>
      <c r="CM90" s="605"/>
      <c r="CN90" s="605"/>
      <c r="CO90" s="605"/>
      <c r="CP90" s="605"/>
      <c r="CQ90" s="605"/>
      <c r="CR90" s="605"/>
      <c r="CS90" s="347">
        <f>SUM(CS79:CY81)</f>
        <v>375230</v>
      </c>
      <c r="CT90" s="605"/>
      <c r="CU90" s="605"/>
      <c r="CV90" s="605"/>
      <c r="CW90" s="605"/>
      <c r="CX90" s="605"/>
      <c r="CY90" s="628"/>
      <c r="DA90" s="16"/>
      <c r="DF90" s="16"/>
    </row>
    <row r="91" spans="1:110"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246"/>
      <c r="AB91" s="669">
        <v>1</v>
      </c>
      <c r="AC91" s="670"/>
      <c r="AD91" s="670"/>
      <c r="AE91" s="670">
        <v>2</v>
      </c>
      <c r="AF91" s="670"/>
      <c r="AG91" s="670"/>
      <c r="AH91" s="670">
        <v>2</v>
      </c>
      <c r="AI91" s="670"/>
      <c r="AJ91" s="671"/>
      <c r="AK91" s="330">
        <f>SUM(AK82:AR85)</f>
        <v>35620</v>
      </c>
      <c r="AL91" s="330"/>
      <c r="AM91" s="330"/>
      <c r="AN91" s="330"/>
      <c r="AO91" s="330"/>
      <c r="AP91" s="330"/>
      <c r="AQ91" s="330"/>
      <c r="AR91" s="330"/>
      <c r="AS91" s="330">
        <f>SUM(AS82:AZ85)</f>
        <v>29100</v>
      </c>
      <c r="AT91" s="330"/>
      <c r="AU91" s="330"/>
      <c r="AV91" s="330"/>
      <c r="AW91" s="330"/>
      <c r="AX91" s="330"/>
      <c r="AY91" s="330"/>
      <c r="AZ91" s="330"/>
      <c r="BA91" s="330">
        <f>SUM(AK91:AZ91)</f>
        <v>64720</v>
      </c>
      <c r="BB91" s="619"/>
      <c r="BC91" s="619"/>
      <c r="BD91" s="619"/>
      <c r="BE91" s="619"/>
      <c r="BF91" s="619"/>
      <c r="BG91" s="619"/>
      <c r="BH91" s="619"/>
      <c r="BI91" s="330">
        <f>SUM(BI82:BP85)</f>
        <v>12740</v>
      </c>
      <c r="BJ91" s="330"/>
      <c r="BK91" s="330"/>
      <c r="BL91" s="330"/>
      <c r="BM91" s="330"/>
      <c r="BN91" s="330"/>
      <c r="BO91" s="330"/>
      <c r="BP91" s="481"/>
      <c r="BQ91" s="687"/>
      <c r="BR91" s="688"/>
      <c r="BS91" s="688"/>
      <c r="BT91" s="688"/>
      <c r="BU91" s="688"/>
      <c r="BV91" s="688"/>
      <c r="BW91" s="688"/>
      <c r="BX91" s="330">
        <f>SUM(BX82:CD85)</f>
        <v>2578620</v>
      </c>
      <c r="BY91" s="619"/>
      <c r="BZ91" s="619"/>
      <c r="CA91" s="619"/>
      <c r="CB91" s="619"/>
      <c r="CC91" s="619"/>
      <c r="CD91" s="619"/>
      <c r="CE91" s="330">
        <f>SUM(CE82:CK85)</f>
        <v>34580</v>
      </c>
      <c r="CF91" s="619"/>
      <c r="CG91" s="619"/>
      <c r="CH91" s="619"/>
      <c r="CI91" s="619"/>
      <c r="CJ91" s="619"/>
      <c r="CK91" s="619"/>
      <c r="CL91" s="330">
        <f>SUM(BX91:CK91)</f>
        <v>2613200</v>
      </c>
      <c r="CM91" s="619"/>
      <c r="CN91" s="619"/>
      <c r="CO91" s="619"/>
      <c r="CP91" s="619"/>
      <c r="CQ91" s="619"/>
      <c r="CR91" s="619"/>
      <c r="CS91" s="330">
        <f>SUM(CS82:CY85)</f>
        <v>250530</v>
      </c>
      <c r="CT91" s="619"/>
      <c r="CU91" s="619"/>
      <c r="CV91" s="619"/>
      <c r="CW91" s="619"/>
      <c r="CX91" s="619"/>
      <c r="CY91" s="629"/>
      <c r="DA91" s="16"/>
      <c r="DF91" s="16"/>
    </row>
    <row r="92" spans="1:110"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669">
        <v>1</v>
      </c>
      <c r="AC92" s="670"/>
      <c r="AD92" s="670"/>
      <c r="AE92" s="670">
        <v>3</v>
      </c>
      <c r="AF92" s="670"/>
      <c r="AG92" s="670"/>
      <c r="AH92" s="670">
        <v>2</v>
      </c>
      <c r="AI92" s="670"/>
      <c r="AJ92" s="671"/>
      <c r="AK92" s="330">
        <f>AK86</f>
        <v>520</v>
      </c>
      <c r="AL92" s="330"/>
      <c r="AM92" s="330"/>
      <c r="AN92" s="330"/>
      <c r="AO92" s="330"/>
      <c r="AP92" s="330"/>
      <c r="AQ92" s="330"/>
      <c r="AR92" s="330"/>
      <c r="AS92" s="309"/>
      <c r="AT92" s="309"/>
      <c r="AU92" s="309"/>
      <c r="AV92" s="309"/>
      <c r="AW92" s="309"/>
      <c r="AX92" s="309"/>
      <c r="AY92" s="309"/>
      <c r="AZ92" s="309"/>
      <c r="BA92" s="330">
        <f>SUM(AK92:AZ92)</f>
        <v>520</v>
      </c>
      <c r="BB92" s="619"/>
      <c r="BC92" s="619"/>
      <c r="BD92" s="619"/>
      <c r="BE92" s="619"/>
      <c r="BF92" s="619"/>
      <c r="BG92" s="619"/>
      <c r="BH92" s="619"/>
      <c r="BI92" s="309"/>
      <c r="BJ92" s="309"/>
      <c r="BK92" s="309"/>
      <c r="BL92" s="309"/>
      <c r="BM92" s="309"/>
      <c r="BN92" s="309"/>
      <c r="BO92" s="309"/>
      <c r="BP92" s="309"/>
      <c r="BQ92" s="687"/>
      <c r="BR92" s="688"/>
      <c r="BS92" s="688"/>
      <c r="BT92" s="688"/>
      <c r="BU92" s="688"/>
      <c r="BV92" s="688"/>
      <c r="BW92" s="688"/>
      <c r="BX92" s="330">
        <f>BX86</f>
        <v>62700</v>
      </c>
      <c r="BY92" s="619"/>
      <c r="BZ92" s="619"/>
      <c r="CA92" s="619"/>
      <c r="CB92" s="619"/>
      <c r="CC92" s="619"/>
      <c r="CD92" s="619"/>
      <c r="CE92" s="330">
        <f>CE86</f>
        <v>3800</v>
      </c>
      <c r="CF92" s="619"/>
      <c r="CG92" s="619"/>
      <c r="CH92" s="619"/>
      <c r="CI92" s="619"/>
      <c r="CJ92" s="619"/>
      <c r="CK92" s="619"/>
      <c r="CL92" s="330">
        <f>SUM(BX92:CK92)</f>
        <v>66500</v>
      </c>
      <c r="CM92" s="619"/>
      <c r="CN92" s="619"/>
      <c r="CO92" s="619"/>
      <c r="CP92" s="619"/>
      <c r="CQ92" s="619"/>
      <c r="CR92" s="619"/>
      <c r="CS92" s="330">
        <f>CS86</f>
        <v>2020</v>
      </c>
      <c r="CT92" s="619"/>
      <c r="CU92" s="619"/>
      <c r="CV92" s="619"/>
      <c r="CW92" s="619"/>
      <c r="CX92" s="619"/>
      <c r="CY92" s="629"/>
      <c r="DA92" s="16"/>
      <c r="DF92" s="16"/>
    </row>
    <row r="93" spans="1:11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689">
        <v>1</v>
      </c>
      <c r="AC93" s="690"/>
      <c r="AD93" s="690"/>
      <c r="AE93" s="690">
        <v>4</v>
      </c>
      <c r="AF93" s="690"/>
      <c r="AG93" s="690"/>
      <c r="AH93" s="690">
        <v>2</v>
      </c>
      <c r="AI93" s="690"/>
      <c r="AJ93" s="681"/>
      <c r="AK93" s="321">
        <f>AK87</f>
        <v>2080</v>
      </c>
      <c r="AL93" s="321"/>
      <c r="AM93" s="321"/>
      <c r="AN93" s="321"/>
      <c r="AO93" s="321"/>
      <c r="AP93" s="321"/>
      <c r="AQ93" s="321"/>
      <c r="AR93" s="321"/>
      <c r="AS93" s="683"/>
      <c r="AT93" s="683"/>
      <c r="AU93" s="683"/>
      <c r="AV93" s="683"/>
      <c r="AW93" s="683"/>
      <c r="AX93" s="683"/>
      <c r="AY93" s="683"/>
      <c r="AZ93" s="683"/>
      <c r="BA93" s="321">
        <f>SUM(AK93:AZ93)</f>
        <v>2080</v>
      </c>
      <c r="BB93" s="626"/>
      <c r="BC93" s="626"/>
      <c r="BD93" s="626"/>
      <c r="BE93" s="626"/>
      <c r="BF93" s="626"/>
      <c r="BG93" s="626"/>
      <c r="BH93" s="626"/>
      <c r="BI93" s="683"/>
      <c r="BJ93" s="683"/>
      <c r="BK93" s="683"/>
      <c r="BL93" s="683"/>
      <c r="BM93" s="683"/>
      <c r="BN93" s="683"/>
      <c r="BO93" s="683"/>
      <c r="BP93" s="684"/>
      <c r="BQ93" s="683"/>
      <c r="BR93" s="691"/>
      <c r="BS93" s="691"/>
      <c r="BT93" s="691"/>
      <c r="BU93" s="691"/>
      <c r="BV93" s="691"/>
      <c r="BW93" s="691"/>
      <c r="BX93" s="321">
        <f>BX87</f>
        <v>97350</v>
      </c>
      <c r="BY93" s="626"/>
      <c r="BZ93" s="626"/>
      <c r="CA93" s="626"/>
      <c r="CB93" s="626"/>
      <c r="CC93" s="626"/>
      <c r="CD93" s="626"/>
      <c r="CE93" s="321">
        <f>CE87</f>
        <v>6460</v>
      </c>
      <c r="CF93" s="626"/>
      <c r="CG93" s="626"/>
      <c r="CH93" s="626"/>
      <c r="CI93" s="626"/>
      <c r="CJ93" s="626"/>
      <c r="CK93" s="626"/>
      <c r="CL93" s="321">
        <f>SUM(BX93:CK93)</f>
        <v>103810</v>
      </c>
      <c r="CM93" s="626"/>
      <c r="CN93" s="626"/>
      <c r="CO93" s="626"/>
      <c r="CP93" s="626"/>
      <c r="CQ93" s="626"/>
      <c r="CR93" s="626"/>
      <c r="CS93" s="685"/>
      <c r="CT93" s="685"/>
      <c r="CU93" s="685"/>
      <c r="CV93" s="685"/>
      <c r="CW93" s="685"/>
      <c r="CX93" s="685"/>
      <c r="CY93" s="686"/>
      <c r="DA93" s="16"/>
      <c r="DF93" s="16"/>
    </row>
    <row r="94" spans="1:110" ht="11.25" customHeight="1" thickBot="1">
      <c r="M94" s="16"/>
      <c r="R94" s="16"/>
      <c r="U94" s="17"/>
      <c r="V94" s="17"/>
      <c r="W94" s="17"/>
      <c r="AB94" s="32"/>
      <c r="AC94" s="32"/>
      <c r="AD94" s="32"/>
      <c r="AE94" s="32"/>
      <c r="AF94" s="32"/>
      <c r="AG94" s="32"/>
      <c r="AH94" s="32"/>
      <c r="AI94" s="32"/>
      <c r="AJ94" s="32"/>
      <c r="BC94" s="17"/>
      <c r="BS94" s="17"/>
      <c r="BT94" s="17"/>
      <c r="DA94" s="16"/>
      <c r="DF94" s="16"/>
    </row>
    <row r="95" spans="1:110" ht="15" customHeight="1">
      <c r="A95" s="433" t="s">
        <v>14</v>
      </c>
      <c r="B95" s="434"/>
      <c r="C95" s="434"/>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513"/>
      <c r="AB95" s="675">
        <v>1</v>
      </c>
      <c r="AC95" s="673"/>
      <c r="AD95" s="673"/>
      <c r="AE95" s="673">
        <v>5</v>
      </c>
      <c r="AF95" s="673"/>
      <c r="AG95" s="673"/>
      <c r="AH95" s="673">
        <v>2</v>
      </c>
      <c r="AI95" s="673"/>
      <c r="AJ95" s="674"/>
      <c r="AK95" s="1447">
        <v>129740</v>
      </c>
      <c r="AL95" s="1447"/>
      <c r="AM95" s="1447"/>
      <c r="AN95" s="1447"/>
      <c r="AO95" s="1447"/>
      <c r="AP95" s="1447"/>
      <c r="AQ95" s="1447"/>
      <c r="AR95" s="1447"/>
      <c r="AS95" s="1447">
        <v>383400</v>
      </c>
      <c r="AT95" s="1447"/>
      <c r="AU95" s="1447"/>
      <c r="AV95" s="1447"/>
      <c r="AW95" s="1447"/>
      <c r="AX95" s="1447"/>
      <c r="AY95" s="1447"/>
      <c r="AZ95" s="1447"/>
      <c r="BA95" s="347">
        <f>SUM(AK95:AZ95)</f>
        <v>513140</v>
      </c>
      <c r="BB95" s="605"/>
      <c r="BC95" s="605"/>
      <c r="BD95" s="605"/>
      <c r="BE95" s="605"/>
      <c r="BF95" s="605"/>
      <c r="BG95" s="605"/>
      <c r="BH95" s="605"/>
      <c r="BI95" s="1447">
        <v>62400</v>
      </c>
      <c r="BJ95" s="1447"/>
      <c r="BK95" s="1447"/>
      <c r="BL95" s="1447"/>
      <c r="BM95" s="1447"/>
      <c r="BN95" s="1447"/>
      <c r="BO95" s="1447"/>
      <c r="BP95" s="1505"/>
      <c r="BQ95" s="1447">
        <v>780</v>
      </c>
      <c r="BR95" s="605"/>
      <c r="BS95" s="605"/>
      <c r="BT95" s="605"/>
      <c r="BU95" s="605"/>
      <c r="BV95" s="605"/>
      <c r="BW95" s="605"/>
      <c r="BX95" s="1447">
        <v>5180670</v>
      </c>
      <c r="BY95" s="1447"/>
      <c r="BZ95" s="1447"/>
      <c r="CA95" s="1447"/>
      <c r="CB95" s="1447"/>
      <c r="CC95" s="1447"/>
      <c r="CD95" s="1447"/>
      <c r="CE95" s="1447">
        <v>141740</v>
      </c>
      <c r="CF95" s="1447"/>
      <c r="CG95" s="1447"/>
      <c r="CH95" s="1447"/>
      <c r="CI95" s="1447"/>
      <c r="CJ95" s="1447"/>
      <c r="CK95" s="1447"/>
      <c r="CL95" s="347">
        <f>SUM(BX95:CK95)</f>
        <v>5322410</v>
      </c>
      <c r="CM95" s="347"/>
      <c r="CN95" s="347"/>
      <c r="CO95" s="347"/>
      <c r="CP95" s="347"/>
      <c r="CQ95" s="347"/>
      <c r="CR95" s="347"/>
      <c r="CS95" s="1447">
        <v>625430</v>
      </c>
      <c r="CT95" s="1447"/>
      <c r="CU95" s="1447"/>
      <c r="CV95" s="1447"/>
      <c r="CW95" s="1447"/>
      <c r="CX95" s="1447"/>
      <c r="CY95" s="1517"/>
      <c r="DA95" s="16"/>
      <c r="DF95" s="16"/>
    </row>
    <row r="96" spans="1:110" ht="15" customHeight="1">
      <c r="A96" s="548"/>
      <c r="B96" s="551"/>
      <c r="C96" s="551"/>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669">
        <v>1</v>
      </c>
      <c r="AC96" s="670"/>
      <c r="AD96" s="670"/>
      <c r="AE96" s="670">
        <v>6</v>
      </c>
      <c r="AF96" s="670"/>
      <c r="AG96" s="670"/>
      <c r="AH96" s="670">
        <v>2</v>
      </c>
      <c r="AI96" s="670"/>
      <c r="AJ96" s="671"/>
      <c r="AK96" s="1448">
        <v>520</v>
      </c>
      <c r="AL96" s="1448"/>
      <c r="AM96" s="1448"/>
      <c r="AN96" s="1448"/>
      <c r="AO96" s="1448"/>
      <c r="AP96" s="1448"/>
      <c r="AQ96" s="1448"/>
      <c r="AR96" s="1448"/>
      <c r="AS96" s="309"/>
      <c r="AT96" s="309"/>
      <c r="AU96" s="309"/>
      <c r="AV96" s="309"/>
      <c r="AW96" s="309"/>
      <c r="AX96" s="309"/>
      <c r="AY96" s="309"/>
      <c r="AZ96" s="309"/>
      <c r="BA96" s="330">
        <f>SUM(AK96:AZ96)</f>
        <v>520</v>
      </c>
      <c r="BB96" s="619"/>
      <c r="BC96" s="619"/>
      <c r="BD96" s="619"/>
      <c r="BE96" s="619"/>
      <c r="BF96" s="619"/>
      <c r="BG96" s="619"/>
      <c r="BH96" s="619"/>
      <c r="BI96" s="309"/>
      <c r="BJ96" s="309"/>
      <c r="BK96" s="309"/>
      <c r="BL96" s="309"/>
      <c r="BM96" s="309"/>
      <c r="BN96" s="309"/>
      <c r="BO96" s="309"/>
      <c r="BP96" s="676"/>
      <c r="BQ96" s="309"/>
      <c r="BR96" s="310"/>
      <c r="BS96" s="310"/>
      <c r="BT96" s="310"/>
      <c r="BU96" s="310"/>
      <c r="BV96" s="310"/>
      <c r="BW96" s="310"/>
      <c r="BX96" s="1448">
        <v>62700</v>
      </c>
      <c r="BY96" s="1448"/>
      <c r="BZ96" s="1448"/>
      <c r="CA96" s="1448"/>
      <c r="CB96" s="1448"/>
      <c r="CC96" s="1448"/>
      <c r="CD96" s="1448"/>
      <c r="CE96" s="1448">
        <v>3800</v>
      </c>
      <c r="CF96" s="1448"/>
      <c r="CG96" s="1448"/>
      <c r="CH96" s="1448"/>
      <c r="CI96" s="1448"/>
      <c r="CJ96" s="1448"/>
      <c r="CK96" s="1448"/>
      <c r="CL96" s="330">
        <f>SUM(BX96:CK96)</f>
        <v>66500</v>
      </c>
      <c r="CM96" s="330"/>
      <c r="CN96" s="330"/>
      <c r="CO96" s="330"/>
      <c r="CP96" s="330"/>
      <c r="CQ96" s="330"/>
      <c r="CR96" s="330"/>
      <c r="CS96" s="1448">
        <v>2020</v>
      </c>
      <c r="CT96" s="1448"/>
      <c r="CU96" s="1448"/>
      <c r="CV96" s="1448"/>
      <c r="CW96" s="1448"/>
      <c r="CX96" s="1448"/>
      <c r="CY96" s="1521"/>
      <c r="DA96" s="16"/>
      <c r="DF96" s="16"/>
    </row>
    <row r="97" spans="1:137" ht="15" customHeight="1">
      <c r="A97" s="548"/>
      <c r="B97" s="551"/>
      <c r="C97" s="551"/>
      <c r="D97" s="551"/>
      <c r="E97" s="551"/>
      <c r="F97" s="552"/>
      <c r="G97" s="245" t="s">
        <v>10</v>
      </c>
      <c r="H97" s="246"/>
      <c r="I97" s="246"/>
      <c r="J97" s="246"/>
      <c r="K97" s="246"/>
      <c r="L97" s="246"/>
      <c r="M97" s="246"/>
      <c r="N97" s="246"/>
      <c r="O97" s="246"/>
      <c r="P97" s="246"/>
      <c r="Q97" s="246"/>
      <c r="R97" s="246"/>
      <c r="S97" s="246"/>
      <c r="T97" s="246"/>
      <c r="U97" s="246"/>
      <c r="V97" s="246"/>
      <c r="W97" s="246"/>
      <c r="X97" s="246"/>
      <c r="Y97" s="246"/>
      <c r="Z97" s="246"/>
      <c r="AA97" s="513"/>
      <c r="AB97" s="669">
        <v>1</v>
      </c>
      <c r="AC97" s="670"/>
      <c r="AD97" s="670"/>
      <c r="AE97" s="670">
        <v>7</v>
      </c>
      <c r="AF97" s="670"/>
      <c r="AG97" s="670"/>
      <c r="AH97" s="670">
        <v>2</v>
      </c>
      <c r="AI97" s="670"/>
      <c r="AJ97" s="671"/>
      <c r="AK97" s="1448">
        <v>2080</v>
      </c>
      <c r="AL97" s="1448"/>
      <c r="AM97" s="1448"/>
      <c r="AN97" s="1448"/>
      <c r="AO97" s="1448"/>
      <c r="AP97" s="1448"/>
      <c r="AQ97" s="1448"/>
      <c r="AR97" s="1448"/>
      <c r="AS97" s="309"/>
      <c r="AT97" s="309"/>
      <c r="AU97" s="309"/>
      <c r="AV97" s="309"/>
      <c r="AW97" s="309"/>
      <c r="AX97" s="309"/>
      <c r="AY97" s="309"/>
      <c r="AZ97" s="309"/>
      <c r="BA97" s="330">
        <f>SUM(AK97:AZ97)</f>
        <v>2080</v>
      </c>
      <c r="BB97" s="619"/>
      <c r="BC97" s="619"/>
      <c r="BD97" s="619"/>
      <c r="BE97" s="619"/>
      <c r="BF97" s="619"/>
      <c r="BG97" s="619"/>
      <c r="BH97" s="619"/>
      <c r="BI97" s="309"/>
      <c r="BJ97" s="309"/>
      <c r="BK97" s="309"/>
      <c r="BL97" s="309"/>
      <c r="BM97" s="309"/>
      <c r="BN97" s="309"/>
      <c r="BO97" s="309"/>
      <c r="BP97" s="676"/>
      <c r="BQ97" s="309"/>
      <c r="BR97" s="310"/>
      <c r="BS97" s="310"/>
      <c r="BT97" s="310"/>
      <c r="BU97" s="310"/>
      <c r="BV97" s="310"/>
      <c r="BW97" s="310"/>
      <c r="BX97" s="1448">
        <v>97350</v>
      </c>
      <c r="BY97" s="1448"/>
      <c r="BZ97" s="1448"/>
      <c r="CA97" s="1448"/>
      <c r="CB97" s="1448"/>
      <c r="CC97" s="1448"/>
      <c r="CD97" s="1448"/>
      <c r="CE97" s="1448">
        <v>6460</v>
      </c>
      <c r="CF97" s="1448"/>
      <c r="CG97" s="1448"/>
      <c r="CH97" s="1448"/>
      <c r="CI97" s="1448"/>
      <c r="CJ97" s="1448"/>
      <c r="CK97" s="1448"/>
      <c r="CL97" s="330">
        <f>SUM(BX97:CK97)</f>
        <v>103810</v>
      </c>
      <c r="CM97" s="330"/>
      <c r="CN97" s="330"/>
      <c r="CO97" s="330"/>
      <c r="CP97" s="330"/>
      <c r="CQ97" s="330"/>
      <c r="CR97" s="330"/>
      <c r="CS97" s="1448"/>
      <c r="CT97" s="1448"/>
      <c r="CU97" s="1448"/>
      <c r="CV97" s="1448"/>
      <c r="CW97" s="1448"/>
      <c r="CX97" s="1448"/>
      <c r="CY97" s="1521"/>
      <c r="DA97" s="16"/>
      <c r="DF97" s="16"/>
    </row>
    <row r="98" spans="1:137"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246"/>
      <c r="AB98" s="689">
        <v>1</v>
      </c>
      <c r="AC98" s="690"/>
      <c r="AD98" s="690"/>
      <c r="AE98" s="690">
        <v>8</v>
      </c>
      <c r="AF98" s="690"/>
      <c r="AG98" s="690"/>
      <c r="AH98" s="690">
        <v>2</v>
      </c>
      <c r="AI98" s="690"/>
      <c r="AJ98" s="681"/>
      <c r="AK98" s="321">
        <f>SUM(AK95:AR97)</f>
        <v>132340</v>
      </c>
      <c r="AL98" s="321"/>
      <c r="AM98" s="321"/>
      <c r="AN98" s="321"/>
      <c r="AO98" s="321"/>
      <c r="AP98" s="321"/>
      <c r="AQ98" s="321"/>
      <c r="AR98" s="321"/>
      <c r="AS98" s="321">
        <f>SUM(AS95:AZ97)</f>
        <v>383400</v>
      </c>
      <c r="AT98" s="321"/>
      <c r="AU98" s="321"/>
      <c r="AV98" s="321"/>
      <c r="AW98" s="321"/>
      <c r="AX98" s="321"/>
      <c r="AY98" s="321"/>
      <c r="AZ98" s="321"/>
      <c r="BA98" s="321">
        <f>SUM(AK98:AZ98)</f>
        <v>515740</v>
      </c>
      <c r="BB98" s="626"/>
      <c r="BC98" s="626"/>
      <c r="BD98" s="626"/>
      <c r="BE98" s="626"/>
      <c r="BF98" s="626"/>
      <c r="BG98" s="626"/>
      <c r="BH98" s="626"/>
      <c r="BI98" s="321">
        <f>SUM(BI95:BP97)</f>
        <v>62400</v>
      </c>
      <c r="BJ98" s="321"/>
      <c r="BK98" s="321"/>
      <c r="BL98" s="321"/>
      <c r="BM98" s="321"/>
      <c r="BN98" s="321"/>
      <c r="BO98" s="321"/>
      <c r="BP98" s="484"/>
      <c r="BQ98" s="321">
        <f>SUM(BQ95:BW97)</f>
        <v>780</v>
      </c>
      <c r="BR98" s="626"/>
      <c r="BS98" s="626"/>
      <c r="BT98" s="626"/>
      <c r="BU98" s="626"/>
      <c r="BV98" s="626"/>
      <c r="BW98" s="626"/>
      <c r="BX98" s="321">
        <f>SUM(BX95:CD97)</f>
        <v>5340720</v>
      </c>
      <c r="BY98" s="626"/>
      <c r="BZ98" s="626"/>
      <c r="CA98" s="626"/>
      <c r="CB98" s="626"/>
      <c r="CC98" s="626"/>
      <c r="CD98" s="626"/>
      <c r="CE98" s="321">
        <f>SUM(CE95:CK97)</f>
        <v>152000</v>
      </c>
      <c r="CF98" s="626"/>
      <c r="CG98" s="626"/>
      <c r="CH98" s="626"/>
      <c r="CI98" s="626"/>
      <c r="CJ98" s="626"/>
      <c r="CK98" s="626"/>
      <c r="CL98" s="321">
        <f>SUM(BX98:CK98)</f>
        <v>5492720</v>
      </c>
      <c r="CM98" s="321"/>
      <c r="CN98" s="321"/>
      <c r="CO98" s="321"/>
      <c r="CP98" s="321"/>
      <c r="CQ98" s="321"/>
      <c r="CR98" s="321"/>
      <c r="CS98" s="321">
        <f>SUM(CS95:CY97)</f>
        <v>627450</v>
      </c>
      <c r="CT98" s="626"/>
      <c r="CU98" s="626"/>
      <c r="CV98" s="626"/>
      <c r="CW98" s="626"/>
      <c r="CX98" s="626"/>
      <c r="CY98" s="627"/>
      <c r="DA98" s="16"/>
      <c r="DF98" s="16"/>
    </row>
    <row r="99" spans="1:137" s="17" customFormat="1" ht="15" customHeight="1">
      <c r="A99" s="35"/>
      <c r="B99" s="40"/>
      <c r="C99" s="40"/>
      <c r="D99" s="36"/>
      <c r="E99" s="36"/>
      <c r="F99" s="36"/>
      <c r="G99" s="138"/>
      <c r="H99" s="138"/>
      <c r="I99" s="138"/>
      <c r="J99" s="138"/>
      <c r="K99" s="138"/>
      <c r="L99" s="138"/>
      <c r="M99" s="138"/>
      <c r="N99" s="138"/>
      <c r="O99" s="138"/>
      <c r="P99" s="138"/>
      <c r="Q99" s="138"/>
      <c r="R99" s="138"/>
      <c r="S99" s="138"/>
      <c r="T99" s="138"/>
      <c r="U99" s="138"/>
      <c r="V99" s="138"/>
      <c r="W99" s="138"/>
      <c r="X99" s="138"/>
      <c r="Y99" s="138"/>
      <c r="Z99" s="138"/>
      <c r="AA99" s="138"/>
      <c r="AB99" s="37"/>
      <c r="AC99" s="37"/>
      <c r="AD99" s="37"/>
      <c r="AE99" s="37"/>
      <c r="AF99" s="37"/>
      <c r="AG99" s="37"/>
      <c r="AH99" s="37"/>
      <c r="AI99" s="37"/>
      <c r="AJ99" s="37"/>
      <c r="AK99" s="143"/>
      <c r="AL99" s="41"/>
      <c r="AM99" s="41"/>
      <c r="AN99" s="41"/>
      <c r="AO99" s="41"/>
      <c r="AP99" s="41"/>
      <c r="AQ99" s="41"/>
      <c r="AR99" s="41"/>
      <c r="AS99" s="41"/>
      <c r="AT99" s="143"/>
      <c r="AU99" s="41"/>
      <c r="AV99" s="41"/>
      <c r="AW99" s="41"/>
      <c r="AX99" s="41"/>
      <c r="AY99" s="41"/>
      <c r="AZ99" s="41"/>
      <c r="BA99" s="41"/>
      <c r="BB99" s="143"/>
      <c r="BC99" s="143"/>
      <c r="BD99" s="143"/>
      <c r="BE99" s="143"/>
      <c r="BF99" s="143"/>
      <c r="BG99" s="143"/>
      <c r="BH99" s="143"/>
      <c r="BI99" s="143"/>
      <c r="BJ99" s="143"/>
      <c r="BK99" s="143"/>
      <c r="BL99" s="143"/>
      <c r="BM99" s="143"/>
      <c r="BN99" s="143"/>
      <c r="BO99" s="143"/>
      <c r="BP99" s="143"/>
      <c r="BQ99" s="143"/>
      <c r="BR99" s="143"/>
      <c r="BS99" s="143"/>
      <c r="BT99" s="143"/>
      <c r="BU99" s="143"/>
      <c r="BV99" s="144"/>
      <c r="BW99" s="144"/>
      <c r="BX99" s="144"/>
      <c r="BY99" s="144"/>
      <c r="BZ99" s="144"/>
      <c r="CA99" s="144"/>
      <c r="CB99" s="144"/>
      <c r="CC99" s="144"/>
      <c r="CD99" s="144"/>
      <c r="CE99" s="37"/>
      <c r="CF99" s="37"/>
      <c r="CG99" s="37"/>
      <c r="CH99" s="37"/>
      <c r="CI99" s="37"/>
      <c r="CJ99" s="37"/>
      <c r="CK99" s="37"/>
      <c r="CL99" s="37"/>
      <c r="CM99" s="37"/>
      <c r="CN99" s="143"/>
      <c r="CO99" s="144"/>
      <c r="CP99" s="144"/>
      <c r="CQ99" s="144"/>
      <c r="CR99" s="144"/>
      <c r="CS99" s="144"/>
      <c r="CT99" s="144"/>
      <c r="CU99" s="144"/>
      <c r="CV99" s="144"/>
      <c r="CW99" s="144"/>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row>
    <row r="100" spans="1:137" s="152" customFormat="1" ht="12.75" customHeight="1">
      <c r="A100" s="631"/>
      <c r="B100" s="631"/>
      <c r="C100" s="631"/>
      <c r="D100" s="631"/>
      <c r="E100" s="631"/>
      <c r="F100" s="631"/>
      <c r="G100" s="632"/>
      <c r="H100" s="633" t="s">
        <v>62</v>
      </c>
      <c r="I100" s="266"/>
      <c r="J100" s="266"/>
      <c r="K100" s="266"/>
      <c r="L100" s="266"/>
      <c r="M100" s="266"/>
      <c r="N100" s="266"/>
      <c r="O100" s="266"/>
      <c r="P100" s="266"/>
      <c r="Q100" s="266"/>
      <c r="R100" s="266"/>
      <c r="S100" s="266"/>
      <c r="T100" s="266"/>
      <c r="U100" s="266"/>
      <c r="V100" s="266"/>
      <c r="W100" s="266"/>
      <c r="X100" s="266"/>
      <c r="Y100" s="267"/>
      <c r="Z100" s="634" t="s">
        <v>517</v>
      </c>
      <c r="AA100" s="266"/>
      <c r="AB100" s="266"/>
      <c r="AC100" s="266"/>
      <c r="AD100" s="266"/>
      <c r="AE100" s="267"/>
      <c r="AF100" s="514" t="str">
        <f>"第51表　課税標準額段階別"&amp; LEFT(表00!AA1,6) &amp; "分所得割額等に関する調
　　　　　　　　　　　　　　【給与所得者】（つづき）
第5表関係　(2)所得控除額に関する調"</f>
        <v>第51表　課税標準額段階別平成29年度分所得割額等に関する調
　　　　　　　　　　　　　　【給与所得者】（つづき）
第5表関係　(2)所得控除額に関する調</v>
      </c>
      <c r="AG100" s="514"/>
      <c r="AH100" s="514"/>
      <c r="AI100" s="514"/>
      <c r="AJ100" s="514"/>
      <c r="AK100" s="514"/>
      <c r="AL100" s="514"/>
      <c r="AM100" s="514"/>
      <c r="AN100" s="514"/>
      <c r="AO100" s="514"/>
      <c r="AP100" s="514"/>
      <c r="AQ100" s="514"/>
      <c r="AR100" s="514"/>
      <c r="AS100" s="514"/>
      <c r="AT100" s="514"/>
      <c r="AU100" s="514"/>
      <c r="AV100" s="514"/>
      <c r="AW100" s="514"/>
      <c r="AX100" s="514"/>
      <c r="AY100" s="514"/>
      <c r="AZ100" s="514"/>
      <c r="BA100" s="514"/>
      <c r="BB100" s="514"/>
      <c r="BC100" s="514"/>
      <c r="BD100" s="514"/>
      <c r="BE100" s="514"/>
      <c r="BF100" s="514"/>
      <c r="BG100" s="514"/>
      <c r="BH100" s="514"/>
      <c r="BI100" s="514"/>
      <c r="BJ100" s="514"/>
      <c r="BK100" s="514"/>
      <c r="BL100" s="514"/>
      <c r="BM100" s="514"/>
      <c r="BN100" s="514"/>
      <c r="BO100" s="514"/>
      <c r="BP100" s="514"/>
      <c r="BQ100" s="514"/>
      <c r="BR100" s="514"/>
      <c r="BS100" s="514"/>
      <c r="BT100" s="514"/>
      <c r="BU100" s="514"/>
      <c r="BV100" s="514"/>
      <c r="BW100" s="514"/>
      <c r="BX100" s="514"/>
      <c r="BY100" s="514"/>
      <c r="BZ100" s="514"/>
      <c r="CA100" s="514"/>
      <c r="CB100" s="514"/>
      <c r="CC100" s="514"/>
      <c r="CD100" s="514"/>
      <c r="CE100" s="514"/>
      <c r="CF100" s="514"/>
      <c r="CG100" s="514"/>
      <c r="CH100" s="514"/>
      <c r="CI100" s="514"/>
      <c r="CJ100" s="514"/>
      <c r="CK100" s="514"/>
      <c r="CL100" s="514"/>
      <c r="CM100" s="514"/>
      <c r="CN100" s="514"/>
      <c r="CO100" s="514"/>
      <c r="CP100" s="514"/>
      <c r="CQ100" s="514"/>
      <c r="CR100" s="514"/>
      <c r="CS100" s="514"/>
      <c r="CT100" s="514"/>
      <c r="CU100" s="514"/>
      <c r="CV100" s="514"/>
      <c r="CW100" s="514"/>
      <c r="CX100" s="514"/>
      <c r="CY100" s="624" t="s">
        <v>608</v>
      </c>
      <c r="CZ100" s="624"/>
      <c r="DA100" s="624"/>
      <c r="DB100" s="624"/>
      <c r="DC100" s="624"/>
      <c r="DD100" s="624"/>
      <c r="DE100" s="624"/>
      <c r="DF100" s="624"/>
      <c r="DG100" s="624"/>
      <c r="DH100" s="624"/>
      <c r="DI100" s="624"/>
      <c r="DJ100" s="624"/>
      <c r="DK100" s="290" t="str">
        <f>DK1</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37" s="152" customFormat="1" ht="13.15" customHeight="1" thickBot="1">
      <c r="A101" s="631"/>
      <c r="B101" s="631"/>
      <c r="C101" s="631"/>
      <c r="D101" s="631"/>
      <c r="E101" s="631"/>
      <c r="F101" s="631"/>
      <c r="G101" s="632"/>
      <c r="H101" s="268"/>
      <c r="I101" s="269"/>
      <c r="J101" s="269"/>
      <c r="K101" s="269"/>
      <c r="L101" s="269"/>
      <c r="M101" s="269"/>
      <c r="N101" s="269"/>
      <c r="O101" s="269"/>
      <c r="P101" s="269"/>
      <c r="Q101" s="269"/>
      <c r="R101" s="269"/>
      <c r="S101" s="269"/>
      <c r="T101" s="269"/>
      <c r="U101" s="269"/>
      <c r="V101" s="269"/>
      <c r="W101" s="269"/>
      <c r="X101" s="269"/>
      <c r="Y101" s="270"/>
      <c r="Z101" s="268"/>
      <c r="AA101" s="269"/>
      <c r="AB101" s="269"/>
      <c r="AC101" s="269"/>
      <c r="AD101" s="269"/>
      <c r="AE101" s="270"/>
      <c r="AF101" s="514"/>
      <c r="AG101" s="514"/>
      <c r="AH101" s="514"/>
      <c r="AI101" s="514"/>
      <c r="AJ101" s="514"/>
      <c r="AK101" s="514"/>
      <c r="AL101" s="514"/>
      <c r="AM101" s="514"/>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c r="CC101" s="514"/>
      <c r="CD101" s="514"/>
      <c r="CE101" s="514"/>
      <c r="CF101" s="514"/>
      <c r="CG101" s="514"/>
      <c r="CH101" s="514"/>
      <c r="CI101" s="514"/>
      <c r="CJ101" s="514"/>
      <c r="CK101" s="514"/>
      <c r="CL101" s="514"/>
      <c r="CM101" s="514"/>
      <c r="CN101" s="514"/>
      <c r="CO101" s="514"/>
      <c r="CP101" s="514"/>
      <c r="CQ101" s="514"/>
      <c r="CR101" s="514"/>
      <c r="CS101" s="514"/>
      <c r="CT101" s="514"/>
      <c r="CU101" s="514"/>
      <c r="CV101" s="514"/>
      <c r="CW101" s="514"/>
      <c r="CX101" s="514"/>
      <c r="CY101" s="617"/>
      <c r="CZ101" s="617"/>
      <c r="DA101" s="617"/>
      <c r="DB101" s="617"/>
      <c r="DC101" s="617"/>
      <c r="DD101" s="617"/>
      <c r="DE101" s="617"/>
      <c r="DF101" s="617"/>
      <c r="DG101" s="617"/>
      <c r="DH101" s="617"/>
      <c r="DI101" s="617"/>
      <c r="DJ101" s="617"/>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37" s="152" customFormat="1" ht="25.5" customHeight="1" thickBot="1">
      <c r="A102" s="651"/>
      <c r="B102" s="651"/>
      <c r="C102" s="651"/>
      <c r="D102" s="651"/>
      <c r="E102" s="651"/>
      <c r="F102" s="651"/>
      <c r="G102" s="672"/>
      <c r="H102" s="635">
        <f>H3</f>
        <v>4</v>
      </c>
      <c r="I102" s="652"/>
      <c r="J102" s="653"/>
      <c r="K102" s="635">
        <f>K3</f>
        <v>2</v>
      </c>
      <c r="L102" s="652"/>
      <c r="M102" s="653"/>
      <c r="N102" s="635">
        <f>N3</f>
        <v>2</v>
      </c>
      <c r="O102" s="652"/>
      <c r="P102" s="653"/>
      <c r="Q102" s="635">
        <f>Q3</f>
        <v>0</v>
      </c>
      <c r="R102" s="652"/>
      <c r="S102" s="653"/>
      <c r="T102" s="635">
        <f>T3</f>
        <v>2</v>
      </c>
      <c r="U102" s="652"/>
      <c r="V102" s="653"/>
      <c r="W102" s="635">
        <f>W3</f>
        <v>9</v>
      </c>
      <c r="X102" s="652"/>
      <c r="Y102" s="653"/>
      <c r="Z102" s="625">
        <v>5</v>
      </c>
      <c r="AA102" s="276"/>
      <c r="AB102" s="277"/>
      <c r="AC102" s="635">
        <v>1</v>
      </c>
      <c r="AD102" s="279"/>
      <c r="AE102" s="280"/>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617" t="s">
        <v>515</v>
      </c>
      <c r="CZ102" s="617"/>
      <c r="DA102" s="617"/>
      <c r="DB102" s="617"/>
      <c r="DC102" s="617"/>
      <c r="DD102" s="617"/>
      <c r="DE102" s="617"/>
      <c r="DF102" s="617"/>
      <c r="DG102" s="617"/>
      <c r="DH102" s="617"/>
      <c r="DI102" s="617"/>
      <c r="DJ102" s="617"/>
      <c r="DK102" s="289" t="str">
        <f>DK3</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37" ht="15" customHeight="1">
      <c r="AF103" s="514"/>
      <c r="AG103" s="514"/>
      <c r="AH103" s="514"/>
      <c r="AI103" s="514"/>
      <c r="AJ103" s="514"/>
      <c r="AK103" s="514"/>
      <c r="AL103" s="514"/>
      <c r="AM103" s="514"/>
      <c r="AN103" s="514"/>
      <c r="AO103" s="514"/>
      <c r="AP103" s="514"/>
      <c r="AQ103" s="514"/>
      <c r="AR103" s="514"/>
      <c r="AS103" s="514"/>
      <c r="AT103" s="514"/>
      <c r="AU103" s="514"/>
      <c r="AV103" s="514"/>
      <c r="AW103" s="514"/>
      <c r="AX103" s="514"/>
      <c r="AY103" s="514"/>
      <c r="AZ103" s="514"/>
      <c r="BA103" s="514"/>
      <c r="BB103" s="514"/>
      <c r="BC103" s="514"/>
      <c r="BD103" s="514"/>
      <c r="BE103" s="514"/>
      <c r="BF103" s="514"/>
      <c r="BG103" s="514"/>
      <c r="BH103" s="514"/>
      <c r="BI103" s="514"/>
      <c r="BJ103" s="514"/>
      <c r="BK103" s="514"/>
      <c r="BL103" s="514"/>
      <c r="BM103" s="514"/>
      <c r="BN103" s="514"/>
      <c r="BO103" s="514"/>
      <c r="BP103" s="514"/>
      <c r="BQ103" s="514"/>
      <c r="BR103" s="514"/>
      <c r="BS103" s="514"/>
      <c r="BT103" s="514"/>
      <c r="BU103" s="514"/>
      <c r="BV103" s="514"/>
      <c r="BW103" s="514"/>
      <c r="BX103" s="514"/>
      <c r="BY103" s="514"/>
      <c r="BZ103" s="514"/>
      <c r="CA103" s="514"/>
      <c r="CB103" s="514"/>
      <c r="CC103" s="514"/>
      <c r="CD103" s="514"/>
      <c r="CE103" s="514"/>
      <c r="CF103" s="514"/>
      <c r="CG103" s="514"/>
      <c r="CH103" s="514"/>
      <c r="CI103" s="514"/>
      <c r="CJ103" s="514"/>
      <c r="CK103" s="514"/>
      <c r="CL103" s="514"/>
      <c r="CM103" s="514"/>
      <c r="CN103" s="514"/>
      <c r="CO103" s="514"/>
      <c r="CP103" s="514"/>
      <c r="CQ103" s="514"/>
      <c r="CR103" s="514"/>
      <c r="CS103" s="514"/>
      <c r="CT103" s="514"/>
      <c r="CU103" s="514"/>
      <c r="CV103" s="514"/>
      <c r="CW103" s="514"/>
      <c r="CX103" s="514"/>
    </row>
    <row r="105" spans="1:137" ht="15" customHeight="1">
      <c r="AK105" s="271" t="s">
        <v>693</v>
      </c>
      <c r="AL105" s="271"/>
      <c r="AM105" s="271"/>
      <c r="AN105" s="271"/>
      <c r="AO105" s="271"/>
      <c r="AP105" s="271"/>
      <c r="AQ105" s="271"/>
      <c r="AR105" s="271"/>
      <c r="AS105" s="271"/>
      <c r="AT105" s="271"/>
      <c r="AU105" s="271" t="s">
        <v>188</v>
      </c>
      <c r="AV105" s="271"/>
      <c r="AW105" s="271"/>
      <c r="AX105" s="271"/>
      <c r="AY105" s="271"/>
      <c r="AZ105" s="271"/>
      <c r="BA105" s="271"/>
      <c r="BB105" s="271"/>
      <c r="BC105" s="271"/>
      <c r="BD105" s="271"/>
      <c r="BE105" s="271" t="s">
        <v>480</v>
      </c>
      <c r="BF105" s="271"/>
      <c r="BG105" s="271"/>
      <c r="BH105" s="271"/>
      <c r="BI105" s="271"/>
      <c r="BJ105" s="271"/>
      <c r="BK105" s="271"/>
      <c r="BL105" s="271"/>
      <c r="BM105" s="271"/>
      <c r="BN105" s="271"/>
      <c r="BO105" s="271" t="s">
        <v>481</v>
      </c>
      <c r="BP105" s="271"/>
      <c r="BQ105" s="271"/>
      <c r="BR105" s="271"/>
      <c r="BS105" s="271"/>
      <c r="BT105" s="271"/>
      <c r="BU105" s="271"/>
      <c r="BV105" s="271"/>
      <c r="BW105" s="271"/>
      <c r="BX105" s="271"/>
      <c r="BY105" s="271" t="s">
        <v>482</v>
      </c>
      <c r="BZ105" s="271"/>
      <c r="CA105" s="271"/>
      <c r="CB105" s="271"/>
      <c r="CC105" s="271"/>
      <c r="CD105" s="271"/>
      <c r="CE105" s="271"/>
      <c r="CF105" s="271"/>
      <c r="CG105" s="271"/>
      <c r="CH105" s="271"/>
      <c r="CI105" s="271" t="s">
        <v>661</v>
      </c>
      <c r="CJ105" s="271"/>
      <c r="CK105" s="271"/>
      <c r="CL105" s="271"/>
      <c r="CM105" s="271"/>
      <c r="CN105" s="271"/>
      <c r="CO105" s="271"/>
      <c r="CP105" s="271"/>
      <c r="CQ105" s="271"/>
      <c r="CR105" s="271"/>
      <c r="CS105" s="271" t="s">
        <v>476</v>
      </c>
      <c r="CT105" s="271"/>
      <c r="CU105" s="271"/>
      <c r="CV105" s="271"/>
      <c r="CW105" s="271"/>
      <c r="CX105" s="271"/>
      <c r="CY105" s="271"/>
      <c r="CZ105" s="271"/>
      <c r="DA105" s="271"/>
      <c r="DB105" s="271"/>
      <c r="DC105" s="271" t="s">
        <v>477</v>
      </c>
      <c r="DD105" s="271"/>
      <c r="DE105" s="271"/>
      <c r="DF105" s="271"/>
      <c r="DG105" s="271"/>
      <c r="DH105" s="271"/>
      <c r="DI105" s="271"/>
      <c r="DJ105" s="271"/>
      <c r="DK105" s="271"/>
      <c r="DL105" s="271"/>
      <c r="DM105" s="271"/>
      <c r="DN105" s="271"/>
    </row>
    <row r="106" spans="1:137" ht="15" customHeight="1">
      <c r="A106" s="522" t="s">
        <v>347</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666</v>
      </c>
      <c r="AC106" s="201"/>
      <c r="AD106" s="201"/>
      <c r="AE106" s="201"/>
      <c r="AF106" s="201"/>
      <c r="AG106" s="201"/>
      <c r="AH106" s="201"/>
      <c r="AI106" s="201"/>
      <c r="AJ106" s="202"/>
      <c r="AK106" s="245" t="s">
        <v>213</v>
      </c>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7"/>
      <c r="CI106" s="200" t="s">
        <v>308</v>
      </c>
      <c r="CJ106" s="201"/>
      <c r="CK106" s="201"/>
      <c r="CL106" s="201"/>
      <c r="CM106" s="201"/>
      <c r="CN106" s="201"/>
      <c r="CO106" s="201"/>
      <c r="CP106" s="201"/>
      <c r="CQ106" s="201"/>
      <c r="CR106" s="202"/>
      <c r="CS106" s="200" t="s">
        <v>214</v>
      </c>
      <c r="CT106" s="201"/>
      <c r="CU106" s="201"/>
      <c r="CV106" s="201"/>
      <c r="CW106" s="201"/>
      <c r="CX106" s="201"/>
      <c r="CY106" s="201"/>
      <c r="CZ106" s="201"/>
      <c r="DA106" s="201"/>
      <c r="DB106" s="202"/>
      <c r="DC106" s="200" t="s">
        <v>641</v>
      </c>
      <c r="DD106" s="201"/>
      <c r="DE106" s="201"/>
      <c r="DF106" s="201"/>
      <c r="DG106" s="201"/>
      <c r="DH106" s="201"/>
      <c r="DI106" s="201"/>
      <c r="DJ106" s="201"/>
      <c r="DK106" s="201"/>
      <c r="DL106" s="201"/>
      <c r="DM106" s="201"/>
      <c r="DN106" s="202"/>
    </row>
    <row r="107" spans="1:137" ht="1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1"/>
      <c r="AK107" s="692" t="s">
        <v>684</v>
      </c>
      <c r="AL107" s="693"/>
      <c r="AM107" s="693"/>
      <c r="AN107" s="693"/>
      <c r="AO107" s="693"/>
      <c r="AP107" s="693"/>
      <c r="AQ107" s="693"/>
      <c r="AR107" s="693"/>
      <c r="AS107" s="693"/>
      <c r="AT107" s="694"/>
      <c r="AU107" s="692" t="s">
        <v>307</v>
      </c>
      <c r="AV107" s="693"/>
      <c r="AW107" s="693"/>
      <c r="AX107" s="693"/>
      <c r="AY107" s="693"/>
      <c r="AZ107" s="693"/>
      <c r="BA107" s="693"/>
      <c r="BB107" s="693"/>
      <c r="BC107" s="693"/>
      <c r="BD107" s="694"/>
      <c r="BE107" s="295" t="s">
        <v>202</v>
      </c>
      <c r="BF107" s="296"/>
      <c r="BG107" s="296"/>
      <c r="BH107" s="296"/>
      <c r="BI107" s="296"/>
      <c r="BJ107" s="296"/>
      <c r="BK107" s="296"/>
      <c r="BL107" s="296"/>
      <c r="BM107" s="296"/>
      <c r="BN107" s="297"/>
      <c r="BO107" s="295" t="s">
        <v>203</v>
      </c>
      <c r="BP107" s="296"/>
      <c r="BQ107" s="296"/>
      <c r="BR107" s="296"/>
      <c r="BS107" s="296"/>
      <c r="BT107" s="296"/>
      <c r="BU107" s="296"/>
      <c r="BV107" s="296"/>
      <c r="BW107" s="296"/>
      <c r="BX107" s="297"/>
      <c r="BY107" s="200" t="s">
        <v>376</v>
      </c>
      <c r="BZ107" s="201"/>
      <c r="CA107" s="201"/>
      <c r="CB107" s="201"/>
      <c r="CC107" s="201"/>
      <c r="CD107" s="201"/>
      <c r="CE107" s="201"/>
      <c r="CF107" s="201"/>
      <c r="CG107" s="201"/>
      <c r="CH107" s="202"/>
      <c r="CI107" s="219"/>
      <c r="CJ107" s="220"/>
      <c r="CK107" s="220"/>
      <c r="CL107" s="220"/>
      <c r="CM107" s="220"/>
      <c r="CN107" s="220"/>
      <c r="CO107" s="220"/>
      <c r="CP107" s="220"/>
      <c r="CQ107" s="220"/>
      <c r="CR107" s="221"/>
      <c r="CS107" s="219"/>
      <c r="CT107" s="220"/>
      <c r="CU107" s="220"/>
      <c r="CV107" s="220"/>
      <c r="CW107" s="220"/>
      <c r="CX107" s="220"/>
      <c r="CY107" s="220"/>
      <c r="CZ107" s="220"/>
      <c r="DA107" s="220"/>
      <c r="DB107" s="221"/>
      <c r="DC107" s="219"/>
      <c r="DD107" s="220"/>
      <c r="DE107" s="220"/>
      <c r="DF107" s="220"/>
      <c r="DG107" s="220"/>
      <c r="DH107" s="220"/>
      <c r="DI107" s="220"/>
      <c r="DJ107" s="220"/>
      <c r="DK107" s="220"/>
      <c r="DL107" s="220"/>
      <c r="DM107" s="220"/>
      <c r="DN107" s="221"/>
    </row>
    <row r="108" spans="1:137" ht="1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1"/>
      <c r="AK108" s="695"/>
      <c r="AL108" s="696"/>
      <c r="AM108" s="696"/>
      <c r="AN108" s="696"/>
      <c r="AO108" s="696"/>
      <c r="AP108" s="696"/>
      <c r="AQ108" s="696"/>
      <c r="AR108" s="696"/>
      <c r="AS108" s="696"/>
      <c r="AT108" s="697"/>
      <c r="AU108" s="695"/>
      <c r="AV108" s="696"/>
      <c r="AW108" s="696"/>
      <c r="AX108" s="696"/>
      <c r="AY108" s="696"/>
      <c r="AZ108" s="696"/>
      <c r="BA108" s="696"/>
      <c r="BB108" s="696"/>
      <c r="BC108" s="696"/>
      <c r="BD108" s="697"/>
      <c r="BE108" s="234"/>
      <c r="BF108" s="235"/>
      <c r="BG108" s="235"/>
      <c r="BH108" s="235"/>
      <c r="BI108" s="235"/>
      <c r="BJ108" s="235"/>
      <c r="BK108" s="235"/>
      <c r="BL108" s="235"/>
      <c r="BM108" s="235"/>
      <c r="BN108" s="236"/>
      <c r="BO108" s="234"/>
      <c r="BP108" s="235"/>
      <c r="BQ108" s="235"/>
      <c r="BR108" s="235"/>
      <c r="BS108" s="235"/>
      <c r="BT108" s="235"/>
      <c r="BU108" s="235"/>
      <c r="BV108" s="235"/>
      <c r="BW108" s="235"/>
      <c r="BX108" s="236"/>
      <c r="BY108" s="219"/>
      <c r="BZ108" s="220"/>
      <c r="CA108" s="220"/>
      <c r="CB108" s="220"/>
      <c r="CC108" s="220"/>
      <c r="CD108" s="220"/>
      <c r="CE108" s="220"/>
      <c r="CF108" s="220"/>
      <c r="CG108" s="220"/>
      <c r="CH108" s="221"/>
      <c r="CI108" s="219"/>
      <c r="CJ108" s="220"/>
      <c r="CK108" s="220"/>
      <c r="CL108" s="220"/>
      <c r="CM108" s="220"/>
      <c r="CN108" s="220"/>
      <c r="CO108" s="220"/>
      <c r="CP108" s="220"/>
      <c r="CQ108" s="220"/>
      <c r="CR108" s="221"/>
      <c r="CS108" s="219"/>
      <c r="CT108" s="220"/>
      <c r="CU108" s="220"/>
      <c r="CV108" s="220"/>
      <c r="CW108" s="220"/>
      <c r="CX108" s="220"/>
      <c r="CY108" s="220"/>
      <c r="CZ108" s="220"/>
      <c r="DA108" s="220"/>
      <c r="DB108" s="221"/>
      <c r="DC108" s="219"/>
      <c r="DD108" s="220"/>
      <c r="DE108" s="220"/>
      <c r="DF108" s="220"/>
      <c r="DG108" s="220"/>
      <c r="DH108" s="220"/>
      <c r="DI108" s="220"/>
      <c r="DJ108" s="220"/>
      <c r="DK108" s="220"/>
      <c r="DL108" s="220"/>
      <c r="DM108" s="220"/>
      <c r="DN108" s="221"/>
    </row>
    <row r="109" spans="1:137" ht="1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1"/>
      <c r="AK109" s="695"/>
      <c r="AL109" s="696"/>
      <c r="AM109" s="696"/>
      <c r="AN109" s="696"/>
      <c r="AO109" s="696"/>
      <c r="AP109" s="696"/>
      <c r="AQ109" s="696"/>
      <c r="AR109" s="696"/>
      <c r="AS109" s="696"/>
      <c r="AT109" s="697"/>
      <c r="AU109" s="695"/>
      <c r="AV109" s="696"/>
      <c r="AW109" s="696"/>
      <c r="AX109" s="696"/>
      <c r="AY109" s="696"/>
      <c r="AZ109" s="696"/>
      <c r="BA109" s="696"/>
      <c r="BB109" s="696"/>
      <c r="BC109" s="696"/>
      <c r="BD109" s="697"/>
      <c r="BE109" s="234"/>
      <c r="BF109" s="235"/>
      <c r="BG109" s="235"/>
      <c r="BH109" s="235"/>
      <c r="BI109" s="235"/>
      <c r="BJ109" s="235"/>
      <c r="BK109" s="235"/>
      <c r="BL109" s="235"/>
      <c r="BM109" s="235"/>
      <c r="BN109" s="236"/>
      <c r="BO109" s="234"/>
      <c r="BP109" s="235"/>
      <c r="BQ109" s="235"/>
      <c r="BR109" s="235"/>
      <c r="BS109" s="235"/>
      <c r="BT109" s="235"/>
      <c r="BU109" s="235"/>
      <c r="BV109" s="235"/>
      <c r="BW109" s="235"/>
      <c r="BX109" s="236"/>
      <c r="BY109" s="219"/>
      <c r="BZ109" s="220"/>
      <c r="CA109" s="220"/>
      <c r="CB109" s="220"/>
      <c r="CC109" s="220"/>
      <c r="CD109" s="220"/>
      <c r="CE109" s="220"/>
      <c r="CF109" s="220"/>
      <c r="CG109" s="220"/>
      <c r="CH109" s="221"/>
      <c r="CI109" s="219"/>
      <c r="CJ109" s="220"/>
      <c r="CK109" s="220"/>
      <c r="CL109" s="220"/>
      <c r="CM109" s="220"/>
      <c r="CN109" s="220"/>
      <c r="CO109" s="220"/>
      <c r="CP109" s="220"/>
      <c r="CQ109" s="220"/>
      <c r="CR109" s="221"/>
      <c r="CS109" s="219"/>
      <c r="CT109" s="220"/>
      <c r="CU109" s="220"/>
      <c r="CV109" s="220"/>
      <c r="CW109" s="220"/>
      <c r="CX109" s="220"/>
      <c r="CY109" s="220"/>
      <c r="CZ109" s="220"/>
      <c r="DA109" s="220"/>
      <c r="DB109" s="221"/>
      <c r="DC109" s="219"/>
      <c r="DD109" s="220"/>
      <c r="DE109" s="220"/>
      <c r="DF109" s="220"/>
      <c r="DG109" s="220"/>
      <c r="DH109" s="220"/>
      <c r="DI109" s="220"/>
      <c r="DJ109" s="220"/>
      <c r="DK109" s="220"/>
      <c r="DL109" s="220"/>
      <c r="DM109" s="220"/>
      <c r="DN109" s="221"/>
    </row>
    <row r="110" spans="1:137" ht="1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695"/>
      <c r="AL110" s="696"/>
      <c r="AM110" s="696"/>
      <c r="AN110" s="696"/>
      <c r="AO110" s="696"/>
      <c r="AP110" s="696"/>
      <c r="AQ110" s="696"/>
      <c r="AR110" s="696"/>
      <c r="AS110" s="696"/>
      <c r="AT110" s="697"/>
      <c r="AU110" s="695"/>
      <c r="AV110" s="696"/>
      <c r="AW110" s="696"/>
      <c r="AX110" s="696"/>
      <c r="AY110" s="696"/>
      <c r="AZ110" s="696"/>
      <c r="BA110" s="696"/>
      <c r="BB110" s="696"/>
      <c r="BC110" s="696"/>
      <c r="BD110" s="697"/>
      <c r="BE110" s="234"/>
      <c r="BF110" s="235"/>
      <c r="BG110" s="235"/>
      <c r="BH110" s="235"/>
      <c r="BI110" s="235"/>
      <c r="BJ110" s="235"/>
      <c r="BK110" s="235"/>
      <c r="BL110" s="235"/>
      <c r="BM110" s="235"/>
      <c r="BN110" s="236"/>
      <c r="BO110" s="234"/>
      <c r="BP110" s="235"/>
      <c r="BQ110" s="235"/>
      <c r="BR110" s="235"/>
      <c r="BS110" s="235"/>
      <c r="BT110" s="235"/>
      <c r="BU110" s="235"/>
      <c r="BV110" s="235"/>
      <c r="BW110" s="235"/>
      <c r="BX110" s="236"/>
      <c r="BY110" s="219"/>
      <c r="BZ110" s="220"/>
      <c r="CA110" s="220"/>
      <c r="CB110" s="220"/>
      <c r="CC110" s="220"/>
      <c r="CD110" s="220"/>
      <c r="CE110" s="220"/>
      <c r="CF110" s="220"/>
      <c r="CG110" s="220"/>
      <c r="CH110" s="221"/>
      <c r="CI110" s="219"/>
      <c r="CJ110" s="220"/>
      <c r="CK110" s="220"/>
      <c r="CL110" s="220"/>
      <c r="CM110" s="220"/>
      <c r="CN110" s="220"/>
      <c r="CO110" s="220"/>
      <c r="CP110" s="220"/>
      <c r="CQ110" s="220"/>
      <c r="CR110" s="221"/>
      <c r="CS110" s="219"/>
      <c r="CT110" s="220"/>
      <c r="CU110" s="220"/>
      <c r="CV110" s="220"/>
      <c r="CW110" s="220"/>
      <c r="CX110" s="220"/>
      <c r="CY110" s="220"/>
      <c r="CZ110" s="220"/>
      <c r="DA110" s="220"/>
      <c r="DB110" s="221"/>
      <c r="DC110" s="219"/>
      <c r="DD110" s="220"/>
      <c r="DE110" s="220"/>
      <c r="DF110" s="220"/>
      <c r="DG110" s="220"/>
      <c r="DH110" s="220"/>
      <c r="DI110" s="220"/>
      <c r="DJ110" s="220"/>
      <c r="DK110" s="220"/>
      <c r="DL110" s="220"/>
      <c r="DM110" s="220"/>
      <c r="DN110" s="221"/>
    </row>
    <row r="111" spans="1:137" ht="1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413"/>
      <c r="AC111" s="414"/>
      <c r="AD111" s="414"/>
      <c r="AE111" s="414"/>
      <c r="AF111" s="414"/>
      <c r="AG111" s="414"/>
      <c r="AH111" s="414"/>
      <c r="AI111" s="414"/>
      <c r="AJ111" s="415"/>
      <c r="AK111" s="535" t="s">
        <v>340</v>
      </c>
      <c r="AL111" s="536"/>
      <c r="AM111" s="536"/>
      <c r="AN111" s="536"/>
      <c r="AO111" s="536"/>
      <c r="AP111" s="536"/>
      <c r="AQ111" s="536"/>
      <c r="AR111" s="536"/>
      <c r="AS111" s="536"/>
      <c r="AT111" s="537"/>
      <c r="AU111" s="535" t="s">
        <v>340</v>
      </c>
      <c r="AV111" s="536"/>
      <c r="AW111" s="536"/>
      <c r="AX111" s="536"/>
      <c r="AY111" s="536"/>
      <c r="AZ111" s="536"/>
      <c r="BA111" s="536"/>
      <c r="BB111" s="536"/>
      <c r="BC111" s="536"/>
      <c r="BD111" s="537"/>
      <c r="BE111" s="535" t="s">
        <v>340</v>
      </c>
      <c r="BF111" s="536"/>
      <c r="BG111" s="536"/>
      <c r="BH111" s="536"/>
      <c r="BI111" s="536"/>
      <c r="BJ111" s="536"/>
      <c r="BK111" s="536"/>
      <c r="BL111" s="536"/>
      <c r="BM111" s="536"/>
      <c r="BN111" s="537"/>
      <c r="BO111" s="535" t="s">
        <v>340</v>
      </c>
      <c r="BP111" s="536"/>
      <c r="BQ111" s="536"/>
      <c r="BR111" s="536"/>
      <c r="BS111" s="536"/>
      <c r="BT111" s="536"/>
      <c r="BU111" s="536"/>
      <c r="BV111" s="536"/>
      <c r="BW111" s="536"/>
      <c r="BX111" s="537"/>
      <c r="BY111" s="535" t="s">
        <v>340</v>
      </c>
      <c r="BZ111" s="536"/>
      <c r="CA111" s="536"/>
      <c r="CB111" s="536"/>
      <c r="CC111" s="536"/>
      <c r="CD111" s="536"/>
      <c r="CE111" s="536"/>
      <c r="CF111" s="536"/>
      <c r="CG111" s="536"/>
      <c r="CH111" s="537"/>
      <c r="CI111" s="535" t="s">
        <v>340</v>
      </c>
      <c r="CJ111" s="536"/>
      <c r="CK111" s="536"/>
      <c r="CL111" s="536"/>
      <c r="CM111" s="536"/>
      <c r="CN111" s="536"/>
      <c r="CO111" s="536"/>
      <c r="CP111" s="536"/>
      <c r="CQ111" s="536"/>
      <c r="CR111" s="537"/>
      <c r="CS111" s="535" t="s">
        <v>340</v>
      </c>
      <c r="CT111" s="536"/>
      <c r="CU111" s="536"/>
      <c r="CV111" s="536"/>
      <c r="CW111" s="536"/>
      <c r="CX111" s="536"/>
      <c r="CY111" s="536"/>
      <c r="CZ111" s="536"/>
      <c r="DA111" s="536"/>
      <c r="DB111" s="537"/>
      <c r="DC111" s="535" t="s">
        <v>340</v>
      </c>
      <c r="DD111" s="536"/>
      <c r="DE111" s="536"/>
      <c r="DF111" s="536"/>
      <c r="DG111" s="536"/>
      <c r="DH111" s="536"/>
      <c r="DI111" s="536"/>
      <c r="DJ111" s="536"/>
      <c r="DK111" s="536"/>
      <c r="DL111" s="536"/>
      <c r="DM111" s="536"/>
      <c r="DN111" s="537"/>
    </row>
    <row r="112" spans="1:137" ht="22.5" customHeight="1">
      <c r="A112" s="433" t="s">
        <v>1</v>
      </c>
      <c r="B112" s="547"/>
      <c r="C112" s="547"/>
      <c r="D112" s="547"/>
      <c r="E112" s="547"/>
      <c r="F112" s="556"/>
      <c r="G112" s="245" t="s">
        <v>2</v>
      </c>
      <c r="H112" s="246"/>
      <c r="I112" s="246"/>
      <c r="J112" s="246"/>
      <c r="K112" s="246"/>
      <c r="L112" s="246"/>
      <c r="M112" s="246"/>
      <c r="N112" s="246"/>
      <c r="O112" s="246"/>
      <c r="P112" s="246"/>
      <c r="Q112" s="246"/>
      <c r="R112" s="246"/>
      <c r="S112" s="246"/>
      <c r="T112" s="246"/>
      <c r="U112" s="246"/>
      <c r="V112" s="246"/>
      <c r="W112" s="246"/>
      <c r="X112" s="246"/>
      <c r="Y112" s="246"/>
      <c r="Z112" s="246"/>
      <c r="AA112" s="513"/>
      <c r="AB112" s="606">
        <v>0</v>
      </c>
      <c r="AC112" s="603"/>
      <c r="AD112" s="607"/>
      <c r="AE112" s="602">
        <v>1</v>
      </c>
      <c r="AF112" s="603"/>
      <c r="AG112" s="607"/>
      <c r="AH112" s="602">
        <v>3</v>
      </c>
      <c r="AI112" s="603"/>
      <c r="AJ112" s="604"/>
      <c r="AK112" s="1447">
        <v>55440</v>
      </c>
      <c r="AL112" s="605"/>
      <c r="AM112" s="605"/>
      <c r="AN112" s="605"/>
      <c r="AO112" s="605"/>
      <c r="AP112" s="605"/>
      <c r="AQ112" s="605"/>
      <c r="AR112" s="605"/>
      <c r="AS112" s="605"/>
      <c r="AT112" s="605"/>
      <c r="AU112" s="1447">
        <v>35100</v>
      </c>
      <c r="AV112" s="605"/>
      <c r="AW112" s="605"/>
      <c r="AX112" s="605"/>
      <c r="AY112" s="605"/>
      <c r="AZ112" s="605"/>
      <c r="BA112" s="605"/>
      <c r="BB112" s="605"/>
      <c r="BC112" s="605"/>
      <c r="BD112" s="605"/>
      <c r="BE112" s="1447">
        <v>4940</v>
      </c>
      <c r="BF112" s="605"/>
      <c r="BG112" s="605"/>
      <c r="BH112" s="605"/>
      <c r="BI112" s="605"/>
      <c r="BJ112" s="605"/>
      <c r="BK112" s="605"/>
      <c r="BL112" s="605"/>
      <c r="BM112" s="605"/>
      <c r="BN112" s="605"/>
      <c r="BO112" s="1447">
        <v>48600</v>
      </c>
      <c r="BP112" s="605"/>
      <c r="BQ112" s="605"/>
      <c r="BR112" s="605"/>
      <c r="BS112" s="605"/>
      <c r="BT112" s="605"/>
      <c r="BU112" s="605"/>
      <c r="BV112" s="605"/>
      <c r="BW112" s="605"/>
      <c r="BX112" s="605"/>
      <c r="BY112" s="347">
        <f t="shared" ref="BY112:BY121" si="4">SUM(AK112:BX112)</f>
        <v>144080</v>
      </c>
      <c r="BZ112" s="348"/>
      <c r="CA112" s="348"/>
      <c r="CB112" s="348"/>
      <c r="CC112" s="348"/>
      <c r="CD112" s="348"/>
      <c r="CE112" s="348"/>
      <c r="CF112" s="348"/>
      <c r="CG112" s="348"/>
      <c r="CH112" s="348"/>
      <c r="CI112" s="1447">
        <v>6670</v>
      </c>
      <c r="CJ112" s="605"/>
      <c r="CK112" s="605"/>
      <c r="CL112" s="605"/>
      <c r="CM112" s="605"/>
      <c r="CN112" s="605"/>
      <c r="CO112" s="605"/>
      <c r="CP112" s="605"/>
      <c r="CQ112" s="605"/>
      <c r="CR112" s="730"/>
      <c r="CS112" s="1447">
        <v>1110780</v>
      </c>
      <c r="CT112" s="605"/>
      <c r="CU112" s="605"/>
      <c r="CV112" s="605"/>
      <c r="CW112" s="605"/>
      <c r="CX112" s="605"/>
      <c r="CY112" s="605"/>
      <c r="CZ112" s="605"/>
      <c r="DA112" s="605"/>
      <c r="DB112" s="605"/>
      <c r="DC112" s="347">
        <f t="shared" ref="DC112:DC121" si="5">SUM(CS112,CI112,BY112,CS79,CL79,BQ79,BI79,BA79,DE46,CC46,BS46,BJ46,AZ46,AS46,AK46)</f>
        <v>1829024</v>
      </c>
      <c r="DD112" s="347"/>
      <c r="DE112" s="347"/>
      <c r="DF112" s="347"/>
      <c r="DG112" s="347"/>
      <c r="DH112" s="347"/>
      <c r="DI112" s="347"/>
      <c r="DJ112" s="347"/>
      <c r="DK112" s="347"/>
      <c r="DL112" s="347"/>
      <c r="DM112" s="347"/>
      <c r="DN112" s="492"/>
    </row>
    <row r="113" spans="1:118" ht="15" customHeight="1">
      <c r="A113" s="550"/>
      <c r="B113" s="557"/>
      <c r="C113" s="557"/>
      <c r="D113" s="557"/>
      <c r="E113" s="557"/>
      <c r="F113" s="558"/>
      <c r="G113" s="245" t="s">
        <v>3</v>
      </c>
      <c r="H113" s="246"/>
      <c r="I113" s="246"/>
      <c r="J113" s="246"/>
      <c r="K113" s="246"/>
      <c r="L113" s="246"/>
      <c r="M113" s="246"/>
      <c r="N113" s="246"/>
      <c r="O113" s="246"/>
      <c r="P113" s="246"/>
      <c r="Q113" s="246"/>
      <c r="R113" s="246"/>
      <c r="S113" s="246"/>
      <c r="T113" s="246"/>
      <c r="U113" s="246"/>
      <c r="V113" s="246"/>
      <c r="W113" s="246"/>
      <c r="X113" s="246"/>
      <c r="Y113" s="246"/>
      <c r="Z113" s="246"/>
      <c r="AA113" s="513"/>
      <c r="AB113" s="601">
        <v>0</v>
      </c>
      <c r="AC113" s="599"/>
      <c r="AD113" s="600"/>
      <c r="AE113" s="598">
        <v>2</v>
      </c>
      <c r="AF113" s="599"/>
      <c r="AG113" s="600"/>
      <c r="AH113" s="598">
        <v>3</v>
      </c>
      <c r="AI113" s="599"/>
      <c r="AJ113" s="608"/>
      <c r="AK113" s="1448">
        <v>723690</v>
      </c>
      <c r="AL113" s="619"/>
      <c r="AM113" s="619"/>
      <c r="AN113" s="619"/>
      <c r="AO113" s="619"/>
      <c r="AP113" s="619"/>
      <c r="AQ113" s="619"/>
      <c r="AR113" s="619"/>
      <c r="AS113" s="619"/>
      <c r="AT113" s="619"/>
      <c r="AU113" s="1448">
        <v>346050</v>
      </c>
      <c r="AV113" s="619"/>
      <c r="AW113" s="619"/>
      <c r="AX113" s="619"/>
      <c r="AY113" s="619"/>
      <c r="AZ113" s="619"/>
      <c r="BA113" s="619"/>
      <c r="BB113" s="619"/>
      <c r="BC113" s="619"/>
      <c r="BD113" s="619"/>
      <c r="BE113" s="1448">
        <v>104880</v>
      </c>
      <c r="BF113" s="619"/>
      <c r="BG113" s="619"/>
      <c r="BH113" s="619"/>
      <c r="BI113" s="619"/>
      <c r="BJ113" s="619"/>
      <c r="BK113" s="619"/>
      <c r="BL113" s="619"/>
      <c r="BM113" s="619"/>
      <c r="BN113" s="619"/>
      <c r="BO113" s="1448">
        <v>458550</v>
      </c>
      <c r="BP113" s="619"/>
      <c r="BQ113" s="619"/>
      <c r="BR113" s="619"/>
      <c r="BS113" s="619"/>
      <c r="BT113" s="619"/>
      <c r="BU113" s="619"/>
      <c r="BV113" s="619"/>
      <c r="BW113" s="619"/>
      <c r="BX113" s="619"/>
      <c r="BY113" s="330">
        <f t="shared" si="4"/>
        <v>1633170</v>
      </c>
      <c r="BZ113" s="331"/>
      <c r="CA113" s="331"/>
      <c r="CB113" s="331"/>
      <c r="CC113" s="331"/>
      <c r="CD113" s="331"/>
      <c r="CE113" s="331"/>
      <c r="CF113" s="331"/>
      <c r="CG113" s="331"/>
      <c r="CH113" s="331"/>
      <c r="CI113" s="1448">
        <v>48990</v>
      </c>
      <c r="CJ113" s="619"/>
      <c r="CK113" s="619"/>
      <c r="CL113" s="619"/>
      <c r="CM113" s="619"/>
      <c r="CN113" s="619"/>
      <c r="CO113" s="619"/>
      <c r="CP113" s="619"/>
      <c r="CQ113" s="619"/>
      <c r="CR113" s="729"/>
      <c r="CS113" s="1448">
        <v>10298970</v>
      </c>
      <c r="CT113" s="619"/>
      <c r="CU113" s="619"/>
      <c r="CV113" s="619"/>
      <c r="CW113" s="619"/>
      <c r="CX113" s="619"/>
      <c r="CY113" s="619"/>
      <c r="CZ113" s="619"/>
      <c r="DA113" s="619"/>
      <c r="DB113" s="619"/>
      <c r="DC113" s="588">
        <f t="shared" si="5"/>
        <v>24484905</v>
      </c>
      <c r="DD113" s="588"/>
      <c r="DE113" s="588"/>
      <c r="DF113" s="588"/>
      <c r="DG113" s="588"/>
      <c r="DH113" s="588"/>
      <c r="DI113" s="588"/>
      <c r="DJ113" s="588"/>
      <c r="DK113" s="588"/>
      <c r="DL113" s="588"/>
      <c r="DM113" s="588"/>
      <c r="DN113" s="618"/>
    </row>
    <row r="114" spans="1:118" ht="15" customHeight="1">
      <c r="A114" s="550"/>
      <c r="B114" s="557"/>
      <c r="C114" s="557"/>
      <c r="D114" s="557"/>
      <c r="E114" s="557"/>
      <c r="F114" s="558"/>
      <c r="G114" s="245" t="s">
        <v>4</v>
      </c>
      <c r="H114" s="246"/>
      <c r="I114" s="246"/>
      <c r="J114" s="246"/>
      <c r="K114" s="246"/>
      <c r="L114" s="246"/>
      <c r="M114" s="246"/>
      <c r="N114" s="246"/>
      <c r="O114" s="246"/>
      <c r="P114" s="246"/>
      <c r="Q114" s="246"/>
      <c r="R114" s="246"/>
      <c r="S114" s="246"/>
      <c r="T114" s="246"/>
      <c r="U114" s="246"/>
      <c r="V114" s="246"/>
      <c r="W114" s="246"/>
      <c r="X114" s="246"/>
      <c r="Y114" s="246"/>
      <c r="Z114" s="246"/>
      <c r="AA114" s="513"/>
      <c r="AB114" s="601">
        <v>0</v>
      </c>
      <c r="AC114" s="599"/>
      <c r="AD114" s="600"/>
      <c r="AE114" s="598">
        <v>3</v>
      </c>
      <c r="AF114" s="599"/>
      <c r="AG114" s="600"/>
      <c r="AH114" s="598">
        <v>3</v>
      </c>
      <c r="AI114" s="599"/>
      <c r="AJ114" s="608"/>
      <c r="AK114" s="1448">
        <v>629640</v>
      </c>
      <c r="AL114" s="619"/>
      <c r="AM114" s="619"/>
      <c r="AN114" s="619"/>
      <c r="AO114" s="619"/>
      <c r="AP114" s="619"/>
      <c r="AQ114" s="619"/>
      <c r="AR114" s="619"/>
      <c r="AS114" s="619"/>
      <c r="AT114" s="619"/>
      <c r="AU114" s="1448">
        <v>364950</v>
      </c>
      <c r="AV114" s="619"/>
      <c r="AW114" s="619"/>
      <c r="AX114" s="619"/>
      <c r="AY114" s="619"/>
      <c r="AZ114" s="619"/>
      <c r="BA114" s="619"/>
      <c r="BB114" s="619"/>
      <c r="BC114" s="619"/>
      <c r="BD114" s="619"/>
      <c r="BE114" s="1448">
        <v>104880</v>
      </c>
      <c r="BF114" s="619"/>
      <c r="BG114" s="619"/>
      <c r="BH114" s="619"/>
      <c r="BI114" s="619"/>
      <c r="BJ114" s="619"/>
      <c r="BK114" s="619"/>
      <c r="BL114" s="619"/>
      <c r="BM114" s="619"/>
      <c r="BN114" s="619"/>
      <c r="BO114" s="1448">
        <v>285750</v>
      </c>
      <c r="BP114" s="619"/>
      <c r="BQ114" s="619"/>
      <c r="BR114" s="619"/>
      <c r="BS114" s="619"/>
      <c r="BT114" s="619"/>
      <c r="BU114" s="619"/>
      <c r="BV114" s="619"/>
      <c r="BW114" s="619"/>
      <c r="BX114" s="619"/>
      <c r="BY114" s="330">
        <f t="shared" si="4"/>
        <v>1385220</v>
      </c>
      <c r="BZ114" s="331"/>
      <c r="CA114" s="331"/>
      <c r="CB114" s="331"/>
      <c r="CC114" s="331"/>
      <c r="CD114" s="331"/>
      <c r="CE114" s="331"/>
      <c r="CF114" s="331"/>
      <c r="CG114" s="331"/>
      <c r="CH114" s="331"/>
      <c r="CI114" s="1448">
        <v>31740</v>
      </c>
      <c r="CJ114" s="619"/>
      <c r="CK114" s="619"/>
      <c r="CL114" s="619"/>
      <c r="CM114" s="619"/>
      <c r="CN114" s="619"/>
      <c r="CO114" s="619"/>
      <c r="CP114" s="619"/>
      <c r="CQ114" s="619"/>
      <c r="CR114" s="729"/>
      <c r="CS114" s="1448">
        <v>8336790</v>
      </c>
      <c r="CT114" s="619"/>
      <c r="CU114" s="619"/>
      <c r="CV114" s="619"/>
      <c r="CW114" s="619"/>
      <c r="CX114" s="619"/>
      <c r="CY114" s="619"/>
      <c r="CZ114" s="619"/>
      <c r="DA114" s="619"/>
      <c r="DB114" s="619"/>
      <c r="DC114" s="588">
        <f t="shared" si="5"/>
        <v>26065043</v>
      </c>
      <c r="DD114" s="588"/>
      <c r="DE114" s="588"/>
      <c r="DF114" s="588"/>
      <c r="DG114" s="588"/>
      <c r="DH114" s="588"/>
      <c r="DI114" s="588"/>
      <c r="DJ114" s="588"/>
      <c r="DK114" s="588"/>
      <c r="DL114" s="588"/>
      <c r="DM114" s="588"/>
      <c r="DN114" s="618"/>
    </row>
    <row r="115" spans="1:118" ht="15" customHeight="1">
      <c r="A115" s="550"/>
      <c r="B115" s="557"/>
      <c r="C115" s="557"/>
      <c r="D115" s="557"/>
      <c r="E115" s="557"/>
      <c r="F115" s="558"/>
      <c r="G115" s="245" t="s">
        <v>5</v>
      </c>
      <c r="H115" s="246"/>
      <c r="I115" s="246"/>
      <c r="J115" s="246"/>
      <c r="K115" s="246"/>
      <c r="L115" s="246"/>
      <c r="M115" s="246"/>
      <c r="N115" s="246"/>
      <c r="O115" s="246"/>
      <c r="P115" s="246"/>
      <c r="Q115" s="246"/>
      <c r="R115" s="246"/>
      <c r="S115" s="246"/>
      <c r="T115" s="246"/>
      <c r="U115" s="246"/>
      <c r="V115" s="246"/>
      <c r="W115" s="246"/>
      <c r="X115" s="246"/>
      <c r="Y115" s="246"/>
      <c r="Z115" s="246"/>
      <c r="AA115" s="513"/>
      <c r="AB115" s="601">
        <v>0</v>
      </c>
      <c r="AC115" s="599"/>
      <c r="AD115" s="600"/>
      <c r="AE115" s="598">
        <v>4</v>
      </c>
      <c r="AF115" s="599"/>
      <c r="AG115" s="600"/>
      <c r="AH115" s="598">
        <v>3</v>
      </c>
      <c r="AI115" s="599"/>
      <c r="AJ115" s="608"/>
      <c r="AK115" s="1448">
        <v>434940</v>
      </c>
      <c r="AL115" s="619"/>
      <c r="AM115" s="619"/>
      <c r="AN115" s="619"/>
      <c r="AO115" s="619"/>
      <c r="AP115" s="619"/>
      <c r="AQ115" s="619"/>
      <c r="AR115" s="619"/>
      <c r="AS115" s="619"/>
      <c r="AT115" s="619"/>
      <c r="AU115" s="1448">
        <v>292500</v>
      </c>
      <c r="AV115" s="619"/>
      <c r="AW115" s="619"/>
      <c r="AX115" s="619"/>
      <c r="AY115" s="619"/>
      <c r="AZ115" s="619"/>
      <c r="BA115" s="619"/>
      <c r="BB115" s="619"/>
      <c r="BC115" s="619"/>
      <c r="BD115" s="619"/>
      <c r="BE115" s="1448">
        <v>71060</v>
      </c>
      <c r="BF115" s="619"/>
      <c r="BG115" s="619"/>
      <c r="BH115" s="619"/>
      <c r="BI115" s="619"/>
      <c r="BJ115" s="619"/>
      <c r="BK115" s="619"/>
      <c r="BL115" s="619"/>
      <c r="BM115" s="619"/>
      <c r="BN115" s="619"/>
      <c r="BO115" s="1448">
        <v>163350</v>
      </c>
      <c r="BP115" s="619"/>
      <c r="BQ115" s="619"/>
      <c r="BR115" s="619"/>
      <c r="BS115" s="619"/>
      <c r="BT115" s="619"/>
      <c r="BU115" s="619"/>
      <c r="BV115" s="619"/>
      <c r="BW115" s="619"/>
      <c r="BX115" s="619"/>
      <c r="BY115" s="330">
        <f t="shared" si="4"/>
        <v>961850</v>
      </c>
      <c r="BZ115" s="331"/>
      <c r="CA115" s="331"/>
      <c r="CB115" s="331"/>
      <c r="CC115" s="331"/>
      <c r="CD115" s="331"/>
      <c r="CE115" s="331"/>
      <c r="CF115" s="331"/>
      <c r="CG115" s="331"/>
      <c r="CH115" s="331"/>
      <c r="CI115" s="1448">
        <v>21850</v>
      </c>
      <c r="CJ115" s="619"/>
      <c r="CK115" s="619"/>
      <c r="CL115" s="619"/>
      <c r="CM115" s="619"/>
      <c r="CN115" s="619"/>
      <c r="CO115" s="619"/>
      <c r="CP115" s="619"/>
      <c r="CQ115" s="619"/>
      <c r="CR115" s="729"/>
      <c r="CS115" s="1448">
        <v>3930300</v>
      </c>
      <c r="CT115" s="619"/>
      <c r="CU115" s="619"/>
      <c r="CV115" s="619"/>
      <c r="CW115" s="619"/>
      <c r="CX115" s="619"/>
      <c r="CY115" s="619"/>
      <c r="CZ115" s="619"/>
      <c r="DA115" s="619"/>
      <c r="DB115" s="619"/>
      <c r="DC115" s="588">
        <f t="shared" si="5"/>
        <v>16072283</v>
      </c>
      <c r="DD115" s="588"/>
      <c r="DE115" s="588"/>
      <c r="DF115" s="588"/>
      <c r="DG115" s="588"/>
      <c r="DH115" s="588"/>
      <c r="DI115" s="588"/>
      <c r="DJ115" s="588"/>
      <c r="DK115" s="588"/>
      <c r="DL115" s="588"/>
      <c r="DM115" s="588"/>
      <c r="DN115" s="618"/>
    </row>
    <row r="116" spans="1:118" ht="15" customHeight="1">
      <c r="A116" s="550"/>
      <c r="B116" s="557"/>
      <c r="C116" s="557"/>
      <c r="D116" s="557"/>
      <c r="E116" s="557"/>
      <c r="F116" s="558"/>
      <c r="G116" s="245" t="s">
        <v>6</v>
      </c>
      <c r="H116" s="246"/>
      <c r="I116" s="246"/>
      <c r="J116" s="246"/>
      <c r="K116" s="246"/>
      <c r="L116" s="246"/>
      <c r="M116" s="246"/>
      <c r="N116" s="246"/>
      <c r="O116" s="246"/>
      <c r="P116" s="246"/>
      <c r="Q116" s="246"/>
      <c r="R116" s="246"/>
      <c r="S116" s="246"/>
      <c r="T116" s="246"/>
      <c r="U116" s="246"/>
      <c r="V116" s="246"/>
      <c r="W116" s="246"/>
      <c r="X116" s="246"/>
      <c r="Y116" s="246"/>
      <c r="Z116" s="246"/>
      <c r="AA116" s="513"/>
      <c r="AB116" s="601">
        <v>0</v>
      </c>
      <c r="AC116" s="599"/>
      <c r="AD116" s="600"/>
      <c r="AE116" s="598">
        <v>5</v>
      </c>
      <c r="AF116" s="599"/>
      <c r="AG116" s="600"/>
      <c r="AH116" s="598">
        <v>3</v>
      </c>
      <c r="AI116" s="599"/>
      <c r="AJ116" s="608"/>
      <c r="AK116" s="1448">
        <v>412170</v>
      </c>
      <c r="AL116" s="619"/>
      <c r="AM116" s="619"/>
      <c r="AN116" s="619"/>
      <c r="AO116" s="619"/>
      <c r="AP116" s="619"/>
      <c r="AQ116" s="619"/>
      <c r="AR116" s="619"/>
      <c r="AS116" s="619"/>
      <c r="AT116" s="619"/>
      <c r="AU116" s="1448">
        <v>362250</v>
      </c>
      <c r="AV116" s="619"/>
      <c r="AW116" s="619"/>
      <c r="AX116" s="619"/>
      <c r="AY116" s="619"/>
      <c r="AZ116" s="619"/>
      <c r="BA116" s="619"/>
      <c r="BB116" s="619"/>
      <c r="BC116" s="619"/>
      <c r="BD116" s="619"/>
      <c r="BE116" s="1448">
        <v>56240</v>
      </c>
      <c r="BF116" s="619"/>
      <c r="BG116" s="619"/>
      <c r="BH116" s="619"/>
      <c r="BI116" s="619"/>
      <c r="BJ116" s="619"/>
      <c r="BK116" s="619"/>
      <c r="BL116" s="619"/>
      <c r="BM116" s="619"/>
      <c r="BN116" s="619"/>
      <c r="BO116" s="1448">
        <v>99000</v>
      </c>
      <c r="BP116" s="619"/>
      <c r="BQ116" s="619"/>
      <c r="BR116" s="619"/>
      <c r="BS116" s="619"/>
      <c r="BT116" s="619"/>
      <c r="BU116" s="619"/>
      <c r="BV116" s="619"/>
      <c r="BW116" s="619"/>
      <c r="BX116" s="619"/>
      <c r="BY116" s="330">
        <f t="shared" si="4"/>
        <v>929660</v>
      </c>
      <c r="BZ116" s="331"/>
      <c r="CA116" s="331"/>
      <c r="CB116" s="331"/>
      <c r="CC116" s="331"/>
      <c r="CD116" s="331"/>
      <c r="CE116" s="331"/>
      <c r="CF116" s="331"/>
      <c r="CG116" s="331"/>
      <c r="CH116" s="331"/>
      <c r="CI116" s="1448">
        <v>10120</v>
      </c>
      <c r="CJ116" s="619"/>
      <c r="CK116" s="619"/>
      <c r="CL116" s="619"/>
      <c r="CM116" s="619"/>
      <c r="CN116" s="619"/>
      <c r="CO116" s="619"/>
      <c r="CP116" s="619"/>
      <c r="CQ116" s="619"/>
      <c r="CR116" s="729"/>
      <c r="CS116" s="1448">
        <v>2280960</v>
      </c>
      <c r="CT116" s="619"/>
      <c r="CU116" s="619"/>
      <c r="CV116" s="619"/>
      <c r="CW116" s="619"/>
      <c r="CX116" s="619"/>
      <c r="CY116" s="619"/>
      <c r="CZ116" s="619"/>
      <c r="DA116" s="619"/>
      <c r="DB116" s="619"/>
      <c r="DC116" s="588">
        <f t="shared" si="5"/>
        <v>11468307</v>
      </c>
      <c r="DD116" s="588"/>
      <c r="DE116" s="588"/>
      <c r="DF116" s="588"/>
      <c r="DG116" s="588"/>
      <c r="DH116" s="588"/>
      <c r="DI116" s="588"/>
      <c r="DJ116" s="588"/>
      <c r="DK116" s="588"/>
      <c r="DL116" s="588"/>
      <c r="DM116" s="588"/>
      <c r="DN116" s="618"/>
    </row>
    <row r="117" spans="1:118" ht="15" customHeight="1">
      <c r="A117" s="550"/>
      <c r="B117" s="557"/>
      <c r="C117" s="557"/>
      <c r="D117" s="557"/>
      <c r="E117" s="557"/>
      <c r="F117" s="558"/>
      <c r="G117" s="245" t="s">
        <v>7</v>
      </c>
      <c r="H117" s="246"/>
      <c r="I117" s="246"/>
      <c r="J117" s="246"/>
      <c r="K117" s="246"/>
      <c r="L117" s="246"/>
      <c r="M117" s="246"/>
      <c r="N117" s="246"/>
      <c r="O117" s="246"/>
      <c r="P117" s="246"/>
      <c r="Q117" s="246"/>
      <c r="R117" s="246"/>
      <c r="S117" s="246"/>
      <c r="T117" s="246"/>
      <c r="U117" s="246"/>
      <c r="V117" s="246"/>
      <c r="W117" s="246"/>
      <c r="X117" s="246"/>
      <c r="Y117" s="246"/>
      <c r="Z117" s="246"/>
      <c r="AA117" s="513"/>
      <c r="AB117" s="601">
        <v>0</v>
      </c>
      <c r="AC117" s="599"/>
      <c r="AD117" s="600"/>
      <c r="AE117" s="598">
        <v>6</v>
      </c>
      <c r="AF117" s="599"/>
      <c r="AG117" s="600"/>
      <c r="AH117" s="598">
        <v>3</v>
      </c>
      <c r="AI117" s="599"/>
      <c r="AJ117" s="608"/>
      <c r="AK117" s="1448">
        <v>224070</v>
      </c>
      <c r="AL117" s="619"/>
      <c r="AM117" s="619"/>
      <c r="AN117" s="619"/>
      <c r="AO117" s="619"/>
      <c r="AP117" s="619"/>
      <c r="AQ117" s="619"/>
      <c r="AR117" s="619"/>
      <c r="AS117" s="619"/>
      <c r="AT117" s="619"/>
      <c r="AU117" s="1448">
        <v>192600</v>
      </c>
      <c r="AV117" s="619"/>
      <c r="AW117" s="619"/>
      <c r="AX117" s="619"/>
      <c r="AY117" s="619"/>
      <c r="AZ117" s="619"/>
      <c r="BA117" s="619"/>
      <c r="BB117" s="619"/>
      <c r="BC117" s="619"/>
      <c r="BD117" s="619"/>
      <c r="BE117" s="1448">
        <v>30020</v>
      </c>
      <c r="BF117" s="619"/>
      <c r="BG117" s="619"/>
      <c r="BH117" s="619"/>
      <c r="BI117" s="619"/>
      <c r="BJ117" s="619"/>
      <c r="BK117" s="619"/>
      <c r="BL117" s="619"/>
      <c r="BM117" s="619"/>
      <c r="BN117" s="619"/>
      <c r="BO117" s="1448">
        <v>38250</v>
      </c>
      <c r="BP117" s="619"/>
      <c r="BQ117" s="619"/>
      <c r="BR117" s="619"/>
      <c r="BS117" s="619"/>
      <c r="BT117" s="619"/>
      <c r="BU117" s="619"/>
      <c r="BV117" s="619"/>
      <c r="BW117" s="619"/>
      <c r="BX117" s="619"/>
      <c r="BY117" s="330">
        <f t="shared" si="4"/>
        <v>484940</v>
      </c>
      <c r="BZ117" s="331"/>
      <c r="CA117" s="331"/>
      <c r="CB117" s="331"/>
      <c r="CC117" s="331"/>
      <c r="CD117" s="331"/>
      <c r="CE117" s="331"/>
      <c r="CF117" s="331"/>
      <c r="CG117" s="331"/>
      <c r="CH117" s="331"/>
      <c r="CI117" s="1448">
        <v>2990</v>
      </c>
      <c r="CJ117" s="619"/>
      <c r="CK117" s="619"/>
      <c r="CL117" s="619"/>
      <c r="CM117" s="619"/>
      <c r="CN117" s="619"/>
      <c r="CO117" s="619"/>
      <c r="CP117" s="619"/>
      <c r="CQ117" s="619"/>
      <c r="CR117" s="729"/>
      <c r="CS117" s="1448">
        <v>1110780</v>
      </c>
      <c r="CT117" s="619"/>
      <c r="CU117" s="619"/>
      <c r="CV117" s="619"/>
      <c r="CW117" s="619"/>
      <c r="CX117" s="619"/>
      <c r="CY117" s="619"/>
      <c r="CZ117" s="619"/>
      <c r="DA117" s="619"/>
      <c r="DB117" s="619"/>
      <c r="DC117" s="588">
        <f t="shared" si="5"/>
        <v>6255991</v>
      </c>
      <c r="DD117" s="588"/>
      <c r="DE117" s="588"/>
      <c r="DF117" s="588"/>
      <c r="DG117" s="588"/>
      <c r="DH117" s="588"/>
      <c r="DI117" s="588"/>
      <c r="DJ117" s="588"/>
      <c r="DK117" s="588"/>
      <c r="DL117" s="588"/>
      <c r="DM117" s="588"/>
      <c r="DN117" s="618"/>
    </row>
    <row r="118" spans="1:118" ht="15" customHeight="1">
      <c r="A118" s="550"/>
      <c r="B118" s="557"/>
      <c r="C118" s="557"/>
      <c r="D118" s="557"/>
      <c r="E118" s="557"/>
      <c r="F118" s="558"/>
      <c r="G118" s="245" t="s">
        <v>8</v>
      </c>
      <c r="H118" s="246"/>
      <c r="I118" s="246"/>
      <c r="J118" s="246"/>
      <c r="K118" s="246"/>
      <c r="L118" s="246"/>
      <c r="M118" s="246"/>
      <c r="N118" s="246"/>
      <c r="O118" s="246"/>
      <c r="P118" s="246"/>
      <c r="Q118" s="246"/>
      <c r="R118" s="246"/>
      <c r="S118" s="246"/>
      <c r="T118" s="246"/>
      <c r="U118" s="246"/>
      <c r="V118" s="246"/>
      <c r="W118" s="246"/>
      <c r="X118" s="246"/>
      <c r="Y118" s="246"/>
      <c r="Z118" s="246"/>
      <c r="AA118" s="513"/>
      <c r="AB118" s="601">
        <v>0</v>
      </c>
      <c r="AC118" s="599"/>
      <c r="AD118" s="600"/>
      <c r="AE118" s="598">
        <v>7</v>
      </c>
      <c r="AF118" s="599"/>
      <c r="AG118" s="600"/>
      <c r="AH118" s="598">
        <v>3</v>
      </c>
      <c r="AI118" s="599"/>
      <c r="AJ118" s="608"/>
      <c r="AK118" s="1448">
        <v>47520</v>
      </c>
      <c r="AL118" s="619"/>
      <c r="AM118" s="619"/>
      <c r="AN118" s="619"/>
      <c r="AO118" s="619"/>
      <c r="AP118" s="619"/>
      <c r="AQ118" s="619"/>
      <c r="AR118" s="619"/>
      <c r="AS118" s="619"/>
      <c r="AT118" s="619"/>
      <c r="AU118" s="1448">
        <v>47700</v>
      </c>
      <c r="AV118" s="619"/>
      <c r="AW118" s="619"/>
      <c r="AX118" s="619"/>
      <c r="AY118" s="619"/>
      <c r="AZ118" s="619"/>
      <c r="BA118" s="619"/>
      <c r="BB118" s="619"/>
      <c r="BC118" s="619"/>
      <c r="BD118" s="619"/>
      <c r="BE118" s="1448">
        <v>11780</v>
      </c>
      <c r="BF118" s="619"/>
      <c r="BG118" s="619"/>
      <c r="BH118" s="619"/>
      <c r="BI118" s="619"/>
      <c r="BJ118" s="619"/>
      <c r="BK118" s="619"/>
      <c r="BL118" s="619"/>
      <c r="BM118" s="619"/>
      <c r="BN118" s="619"/>
      <c r="BO118" s="1448">
        <v>8100</v>
      </c>
      <c r="BP118" s="619"/>
      <c r="BQ118" s="619"/>
      <c r="BR118" s="619"/>
      <c r="BS118" s="619"/>
      <c r="BT118" s="619"/>
      <c r="BU118" s="619"/>
      <c r="BV118" s="619"/>
      <c r="BW118" s="619"/>
      <c r="BX118" s="619"/>
      <c r="BY118" s="330">
        <f t="shared" si="4"/>
        <v>115100</v>
      </c>
      <c r="BZ118" s="331"/>
      <c r="CA118" s="331"/>
      <c r="CB118" s="331"/>
      <c r="CC118" s="331"/>
      <c r="CD118" s="331"/>
      <c r="CE118" s="331"/>
      <c r="CF118" s="331"/>
      <c r="CG118" s="331"/>
      <c r="CH118" s="331"/>
      <c r="CI118" s="1448">
        <v>920</v>
      </c>
      <c r="CJ118" s="619"/>
      <c r="CK118" s="619"/>
      <c r="CL118" s="619"/>
      <c r="CM118" s="619"/>
      <c r="CN118" s="619"/>
      <c r="CO118" s="619"/>
      <c r="CP118" s="619"/>
      <c r="CQ118" s="619"/>
      <c r="CR118" s="729"/>
      <c r="CS118" s="1448">
        <v>231990</v>
      </c>
      <c r="CT118" s="619"/>
      <c r="CU118" s="619"/>
      <c r="CV118" s="619"/>
      <c r="CW118" s="619"/>
      <c r="CX118" s="619"/>
      <c r="CY118" s="619"/>
      <c r="CZ118" s="619"/>
      <c r="DA118" s="619"/>
      <c r="DB118" s="619"/>
      <c r="DC118" s="588">
        <f t="shared" si="5"/>
        <v>1416698</v>
      </c>
      <c r="DD118" s="588"/>
      <c r="DE118" s="588"/>
      <c r="DF118" s="588"/>
      <c r="DG118" s="588"/>
      <c r="DH118" s="588"/>
      <c r="DI118" s="588"/>
      <c r="DJ118" s="588"/>
      <c r="DK118" s="588"/>
      <c r="DL118" s="588"/>
      <c r="DM118" s="588"/>
      <c r="DN118" s="618"/>
    </row>
    <row r="119" spans="1:118" ht="15" customHeight="1">
      <c r="A119" s="550"/>
      <c r="B119" s="557"/>
      <c r="C119" s="557"/>
      <c r="D119" s="557"/>
      <c r="E119" s="557"/>
      <c r="F119" s="558"/>
      <c r="G119" s="245" t="s">
        <v>9</v>
      </c>
      <c r="H119" s="246"/>
      <c r="I119" s="246"/>
      <c r="J119" s="246"/>
      <c r="K119" s="246"/>
      <c r="L119" s="246"/>
      <c r="M119" s="246"/>
      <c r="N119" s="246"/>
      <c r="O119" s="246"/>
      <c r="P119" s="246"/>
      <c r="Q119" s="246"/>
      <c r="R119" s="246"/>
      <c r="S119" s="246"/>
      <c r="T119" s="246"/>
      <c r="U119" s="246"/>
      <c r="V119" s="246"/>
      <c r="W119" s="246"/>
      <c r="X119" s="246"/>
      <c r="Y119" s="246"/>
      <c r="Z119" s="246"/>
      <c r="AA119" s="513"/>
      <c r="AB119" s="601">
        <v>0</v>
      </c>
      <c r="AC119" s="599"/>
      <c r="AD119" s="600"/>
      <c r="AE119" s="598">
        <v>8</v>
      </c>
      <c r="AF119" s="599"/>
      <c r="AG119" s="600"/>
      <c r="AH119" s="598">
        <v>3</v>
      </c>
      <c r="AI119" s="599"/>
      <c r="AJ119" s="608"/>
      <c r="AK119" s="1448">
        <v>31350</v>
      </c>
      <c r="AL119" s="619"/>
      <c r="AM119" s="619"/>
      <c r="AN119" s="619"/>
      <c r="AO119" s="619"/>
      <c r="AP119" s="619"/>
      <c r="AQ119" s="619"/>
      <c r="AR119" s="619"/>
      <c r="AS119" s="619"/>
      <c r="AT119" s="619"/>
      <c r="AU119" s="1448">
        <v>26550</v>
      </c>
      <c r="AV119" s="619"/>
      <c r="AW119" s="619"/>
      <c r="AX119" s="619"/>
      <c r="AY119" s="619"/>
      <c r="AZ119" s="619"/>
      <c r="BA119" s="619"/>
      <c r="BB119" s="619"/>
      <c r="BC119" s="619"/>
      <c r="BD119" s="619"/>
      <c r="BE119" s="1448">
        <v>11020</v>
      </c>
      <c r="BF119" s="619"/>
      <c r="BG119" s="619"/>
      <c r="BH119" s="619"/>
      <c r="BI119" s="619"/>
      <c r="BJ119" s="619"/>
      <c r="BK119" s="619"/>
      <c r="BL119" s="619"/>
      <c r="BM119" s="619"/>
      <c r="BN119" s="619"/>
      <c r="BO119" s="1448">
        <v>5850</v>
      </c>
      <c r="BP119" s="619"/>
      <c r="BQ119" s="619"/>
      <c r="BR119" s="619"/>
      <c r="BS119" s="619"/>
      <c r="BT119" s="619"/>
      <c r="BU119" s="619"/>
      <c r="BV119" s="619"/>
      <c r="BW119" s="619"/>
      <c r="BX119" s="619"/>
      <c r="BY119" s="330">
        <f t="shared" si="4"/>
        <v>74770</v>
      </c>
      <c r="BZ119" s="331"/>
      <c r="CA119" s="331"/>
      <c r="CB119" s="331"/>
      <c r="CC119" s="331"/>
      <c r="CD119" s="331"/>
      <c r="CE119" s="331"/>
      <c r="CF119" s="331"/>
      <c r="CG119" s="331"/>
      <c r="CH119" s="331"/>
      <c r="CI119" s="1448">
        <v>1150</v>
      </c>
      <c r="CJ119" s="619"/>
      <c r="CK119" s="619"/>
      <c r="CL119" s="619"/>
      <c r="CM119" s="619"/>
      <c r="CN119" s="619"/>
      <c r="CO119" s="619"/>
      <c r="CP119" s="619"/>
      <c r="CQ119" s="619"/>
      <c r="CR119" s="729"/>
      <c r="CS119" s="1448">
        <v>170610</v>
      </c>
      <c r="CT119" s="619"/>
      <c r="CU119" s="619"/>
      <c r="CV119" s="619"/>
      <c r="CW119" s="619"/>
      <c r="CX119" s="619"/>
      <c r="CY119" s="619"/>
      <c r="CZ119" s="619"/>
      <c r="DA119" s="619"/>
      <c r="DB119" s="619"/>
      <c r="DC119" s="588">
        <f t="shared" si="5"/>
        <v>1056085</v>
      </c>
      <c r="DD119" s="588"/>
      <c r="DE119" s="588"/>
      <c r="DF119" s="588"/>
      <c r="DG119" s="588"/>
      <c r="DH119" s="588"/>
      <c r="DI119" s="588"/>
      <c r="DJ119" s="588"/>
      <c r="DK119" s="588"/>
      <c r="DL119" s="588"/>
      <c r="DM119" s="588"/>
      <c r="DN119" s="618"/>
    </row>
    <row r="120" spans="1:118" ht="15" customHeight="1">
      <c r="A120" s="550"/>
      <c r="B120" s="557"/>
      <c r="C120" s="557"/>
      <c r="D120" s="557"/>
      <c r="E120" s="557"/>
      <c r="F120" s="558"/>
      <c r="G120" s="245" t="s">
        <v>10</v>
      </c>
      <c r="H120" s="246"/>
      <c r="I120" s="246"/>
      <c r="J120" s="246"/>
      <c r="K120" s="246"/>
      <c r="L120" s="246"/>
      <c r="M120" s="246"/>
      <c r="N120" s="246"/>
      <c r="O120" s="246"/>
      <c r="P120" s="246"/>
      <c r="Q120" s="246"/>
      <c r="R120" s="246"/>
      <c r="S120" s="246"/>
      <c r="T120" s="246"/>
      <c r="U120" s="246"/>
      <c r="V120" s="246"/>
      <c r="W120" s="246"/>
      <c r="X120" s="246"/>
      <c r="Y120" s="246"/>
      <c r="Z120" s="246"/>
      <c r="AA120" s="513"/>
      <c r="AB120" s="601">
        <v>0</v>
      </c>
      <c r="AC120" s="599"/>
      <c r="AD120" s="600"/>
      <c r="AE120" s="598">
        <v>9</v>
      </c>
      <c r="AF120" s="599"/>
      <c r="AG120" s="600"/>
      <c r="AH120" s="598">
        <v>3</v>
      </c>
      <c r="AI120" s="599"/>
      <c r="AJ120" s="608"/>
      <c r="AK120" s="1448">
        <v>78210</v>
      </c>
      <c r="AL120" s="619"/>
      <c r="AM120" s="619"/>
      <c r="AN120" s="619"/>
      <c r="AO120" s="619"/>
      <c r="AP120" s="619"/>
      <c r="AQ120" s="619"/>
      <c r="AR120" s="619"/>
      <c r="AS120" s="619"/>
      <c r="AT120" s="619"/>
      <c r="AU120" s="1448">
        <v>55800</v>
      </c>
      <c r="AV120" s="619"/>
      <c r="AW120" s="619"/>
      <c r="AX120" s="619"/>
      <c r="AY120" s="619"/>
      <c r="AZ120" s="619"/>
      <c r="BA120" s="619"/>
      <c r="BB120" s="619"/>
      <c r="BC120" s="619"/>
      <c r="BD120" s="619"/>
      <c r="BE120" s="1448">
        <v>10260</v>
      </c>
      <c r="BF120" s="619"/>
      <c r="BG120" s="619"/>
      <c r="BH120" s="619"/>
      <c r="BI120" s="619"/>
      <c r="BJ120" s="619"/>
      <c r="BK120" s="619"/>
      <c r="BL120" s="619"/>
      <c r="BM120" s="619"/>
      <c r="BN120" s="619"/>
      <c r="BO120" s="1448">
        <v>12600</v>
      </c>
      <c r="BP120" s="619"/>
      <c r="BQ120" s="619"/>
      <c r="BR120" s="619"/>
      <c r="BS120" s="619"/>
      <c r="BT120" s="619"/>
      <c r="BU120" s="619"/>
      <c r="BV120" s="619"/>
      <c r="BW120" s="619"/>
      <c r="BX120" s="619"/>
      <c r="BY120" s="330">
        <f t="shared" si="4"/>
        <v>156870</v>
      </c>
      <c r="BZ120" s="331"/>
      <c r="CA120" s="331"/>
      <c r="CB120" s="331"/>
      <c r="CC120" s="331"/>
      <c r="CD120" s="331"/>
      <c r="CE120" s="331"/>
      <c r="CF120" s="331"/>
      <c r="CG120" s="331"/>
      <c r="CH120" s="331"/>
      <c r="CI120" s="1448">
        <v>2530</v>
      </c>
      <c r="CJ120" s="619"/>
      <c r="CK120" s="619"/>
      <c r="CL120" s="619"/>
      <c r="CM120" s="619"/>
      <c r="CN120" s="619"/>
      <c r="CO120" s="619"/>
      <c r="CP120" s="619"/>
      <c r="CQ120" s="619"/>
      <c r="CR120" s="729"/>
      <c r="CS120" s="1448">
        <v>275550</v>
      </c>
      <c r="CT120" s="619"/>
      <c r="CU120" s="619"/>
      <c r="CV120" s="619"/>
      <c r="CW120" s="619"/>
      <c r="CX120" s="619"/>
      <c r="CY120" s="619"/>
      <c r="CZ120" s="619"/>
      <c r="DA120" s="619"/>
      <c r="DB120" s="619"/>
      <c r="DC120" s="588">
        <f t="shared" si="5"/>
        <v>1967245</v>
      </c>
      <c r="DD120" s="588"/>
      <c r="DE120" s="588"/>
      <c r="DF120" s="588"/>
      <c r="DG120" s="588"/>
      <c r="DH120" s="588"/>
      <c r="DI120" s="588"/>
      <c r="DJ120" s="588"/>
      <c r="DK120" s="588"/>
      <c r="DL120" s="588"/>
      <c r="DM120" s="588"/>
      <c r="DN120" s="618"/>
    </row>
    <row r="121" spans="1:118" ht="15" customHeight="1" thickBot="1">
      <c r="A121" s="550"/>
      <c r="B121" s="557"/>
      <c r="C121" s="557"/>
      <c r="D121" s="557"/>
      <c r="E121" s="557"/>
      <c r="F121" s="558"/>
      <c r="G121" s="245" t="s">
        <v>378</v>
      </c>
      <c r="H121" s="246"/>
      <c r="I121" s="246"/>
      <c r="J121" s="246"/>
      <c r="K121" s="246"/>
      <c r="L121" s="246"/>
      <c r="M121" s="246"/>
      <c r="N121" s="246"/>
      <c r="O121" s="246"/>
      <c r="P121" s="246"/>
      <c r="Q121" s="246"/>
      <c r="R121" s="246"/>
      <c r="S121" s="246"/>
      <c r="T121" s="246"/>
      <c r="U121" s="246"/>
      <c r="V121" s="246"/>
      <c r="W121" s="246"/>
      <c r="X121" s="246"/>
      <c r="Y121" s="246"/>
      <c r="Z121" s="246"/>
      <c r="AA121" s="513"/>
      <c r="AB121" s="646">
        <v>1</v>
      </c>
      <c r="AC121" s="647"/>
      <c r="AD121" s="648"/>
      <c r="AE121" s="649">
        <v>0</v>
      </c>
      <c r="AF121" s="647"/>
      <c r="AG121" s="648"/>
      <c r="AH121" s="649">
        <v>3</v>
      </c>
      <c r="AI121" s="647"/>
      <c r="AJ121" s="650"/>
      <c r="AK121" s="321">
        <f>SUM(AK112:AT120)</f>
        <v>2637030</v>
      </c>
      <c r="AL121" s="534"/>
      <c r="AM121" s="534"/>
      <c r="AN121" s="534"/>
      <c r="AO121" s="534"/>
      <c r="AP121" s="534"/>
      <c r="AQ121" s="534"/>
      <c r="AR121" s="534"/>
      <c r="AS121" s="534"/>
      <c r="AT121" s="534"/>
      <c r="AU121" s="321">
        <f>SUM(AU112:BD120)</f>
        <v>1723500</v>
      </c>
      <c r="AV121" s="534"/>
      <c r="AW121" s="534"/>
      <c r="AX121" s="534"/>
      <c r="AY121" s="534"/>
      <c r="AZ121" s="534"/>
      <c r="BA121" s="534"/>
      <c r="BB121" s="534"/>
      <c r="BC121" s="534"/>
      <c r="BD121" s="534"/>
      <c r="BE121" s="321">
        <f>SUM(BE112:BN120)</f>
        <v>405080</v>
      </c>
      <c r="BF121" s="534"/>
      <c r="BG121" s="534"/>
      <c r="BH121" s="534"/>
      <c r="BI121" s="534"/>
      <c r="BJ121" s="534"/>
      <c r="BK121" s="534"/>
      <c r="BL121" s="534"/>
      <c r="BM121" s="534"/>
      <c r="BN121" s="534"/>
      <c r="BO121" s="321">
        <f>SUM(BO112:BX120)</f>
        <v>1120050</v>
      </c>
      <c r="BP121" s="534"/>
      <c r="BQ121" s="534"/>
      <c r="BR121" s="534"/>
      <c r="BS121" s="534"/>
      <c r="BT121" s="534"/>
      <c r="BU121" s="534"/>
      <c r="BV121" s="534"/>
      <c r="BW121" s="534"/>
      <c r="BX121" s="534"/>
      <c r="BY121" s="321">
        <f t="shared" si="4"/>
        <v>5885660</v>
      </c>
      <c r="BZ121" s="534"/>
      <c r="CA121" s="534"/>
      <c r="CB121" s="534"/>
      <c r="CC121" s="534"/>
      <c r="CD121" s="534"/>
      <c r="CE121" s="534"/>
      <c r="CF121" s="534"/>
      <c r="CG121" s="534"/>
      <c r="CH121" s="534"/>
      <c r="CI121" s="321">
        <f>SUM(CI112:CR120)</f>
        <v>126960</v>
      </c>
      <c r="CJ121" s="534"/>
      <c r="CK121" s="534"/>
      <c r="CL121" s="534"/>
      <c r="CM121" s="534"/>
      <c r="CN121" s="534"/>
      <c r="CO121" s="534"/>
      <c r="CP121" s="534"/>
      <c r="CQ121" s="534"/>
      <c r="CR121" s="656"/>
      <c r="CS121" s="321">
        <f>SUM(CS112:DB120)</f>
        <v>27746730</v>
      </c>
      <c r="CT121" s="534"/>
      <c r="CU121" s="534"/>
      <c r="CV121" s="534"/>
      <c r="CW121" s="534"/>
      <c r="CX121" s="534"/>
      <c r="CY121" s="534"/>
      <c r="CZ121" s="534"/>
      <c r="DA121" s="534"/>
      <c r="DB121" s="534"/>
      <c r="DC121" s="698">
        <f t="shared" si="5"/>
        <v>90615581</v>
      </c>
      <c r="DD121" s="698"/>
      <c r="DE121" s="698"/>
      <c r="DF121" s="698"/>
      <c r="DG121" s="698"/>
      <c r="DH121" s="698"/>
      <c r="DI121" s="698"/>
      <c r="DJ121" s="698"/>
      <c r="DK121" s="698"/>
      <c r="DL121" s="698"/>
      <c r="DM121" s="698"/>
      <c r="DN121" s="699"/>
    </row>
    <row r="122" spans="1:118" ht="11.25" customHeight="1" thickBot="1">
      <c r="A122" s="550"/>
      <c r="B122" s="557"/>
      <c r="C122" s="557"/>
      <c r="D122" s="557"/>
      <c r="E122" s="557"/>
      <c r="F122" s="558"/>
      <c r="G122" s="118"/>
      <c r="H122" s="119"/>
      <c r="I122" s="119"/>
      <c r="J122" s="119"/>
      <c r="K122" s="119"/>
      <c r="L122" s="119"/>
      <c r="M122" s="119"/>
      <c r="N122" s="119"/>
      <c r="O122" s="119"/>
      <c r="P122" s="119"/>
      <c r="Q122" s="119"/>
      <c r="R122" s="119"/>
      <c r="S122" s="119"/>
      <c r="T122" s="119"/>
      <c r="U122" s="119"/>
      <c r="V122" s="119"/>
      <c r="W122" s="119"/>
      <c r="X122" s="119"/>
      <c r="Y122" s="119"/>
      <c r="Z122" s="119"/>
      <c r="AA122" s="119"/>
      <c r="AB122" s="32"/>
      <c r="AC122" s="32"/>
      <c r="AD122" s="32"/>
      <c r="AE122" s="32"/>
      <c r="AF122" s="32"/>
      <c r="AG122" s="32"/>
      <c r="AH122" s="32"/>
      <c r="AI122" s="32"/>
      <c r="AJ122" s="32"/>
      <c r="DA122" s="16"/>
      <c r="DF122" s="16"/>
    </row>
    <row r="123" spans="1:118" ht="15" customHeight="1">
      <c r="A123" s="550"/>
      <c r="B123" s="557"/>
      <c r="C123" s="557"/>
      <c r="D123" s="557"/>
      <c r="E123" s="557"/>
      <c r="F123" s="558"/>
      <c r="G123" s="245" t="s">
        <v>11</v>
      </c>
      <c r="H123" s="246"/>
      <c r="I123" s="246"/>
      <c r="J123" s="246"/>
      <c r="K123" s="246"/>
      <c r="L123" s="246"/>
      <c r="M123" s="246"/>
      <c r="N123" s="246"/>
      <c r="O123" s="246"/>
      <c r="P123" s="246"/>
      <c r="Q123" s="246"/>
      <c r="R123" s="246"/>
      <c r="S123" s="246"/>
      <c r="T123" s="246"/>
      <c r="U123" s="246"/>
      <c r="V123" s="246"/>
      <c r="W123" s="246"/>
      <c r="X123" s="246"/>
      <c r="Y123" s="246"/>
      <c r="Z123" s="246"/>
      <c r="AA123" s="246"/>
      <c r="AB123" s="704">
        <v>1</v>
      </c>
      <c r="AC123" s="705"/>
      <c r="AD123" s="706"/>
      <c r="AE123" s="674">
        <v>1</v>
      </c>
      <c r="AF123" s="705"/>
      <c r="AG123" s="707"/>
      <c r="AH123" s="604">
        <v>3</v>
      </c>
      <c r="AI123" s="705"/>
      <c r="AJ123" s="705"/>
      <c r="AK123" s="347">
        <f>SUM(AK112:AT114)</f>
        <v>1408770</v>
      </c>
      <c r="AL123" s="348"/>
      <c r="AM123" s="348"/>
      <c r="AN123" s="348"/>
      <c r="AO123" s="348"/>
      <c r="AP123" s="348"/>
      <c r="AQ123" s="348"/>
      <c r="AR123" s="348"/>
      <c r="AS123" s="348"/>
      <c r="AT123" s="348"/>
      <c r="AU123" s="347">
        <f>SUM(AU112:BD114)</f>
        <v>746100</v>
      </c>
      <c r="AV123" s="348"/>
      <c r="AW123" s="348"/>
      <c r="AX123" s="348"/>
      <c r="AY123" s="348"/>
      <c r="AZ123" s="348"/>
      <c r="BA123" s="348"/>
      <c r="BB123" s="348"/>
      <c r="BC123" s="348"/>
      <c r="BD123" s="348"/>
      <c r="BE123" s="347">
        <f>SUM(BE112:BN114)</f>
        <v>214700</v>
      </c>
      <c r="BF123" s="348"/>
      <c r="BG123" s="348"/>
      <c r="BH123" s="348"/>
      <c r="BI123" s="348"/>
      <c r="BJ123" s="348"/>
      <c r="BK123" s="348"/>
      <c r="BL123" s="348"/>
      <c r="BM123" s="348"/>
      <c r="BN123" s="348"/>
      <c r="BO123" s="347">
        <f>SUM(BO112:BX114)</f>
        <v>792900</v>
      </c>
      <c r="BP123" s="348"/>
      <c r="BQ123" s="348"/>
      <c r="BR123" s="348"/>
      <c r="BS123" s="348"/>
      <c r="BT123" s="348"/>
      <c r="BU123" s="348"/>
      <c r="BV123" s="348"/>
      <c r="BW123" s="348"/>
      <c r="BX123" s="348"/>
      <c r="BY123" s="347">
        <f>SUM(AK123:BX123)</f>
        <v>3162470</v>
      </c>
      <c r="BZ123" s="348"/>
      <c r="CA123" s="348"/>
      <c r="CB123" s="348"/>
      <c r="CC123" s="348"/>
      <c r="CD123" s="348"/>
      <c r="CE123" s="348"/>
      <c r="CF123" s="348"/>
      <c r="CG123" s="348"/>
      <c r="CH123" s="348"/>
      <c r="CI123" s="347">
        <f>SUM(CI112:CR114)</f>
        <v>87400</v>
      </c>
      <c r="CJ123" s="348"/>
      <c r="CK123" s="348"/>
      <c r="CL123" s="348"/>
      <c r="CM123" s="348"/>
      <c r="CN123" s="348"/>
      <c r="CO123" s="348"/>
      <c r="CP123" s="348"/>
      <c r="CQ123" s="348"/>
      <c r="CR123" s="657"/>
      <c r="CS123" s="347">
        <f>SUM(CS112:DB114)</f>
        <v>19746540</v>
      </c>
      <c r="CT123" s="348"/>
      <c r="CU123" s="348"/>
      <c r="CV123" s="348"/>
      <c r="CW123" s="348"/>
      <c r="CX123" s="348"/>
      <c r="CY123" s="348"/>
      <c r="CZ123" s="348"/>
      <c r="DA123" s="348"/>
      <c r="DB123" s="348"/>
      <c r="DC123" s="347">
        <f>SUM(CS123,CI123,BY123,CS90,CL90,BQ90,BI90,BA90,DE57,CC57,BS57,BJ57,AZ57,AS57,AK57)</f>
        <v>52378972</v>
      </c>
      <c r="DD123" s="347"/>
      <c r="DE123" s="347"/>
      <c r="DF123" s="347"/>
      <c r="DG123" s="347"/>
      <c r="DH123" s="347"/>
      <c r="DI123" s="347"/>
      <c r="DJ123" s="347"/>
      <c r="DK123" s="347"/>
      <c r="DL123" s="347"/>
      <c r="DM123" s="347"/>
      <c r="DN123" s="492"/>
    </row>
    <row r="124" spans="1:118" ht="15" customHeight="1">
      <c r="A124" s="550"/>
      <c r="B124" s="557"/>
      <c r="C124" s="557"/>
      <c r="D124" s="557"/>
      <c r="E124" s="557"/>
      <c r="F124" s="558"/>
      <c r="G124" s="245" t="s">
        <v>12</v>
      </c>
      <c r="H124" s="246"/>
      <c r="I124" s="246"/>
      <c r="J124" s="246"/>
      <c r="K124" s="246"/>
      <c r="L124" s="246"/>
      <c r="M124" s="246"/>
      <c r="N124" s="246"/>
      <c r="O124" s="246"/>
      <c r="P124" s="246"/>
      <c r="Q124" s="246"/>
      <c r="R124" s="246"/>
      <c r="S124" s="246"/>
      <c r="T124" s="246"/>
      <c r="U124" s="246"/>
      <c r="V124" s="246"/>
      <c r="W124" s="246"/>
      <c r="X124" s="246"/>
      <c r="Y124" s="246"/>
      <c r="Z124" s="246"/>
      <c r="AA124" s="246"/>
      <c r="AB124" s="700">
        <v>1</v>
      </c>
      <c r="AC124" s="701"/>
      <c r="AD124" s="702"/>
      <c r="AE124" s="671">
        <v>2</v>
      </c>
      <c r="AF124" s="701"/>
      <c r="AG124" s="703"/>
      <c r="AH124" s="608">
        <v>3</v>
      </c>
      <c r="AI124" s="701"/>
      <c r="AJ124" s="701"/>
      <c r="AK124" s="330">
        <f>SUM(AK115:AT118)</f>
        <v>1118700</v>
      </c>
      <c r="AL124" s="331"/>
      <c r="AM124" s="331"/>
      <c r="AN124" s="331"/>
      <c r="AO124" s="331"/>
      <c r="AP124" s="331"/>
      <c r="AQ124" s="331"/>
      <c r="AR124" s="331"/>
      <c r="AS124" s="331"/>
      <c r="AT124" s="331"/>
      <c r="AU124" s="330">
        <f>SUM(AU115:BD118)</f>
        <v>895050</v>
      </c>
      <c r="AV124" s="331"/>
      <c r="AW124" s="331"/>
      <c r="AX124" s="331"/>
      <c r="AY124" s="331"/>
      <c r="AZ124" s="331"/>
      <c r="BA124" s="331"/>
      <c r="BB124" s="331"/>
      <c r="BC124" s="331"/>
      <c r="BD124" s="331"/>
      <c r="BE124" s="330">
        <f>SUM(BE115:BN118)</f>
        <v>169100</v>
      </c>
      <c r="BF124" s="331"/>
      <c r="BG124" s="331"/>
      <c r="BH124" s="331"/>
      <c r="BI124" s="331"/>
      <c r="BJ124" s="331"/>
      <c r="BK124" s="331"/>
      <c r="BL124" s="331"/>
      <c r="BM124" s="331"/>
      <c r="BN124" s="331"/>
      <c r="BO124" s="330">
        <f>SUM(BO115:BX118)</f>
        <v>308700</v>
      </c>
      <c r="BP124" s="331"/>
      <c r="BQ124" s="331"/>
      <c r="BR124" s="331"/>
      <c r="BS124" s="331"/>
      <c r="BT124" s="331"/>
      <c r="BU124" s="331"/>
      <c r="BV124" s="331"/>
      <c r="BW124" s="331"/>
      <c r="BX124" s="331"/>
      <c r="BY124" s="330">
        <f>SUM(AK124:BX124)</f>
        <v>2491550</v>
      </c>
      <c r="BZ124" s="331"/>
      <c r="CA124" s="331"/>
      <c r="CB124" s="331"/>
      <c r="CC124" s="331"/>
      <c r="CD124" s="331"/>
      <c r="CE124" s="331"/>
      <c r="CF124" s="331"/>
      <c r="CG124" s="331"/>
      <c r="CH124" s="331"/>
      <c r="CI124" s="330">
        <f>SUM(CI115:CR118)</f>
        <v>35880</v>
      </c>
      <c r="CJ124" s="331"/>
      <c r="CK124" s="331"/>
      <c r="CL124" s="331"/>
      <c r="CM124" s="331"/>
      <c r="CN124" s="331"/>
      <c r="CO124" s="331"/>
      <c r="CP124" s="331"/>
      <c r="CQ124" s="331"/>
      <c r="CR124" s="662"/>
      <c r="CS124" s="330">
        <f>SUM(CS115:DB118)</f>
        <v>7554030</v>
      </c>
      <c r="CT124" s="331"/>
      <c r="CU124" s="331"/>
      <c r="CV124" s="331"/>
      <c r="CW124" s="331"/>
      <c r="CX124" s="331"/>
      <c r="CY124" s="331"/>
      <c r="CZ124" s="331"/>
      <c r="DA124" s="331"/>
      <c r="DB124" s="331"/>
      <c r="DC124" s="588">
        <f>SUM(CS124,CI124,BY124,CS91,CL91,BQ91,BI91,BA91,DE58,CC58,BS58,BJ58,AZ58,AS58,AK58)</f>
        <v>35213279</v>
      </c>
      <c r="DD124" s="588"/>
      <c r="DE124" s="588"/>
      <c r="DF124" s="588"/>
      <c r="DG124" s="588"/>
      <c r="DH124" s="588"/>
      <c r="DI124" s="588"/>
      <c r="DJ124" s="588"/>
      <c r="DK124" s="588"/>
      <c r="DL124" s="588"/>
      <c r="DM124" s="588"/>
      <c r="DN124" s="618"/>
    </row>
    <row r="125" spans="1:118" ht="15" customHeight="1">
      <c r="A125" s="550"/>
      <c r="B125" s="557"/>
      <c r="C125" s="557"/>
      <c r="D125" s="557"/>
      <c r="E125" s="557"/>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700">
        <v>1</v>
      </c>
      <c r="AC125" s="701"/>
      <c r="AD125" s="702"/>
      <c r="AE125" s="671">
        <v>3</v>
      </c>
      <c r="AF125" s="701"/>
      <c r="AG125" s="703"/>
      <c r="AH125" s="608">
        <v>3</v>
      </c>
      <c r="AI125" s="701"/>
      <c r="AJ125" s="701"/>
      <c r="AK125" s="330">
        <f>AK119</f>
        <v>31350</v>
      </c>
      <c r="AL125" s="331"/>
      <c r="AM125" s="331"/>
      <c r="AN125" s="331"/>
      <c r="AO125" s="331"/>
      <c r="AP125" s="331"/>
      <c r="AQ125" s="331"/>
      <c r="AR125" s="331"/>
      <c r="AS125" s="331"/>
      <c r="AT125" s="331"/>
      <c r="AU125" s="330">
        <f>AU119</f>
        <v>26550</v>
      </c>
      <c r="AV125" s="331"/>
      <c r="AW125" s="331"/>
      <c r="AX125" s="331"/>
      <c r="AY125" s="331"/>
      <c r="AZ125" s="331"/>
      <c r="BA125" s="331"/>
      <c r="BB125" s="331"/>
      <c r="BC125" s="331"/>
      <c r="BD125" s="331"/>
      <c r="BE125" s="330">
        <f>BE119</f>
        <v>11020</v>
      </c>
      <c r="BF125" s="331"/>
      <c r="BG125" s="331"/>
      <c r="BH125" s="331"/>
      <c r="BI125" s="331"/>
      <c r="BJ125" s="331"/>
      <c r="BK125" s="331"/>
      <c r="BL125" s="331"/>
      <c r="BM125" s="331"/>
      <c r="BN125" s="331"/>
      <c r="BO125" s="330">
        <f>BO119</f>
        <v>5850</v>
      </c>
      <c r="BP125" s="331"/>
      <c r="BQ125" s="331"/>
      <c r="BR125" s="331"/>
      <c r="BS125" s="331"/>
      <c r="BT125" s="331"/>
      <c r="BU125" s="331"/>
      <c r="BV125" s="331"/>
      <c r="BW125" s="331"/>
      <c r="BX125" s="331"/>
      <c r="BY125" s="330">
        <f>SUM(AK125:BX125)</f>
        <v>74770</v>
      </c>
      <c r="BZ125" s="331"/>
      <c r="CA125" s="331"/>
      <c r="CB125" s="331"/>
      <c r="CC125" s="331"/>
      <c r="CD125" s="331"/>
      <c r="CE125" s="331"/>
      <c r="CF125" s="331"/>
      <c r="CG125" s="331"/>
      <c r="CH125" s="331"/>
      <c r="CI125" s="330">
        <f>CI119</f>
        <v>1150</v>
      </c>
      <c r="CJ125" s="331"/>
      <c r="CK125" s="331"/>
      <c r="CL125" s="331"/>
      <c r="CM125" s="331"/>
      <c r="CN125" s="331"/>
      <c r="CO125" s="331"/>
      <c r="CP125" s="331"/>
      <c r="CQ125" s="331"/>
      <c r="CR125" s="662"/>
      <c r="CS125" s="330">
        <f>CS119</f>
        <v>170610</v>
      </c>
      <c r="CT125" s="331"/>
      <c r="CU125" s="331"/>
      <c r="CV125" s="331"/>
      <c r="CW125" s="331"/>
      <c r="CX125" s="331"/>
      <c r="CY125" s="331"/>
      <c r="CZ125" s="331"/>
      <c r="DA125" s="331"/>
      <c r="DB125" s="331"/>
      <c r="DC125" s="588">
        <f>SUM(CS125,CI125,BY125,CS92,CL92,BQ92,BI92,BA92,DE59,CC59,BS59,BJ59,AZ59,AS59,AK59)</f>
        <v>1056085</v>
      </c>
      <c r="DD125" s="588"/>
      <c r="DE125" s="588"/>
      <c r="DF125" s="588"/>
      <c r="DG125" s="588"/>
      <c r="DH125" s="588"/>
      <c r="DI125" s="588"/>
      <c r="DJ125" s="588"/>
      <c r="DK125" s="588"/>
      <c r="DL125" s="588"/>
      <c r="DM125" s="588"/>
      <c r="DN125" s="618"/>
    </row>
    <row r="126" spans="1:118" ht="1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678">
        <v>1</v>
      </c>
      <c r="AC126" s="679"/>
      <c r="AD126" s="680"/>
      <c r="AE126" s="681">
        <v>4</v>
      </c>
      <c r="AF126" s="679"/>
      <c r="AG126" s="682"/>
      <c r="AH126" s="650">
        <v>3</v>
      </c>
      <c r="AI126" s="679"/>
      <c r="AJ126" s="679"/>
      <c r="AK126" s="321">
        <f>AK120</f>
        <v>78210</v>
      </c>
      <c r="AL126" s="534"/>
      <c r="AM126" s="534"/>
      <c r="AN126" s="534"/>
      <c r="AO126" s="534"/>
      <c r="AP126" s="534"/>
      <c r="AQ126" s="534"/>
      <c r="AR126" s="534"/>
      <c r="AS126" s="534"/>
      <c r="AT126" s="534"/>
      <c r="AU126" s="321">
        <f>AU120</f>
        <v>55800</v>
      </c>
      <c r="AV126" s="534"/>
      <c r="AW126" s="534"/>
      <c r="AX126" s="534"/>
      <c r="AY126" s="534"/>
      <c r="AZ126" s="534"/>
      <c r="BA126" s="534"/>
      <c r="BB126" s="534"/>
      <c r="BC126" s="534"/>
      <c r="BD126" s="534"/>
      <c r="BE126" s="321">
        <f>BE120</f>
        <v>10260</v>
      </c>
      <c r="BF126" s="534"/>
      <c r="BG126" s="534"/>
      <c r="BH126" s="534"/>
      <c r="BI126" s="534"/>
      <c r="BJ126" s="534"/>
      <c r="BK126" s="534"/>
      <c r="BL126" s="534"/>
      <c r="BM126" s="534"/>
      <c r="BN126" s="534"/>
      <c r="BO126" s="321">
        <f>BO120</f>
        <v>12600</v>
      </c>
      <c r="BP126" s="534"/>
      <c r="BQ126" s="534"/>
      <c r="BR126" s="534"/>
      <c r="BS126" s="534"/>
      <c r="BT126" s="534"/>
      <c r="BU126" s="534"/>
      <c r="BV126" s="534"/>
      <c r="BW126" s="534"/>
      <c r="BX126" s="534"/>
      <c r="BY126" s="321">
        <f>SUM(AK126:BX126)</f>
        <v>156870</v>
      </c>
      <c r="BZ126" s="534"/>
      <c r="CA126" s="534"/>
      <c r="CB126" s="534"/>
      <c r="CC126" s="534"/>
      <c r="CD126" s="534"/>
      <c r="CE126" s="534"/>
      <c r="CF126" s="534"/>
      <c r="CG126" s="534"/>
      <c r="CH126" s="534"/>
      <c r="CI126" s="321">
        <f>CI120</f>
        <v>2530</v>
      </c>
      <c r="CJ126" s="534"/>
      <c r="CK126" s="534"/>
      <c r="CL126" s="534"/>
      <c r="CM126" s="534"/>
      <c r="CN126" s="534"/>
      <c r="CO126" s="534"/>
      <c r="CP126" s="534"/>
      <c r="CQ126" s="534"/>
      <c r="CR126" s="656"/>
      <c r="CS126" s="321">
        <f>CS120</f>
        <v>275550</v>
      </c>
      <c r="CT126" s="534"/>
      <c r="CU126" s="534"/>
      <c r="CV126" s="534"/>
      <c r="CW126" s="534"/>
      <c r="CX126" s="534"/>
      <c r="CY126" s="534"/>
      <c r="CZ126" s="534"/>
      <c r="DA126" s="534"/>
      <c r="DB126" s="534"/>
      <c r="DC126" s="698">
        <f>SUM(CS126,CI126,BY126,CS93,CL93,BQ93,BI93,BA93,DE60,CC60,BS60,BJ60,AZ60,AS60,AK60)</f>
        <v>1967245</v>
      </c>
      <c r="DD126" s="698"/>
      <c r="DE126" s="698"/>
      <c r="DF126" s="698"/>
      <c r="DG126" s="698"/>
      <c r="DH126" s="698"/>
      <c r="DI126" s="698"/>
      <c r="DJ126" s="698"/>
      <c r="DK126" s="698"/>
      <c r="DL126" s="698"/>
      <c r="DM126" s="698"/>
      <c r="DN126" s="699"/>
    </row>
    <row r="127" spans="1:118" ht="11.25" customHeight="1" thickBot="1">
      <c r="M127" s="16"/>
      <c r="R127" s="16"/>
      <c r="U127" s="17"/>
      <c r="V127" s="17"/>
      <c r="W127" s="17"/>
      <c r="AB127" s="32"/>
      <c r="AC127" s="32"/>
      <c r="AD127" s="32"/>
      <c r="AE127" s="32"/>
      <c r="AF127" s="32"/>
      <c r="AG127" s="32"/>
      <c r="AH127" s="32"/>
      <c r="AI127" s="32"/>
      <c r="AJ127" s="32"/>
      <c r="DA127" s="16"/>
      <c r="DF127" s="16"/>
    </row>
    <row r="128" spans="1:118" ht="15" customHeight="1">
      <c r="A128" s="433" t="s">
        <v>14</v>
      </c>
      <c r="B128" s="547"/>
      <c r="C128" s="547"/>
      <c r="D128" s="434" t="s">
        <v>15</v>
      </c>
      <c r="E128" s="434"/>
      <c r="F128" s="435"/>
      <c r="G128" s="245" t="s">
        <v>858</v>
      </c>
      <c r="H128" s="246"/>
      <c r="I128" s="246"/>
      <c r="J128" s="246"/>
      <c r="K128" s="246"/>
      <c r="L128" s="246"/>
      <c r="M128" s="246"/>
      <c r="N128" s="246"/>
      <c r="O128" s="246"/>
      <c r="P128" s="246"/>
      <c r="Q128" s="246"/>
      <c r="R128" s="246"/>
      <c r="S128" s="246"/>
      <c r="T128" s="246"/>
      <c r="U128" s="246"/>
      <c r="V128" s="246"/>
      <c r="W128" s="246"/>
      <c r="X128" s="246"/>
      <c r="Y128" s="246"/>
      <c r="Z128" s="246"/>
      <c r="AA128" s="513"/>
      <c r="AB128" s="704">
        <v>1</v>
      </c>
      <c r="AC128" s="705"/>
      <c r="AD128" s="706"/>
      <c r="AE128" s="674">
        <v>5</v>
      </c>
      <c r="AF128" s="705"/>
      <c r="AG128" s="707"/>
      <c r="AH128" s="604">
        <v>3</v>
      </c>
      <c r="AI128" s="705"/>
      <c r="AJ128" s="705"/>
      <c r="AK128" s="1447">
        <v>2527140</v>
      </c>
      <c r="AL128" s="605"/>
      <c r="AM128" s="605"/>
      <c r="AN128" s="605"/>
      <c r="AO128" s="605"/>
      <c r="AP128" s="605"/>
      <c r="AQ128" s="605"/>
      <c r="AR128" s="605"/>
      <c r="AS128" s="605"/>
      <c r="AT128" s="605"/>
      <c r="AU128" s="1447">
        <v>1641150</v>
      </c>
      <c r="AV128" s="605"/>
      <c r="AW128" s="605"/>
      <c r="AX128" s="605"/>
      <c r="AY128" s="605"/>
      <c r="AZ128" s="605"/>
      <c r="BA128" s="605"/>
      <c r="BB128" s="605"/>
      <c r="BC128" s="605"/>
      <c r="BD128" s="605"/>
      <c r="BE128" s="1447">
        <v>383800</v>
      </c>
      <c r="BF128" s="605"/>
      <c r="BG128" s="605"/>
      <c r="BH128" s="605"/>
      <c r="BI128" s="605"/>
      <c r="BJ128" s="605"/>
      <c r="BK128" s="605"/>
      <c r="BL128" s="605"/>
      <c r="BM128" s="605"/>
      <c r="BN128" s="605"/>
      <c r="BO128" s="1447">
        <v>1101600</v>
      </c>
      <c r="BP128" s="605"/>
      <c r="BQ128" s="605"/>
      <c r="BR128" s="605"/>
      <c r="BS128" s="605"/>
      <c r="BT128" s="605"/>
      <c r="BU128" s="605"/>
      <c r="BV128" s="605"/>
      <c r="BW128" s="605"/>
      <c r="BX128" s="605"/>
      <c r="BY128" s="347">
        <f>SUM(AK128:BX128)</f>
        <v>5653690</v>
      </c>
      <c r="BZ128" s="348"/>
      <c r="CA128" s="348"/>
      <c r="CB128" s="348"/>
      <c r="CC128" s="348"/>
      <c r="CD128" s="348"/>
      <c r="CE128" s="348"/>
      <c r="CF128" s="348"/>
      <c r="CG128" s="348"/>
      <c r="CH128" s="348"/>
      <c r="CI128" s="1447">
        <v>123280</v>
      </c>
      <c r="CJ128" s="605"/>
      <c r="CK128" s="605"/>
      <c r="CL128" s="605"/>
      <c r="CM128" s="605"/>
      <c r="CN128" s="605"/>
      <c r="CO128" s="605"/>
      <c r="CP128" s="605"/>
      <c r="CQ128" s="605"/>
      <c r="CR128" s="730"/>
      <c r="CS128" s="1447">
        <v>27290010</v>
      </c>
      <c r="CT128" s="605"/>
      <c r="CU128" s="605"/>
      <c r="CV128" s="605"/>
      <c r="CW128" s="605"/>
      <c r="CX128" s="605"/>
      <c r="CY128" s="605"/>
      <c r="CZ128" s="605"/>
      <c r="DA128" s="605"/>
      <c r="DB128" s="605"/>
      <c r="DC128" s="347">
        <f>SUM(CS128,CI128,BY128,CS95,CL95,BQ95,BI95,BA95,DE62,CC62,BS62,BJ62,AZ62,AS62,AK62)</f>
        <v>87577728</v>
      </c>
      <c r="DD128" s="347"/>
      <c r="DE128" s="347"/>
      <c r="DF128" s="347"/>
      <c r="DG128" s="347"/>
      <c r="DH128" s="347"/>
      <c r="DI128" s="347"/>
      <c r="DJ128" s="347"/>
      <c r="DK128" s="347"/>
      <c r="DL128" s="347"/>
      <c r="DM128" s="347"/>
      <c r="DN128" s="492"/>
    </row>
    <row r="129" spans="1:137" ht="15" customHeight="1">
      <c r="A129" s="548"/>
      <c r="B129" s="549"/>
      <c r="C129" s="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700">
        <v>1</v>
      </c>
      <c r="AC129" s="701"/>
      <c r="AD129" s="702"/>
      <c r="AE129" s="671">
        <v>6</v>
      </c>
      <c r="AF129" s="701"/>
      <c r="AG129" s="703"/>
      <c r="AH129" s="608">
        <v>3</v>
      </c>
      <c r="AI129" s="701"/>
      <c r="AJ129" s="701"/>
      <c r="AK129" s="1448">
        <v>31350</v>
      </c>
      <c r="AL129" s="619"/>
      <c r="AM129" s="619"/>
      <c r="AN129" s="619"/>
      <c r="AO129" s="619"/>
      <c r="AP129" s="619"/>
      <c r="AQ129" s="619"/>
      <c r="AR129" s="619"/>
      <c r="AS129" s="619"/>
      <c r="AT129" s="619"/>
      <c r="AU129" s="1448">
        <v>26550</v>
      </c>
      <c r="AV129" s="619"/>
      <c r="AW129" s="619"/>
      <c r="AX129" s="619"/>
      <c r="AY129" s="619"/>
      <c r="AZ129" s="619"/>
      <c r="BA129" s="619"/>
      <c r="BB129" s="619"/>
      <c r="BC129" s="619"/>
      <c r="BD129" s="619"/>
      <c r="BE129" s="1448">
        <v>11020</v>
      </c>
      <c r="BF129" s="619"/>
      <c r="BG129" s="619"/>
      <c r="BH129" s="619"/>
      <c r="BI129" s="619"/>
      <c r="BJ129" s="619"/>
      <c r="BK129" s="619"/>
      <c r="BL129" s="619"/>
      <c r="BM129" s="619"/>
      <c r="BN129" s="619"/>
      <c r="BO129" s="1448">
        <v>5850</v>
      </c>
      <c r="BP129" s="619"/>
      <c r="BQ129" s="619"/>
      <c r="BR129" s="619"/>
      <c r="BS129" s="619"/>
      <c r="BT129" s="619"/>
      <c r="BU129" s="619"/>
      <c r="BV129" s="619"/>
      <c r="BW129" s="619"/>
      <c r="BX129" s="619"/>
      <c r="BY129" s="330">
        <f>SUM(AK129:BX129)</f>
        <v>74770</v>
      </c>
      <c r="BZ129" s="331"/>
      <c r="CA129" s="331"/>
      <c r="CB129" s="331"/>
      <c r="CC129" s="331"/>
      <c r="CD129" s="331"/>
      <c r="CE129" s="331"/>
      <c r="CF129" s="331"/>
      <c r="CG129" s="331"/>
      <c r="CH129" s="331"/>
      <c r="CI129" s="1448">
        <v>1150</v>
      </c>
      <c r="CJ129" s="619"/>
      <c r="CK129" s="619"/>
      <c r="CL129" s="619"/>
      <c r="CM129" s="619"/>
      <c r="CN129" s="619"/>
      <c r="CO129" s="619"/>
      <c r="CP129" s="619"/>
      <c r="CQ129" s="619"/>
      <c r="CR129" s="729"/>
      <c r="CS129" s="1448">
        <v>170610</v>
      </c>
      <c r="CT129" s="619"/>
      <c r="CU129" s="619"/>
      <c r="CV129" s="619"/>
      <c r="CW129" s="619"/>
      <c r="CX129" s="619"/>
      <c r="CY129" s="619"/>
      <c r="CZ129" s="619"/>
      <c r="DA129" s="619"/>
      <c r="DB129" s="619"/>
      <c r="DC129" s="588">
        <f>SUM(CS129,CI129,BY129,CS96,CL96,BQ96,BI96,BA96,DE63,CC63,BS63,BJ63,AZ63,AS63,AK63)</f>
        <v>1056085</v>
      </c>
      <c r="DD129" s="588"/>
      <c r="DE129" s="588"/>
      <c r="DF129" s="588"/>
      <c r="DG129" s="588"/>
      <c r="DH129" s="588"/>
      <c r="DI129" s="588"/>
      <c r="DJ129" s="588"/>
      <c r="DK129" s="588"/>
      <c r="DL129" s="588"/>
      <c r="DM129" s="588"/>
      <c r="DN129" s="618"/>
    </row>
    <row r="130" spans="1:137" ht="15" customHeight="1">
      <c r="A130" s="550"/>
      <c r="B130" s="549"/>
      <c r="C130" s="549"/>
      <c r="D130" s="551"/>
      <c r="E130" s="551"/>
      <c r="F130" s="552"/>
      <c r="G130" s="245" t="s">
        <v>10</v>
      </c>
      <c r="H130" s="246"/>
      <c r="I130" s="246"/>
      <c r="J130" s="246"/>
      <c r="K130" s="246"/>
      <c r="L130" s="246"/>
      <c r="M130" s="246"/>
      <c r="N130" s="246"/>
      <c r="O130" s="246"/>
      <c r="P130" s="246"/>
      <c r="Q130" s="246"/>
      <c r="R130" s="246"/>
      <c r="S130" s="246"/>
      <c r="T130" s="246"/>
      <c r="U130" s="246"/>
      <c r="V130" s="246"/>
      <c r="W130" s="246"/>
      <c r="X130" s="246"/>
      <c r="Y130" s="246"/>
      <c r="Z130" s="246"/>
      <c r="AA130" s="513"/>
      <c r="AB130" s="700">
        <v>1</v>
      </c>
      <c r="AC130" s="701"/>
      <c r="AD130" s="702"/>
      <c r="AE130" s="671">
        <v>7</v>
      </c>
      <c r="AF130" s="701"/>
      <c r="AG130" s="703"/>
      <c r="AH130" s="608">
        <v>3</v>
      </c>
      <c r="AI130" s="701"/>
      <c r="AJ130" s="701"/>
      <c r="AK130" s="1448">
        <v>78210</v>
      </c>
      <c r="AL130" s="619"/>
      <c r="AM130" s="619"/>
      <c r="AN130" s="619"/>
      <c r="AO130" s="619"/>
      <c r="AP130" s="619"/>
      <c r="AQ130" s="619"/>
      <c r="AR130" s="619"/>
      <c r="AS130" s="619"/>
      <c r="AT130" s="619"/>
      <c r="AU130" s="1448">
        <v>55800</v>
      </c>
      <c r="AV130" s="619"/>
      <c r="AW130" s="619"/>
      <c r="AX130" s="619"/>
      <c r="AY130" s="619"/>
      <c r="AZ130" s="619"/>
      <c r="BA130" s="619"/>
      <c r="BB130" s="619"/>
      <c r="BC130" s="619"/>
      <c r="BD130" s="619"/>
      <c r="BE130" s="1448">
        <v>10260</v>
      </c>
      <c r="BF130" s="619"/>
      <c r="BG130" s="619"/>
      <c r="BH130" s="619"/>
      <c r="BI130" s="619"/>
      <c r="BJ130" s="619"/>
      <c r="BK130" s="619"/>
      <c r="BL130" s="619"/>
      <c r="BM130" s="619"/>
      <c r="BN130" s="619"/>
      <c r="BO130" s="1448">
        <v>12600</v>
      </c>
      <c r="BP130" s="619"/>
      <c r="BQ130" s="619"/>
      <c r="BR130" s="619"/>
      <c r="BS130" s="619"/>
      <c r="BT130" s="619"/>
      <c r="BU130" s="619"/>
      <c r="BV130" s="619"/>
      <c r="BW130" s="619"/>
      <c r="BX130" s="619"/>
      <c r="BY130" s="330">
        <f>SUM(AK130:BX130)</f>
        <v>156870</v>
      </c>
      <c r="BZ130" s="331"/>
      <c r="CA130" s="331"/>
      <c r="CB130" s="331"/>
      <c r="CC130" s="331"/>
      <c r="CD130" s="331"/>
      <c r="CE130" s="331"/>
      <c r="CF130" s="331"/>
      <c r="CG130" s="331"/>
      <c r="CH130" s="331"/>
      <c r="CI130" s="1448">
        <v>2530</v>
      </c>
      <c r="CJ130" s="619"/>
      <c r="CK130" s="619"/>
      <c r="CL130" s="619"/>
      <c r="CM130" s="619"/>
      <c r="CN130" s="619"/>
      <c r="CO130" s="619"/>
      <c r="CP130" s="619"/>
      <c r="CQ130" s="619"/>
      <c r="CR130" s="729"/>
      <c r="CS130" s="1448">
        <v>275550</v>
      </c>
      <c r="CT130" s="619"/>
      <c r="CU130" s="619"/>
      <c r="CV130" s="619"/>
      <c r="CW130" s="619"/>
      <c r="CX130" s="619"/>
      <c r="CY130" s="619"/>
      <c r="CZ130" s="619"/>
      <c r="DA130" s="619"/>
      <c r="DB130" s="619"/>
      <c r="DC130" s="588">
        <f>SUM(CS130,CI130,BY130,CS97,CL97,BQ97,BI97,BA97,DE64,CC64,BS64,BJ64,AZ64,AS64,AK64)</f>
        <v>1967245</v>
      </c>
      <c r="DD130" s="588"/>
      <c r="DE130" s="588"/>
      <c r="DF130" s="588"/>
      <c r="DG130" s="588"/>
      <c r="DH130" s="588"/>
      <c r="DI130" s="588"/>
      <c r="DJ130" s="588"/>
      <c r="DK130" s="588"/>
      <c r="DL130" s="588"/>
      <c r="DM130" s="588"/>
      <c r="DN130" s="618"/>
    </row>
    <row r="131" spans="1:137" ht="15" customHeight="1" thickBot="1">
      <c r="A131" s="436"/>
      <c r="B131" s="553"/>
      <c r="C131" s="553"/>
      <c r="D131" s="437"/>
      <c r="E131" s="437"/>
      <c r="F131" s="438"/>
      <c r="G131" s="245" t="s">
        <v>378</v>
      </c>
      <c r="H131" s="246"/>
      <c r="I131" s="246"/>
      <c r="J131" s="246"/>
      <c r="K131" s="246"/>
      <c r="L131" s="246"/>
      <c r="M131" s="246"/>
      <c r="N131" s="246"/>
      <c r="O131" s="246"/>
      <c r="P131" s="246"/>
      <c r="Q131" s="246"/>
      <c r="R131" s="246"/>
      <c r="S131" s="246"/>
      <c r="T131" s="246"/>
      <c r="U131" s="246"/>
      <c r="V131" s="246"/>
      <c r="W131" s="246"/>
      <c r="X131" s="246"/>
      <c r="Y131" s="246"/>
      <c r="Z131" s="246"/>
      <c r="AA131" s="246"/>
      <c r="AB131" s="678">
        <v>1</v>
      </c>
      <c r="AC131" s="679"/>
      <c r="AD131" s="680"/>
      <c r="AE131" s="681">
        <v>8</v>
      </c>
      <c r="AF131" s="679"/>
      <c r="AG131" s="682"/>
      <c r="AH131" s="650">
        <v>3</v>
      </c>
      <c r="AI131" s="679"/>
      <c r="AJ131" s="679"/>
      <c r="AK131" s="321">
        <f>SUM(AK128:AT130)</f>
        <v>2636700</v>
      </c>
      <c r="AL131" s="534"/>
      <c r="AM131" s="534"/>
      <c r="AN131" s="534"/>
      <c r="AO131" s="534"/>
      <c r="AP131" s="534"/>
      <c r="AQ131" s="534"/>
      <c r="AR131" s="534"/>
      <c r="AS131" s="534"/>
      <c r="AT131" s="534"/>
      <c r="AU131" s="321">
        <f>SUM(AU128:BD130)</f>
        <v>1723500</v>
      </c>
      <c r="AV131" s="534"/>
      <c r="AW131" s="534"/>
      <c r="AX131" s="534"/>
      <c r="AY131" s="534"/>
      <c r="AZ131" s="534"/>
      <c r="BA131" s="534"/>
      <c r="BB131" s="534"/>
      <c r="BC131" s="534"/>
      <c r="BD131" s="534"/>
      <c r="BE131" s="321">
        <f>SUM(BE128:BN130)</f>
        <v>405080</v>
      </c>
      <c r="BF131" s="534"/>
      <c r="BG131" s="534"/>
      <c r="BH131" s="534"/>
      <c r="BI131" s="534"/>
      <c r="BJ131" s="534"/>
      <c r="BK131" s="534"/>
      <c r="BL131" s="534"/>
      <c r="BM131" s="534"/>
      <c r="BN131" s="534"/>
      <c r="BO131" s="321">
        <f>SUM(BO128:BX130)</f>
        <v>1120050</v>
      </c>
      <c r="BP131" s="534"/>
      <c r="BQ131" s="534"/>
      <c r="BR131" s="534"/>
      <c r="BS131" s="534"/>
      <c r="BT131" s="534"/>
      <c r="BU131" s="534"/>
      <c r="BV131" s="534"/>
      <c r="BW131" s="534"/>
      <c r="BX131" s="534"/>
      <c r="BY131" s="321">
        <f>SUM(AK131:BX131)</f>
        <v>5885330</v>
      </c>
      <c r="BZ131" s="534"/>
      <c r="CA131" s="534"/>
      <c r="CB131" s="534"/>
      <c r="CC131" s="534"/>
      <c r="CD131" s="534"/>
      <c r="CE131" s="534"/>
      <c r="CF131" s="534"/>
      <c r="CG131" s="534"/>
      <c r="CH131" s="534"/>
      <c r="CI131" s="321">
        <f>SUM(CI128:CR130)</f>
        <v>126960</v>
      </c>
      <c r="CJ131" s="534"/>
      <c r="CK131" s="534"/>
      <c r="CL131" s="534"/>
      <c r="CM131" s="534"/>
      <c r="CN131" s="534"/>
      <c r="CO131" s="534"/>
      <c r="CP131" s="534"/>
      <c r="CQ131" s="534"/>
      <c r="CR131" s="656"/>
      <c r="CS131" s="321">
        <f>SUM(CS128:DB130)</f>
        <v>27736170</v>
      </c>
      <c r="CT131" s="534"/>
      <c r="CU131" s="534"/>
      <c r="CV131" s="534"/>
      <c r="CW131" s="534"/>
      <c r="CX131" s="534"/>
      <c r="CY131" s="534"/>
      <c r="CZ131" s="534"/>
      <c r="DA131" s="534"/>
      <c r="DB131" s="534"/>
      <c r="DC131" s="698">
        <f>SUM(CS131,CI131,BY131,CS98,CL98,BQ98,BI98,BA98,DE65,CC65,BS65,BJ65,AZ65,AS65,AK65)</f>
        <v>90601058</v>
      </c>
      <c r="DD131" s="698"/>
      <c r="DE131" s="698"/>
      <c r="DF131" s="698"/>
      <c r="DG131" s="698"/>
      <c r="DH131" s="698"/>
      <c r="DI131" s="698"/>
      <c r="DJ131" s="698"/>
      <c r="DK131" s="698"/>
      <c r="DL131" s="698"/>
      <c r="DM131" s="698"/>
      <c r="DN131" s="699"/>
    </row>
    <row r="132" spans="1:137" s="17" customFormat="1" ht="15" customHeight="1">
      <c r="A132" s="35"/>
      <c r="B132" s="40"/>
      <c r="C132" s="40"/>
      <c r="D132" s="36"/>
      <c r="E132" s="36"/>
      <c r="F132" s="36"/>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37"/>
      <c r="AC132" s="37"/>
      <c r="AD132" s="37"/>
      <c r="AE132" s="37"/>
      <c r="AF132" s="37"/>
      <c r="AG132" s="37"/>
      <c r="AH132" s="37"/>
      <c r="AI132" s="37"/>
      <c r="AJ132" s="37"/>
      <c r="AK132" s="143"/>
      <c r="AL132" s="41"/>
      <c r="AM132" s="41"/>
      <c r="AN132" s="41"/>
      <c r="AO132" s="41"/>
      <c r="AP132" s="41"/>
      <c r="AQ132" s="41"/>
      <c r="AR132" s="41"/>
      <c r="AS132" s="41"/>
      <c r="AT132" s="143"/>
      <c r="AU132" s="41"/>
      <c r="AV132" s="41"/>
      <c r="AW132" s="41"/>
      <c r="AX132" s="41"/>
      <c r="AY132" s="41"/>
      <c r="AZ132" s="41"/>
      <c r="BA132" s="41"/>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4"/>
      <c r="BW132" s="144"/>
      <c r="BX132" s="144"/>
      <c r="BY132" s="144"/>
      <c r="BZ132" s="144"/>
      <c r="CA132" s="144"/>
      <c r="CB132" s="144"/>
      <c r="CC132" s="144"/>
      <c r="CD132" s="144"/>
      <c r="CE132" s="37"/>
      <c r="CF132" s="37"/>
      <c r="CG132" s="37"/>
      <c r="CH132" s="37"/>
      <c r="CI132" s="37"/>
      <c r="CJ132" s="37"/>
      <c r="CK132" s="37"/>
      <c r="CL132" s="37"/>
      <c r="CM132" s="37"/>
      <c r="CN132" s="143"/>
      <c r="CO132" s="144"/>
      <c r="CP132" s="144"/>
      <c r="CQ132" s="144"/>
      <c r="CR132" s="144"/>
      <c r="CS132" s="144"/>
      <c r="CT132" s="144"/>
      <c r="CU132" s="144"/>
      <c r="CV132" s="144"/>
      <c r="CW132" s="144"/>
      <c r="CX132" s="143"/>
      <c r="CY132" s="143"/>
      <c r="CZ132" s="143"/>
      <c r="DA132" s="143"/>
      <c r="DB132" s="143"/>
      <c r="DC132" s="143"/>
      <c r="DD132" s="143"/>
      <c r="DE132" s="143"/>
      <c r="DF132" s="143"/>
      <c r="DG132" s="143"/>
      <c r="DH132" s="143"/>
      <c r="DI132" s="143"/>
      <c r="DJ132" s="143"/>
      <c r="DK132" s="143"/>
      <c r="DL132" s="143"/>
      <c r="DM132" s="143"/>
      <c r="DN132" s="143"/>
      <c r="DO132" s="143"/>
      <c r="DP132" s="143"/>
      <c r="DQ132" s="143"/>
      <c r="DR132" s="143"/>
      <c r="DS132" s="143"/>
      <c r="DT132" s="143"/>
      <c r="DU132" s="143"/>
      <c r="DV132" s="143"/>
      <c r="DW132" s="143"/>
      <c r="DX132" s="143"/>
      <c r="DY132" s="143"/>
      <c r="DZ132" s="143"/>
      <c r="EA132" s="143"/>
      <c r="EB132" s="143"/>
      <c r="EC132" s="143"/>
      <c r="ED132" s="143"/>
      <c r="EE132" s="143"/>
      <c r="EF132" s="143"/>
      <c r="EG132" s="143"/>
    </row>
    <row r="133" spans="1:137" s="152" customFormat="1" ht="12.75" customHeight="1">
      <c r="A133" s="631"/>
      <c r="B133" s="631"/>
      <c r="C133" s="631"/>
      <c r="D133" s="631"/>
      <c r="E133" s="631"/>
      <c r="F133" s="631"/>
      <c r="G133" s="632"/>
      <c r="H133" s="633" t="s">
        <v>62</v>
      </c>
      <c r="I133" s="266"/>
      <c r="J133" s="266"/>
      <c r="K133" s="266"/>
      <c r="L133" s="266"/>
      <c r="M133" s="266"/>
      <c r="N133" s="266"/>
      <c r="O133" s="266"/>
      <c r="P133" s="266"/>
      <c r="Q133" s="266"/>
      <c r="R133" s="266"/>
      <c r="S133" s="266"/>
      <c r="T133" s="266"/>
      <c r="U133" s="266"/>
      <c r="V133" s="266"/>
      <c r="W133" s="266"/>
      <c r="X133" s="266"/>
      <c r="Y133" s="267"/>
      <c r="Z133" s="634" t="s">
        <v>517</v>
      </c>
      <c r="AA133" s="266"/>
      <c r="AB133" s="266"/>
      <c r="AC133" s="266"/>
      <c r="AD133" s="266"/>
      <c r="AE133" s="267"/>
      <c r="AF133" s="514" t="str">
        <f>"第51表　課税標準額段階別"&amp; LEFT(表00!AA1,6) &amp; "分所得割額等に関する調
　　　　　　　　　　　　　　【給与所得者】（つづき）
第5表関係　(3)課税標準額に関する調"</f>
        <v>第51表　課税標準額段階別平成29年度分所得割額等に関する調
　　　　　　　　　　　　　　【給与所得者】（つづき）
第5表関係　(3)課税標準額に関する調</v>
      </c>
      <c r="AG133" s="514"/>
      <c r="AH133" s="514"/>
      <c r="AI133" s="514"/>
      <c r="AJ133" s="514"/>
      <c r="AK133" s="514"/>
      <c r="AL133" s="514"/>
      <c r="AM133" s="514"/>
      <c r="AN133" s="514"/>
      <c r="AO133" s="514"/>
      <c r="AP133" s="514"/>
      <c r="AQ133" s="514"/>
      <c r="AR133" s="514"/>
      <c r="AS133" s="514"/>
      <c r="AT133" s="514"/>
      <c r="AU133" s="514"/>
      <c r="AV133" s="514"/>
      <c r="AW133" s="514"/>
      <c r="AX133" s="514"/>
      <c r="AY133" s="514"/>
      <c r="AZ133" s="514"/>
      <c r="BA133" s="514"/>
      <c r="BB133" s="514"/>
      <c r="BC133" s="514"/>
      <c r="BD133" s="514"/>
      <c r="BE133" s="514"/>
      <c r="BF133" s="514"/>
      <c r="BG133" s="514"/>
      <c r="BH133" s="514"/>
      <c r="BI133" s="514"/>
      <c r="BJ133" s="514"/>
      <c r="BK133" s="514"/>
      <c r="BL133" s="514"/>
      <c r="BM133" s="514"/>
      <c r="BN133" s="514"/>
      <c r="BO133" s="514"/>
      <c r="BP133" s="514"/>
      <c r="BQ133" s="514"/>
      <c r="BR133" s="514"/>
      <c r="BS133" s="514"/>
      <c r="BT133" s="514"/>
      <c r="BU133" s="514"/>
      <c r="BV133" s="514"/>
      <c r="BW133" s="514"/>
      <c r="BX133" s="514"/>
      <c r="BY133" s="514"/>
      <c r="BZ133" s="514"/>
      <c r="CA133" s="514"/>
      <c r="CB133" s="514"/>
      <c r="CC133" s="514"/>
      <c r="CD133" s="514"/>
      <c r="CE133" s="514"/>
      <c r="CF133" s="514"/>
      <c r="CG133" s="514"/>
      <c r="CH133" s="514"/>
      <c r="CI133" s="514"/>
      <c r="CJ133" s="514"/>
      <c r="CK133" s="514"/>
      <c r="CL133" s="514"/>
      <c r="CM133" s="514"/>
      <c r="CN133" s="514"/>
      <c r="CO133" s="514"/>
      <c r="CP133" s="514"/>
      <c r="CQ133" s="514"/>
      <c r="CR133" s="514"/>
      <c r="CS133" s="514"/>
      <c r="CT133" s="514"/>
      <c r="CU133" s="514"/>
      <c r="CV133" s="514"/>
      <c r="CW133" s="514"/>
      <c r="CX133" s="514"/>
      <c r="CY133" s="624" t="s">
        <v>608</v>
      </c>
      <c r="CZ133" s="624"/>
      <c r="DA133" s="624"/>
      <c r="DB133" s="624"/>
      <c r="DC133" s="624"/>
      <c r="DD133" s="624"/>
      <c r="DE133" s="624"/>
      <c r="DF133" s="624"/>
      <c r="DG133" s="624"/>
      <c r="DH133" s="624"/>
      <c r="DI133" s="624"/>
      <c r="DJ133" s="624"/>
      <c r="DK133" s="290" t="str">
        <f>DK1</f>
        <v>長崎県</v>
      </c>
      <c r="DL133" s="290"/>
      <c r="DM133" s="290"/>
      <c r="DN133" s="290"/>
      <c r="DO133" s="290"/>
      <c r="DP133" s="290"/>
      <c r="DQ133" s="290"/>
      <c r="DR133" s="290"/>
      <c r="DS133" s="290"/>
      <c r="DT133" s="290"/>
      <c r="DU133" s="290"/>
      <c r="DV133" s="290"/>
      <c r="DW133" s="290"/>
      <c r="DX133" s="290"/>
      <c r="DY133" s="290"/>
      <c r="DZ133" s="290"/>
      <c r="EA133" s="290"/>
      <c r="EB133" s="290"/>
      <c r="EC133" s="290"/>
      <c r="ED133" s="290"/>
      <c r="EE133" s="290"/>
    </row>
    <row r="134" spans="1:137" s="152" customFormat="1" ht="13.15" customHeight="1" thickBot="1">
      <c r="A134" s="631"/>
      <c r="B134" s="631"/>
      <c r="C134" s="631"/>
      <c r="D134" s="631"/>
      <c r="E134" s="631"/>
      <c r="F134" s="631"/>
      <c r="G134" s="632"/>
      <c r="H134" s="268"/>
      <c r="I134" s="269"/>
      <c r="J134" s="269"/>
      <c r="K134" s="269"/>
      <c r="L134" s="269"/>
      <c r="M134" s="269"/>
      <c r="N134" s="269"/>
      <c r="O134" s="269"/>
      <c r="P134" s="269"/>
      <c r="Q134" s="269"/>
      <c r="R134" s="269"/>
      <c r="S134" s="269"/>
      <c r="T134" s="269"/>
      <c r="U134" s="269"/>
      <c r="V134" s="269"/>
      <c r="W134" s="269"/>
      <c r="X134" s="269"/>
      <c r="Y134" s="270"/>
      <c r="Z134" s="268"/>
      <c r="AA134" s="269"/>
      <c r="AB134" s="269"/>
      <c r="AC134" s="269"/>
      <c r="AD134" s="269"/>
      <c r="AE134" s="270"/>
      <c r="AF134" s="514"/>
      <c r="AG134" s="514"/>
      <c r="AH134" s="514"/>
      <c r="AI134" s="514"/>
      <c r="AJ134" s="514"/>
      <c r="AK134" s="514"/>
      <c r="AL134" s="514"/>
      <c r="AM134" s="514"/>
      <c r="AN134" s="514"/>
      <c r="AO134" s="514"/>
      <c r="AP134" s="514"/>
      <c r="AQ134" s="514"/>
      <c r="AR134" s="514"/>
      <c r="AS134" s="514"/>
      <c r="AT134" s="514"/>
      <c r="AU134" s="514"/>
      <c r="AV134" s="514"/>
      <c r="AW134" s="514"/>
      <c r="AX134" s="514"/>
      <c r="AY134" s="514"/>
      <c r="AZ134" s="514"/>
      <c r="BA134" s="514"/>
      <c r="BB134" s="514"/>
      <c r="BC134" s="514"/>
      <c r="BD134" s="514"/>
      <c r="BE134" s="514"/>
      <c r="BF134" s="514"/>
      <c r="BG134" s="514"/>
      <c r="BH134" s="514"/>
      <c r="BI134" s="514"/>
      <c r="BJ134" s="514"/>
      <c r="BK134" s="514"/>
      <c r="BL134" s="514"/>
      <c r="BM134" s="514"/>
      <c r="BN134" s="514"/>
      <c r="BO134" s="514"/>
      <c r="BP134" s="514"/>
      <c r="BQ134" s="514"/>
      <c r="BR134" s="514"/>
      <c r="BS134" s="514"/>
      <c r="BT134" s="514"/>
      <c r="BU134" s="514"/>
      <c r="BV134" s="514"/>
      <c r="BW134" s="514"/>
      <c r="BX134" s="514"/>
      <c r="BY134" s="514"/>
      <c r="BZ134" s="514"/>
      <c r="CA134" s="514"/>
      <c r="CB134" s="514"/>
      <c r="CC134" s="514"/>
      <c r="CD134" s="514"/>
      <c r="CE134" s="514"/>
      <c r="CF134" s="514"/>
      <c r="CG134" s="514"/>
      <c r="CH134" s="514"/>
      <c r="CI134" s="514"/>
      <c r="CJ134" s="514"/>
      <c r="CK134" s="514"/>
      <c r="CL134" s="514"/>
      <c r="CM134" s="514"/>
      <c r="CN134" s="514"/>
      <c r="CO134" s="514"/>
      <c r="CP134" s="514"/>
      <c r="CQ134" s="514"/>
      <c r="CR134" s="514"/>
      <c r="CS134" s="514"/>
      <c r="CT134" s="514"/>
      <c r="CU134" s="514"/>
      <c r="CV134" s="514"/>
      <c r="CW134" s="514"/>
      <c r="CX134" s="514"/>
      <c r="CY134" s="617"/>
      <c r="CZ134" s="617"/>
      <c r="DA134" s="617"/>
      <c r="DB134" s="617"/>
      <c r="DC134" s="617"/>
      <c r="DD134" s="617"/>
      <c r="DE134" s="617"/>
      <c r="DF134" s="617"/>
      <c r="DG134" s="617"/>
      <c r="DH134" s="617"/>
      <c r="DI134" s="617"/>
      <c r="DJ134" s="617"/>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c r="EE134" s="291"/>
    </row>
    <row r="135" spans="1:137" s="152" customFormat="1" ht="25.5" customHeight="1" thickBot="1">
      <c r="A135" s="651"/>
      <c r="B135" s="651"/>
      <c r="C135" s="651"/>
      <c r="D135" s="651"/>
      <c r="E135" s="651"/>
      <c r="F135" s="651"/>
      <c r="G135" s="672"/>
      <c r="H135" s="635">
        <f>H3</f>
        <v>4</v>
      </c>
      <c r="I135" s="652"/>
      <c r="J135" s="653"/>
      <c r="K135" s="635">
        <f>K3</f>
        <v>2</v>
      </c>
      <c r="L135" s="652"/>
      <c r="M135" s="653"/>
      <c r="N135" s="635">
        <f>N3</f>
        <v>2</v>
      </c>
      <c r="O135" s="652"/>
      <c r="P135" s="653"/>
      <c r="Q135" s="635">
        <f>Q3</f>
        <v>0</v>
      </c>
      <c r="R135" s="652"/>
      <c r="S135" s="653"/>
      <c r="T135" s="635">
        <f>T3</f>
        <v>2</v>
      </c>
      <c r="U135" s="652"/>
      <c r="V135" s="653"/>
      <c r="W135" s="635">
        <f>W3</f>
        <v>9</v>
      </c>
      <c r="X135" s="652"/>
      <c r="Y135" s="653"/>
      <c r="Z135" s="625">
        <v>5</v>
      </c>
      <c r="AA135" s="276"/>
      <c r="AB135" s="277"/>
      <c r="AC135" s="635">
        <v>1</v>
      </c>
      <c r="AD135" s="279"/>
      <c r="AE135" s="280"/>
      <c r="AF135" s="514"/>
      <c r="AG135" s="514"/>
      <c r="AH135" s="514"/>
      <c r="AI135" s="514"/>
      <c r="AJ135" s="514"/>
      <c r="AK135" s="514"/>
      <c r="AL135" s="514"/>
      <c r="AM135" s="514"/>
      <c r="AN135" s="514"/>
      <c r="AO135" s="514"/>
      <c r="AP135" s="514"/>
      <c r="AQ135" s="514"/>
      <c r="AR135" s="514"/>
      <c r="AS135" s="514"/>
      <c r="AT135" s="514"/>
      <c r="AU135" s="514"/>
      <c r="AV135" s="514"/>
      <c r="AW135" s="514"/>
      <c r="AX135" s="514"/>
      <c r="AY135" s="514"/>
      <c r="AZ135" s="514"/>
      <c r="BA135" s="514"/>
      <c r="BB135" s="514"/>
      <c r="BC135" s="514"/>
      <c r="BD135" s="514"/>
      <c r="BE135" s="514"/>
      <c r="BF135" s="514"/>
      <c r="BG135" s="514"/>
      <c r="BH135" s="514"/>
      <c r="BI135" s="514"/>
      <c r="BJ135" s="514"/>
      <c r="BK135" s="514"/>
      <c r="BL135" s="514"/>
      <c r="BM135" s="514"/>
      <c r="BN135" s="514"/>
      <c r="BO135" s="514"/>
      <c r="BP135" s="514"/>
      <c r="BQ135" s="514"/>
      <c r="BR135" s="514"/>
      <c r="BS135" s="514"/>
      <c r="BT135" s="514"/>
      <c r="BU135" s="514"/>
      <c r="BV135" s="514"/>
      <c r="BW135" s="514"/>
      <c r="BX135" s="514"/>
      <c r="BY135" s="514"/>
      <c r="BZ135" s="514"/>
      <c r="CA135" s="514"/>
      <c r="CB135" s="514"/>
      <c r="CC135" s="514"/>
      <c r="CD135" s="514"/>
      <c r="CE135" s="514"/>
      <c r="CF135" s="514"/>
      <c r="CG135" s="514"/>
      <c r="CH135" s="514"/>
      <c r="CI135" s="514"/>
      <c r="CJ135" s="514"/>
      <c r="CK135" s="514"/>
      <c r="CL135" s="514"/>
      <c r="CM135" s="514"/>
      <c r="CN135" s="514"/>
      <c r="CO135" s="514"/>
      <c r="CP135" s="514"/>
      <c r="CQ135" s="514"/>
      <c r="CR135" s="514"/>
      <c r="CS135" s="514"/>
      <c r="CT135" s="514"/>
      <c r="CU135" s="514"/>
      <c r="CV135" s="514"/>
      <c r="CW135" s="514"/>
      <c r="CX135" s="514"/>
      <c r="CY135" s="617" t="s">
        <v>515</v>
      </c>
      <c r="CZ135" s="617"/>
      <c r="DA135" s="617"/>
      <c r="DB135" s="617"/>
      <c r="DC135" s="617"/>
      <c r="DD135" s="617"/>
      <c r="DE135" s="617"/>
      <c r="DF135" s="617"/>
      <c r="DG135" s="617"/>
      <c r="DH135" s="617"/>
      <c r="DI135" s="617"/>
      <c r="DJ135" s="617"/>
      <c r="DK135" s="289" t="str">
        <f>DK3</f>
        <v>佐世保市</v>
      </c>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row>
    <row r="136" spans="1:137" ht="15" customHeight="1">
      <c r="AF136" s="514"/>
      <c r="AG136" s="514"/>
      <c r="AH136" s="514"/>
      <c r="AI136" s="514"/>
      <c r="AJ136" s="514"/>
      <c r="AK136" s="514"/>
      <c r="AL136" s="514"/>
      <c r="AM136" s="514"/>
      <c r="AN136" s="514"/>
      <c r="AO136" s="514"/>
      <c r="AP136" s="514"/>
      <c r="AQ136" s="514"/>
      <c r="AR136" s="514"/>
      <c r="AS136" s="514"/>
      <c r="AT136" s="514"/>
      <c r="AU136" s="514"/>
      <c r="AV136" s="514"/>
      <c r="AW136" s="514"/>
      <c r="AX136" s="514"/>
      <c r="AY136" s="514"/>
      <c r="AZ136" s="514"/>
      <c r="BA136" s="514"/>
      <c r="BB136" s="514"/>
      <c r="BC136" s="514"/>
      <c r="BD136" s="514"/>
      <c r="BE136" s="514"/>
      <c r="BF136" s="514"/>
      <c r="BG136" s="514"/>
      <c r="BH136" s="514"/>
      <c r="BI136" s="514"/>
      <c r="BJ136" s="514"/>
      <c r="BK136" s="514"/>
      <c r="BL136" s="514"/>
      <c r="BM136" s="514"/>
      <c r="BN136" s="514"/>
      <c r="BO136" s="514"/>
      <c r="BP136" s="514"/>
      <c r="BQ136" s="514"/>
      <c r="BR136" s="514"/>
      <c r="BS136" s="514"/>
      <c r="BT136" s="514"/>
      <c r="BU136" s="514"/>
      <c r="BV136" s="514"/>
      <c r="BW136" s="514"/>
      <c r="BX136" s="514"/>
      <c r="BY136" s="514"/>
      <c r="BZ136" s="514"/>
      <c r="CA136" s="514"/>
      <c r="CB136" s="514"/>
      <c r="CC136" s="514"/>
      <c r="CD136" s="514"/>
      <c r="CE136" s="514"/>
      <c r="CF136" s="514"/>
      <c r="CG136" s="514"/>
      <c r="CH136" s="514"/>
      <c r="CI136" s="514"/>
      <c r="CJ136" s="514"/>
      <c r="CK136" s="514"/>
      <c r="CL136" s="514"/>
      <c r="CM136" s="514"/>
      <c r="CN136" s="514"/>
      <c r="CO136" s="514"/>
      <c r="CP136" s="514"/>
      <c r="CQ136" s="514"/>
      <c r="CR136" s="514"/>
      <c r="CS136" s="514"/>
      <c r="CT136" s="514"/>
      <c r="CU136" s="514"/>
      <c r="CV136" s="514"/>
      <c r="CW136" s="514"/>
      <c r="CX136" s="514"/>
    </row>
    <row r="138" spans="1:137" ht="15" customHeight="1">
      <c r="AK138" s="271" t="s">
        <v>478</v>
      </c>
      <c r="AL138" s="271"/>
      <c r="AM138" s="271"/>
      <c r="AN138" s="271"/>
      <c r="AO138" s="271"/>
      <c r="AP138" s="271"/>
      <c r="AQ138" s="271"/>
      <c r="AR138" s="271"/>
      <c r="AS138" s="271"/>
      <c r="AT138" s="271"/>
      <c r="AU138" s="271"/>
      <c r="AV138" s="271"/>
      <c r="AW138" s="271"/>
      <c r="AX138" s="271"/>
      <c r="AY138" s="271"/>
      <c r="AZ138" s="271"/>
      <c r="BA138" s="271"/>
      <c r="BB138" s="271"/>
      <c r="BC138" s="271" t="s">
        <v>484</v>
      </c>
      <c r="BD138" s="271"/>
      <c r="BE138" s="271"/>
      <c r="BF138" s="271"/>
      <c r="BG138" s="271"/>
      <c r="BH138" s="271"/>
      <c r="BI138" s="271"/>
      <c r="BJ138" s="271"/>
      <c r="BK138" s="271"/>
      <c r="BL138" s="271"/>
      <c r="BM138" s="271"/>
      <c r="BN138" s="271"/>
      <c r="BO138" s="271"/>
      <c r="BP138" s="271"/>
      <c r="BQ138" s="271"/>
      <c r="BR138" s="271"/>
      <c r="BS138" s="271"/>
      <c r="BT138" s="271"/>
      <c r="BU138" s="271" t="s">
        <v>485</v>
      </c>
      <c r="BV138" s="271"/>
      <c r="BW138" s="271"/>
      <c r="BX138" s="271"/>
      <c r="BY138" s="271"/>
      <c r="BZ138" s="271"/>
      <c r="CA138" s="271"/>
      <c r="CB138" s="271"/>
      <c r="CC138" s="271"/>
      <c r="CD138" s="271"/>
      <c r="CE138" s="271"/>
      <c r="CF138" s="271"/>
      <c r="CG138" s="271"/>
      <c r="CH138" s="271"/>
      <c r="CI138" s="271"/>
      <c r="CJ138" s="271"/>
      <c r="CK138" s="271"/>
      <c r="CL138" s="271"/>
      <c r="CM138" s="271" t="s">
        <v>662</v>
      </c>
      <c r="CN138" s="271"/>
      <c r="CO138" s="271"/>
      <c r="CP138" s="271"/>
      <c r="CQ138" s="271"/>
      <c r="CR138" s="271"/>
      <c r="CS138" s="271"/>
      <c r="CT138" s="271"/>
      <c r="CU138" s="271"/>
      <c r="CV138" s="271"/>
      <c r="CW138" s="271"/>
      <c r="CX138" s="271"/>
      <c r="CY138" s="271"/>
      <c r="CZ138" s="271"/>
      <c r="DA138" s="271"/>
      <c r="DB138" s="271"/>
      <c r="DC138" s="271"/>
      <c r="DD138" s="271"/>
    </row>
    <row r="139" spans="1:137" ht="15" customHeight="1">
      <c r="A139" s="522" t="s">
        <v>347</v>
      </c>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4"/>
      <c r="AB139" s="200" t="s">
        <v>666</v>
      </c>
      <c r="AC139" s="201"/>
      <c r="AD139" s="201"/>
      <c r="AE139" s="201"/>
      <c r="AF139" s="201"/>
      <c r="AG139" s="201"/>
      <c r="AH139" s="201"/>
      <c r="AI139" s="201"/>
      <c r="AJ139" s="202"/>
      <c r="AK139" s="200" t="s">
        <v>100</v>
      </c>
      <c r="AL139" s="201"/>
      <c r="AM139" s="201"/>
      <c r="AN139" s="201"/>
      <c r="AO139" s="201"/>
      <c r="AP139" s="201"/>
      <c r="AQ139" s="201"/>
      <c r="AR139" s="201"/>
      <c r="AS139" s="201"/>
      <c r="AT139" s="201"/>
      <c r="AU139" s="201"/>
      <c r="AV139" s="201"/>
      <c r="AW139" s="201"/>
      <c r="AX139" s="201"/>
      <c r="AY139" s="201"/>
      <c r="AZ139" s="201"/>
      <c r="BA139" s="201"/>
      <c r="BB139" s="202"/>
      <c r="BC139" s="200" t="s">
        <v>799</v>
      </c>
      <c r="BD139" s="201"/>
      <c r="BE139" s="201"/>
      <c r="BF139" s="201"/>
      <c r="BG139" s="201"/>
      <c r="BH139" s="201"/>
      <c r="BI139" s="201"/>
      <c r="BJ139" s="201"/>
      <c r="BK139" s="201"/>
      <c r="BL139" s="201"/>
      <c r="BM139" s="201"/>
      <c r="BN139" s="201"/>
      <c r="BO139" s="201"/>
      <c r="BP139" s="201"/>
      <c r="BQ139" s="201"/>
      <c r="BR139" s="201"/>
      <c r="BS139" s="201"/>
      <c r="BT139" s="202"/>
      <c r="BU139" s="200" t="s">
        <v>101</v>
      </c>
      <c r="BV139" s="201"/>
      <c r="BW139" s="201"/>
      <c r="BX139" s="201"/>
      <c r="BY139" s="201"/>
      <c r="BZ139" s="201"/>
      <c r="CA139" s="201"/>
      <c r="CB139" s="201"/>
      <c r="CC139" s="201"/>
      <c r="CD139" s="201"/>
      <c r="CE139" s="201"/>
      <c r="CF139" s="201"/>
      <c r="CG139" s="201"/>
      <c r="CH139" s="201"/>
      <c r="CI139" s="201"/>
      <c r="CJ139" s="201"/>
      <c r="CK139" s="201"/>
      <c r="CL139" s="202"/>
      <c r="CM139" s="200" t="s">
        <v>641</v>
      </c>
      <c r="CN139" s="201"/>
      <c r="CO139" s="201"/>
      <c r="CP139" s="201"/>
      <c r="CQ139" s="201"/>
      <c r="CR139" s="201"/>
      <c r="CS139" s="201"/>
      <c r="CT139" s="201"/>
      <c r="CU139" s="201"/>
      <c r="CV139" s="201"/>
      <c r="CW139" s="201"/>
      <c r="CX139" s="201"/>
      <c r="CY139" s="201"/>
      <c r="CZ139" s="201"/>
      <c r="DA139" s="201"/>
      <c r="DB139" s="201"/>
      <c r="DC139" s="201"/>
      <c r="DD139" s="202"/>
      <c r="DF139" s="16"/>
      <c r="DM139" s="17"/>
      <c r="DR139" s="17"/>
    </row>
    <row r="140" spans="1:137" ht="15" customHeight="1">
      <c r="A140" s="525"/>
      <c r="B140" s="526"/>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7"/>
      <c r="AB140" s="219"/>
      <c r="AC140" s="220"/>
      <c r="AD140" s="220"/>
      <c r="AE140" s="220"/>
      <c r="AF140" s="220"/>
      <c r="AG140" s="220"/>
      <c r="AH140" s="220"/>
      <c r="AI140" s="220"/>
      <c r="AJ140" s="221"/>
      <c r="AK140" s="219"/>
      <c r="AL140" s="220"/>
      <c r="AM140" s="220"/>
      <c r="AN140" s="220"/>
      <c r="AO140" s="220"/>
      <c r="AP140" s="220"/>
      <c r="AQ140" s="220"/>
      <c r="AR140" s="220"/>
      <c r="AS140" s="220"/>
      <c r="AT140" s="220"/>
      <c r="AU140" s="220"/>
      <c r="AV140" s="220"/>
      <c r="AW140" s="220"/>
      <c r="AX140" s="220"/>
      <c r="AY140" s="220"/>
      <c r="AZ140" s="220"/>
      <c r="BA140" s="220"/>
      <c r="BB140" s="221"/>
      <c r="BC140" s="219"/>
      <c r="BD140" s="220"/>
      <c r="BE140" s="220"/>
      <c r="BF140" s="220"/>
      <c r="BG140" s="220"/>
      <c r="BH140" s="220"/>
      <c r="BI140" s="220"/>
      <c r="BJ140" s="220"/>
      <c r="BK140" s="220"/>
      <c r="BL140" s="220"/>
      <c r="BM140" s="220"/>
      <c r="BN140" s="220"/>
      <c r="BO140" s="220"/>
      <c r="BP140" s="220"/>
      <c r="BQ140" s="220"/>
      <c r="BR140" s="220"/>
      <c r="BS140" s="220"/>
      <c r="BT140" s="221"/>
      <c r="BU140" s="219"/>
      <c r="BV140" s="220"/>
      <c r="BW140" s="220"/>
      <c r="BX140" s="220"/>
      <c r="BY140" s="220"/>
      <c r="BZ140" s="220"/>
      <c r="CA140" s="220"/>
      <c r="CB140" s="220"/>
      <c r="CC140" s="220"/>
      <c r="CD140" s="220"/>
      <c r="CE140" s="220"/>
      <c r="CF140" s="220"/>
      <c r="CG140" s="220"/>
      <c r="CH140" s="220"/>
      <c r="CI140" s="220"/>
      <c r="CJ140" s="220"/>
      <c r="CK140" s="220"/>
      <c r="CL140" s="221"/>
      <c r="CM140" s="219"/>
      <c r="CN140" s="220"/>
      <c r="CO140" s="220"/>
      <c r="CP140" s="220"/>
      <c r="CQ140" s="220"/>
      <c r="CR140" s="220"/>
      <c r="CS140" s="220"/>
      <c r="CT140" s="220"/>
      <c r="CU140" s="220"/>
      <c r="CV140" s="220"/>
      <c r="CW140" s="220"/>
      <c r="CX140" s="220"/>
      <c r="CY140" s="220"/>
      <c r="CZ140" s="220"/>
      <c r="DA140" s="220"/>
      <c r="DB140" s="220"/>
      <c r="DC140" s="220"/>
      <c r="DD140" s="221"/>
      <c r="DF140" s="16"/>
      <c r="DM140" s="17"/>
      <c r="DR140" s="17"/>
    </row>
    <row r="141" spans="1:137" ht="15" customHeight="1">
      <c r="A141" s="525"/>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7"/>
      <c r="AB141" s="219"/>
      <c r="AC141" s="220"/>
      <c r="AD141" s="220"/>
      <c r="AE141" s="220"/>
      <c r="AF141" s="220"/>
      <c r="AG141" s="220"/>
      <c r="AH141" s="220"/>
      <c r="AI141" s="220"/>
      <c r="AJ141" s="221"/>
      <c r="AK141" s="219"/>
      <c r="AL141" s="220"/>
      <c r="AM141" s="220"/>
      <c r="AN141" s="220"/>
      <c r="AO141" s="220"/>
      <c r="AP141" s="220"/>
      <c r="AQ141" s="220"/>
      <c r="AR141" s="220"/>
      <c r="AS141" s="220"/>
      <c r="AT141" s="220"/>
      <c r="AU141" s="220"/>
      <c r="AV141" s="220"/>
      <c r="AW141" s="220"/>
      <c r="AX141" s="220"/>
      <c r="AY141" s="220"/>
      <c r="AZ141" s="220"/>
      <c r="BA141" s="220"/>
      <c r="BB141" s="221"/>
      <c r="BC141" s="219"/>
      <c r="BD141" s="220"/>
      <c r="BE141" s="220"/>
      <c r="BF141" s="220"/>
      <c r="BG141" s="220"/>
      <c r="BH141" s="220"/>
      <c r="BI141" s="220"/>
      <c r="BJ141" s="220"/>
      <c r="BK141" s="220"/>
      <c r="BL141" s="220"/>
      <c r="BM141" s="220"/>
      <c r="BN141" s="220"/>
      <c r="BO141" s="220"/>
      <c r="BP141" s="220"/>
      <c r="BQ141" s="220"/>
      <c r="BR141" s="220"/>
      <c r="BS141" s="220"/>
      <c r="BT141" s="221"/>
      <c r="BU141" s="219"/>
      <c r="BV141" s="220"/>
      <c r="BW141" s="220"/>
      <c r="BX141" s="220"/>
      <c r="BY141" s="220"/>
      <c r="BZ141" s="220"/>
      <c r="CA141" s="220"/>
      <c r="CB141" s="220"/>
      <c r="CC141" s="220"/>
      <c r="CD141" s="220"/>
      <c r="CE141" s="220"/>
      <c r="CF141" s="220"/>
      <c r="CG141" s="220"/>
      <c r="CH141" s="220"/>
      <c r="CI141" s="220"/>
      <c r="CJ141" s="220"/>
      <c r="CK141" s="220"/>
      <c r="CL141" s="221"/>
      <c r="CM141" s="219"/>
      <c r="CN141" s="220"/>
      <c r="CO141" s="220"/>
      <c r="CP141" s="220"/>
      <c r="CQ141" s="220"/>
      <c r="CR141" s="220"/>
      <c r="CS141" s="220"/>
      <c r="CT141" s="220"/>
      <c r="CU141" s="220"/>
      <c r="CV141" s="220"/>
      <c r="CW141" s="220"/>
      <c r="CX141" s="220"/>
      <c r="CY141" s="220"/>
      <c r="CZ141" s="220"/>
      <c r="DA141" s="220"/>
      <c r="DB141" s="220"/>
      <c r="DC141" s="220"/>
      <c r="DD141" s="221"/>
      <c r="DF141" s="16"/>
      <c r="DM141" s="17"/>
      <c r="DR141" s="17"/>
    </row>
    <row r="142" spans="1:137" ht="15" customHeight="1">
      <c r="A142" s="525"/>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7"/>
      <c r="AB142" s="219"/>
      <c r="AC142" s="220"/>
      <c r="AD142" s="220"/>
      <c r="AE142" s="220"/>
      <c r="AF142" s="220"/>
      <c r="AG142" s="220"/>
      <c r="AH142" s="220"/>
      <c r="AI142" s="220"/>
      <c r="AJ142" s="221"/>
      <c r="AK142" s="219"/>
      <c r="AL142" s="220"/>
      <c r="AM142" s="220"/>
      <c r="AN142" s="220"/>
      <c r="AO142" s="220"/>
      <c r="AP142" s="220"/>
      <c r="AQ142" s="220"/>
      <c r="AR142" s="220"/>
      <c r="AS142" s="220"/>
      <c r="AT142" s="220"/>
      <c r="AU142" s="220"/>
      <c r="AV142" s="220"/>
      <c r="AW142" s="220"/>
      <c r="AX142" s="220"/>
      <c r="AY142" s="220"/>
      <c r="AZ142" s="220"/>
      <c r="BA142" s="220"/>
      <c r="BB142" s="221"/>
      <c r="BC142" s="219"/>
      <c r="BD142" s="220"/>
      <c r="BE142" s="220"/>
      <c r="BF142" s="220"/>
      <c r="BG142" s="220"/>
      <c r="BH142" s="220"/>
      <c r="BI142" s="220"/>
      <c r="BJ142" s="220"/>
      <c r="BK142" s="220"/>
      <c r="BL142" s="220"/>
      <c r="BM142" s="220"/>
      <c r="BN142" s="220"/>
      <c r="BO142" s="220"/>
      <c r="BP142" s="220"/>
      <c r="BQ142" s="220"/>
      <c r="BR142" s="220"/>
      <c r="BS142" s="220"/>
      <c r="BT142" s="221"/>
      <c r="BU142" s="219"/>
      <c r="BV142" s="220"/>
      <c r="BW142" s="220"/>
      <c r="BX142" s="220"/>
      <c r="BY142" s="220"/>
      <c r="BZ142" s="220"/>
      <c r="CA142" s="220"/>
      <c r="CB142" s="220"/>
      <c r="CC142" s="220"/>
      <c r="CD142" s="220"/>
      <c r="CE142" s="220"/>
      <c r="CF142" s="220"/>
      <c r="CG142" s="220"/>
      <c r="CH142" s="220"/>
      <c r="CI142" s="220"/>
      <c r="CJ142" s="220"/>
      <c r="CK142" s="220"/>
      <c r="CL142" s="221"/>
      <c r="CM142" s="219"/>
      <c r="CN142" s="220"/>
      <c r="CO142" s="220"/>
      <c r="CP142" s="220"/>
      <c r="CQ142" s="220"/>
      <c r="CR142" s="220"/>
      <c r="CS142" s="220"/>
      <c r="CT142" s="220"/>
      <c r="CU142" s="220"/>
      <c r="CV142" s="220"/>
      <c r="CW142" s="220"/>
      <c r="CX142" s="220"/>
      <c r="CY142" s="220"/>
      <c r="CZ142" s="220"/>
      <c r="DA142" s="220"/>
      <c r="DB142" s="220"/>
      <c r="DC142" s="220"/>
      <c r="DD142" s="221"/>
      <c r="DF142" s="16"/>
      <c r="DM142" s="17"/>
      <c r="DR142" s="17"/>
    </row>
    <row r="143" spans="1:137" ht="15" customHeight="1">
      <c r="A143" s="525"/>
      <c r="B143" s="526"/>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7"/>
      <c r="AB143" s="219"/>
      <c r="AC143" s="220"/>
      <c r="AD143" s="220"/>
      <c r="AE143" s="220"/>
      <c r="AF143" s="220"/>
      <c r="AG143" s="220"/>
      <c r="AH143" s="220"/>
      <c r="AI143" s="220"/>
      <c r="AJ143" s="221"/>
      <c r="AK143" s="219"/>
      <c r="AL143" s="220"/>
      <c r="AM143" s="220"/>
      <c r="AN143" s="220"/>
      <c r="AO143" s="220"/>
      <c r="AP143" s="220"/>
      <c r="AQ143" s="220"/>
      <c r="AR143" s="220"/>
      <c r="AS143" s="220"/>
      <c r="AT143" s="220"/>
      <c r="AU143" s="220"/>
      <c r="AV143" s="220"/>
      <c r="AW143" s="220"/>
      <c r="AX143" s="220"/>
      <c r="AY143" s="220"/>
      <c r="AZ143" s="220"/>
      <c r="BA143" s="220"/>
      <c r="BB143" s="221"/>
      <c r="BC143" s="219"/>
      <c r="BD143" s="220"/>
      <c r="BE143" s="220"/>
      <c r="BF143" s="220"/>
      <c r="BG143" s="220"/>
      <c r="BH143" s="220"/>
      <c r="BI143" s="220"/>
      <c r="BJ143" s="220"/>
      <c r="BK143" s="220"/>
      <c r="BL143" s="220"/>
      <c r="BM143" s="220"/>
      <c r="BN143" s="220"/>
      <c r="BO143" s="220"/>
      <c r="BP143" s="220"/>
      <c r="BQ143" s="220"/>
      <c r="BR143" s="220"/>
      <c r="BS143" s="220"/>
      <c r="BT143" s="221"/>
      <c r="BU143" s="219"/>
      <c r="BV143" s="220"/>
      <c r="BW143" s="220"/>
      <c r="BX143" s="220"/>
      <c r="BY143" s="220"/>
      <c r="BZ143" s="220"/>
      <c r="CA143" s="220"/>
      <c r="CB143" s="220"/>
      <c r="CC143" s="220"/>
      <c r="CD143" s="220"/>
      <c r="CE143" s="220"/>
      <c r="CF143" s="220"/>
      <c r="CG143" s="220"/>
      <c r="CH143" s="220"/>
      <c r="CI143" s="220"/>
      <c r="CJ143" s="220"/>
      <c r="CK143" s="220"/>
      <c r="CL143" s="221"/>
      <c r="CM143" s="219"/>
      <c r="CN143" s="220"/>
      <c r="CO143" s="220"/>
      <c r="CP143" s="220"/>
      <c r="CQ143" s="220"/>
      <c r="CR143" s="220"/>
      <c r="CS143" s="220"/>
      <c r="CT143" s="220"/>
      <c r="CU143" s="220"/>
      <c r="CV143" s="220"/>
      <c r="CW143" s="220"/>
      <c r="CX143" s="220"/>
      <c r="CY143" s="220"/>
      <c r="CZ143" s="220"/>
      <c r="DA143" s="220"/>
      <c r="DB143" s="220"/>
      <c r="DC143" s="220"/>
      <c r="DD143" s="221"/>
      <c r="DF143" s="16"/>
      <c r="DM143" s="17"/>
      <c r="DR143" s="17"/>
    </row>
    <row r="144" spans="1:137" ht="15" customHeight="1" thickBot="1">
      <c r="A144" s="528"/>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30"/>
      <c r="AB144" s="219"/>
      <c r="AC144" s="220"/>
      <c r="AD144" s="220"/>
      <c r="AE144" s="220"/>
      <c r="AF144" s="220"/>
      <c r="AG144" s="220"/>
      <c r="AH144" s="220"/>
      <c r="AI144" s="220"/>
      <c r="AJ144" s="221"/>
      <c r="AK144" s="495" t="s">
        <v>340</v>
      </c>
      <c r="AL144" s="496"/>
      <c r="AM144" s="496"/>
      <c r="AN144" s="496"/>
      <c r="AO144" s="496"/>
      <c r="AP144" s="496"/>
      <c r="AQ144" s="496"/>
      <c r="AR144" s="496"/>
      <c r="AS144" s="496"/>
      <c r="AT144" s="496"/>
      <c r="AU144" s="496"/>
      <c r="AV144" s="496"/>
      <c r="AW144" s="496"/>
      <c r="AX144" s="496"/>
      <c r="AY144" s="496"/>
      <c r="AZ144" s="496"/>
      <c r="BA144" s="496"/>
      <c r="BB144" s="497"/>
      <c r="BC144" s="495" t="s">
        <v>340</v>
      </c>
      <c r="BD144" s="496"/>
      <c r="BE144" s="496"/>
      <c r="BF144" s="496"/>
      <c r="BG144" s="496"/>
      <c r="BH144" s="496"/>
      <c r="BI144" s="496"/>
      <c r="BJ144" s="496"/>
      <c r="BK144" s="496"/>
      <c r="BL144" s="496"/>
      <c r="BM144" s="496"/>
      <c r="BN144" s="496"/>
      <c r="BO144" s="496"/>
      <c r="BP144" s="496"/>
      <c r="BQ144" s="496"/>
      <c r="BR144" s="496"/>
      <c r="BS144" s="496"/>
      <c r="BT144" s="497"/>
      <c r="BU144" s="495" t="s">
        <v>340</v>
      </c>
      <c r="BV144" s="496"/>
      <c r="BW144" s="496"/>
      <c r="BX144" s="496"/>
      <c r="BY144" s="496"/>
      <c r="BZ144" s="496"/>
      <c r="CA144" s="496"/>
      <c r="CB144" s="496"/>
      <c r="CC144" s="496"/>
      <c r="CD144" s="496"/>
      <c r="CE144" s="496"/>
      <c r="CF144" s="496"/>
      <c r="CG144" s="496"/>
      <c r="CH144" s="496"/>
      <c r="CI144" s="496"/>
      <c r="CJ144" s="496"/>
      <c r="CK144" s="496"/>
      <c r="CL144" s="497"/>
      <c r="CM144" s="620" t="s">
        <v>667</v>
      </c>
      <c r="CN144" s="621"/>
      <c r="CO144" s="621"/>
      <c r="CP144" s="621"/>
      <c r="CQ144" s="621"/>
      <c r="CR144" s="621"/>
      <c r="CS144" s="621"/>
      <c r="CT144" s="621"/>
      <c r="CU144" s="621"/>
      <c r="CV144" s="621"/>
      <c r="CW144" s="621"/>
      <c r="CX144" s="621"/>
      <c r="CY144" s="621"/>
      <c r="CZ144" s="621"/>
      <c r="DA144" s="621"/>
      <c r="DB144" s="621"/>
      <c r="DC144" s="621"/>
      <c r="DD144" s="622"/>
      <c r="DF144" s="16"/>
      <c r="DM144" s="17"/>
      <c r="DR144" s="17"/>
    </row>
    <row r="145" spans="1:110" ht="27.75" customHeight="1">
      <c r="A145" s="433" t="s">
        <v>1</v>
      </c>
      <c r="B145" s="547"/>
      <c r="C145" s="547"/>
      <c r="D145" s="547"/>
      <c r="E145" s="547"/>
      <c r="F145" s="556"/>
      <c r="G145" s="245" t="s">
        <v>2</v>
      </c>
      <c r="H145" s="246"/>
      <c r="I145" s="246"/>
      <c r="J145" s="246"/>
      <c r="K145" s="246"/>
      <c r="L145" s="246"/>
      <c r="M145" s="246"/>
      <c r="N145" s="246"/>
      <c r="O145" s="246"/>
      <c r="P145" s="246"/>
      <c r="Q145" s="246"/>
      <c r="R145" s="246"/>
      <c r="S145" s="246"/>
      <c r="T145" s="246"/>
      <c r="U145" s="246"/>
      <c r="V145" s="246"/>
      <c r="W145" s="246"/>
      <c r="X145" s="246"/>
      <c r="Y145" s="246"/>
      <c r="Z145" s="246"/>
      <c r="AA145" s="513"/>
      <c r="AB145" s="606">
        <v>0</v>
      </c>
      <c r="AC145" s="603"/>
      <c r="AD145" s="607"/>
      <c r="AE145" s="602">
        <v>1</v>
      </c>
      <c r="AF145" s="603"/>
      <c r="AG145" s="607"/>
      <c r="AH145" s="602">
        <v>4</v>
      </c>
      <c r="AI145" s="603"/>
      <c r="AJ145" s="604"/>
      <c r="AK145" s="1504">
        <v>167453</v>
      </c>
      <c r="AL145" s="1504"/>
      <c r="AM145" s="1504"/>
      <c r="AN145" s="1504"/>
      <c r="AO145" s="1504"/>
      <c r="AP145" s="1504"/>
      <c r="AQ145" s="1504"/>
      <c r="AR145" s="1504"/>
      <c r="AS145" s="1504"/>
      <c r="AT145" s="1504"/>
      <c r="AU145" s="1504"/>
      <c r="AV145" s="1504"/>
      <c r="AW145" s="1504"/>
      <c r="AX145" s="1504"/>
      <c r="AY145" s="1504"/>
      <c r="AZ145" s="605"/>
      <c r="BA145" s="605"/>
      <c r="BB145" s="605"/>
      <c r="BC145" s="1504"/>
      <c r="BD145" s="1504"/>
      <c r="BE145" s="1504"/>
      <c r="BF145" s="1504"/>
      <c r="BG145" s="1504"/>
      <c r="BH145" s="1504"/>
      <c r="BI145" s="1504"/>
      <c r="BJ145" s="1504"/>
      <c r="BK145" s="1504"/>
      <c r="BL145" s="1504"/>
      <c r="BM145" s="1504"/>
      <c r="BN145" s="1504"/>
      <c r="BO145" s="1504"/>
      <c r="BP145" s="1504"/>
      <c r="BQ145" s="1504"/>
      <c r="BR145" s="605"/>
      <c r="BS145" s="605"/>
      <c r="BT145" s="605"/>
      <c r="BU145" s="1504"/>
      <c r="BV145" s="1504"/>
      <c r="BW145" s="1504"/>
      <c r="BX145" s="1504"/>
      <c r="BY145" s="1504"/>
      <c r="BZ145" s="1504"/>
      <c r="CA145" s="1504"/>
      <c r="CB145" s="1504"/>
      <c r="CC145" s="1504"/>
      <c r="CD145" s="1504"/>
      <c r="CE145" s="1504"/>
      <c r="CF145" s="1504"/>
      <c r="CG145" s="1504"/>
      <c r="CH145" s="1504"/>
      <c r="CI145" s="1504"/>
      <c r="CJ145" s="605"/>
      <c r="CK145" s="605"/>
      <c r="CL145" s="605"/>
      <c r="CM145" s="347">
        <f t="shared" ref="CM145:CM154" si="6">SUM(AK145:CL145)</f>
        <v>167453</v>
      </c>
      <c r="CN145" s="347"/>
      <c r="CO145" s="347"/>
      <c r="CP145" s="347"/>
      <c r="CQ145" s="347"/>
      <c r="CR145" s="347"/>
      <c r="CS145" s="347"/>
      <c r="CT145" s="347"/>
      <c r="CU145" s="347"/>
      <c r="CV145" s="347"/>
      <c r="CW145" s="347"/>
      <c r="CX145" s="347"/>
      <c r="CY145" s="347"/>
      <c r="CZ145" s="347"/>
      <c r="DA145" s="347"/>
      <c r="DB145" s="348"/>
      <c r="DC145" s="348"/>
      <c r="DD145" s="349"/>
      <c r="DF145" s="16"/>
    </row>
    <row r="146" spans="1:110" ht="15" customHeight="1">
      <c r="A146" s="550"/>
      <c r="B146" s="557"/>
      <c r="C146" s="557"/>
      <c r="D146" s="557"/>
      <c r="E146" s="557"/>
      <c r="F146" s="558"/>
      <c r="G146" s="245" t="s">
        <v>3</v>
      </c>
      <c r="H146" s="246"/>
      <c r="I146" s="246"/>
      <c r="J146" s="246"/>
      <c r="K146" s="246"/>
      <c r="L146" s="246"/>
      <c r="M146" s="246"/>
      <c r="N146" s="246"/>
      <c r="O146" s="246"/>
      <c r="P146" s="246"/>
      <c r="Q146" s="246"/>
      <c r="R146" s="246"/>
      <c r="S146" s="246"/>
      <c r="T146" s="246"/>
      <c r="U146" s="246"/>
      <c r="V146" s="246"/>
      <c r="W146" s="246"/>
      <c r="X146" s="246"/>
      <c r="Y146" s="246"/>
      <c r="Z146" s="246"/>
      <c r="AA146" s="513"/>
      <c r="AB146" s="601">
        <v>0</v>
      </c>
      <c r="AC146" s="599"/>
      <c r="AD146" s="600"/>
      <c r="AE146" s="598">
        <v>2</v>
      </c>
      <c r="AF146" s="599"/>
      <c r="AG146" s="600"/>
      <c r="AH146" s="598">
        <v>4</v>
      </c>
      <c r="AI146" s="599"/>
      <c r="AJ146" s="608"/>
      <c r="AK146" s="1511">
        <v>17919652</v>
      </c>
      <c r="AL146" s="1511"/>
      <c r="AM146" s="1511"/>
      <c r="AN146" s="1511"/>
      <c r="AO146" s="1511"/>
      <c r="AP146" s="1511"/>
      <c r="AQ146" s="1511"/>
      <c r="AR146" s="1511"/>
      <c r="AS146" s="1511"/>
      <c r="AT146" s="1511"/>
      <c r="AU146" s="1511"/>
      <c r="AV146" s="1511"/>
      <c r="AW146" s="1511"/>
      <c r="AX146" s="1511"/>
      <c r="AY146" s="1511"/>
      <c r="AZ146" s="619"/>
      <c r="BA146" s="619"/>
      <c r="BB146" s="619"/>
      <c r="BC146" s="1511"/>
      <c r="BD146" s="1511"/>
      <c r="BE146" s="1511"/>
      <c r="BF146" s="1511"/>
      <c r="BG146" s="1511"/>
      <c r="BH146" s="1511"/>
      <c r="BI146" s="1511"/>
      <c r="BJ146" s="1511"/>
      <c r="BK146" s="1511"/>
      <c r="BL146" s="1511"/>
      <c r="BM146" s="1511"/>
      <c r="BN146" s="1511"/>
      <c r="BO146" s="1511"/>
      <c r="BP146" s="1511"/>
      <c r="BQ146" s="1511"/>
      <c r="BR146" s="619"/>
      <c r="BS146" s="619"/>
      <c r="BT146" s="619"/>
      <c r="BU146" s="1511"/>
      <c r="BV146" s="1511"/>
      <c r="BW146" s="1511"/>
      <c r="BX146" s="1511"/>
      <c r="BY146" s="1511"/>
      <c r="BZ146" s="1511"/>
      <c r="CA146" s="1511"/>
      <c r="CB146" s="1511"/>
      <c r="CC146" s="1511"/>
      <c r="CD146" s="1511"/>
      <c r="CE146" s="1511"/>
      <c r="CF146" s="1511"/>
      <c r="CG146" s="1511"/>
      <c r="CH146" s="1511"/>
      <c r="CI146" s="1511"/>
      <c r="CJ146" s="619"/>
      <c r="CK146" s="619"/>
      <c r="CL146" s="619"/>
      <c r="CM146" s="330">
        <f t="shared" si="6"/>
        <v>17919652</v>
      </c>
      <c r="CN146" s="330"/>
      <c r="CO146" s="330"/>
      <c r="CP146" s="330"/>
      <c r="CQ146" s="330"/>
      <c r="CR146" s="330"/>
      <c r="CS146" s="330"/>
      <c r="CT146" s="330"/>
      <c r="CU146" s="330"/>
      <c r="CV146" s="330"/>
      <c r="CW146" s="330"/>
      <c r="CX146" s="330"/>
      <c r="CY146" s="330"/>
      <c r="CZ146" s="330"/>
      <c r="DA146" s="330"/>
      <c r="DB146" s="331"/>
      <c r="DC146" s="331"/>
      <c r="DD146" s="332"/>
      <c r="DF146" s="16"/>
    </row>
    <row r="147" spans="1:110" ht="15" customHeight="1">
      <c r="A147" s="550"/>
      <c r="B147" s="557"/>
      <c r="C147" s="557"/>
      <c r="D147" s="557"/>
      <c r="E147" s="557"/>
      <c r="F147" s="558"/>
      <c r="G147" s="245" t="s">
        <v>4</v>
      </c>
      <c r="H147" s="246"/>
      <c r="I147" s="246"/>
      <c r="J147" s="246"/>
      <c r="K147" s="246"/>
      <c r="L147" s="246"/>
      <c r="M147" s="246"/>
      <c r="N147" s="246"/>
      <c r="O147" s="246"/>
      <c r="P147" s="246"/>
      <c r="Q147" s="246"/>
      <c r="R147" s="246"/>
      <c r="S147" s="246"/>
      <c r="T147" s="246"/>
      <c r="U147" s="246"/>
      <c r="V147" s="246"/>
      <c r="W147" s="246"/>
      <c r="X147" s="246"/>
      <c r="Y147" s="246"/>
      <c r="Z147" s="246"/>
      <c r="AA147" s="513"/>
      <c r="AB147" s="601">
        <v>0</v>
      </c>
      <c r="AC147" s="599"/>
      <c r="AD147" s="600"/>
      <c r="AE147" s="598">
        <v>3</v>
      </c>
      <c r="AF147" s="599"/>
      <c r="AG147" s="600"/>
      <c r="AH147" s="598">
        <v>4</v>
      </c>
      <c r="AI147" s="599"/>
      <c r="AJ147" s="608"/>
      <c r="AK147" s="1511">
        <v>36248193</v>
      </c>
      <c r="AL147" s="1511"/>
      <c r="AM147" s="1511"/>
      <c r="AN147" s="1511"/>
      <c r="AO147" s="1511"/>
      <c r="AP147" s="1511"/>
      <c r="AQ147" s="1511"/>
      <c r="AR147" s="1511"/>
      <c r="AS147" s="1511"/>
      <c r="AT147" s="1511"/>
      <c r="AU147" s="1511"/>
      <c r="AV147" s="1511"/>
      <c r="AW147" s="1511"/>
      <c r="AX147" s="1511"/>
      <c r="AY147" s="1511"/>
      <c r="AZ147" s="619"/>
      <c r="BA147" s="619"/>
      <c r="BB147" s="619"/>
      <c r="BC147" s="1511"/>
      <c r="BD147" s="1511"/>
      <c r="BE147" s="1511"/>
      <c r="BF147" s="1511"/>
      <c r="BG147" s="1511"/>
      <c r="BH147" s="1511"/>
      <c r="BI147" s="1511"/>
      <c r="BJ147" s="1511"/>
      <c r="BK147" s="1511"/>
      <c r="BL147" s="1511"/>
      <c r="BM147" s="1511"/>
      <c r="BN147" s="1511"/>
      <c r="BO147" s="1511"/>
      <c r="BP147" s="1511"/>
      <c r="BQ147" s="1511"/>
      <c r="BR147" s="619"/>
      <c r="BS147" s="619"/>
      <c r="BT147" s="619"/>
      <c r="BU147" s="1511"/>
      <c r="BV147" s="1511"/>
      <c r="BW147" s="1511"/>
      <c r="BX147" s="1511"/>
      <c r="BY147" s="1511"/>
      <c r="BZ147" s="1511"/>
      <c r="CA147" s="1511"/>
      <c r="CB147" s="1511"/>
      <c r="CC147" s="1511"/>
      <c r="CD147" s="1511"/>
      <c r="CE147" s="1511"/>
      <c r="CF147" s="1511"/>
      <c r="CG147" s="1511"/>
      <c r="CH147" s="1511"/>
      <c r="CI147" s="1511"/>
      <c r="CJ147" s="619"/>
      <c r="CK147" s="619"/>
      <c r="CL147" s="619"/>
      <c r="CM147" s="330">
        <f t="shared" si="6"/>
        <v>36248193</v>
      </c>
      <c r="CN147" s="330"/>
      <c r="CO147" s="330"/>
      <c r="CP147" s="330"/>
      <c r="CQ147" s="330"/>
      <c r="CR147" s="330"/>
      <c r="CS147" s="330"/>
      <c r="CT147" s="330"/>
      <c r="CU147" s="330"/>
      <c r="CV147" s="330"/>
      <c r="CW147" s="330"/>
      <c r="CX147" s="330"/>
      <c r="CY147" s="330"/>
      <c r="CZ147" s="330"/>
      <c r="DA147" s="330"/>
      <c r="DB147" s="331"/>
      <c r="DC147" s="331"/>
      <c r="DD147" s="332"/>
      <c r="DF147" s="16"/>
    </row>
    <row r="148" spans="1:110" ht="15" customHeight="1">
      <c r="A148" s="550"/>
      <c r="B148" s="557"/>
      <c r="C148" s="557"/>
      <c r="D148" s="557"/>
      <c r="E148" s="557"/>
      <c r="F148" s="558"/>
      <c r="G148" s="245" t="s">
        <v>5</v>
      </c>
      <c r="H148" s="246"/>
      <c r="I148" s="246"/>
      <c r="J148" s="246"/>
      <c r="K148" s="246"/>
      <c r="L148" s="246"/>
      <c r="M148" s="246"/>
      <c r="N148" s="246"/>
      <c r="O148" s="246"/>
      <c r="P148" s="246"/>
      <c r="Q148" s="246"/>
      <c r="R148" s="246"/>
      <c r="S148" s="246"/>
      <c r="T148" s="246"/>
      <c r="U148" s="246"/>
      <c r="V148" s="246"/>
      <c r="W148" s="246"/>
      <c r="X148" s="246"/>
      <c r="Y148" s="246"/>
      <c r="Z148" s="246"/>
      <c r="AA148" s="513"/>
      <c r="AB148" s="601">
        <v>0</v>
      </c>
      <c r="AC148" s="599"/>
      <c r="AD148" s="600"/>
      <c r="AE148" s="598">
        <v>4</v>
      </c>
      <c r="AF148" s="599"/>
      <c r="AG148" s="600"/>
      <c r="AH148" s="598">
        <v>4</v>
      </c>
      <c r="AI148" s="599"/>
      <c r="AJ148" s="608"/>
      <c r="AK148" s="1511">
        <v>29198924</v>
      </c>
      <c r="AL148" s="1511"/>
      <c r="AM148" s="1511"/>
      <c r="AN148" s="1511"/>
      <c r="AO148" s="1511"/>
      <c r="AP148" s="1511"/>
      <c r="AQ148" s="1511"/>
      <c r="AR148" s="1511"/>
      <c r="AS148" s="1511"/>
      <c r="AT148" s="1511"/>
      <c r="AU148" s="1511"/>
      <c r="AV148" s="1511"/>
      <c r="AW148" s="1511"/>
      <c r="AX148" s="1511"/>
      <c r="AY148" s="1511"/>
      <c r="AZ148" s="619"/>
      <c r="BA148" s="619"/>
      <c r="BB148" s="619"/>
      <c r="BC148" s="1511"/>
      <c r="BD148" s="1511"/>
      <c r="BE148" s="1511"/>
      <c r="BF148" s="1511"/>
      <c r="BG148" s="1511"/>
      <c r="BH148" s="1511"/>
      <c r="BI148" s="1511"/>
      <c r="BJ148" s="1511"/>
      <c r="BK148" s="1511"/>
      <c r="BL148" s="1511"/>
      <c r="BM148" s="1511"/>
      <c r="BN148" s="1511"/>
      <c r="BO148" s="1511"/>
      <c r="BP148" s="1511"/>
      <c r="BQ148" s="1511"/>
      <c r="BR148" s="619"/>
      <c r="BS148" s="619"/>
      <c r="BT148" s="619"/>
      <c r="BU148" s="1511"/>
      <c r="BV148" s="1511"/>
      <c r="BW148" s="1511"/>
      <c r="BX148" s="1511"/>
      <c r="BY148" s="1511"/>
      <c r="BZ148" s="1511"/>
      <c r="CA148" s="1511"/>
      <c r="CB148" s="1511"/>
      <c r="CC148" s="1511"/>
      <c r="CD148" s="1511"/>
      <c r="CE148" s="1511"/>
      <c r="CF148" s="1511"/>
      <c r="CG148" s="1511"/>
      <c r="CH148" s="1511"/>
      <c r="CI148" s="1511"/>
      <c r="CJ148" s="619"/>
      <c r="CK148" s="619"/>
      <c r="CL148" s="619"/>
      <c r="CM148" s="330">
        <f t="shared" si="6"/>
        <v>29198924</v>
      </c>
      <c r="CN148" s="330"/>
      <c r="CO148" s="330"/>
      <c r="CP148" s="330"/>
      <c r="CQ148" s="330"/>
      <c r="CR148" s="330"/>
      <c r="CS148" s="330"/>
      <c r="CT148" s="330"/>
      <c r="CU148" s="330"/>
      <c r="CV148" s="330"/>
      <c r="CW148" s="330"/>
      <c r="CX148" s="330"/>
      <c r="CY148" s="330"/>
      <c r="CZ148" s="330"/>
      <c r="DA148" s="330"/>
      <c r="DB148" s="331"/>
      <c r="DC148" s="331"/>
      <c r="DD148" s="332"/>
      <c r="DF148" s="16"/>
    </row>
    <row r="149" spans="1:110" ht="15" customHeight="1">
      <c r="A149" s="550"/>
      <c r="B149" s="557"/>
      <c r="C149" s="557"/>
      <c r="D149" s="557"/>
      <c r="E149" s="557"/>
      <c r="F149" s="558"/>
      <c r="G149" s="245" t="s">
        <v>6</v>
      </c>
      <c r="H149" s="246"/>
      <c r="I149" s="246"/>
      <c r="J149" s="246"/>
      <c r="K149" s="246"/>
      <c r="L149" s="246"/>
      <c r="M149" s="246"/>
      <c r="N149" s="246"/>
      <c r="O149" s="246"/>
      <c r="P149" s="246"/>
      <c r="Q149" s="246"/>
      <c r="R149" s="246"/>
      <c r="S149" s="246"/>
      <c r="T149" s="246"/>
      <c r="U149" s="246"/>
      <c r="V149" s="246"/>
      <c r="W149" s="246"/>
      <c r="X149" s="246"/>
      <c r="Y149" s="246"/>
      <c r="Z149" s="246"/>
      <c r="AA149" s="513"/>
      <c r="AB149" s="601">
        <v>0</v>
      </c>
      <c r="AC149" s="599"/>
      <c r="AD149" s="600"/>
      <c r="AE149" s="598">
        <v>5</v>
      </c>
      <c r="AF149" s="599"/>
      <c r="AG149" s="600"/>
      <c r="AH149" s="598">
        <v>4</v>
      </c>
      <c r="AI149" s="599"/>
      <c r="AJ149" s="608"/>
      <c r="AK149" s="1511">
        <v>23917806</v>
      </c>
      <c r="AL149" s="1511"/>
      <c r="AM149" s="1511"/>
      <c r="AN149" s="1511"/>
      <c r="AO149" s="1511"/>
      <c r="AP149" s="1511"/>
      <c r="AQ149" s="1511"/>
      <c r="AR149" s="1511"/>
      <c r="AS149" s="1511"/>
      <c r="AT149" s="1511"/>
      <c r="AU149" s="1511"/>
      <c r="AV149" s="1511"/>
      <c r="AW149" s="1511"/>
      <c r="AX149" s="1511"/>
      <c r="AY149" s="1511"/>
      <c r="AZ149" s="619"/>
      <c r="BA149" s="619"/>
      <c r="BB149" s="619"/>
      <c r="BC149" s="1511"/>
      <c r="BD149" s="1511"/>
      <c r="BE149" s="1511"/>
      <c r="BF149" s="1511"/>
      <c r="BG149" s="1511"/>
      <c r="BH149" s="1511"/>
      <c r="BI149" s="1511"/>
      <c r="BJ149" s="1511"/>
      <c r="BK149" s="1511"/>
      <c r="BL149" s="1511"/>
      <c r="BM149" s="1511"/>
      <c r="BN149" s="1511"/>
      <c r="BO149" s="1511"/>
      <c r="BP149" s="1511"/>
      <c r="BQ149" s="1511"/>
      <c r="BR149" s="619"/>
      <c r="BS149" s="619"/>
      <c r="BT149" s="619"/>
      <c r="BU149" s="1511"/>
      <c r="BV149" s="1511"/>
      <c r="BW149" s="1511"/>
      <c r="BX149" s="1511"/>
      <c r="BY149" s="1511"/>
      <c r="BZ149" s="1511"/>
      <c r="CA149" s="1511"/>
      <c r="CB149" s="1511"/>
      <c r="CC149" s="1511"/>
      <c r="CD149" s="1511"/>
      <c r="CE149" s="1511"/>
      <c r="CF149" s="1511"/>
      <c r="CG149" s="1511"/>
      <c r="CH149" s="1511"/>
      <c r="CI149" s="1511"/>
      <c r="CJ149" s="619"/>
      <c r="CK149" s="619"/>
      <c r="CL149" s="619"/>
      <c r="CM149" s="330">
        <f t="shared" si="6"/>
        <v>23917806</v>
      </c>
      <c r="CN149" s="330"/>
      <c r="CO149" s="330"/>
      <c r="CP149" s="330"/>
      <c r="CQ149" s="330"/>
      <c r="CR149" s="330"/>
      <c r="CS149" s="330"/>
      <c r="CT149" s="330"/>
      <c r="CU149" s="330"/>
      <c r="CV149" s="330"/>
      <c r="CW149" s="330"/>
      <c r="CX149" s="330"/>
      <c r="CY149" s="330"/>
      <c r="CZ149" s="330"/>
      <c r="DA149" s="330"/>
      <c r="DB149" s="331"/>
      <c r="DC149" s="331"/>
      <c r="DD149" s="332"/>
      <c r="DF149" s="16"/>
    </row>
    <row r="150" spans="1:110" ht="15" customHeight="1">
      <c r="A150" s="550"/>
      <c r="B150" s="557"/>
      <c r="C150" s="557"/>
      <c r="D150" s="557"/>
      <c r="E150" s="557"/>
      <c r="F150" s="558"/>
      <c r="G150" s="245" t="s">
        <v>7</v>
      </c>
      <c r="H150" s="246"/>
      <c r="I150" s="246"/>
      <c r="J150" s="246"/>
      <c r="K150" s="246"/>
      <c r="L150" s="246"/>
      <c r="M150" s="246"/>
      <c r="N150" s="246"/>
      <c r="O150" s="246"/>
      <c r="P150" s="246"/>
      <c r="Q150" s="246"/>
      <c r="R150" s="246"/>
      <c r="S150" s="246"/>
      <c r="T150" s="246"/>
      <c r="U150" s="246"/>
      <c r="V150" s="246"/>
      <c r="W150" s="246"/>
      <c r="X150" s="246"/>
      <c r="Y150" s="246"/>
      <c r="Z150" s="246"/>
      <c r="AA150" s="513"/>
      <c r="AB150" s="601">
        <v>0</v>
      </c>
      <c r="AC150" s="599"/>
      <c r="AD150" s="600"/>
      <c r="AE150" s="598">
        <v>6</v>
      </c>
      <c r="AF150" s="599"/>
      <c r="AG150" s="600"/>
      <c r="AH150" s="598">
        <v>4</v>
      </c>
      <c r="AI150" s="599"/>
      <c r="AJ150" s="608"/>
      <c r="AK150" s="1511">
        <v>15235437</v>
      </c>
      <c r="AL150" s="1511"/>
      <c r="AM150" s="1511"/>
      <c r="AN150" s="1511"/>
      <c r="AO150" s="1511"/>
      <c r="AP150" s="1511"/>
      <c r="AQ150" s="1511"/>
      <c r="AR150" s="1511"/>
      <c r="AS150" s="1511"/>
      <c r="AT150" s="1511"/>
      <c r="AU150" s="1511"/>
      <c r="AV150" s="1511"/>
      <c r="AW150" s="1511"/>
      <c r="AX150" s="1511"/>
      <c r="AY150" s="1511"/>
      <c r="AZ150" s="619"/>
      <c r="BA150" s="619"/>
      <c r="BB150" s="619"/>
      <c r="BC150" s="1511"/>
      <c r="BD150" s="1511"/>
      <c r="BE150" s="1511"/>
      <c r="BF150" s="1511"/>
      <c r="BG150" s="1511"/>
      <c r="BH150" s="1511"/>
      <c r="BI150" s="1511"/>
      <c r="BJ150" s="1511"/>
      <c r="BK150" s="1511"/>
      <c r="BL150" s="1511"/>
      <c r="BM150" s="1511"/>
      <c r="BN150" s="1511"/>
      <c r="BO150" s="1511"/>
      <c r="BP150" s="1511"/>
      <c r="BQ150" s="1511"/>
      <c r="BR150" s="619"/>
      <c r="BS150" s="619"/>
      <c r="BT150" s="619"/>
      <c r="BU150" s="1511"/>
      <c r="BV150" s="1511"/>
      <c r="BW150" s="1511"/>
      <c r="BX150" s="1511"/>
      <c r="BY150" s="1511"/>
      <c r="BZ150" s="1511"/>
      <c r="CA150" s="1511"/>
      <c r="CB150" s="1511"/>
      <c r="CC150" s="1511"/>
      <c r="CD150" s="1511"/>
      <c r="CE150" s="1511"/>
      <c r="CF150" s="1511"/>
      <c r="CG150" s="1511"/>
      <c r="CH150" s="1511"/>
      <c r="CI150" s="1511"/>
      <c r="CJ150" s="619"/>
      <c r="CK150" s="619"/>
      <c r="CL150" s="619"/>
      <c r="CM150" s="330">
        <f t="shared" si="6"/>
        <v>15235437</v>
      </c>
      <c r="CN150" s="330"/>
      <c r="CO150" s="330"/>
      <c r="CP150" s="330"/>
      <c r="CQ150" s="330"/>
      <c r="CR150" s="330"/>
      <c r="CS150" s="330"/>
      <c r="CT150" s="330"/>
      <c r="CU150" s="330"/>
      <c r="CV150" s="330"/>
      <c r="CW150" s="330"/>
      <c r="CX150" s="330"/>
      <c r="CY150" s="330"/>
      <c r="CZ150" s="330"/>
      <c r="DA150" s="330"/>
      <c r="DB150" s="331"/>
      <c r="DC150" s="331"/>
      <c r="DD150" s="332"/>
      <c r="DF150" s="16"/>
    </row>
    <row r="151" spans="1:110" ht="15" customHeight="1">
      <c r="A151" s="550"/>
      <c r="B151" s="557"/>
      <c r="C151" s="557"/>
      <c r="D151" s="557"/>
      <c r="E151" s="557"/>
      <c r="F151" s="558"/>
      <c r="G151" s="245" t="s">
        <v>8</v>
      </c>
      <c r="H151" s="246"/>
      <c r="I151" s="246"/>
      <c r="J151" s="246"/>
      <c r="K151" s="246"/>
      <c r="L151" s="246"/>
      <c r="M151" s="246"/>
      <c r="N151" s="246"/>
      <c r="O151" s="246"/>
      <c r="P151" s="246"/>
      <c r="Q151" s="246"/>
      <c r="R151" s="246"/>
      <c r="S151" s="246"/>
      <c r="T151" s="246"/>
      <c r="U151" s="246"/>
      <c r="V151" s="246"/>
      <c r="W151" s="246"/>
      <c r="X151" s="246"/>
      <c r="Y151" s="246"/>
      <c r="Z151" s="246"/>
      <c r="AA151" s="513"/>
      <c r="AB151" s="601">
        <v>0</v>
      </c>
      <c r="AC151" s="599"/>
      <c r="AD151" s="600"/>
      <c r="AE151" s="598">
        <v>7</v>
      </c>
      <c r="AF151" s="599"/>
      <c r="AG151" s="600"/>
      <c r="AH151" s="598">
        <v>4</v>
      </c>
      <c r="AI151" s="599"/>
      <c r="AJ151" s="608"/>
      <c r="AK151" s="1511">
        <v>4292315</v>
      </c>
      <c r="AL151" s="1511"/>
      <c r="AM151" s="1511"/>
      <c r="AN151" s="1511"/>
      <c r="AO151" s="1511"/>
      <c r="AP151" s="1511"/>
      <c r="AQ151" s="1511"/>
      <c r="AR151" s="1511"/>
      <c r="AS151" s="1511"/>
      <c r="AT151" s="1511"/>
      <c r="AU151" s="1511"/>
      <c r="AV151" s="1511"/>
      <c r="AW151" s="1511"/>
      <c r="AX151" s="1511"/>
      <c r="AY151" s="1511"/>
      <c r="AZ151" s="619"/>
      <c r="BA151" s="619"/>
      <c r="BB151" s="619"/>
      <c r="BC151" s="1511"/>
      <c r="BD151" s="1511"/>
      <c r="BE151" s="1511"/>
      <c r="BF151" s="1511"/>
      <c r="BG151" s="1511"/>
      <c r="BH151" s="1511"/>
      <c r="BI151" s="1511"/>
      <c r="BJ151" s="1511"/>
      <c r="BK151" s="1511"/>
      <c r="BL151" s="1511"/>
      <c r="BM151" s="1511"/>
      <c r="BN151" s="1511"/>
      <c r="BO151" s="1511"/>
      <c r="BP151" s="1511"/>
      <c r="BQ151" s="1511"/>
      <c r="BR151" s="619"/>
      <c r="BS151" s="619"/>
      <c r="BT151" s="619"/>
      <c r="BU151" s="1511"/>
      <c r="BV151" s="1511"/>
      <c r="BW151" s="1511"/>
      <c r="BX151" s="1511"/>
      <c r="BY151" s="1511"/>
      <c r="BZ151" s="1511"/>
      <c r="CA151" s="1511"/>
      <c r="CB151" s="1511"/>
      <c r="CC151" s="1511"/>
      <c r="CD151" s="1511"/>
      <c r="CE151" s="1511"/>
      <c r="CF151" s="1511"/>
      <c r="CG151" s="1511"/>
      <c r="CH151" s="1511"/>
      <c r="CI151" s="1511"/>
      <c r="CJ151" s="619"/>
      <c r="CK151" s="619"/>
      <c r="CL151" s="619"/>
      <c r="CM151" s="330">
        <f t="shared" si="6"/>
        <v>4292315</v>
      </c>
      <c r="CN151" s="330"/>
      <c r="CO151" s="330"/>
      <c r="CP151" s="330"/>
      <c r="CQ151" s="330"/>
      <c r="CR151" s="330"/>
      <c r="CS151" s="330"/>
      <c r="CT151" s="330"/>
      <c r="CU151" s="330"/>
      <c r="CV151" s="330"/>
      <c r="CW151" s="330"/>
      <c r="CX151" s="330"/>
      <c r="CY151" s="330"/>
      <c r="CZ151" s="330"/>
      <c r="DA151" s="330"/>
      <c r="DB151" s="331"/>
      <c r="DC151" s="331"/>
      <c r="DD151" s="332"/>
      <c r="DF151" s="16"/>
    </row>
    <row r="152" spans="1:110" ht="15" customHeight="1">
      <c r="A152" s="550"/>
      <c r="B152" s="557"/>
      <c r="C152" s="557"/>
      <c r="D152" s="557"/>
      <c r="E152" s="557"/>
      <c r="F152" s="558"/>
      <c r="G152" s="245" t="s">
        <v>9</v>
      </c>
      <c r="H152" s="246"/>
      <c r="I152" s="246"/>
      <c r="J152" s="246"/>
      <c r="K152" s="246"/>
      <c r="L152" s="246"/>
      <c r="M152" s="246"/>
      <c r="N152" s="246"/>
      <c r="O152" s="246"/>
      <c r="P152" s="246"/>
      <c r="Q152" s="246"/>
      <c r="R152" s="246"/>
      <c r="S152" s="246"/>
      <c r="T152" s="246"/>
      <c r="U152" s="246"/>
      <c r="V152" s="246"/>
      <c r="W152" s="246"/>
      <c r="X152" s="246"/>
      <c r="Y152" s="246"/>
      <c r="Z152" s="246"/>
      <c r="AA152" s="513"/>
      <c r="AB152" s="601">
        <v>0</v>
      </c>
      <c r="AC152" s="599"/>
      <c r="AD152" s="600"/>
      <c r="AE152" s="598">
        <v>8</v>
      </c>
      <c r="AF152" s="599"/>
      <c r="AG152" s="600"/>
      <c r="AH152" s="598">
        <v>4</v>
      </c>
      <c r="AI152" s="599"/>
      <c r="AJ152" s="608"/>
      <c r="AK152" s="1511">
        <v>4255491</v>
      </c>
      <c r="AL152" s="1511"/>
      <c r="AM152" s="1511"/>
      <c r="AN152" s="1511"/>
      <c r="AO152" s="1511"/>
      <c r="AP152" s="1511"/>
      <c r="AQ152" s="1511"/>
      <c r="AR152" s="1511"/>
      <c r="AS152" s="1511"/>
      <c r="AT152" s="1511"/>
      <c r="AU152" s="1511"/>
      <c r="AV152" s="1511"/>
      <c r="AW152" s="1511"/>
      <c r="AX152" s="1511"/>
      <c r="AY152" s="1511"/>
      <c r="AZ152" s="619"/>
      <c r="BA152" s="619"/>
      <c r="BB152" s="619"/>
      <c r="BC152" s="1511"/>
      <c r="BD152" s="1511"/>
      <c r="BE152" s="1511"/>
      <c r="BF152" s="1511"/>
      <c r="BG152" s="1511"/>
      <c r="BH152" s="1511"/>
      <c r="BI152" s="1511"/>
      <c r="BJ152" s="1511"/>
      <c r="BK152" s="1511"/>
      <c r="BL152" s="1511"/>
      <c r="BM152" s="1511"/>
      <c r="BN152" s="1511"/>
      <c r="BO152" s="1511"/>
      <c r="BP152" s="1511"/>
      <c r="BQ152" s="1511"/>
      <c r="BR152" s="619"/>
      <c r="BS152" s="619"/>
      <c r="BT152" s="619"/>
      <c r="BU152" s="1511"/>
      <c r="BV152" s="1511"/>
      <c r="BW152" s="1511"/>
      <c r="BX152" s="1511"/>
      <c r="BY152" s="1511"/>
      <c r="BZ152" s="1511"/>
      <c r="CA152" s="1511"/>
      <c r="CB152" s="1511"/>
      <c r="CC152" s="1511"/>
      <c r="CD152" s="1511"/>
      <c r="CE152" s="1511"/>
      <c r="CF152" s="1511"/>
      <c r="CG152" s="1511"/>
      <c r="CH152" s="1511"/>
      <c r="CI152" s="1511"/>
      <c r="CJ152" s="619"/>
      <c r="CK152" s="619"/>
      <c r="CL152" s="619"/>
      <c r="CM152" s="330">
        <f t="shared" si="6"/>
        <v>4255491</v>
      </c>
      <c r="CN152" s="330"/>
      <c r="CO152" s="330"/>
      <c r="CP152" s="330"/>
      <c r="CQ152" s="330"/>
      <c r="CR152" s="330"/>
      <c r="CS152" s="330"/>
      <c r="CT152" s="330"/>
      <c r="CU152" s="330"/>
      <c r="CV152" s="330"/>
      <c r="CW152" s="330"/>
      <c r="CX152" s="330"/>
      <c r="CY152" s="330"/>
      <c r="CZ152" s="330"/>
      <c r="DA152" s="330"/>
      <c r="DB152" s="331"/>
      <c r="DC152" s="331"/>
      <c r="DD152" s="332"/>
      <c r="DF152" s="16"/>
    </row>
    <row r="153" spans="1:110" ht="15" customHeight="1">
      <c r="A153" s="550"/>
      <c r="B153" s="557"/>
      <c r="C153" s="557"/>
      <c r="D153" s="557"/>
      <c r="E153" s="557"/>
      <c r="F153" s="558"/>
      <c r="G153" s="245" t="s">
        <v>10</v>
      </c>
      <c r="H153" s="246"/>
      <c r="I153" s="246"/>
      <c r="J153" s="246"/>
      <c r="K153" s="246"/>
      <c r="L153" s="246"/>
      <c r="M153" s="246"/>
      <c r="N153" s="246"/>
      <c r="O153" s="246"/>
      <c r="P153" s="246"/>
      <c r="Q153" s="246"/>
      <c r="R153" s="246"/>
      <c r="S153" s="246"/>
      <c r="T153" s="246"/>
      <c r="U153" s="246"/>
      <c r="V153" s="246"/>
      <c r="W153" s="246"/>
      <c r="X153" s="246"/>
      <c r="Y153" s="246"/>
      <c r="Z153" s="246"/>
      <c r="AA153" s="513"/>
      <c r="AB153" s="601">
        <v>0</v>
      </c>
      <c r="AC153" s="599"/>
      <c r="AD153" s="600"/>
      <c r="AE153" s="598">
        <v>9</v>
      </c>
      <c r="AF153" s="599"/>
      <c r="AG153" s="600"/>
      <c r="AH153" s="598">
        <v>4</v>
      </c>
      <c r="AI153" s="599"/>
      <c r="AJ153" s="608"/>
      <c r="AK153" s="1511">
        <v>16637652</v>
      </c>
      <c r="AL153" s="1511"/>
      <c r="AM153" s="1511"/>
      <c r="AN153" s="1511"/>
      <c r="AO153" s="1511"/>
      <c r="AP153" s="1511"/>
      <c r="AQ153" s="1511"/>
      <c r="AR153" s="1511"/>
      <c r="AS153" s="1511"/>
      <c r="AT153" s="1511"/>
      <c r="AU153" s="1511"/>
      <c r="AV153" s="1511"/>
      <c r="AW153" s="1511"/>
      <c r="AX153" s="1511"/>
      <c r="AY153" s="1511"/>
      <c r="AZ153" s="619"/>
      <c r="BA153" s="619"/>
      <c r="BB153" s="619"/>
      <c r="BC153" s="1511"/>
      <c r="BD153" s="1511"/>
      <c r="BE153" s="1511"/>
      <c r="BF153" s="1511"/>
      <c r="BG153" s="1511"/>
      <c r="BH153" s="1511"/>
      <c r="BI153" s="1511"/>
      <c r="BJ153" s="1511"/>
      <c r="BK153" s="1511"/>
      <c r="BL153" s="1511"/>
      <c r="BM153" s="1511"/>
      <c r="BN153" s="1511"/>
      <c r="BO153" s="1511"/>
      <c r="BP153" s="1511"/>
      <c r="BQ153" s="1511"/>
      <c r="BR153" s="619"/>
      <c r="BS153" s="619"/>
      <c r="BT153" s="619"/>
      <c r="BU153" s="1511"/>
      <c r="BV153" s="1511"/>
      <c r="BW153" s="1511"/>
      <c r="BX153" s="1511"/>
      <c r="BY153" s="1511"/>
      <c r="BZ153" s="1511"/>
      <c r="CA153" s="1511"/>
      <c r="CB153" s="1511"/>
      <c r="CC153" s="1511"/>
      <c r="CD153" s="1511"/>
      <c r="CE153" s="1511"/>
      <c r="CF153" s="1511"/>
      <c r="CG153" s="1511"/>
      <c r="CH153" s="1511"/>
      <c r="CI153" s="1511"/>
      <c r="CJ153" s="619"/>
      <c r="CK153" s="619"/>
      <c r="CL153" s="619"/>
      <c r="CM153" s="330">
        <f t="shared" si="6"/>
        <v>16637652</v>
      </c>
      <c r="CN153" s="330"/>
      <c r="CO153" s="330"/>
      <c r="CP153" s="330"/>
      <c r="CQ153" s="330"/>
      <c r="CR153" s="330"/>
      <c r="CS153" s="330"/>
      <c r="CT153" s="330"/>
      <c r="CU153" s="330"/>
      <c r="CV153" s="330"/>
      <c r="CW153" s="330"/>
      <c r="CX153" s="330"/>
      <c r="CY153" s="330"/>
      <c r="CZ153" s="330"/>
      <c r="DA153" s="330"/>
      <c r="DB153" s="331"/>
      <c r="DC153" s="331"/>
      <c r="DD153" s="332"/>
      <c r="DF153" s="16"/>
    </row>
    <row r="154" spans="1:110" ht="15" customHeight="1" thickBot="1">
      <c r="A154" s="550"/>
      <c r="B154" s="557"/>
      <c r="C154" s="557"/>
      <c r="D154" s="557"/>
      <c r="E154" s="557"/>
      <c r="F154" s="558"/>
      <c r="G154" s="245" t="s">
        <v>378</v>
      </c>
      <c r="H154" s="246"/>
      <c r="I154" s="246"/>
      <c r="J154" s="246"/>
      <c r="K154" s="246"/>
      <c r="L154" s="246"/>
      <c r="M154" s="246"/>
      <c r="N154" s="246"/>
      <c r="O154" s="246"/>
      <c r="P154" s="246"/>
      <c r="Q154" s="246"/>
      <c r="R154" s="246"/>
      <c r="S154" s="246"/>
      <c r="T154" s="246"/>
      <c r="U154" s="246"/>
      <c r="V154" s="246"/>
      <c r="W154" s="246"/>
      <c r="X154" s="246"/>
      <c r="Y154" s="246"/>
      <c r="Z154" s="246"/>
      <c r="AA154" s="513"/>
      <c r="AB154" s="646">
        <v>1</v>
      </c>
      <c r="AC154" s="647"/>
      <c r="AD154" s="648"/>
      <c r="AE154" s="649">
        <v>0</v>
      </c>
      <c r="AF154" s="647"/>
      <c r="AG154" s="648"/>
      <c r="AH154" s="649">
        <v>4</v>
      </c>
      <c r="AI154" s="647"/>
      <c r="AJ154" s="650"/>
      <c r="AK154" s="321">
        <f>SUM(AK145:BB153)</f>
        <v>147872923</v>
      </c>
      <c r="AL154" s="321"/>
      <c r="AM154" s="321"/>
      <c r="AN154" s="321"/>
      <c r="AO154" s="321"/>
      <c r="AP154" s="321"/>
      <c r="AQ154" s="321"/>
      <c r="AR154" s="321"/>
      <c r="AS154" s="321"/>
      <c r="AT154" s="321"/>
      <c r="AU154" s="321"/>
      <c r="AV154" s="321"/>
      <c r="AW154" s="321"/>
      <c r="AX154" s="321"/>
      <c r="AY154" s="321"/>
      <c r="AZ154" s="626"/>
      <c r="BA154" s="626"/>
      <c r="BB154" s="626"/>
      <c r="BC154" s="321">
        <f>SUM(BC145:BT153)</f>
        <v>0</v>
      </c>
      <c r="BD154" s="321"/>
      <c r="BE154" s="321"/>
      <c r="BF154" s="321"/>
      <c r="BG154" s="321"/>
      <c r="BH154" s="321"/>
      <c r="BI154" s="321"/>
      <c r="BJ154" s="321"/>
      <c r="BK154" s="321"/>
      <c r="BL154" s="321"/>
      <c r="BM154" s="321"/>
      <c r="BN154" s="321"/>
      <c r="BO154" s="321"/>
      <c r="BP154" s="321"/>
      <c r="BQ154" s="321"/>
      <c r="BR154" s="626"/>
      <c r="BS154" s="626"/>
      <c r="BT154" s="626"/>
      <c r="BU154" s="321">
        <f>SUM(BU145:CL153)</f>
        <v>0</v>
      </c>
      <c r="BV154" s="321"/>
      <c r="BW154" s="321"/>
      <c r="BX154" s="321"/>
      <c r="BY154" s="321"/>
      <c r="BZ154" s="321"/>
      <c r="CA154" s="321"/>
      <c r="CB154" s="321"/>
      <c r="CC154" s="321"/>
      <c r="CD154" s="321"/>
      <c r="CE154" s="321"/>
      <c r="CF154" s="321"/>
      <c r="CG154" s="321"/>
      <c r="CH154" s="321"/>
      <c r="CI154" s="321"/>
      <c r="CJ154" s="626"/>
      <c r="CK154" s="626"/>
      <c r="CL154" s="626"/>
      <c r="CM154" s="321">
        <f t="shared" si="6"/>
        <v>147872923</v>
      </c>
      <c r="CN154" s="321"/>
      <c r="CO154" s="321"/>
      <c r="CP154" s="321"/>
      <c r="CQ154" s="321"/>
      <c r="CR154" s="321"/>
      <c r="CS154" s="321"/>
      <c r="CT154" s="321"/>
      <c r="CU154" s="321"/>
      <c r="CV154" s="321"/>
      <c r="CW154" s="321"/>
      <c r="CX154" s="321"/>
      <c r="CY154" s="321"/>
      <c r="CZ154" s="321"/>
      <c r="DA154" s="321"/>
      <c r="DB154" s="534"/>
      <c r="DC154" s="534"/>
      <c r="DD154" s="546"/>
      <c r="DF154" s="16"/>
    </row>
    <row r="155" spans="1:110" ht="11.25" customHeight="1" thickBot="1">
      <c r="A155" s="550"/>
      <c r="B155" s="557"/>
      <c r="C155" s="557"/>
      <c r="D155" s="557"/>
      <c r="E155" s="557"/>
      <c r="F155" s="558"/>
      <c r="G155" s="118"/>
      <c r="H155" s="119"/>
      <c r="I155" s="119"/>
      <c r="J155" s="119"/>
      <c r="K155" s="119"/>
      <c r="L155" s="119"/>
      <c r="M155" s="119"/>
      <c r="N155" s="119"/>
      <c r="O155" s="119"/>
      <c r="P155" s="119"/>
      <c r="Q155" s="119"/>
      <c r="R155" s="119"/>
      <c r="S155" s="119"/>
      <c r="T155" s="119"/>
      <c r="U155" s="119"/>
      <c r="V155" s="119"/>
      <c r="W155" s="119"/>
      <c r="X155" s="119"/>
      <c r="Y155" s="119"/>
      <c r="Z155" s="119"/>
      <c r="AA155" s="119"/>
      <c r="AB155" s="32"/>
      <c r="AC155" s="32"/>
      <c r="AD155" s="32"/>
      <c r="AE155" s="32"/>
      <c r="AF155" s="32"/>
      <c r="AG155" s="32"/>
      <c r="AH155" s="32"/>
      <c r="AI155" s="32"/>
      <c r="AJ155" s="32"/>
      <c r="AK155" s="38"/>
      <c r="AL155" s="38"/>
      <c r="AM155" s="38"/>
      <c r="AN155" s="38"/>
      <c r="AO155" s="38"/>
      <c r="AP155" s="38"/>
      <c r="AQ155" s="38"/>
      <c r="AR155" s="38"/>
      <c r="AS155" s="38"/>
      <c r="AT155" s="38"/>
      <c r="AU155" s="38"/>
      <c r="AV155" s="38"/>
      <c r="AW155" s="38"/>
      <c r="AX155" s="38"/>
      <c r="AY155" s="38"/>
      <c r="BC155" s="38"/>
      <c r="BD155" s="38"/>
      <c r="BE155" s="38"/>
      <c r="BF155" s="38"/>
      <c r="BG155" s="38"/>
      <c r="BH155" s="38"/>
      <c r="BI155" s="38"/>
      <c r="BJ155" s="38"/>
      <c r="BK155" s="38"/>
      <c r="BL155" s="38"/>
      <c r="BM155" s="38"/>
      <c r="BN155" s="38"/>
      <c r="BO155" s="38"/>
      <c r="BP155" s="38"/>
      <c r="BQ155" s="38"/>
      <c r="BU155" s="38"/>
      <c r="BV155" s="38"/>
      <c r="BW155" s="38"/>
      <c r="BX155" s="38"/>
      <c r="BY155" s="38"/>
      <c r="BZ155" s="38"/>
      <c r="CA155" s="38"/>
      <c r="CB155" s="38"/>
      <c r="CC155" s="38"/>
      <c r="CD155" s="38"/>
      <c r="CE155" s="38"/>
      <c r="CF155" s="38"/>
      <c r="CG155" s="38"/>
      <c r="CH155" s="38"/>
      <c r="CI155" s="38"/>
      <c r="CM155" s="38"/>
      <c r="CN155" s="38"/>
      <c r="CO155" s="38"/>
      <c r="CP155" s="38"/>
      <c r="CQ155" s="38"/>
      <c r="CR155" s="38"/>
      <c r="CS155" s="38"/>
      <c r="CT155" s="38"/>
      <c r="CU155" s="38"/>
      <c r="CV155" s="38"/>
      <c r="CW155" s="38"/>
      <c r="CX155" s="38"/>
      <c r="CY155" s="38"/>
      <c r="CZ155" s="38"/>
      <c r="DA155" s="38"/>
      <c r="DF155" s="16"/>
    </row>
    <row r="156" spans="1:110" ht="15" customHeight="1">
      <c r="A156" s="550"/>
      <c r="B156" s="557"/>
      <c r="C156" s="557"/>
      <c r="D156" s="557"/>
      <c r="E156" s="557"/>
      <c r="F156" s="558"/>
      <c r="G156" s="245" t="s">
        <v>11</v>
      </c>
      <c r="H156" s="246"/>
      <c r="I156" s="246"/>
      <c r="J156" s="246"/>
      <c r="K156" s="246"/>
      <c r="L156" s="246"/>
      <c r="M156" s="246"/>
      <c r="N156" s="246"/>
      <c r="O156" s="246"/>
      <c r="P156" s="246"/>
      <c r="Q156" s="246"/>
      <c r="R156" s="246"/>
      <c r="S156" s="246"/>
      <c r="T156" s="246"/>
      <c r="U156" s="246"/>
      <c r="V156" s="246"/>
      <c r="W156" s="246"/>
      <c r="X156" s="246"/>
      <c r="Y156" s="246"/>
      <c r="Z156" s="246"/>
      <c r="AA156" s="513"/>
      <c r="AB156" s="606">
        <v>1</v>
      </c>
      <c r="AC156" s="603"/>
      <c r="AD156" s="607"/>
      <c r="AE156" s="602">
        <v>1</v>
      </c>
      <c r="AF156" s="603"/>
      <c r="AG156" s="607"/>
      <c r="AH156" s="602">
        <v>4</v>
      </c>
      <c r="AI156" s="603"/>
      <c r="AJ156" s="604"/>
      <c r="AK156" s="347">
        <f>SUM(AK145:BB147)</f>
        <v>54335298</v>
      </c>
      <c r="AL156" s="347"/>
      <c r="AM156" s="347"/>
      <c r="AN156" s="347"/>
      <c r="AO156" s="347"/>
      <c r="AP156" s="347"/>
      <c r="AQ156" s="347"/>
      <c r="AR156" s="347"/>
      <c r="AS156" s="347"/>
      <c r="AT156" s="347"/>
      <c r="AU156" s="347"/>
      <c r="AV156" s="347"/>
      <c r="AW156" s="347"/>
      <c r="AX156" s="347"/>
      <c r="AY156" s="347"/>
      <c r="AZ156" s="605"/>
      <c r="BA156" s="605"/>
      <c r="BB156" s="605"/>
      <c r="BC156" s="347">
        <f>SUM(BC145:BT147)</f>
        <v>0</v>
      </c>
      <c r="BD156" s="347"/>
      <c r="BE156" s="347"/>
      <c r="BF156" s="347"/>
      <c r="BG156" s="347"/>
      <c r="BH156" s="347"/>
      <c r="BI156" s="347"/>
      <c r="BJ156" s="347"/>
      <c r="BK156" s="347"/>
      <c r="BL156" s="347"/>
      <c r="BM156" s="347"/>
      <c r="BN156" s="347"/>
      <c r="BO156" s="347"/>
      <c r="BP156" s="347"/>
      <c r="BQ156" s="347"/>
      <c r="BR156" s="605"/>
      <c r="BS156" s="605"/>
      <c r="BT156" s="605"/>
      <c r="BU156" s="347">
        <f>SUM(BU145:CL147)</f>
        <v>0</v>
      </c>
      <c r="BV156" s="347"/>
      <c r="BW156" s="347"/>
      <c r="BX156" s="347"/>
      <c r="BY156" s="347"/>
      <c r="BZ156" s="347"/>
      <c r="CA156" s="347"/>
      <c r="CB156" s="347"/>
      <c r="CC156" s="347"/>
      <c r="CD156" s="347"/>
      <c r="CE156" s="347"/>
      <c r="CF156" s="347"/>
      <c r="CG156" s="347"/>
      <c r="CH156" s="347"/>
      <c r="CI156" s="347"/>
      <c r="CJ156" s="605"/>
      <c r="CK156" s="605"/>
      <c r="CL156" s="605"/>
      <c r="CM156" s="347">
        <f>SUM(AK156:CL156)</f>
        <v>54335298</v>
      </c>
      <c r="CN156" s="347"/>
      <c r="CO156" s="347"/>
      <c r="CP156" s="347"/>
      <c r="CQ156" s="347"/>
      <c r="CR156" s="347"/>
      <c r="CS156" s="347"/>
      <c r="CT156" s="347"/>
      <c r="CU156" s="347"/>
      <c r="CV156" s="347"/>
      <c r="CW156" s="347"/>
      <c r="CX156" s="347"/>
      <c r="CY156" s="347"/>
      <c r="CZ156" s="347"/>
      <c r="DA156" s="347"/>
      <c r="DB156" s="605"/>
      <c r="DC156" s="605"/>
      <c r="DD156" s="628"/>
      <c r="DF156" s="16"/>
    </row>
    <row r="157" spans="1:110" ht="15" customHeight="1">
      <c r="A157" s="550"/>
      <c r="B157" s="557"/>
      <c r="C157" s="557"/>
      <c r="D157" s="557"/>
      <c r="E157" s="557"/>
      <c r="F157" s="558"/>
      <c r="G157" s="245" t="s">
        <v>12</v>
      </c>
      <c r="H157" s="246"/>
      <c r="I157" s="246"/>
      <c r="J157" s="246"/>
      <c r="K157" s="246"/>
      <c r="L157" s="246"/>
      <c r="M157" s="246"/>
      <c r="N157" s="246"/>
      <c r="O157" s="246"/>
      <c r="P157" s="246"/>
      <c r="Q157" s="246"/>
      <c r="R157" s="246"/>
      <c r="S157" s="246"/>
      <c r="T157" s="246"/>
      <c r="U157" s="246"/>
      <c r="V157" s="246"/>
      <c r="W157" s="246"/>
      <c r="X157" s="246"/>
      <c r="Y157" s="246"/>
      <c r="Z157" s="246"/>
      <c r="AA157" s="513"/>
      <c r="AB157" s="601">
        <v>1</v>
      </c>
      <c r="AC157" s="599"/>
      <c r="AD157" s="600"/>
      <c r="AE157" s="598">
        <v>2</v>
      </c>
      <c r="AF157" s="599"/>
      <c r="AG157" s="600"/>
      <c r="AH157" s="598">
        <v>4</v>
      </c>
      <c r="AI157" s="599"/>
      <c r="AJ157" s="608"/>
      <c r="AK157" s="330">
        <f>SUM(AK148:BB151)</f>
        <v>72644482</v>
      </c>
      <c r="AL157" s="330"/>
      <c r="AM157" s="330"/>
      <c r="AN157" s="330"/>
      <c r="AO157" s="330"/>
      <c r="AP157" s="330"/>
      <c r="AQ157" s="330"/>
      <c r="AR157" s="330"/>
      <c r="AS157" s="330"/>
      <c r="AT157" s="330"/>
      <c r="AU157" s="330"/>
      <c r="AV157" s="330"/>
      <c r="AW157" s="330"/>
      <c r="AX157" s="330"/>
      <c r="AY157" s="330"/>
      <c r="AZ157" s="619"/>
      <c r="BA157" s="619"/>
      <c r="BB157" s="619"/>
      <c r="BC157" s="330">
        <f>SUM(BC148:BT151)</f>
        <v>0</v>
      </c>
      <c r="BD157" s="330"/>
      <c r="BE157" s="330"/>
      <c r="BF157" s="330"/>
      <c r="BG157" s="330"/>
      <c r="BH157" s="330"/>
      <c r="BI157" s="330"/>
      <c r="BJ157" s="330"/>
      <c r="BK157" s="330"/>
      <c r="BL157" s="330"/>
      <c r="BM157" s="330"/>
      <c r="BN157" s="330"/>
      <c r="BO157" s="330"/>
      <c r="BP157" s="330"/>
      <c r="BQ157" s="330"/>
      <c r="BR157" s="619"/>
      <c r="BS157" s="619"/>
      <c r="BT157" s="619"/>
      <c r="BU157" s="330">
        <f>SUM(BU148:CL151)</f>
        <v>0</v>
      </c>
      <c r="BV157" s="330"/>
      <c r="BW157" s="330"/>
      <c r="BX157" s="330"/>
      <c r="BY157" s="330"/>
      <c r="BZ157" s="330"/>
      <c r="CA157" s="330"/>
      <c r="CB157" s="330"/>
      <c r="CC157" s="330"/>
      <c r="CD157" s="330"/>
      <c r="CE157" s="330"/>
      <c r="CF157" s="330"/>
      <c r="CG157" s="330"/>
      <c r="CH157" s="330"/>
      <c r="CI157" s="330"/>
      <c r="CJ157" s="619"/>
      <c r="CK157" s="619"/>
      <c r="CL157" s="619"/>
      <c r="CM157" s="330">
        <f>SUM(AK157:CL157)</f>
        <v>72644482</v>
      </c>
      <c r="CN157" s="330"/>
      <c r="CO157" s="330"/>
      <c r="CP157" s="330"/>
      <c r="CQ157" s="330"/>
      <c r="CR157" s="330"/>
      <c r="CS157" s="330"/>
      <c r="CT157" s="330"/>
      <c r="CU157" s="330"/>
      <c r="CV157" s="330"/>
      <c r="CW157" s="330"/>
      <c r="CX157" s="330"/>
      <c r="CY157" s="330"/>
      <c r="CZ157" s="330"/>
      <c r="DA157" s="330"/>
      <c r="DB157" s="619"/>
      <c r="DC157" s="619"/>
      <c r="DD157" s="629"/>
      <c r="DF157" s="16"/>
    </row>
    <row r="158" spans="1:110" ht="15" customHeight="1">
      <c r="A158" s="550"/>
      <c r="B158" s="557"/>
      <c r="C158" s="557"/>
      <c r="D158" s="557"/>
      <c r="E158" s="557"/>
      <c r="F158" s="558"/>
      <c r="G158" s="245" t="s">
        <v>9</v>
      </c>
      <c r="H158" s="246"/>
      <c r="I158" s="246"/>
      <c r="J158" s="246"/>
      <c r="K158" s="246"/>
      <c r="L158" s="246"/>
      <c r="M158" s="246"/>
      <c r="N158" s="246"/>
      <c r="O158" s="246"/>
      <c r="P158" s="246"/>
      <c r="Q158" s="246"/>
      <c r="R158" s="246"/>
      <c r="S158" s="246"/>
      <c r="T158" s="246"/>
      <c r="U158" s="246"/>
      <c r="V158" s="246"/>
      <c r="W158" s="246"/>
      <c r="X158" s="246"/>
      <c r="Y158" s="246"/>
      <c r="Z158" s="246"/>
      <c r="AA158" s="513"/>
      <c r="AB158" s="601">
        <v>1</v>
      </c>
      <c r="AC158" s="599"/>
      <c r="AD158" s="600"/>
      <c r="AE158" s="598">
        <v>3</v>
      </c>
      <c r="AF158" s="599"/>
      <c r="AG158" s="600"/>
      <c r="AH158" s="598">
        <v>4</v>
      </c>
      <c r="AI158" s="599"/>
      <c r="AJ158" s="608"/>
      <c r="AK158" s="330">
        <f>AK152</f>
        <v>4255491</v>
      </c>
      <c r="AL158" s="330"/>
      <c r="AM158" s="330"/>
      <c r="AN158" s="330"/>
      <c r="AO158" s="330"/>
      <c r="AP158" s="330"/>
      <c r="AQ158" s="330"/>
      <c r="AR158" s="330"/>
      <c r="AS158" s="330"/>
      <c r="AT158" s="330"/>
      <c r="AU158" s="330"/>
      <c r="AV158" s="330"/>
      <c r="AW158" s="330"/>
      <c r="AX158" s="330"/>
      <c r="AY158" s="330"/>
      <c r="AZ158" s="619"/>
      <c r="BA158" s="619"/>
      <c r="BB158" s="619"/>
      <c r="BC158" s="330">
        <f>BC152</f>
        <v>0</v>
      </c>
      <c r="BD158" s="330"/>
      <c r="BE158" s="330"/>
      <c r="BF158" s="330"/>
      <c r="BG158" s="330"/>
      <c r="BH158" s="330"/>
      <c r="BI158" s="330"/>
      <c r="BJ158" s="330"/>
      <c r="BK158" s="330"/>
      <c r="BL158" s="330"/>
      <c r="BM158" s="330"/>
      <c r="BN158" s="330"/>
      <c r="BO158" s="330"/>
      <c r="BP158" s="330"/>
      <c r="BQ158" s="330"/>
      <c r="BR158" s="619"/>
      <c r="BS158" s="619"/>
      <c r="BT158" s="619"/>
      <c r="BU158" s="330">
        <f>BU152</f>
        <v>0</v>
      </c>
      <c r="BV158" s="330"/>
      <c r="BW158" s="330"/>
      <c r="BX158" s="330"/>
      <c r="BY158" s="330"/>
      <c r="BZ158" s="330"/>
      <c r="CA158" s="330"/>
      <c r="CB158" s="330"/>
      <c r="CC158" s="330"/>
      <c r="CD158" s="330"/>
      <c r="CE158" s="330"/>
      <c r="CF158" s="330"/>
      <c r="CG158" s="330"/>
      <c r="CH158" s="330"/>
      <c r="CI158" s="330"/>
      <c r="CJ158" s="619"/>
      <c r="CK158" s="619"/>
      <c r="CL158" s="619"/>
      <c r="CM158" s="330">
        <f>SUM(AK158:CL158)</f>
        <v>4255491</v>
      </c>
      <c r="CN158" s="330"/>
      <c r="CO158" s="330"/>
      <c r="CP158" s="330"/>
      <c r="CQ158" s="330"/>
      <c r="CR158" s="330"/>
      <c r="CS158" s="330"/>
      <c r="CT158" s="330"/>
      <c r="CU158" s="330"/>
      <c r="CV158" s="330"/>
      <c r="CW158" s="330"/>
      <c r="CX158" s="330"/>
      <c r="CY158" s="330"/>
      <c r="CZ158" s="330"/>
      <c r="DA158" s="330"/>
      <c r="DB158" s="619"/>
      <c r="DC158" s="619"/>
      <c r="DD158" s="629"/>
      <c r="DF158" s="16"/>
    </row>
    <row r="159" spans="1:110" ht="15" customHeight="1" thickBot="1">
      <c r="A159" s="559"/>
      <c r="B159" s="553"/>
      <c r="C159" s="553"/>
      <c r="D159" s="553"/>
      <c r="E159" s="553"/>
      <c r="F159" s="560"/>
      <c r="G159" s="245" t="s">
        <v>10</v>
      </c>
      <c r="H159" s="246"/>
      <c r="I159" s="246"/>
      <c r="J159" s="246"/>
      <c r="K159" s="246"/>
      <c r="L159" s="246"/>
      <c r="M159" s="246"/>
      <c r="N159" s="246"/>
      <c r="O159" s="246"/>
      <c r="P159" s="246"/>
      <c r="Q159" s="246"/>
      <c r="R159" s="246"/>
      <c r="S159" s="246"/>
      <c r="T159" s="246"/>
      <c r="U159" s="246"/>
      <c r="V159" s="246"/>
      <c r="W159" s="246"/>
      <c r="X159" s="246"/>
      <c r="Y159" s="246"/>
      <c r="Z159" s="246"/>
      <c r="AA159" s="513"/>
      <c r="AB159" s="646">
        <v>1</v>
      </c>
      <c r="AC159" s="647"/>
      <c r="AD159" s="648"/>
      <c r="AE159" s="649">
        <v>4</v>
      </c>
      <c r="AF159" s="647"/>
      <c r="AG159" s="648"/>
      <c r="AH159" s="649">
        <v>4</v>
      </c>
      <c r="AI159" s="647"/>
      <c r="AJ159" s="650"/>
      <c r="AK159" s="321">
        <f>AK153</f>
        <v>16637652</v>
      </c>
      <c r="AL159" s="321"/>
      <c r="AM159" s="321"/>
      <c r="AN159" s="321"/>
      <c r="AO159" s="321"/>
      <c r="AP159" s="321"/>
      <c r="AQ159" s="321"/>
      <c r="AR159" s="321"/>
      <c r="AS159" s="321"/>
      <c r="AT159" s="321"/>
      <c r="AU159" s="321"/>
      <c r="AV159" s="321"/>
      <c r="AW159" s="321"/>
      <c r="AX159" s="321"/>
      <c r="AY159" s="321"/>
      <c r="AZ159" s="626"/>
      <c r="BA159" s="626"/>
      <c r="BB159" s="626"/>
      <c r="BC159" s="321">
        <f>BC153</f>
        <v>0</v>
      </c>
      <c r="BD159" s="321"/>
      <c r="BE159" s="321"/>
      <c r="BF159" s="321"/>
      <c r="BG159" s="321"/>
      <c r="BH159" s="321"/>
      <c r="BI159" s="321"/>
      <c r="BJ159" s="321"/>
      <c r="BK159" s="321"/>
      <c r="BL159" s="321"/>
      <c r="BM159" s="321"/>
      <c r="BN159" s="321"/>
      <c r="BO159" s="321"/>
      <c r="BP159" s="321"/>
      <c r="BQ159" s="321"/>
      <c r="BR159" s="626"/>
      <c r="BS159" s="626"/>
      <c r="BT159" s="626"/>
      <c r="BU159" s="321">
        <f>BU153</f>
        <v>0</v>
      </c>
      <c r="BV159" s="321"/>
      <c r="BW159" s="321"/>
      <c r="BX159" s="321"/>
      <c r="BY159" s="321"/>
      <c r="BZ159" s="321"/>
      <c r="CA159" s="321"/>
      <c r="CB159" s="321"/>
      <c r="CC159" s="321"/>
      <c r="CD159" s="321"/>
      <c r="CE159" s="321"/>
      <c r="CF159" s="321"/>
      <c r="CG159" s="321"/>
      <c r="CH159" s="321"/>
      <c r="CI159" s="321"/>
      <c r="CJ159" s="626"/>
      <c r="CK159" s="626"/>
      <c r="CL159" s="626"/>
      <c r="CM159" s="321">
        <f>SUM(AK159:CL159)</f>
        <v>16637652</v>
      </c>
      <c r="CN159" s="321"/>
      <c r="CO159" s="321"/>
      <c r="CP159" s="321"/>
      <c r="CQ159" s="321"/>
      <c r="CR159" s="321"/>
      <c r="CS159" s="321"/>
      <c r="CT159" s="321"/>
      <c r="CU159" s="321"/>
      <c r="CV159" s="321"/>
      <c r="CW159" s="321"/>
      <c r="CX159" s="321"/>
      <c r="CY159" s="321"/>
      <c r="CZ159" s="321"/>
      <c r="DA159" s="321"/>
      <c r="DB159" s="626"/>
      <c r="DC159" s="626"/>
      <c r="DD159" s="627"/>
      <c r="DF159" s="16"/>
    </row>
    <row r="160" spans="1:110" ht="11.25" customHeight="1" thickBot="1">
      <c r="M160" s="16"/>
      <c r="R160" s="16"/>
      <c r="U160" s="17"/>
      <c r="V160" s="17"/>
      <c r="W160" s="17"/>
      <c r="AB160" s="32"/>
      <c r="AC160" s="32"/>
      <c r="AD160" s="32"/>
      <c r="AE160" s="32"/>
      <c r="AF160" s="32"/>
      <c r="AG160" s="32"/>
      <c r="AH160" s="32"/>
      <c r="AI160" s="32"/>
      <c r="AJ160" s="32"/>
      <c r="AK160" s="33"/>
      <c r="AL160" s="33"/>
      <c r="AM160" s="33"/>
      <c r="AN160" s="33"/>
      <c r="AO160" s="33"/>
      <c r="AP160" s="33"/>
      <c r="AQ160" s="33"/>
      <c r="AR160" s="33"/>
      <c r="AS160" s="33"/>
      <c r="AT160" s="33"/>
      <c r="AU160" s="33"/>
      <c r="AV160" s="33"/>
      <c r="AW160" s="33"/>
      <c r="AX160" s="33"/>
      <c r="AY160" s="33"/>
      <c r="BC160" s="33"/>
      <c r="BD160" s="33"/>
      <c r="BE160" s="33"/>
      <c r="BF160" s="33"/>
      <c r="BG160" s="33"/>
      <c r="BH160" s="33"/>
      <c r="BI160" s="33"/>
      <c r="BJ160" s="33"/>
      <c r="BK160" s="33"/>
      <c r="BL160" s="33"/>
      <c r="BM160" s="33"/>
      <c r="BN160" s="33"/>
      <c r="BO160" s="33"/>
      <c r="BP160" s="33"/>
      <c r="BQ160" s="33"/>
      <c r="BU160" s="33"/>
      <c r="BV160" s="33"/>
      <c r="BW160" s="33"/>
      <c r="BX160" s="33"/>
      <c r="BY160" s="33"/>
      <c r="BZ160" s="33"/>
      <c r="CA160" s="33"/>
      <c r="CB160" s="33"/>
      <c r="CC160" s="33"/>
      <c r="CD160" s="33"/>
      <c r="CE160" s="33"/>
      <c r="CF160" s="33"/>
      <c r="CG160" s="33"/>
      <c r="CH160" s="33"/>
      <c r="CI160" s="33"/>
      <c r="CM160" s="33"/>
      <c r="CN160" s="33"/>
      <c r="CO160" s="33"/>
      <c r="CP160" s="33"/>
      <c r="CQ160" s="33"/>
      <c r="CR160" s="33"/>
      <c r="CS160" s="33"/>
      <c r="CT160" s="33"/>
      <c r="CU160" s="33"/>
      <c r="CV160" s="33"/>
      <c r="CW160" s="33"/>
      <c r="CX160" s="33"/>
      <c r="CY160" s="33"/>
      <c r="CZ160" s="33"/>
      <c r="DA160" s="33"/>
      <c r="DF160" s="16"/>
    </row>
    <row r="161" spans="1:137" ht="15" customHeight="1">
      <c r="A161" s="433" t="s">
        <v>14</v>
      </c>
      <c r="B161" s="547"/>
      <c r="C161" s="547"/>
      <c r="D161" s="434" t="s">
        <v>15</v>
      </c>
      <c r="E161" s="434"/>
      <c r="F161" s="435"/>
      <c r="G161" s="245" t="s">
        <v>858</v>
      </c>
      <c r="H161" s="246"/>
      <c r="I161" s="246"/>
      <c r="J161" s="246"/>
      <c r="K161" s="246"/>
      <c r="L161" s="246"/>
      <c r="M161" s="246"/>
      <c r="N161" s="246"/>
      <c r="O161" s="246"/>
      <c r="P161" s="246"/>
      <c r="Q161" s="246"/>
      <c r="R161" s="246"/>
      <c r="S161" s="246"/>
      <c r="T161" s="246"/>
      <c r="U161" s="246"/>
      <c r="V161" s="246"/>
      <c r="W161" s="246"/>
      <c r="X161" s="246"/>
      <c r="Y161" s="246"/>
      <c r="Z161" s="246"/>
      <c r="AA161" s="513"/>
      <c r="AB161" s="606">
        <v>1</v>
      </c>
      <c r="AC161" s="603"/>
      <c r="AD161" s="607"/>
      <c r="AE161" s="602">
        <v>5</v>
      </c>
      <c r="AF161" s="603"/>
      <c r="AG161" s="607"/>
      <c r="AH161" s="602">
        <v>4</v>
      </c>
      <c r="AI161" s="603"/>
      <c r="AJ161" s="604"/>
      <c r="AK161" s="1504">
        <v>126979641</v>
      </c>
      <c r="AL161" s="1504"/>
      <c r="AM161" s="1504"/>
      <c r="AN161" s="1504"/>
      <c r="AO161" s="1504"/>
      <c r="AP161" s="1504"/>
      <c r="AQ161" s="1504"/>
      <c r="AR161" s="1504"/>
      <c r="AS161" s="1504"/>
      <c r="AT161" s="1504"/>
      <c r="AU161" s="1504"/>
      <c r="AV161" s="1504"/>
      <c r="AW161" s="1504"/>
      <c r="AX161" s="1504"/>
      <c r="AY161" s="1504"/>
      <c r="AZ161" s="605"/>
      <c r="BA161" s="605"/>
      <c r="BB161" s="605"/>
      <c r="BC161" s="1504"/>
      <c r="BD161" s="1504"/>
      <c r="BE161" s="1504"/>
      <c r="BF161" s="1504"/>
      <c r="BG161" s="1504"/>
      <c r="BH161" s="1504"/>
      <c r="BI161" s="1504"/>
      <c r="BJ161" s="1504"/>
      <c r="BK161" s="1504"/>
      <c r="BL161" s="1504"/>
      <c r="BM161" s="1504"/>
      <c r="BN161" s="1504"/>
      <c r="BO161" s="1504"/>
      <c r="BP161" s="1504"/>
      <c r="BQ161" s="1504"/>
      <c r="BR161" s="605"/>
      <c r="BS161" s="605"/>
      <c r="BT161" s="605"/>
      <c r="BU161" s="1504"/>
      <c r="BV161" s="1504"/>
      <c r="BW161" s="1504"/>
      <c r="BX161" s="1504"/>
      <c r="BY161" s="1504"/>
      <c r="BZ161" s="1504"/>
      <c r="CA161" s="1504"/>
      <c r="CB161" s="1504"/>
      <c r="CC161" s="1504"/>
      <c r="CD161" s="1504"/>
      <c r="CE161" s="1504"/>
      <c r="CF161" s="1504"/>
      <c r="CG161" s="1504"/>
      <c r="CH161" s="1504"/>
      <c r="CI161" s="1504"/>
      <c r="CJ161" s="605"/>
      <c r="CK161" s="605"/>
      <c r="CL161" s="605"/>
      <c r="CM161" s="347">
        <f>SUM(AK161:CL161)</f>
        <v>126979641</v>
      </c>
      <c r="CN161" s="347"/>
      <c r="CO161" s="347"/>
      <c r="CP161" s="347"/>
      <c r="CQ161" s="347"/>
      <c r="CR161" s="347"/>
      <c r="CS161" s="347"/>
      <c r="CT161" s="347"/>
      <c r="CU161" s="347"/>
      <c r="CV161" s="347"/>
      <c r="CW161" s="347"/>
      <c r="CX161" s="347"/>
      <c r="CY161" s="347"/>
      <c r="CZ161" s="347"/>
      <c r="DA161" s="347"/>
      <c r="DB161" s="348"/>
      <c r="DC161" s="348"/>
      <c r="DD161" s="349"/>
      <c r="DF161" s="16"/>
    </row>
    <row r="162" spans="1:137" ht="15" customHeight="1">
      <c r="A162" s="548"/>
      <c r="B162" s="549"/>
      <c r="C162" s="549"/>
      <c r="D162" s="551"/>
      <c r="E162" s="551"/>
      <c r="F162" s="552"/>
      <c r="G162" s="505" t="s">
        <v>317</v>
      </c>
      <c r="H162" s="506"/>
      <c r="I162" s="506"/>
      <c r="J162" s="506"/>
      <c r="K162" s="506"/>
      <c r="L162" s="506"/>
      <c r="M162" s="506"/>
      <c r="N162" s="506"/>
      <c r="O162" s="506"/>
      <c r="P162" s="506"/>
      <c r="Q162" s="506"/>
      <c r="R162" s="506"/>
      <c r="S162" s="506"/>
      <c r="T162" s="506"/>
      <c r="U162" s="506"/>
      <c r="V162" s="506"/>
      <c r="W162" s="506"/>
      <c r="X162" s="506"/>
      <c r="Y162" s="506"/>
      <c r="Z162" s="506"/>
      <c r="AA162" s="507"/>
      <c r="AB162" s="601">
        <v>1</v>
      </c>
      <c r="AC162" s="599"/>
      <c r="AD162" s="600"/>
      <c r="AE162" s="598">
        <v>6</v>
      </c>
      <c r="AF162" s="599"/>
      <c r="AG162" s="600"/>
      <c r="AH162" s="598">
        <v>4</v>
      </c>
      <c r="AI162" s="599"/>
      <c r="AJ162" s="608"/>
      <c r="AK162" s="1511">
        <v>4255491</v>
      </c>
      <c r="AL162" s="1511"/>
      <c r="AM162" s="1511"/>
      <c r="AN162" s="1511"/>
      <c r="AO162" s="1511"/>
      <c r="AP162" s="1511"/>
      <c r="AQ162" s="1511"/>
      <c r="AR162" s="1511"/>
      <c r="AS162" s="1511"/>
      <c r="AT162" s="1511"/>
      <c r="AU162" s="1511"/>
      <c r="AV162" s="1511"/>
      <c r="AW162" s="1511"/>
      <c r="AX162" s="1511"/>
      <c r="AY162" s="1511"/>
      <c r="AZ162" s="619"/>
      <c r="BA162" s="619"/>
      <c r="BB162" s="619"/>
      <c r="BC162" s="1511"/>
      <c r="BD162" s="1511"/>
      <c r="BE162" s="1511"/>
      <c r="BF162" s="1511"/>
      <c r="BG162" s="1511"/>
      <c r="BH162" s="1511"/>
      <c r="BI162" s="1511"/>
      <c r="BJ162" s="1511"/>
      <c r="BK162" s="1511"/>
      <c r="BL162" s="1511"/>
      <c r="BM162" s="1511"/>
      <c r="BN162" s="1511"/>
      <c r="BO162" s="1511"/>
      <c r="BP162" s="1511"/>
      <c r="BQ162" s="1511"/>
      <c r="BR162" s="619"/>
      <c r="BS162" s="619"/>
      <c r="BT162" s="619"/>
      <c r="BU162" s="1511"/>
      <c r="BV162" s="1511"/>
      <c r="BW162" s="1511"/>
      <c r="BX162" s="1511"/>
      <c r="BY162" s="1511"/>
      <c r="BZ162" s="1511"/>
      <c r="CA162" s="1511"/>
      <c r="CB162" s="1511"/>
      <c r="CC162" s="1511"/>
      <c r="CD162" s="1511"/>
      <c r="CE162" s="1511"/>
      <c r="CF162" s="1511"/>
      <c r="CG162" s="1511"/>
      <c r="CH162" s="1511"/>
      <c r="CI162" s="1511"/>
      <c r="CJ162" s="619"/>
      <c r="CK162" s="619"/>
      <c r="CL162" s="619"/>
      <c r="CM162" s="330">
        <f>SUM(AK162:CL162)</f>
        <v>4255491</v>
      </c>
      <c r="CN162" s="330"/>
      <c r="CO162" s="330"/>
      <c r="CP162" s="330"/>
      <c r="CQ162" s="330"/>
      <c r="CR162" s="330"/>
      <c r="CS162" s="330"/>
      <c r="CT162" s="330"/>
      <c r="CU162" s="330"/>
      <c r="CV162" s="330"/>
      <c r="CW162" s="330"/>
      <c r="CX162" s="330"/>
      <c r="CY162" s="330"/>
      <c r="CZ162" s="330"/>
      <c r="DA162" s="330"/>
      <c r="DB162" s="331"/>
      <c r="DC162" s="331"/>
      <c r="DD162" s="332"/>
      <c r="DF162" s="16"/>
    </row>
    <row r="163" spans="1:137" ht="15" customHeight="1">
      <c r="A163" s="550"/>
      <c r="B163" s="549"/>
      <c r="C163" s="549"/>
      <c r="D163" s="551"/>
      <c r="E163" s="551"/>
      <c r="F163" s="552"/>
      <c r="G163" s="245" t="s">
        <v>10</v>
      </c>
      <c r="H163" s="246"/>
      <c r="I163" s="246"/>
      <c r="J163" s="246"/>
      <c r="K163" s="246"/>
      <c r="L163" s="246"/>
      <c r="M163" s="246"/>
      <c r="N163" s="246"/>
      <c r="O163" s="246"/>
      <c r="P163" s="246"/>
      <c r="Q163" s="246"/>
      <c r="R163" s="246"/>
      <c r="S163" s="246"/>
      <c r="T163" s="246"/>
      <c r="U163" s="246"/>
      <c r="V163" s="246"/>
      <c r="W163" s="246"/>
      <c r="X163" s="246"/>
      <c r="Y163" s="246"/>
      <c r="Z163" s="246"/>
      <c r="AA163" s="513"/>
      <c r="AB163" s="601">
        <v>1</v>
      </c>
      <c r="AC163" s="599"/>
      <c r="AD163" s="600"/>
      <c r="AE163" s="598">
        <v>7</v>
      </c>
      <c r="AF163" s="599"/>
      <c r="AG163" s="600"/>
      <c r="AH163" s="598">
        <v>4</v>
      </c>
      <c r="AI163" s="599"/>
      <c r="AJ163" s="608"/>
      <c r="AK163" s="1511">
        <v>16637652</v>
      </c>
      <c r="AL163" s="1511"/>
      <c r="AM163" s="1511"/>
      <c r="AN163" s="1511"/>
      <c r="AO163" s="1511"/>
      <c r="AP163" s="1511"/>
      <c r="AQ163" s="1511"/>
      <c r="AR163" s="1511"/>
      <c r="AS163" s="1511"/>
      <c r="AT163" s="1511"/>
      <c r="AU163" s="1511"/>
      <c r="AV163" s="1511"/>
      <c r="AW163" s="1511"/>
      <c r="AX163" s="1511"/>
      <c r="AY163" s="1511"/>
      <c r="AZ163" s="619"/>
      <c r="BA163" s="619"/>
      <c r="BB163" s="619"/>
      <c r="BC163" s="1511"/>
      <c r="BD163" s="1511"/>
      <c r="BE163" s="1511"/>
      <c r="BF163" s="1511"/>
      <c r="BG163" s="1511"/>
      <c r="BH163" s="1511"/>
      <c r="BI163" s="1511"/>
      <c r="BJ163" s="1511"/>
      <c r="BK163" s="1511"/>
      <c r="BL163" s="1511"/>
      <c r="BM163" s="1511"/>
      <c r="BN163" s="1511"/>
      <c r="BO163" s="1511"/>
      <c r="BP163" s="1511"/>
      <c r="BQ163" s="1511"/>
      <c r="BR163" s="619"/>
      <c r="BS163" s="619"/>
      <c r="BT163" s="619"/>
      <c r="BU163" s="1511"/>
      <c r="BV163" s="1511"/>
      <c r="BW163" s="1511"/>
      <c r="BX163" s="1511"/>
      <c r="BY163" s="1511"/>
      <c r="BZ163" s="1511"/>
      <c r="CA163" s="1511"/>
      <c r="CB163" s="1511"/>
      <c r="CC163" s="1511"/>
      <c r="CD163" s="1511"/>
      <c r="CE163" s="1511"/>
      <c r="CF163" s="1511"/>
      <c r="CG163" s="1511"/>
      <c r="CH163" s="1511"/>
      <c r="CI163" s="1511"/>
      <c r="CJ163" s="619"/>
      <c r="CK163" s="619"/>
      <c r="CL163" s="619"/>
      <c r="CM163" s="330">
        <f>SUM(AK163:CL163)</f>
        <v>16637652</v>
      </c>
      <c r="CN163" s="330"/>
      <c r="CO163" s="330"/>
      <c r="CP163" s="330"/>
      <c r="CQ163" s="330"/>
      <c r="CR163" s="330"/>
      <c r="CS163" s="330"/>
      <c r="CT163" s="330"/>
      <c r="CU163" s="330"/>
      <c r="CV163" s="330"/>
      <c r="CW163" s="330"/>
      <c r="CX163" s="330"/>
      <c r="CY163" s="330"/>
      <c r="CZ163" s="330"/>
      <c r="DA163" s="330"/>
      <c r="DB163" s="331"/>
      <c r="DC163" s="331"/>
      <c r="DD163" s="332"/>
      <c r="DF163" s="16"/>
    </row>
    <row r="164" spans="1:137" ht="15" customHeight="1" thickBot="1">
      <c r="A164" s="436"/>
      <c r="B164" s="553"/>
      <c r="C164" s="553"/>
      <c r="D164" s="437"/>
      <c r="E164" s="437"/>
      <c r="F164" s="438"/>
      <c r="G164" s="245" t="s">
        <v>378</v>
      </c>
      <c r="H164" s="246"/>
      <c r="I164" s="246"/>
      <c r="J164" s="246"/>
      <c r="K164" s="246"/>
      <c r="L164" s="246"/>
      <c r="M164" s="246"/>
      <c r="N164" s="246"/>
      <c r="O164" s="246"/>
      <c r="P164" s="246"/>
      <c r="Q164" s="246"/>
      <c r="R164" s="246"/>
      <c r="S164" s="246"/>
      <c r="T164" s="246"/>
      <c r="U164" s="246"/>
      <c r="V164" s="246"/>
      <c r="W164" s="246"/>
      <c r="X164" s="246"/>
      <c r="Y164" s="246"/>
      <c r="Z164" s="246"/>
      <c r="AA164" s="513"/>
      <c r="AB164" s="646">
        <v>1</v>
      </c>
      <c r="AC164" s="647"/>
      <c r="AD164" s="648"/>
      <c r="AE164" s="649">
        <v>8</v>
      </c>
      <c r="AF164" s="647"/>
      <c r="AG164" s="648"/>
      <c r="AH164" s="649">
        <v>4</v>
      </c>
      <c r="AI164" s="647"/>
      <c r="AJ164" s="650"/>
      <c r="AK164" s="321">
        <f>SUM(AK161:BB163)</f>
        <v>147872784</v>
      </c>
      <c r="AL164" s="321"/>
      <c r="AM164" s="321"/>
      <c r="AN164" s="321"/>
      <c r="AO164" s="321"/>
      <c r="AP164" s="321"/>
      <c r="AQ164" s="321"/>
      <c r="AR164" s="321"/>
      <c r="AS164" s="321"/>
      <c r="AT164" s="321"/>
      <c r="AU164" s="321"/>
      <c r="AV164" s="321"/>
      <c r="AW164" s="321"/>
      <c r="AX164" s="321"/>
      <c r="AY164" s="321"/>
      <c r="AZ164" s="626"/>
      <c r="BA164" s="626"/>
      <c r="BB164" s="626"/>
      <c r="BC164" s="321">
        <f>SUM(BC161:BT163)</f>
        <v>0</v>
      </c>
      <c r="BD164" s="321"/>
      <c r="BE164" s="321"/>
      <c r="BF164" s="321"/>
      <c r="BG164" s="321"/>
      <c r="BH164" s="321"/>
      <c r="BI164" s="321"/>
      <c r="BJ164" s="321"/>
      <c r="BK164" s="321"/>
      <c r="BL164" s="321"/>
      <c r="BM164" s="321"/>
      <c r="BN164" s="321"/>
      <c r="BO164" s="321"/>
      <c r="BP164" s="321"/>
      <c r="BQ164" s="321"/>
      <c r="BR164" s="626"/>
      <c r="BS164" s="626"/>
      <c r="BT164" s="626"/>
      <c r="BU164" s="321">
        <f>SUM(BU161:CL163)</f>
        <v>0</v>
      </c>
      <c r="BV164" s="321"/>
      <c r="BW164" s="321"/>
      <c r="BX164" s="321"/>
      <c r="BY164" s="321"/>
      <c r="BZ164" s="321"/>
      <c r="CA164" s="321"/>
      <c r="CB164" s="321"/>
      <c r="CC164" s="321"/>
      <c r="CD164" s="321"/>
      <c r="CE164" s="321"/>
      <c r="CF164" s="321"/>
      <c r="CG164" s="321"/>
      <c r="CH164" s="321"/>
      <c r="CI164" s="321"/>
      <c r="CJ164" s="626"/>
      <c r="CK164" s="626"/>
      <c r="CL164" s="626"/>
      <c r="CM164" s="321">
        <f>SUM(AK164:CL164)</f>
        <v>147872784</v>
      </c>
      <c r="CN164" s="321"/>
      <c r="CO164" s="321"/>
      <c r="CP164" s="321"/>
      <c r="CQ164" s="321"/>
      <c r="CR164" s="321"/>
      <c r="CS164" s="321"/>
      <c r="CT164" s="321"/>
      <c r="CU164" s="321"/>
      <c r="CV164" s="321"/>
      <c r="CW164" s="321"/>
      <c r="CX164" s="321"/>
      <c r="CY164" s="321"/>
      <c r="CZ164" s="321"/>
      <c r="DA164" s="321"/>
      <c r="DB164" s="534"/>
      <c r="DC164" s="534"/>
      <c r="DD164" s="546"/>
      <c r="DF164" s="16"/>
    </row>
    <row r="165" spans="1:137" s="17" customFormat="1" ht="15" customHeight="1">
      <c r="A165" s="35"/>
      <c r="B165" s="40"/>
      <c r="C165" s="40"/>
      <c r="D165" s="36"/>
      <c r="E165" s="36"/>
      <c r="F165" s="36"/>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37"/>
      <c r="AC165" s="37"/>
      <c r="AD165" s="37"/>
      <c r="AE165" s="37"/>
      <c r="AF165" s="37"/>
      <c r="AG165" s="37"/>
      <c r="AH165" s="37"/>
      <c r="AI165" s="37"/>
      <c r="AJ165" s="37"/>
      <c r="AK165" s="143"/>
      <c r="AL165" s="41"/>
      <c r="AM165" s="41"/>
      <c r="AN165" s="41"/>
      <c r="AO165" s="41"/>
      <c r="AP165" s="41"/>
      <c r="AQ165" s="41"/>
      <c r="AR165" s="41"/>
      <c r="AS165" s="41"/>
      <c r="AT165" s="143"/>
      <c r="AU165" s="41"/>
      <c r="AV165" s="41"/>
      <c r="AW165" s="41"/>
      <c r="AX165" s="41"/>
      <c r="AY165" s="41"/>
      <c r="AZ165" s="41"/>
      <c r="BA165" s="41"/>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4"/>
      <c r="BW165" s="144"/>
      <c r="BX165" s="144"/>
      <c r="BY165" s="144"/>
      <c r="BZ165" s="144"/>
      <c r="CA165" s="144"/>
      <c r="CB165" s="144"/>
      <c r="CC165" s="144"/>
      <c r="CD165" s="144"/>
      <c r="CE165" s="37"/>
      <c r="CF165" s="37"/>
      <c r="CG165" s="37"/>
      <c r="CH165" s="37"/>
      <c r="CI165" s="37"/>
      <c r="CJ165" s="37"/>
      <c r="CK165" s="37"/>
      <c r="CL165" s="37"/>
      <c r="CM165" s="37"/>
      <c r="CN165" s="143"/>
      <c r="CO165" s="144"/>
      <c r="CP165" s="144"/>
      <c r="CQ165" s="144"/>
      <c r="CR165" s="144"/>
      <c r="CS165" s="144"/>
      <c r="CT165" s="144"/>
      <c r="CU165" s="144"/>
      <c r="CV165" s="144"/>
      <c r="CW165" s="144"/>
      <c r="CX165" s="143"/>
      <c r="CY165" s="143"/>
      <c r="CZ165" s="143"/>
      <c r="DA165" s="143"/>
      <c r="DB165" s="143"/>
      <c r="DC165" s="143"/>
      <c r="DD165" s="143"/>
      <c r="DE165" s="143"/>
      <c r="DF165" s="143"/>
      <c r="DG165" s="143"/>
      <c r="DH165" s="143"/>
      <c r="DI165" s="143"/>
      <c r="DJ165" s="143"/>
      <c r="DK165" s="143"/>
      <c r="DL165" s="143"/>
      <c r="DM165" s="143"/>
      <c r="DN165" s="143"/>
      <c r="DO165" s="143"/>
      <c r="DP165" s="143"/>
      <c r="DQ165" s="143"/>
      <c r="DR165" s="143"/>
      <c r="DS165" s="143"/>
      <c r="DT165" s="143"/>
      <c r="DU165" s="143"/>
      <c r="DV165" s="143"/>
      <c r="DW165" s="143"/>
      <c r="DX165" s="143"/>
      <c r="DY165" s="143"/>
      <c r="DZ165" s="143"/>
      <c r="EA165" s="143"/>
      <c r="EB165" s="143"/>
      <c r="EC165" s="143"/>
      <c r="ED165" s="143"/>
      <c r="EE165" s="143"/>
      <c r="EF165" s="143"/>
      <c r="EG165" s="143"/>
    </row>
    <row r="166" spans="1:137" s="152" customFormat="1" ht="12.75" customHeight="1">
      <c r="A166" s="631"/>
      <c r="B166" s="631"/>
      <c r="C166" s="631"/>
      <c r="D166" s="631"/>
      <c r="E166" s="631"/>
      <c r="F166" s="631"/>
      <c r="G166" s="632"/>
      <c r="H166" s="633" t="s">
        <v>62</v>
      </c>
      <c r="I166" s="266"/>
      <c r="J166" s="266"/>
      <c r="K166" s="266"/>
      <c r="L166" s="266"/>
      <c r="M166" s="266"/>
      <c r="N166" s="266"/>
      <c r="O166" s="266"/>
      <c r="P166" s="266"/>
      <c r="Q166" s="266"/>
      <c r="R166" s="266"/>
      <c r="S166" s="266"/>
      <c r="T166" s="266"/>
      <c r="U166" s="266"/>
      <c r="V166" s="266"/>
      <c r="W166" s="266"/>
      <c r="X166" s="266"/>
      <c r="Y166" s="267"/>
      <c r="Z166" s="634" t="s">
        <v>517</v>
      </c>
      <c r="AA166" s="266"/>
      <c r="AB166" s="266"/>
      <c r="AC166" s="266"/>
      <c r="AD166" s="266"/>
      <c r="AE166" s="267"/>
      <c r="AF166" s="514" t="str">
        <f>"第51表　課税標準額段階別"&amp; LEFT(表00!AA1,6) &amp; "分所得割額等に関する調
　　　　　　　　　　　　　　【給与所得者】（つづき）
第5表関係　(4)算出税額に関する調"</f>
        <v>第51表　課税標準額段階別平成29年度分所得割額等に関する調
　　　　　　　　　　　　　　【給与所得者】（つづき）
第5表関係　(4)算出税額に関する調</v>
      </c>
      <c r="AG166" s="514"/>
      <c r="AH166" s="514"/>
      <c r="AI166" s="514"/>
      <c r="AJ166" s="514"/>
      <c r="AK166" s="514"/>
      <c r="AL166" s="514"/>
      <c r="AM166" s="514"/>
      <c r="AN166" s="514"/>
      <c r="AO166" s="514"/>
      <c r="AP166" s="514"/>
      <c r="AQ166" s="514"/>
      <c r="AR166" s="514"/>
      <c r="AS166" s="514"/>
      <c r="AT166" s="514"/>
      <c r="AU166" s="514"/>
      <c r="AV166" s="514"/>
      <c r="AW166" s="514"/>
      <c r="AX166" s="514"/>
      <c r="AY166" s="514"/>
      <c r="AZ166" s="514"/>
      <c r="BA166" s="514"/>
      <c r="BB166" s="514"/>
      <c r="BC166" s="514"/>
      <c r="BD166" s="514"/>
      <c r="BE166" s="514"/>
      <c r="BF166" s="514"/>
      <c r="BG166" s="514"/>
      <c r="BH166" s="514"/>
      <c r="BI166" s="514"/>
      <c r="BJ166" s="514"/>
      <c r="BK166" s="514"/>
      <c r="BL166" s="514"/>
      <c r="BM166" s="514"/>
      <c r="BN166" s="514"/>
      <c r="BO166" s="514"/>
      <c r="BP166" s="514"/>
      <c r="BQ166" s="514"/>
      <c r="BR166" s="514"/>
      <c r="BS166" s="514"/>
      <c r="BT166" s="514"/>
      <c r="BU166" s="514"/>
      <c r="BV166" s="514"/>
      <c r="BW166" s="514"/>
      <c r="BX166" s="514"/>
      <c r="BY166" s="514"/>
      <c r="BZ166" s="514"/>
      <c r="CA166" s="514"/>
      <c r="CB166" s="514"/>
      <c r="CC166" s="514"/>
      <c r="CD166" s="514"/>
      <c r="CE166" s="514"/>
      <c r="CF166" s="514"/>
      <c r="CG166" s="514"/>
      <c r="CH166" s="514"/>
      <c r="CI166" s="514"/>
      <c r="CJ166" s="514"/>
      <c r="CK166" s="514"/>
      <c r="CL166" s="514"/>
      <c r="CM166" s="514"/>
      <c r="CN166" s="514"/>
      <c r="CO166" s="514"/>
      <c r="CP166" s="514"/>
      <c r="CQ166" s="514"/>
      <c r="CR166" s="514"/>
      <c r="CS166" s="514"/>
      <c r="CT166" s="514"/>
      <c r="CU166" s="514"/>
      <c r="CV166" s="514"/>
      <c r="CW166" s="514"/>
      <c r="CX166" s="514"/>
      <c r="CY166" s="624" t="s">
        <v>608</v>
      </c>
      <c r="CZ166" s="624"/>
      <c r="DA166" s="624"/>
      <c r="DB166" s="624"/>
      <c r="DC166" s="624"/>
      <c r="DD166" s="624"/>
      <c r="DE166" s="624"/>
      <c r="DF166" s="624"/>
      <c r="DG166" s="624"/>
      <c r="DH166" s="624"/>
      <c r="DI166" s="624"/>
      <c r="DJ166" s="624"/>
      <c r="DK166" s="290" t="str">
        <f>DK1</f>
        <v>長崎県</v>
      </c>
      <c r="DL166" s="290"/>
      <c r="DM166" s="290"/>
      <c r="DN166" s="290"/>
      <c r="DO166" s="290"/>
      <c r="DP166" s="290"/>
      <c r="DQ166" s="290"/>
      <c r="DR166" s="290"/>
      <c r="DS166" s="290"/>
      <c r="DT166" s="290"/>
      <c r="DU166" s="290"/>
      <c r="DV166" s="290"/>
      <c r="DW166" s="290"/>
      <c r="DX166" s="290"/>
      <c r="DY166" s="290"/>
      <c r="DZ166" s="290"/>
      <c r="EA166" s="290"/>
      <c r="EB166" s="290"/>
      <c r="EC166" s="290"/>
      <c r="ED166" s="290"/>
      <c r="EE166" s="290"/>
    </row>
    <row r="167" spans="1:137" s="152" customFormat="1" ht="13.15" customHeight="1" thickBot="1">
      <c r="A167" s="631"/>
      <c r="B167" s="631"/>
      <c r="C167" s="631"/>
      <c r="D167" s="631"/>
      <c r="E167" s="631"/>
      <c r="F167" s="631"/>
      <c r="G167" s="632"/>
      <c r="H167" s="268"/>
      <c r="I167" s="269"/>
      <c r="J167" s="269"/>
      <c r="K167" s="269"/>
      <c r="L167" s="269"/>
      <c r="M167" s="269"/>
      <c r="N167" s="269"/>
      <c r="O167" s="269"/>
      <c r="P167" s="269"/>
      <c r="Q167" s="269"/>
      <c r="R167" s="269"/>
      <c r="S167" s="269"/>
      <c r="T167" s="269"/>
      <c r="U167" s="269"/>
      <c r="V167" s="269"/>
      <c r="W167" s="269"/>
      <c r="X167" s="269"/>
      <c r="Y167" s="270"/>
      <c r="Z167" s="268"/>
      <c r="AA167" s="269"/>
      <c r="AB167" s="269"/>
      <c r="AC167" s="269"/>
      <c r="AD167" s="269"/>
      <c r="AE167" s="270"/>
      <c r="AF167" s="514"/>
      <c r="AG167" s="514"/>
      <c r="AH167" s="514"/>
      <c r="AI167" s="514"/>
      <c r="AJ167" s="514"/>
      <c r="AK167" s="514"/>
      <c r="AL167" s="514"/>
      <c r="AM167" s="514"/>
      <c r="AN167" s="514"/>
      <c r="AO167" s="514"/>
      <c r="AP167" s="514"/>
      <c r="AQ167" s="514"/>
      <c r="AR167" s="514"/>
      <c r="AS167" s="514"/>
      <c r="AT167" s="514"/>
      <c r="AU167" s="514"/>
      <c r="AV167" s="514"/>
      <c r="AW167" s="514"/>
      <c r="AX167" s="514"/>
      <c r="AY167" s="514"/>
      <c r="AZ167" s="514"/>
      <c r="BA167" s="514"/>
      <c r="BB167" s="514"/>
      <c r="BC167" s="514"/>
      <c r="BD167" s="514"/>
      <c r="BE167" s="514"/>
      <c r="BF167" s="514"/>
      <c r="BG167" s="514"/>
      <c r="BH167" s="514"/>
      <c r="BI167" s="514"/>
      <c r="BJ167" s="514"/>
      <c r="BK167" s="514"/>
      <c r="BL167" s="514"/>
      <c r="BM167" s="514"/>
      <c r="BN167" s="514"/>
      <c r="BO167" s="514"/>
      <c r="BP167" s="514"/>
      <c r="BQ167" s="514"/>
      <c r="BR167" s="514"/>
      <c r="BS167" s="514"/>
      <c r="BT167" s="514"/>
      <c r="BU167" s="514"/>
      <c r="BV167" s="514"/>
      <c r="BW167" s="514"/>
      <c r="BX167" s="514"/>
      <c r="BY167" s="514"/>
      <c r="BZ167" s="514"/>
      <c r="CA167" s="514"/>
      <c r="CB167" s="514"/>
      <c r="CC167" s="514"/>
      <c r="CD167" s="514"/>
      <c r="CE167" s="514"/>
      <c r="CF167" s="514"/>
      <c r="CG167" s="514"/>
      <c r="CH167" s="514"/>
      <c r="CI167" s="514"/>
      <c r="CJ167" s="514"/>
      <c r="CK167" s="514"/>
      <c r="CL167" s="514"/>
      <c r="CM167" s="514"/>
      <c r="CN167" s="514"/>
      <c r="CO167" s="514"/>
      <c r="CP167" s="514"/>
      <c r="CQ167" s="514"/>
      <c r="CR167" s="514"/>
      <c r="CS167" s="514"/>
      <c r="CT167" s="514"/>
      <c r="CU167" s="514"/>
      <c r="CV167" s="514"/>
      <c r="CW167" s="514"/>
      <c r="CX167" s="514"/>
      <c r="CY167" s="617"/>
      <c r="CZ167" s="617"/>
      <c r="DA167" s="617"/>
      <c r="DB167" s="617"/>
      <c r="DC167" s="617"/>
      <c r="DD167" s="617"/>
      <c r="DE167" s="617"/>
      <c r="DF167" s="617"/>
      <c r="DG167" s="617"/>
      <c r="DH167" s="617"/>
      <c r="DI167" s="617"/>
      <c r="DJ167" s="617"/>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row>
    <row r="168" spans="1:137" s="152" customFormat="1" ht="25.5" customHeight="1" thickBot="1">
      <c r="A168" s="651"/>
      <c r="B168" s="651"/>
      <c r="C168" s="651"/>
      <c r="D168" s="651"/>
      <c r="E168" s="651"/>
      <c r="F168" s="651"/>
      <c r="G168" s="672"/>
      <c r="H168" s="635">
        <f>H3</f>
        <v>4</v>
      </c>
      <c r="I168" s="652"/>
      <c r="J168" s="653"/>
      <c r="K168" s="635">
        <f>K3</f>
        <v>2</v>
      </c>
      <c r="L168" s="652"/>
      <c r="M168" s="653"/>
      <c r="N168" s="635">
        <f>N3</f>
        <v>2</v>
      </c>
      <c r="O168" s="652"/>
      <c r="P168" s="653"/>
      <c r="Q168" s="635">
        <f>Q3</f>
        <v>0</v>
      </c>
      <c r="R168" s="652"/>
      <c r="S168" s="653"/>
      <c r="T168" s="635">
        <f>T3</f>
        <v>2</v>
      </c>
      <c r="U168" s="652"/>
      <c r="V168" s="653"/>
      <c r="W168" s="635">
        <f>W3</f>
        <v>9</v>
      </c>
      <c r="X168" s="652"/>
      <c r="Y168" s="653"/>
      <c r="Z168" s="625">
        <v>5</v>
      </c>
      <c r="AA168" s="276"/>
      <c r="AB168" s="277"/>
      <c r="AC168" s="635">
        <v>1</v>
      </c>
      <c r="AD168" s="279"/>
      <c r="AE168" s="280"/>
      <c r="AF168" s="514"/>
      <c r="AG168" s="514"/>
      <c r="AH168" s="514"/>
      <c r="AI168" s="514"/>
      <c r="AJ168" s="514"/>
      <c r="AK168" s="514"/>
      <c r="AL168" s="514"/>
      <c r="AM168" s="514"/>
      <c r="AN168" s="514"/>
      <c r="AO168" s="514"/>
      <c r="AP168" s="514"/>
      <c r="AQ168" s="514"/>
      <c r="AR168" s="514"/>
      <c r="AS168" s="514"/>
      <c r="AT168" s="514"/>
      <c r="AU168" s="514"/>
      <c r="AV168" s="514"/>
      <c r="AW168" s="514"/>
      <c r="AX168" s="514"/>
      <c r="AY168" s="514"/>
      <c r="AZ168" s="514"/>
      <c r="BA168" s="514"/>
      <c r="BB168" s="514"/>
      <c r="BC168" s="514"/>
      <c r="BD168" s="514"/>
      <c r="BE168" s="514"/>
      <c r="BF168" s="514"/>
      <c r="BG168" s="514"/>
      <c r="BH168" s="514"/>
      <c r="BI168" s="514"/>
      <c r="BJ168" s="514"/>
      <c r="BK168" s="514"/>
      <c r="BL168" s="514"/>
      <c r="BM168" s="514"/>
      <c r="BN168" s="514"/>
      <c r="BO168" s="514"/>
      <c r="BP168" s="514"/>
      <c r="BQ168" s="514"/>
      <c r="BR168" s="514"/>
      <c r="BS168" s="514"/>
      <c r="BT168" s="514"/>
      <c r="BU168" s="514"/>
      <c r="BV168" s="514"/>
      <c r="BW168" s="514"/>
      <c r="BX168" s="514"/>
      <c r="BY168" s="514"/>
      <c r="BZ168" s="514"/>
      <c r="CA168" s="514"/>
      <c r="CB168" s="514"/>
      <c r="CC168" s="514"/>
      <c r="CD168" s="514"/>
      <c r="CE168" s="514"/>
      <c r="CF168" s="514"/>
      <c r="CG168" s="514"/>
      <c r="CH168" s="514"/>
      <c r="CI168" s="514"/>
      <c r="CJ168" s="514"/>
      <c r="CK168" s="514"/>
      <c r="CL168" s="514"/>
      <c r="CM168" s="514"/>
      <c r="CN168" s="514"/>
      <c r="CO168" s="514"/>
      <c r="CP168" s="514"/>
      <c r="CQ168" s="514"/>
      <c r="CR168" s="514"/>
      <c r="CS168" s="514"/>
      <c r="CT168" s="514"/>
      <c r="CU168" s="514"/>
      <c r="CV168" s="514"/>
      <c r="CW168" s="514"/>
      <c r="CX168" s="514"/>
      <c r="CY168" s="617" t="s">
        <v>515</v>
      </c>
      <c r="CZ168" s="617"/>
      <c r="DA168" s="617"/>
      <c r="DB168" s="617"/>
      <c r="DC168" s="617"/>
      <c r="DD168" s="617"/>
      <c r="DE168" s="617"/>
      <c r="DF168" s="617"/>
      <c r="DG168" s="617"/>
      <c r="DH168" s="617"/>
      <c r="DI168" s="617"/>
      <c r="DJ168" s="617"/>
      <c r="DK168" s="289" t="str">
        <f>DK3</f>
        <v>佐世保市</v>
      </c>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row>
    <row r="169" spans="1:137" ht="15" customHeight="1">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row>
    <row r="171" spans="1:137" ht="15" customHeight="1">
      <c r="AK171" s="271" t="s">
        <v>35</v>
      </c>
      <c r="AL171" s="271"/>
      <c r="AM171" s="271"/>
      <c r="AN171" s="271"/>
      <c r="AO171" s="271"/>
      <c r="AP171" s="271"/>
      <c r="AQ171" s="271"/>
      <c r="AR171" s="271"/>
      <c r="AS171" s="271"/>
      <c r="AT171" s="271"/>
      <c r="AU171" s="271"/>
      <c r="AV171" s="271"/>
      <c r="AW171" s="271"/>
      <c r="AX171" s="271"/>
      <c r="AY171" s="271"/>
      <c r="AZ171" s="271"/>
      <c r="BA171" s="271"/>
      <c r="BB171" s="271"/>
      <c r="BC171" s="271" t="s">
        <v>584</v>
      </c>
      <c r="BD171" s="271"/>
      <c r="BE171" s="271"/>
      <c r="BF171" s="271"/>
      <c r="BG171" s="271"/>
      <c r="BH171" s="271"/>
      <c r="BI171" s="271"/>
      <c r="BJ171" s="271"/>
      <c r="BK171" s="271"/>
      <c r="BL171" s="271"/>
      <c r="BM171" s="271"/>
      <c r="BN171" s="271"/>
      <c r="BO171" s="271"/>
      <c r="BP171" s="271"/>
      <c r="BQ171" s="271"/>
      <c r="BR171" s="271"/>
      <c r="BS171" s="271"/>
      <c r="BT171" s="271"/>
    </row>
    <row r="172" spans="1:137" ht="15" customHeight="1">
      <c r="A172" s="522" t="s">
        <v>347</v>
      </c>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4"/>
      <c r="AB172" s="200" t="s">
        <v>666</v>
      </c>
      <c r="AC172" s="201"/>
      <c r="AD172" s="201"/>
      <c r="AE172" s="201"/>
      <c r="AF172" s="201"/>
      <c r="AG172" s="201"/>
      <c r="AH172" s="201"/>
      <c r="AI172" s="201"/>
      <c r="AJ172" s="202"/>
      <c r="AK172" s="609" t="s">
        <v>800</v>
      </c>
      <c r="AL172" s="610"/>
      <c r="AM172" s="610"/>
      <c r="AN172" s="610"/>
      <c r="AO172" s="610"/>
      <c r="AP172" s="610"/>
      <c r="AQ172" s="610"/>
      <c r="AR172" s="610"/>
      <c r="AS172" s="610"/>
      <c r="AT172" s="610"/>
      <c r="AU172" s="610"/>
      <c r="AV172" s="610"/>
      <c r="AW172" s="610"/>
      <c r="AX172" s="610"/>
      <c r="AY172" s="610"/>
      <c r="AZ172" s="610"/>
      <c r="BA172" s="610"/>
      <c r="BB172" s="610"/>
      <c r="BC172" s="296"/>
      <c r="BD172" s="296"/>
      <c r="BE172" s="296"/>
      <c r="BF172" s="296"/>
      <c r="BG172" s="296"/>
      <c r="BH172" s="296"/>
      <c r="BI172" s="296"/>
      <c r="BJ172" s="296"/>
      <c r="BK172" s="296"/>
      <c r="BL172" s="296"/>
      <c r="BM172" s="296"/>
      <c r="BN172" s="296"/>
      <c r="BO172" s="296"/>
      <c r="BP172" s="296"/>
      <c r="BQ172" s="296"/>
      <c r="BR172" s="296"/>
      <c r="BS172" s="296"/>
      <c r="BT172" s="297"/>
      <c r="BU172" s="720" t="s">
        <v>722</v>
      </c>
      <c r="BV172" s="721"/>
      <c r="BW172" s="721"/>
      <c r="BX172" s="721"/>
      <c r="BY172" s="721"/>
      <c r="BZ172" s="722"/>
    </row>
    <row r="173" spans="1:137" ht="15" customHeight="1">
      <c r="A173" s="525"/>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7"/>
      <c r="AB173" s="219"/>
      <c r="AC173" s="220"/>
      <c r="AD173" s="220"/>
      <c r="AE173" s="220"/>
      <c r="AF173" s="220"/>
      <c r="AG173" s="220"/>
      <c r="AH173" s="220"/>
      <c r="AI173" s="220"/>
      <c r="AJ173" s="221"/>
      <c r="AK173" s="612"/>
      <c r="AL173" s="613"/>
      <c r="AM173" s="613"/>
      <c r="AN173" s="613"/>
      <c r="AO173" s="613"/>
      <c r="AP173" s="613"/>
      <c r="AQ173" s="613"/>
      <c r="AR173" s="613"/>
      <c r="AS173" s="613"/>
      <c r="AT173" s="613"/>
      <c r="AU173" s="613"/>
      <c r="AV173" s="613"/>
      <c r="AW173" s="613"/>
      <c r="AX173" s="613"/>
      <c r="AY173" s="613"/>
      <c r="AZ173" s="613"/>
      <c r="BA173" s="613"/>
      <c r="BB173" s="613"/>
      <c r="BC173" s="235"/>
      <c r="BD173" s="235"/>
      <c r="BE173" s="235"/>
      <c r="BF173" s="235"/>
      <c r="BG173" s="235"/>
      <c r="BH173" s="235"/>
      <c r="BI173" s="235"/>
      <c r="BJ173" s="235"/>
      <c r="BK173" s="235"/>
      <c r="BL173" s="235"/>
      <c r="BM173" s="235"/>
      <c r="BN173" s="235"/>
      <c r="BO173" s="235"/>
      <c r="BP173" s="235"/>
      <c r="BQ173" s="235"/>
      <c r="BR173" s="235"/>
      <c r="BS173" s="235"/>
      <c r="BT173" s="236"/>
      <c r="BU173" s="723"/>
      <c r="BV173" s="724"/>
      <c r="BW173" s="724"/>
      <c r="BX173" s="724"/>
      <c r="BY173" s="724"/>
      <c r="BZ173" s="725"/>
    </row>
    <row r="174" spans="1:137" ht="15" customHeight="1">
      <c r="A174" s="525"/>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7"/>
      <c r="AB174" s="219"/>
      <c r="AC174" s="220"/>
      <c r="AD174" s="220"/>
      <c r="AE174" s="220"/>
      <c r="AF174" s="220"/>
      <c r="AG174" s="220"/>
      <c r="AH174" s="220"/>
      <c r="AI174" s="220"/>
      <c r="AJ174" s="221"/>
      <c r="AK174" s="612"/>
      <c r="AL174" s="613"/>
      <c r="AM174" s="613"/>
      <c r="AN174" s="613"/>
      <c r="AO174" s="613"/>
      <c r="AP174" s="613"/>
      <c r="AQ174" s="613"/>
      <c r="AR174" s="613"/>
      <c r="AS174" s="613"/>
      <c r="AT174" s="613"/>
      <c r="AU174" s="613"/>
      <c r="AV174" s="613"/>
      <c r="AW174" s="613"/>
      <c r="AX174" s="613"/>
      <c r="AY174" s="613"/>
      <c r="AZ174" s="613"/>
      <c r="BA174" s="613"/>
      <c r="BB174" s="613"/>
      <c r="BC174" s="708" t="s">
        <v>357</v>
      </c>
      <c r="BD174" s="709"/>
      <c r="BE174" s="709"/>
      <c r="BF174" s="709"/>
      <c r="BG174" s="709"/>
      <c r="BH174" s="709"/>
      <c r="BI174" s="709"/>
      <c r="BJ174" s="709"/>
      <c r="BK174" s="709"/>
      <c r="BL174" s="709"/>
      <c r="BM174" s="709"/>
      <c r="BN174" s="709"/>
      <c r="BO174" s="709"/>
      <c r="BP174" s="709"/>
      <c r="BQ174" s="709"/>
      <c r="BR174" s="709"/>
      <c r="BS174" s="709"/>
      <c r="BT174" s="710"/>
      <c r="BU174" s="723"/>
      <c r="BV174" s="724"/>
      <c r="BW174" s="724"/>
      <c r="BX174" s="724"/>
      <c r="BY174" s="724"/>
      <c r="BZ174" s="725"/>
    </row>
    <row r="175" spans="1:137" ht="15" customHeight="1">
      <c r="A175" s="525"/>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7"/>
      <c r="AB175" s="219"/>
      <c r="AC175" s="220"/>
      <c r="AD175" s="220"/>
      <c r="AE175" s="220"/>
      <c r="AF175" s="220"/>
      <c r="AG175" s="220"/>
      <c r="AH175" s="220"/>
      <c r="AI175" s="220"/>
      <c r="AJ175" s="221"/>
      <c r="AK175" s="612"/>
      <c r="AL175" s="613"/>
      <c r="AM175" s="613"/>
      <c r="AN175" s="613"/>
      <c r="AO175" s="613"/>
      <c r="AP175" s="613"/>
      <c r="AQ175" s="613"/>
      <c r="AR175" s="613"/>
      <c r="AS175" s="613"/>
      <c r="AT175" s="613"/>
      <c r="AU175" s="613"/>
      <c r="AV175" s="613"/>
      <c r="AW175" s="613"/>
      <c r="AX175" s="613"/>
      <c r="AY175" s="613"/>
      <c r="AZ175" s="613"/>
      <c r="BA175" s="613"/>
      <c r="BB175" s="613"/>
      <c r="BC175" s="711"/>
      <c r="BD175" s="712"/>
      <c r="BE175" s="712"/>
      <c r="BF175" s="712"/>
      <c r="BG175" s="712"/>
      <c r="BH175" s="712"/>
      <c r="BI175" s="712"/>
      <c r="BJ175" s="712"/>
      <c r="BK175" s="712"/>
      <c r="BL175" s="712"/>
      <c r="BM175" s="712"/>
      <c r="BN175" s="712"/>
      <c r="BO175" s="712"/>
      <c r="BP175" s="712"/>
      <c r="BQ175" s="712"/>
      <c r="BR175" s="712"/>
      <c r="BS175" s="712"/>
      <c r="BT175" s="713"/>
      <c r="BU175" s="723"/>
      <c r="BV175" s="724"/>
      <c r="BW175" s="724"/>
      <c r="BX175" s="724"/>
      <c r="BY175" s="724"/>
      <c r="BZ175" s="725"/>
    </row>
    <row r="176" spans="1:137" ht="15" customHeight="1">
      <c r="A176" s="525"/>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7"/>
      <c r="AB176" s="219"/>
      <c r="AC176" s="220"/>
      <c r="AD176" s="220"/>
      <c r="AE176" s="220"/>
      <c r="AF176" s="220"/>
      <c r="AG176" s="220"/>
      <c r="AH176" s="220"/>
      <c r="AI176" s="220"/>
      <c r="AJ176" s="221"/>
      <c r="AK176" s="612"/>
      <c r="AL176" s="613"/>
      <c r="AM176" s="613"/>
      <c r="AN176" s="613"/>
      <c r="AO176" s="613"/>
      <c r="AP176" s="613"/>
      <c r="AQ176" s="613"/>
      <c r="AR176" s="613"/>
      <c r="AS176" s="613"/>
      <c r="AT176" s="613"/>
      <c r="AU176" s="613"/>
      <c r="AV176" s="613"/>
      <c r="AW176" s="613"/>
      <c r="AX176" s="613"/>
      <c r="AY176" s="613"/>
      <c r="AZ176" s="613"/>
      <c r="BA176" s="613"/>
      <c r="BB176" s="613"/>
      <c r="BC176" s="711"/>
      <c r="BD176" s="712"/>
      <c r="BE176" s="712"/>
      <c r="BF176" s="712"/>
      <c r="BG176" s="712"/>
      <c r="BH176" s="712"/>
      <c r="BI176" s="712"/>
      <c r="BJ176" s="712"/>
      <c r="BK176" s="712"/>
      <c r="BL176" s="712"/>
      <c r="BM176" s="712"/>
      <c r="BN176" s="712"/>
      <c r="BO176" s="712"/>
      <c r="BP176" s="712"/>
      <c r="BQ176" s="712"/>
      <c r="BR176" s="712"/>
      <c r="BS176" s="712"/>
      <c r="BT176" s="713"/>
      <c r="BU176" s="723"/>
      <c r="BV176" s="724"/>
      <c r="BW176" s="724"/>
      <c r="BX176" s="724"/>
      <c r="BY176" s="724"/>
      <c r="BZ176" s="725"/>
    </row>
    <row r="177" spans="1:78" ht="15" customHeight="1" thickBot="1">
      <c r="A177" s="528"/>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30"/>
      <c r="AB177" s="219"/>
      <c r="AC177" s="220"/>
      <c r="AD177" s="220"/>
      <c r="AE177" s="220"/>
      <c r="AF177" s="220"/>
      <c r="AG177" s="220"/>
      <c r="AH177" s="220"/>
      <c r="AI177" s="220"/>
      <c r="AJ177" s="221"/>
      <c r="AK177" s="714" t="s">
        <v>668</v>
      </c>
      <c r="AL177" s="715"/>
      <c r="AM177" s="715"/>
      <c r="AN177" s="715"/>
      <c r="AO177" s="715"/>
      <c r="AP177" s="715"/>
      <c r="AQ177" s="715"/>
      <c r="AR177" s="715"/>
      <c r="AS177" s="715"/>
      <c r="AT177" s="715"/>
      <c r="AU177" s="715"/>
      <c r="AV177" s="715"/>
      <c r="AW177" s="715"/>
      <c r="AX177" s="715"/>
      <c r="AY177" s="715"/>
      <c r="AZ177" s="715"/>
      <c r="BA177" s="715"/>
      <c r="BB177" s="716"/>
      <c r="BC177" s="714" t="s">
        <v>365</v>
      </c>
      <c r="BD177" s="715"/>
      <c r="BE177" s="715"/>
      <c r="BF177" s="715"/>
      <c r="BG177" s="715"/>
      <c r="BH177" s="715"/>
      <c r="BI177" s="715"/>
      <c r="BJ177" s="715"/>
      <c r="BK177" s="715"/>
      <c r="BL177" s="715"/>
      <c r="BM177" s="715"/>
      <c r="BN177" s="715"/>
      <c r="BO177" s="715"/>
      <c r="BP177" s="715"/>
      <c r="BQ177" s="715"/>
      <c r="BR177" s="715"/>
      <c r="BS177" s="715"/>
      <c r="BT177" s="716"/>
      <c r="BU177" s="726" t="s">
        <v>215</v>
      </c>
      <c r="BV177" s="727"/>
      <c r="BW177" s="727"/>
      <c r="BX177" s="727"/>
      <c r="BY177" s="727"/>
      <c r="BZ177" s="728"/>
    </row>
    <row r="178" spans="1:78" ht="22.5" customHeight="1">
      <c r="A178" s="433" t="s">
        <v>1</v>
      </c>
      <c r="B178" s="547"/>
      <c r="C178" s="547"/>
      <c r="D178" s="547"/>
      <c r="E178" s="547"/>
      <c r="F178" s="556"/>
      <c r="G178" s="245" t="s">
        <v>2</v>
      </c>
      <c r="H178" s="246"/>
      <c r="I178" s="246"/>
      <c r="J178" s="246"/>
      <c r="K178" s="246"/>
      <c r="L178" s="246"/>
      <c r="M178" s="246"/>
      <c r="N178" s="246"/>
      <c r="O178" s="246"/>
      <c r="P178" s="246"/>
      <c r="Q178" s="246"/>
      <c r="R178" s="246"/>
      <c r="S178" s="246"/>
      <c r="T178" s="246"/>
      <c r="U178" s="246"/>
      <c r="V178" s="246"/>
      <c r="W178" s="246"/>
      <c r="X178" s="246"/>
      <c r="Y178" s="246"/>
      <c r="Z178" s="246"/>
      <c r="AA178" s="513"/>
      <c r="AB178" s="606">
        <v>0</v>
      </c>
      <c r="AC178" s="603"/>
      <c r="AD178" s="607"/>
      <c r="AE178" s="602">
        <v>1</v>
      </c>
      <c r="AF178" s="603"/>
      <c r="AG178" s="607"/>
      <c r="AH178" s="602">
        <v>5</v>
      </c>
      <c r="AI178" s="603"/>
      <c r="AJ178" s="604"/>
      <c r="AK178" s="1483">
        <v>9917</v>
      </c>
      <c r="AL178" s="1508"/>
      <c r="AM178" s="1508"/>
      <c r="AN178" s="1508"/>
      <c r="AO178" s="1508"/>
      <c r="AP178" s="1508"/>
      <c r="AQ178" s="1508"/>
      <c r="AR178" s="1508"/>
      <c r="AS178" s="1508"/>
      <c r="AT178" s="1508"/>
      <c r="AU178" s="1508"/>
      <c r="AV178" s="1508"/>
      <c r="AW178" s="1508"/>
      <c r="AX178" s="1508"/>
      <c r="AY178" s="1508"/>
      <c r="AZ178" s="1508"/>
      <c r="BA178" s="1508"/>
      <c r="BB178" s="1508"/>
      <c r="BC178" s="1504">
        <v>9917</v>
      </c>
      <c r="BD178" s="1504"/>
      <c r="BE178" s="1504"/>
      <c r="BF178" s="1504"/>
      <c r="BG178" s="1504"/>
      <c r="BH178" s="1504"/>
      <c r="BI178" s="1504"/>
      <c r="BJ178" s="1504"/>
      <c r="BK178" s="1504"/>
      <c r="BL178" s="1504"/>
      <c r="BM178" s="1504"/>
      <c r="BN178" s="1504"/>
      <c r="BO178" s="1504"/>
      <c r="BP178" s="1504"/>
      <c r="BQ178" s="1504"/>
      <c r="BR178" s="1504"/>
      <c r="BS178" s="1504"/>
      <c r="BT178" s="1515"/>
      <c r="BU178" s="718">
        <f>IF(CM145=0,0,IF(AK178=0,0,AK178/CM145))</f>
        <v>5.922258783061516E-2</v>
      </c>
      <c r="BV178" s="719"/>
      <c r="BW178" s="719"/>
      <c r="BX178" s="719"/>
      <c r="BY178" s="719"/>
      <c r="BZ178" s="719"/>
    </row>
    <row r="179" spans="1:78" ht="15" customHeight="1">
      <c r="A179" s="550"/>
      <c r="B179" s="557"/>
      <c r="C179" s="557"/>
      <c r="D179" s="557"/>
      <c r="E179" s="557"/>
      <c r="F179" s="558"/>
      <c r="G179" s="245" t="s">
        <v>3</v>
      </c>
      <c r="H179" s="246"/>
      <c r="I179" s="246"/>
      <c r="J179" s="246"/>
      <c r="K179" s="246"/>
      <c r="L179" s="246"/>
      <c r="M179" s="246"/>
      <c r="N179" s="246"/>
      <c r="O179" s="246"/>
      <c r="P179" s="246"/>
      <c r="Q179" s="246"/>
      <c r="R179" s="246"/>
      <c r="S179" s="246"/>
      <c r="T179" s="246"/>
      <c r="U179" s="246"/>
      <c r="V179" s="246"/>
      <c r="W179" s="246"/>
      <c r="X179" s="246"/>
      <c r="Y179" s="246"/>
      <c r="Z179" s="246"/>
      <c r="AA179" s="513"/>
      <c r="AB179" s="601">
        <v>0</v>
      </c>
      <c r="AC179" s="599"/>
      <c r="AD179" s="600"/>
      <c r="AE179" s="598">
        <v>2</v>
      </c>
      <c r="AF179" s="599"/>
      <c r="AG179" s="600"/>
      <c r="AH179" s="598">
        <v>5</v>
      </c>
      <c r="AI179" s="599"/>
      <c r="AJ179" s="608"/>
      <c r="AK179" s="1511">
        <v>1073935</v>
      </c>
      <c r="AL179" s="1511"/>
      <c r="AM179" s="1511"/>
      <c r="AN179" s="1511"/>
      <c r="AO179" s="1511"/>
      <c r="AP179" s="1511"/>
      <c r="AQ179" s="1511"/>
      <c r="AR179" s="1511"/>
      <c r="AS179" s="1511"/>
      <c r="AT179" s="1511"/>
      <c r="AU179" s="1511"/>
      <c r="AV179" s="1511"/>
      <c r="AW179" s="1511"/>
      <c r="AX179" s="1511"/>
      <c r="AY179" s="1511"/>
      <c r="AZ179" s="619"/>
      <c r="BA179" s="619"/>
      <c r="BB179" s="729"/>
      <c r="BC179" s="1511">
        <v>1073935</v>
      </c>
      <c r="BD179" s="1511"/>
      <c r="BE179" s="1511"/>
      <c r="BF179" s="1511"/>
      <c r="BG179" s="1511"/>
      <c r="BH179" s="1511"/>
      <c r="BI179" s="1511"/>
      <c r="BJ179" s="1511"/>
      <c r="BK179" s="1511"/>
      <c r="BL179" s="1511"/>
      <c r="BM179" s="1511"/>
      <c r="BN179" s="1511"/>
      <c r="BO179" s="1511"/>
      <c r="BP179" s="1511"/>
      <c r="BQ179" s="1511"/>
      <c r="BR179" s="619"/>
      <c r="BS179" s="619"/>
      <c r="BT179" s="629"/>
      <c r="BU179" s="718">
        <f t="shared" ref="BU179:BU187" si="7">IF(CM146=0,0,IF(AK179=0,0,AK179/CM146))</f>
        <v>5.9930572312453391E-2</v>
      </c>
      <c r="BV179" s="719"/>
      <c r="BW179" s="719"/>
      <c r="BX179" s="719"/>
      <c r="BY179" s="719"/>
      <c r="BZ179" s="719"/>
    </row>
    <row r="180" spans="1:78" ht="15" customHeight="1">
      <c r="A180" s="550"/>
      <c r="B180" s="557"/>
      <c r="C180" s="557"/>
      <c r="D180" s="557"/>
      <c r="E180" s="557"/>
      <c r="F180" s="558"/>
      <c r="G180" s="245" t="s">
        <v>4</v>
      </c>
      <c r="H180" s="246"/>
      <c r="I180" s="246"/>
      <c r="J180" s="246"/>
      <c r="K180" s="246"/>
      <c r="L180" s="246"/>
      <c r="M180" s="246"/>
      <c r="N180" s="246"/>
      <c r="O180" s="246"/>
      <c r="P180" s="246"/>
      <c r="Q180" s="246"/>
      <c r="R180" s="246"/>
      <c r="S180" s="246"/>
      <c r="T180" s="246"/>
      <c r="U180" s="246"/>
      <c r="V180" s="246"/>
      <c r="W180" s="246"/>
      <c r="X180" s="246"/>
      <c r="Y180" s="246"/>
      <c r="Z180" s="246"/>
      <c r="AA180" s="513"/>
      <c r="AB180" s="601">
        <v>0</v>
      </c>
      <c r="AC180" s="599"/>
      <c r="AD180" s="600"/>
      <c r="AE180" s="598">
        <v>3</v>
      </c>
      <c r="AF180" s="599"/>
      <c r="AG180" s="600"/>
      <c r="AH180" s="598">
        <v>5</v>
      </c>
      <c r="AI180" s="599"/>
      <c r="AJ180" s="608"/>
      <c r="AK180" s="1511">
        <v>2173873</v>
      </c>
      <c r="AL180" s="1511"/>
      <c r="AM180" s="1511"/>
      <c r="AN180" s="1511"/>
      <c r="AO180" s="1511"/>
      <c r="AP180" s="1511"/>
      <c r="AQ180" s="1511"/>
      <c r="AR180" s="1511"/>
      <c r="AS180" s="1511"/>
      <c r="AT180" s="1511"/>
      <c r="AU180" s="1511"/>
      <c r="AV180" s="1511"/>
      <c r="AW180" s="1511"/>
      <c r="AX180" s="1511"/>
      <c r="AY180" s="1511"/>
      <c r="AZ180" s="619"/>
      <c r="BA180" s="619"/>
      <c r="BB180" s="729"/>
      <c r="BC180" s="1511">
        <v>2173873</v>
      </c>
      <c r="BD180" s="1511"/>
      <c r="BE180" s="1511"/>
      <c r="BF180" s="1511"/>
      <c r="BG180" s="1511"/>
      <c r="BH180" s="1511"/>
      <c r="BI180" s="1511"/>
      <c r="BJ180" s="1511"/>
      <c r="BK180" s="1511"/>
      <c r="BL180" s="1511"/>
      <c r="BM180" s="1511"/>
      <c r="BN180" s="1511"/>
      <c r="BO180" s="1511"/>
      <c r="BP180" s="1511"/>
      <c r="BQ180" s="1511"/>
      <c r="BR180" s="619"/>
      <c r="BS180" s="619"/>
      <c r="BT180" s="629"/>
      <c r="BU180" s="718">
        <f t="shared" si="7"/>
        <v>5.9971899840634814E-2</v>
      </c>
      <c r="BV180" s="719"/>
      <c r="BW180" s="719"/>
      <c r="BX180" s="719"/>
      <c r="BY180" s="719"/>
      <c r="BZ180" s="719"/>
    </row>
    <row r="181" spans="1:78" ht="15" customHeight="1">
      <c r="A181" s="550"/>
      <c r="B181" s="557"/>
      <c r="C181" s="557"/>
      <c r="D181" s="557"/>
      <c r="E181" s="557"/>
      <c r="F181" s="558"/>
      <c r="G181" s="245" t="s">
        <v>5</v>
      </c>
      <c r="H181" s="246"/>
      <c r="I181" s="246"/>
      <c r="J181" s="246"/>
      <c r="K181" s="246"/>
      <c r="L181" s="246"/>
      <c r="M181" s="246"/>
      <c r="N181" s="246"/>
      <c r="O181" s="246"/>
      <c r="P181" s="246"/>
      <c r="Q181" s="246"/>
      <c r="R181" s="246"/>
      <c r="S181" s="246"/>
      <c r="T181" s="246"/>
      <c r="U181" s="246"/>
      <c r="V181" s="246"/>
      <c r="W181" s="246"/>
      <c r="X181" s="246"/>
      <c r="Y181" s="246"/>
      <c r="Z181" s="246"/>
      <c r="AA181" s="513"/>
      <c r="AB181" s="601">
        <v>0</v>
      </c>
      <c r="AC181" s="599"/>
      <c r="AD181" s="600"/>
      <c r="AE181" s="598">
        <v>4</v>
      </c>
      <c r="AF181" s="599"/>
      <c r="AG181" s="600"/>
      <c r="AH181" s="598">
        <v>5</v>
      </c>
      <c r="AI181" s="599"/>
      <c r="AJ181" s="608"/>
      <c r="AK181" s="1511">
        <v>1751450</v>
      </c>
      <c r="AL181" s="1511"/>
      <c r="AM181" s="1511"/>
      <c r="AN181" s="1511"/>
      <c r="AO181" s="1511"/>
      <c r="AP181" s="1511"/>
      <c r="AQ181" s="1511"/>
      <c r="AR181" s="1511"/>
      <c r="AS181" s="1511"/>
      <c r="AT181" s="1511"/>
      <c r="AU181" s="1511"/>
      <c r="AV181" s="1511"/>
      <c r="AW181" s="1511"/>
      <c r="AX181" s="1511"/>
      <c r="AY181" s="1511"/>
      <c r="AZ181" s="619"/>
      <c r="BA181" s="619"/>
      <c r="BB181" s="729"/>
      <c r="BC181" s="1511">
        <v>1751450</v>
      </c>
      <c r="BD181" s="1511"/>
      <c r="BE181" s="1511"/>
      <c r="BF181" s="1511"/>
      <c r="BG181" s="1511"/>
      <c r="BH181" s="1511"/>
      <c r="BI181" s="1511"/>
      <c r="BJ181" s="1511"/>
      <c r="BK181" s="1511"/>
      <c r="BL181" s="1511"/>
      <c r="BM181" s="1511"/>
      <c r="BN181" s="1511"/>
      <c r="BO181" s="1511"/>
      <c r="BP181" s="1511"/>
      <c r="BQ181" s="1511"/>
      <c r="BR181" s="619"/>
      <c r="BS181" s="619"/>
      <c r="BT181" s="629"/>
      <c r="BU181" s="718">
        <f t="shared" si="7"/>
        <v>5.9983374729835934E-2</v>
      </c>
      <c r="BV181" s="719"/>
      <c r="BW181" s="719"/>
      <c r="BX181" s="719"/>
      <c r="BY181" s="719"/>
      <c r="BZ181" s="719"/>
    </row>
    <row r="182" spans="1:78" ht="15" customHeight="1">
      <c r="A182" s="550"/>
      <c r="B182" s="557"/>
      <c r="C182" s="557"/>
      <c r="D182" s="557"/>
      <c r="E182" s="557"/>
      <c r="F182" s="558"/>
      <c r="G182" s="245" t="s">
        <v>6</v>
      </c>
      <c r="H182" s="246"/>
      <c r="I182" s="246"/>
      <c r="J182" s="246"/>
      <c r="K182" s="246"/>
      <c r="L182" s="246"/>
      <c r="M182" s="246"/>
      <c r="N182" s="246"/>
      <c r="O182" s="246"/>
      <c r="P182" s="246"/>
      <c r="Q182" s="246"/>
      <c r="R182" s="246"/>
      <c r="S182" s="246"/>
      <c r="T182" s="246"/>
      <c r="U182" s="246"/>
      <c r="V182" s="246"/>
      <c r="W182" s="246"/>
      <c r="X182" s="246"/>
      <c r="Y182" s="246"/>
      <c r="Z182" s="246"/>
      <c r="AA182" s="513"/>
      <c r="AB182" s="601">
        <v>0</v>
      </c>
      <c r="AC182" s="599"/>
      <c r="AD182" s="600"/>
      <c r="AE182" s="598">
        <v>5</v>
      </c>
      <c r="AF182" s="599"/>
      <c r="AG182" s="600"/>
      <c r="AH182" s="598">
        <v>5</v>
      </c>
      <c r="AI182" s="599"/>
      <c r="AJ182" s="608"/>
      <c r="AK182" s="1511">
        <v>1434787</v>
      </c>
      <c r="AL182" s="1511"/>
      <c r="AM182" s="1511"/>
      <c r="AN182" s="1511"/>
      <c r="AO182" s="1511"/>
      <c r="AP182" s="1511"/>
      <c r="AQ182" s="1511"/>
      <c r="AR182" s="1511"/>
      <c r="AS182" s="1511"/>
      <c r="AT182" s="1511"/>
      <c r="AU182" s="1511"/>
      <c r="AV182" s="1511"/>
      <c r="AW182" s="1511"/>
      <c r="AX182" s="1511"/>
      <c r="AY182" s="1511"/>
      <c r="AZ182" s="619"/>
      <c r="BA182" s="619"/>
      <c r="BB182" s="729"/>
      <c r="BC182" s="1511">
        <v>1434787</v>
      </c>
      <c r="BD182" s="1511"/>
      <c r="BE182" s="1511"/>
      <c r="BF182" s="1511"/>
      <c r="BG182" s="1511"/>
      <c r="BH182" s="1511"/>
      <c r="BI182" s="1511"/>
      <c r="BJ182" s="1511"/>
      <c r="BK182" s="1511"/>
      <c r="BL182" s="1511"/>
      <c r="BM182" s="1511"/>
      <c r="BN182" s="1511"/>
      <c r="BO182" s="1511"/>
      <c r="BP182" s="1511"/>
      <c r="BQ182" s="1511"/>
      <c r="BR182" s="619"/>
      <c r="BS182" s="619"/>
      <c r="BT182" s="629"/>
      <c r="BU182" s="718">
        <f t="shared" si="7"/>
        <v>5.9988236379206354E-2</v>
      </c>
      <c r="BV182" s="719"/>
      <c r="BW182" s="719"/>
      <c r="BX182" s="719"/>
      <c r="BY182" s="719"/>
      <c r="BZ182" s="719"/>
    </row>
    <row r="183" spans="1:78" ht="15" customHeight="1">
      <c r="A183" s="550"/>
      <c r="B183" s="557"/>
      <c r="C183" s="557"/>
      <c r="D183" s="557"/>
      <c r="E183" s="557"/>
      <c r="F183" s="558"/>
      <c r="G183" s="245" t="s">
        <v>7</v>
      </c>
      <c r="H183" s="246"/>
      <c r="I183" s="246"/>
      <c r="J183" s="246"/>
      <c r="K183" s="246"/>
      <c r="L183" s="246"/>
      <c r="M183" s="246"/>
      <c r="N183" s="246"/>
      <c r="O183" s="246"/>
      <c r="P183" s="246"/>
      <c r="Q183" s="246"/>
      <c r="R183" s="246"/>
      <c r="S183" s="246"/>
      <c r="T183" s="246"/>
      <c r="U183" s="246"/>
      <c r="V183" s="246"/>
      <c r="W183" s="246"/>
      <c r="X183" s="246"/>
      <c r="Y183" s="246"/>
      <c r="Z183" s="246"/>
      <c r="AA183" s="513"/>
      <c r="AB183" s="601">
        <v>0</v>
      </c>
      <c r="AC183" s="599"/>
      <c r="AD183" s="600"/>
      <c r="AE183" s="598">
        <v>6</v>
      </c>
      <c r="AF183" s="599"/>
      <c r="AG183" s="600"/>
      <c r="AH183" s="598">
        <v>5</v>
      </c>
      <c r="AI183" s="599"/>
      <c r="AJ183" s="608"/>
      <c r="AK183" s="1511">
        <v>913991</v>
      </c>
      <c r="AL183" s="1511"/>
      <c r="AM183" s="1511"/>
      <c r="AN183" s="1511"/>
      <c r="AO183" s="1511"/>
      <c r="AP183" s="1511"/>
      <c r="AQ183" s="1511"/>
      <c r="AR183" s="1511"/>
      <c r="AS183" s="1511"/>
      <c r="AT183" s="1511"/>
      <c r="AU183" s="1511"/>
      <c r="AV183" s="1511"/>
      <c r="AW183" s="1511"/>
      <c r="AX183" s="1511"/>
      <c r="AY183" s="1511"/>
      <c r="AZ183" s="619"/>
      <c r="BA183" s="619"/>
      <c r="BB183" s="729"/>
      <c r="BC183" s="1511">
        <v>913991</v>
      </c>
      <c r="BD183" s="1511"/>
      <c r="BE183" s="1511"/>
      <c r="BF183" s="1511"/>
      <c r="BG183" s="1511"/>
      <c r="BH183" s="1511"/>
      <c r="BI183" s="1511"/>
      <c r="BJ183" s="1511"/>
      <c r="BK183" s="1511"/>
      <c r="BL183" s="1511"/>
      <c r="BM183" s="1511"/>
      <c r="BN183" s="1511"/>
      <c r="BO183" s="1511"/>
      <c r="BP183" s="1511"/>
      <c r="BQ183" s="1511"/>
      <c r="BR183" s="619"/>
      <c r="BS183" s="619"/>
      <c r="BT183" s="629"/>
      <c r="BU183" s="718">
        <f t="shared" si="7"/>
        <v>5.9991124639221051E-2</v>
      </c>
      <c r="BV183" s="719"/>
      <c r="BW183" s="719"/>
      <c r="BX183" s="719"/>
      <c r="BY183" s="719"/>
      <c r="BZ183" s="719"/>
    </row>
    <row r="184" spans="1:78" ht="15" customHeight="1">
      <c r="A184" s="550"/>
      <c r="B184" s="557"/>
      <c r="C184" s="557"/>
      <c r="D184" s="557"/>
      <c r="E184" s="557"/>
      <c r="F184" s="558"/>
      <c r="G184" s="245" t="s">
        <v>8</v>
      </c>
      <c r="H184" s="246"/>
      <c r="I184" s="246"/>
      <c r="J184" s="246"/>
      <c r="K184" s="246"/>
      <c r="L184" s="246"/>
      <c r="M184" s="246"/>
      <c r="N184" s="246"/>
      <c r="O184" s="246"/>
      <c r="P184" s="246"/>
      <c r="Q184" s="246"/>
      <c r="R184" s="246"/>
      <c r="S184" s="246"/>
      <c r="T184" s="246"/>
      <c r="U184" s="246"/>
      <c r="V184" s="246"/>
      <c r="W184" s="246"/>
      <c r="X184" s="246"/>
      <c r="Y184" s="246"/>
      <c r="Z184" s="246"/>
      <c r="AA184" s="513"/>
      <c r="AB184" s="601">
        <v>0</v>
      </c>
      <c r="AC184" s="599"/>
      <c r="AD184" s="600"/>
      <c r="AE184" s="598">
        <v>7</v>
      </c>
      <c r="AF184" s="599"/>
      <c r="AG184" s="600"/>
      <c r="AH184" s="598">
        <v>5</v>
      </c>
      <c r="AI184" s="599"/>
      <c r="AJ184" s="608"/>
      <c r="AK184" s="1511">
        <v>257511</v>
      </c>
      <c r="AL184" s="1511"/>
      <c r="AM184" s="1511"/>
      <c r="AN184" s="1511"/>
      <c r="AO184" s="1511"/>
      <c r="AP184" s="1511"/>
      <c r="AQ184" s="1511"/>
      <c r="AR184" s="1511"/>
      <c r="AS184" s="1511"/>
      <c r="AT184" s="1511"/>
      <c r="AU184" s="1511"/>
      <c r="AV184" s="1511"/>
      <c r="AW184" s="1511"/>
      <c r="AX184" s="1511"/>
      <c r="AY184" s="1511"/>
      <c r="AZ184" s="619"/>
      <c r="BA184" s="619"/>
      <c r="BB184" s="729"/>
      <c r="BC184" s="1511">
        <v>257511</v>
      </c>
      <c r="BD184" s="1511"/>
      <c r="BE184" s="1511"/>
      <c r="BF184" s="1511"/>
      <c r="BG184" s="1511"/>
      <c r="BH184" s="1511"/>
      <c r="BI184" s="1511"/>
      <c r="BJ184" s="1511"/>
      <c r="BK184" s="1511"/>
      <c r="BL184" s="1511"/>
      <c r="BM184" s="1511"/>
      <c r="BN184" s="1511"/>
      <c r="BO184" s="1511"/>
      <c r="BP184" s="1511"/>
      <c r="BQ184" s="1511"/>
      <c r="BR184" s="619"/>
      <c r="BS184" s="619"/>
      <c r="BT184" s="629"/>
      <c r="BU184" s="718">
        <f t="shared" si="7"/>
        <v>5.9993500011066292E-2</v>
      </c>
      <c r="BV184" s="719"/>
      <c r="BW184" s="719"/>
      <c r="BX184" s="719"/>
      <c r="BY184" s="719"/>
      <c r="BZ184" s="719"/>
    </row>
    <row r="185" spans="1:78" ht="15" customHeight="1">
      <c r="A185" s="550"/>
      <c r="B185" s="557"/>
      <c r="C185" s="557"/>
      <c r="D185" s="557"/>
      <c r="E185" s="557"/>
      <c r="F185" s="558"/>
      <c r="G185" s="245" t="s">
        <v>9</v>
      </c>
      <c r="H185" s="246"/>
      <c r="I185" s="246"/>
      <c r="J185" s="246"/>
      <c r="K185" s="246"/>
      <c r="L185" s="246"/>
      <c r="M185" s="246"/>
      <c r="N185" s="246"/>
      <c r="O185" s="246"/>
      <c r="P185" s="246"/>
      <c r="Q185" s="246"/>
      <c r="R185" s="246"/>
      <c r="S185" s="246"/>
      <c r="T185" s="246"/>
      <c r="U185" s="246"/>
      <c r="V185" s="246"/>
      <c r="W185" s="246"/>
      <c r="X185" s="246"/>
      <c r="Y185" s="246"/>
      <c r="Z185" s="246"/>
      <c r="AA185" s="513"/>
      <c r="AB185" s="601">
        <v>0</v>
      </c>
      <c r="AC185" s="599"/>
      <c r="AD185" s="600"/>
      <c r="AE185" s="598">
        <v>8</v>
      </c>
      <c r="AF185" s="599"/>
      <c r="AG185" s="600"/>
      <c r="AH185" s="598">
        <v>5</v>
      </c>
      <c r="AI185" s="599"/>
      <c r="AJ185" s="608"/>
      <c r="AK185" s="1511">
        <v>255305</v>
      </c>
      <c r="AL185" s="1511"/>
      <c r="AM185" s="1511"/>
      <c r="AN185" s="1511"/>
      <c r="AO185" s="1511"/>
      <c r="AP185" s="1511"/>
      <c r="AQ185" s="1511"/>
      <c r="AR185" s="1511"/>
      <c r="AS185" s="1511"/>
      <c r="AT185" s="1511"/>
      <c r="AU185" s="1511"/>
      <c r="AV185" s="1511"/>
      <c r="AW185" s="1511"/>
      <c r="AX185" s="1511"/>
      <c r="AY185" s="1511"/>
      <c r="AZ185" s="619"/>
      <c r="BA185" s="619"/>
      <c r="BB185" s="729"/>
      <c r="BC185" s="1511">
        <v>255305</v>
      </c>
      <c r="BD185" s="1511"/>
      <c r="BE185" s="1511"/>
      <c r="BF185" s="1511"/>
      <c r="BG185" s="1511"/>
      <c r="BH185" s="1511"/>
      <c r="BI185" s="1511"/>
      <c r="BJ185" s="1511"/>
      <c r="BK185" s="1511"/>
      <c r="BL185" s="1511"/>
      <c r="BM185" s="1511"/>
      <c r="BN185" s="1511"/>
      <c r="BO185" s="1511"/>
      <c r="BP185" s="1511"/>
      <c r="BQ185" s="1511"/>
      <c r="BR185" s="619"/>
      <c r="BS185" s="619"/>
      <c r="BT185" s="629"/>
      <c r="BU185" s="718">
        <f t="shared" si="7"/>
        <v>5.9994252132127647E-2</v>
      </c>
      <c r="BV185" s="719"/>
      <c r="BW185" s="719"/>
      <c r="BX185" s="719"/>
      <c r="BY185" s="719"/>
      <c r="BZ185" s="719"/>
    </row>
    <row r="186" spans="1:78" ht="15" customHeight="1">
      <c r="A186" s="550"/>
      <c r="B186" s="557"/>
      <c r="C186" s="557"/>
      <c r="D186" s="557"/>
      <c r="E186" s="557"/>
      <c r="F186" s="558"/>
      <c r="G186" s="245" t="s">
        <v>10</v>
      </c>
      <c r="H186" s="246"/>
      <c r="I186" s="246"/>
      <c r="J186" s="246"/>
      <c r="K186" s="246"/>
      <c r="L186" s="246"/>
      <c r="M186" s="246"/>
      <c r="N186" s="246"/>
      <c r="O186" s="246"/>
      <c r="P186" s="246"/>
      <c r="Q186" s="246"/>
      <c r="R186" s="246"/>
      <c r="S186" s="246"/>
      <c r="T186" s="246"/>
      <c r="U186" s="246"/>
      <c r="V186" s="246"/>
      <c r="W186" s="246"/>
      <c r="X186" s="246"/>
      <c r="Y186" s="246"/>
      <c r="Z186" s="246"/>
      <c r="AA186" s="513"/>
      <c r="AB186" s="601">
        <v>0</v>
      </c>
      <c r="AC186" s="599"/>
      <c r="AD186" s="600"/>
      <c r="AE186" s="598">
        <v>9</v>
      </c>
      <c r="AF186" s="599"/>
      <c r="AG186" s="600"/>
      <c r="AH186" s="598">
        <v>5</v>
      </c>
      <c r="AI186" s="599"/>
      <c r="AJ186" s="608"/>
      <c r="AK186" s="1511">
        <v>998223</v>
      </c>
      <c r="AL186" s="1511"/>
      <c r="AM186" s="1511"/>
      <c r="AN186" s="1511"/>
      <c r="AO186" s="1511"/>
      <c r="AP186" s="1511"/>
      <c r="AQ186" s="1511"/>
      <c r="AR186" s="1511"/>
      <c r="AS186" s="1511"/>
      <c r="AT186" s="1511"/>
      <c r="AU186" s="1511"/>
      <c r="AV186" s="1511"/>
      <c r="AW186" s="1511"/>
      <c r="AX186" s="1511"/>
      <c r="AY186" s="1511"/>
      <c r="AZ186" s="619"/>
      <c r="BA186" s="619"/>
      <c r="BB186" s="729"/>
      <c r="BC186" s="1511">
        <v>998223</v>
      </c>
      <c r="BD186" s="1511"/>
      <c r="BE186" s="1511"/>
      <c r="BF186" s="1511"/>
      <c r="BG186" s="1511"/>
      <c r="BH186" s="1511"/>
      <c r="BI186" s="1511"/>
      <c r="BJ186" s="1511"/>
      <c r="BK186" s="1511"/>
      <c r="BL186" s="1511"/>
      <c r="BM186" s="1511"/>
      <c r="BN186" s="1511"/>
      <c r="BO186" s="1511"/>
      <c r="BP186" s="1511"/>
      <c r="BQ186" s="1511"/>
      <c r="BR186" s="619"/>
      <c r="BS186" s="619"/>
      <c r="BT186" s="629"/>
      <c r="BU186" s="718">
        <f t="shared" si="7"/>
        <v>5.9997829020585355E-2</v>
      </c>
      <c r="BV186" s="719"/>
      <c r="BW186" s="719"/>
      <c r="BX186" s="719"/>
      <c r="BY186" s="719"/>
      <c r="BZ186" s="719"/>
    </row>
    <row r="187" spans="1:78" ht="15" customHeight="1" thickBot="1">
      <c r="A187" s="550"/>
      <c r="B187" s="557"/>
      <c r="C187" s="557"/>
      <c r="D187" s="557"/>
      <c r="E187" s="557"/>
      <c r="F187" s="558"/>
      <c r="G187" s="245" t="s">
        <v>378</v>
      </c>
      <c r="H187" s="246"/>
      <c r="I187" s="246"/>
      <c r="J187" s="246"/>
      <c r="K187" s="246"/>
      <c r="L187" s="246"/>
      <c r="M187" s="246"/>
      <c r="N187" s="246"/>
      <c r="O187" s="246"/>
      <c r="P187" s="246"/>
      <c r="Q187" s="246"/>
      <c r="R187" s="246"/>
      <c r="S187" s="246"/>
      <c r="T187" s="246"/>
      <c r="U187" s="246"/>
      <c r="V187" s="246"/>
      <c r="W187" s="246"/>
      <c r="X187" s="246"/>
      <c r="Y187" s="246"/>
      <c r="Z187" s="246"/>
      <c r="AA187" s="513"/>
      <c r="AB187" s="646">
        <v>1</v>
      </c>
      <c r="AC187" s="647"/>
      <c r="AD187" s="648"/>
      <c r="AE187" s="649">
        <v>0</v>
      </c>
      <c r="AF187" s="647"/>
      <c r="AG187" s="648"/>
      <c r="AH187" s="649">
        <v>5</v>
      </c>
      <c r="AI187" s="647"/>
      <c r="AJ187" s="650"/>
      <c r="AK187" s="321">
        <f>SUM(AK178:BB186)</f>
        <v>8868992</v>
      </c>
      <c r="AL187" s="321"/>
      <c r="AM187" s="321"/>
      <c r="AN187" s="321"/>
      <c r="AO187" s="321"/>
      <c r="AP187" s="321"/>
      <c r="AQ187" s="321"/>
      <c r="AR187" s="321"/>
      <c r="AS187" s="321"/>
      <c r="AT187" s="321"/>
      <c r="AU187" s="321"/>
      <c r="AV187" s="321"/>
      <c r="AW187" s="321"/>
      <c r="AX187" s="321"/>
      <c r="AY187" s="321"/>
      <c r="AZ187" s="626"/>
      <c r="BA187" s="626"/>
      <c r="BB187" s="717"/>
      <c r="BC187" s="321">
        <f>SUM(BC178:BT186)</f>
        <v>8868992</v>
      </c>
      <c r="BD187" s="321"/>
      <c r="BE187" s="321"/>
      <c r="BF187" s="321"/>
      <c r="BG187" s="321"/>
      <c r="BH187" s="321"/>
      <c r="BI187" s="321"/>
      <c r="BJ187" s="321"/>
      <c r="BK187" s="321"/>
      <c r="BL187" s="321"/>
      <c r="BM187" s="321"/>
      <c r="BN187" s="321"/>
      <c r="BO187" s="321"/>
      <c r="BP187" s="321"/>
      <c r="BQ187" s="321"/>
      <c r="BR187" s="626"/>
      <c r="BS187" s="626"/>
      <c r="BT187" s="627"/>
      <c r="BU187" s="718">
        <f t="shared" si="7"/>
        <v>5.9977119678631091E-2</v>
      </c>
      <c r="BV187" s="719"/>
      <c r="BW187" s="719"/>
      <c r="BX187" s="719"/>
      <c r="BY187" s="719"/>
      <c r="BZ187" s="719"/>
    </row>
    <row r="188" spans="1:78" ht="11.25" customHeight="1" thickBot="1">
      <c r="A188" s="550"/>
      <c r="B188" s="557"/>
      <c r="C188" s="557"/>
      <c r="D188" s="557"/>
      <c r="E188" s="557"/>
      <c r="F188" s="558"/>
      <c r="G188" s="118"/>
      <c r="H188" s="119"/>
      <c r="I188" s="119"/>
      <c r="J188" s="119"/>
      <c r="K188" s="119"/>
      <c r="L188" s="119"/>
      <c r="M188" s="119"/>
      <c r="N188" s="119"/>
      <c r="O188" s="119"/>
      <c r="P188" s="119"/>
      <c r="Q188" s="119"/>
      <c r="R188" s="119"/>
      <c r="S188" s="119"/>
      <c r="T188" s="119"/>
      <c r="U188" s="119"/>
      <c r="V188" s="119"/>
      <c r="W188" s="119"/>
      <c r="X188" s="119"/>
      <c r="Y188" s="119"/>
      <c r="Z188" s="119"/>
      <c r="AA188" s="119"/>
      <c r="AB188" s="39"/>
      <c r="AC188" s="39"/>
      <c r="AD188" s="39"/>
      <c r="AE188" s="39"/>
      <c r="AF188" s="39"/>
      <c r="AG188" s="39"/>
      <c r="AH188" s="39"/>
      <c r="AI188" s="39"/>
      <c r="AJ188" s="39"/>
      <c r="AK188" s="38"/>
      <c r="AL188" s="38"/>
      <c r="AM188" s="38"/>
      <c r="AN188" s="38"/>
      <c r="AO188" s="38"/>
      <c r="AP188" s="38"/>
      <c r="AQ188" s="38"/>
      <c r="AR188" s="38"/>
      <c r="AS188" s="38"/>
      <c r="AT188" s="38"/>
      <c r="AU188" s="38"/>
      <c r="AV188" s="38"/>
      <c r="AW188" s="38"/>
      <c r="AX188" s="38"/>
      <c r="AY188" s="38"/>
      <c r="BC188" s="38"/>
      <c r="BD188" s="38"/>
      <c r="BE188" s="38"/>
      <c r="BF188" s="38"/>
      <c r="BG188" s="38"/>
      <c r="BH188" s="38"/>
      <c r="BI188" s="38"/>
      <c r="BJ188" s="38"/>
      <c r="BK188" s="38"/>
      <c r="BL188" s="38"/>
      <c r="BM188" s="38"/>
      <c r="BN188" s="38"/>
      <c r="BO188" s="38"/>
      <c r="BP188" s="38"/>
      <c r="BQ188" s="38"/>
      <c r="BU188" s="17"/>
      <c r="BV188" s="17"/>
      <c r="BW188" s="17"/>
      <c r="BX188" s="17"/>
      <c r="BY188" s="17"/>
      <c r="BZ188" s="17"/>
    </row>
    <row r="189" spans="1:78" ht="15" customHeight="1">
      <c r="A189" s="550"/>
      <c r="B189" s="557"/>
      <c r="C189" s="557"/>
      <c r="D189" s="557"/>
      <c r="E189" s="557"/>
      <c r="F189" s="558"/>
      <c r="G189" s="245" t="s">
        <v>11</v>
      </c>
      <c r="H189" s="246"/>
      <c r="I189" s="246"/>
      <c r="J189" s="246"/>
      <c r="K189" s="246"/>
      <c r="L189" s="246"/>
      <c r="M189" s="246"/>
      <c r="N189" s="246"/>
      <c r="O189" s="246"/>
      <c r="P189" s="246"/>
      <c r="Q189" s="246"/>
      <c r="R189" s="246"/>
      <c r="S189" s="246"/>
      <c r="T189" s="246"/>
      <c r="U189" s="246"/>
      <c r="V189" s="246"/>
      <c r="W189" s="246"/>
      <c r="X189" s="246"/>
      <c r="Y189" s="246"/>
      <c r="Z189" s="246"/>
      <c r="AA189" s="513"/>
      <c r="AB189" s="606">
        <v>1</v>
      </c>
      <c r="AC189" s="603"/>
      <c r="AD189" s="607"/>
      <c r="AE189" s="602">
        <v>1</v>
      </c>
      <c r="AF189" s="603"/>
      <c r="AG189" s="607"/>
      <c r="AH189" s="602">
        <v>5</v>
      </c>
      <c r="AI189" s="603"/>
      <c r="AJ189" s="604"/>
      <c r="AK189" s="347">
        <f>SUM(AK178:BB180)</f>
        <v>3257725</v>
      </c>
      <c r="AL189" s="347"/>
      <c r="AM189" s="347"/>
      <c r="AN189" s="347"/>
      <c r="AO189" s="347"/>
      <c r="AP189" s="347"/>
      <c r="AQ189" s="347"/>
      <c r="AR189" s="347"/>
      <c r="AS189" s="347"/>
      <c r="AT189" s="347"/>
      <c r="AU189" s="347"/>
      <c r="AV189" s="347"/>
      <c r="AW189" s="347"/>
      <c r="AX189" s="347"/>
      <c r="AY189" s="347"/>
      <c r="AZ189" s="605"/>
      <c r="BA189" s="605"/>
      <c r="BB189" s="730"/>
      <c r="BC189" s="347">
        <f>SUM(BC178:BT180)</f>
        <v>3257725</v>
      </c>
      <c r="BD189" s="347"/>
      <c r="BE189" s="347"/>
      <c r="BF189" s="347"/>
      <c r="BG189" s="347"/>
      <c r="BH189" s="347"/>
      <c r="BI189" s="347"/>
      <c r="BJ189" s="347"/>
      <c r="BK189" s="347"/>
      <c r="BL189" s="347"/>
      <c r="BM189" s="347"/>
      <c r="BN189" s="347"/>
      <c r="BO189" s="347"/>
      <c r="BP189" s="347"/>
      <c r="BQ189" s="347"/>
      <c r="BR189" s="605"/>
      <c r="BS189" s="605"/>
      <c r="BT189" s="628"/>
      <c r="BU189" s="718">
        <f>IF(CM156=0,0,IF(AK189=0,0,AK189/CM156))</f>
        <v>5.9955960856237507E-2</v>
      </c>
      <c r="BV189" s="719"/>
      <c r="BW189" s="719"/>
      <c r="BX189" s="719"/>
      <c r="BY189" s="719"/>
      <c r="BZ189" s="719"/>
    </row>
    <row r="190" spans="1:78" ht="15" customHeight="1">
      <c r="A190" s="550"/>
      <c r="B190" s="557"/>
      <c r="C190" s="557"/>
      <c r="D190" s="557"/>
      <c r="E190" s="557"/>
      <c r="F190" s="558"/>
      <c r="G190" s="245" t="s">
        <v>12</v>
      </c>
      <c r="H190" s="246"/>
      <c r="I190" s="246"/>
      <c r="J190" s="246"/>
      <c r="K190" s="246"/>
      <c r="L190" s="246"/>
      <c r="M190" s="246"/>
      <c r="N190" s="246"/>
      <c r="O190" s="246"/>
      <c r="P190" s="246"/>
      <c r="Q190" s="246"/>
      <c r="R190" s="246"/>
      <c r="S190" s="246"/>
      <c r="T190" s="246"/>
      <c r="U190" s="246"/>
      <c r="V190" s="246"/>
      <c r="W190" s="246"/>
      <c r="X190" s="246"/>
      <c r="Y190" s="246"/>
      <c r="Z190" s="246"/>
      <c r="AA190" s="513"/>
      <c r="AB190" s="601">
        <v>1</v>
      </c>
      <c r="AC190" s="599"/>
      <c r="AD190" s="600"/>
      <c r="AE190" s="598">
        <v>2</v>
      </c>
      <c r="AF190" s="599"/>
      <c r="AG190" s="600"/>
      <c r="AH190" s="598">
        <v>5</v>
      </c>
      <c r="AI190" s="599"/>
      <c r="AJ190" s="608"/>
      <c r="AK190" s="330">
        <f>SUM(AK181:BB184)</f>
        <v>4357739</v>
      </c>
      <c r="AL190" s="330"/>
      <c r="AM190" s="330"/>
      <c r="AN190" s="330"/>
      <c r="AO190" s="330"/>
      <c r="AP190" s="330"/>
      <c r="AQ190" s="330"/>
      <c r="AR190" s="330"/>
      <c r="AS190" s="330"/>
      <c r="AT190" s="330"/>
      <c r="AU190" s="330"/>
      <c r="AV190" s="330"/>
      <c r="AW190" s="330"/>
      <c r="AX190" s="330"/>
      <c r="AY190" s="330"/>
      <c r="AZ190" s="619"/>
      <c r="BA190" s="619"/>
      <c r="BB190" s="729"/>
      <c r="BC190" s="330">
        <f>SUM(BC181:BT184)</f>
        <v>4357739</v>
      </c>
      <c r="BD190" s="330"/>
      <c r="BE190" s="330"/>
      <c r="BF190" s="330"/>
      <c r="BG190" s="330"/>
      <c r="BH190" s="330"/>
      <c r="BI190" s="330"/>
      <c r="BJ190" s="330"/>
      <c r="BK190" s="330"/>
      <c r="BL190" s="330"/>
      <c r="BM190" s="330"/>
      <c r="BN190" s="330"/>
      <c r="BO190" s="330"/>
      <c r="BP190" s="330"/>
      <c r="BQ190" s="330"/>
      <c r="BR190" s="619"/>
      <c r="BS190" s="619"/>
      <c r="BT190" s="629"/>
      <c r="BU190" s="718">
        <f>IF(CM157=0,0,IF(AK190=0,0,AK190/CM157))</f>
        <v>5.9987199027725188E-2</v>
      </c>
      <c r="BV190" s="719"/>
      <c r="BW190" s="719"/>
      <c r="BX190" s="719"/>
      <c r="BY190" s="719"/>
      <c r="BZ190" s="719"/>
    </row>
    <row r="191" spans="1:78" ht="15" customHeight="1">
      <c r="A191" s="550"/>
      <c r="B191" s="557"/>
      <c r="C191" s="557"/>
      <c r="D191" s="557"/>
      <c r="E191" s="557"/>
      <c r="F191" s="558"/>
      <c r="G191" s="245" t="s">
        <v>9</v>
      </c>
      <c r="H191" s="246"/>
      <c r="I191" s="246"/>
      <c r="J191" s="246"/>
      <c r="K191" s="246"/>
      <c r="L191" s="246"/>
      <c r="M191" s="246"/>
      <c r="N191" s="246"/>
      <c r="O191" s="246"/>
      <c r="P191" s="246"/>
      <c r="Q191" s="246"/>
      <c r="R191" s="246"/>
      <c r="S191" s="246"/>
      <c r="T191" s="246"/>
      <c r="U191" s="246"/>
      <c r="V191" s="246"/>
      <c r="W191" s="246"/>
      <c r="X191" s="246"/>
      <c r="Y191" s="246"/>
      <c r="Z191" s="246"/>
      <c r="AA191" s="513"/>
      <c r="AB191" s="601">
        <v>1</v>
      </c>
      <c r="AC191" s="599"/>
      <c r="AD191" s="600"/>
      <c r="AE191" s="598">
        <v>3</v>
      </c>
      <c r="AF191" s="599"/>
      <c r="AG191" s="600"/>
      <c r="AH191" s="598">
        <v>5</v>
      </c>
      <c r="AI191" s="599"/>
      <c r="AJ191" s="608"/>
      <c r="AK191" s="330">
        <f>AK185</f>
        <v>255305</v>
      </c>
      <c r="AL191" s="330"/>
      <c r="AM191" s="330"/>
      <c r="AN191" s="330"/>
      <c r="AO191" s="330"/>
      <c r="AP191" s="330"/>
      <c r="AQ191" s="330"/>
      <c r="AR191" s="330"/>
      <c r="AS191" s="330"/>
      <c r="AT191" s="330"/>
      <c r="AU191" s="330"/>
      <c r="AV191" s="330"/>
      <c r="AW191" s="330"/>
      <c r="AX191" s="330"/>
      <c r="AY191" s="330"/>
      <c r="AZ191" s="619"/>
      <c r="BA191" s="619"/>
      <c r="BB191" s="729"/>
      <c r="BC191" s="330">
        <f>BC185</f>
        <v>255305</v>
      </c>
      <c r="BD191" s="330"/>
      <c r="BE191" s="330"/>
      <c r="BF191" s="330"/>
      <c r="BG191" s="330"/>
      <c r="BH191" s="330"/>
      <c r="BI191" s="330"/>
      <c r="BJ191" s="330"/>
      <c r="BK191" s="330"/>
      <c r="BL191" s="330"/>
      <c r="BM191" s="330"/>
      <c r="BN191" s="330"/>
      <c r="BO191" s="330"/>
      <c r="BP191" s="330"/>
      <c r="BQ191" s="330"/>
      <c r="BR191" s="619"/>
      <c r="BS191" s="619"/>
      <c r="BT191" s="629"/>
      <c r="BU191" s="718">
        <f>IF(CM158=0,0,IF(AK191=0,0,AK191/CM158))</f>
        <v>5.9994252132127647E-2</v>
      </c>
      <c r="BV191" s="719"/>
      <c r="BW191" s="719"/>
      <c r="BX191" s="719"/>
      <c r="BY191" s="719"/>
      <c r="BZ191" s="719"/>
    </row>
    <row r="192" spans="1:78" ht="15" customHeight="1" thickBot="1">
      <c r="A192" s="559"/>
      <c r="B192" s="553"/>
      <c r="C192" s="553"/>
      <c r="D192" s="553"/>
      <c r="E192" s="553"/>
      <c r="F192" s="560"/>
      <c r="G192" s="245" t="s">
        <v>10</v>
      </c>
      <c r="H192" s="246"/>
      <c r="I192" s="246"/>
      <c r="J192" s="246"/>
      <c r="K192" s="246"/>
      <c r="L192" s="246"/>
      <c r="M192" s="246"/>
      <c r="N192" s="246"/>
      <c r="O192" s="246"/>
      <c r="P192" s="246"/>
      <c r="Q192" s="246"/>
      <c r="R192" s="246"/>
      <c r="S192" s="246"/>
      <c r="T192" s="246"/>
      <c r="U192" s="246"/>
      <c r="V192" s="246"/>
      <c r="W192" s="246"/>
      <c r="X192" s="246"/>
      <c r="Y192" s="246"/>
      <c r="Z192" s="246"/>
      <c r="AA192" s="513"/>
      <c r="AB192" s="646">
        <v>1</v>
      </c>
      <c r="AC192" s="647"/>
      <c r="AD192" s="648"/>
      <c r="AE192" s="649">
        <v>4</v>
      </c>
      <c r="AF192" s="647"/>
      <c r="AG192" s="648"/>
      <c r="AH192" s="649">
        <v>5</v>
      </c>
      <c r="AI192" s="647"/>
      <c r="AJ192" s="650"/>
      <c r="AK192" s="321">
        <f>AK186</f>
        <v>998223</v>
      </c>
      <c r="AL192" s="321"/>
      <c r="AM192" s="321"/>
      <c r="AN192" s="321"/>
      <c r="AO192" s="321"/>
      <c r="AP192" s="321"/>
      <c r="AQ192" s="321"/>
      <c r="AR192" s="321"/>
      <c r="AS192" s="321"/>
      <c r="AT192" s="321"/>
      <c r="AU192" s="321"/>
      <c r="AV192" s="321"/>
      <c r="AW192" s="321"/>
      <c r="AX192" s="321"/>
      <c r="AY192" s="321"/>
      <c r="AZ192" s="626"/>
      <c r="BA192" s="626"/>
      <c r="BB192" s="717"/>
      <c r="BC192" s="321">
        <f>BC186</f>
        <v>998223</v>
      </c>
      <c r="BD192" s="321"/>
      <c r="BE192" s="321"/>
      <c r="BF192" s="321"/>
      <c r="BG192" s="321"/>
      <c r="BH192" s="321"/>
      <c r="BI192" s="321"/>
      <c r="BJ192" s="321"/>
      <c r="BK192" s="321"/>
      <c r="BL192" s="321"/>
      <c r="BM192" s="321"/>
      <c r="BN192" s="321"/>
      <c r="BO192" s="321"/>
      <c r="BP192" s="321"/>
      <c r="BQ192" s="321"/>
      <c r="BR192" s="626"/>
      <c r="BS192" s="626"/>
      <c r="BT192" s="627"/>
      <c r="BU192" s="718">
        <f>IF(CM159=0,0,IF(AK192=0,0,AK192/CM159))</f>
        <v>5.9997829020585355E-2</v>
      </c>
      <c r="BV192" s="719"/>
      <c r="BW192" s="719"/>
      <c r="BX192" s="719"/>
      <c r="BY192" s="719"/>
      <c r="BZ192" s="719"/>
    </row>
    <row r="193" spans="1:137" ht="11.25" customHeight="1" thickBot="1">
      <c r="M193" s="16"/>
      <c r="R193" s="16"/>
      <c r="U193" s="17"/>
      <c r="V193" s="17"/>
      <c r="W193" s="17"/>
      <c r="AB193" s="32"/>
      <c r="AC193" s="32"/>
      <c r="AD193" s="32"/>
      <c r="AE193" s="32"/>
      <c r="AF193" s="32"/>
      <c r="AG193" s="32"/>
      <c r="AH193" s="32"/>
      <c r="AI193" s="32"/>
      <c r="AJ193" s="32"/>
      <c r="AK193" s="33"/>
      <c r="AL193" s="33"/>
      <c r="AM193" s="33"/>
      <c r="AN193" s="33"/>
      <c r="AO193" s="33"/>
      <c r="AP193" s="33"/>
      <c r="AQ193" s="33"/>
      <c r="AR193" s="33"/>
      <c r="AS193" s="33"/>
      <c r="AT193" s="33"/>
      <c r="AU193" s="33"/>
      <c r="AV193" s="33"/>
      <c r="AW193" s="33"/>
      <c r="AX193" s="33"/>
      <c r="AY193" s="33"/>
      <c r="BC193" s="33"/>
      <c r="BD193" s="33"/>
      <c r="BE193" s="33"/>
      <c r="BF193" s="33"/>
      <c r="BG193" s="33"/>
      <c r="BH193" s="33"/>
      <c r="BI193" s="33"/>
      <c r="BJ193" s="33"/>
      <c r="BK193" s="33"/>
      <c r="BL193" s="33"/>
      <c r="BM193" s="33"/>
      <c r="BN193" s="33"/>
      <c r="BO193" s="33"/>
      <c r="BP193" s="33"/>
      <c r="BQ193" s="33"/>
      <c r="BU193" s="17"/>
      <c r="BV193" s="17"/>
      <c r="BW193" s="17"/>
      <c r="BX193" s="17"/>
      <c r="BY193" s="17"/>
      <c r="BZ193" s="17"/>
    </row>
    <row r="194" spans="1:137" ht="15" customHeight="1">
      <c r="A194" s="433" t="s">
        <v>14</v>
      </c>
      <c r="B194" s="547"/>
      <c r="C194" s="547"/>
      <c r="D194" s="434" t="s">
        <v>15</v>
      </c>
      <c r="E194" s="434"/>
      <c r="F194" s="435"/>
      <c r="G194" s="245" t="s">
        <v>858</v>
      </c>
      <c r="H194" s="246"/>
      <c r="I194" s="246"/>
      <c r="J194" s="246"/>
      <c r="K194" s="246"/>
      <c r="L194" s="246"/>
      <c r="M194" s="246"/>
      <c r="N194" s="246"/>
      <c r="O194" s="246"/>
      <c r="P194" s="246"/>
      <c r="Q194" s="246"/>
      <c r="R194" s="246"/>
      <c r="S194" s="246"/>
      <c r="T194" s="246"/>
      <c r="U194" s="246"/>
      <c r="V194" s="246"/>
      <c r="W194" s="246"/>
      <c r="X194" s="246"/>
      <c r="Y194" s="246"/>
      <c r="Z194" s="246"/>
      <c r="AA194" s="513"/>
      <c r="AB194" s="606">
        <v>1</v>
      </c>
      <c r="AC194" s="603"/>
      <c r="AD194" s="607"/>
      <c r="AE194" s="602">
        <v>5</v>
      </c>
      <c r="AF194" s="603"/>
      <c r="AG194" s="607"/>
      <c r="AH194" s="602">
        <v>5</v>
      </c>
      <c r="AI194" s="603"/>
      <c r="AJ194" s="604"/>
      <c r="AK194" s="1504">
        <v>5075874</v>
      </c>
      <c r="AL194" s="1504"/>
      <c r="AM194" s="1504"/>
      <c r="AN194" s="1504"/>
      <c r="AO194" s="1504"/>
      <c r="AP194" s="1504"/>
      <c r="AQ194" s="1504"/>
      <c r="AR194" s="1504"/>
      <c r="AS194" s="1504"/>
      <c r="AT194" s="1504"/>
      <c r="AU194" s="1504"/>
      <c r="AV194" s="1504"/>
      <c r="AW194" s="1504"/>
      <c r="AX194" s="1504"/>
      <c r="AY194" s="1504"/>
      <c r="AZ194" s="605"/>
      <c r="BA194" s="605"/>
      <c r="BB194" s="730"/>
      <c r="BC194" s="1504">
        <v>5075874</v>
      </c>
      <c r="BD194" s="1504"/>
      <c r="BE194" s="1504"/>
      <c r="BF194" s="1504"/>
      <c r="BG194" s="1504"/>
      <c r="BH194" s="1504"/>
      <c r="BI194" s="1504"/>
      <c r="BJ194" s="1504"/>
      <c r="BK194" s="1504"/>
      <c r="BL194" s="1504"/>
      <c r="BM194" s="1504"/>
      <c r="BN194" s="1504"/>
      <c r="BO194" s="1504"/>
      <c r="BP194" s="1504"/>
      <c r="BQ194" s="1504"/>
      <c r="BR194" s="605"/>
      <c r="BS194" s="605"/>
      <c r="BT194" s="628"/>
      <c r="BU194" s="718">
        <f>IF(CM161=0,0,IF(AK194=0,0,AK194/CM161))</f>
        <v>3.9973919913665529E-2</v>
      </c>
      <c r="BV194" s="719"/>
      <c r="BW194" s="719"/>
      <c r="BX194" s="719"/>
      <c r="BY194" s="719"/>
      <c r="BZ194" s="719"/>
    </row>
    <row r="195" spans="1:137" ht="15" customHeight="1">
      <c r="A195" s="548"/>
      <c r="B195" s="549"/>
      <c r="C195" s="549"/>
      <c r="D195" s="551"/>
      <c r="E195" s="551"/>
      <c r="F195" s="552"/>
      <c r="G195" s="505" t="s">
        <v>317</v>
      </c>
      <c r="H195" s="506"/>
      <c r="I195" s="506"/>
      <c r="J195" s="506"/>
      <c r="K195" s="506"/>
      <c r="L195" s="506"/>
      <c r="M195" s="506"/>
      <c r="N195" s="506"/>
      <c r="O195" s="506"/>
      <c r="P195" s="506"/>
      <c r="Q195" s="506"/>
      <c r="R195" s="506"/>
      <c r="S195" s="506"/>
      <c r="T195" s="506"/>
      <c r="U195" s="506"/>
      <c r="V195" s="506"/>
      <c r="W195" s="506"/>
      <c r="X195" s="506"/>
      <c r="Y195" s="506"/>
      <c r="Z195" s="506"/>
      <c r="AA195" s="507"/>
      <c r="AB195" s="601">
        <v>1</v>
      </c>
      <c r="AC195" s="599"/>
      <c r="AD195" s="600"/>
      <c r="AE195" s="598">
        <v>6</v>
      </c>
      <c r="AF195" s="599"/>
      <c r="AG195" s="600"/>
      <c r="AH195" s="598">
        <v>5</v>
      </c>
      <c r="AI195" s="599"/>
      <c r="AJ195" s="608"/>
      <c r="AK195" s="1511">
        <v>170198</v>
      </c>
      <c r="AL195" s="1511"/>
      <c r="AM195" s="1511"/>
      <c r="AN195" s="1511"/>
      <c r="AO195" s="1511"/>
      <c r="AP195" s="1511"/>
      <c r="AQ195" s="1511"/>
      <c r="AR195" s="1511"/>
      <c r="AS195" s="1511"/>
      <c r="AT195" s="1511"/>
      <c r="AU195" s="1511"/>
      <c r="AV195" s="1511"/>
      <c r="AW195" s="1511"/>
      <c r="AX195" s="1511"/>
      <c r="AY195" s="1511"/>
      <c r="AZ195" s="619"/>
      <c r="BA195" s="619"/>
      <c r="BB195" s="729"/>
      <c r="BC195" s="1511">
        <v>170198</v>
      </c>
      <c r="BD195" s="1511"/>
      <c r="BE195" s="1511"/>
      <c r="BF195" s="1511"/>
      <c r="BG195" s="1511"/>
      <c r="BH195" s="1511"/>
      <c r="BI195" s="1511"/>
      <c r="BJ195" s="1511"/>
      <c r="BK195" s="1511"/>
      <c r="BL195" s="1511"/>
      <c r="BM195" s="1511"/>
      <c r="BN195" s="1511"/>
      <c r="BO195" s="1511"/>
      <c r="BP195" s="1511"/>
      <c r="BQ195" s="1511"/>
      <c r="BR195" s="619"/>
      <c r="BS195" s="619"/>
      <c r="BT195" s="629"/>
      <c r="BU195" s="718">
        <f>IF(CM162=0,0,IF(AK195=0,0,AK195/CM162))</f>
        <v>3.9994914805365586E-2</v>
      </c>
      <c r="BV195" s="719"/>
      <c r="BW195" s="719"/>
      <c r="BX195" s="719"/>
      <c r="BY195" s="719"/>
      <c r="BZ195" s="719"/>
    </row>
    <row r="196" spans="1:137" ht="15" customHeight="1">
      <c r="A196" s="550"/>
      <c r="B196" s="549"/>
      <c r="C196" s="549"/>
      <c r="D196" s="551"/>
      <c r="E196" s="551"/>
      <c r="F196" s="552"/>
      <c r="G196" s="245" t="s">
        <v>10</v>
      </c>
      <c r="H196" s="246"/>
      <c r="I196" s="246"/>
      <c r="J196" s="246"/>
      <c r="K196" s="246"/>
      <c r="L196" s="246"/>
      <c r="M196" s="246"/>
      <c r="N196" s="246"/>
      <c r="O196" s="246"/>
      <c r="P196" s="246"/>
      <c r="Q196" s="246"/>
      <c r="R196" s="246"/>
      <c r="S196" s="246"/>
      <c r="T196" s="246"/>
      <c r="U196" s="246"/>
      <c r="V196" s="246"/>
      <c r="W196" s="246"/>
      <c r="X196" s="246"/>
      <c r="Y196" s="246"/>
      <c r="Z196" s="246"/>
      <c r="AA196" s="513"/>
      <c r="AB196" s="601">
        <v>1</v>
      </c>
      <c r="AC196" s="599"/>
      <c r="AD196" s="600"/>
      <c r="AE196" s="598">
        <v>7</v>
      </c>
      <c r="AF196" s="599"/>
      <c r="AG196" s="600"/>
      <c r="AH196" s="598">
        <v>5</v>
      </c>
      <c r="AI196" s="599"/>
      <c r="AJ196" s="608"/>
      <c r="AK196" s="1511">
        <v>665471</v>
      </c>
      <c r="AL196" s="1511"/>
      <c r="AM196" s="1511"/>
      <c r="AN196" s="1511"/>
      <c r="AO196" s="1511"/>
      <c r="AP196" s="1511"/>
      <c r="AQ196" s="1511"/>
      <c r="AR196" s="1511"/>
      <c r="AS196" s="1511"/>
      <c r="AT196" s="1511"/>
      <c r="AU196" s="1511"/>
      <c r="AV196" s="1511"/>
      <c r="AW196" s="1511"/>
      <c r="AX196" s="1511"/>
      <c r="AY196" s="1511"/>
      <c r="AZ196" s="619"/>
      <c r="BA196" s="619"/>
      <c r="BB196" s="729"/>
      <c r="BC196" s="1511">
        <v>665471</v>
      </c>
      <c r="BD196" s="1511"/>
      <c r="BE196" s="1511"/>
      <c r="BF196" s="1511"/>
      <c r="BG196" s="1511"/>
      <c r="BH196" s="1511"/>
      <c r="BI196" s="1511"/>
      <c r="BJ196" s="1511"/>
      <c r="BK196" s="1511"/>
      <c r="BL196" s="1511"/>
      <c r="BM196" s="1511"/>
      <c r="BN196" s="1511"/>
      <c r="BO196" s="1511"/>
      <c r="BP196" s="1511"/>
      <c r="BQ196" s="1511"/>
      <c r="BR196" s="619"/>
      <c r="BS196" s="619"/>
      <c r="BT196" s="629"/>
      <c r="BU196" s="718">
        <f>IF(CM163=0,0,IF(AK196=0,0,AK196/CM163))</f>
        <v>3.9997891529405714E-2</v>
      </c>
      <c r="BV196" s="719"/>
      <c r="BW196" s="719"/>
      <c r="BX196" s="719"/>
      <c r="BY196" s="719"/>
      <c r="BZ196" s="719"/>
    </row>
    <row r="197" spans="1:137" ht="15" customHeight="1" thickBot="1">
      <c r="A197" s="436"/>
      <c r="B197" s="553"/>
      <c r="C197" s="553"/>
      <c r="D197" s="437"/>
      <c r="E197" s="437"/>
      <c r="F197" s="438"/>
      <c r="G197" s="245" t="s">
        <v>378</v>
      </c>
      <c r="H197" s="246"/>
      <c r="I197" s="246"/>
      <c r="J197" s="246"/>
      <c r="K197" s="246"/>
      <c r="L197" s="246"/>
      <c r="M197" s="246"/>
      <c r="N197" s="246"/>
      <c r="O197" s="246"/>
      <c r="P197" s="246"/>
      <c r="Q197" s="246"/>
      <c r="R197" s="246"/>
      <c r="S197" s="246"/>
      <c r="T197" s="246"/>
      <c r="U197" s="246"/>
      <c r="V197" s="246"/>
      <c r="W197" s="246"/>
      <c r="X197" s="246"/>
      <c r="Y197" s="246"/>
      <c r="Z197" s="246"/>
      <c r="AA197" s="513"/>
      <c r="AB197" s="646">
        <v>1</v>
      </c>
      <c r="AC197" s="647"/>
      <c r="AD197" s="648"/>
      <c r="AE197" s="649">
        <v>8</v>
      </c>
      <c r="AF197" s="647"/>
      <c r="AG197" s="648"/>
      <c r="AH197" s="649">
        <v>5</v>
      </c>
      <c r="AI197" s="647"/>
      <c r="AJ197" s="650"/>
      <c r="AK197" s="321">
        <f>SUM(AK194:BB196)</f>
        <v>5911543</v>
      </c>
      <c r="AL197" s="321"/>
      <c r="AM197" s="321"/>
      <c r="AN197" s="321"/>
      <c r="AO197" s="321"/>
      <c r="AP197" s="321"/>
      <c r="AQ197" s="321"/>
      <c r="AR197" s="321"/>
      <c r="AS197" s="321"/>
      <c r="AT197" s="321"/>
      <c r="AU197" s="321"/>
      <c r="AV197" s="321"/>
      <c r="AW197" s="321"/>
      <c r="AX197" s="321"/>
      <c r="AY197" s="321"/>
      <c r="AZ197" s="626"/>
      <c r="BA197" s="626"/>
      <c r="BB197" s="717"/>
      <c r="BC197" s="321">
        <f>SUM(BC194:BT196)</f>
        <v>5911543</v>
      </c>
      <c r="BD197" s="321"/>
      <c r="BE197" s="321"/>
      <c r="BF197" s="321"/>
      <c r="BG197" s="321"/>
      <c r="BH197" s="321"/>
      <c r="BI197" s="321"/>
      <c r="BJ197" s="321"/>
      <c r="BK197" s="321"/>
      <c r="BL197" s="321"/>
      <c r="BM197" s="321"/>
      <c r="BN197" s="321"/>
      <c r="BO197" s="321"/>
      <c r="BP197" s="321"/>
      <c r="BQ197" s="321"/>
      <c r="BR197" s="626"/>
      <c r="BS197" s="626"/>
      <c r="BT197" s="627"/>
      <c r="BU197" s="718">
        <f>IF(CM164=0,0,IF(AK197=0,0,AK197/CM164))</f>
        <v>3.9977221230919679E-2</v>
      </c>
      <c r="BV197" s="719"/>
      <c r="BW197" s="719"/>
      <c r="BX197" s="719"/>
      <c r="BY197" s="719"/>
      <c r="BZ197" s="719"/>
    </row>
    <row r="198" spans="1:137" s="17" customFormat="1" ht="5.0999999999999996" customHeight="1">
      <c r="A198" s="35"/>
      <c r="B198" s="40"/>
      <c r="C198" s="40"/>
      <c r="D198" s="36"/>
      <c r="E198" s="36"/>
      <c r="F198" s="36"/>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37"/>
      <c r="AC198" s="37"/>
      <c r="AD198" s="37"/>
      <c r="AE198" s="37"/>
      <c r="AF198" s="37"/>
      <c r="AG198" s="37"/>
      <c r="AH198" s="37"/>
      <c r="AI198" s="37"/>
      <c r="AJ198" s="37"/>
      <c r="AK198" s="143"/>
      <c r="AL198" s="41"/>
      <c r="AM198" s="41"/>
      <c r="AN198" s="41"/>
      <c r="AO198" s="41"/>
      <c r="AP198" s="41"/>
      <c r="AQ198" s="41"/>
      <c r="AR198" s="41"/>
      <c r="AS198" s="41"/>
      <c r="AT198" s="143"/>
      <c r="AU198" s="41"/>
      <c r="AV198" s="41"/>
      <c r="AW198" s="41"/>
      <c r="AX198" s="41"/>
      <c r="AY198" s="41"/>
      <c r="AZ198" s="41"/>
      <c r="BA198" s="41"/>
      <c r="BB198" s="143"/>
      <c r="BC198" s="143"/>
      <c r="BD198" s="143"/>
      <c r="BE198" s="143"/>
      <c r="BF198" s="143"/>
      <c r="BG198" s="143"/>
      <c r="BH198" s="143"/>
      <c r="BI198" s="143"/>
      <c r="BJ198" s="143"/>
      <c r="BK198" s="143"/>
      <c r="BL198" s="143"/>
      <c r="BM198" s="143"/>
      <c r="BN198" s="143"/>
      <c r="BO198" s="143"/>
      <c r="BP198" s="143"/>
      <c r="BQ198" s="143"/>
      <c r="BR198" s="143"/>
      <c r="BS198" s="143"/>
      <c r="BT198" s="143"/>
      <c r="BU198" s="143"/>
      <c r="BV198" s="144"/>
      <c r="BW198" s="144"/>
      <c r="BX198" s="144"/>
      <c r="BY198" s="144"/>
      <c r="BZ198" s="144"/>
      <c r="CA198" s="144"/>
      <c r="CB198" s="144"/>
      <c r="CC198" s="144"/>
      <c r="CD198" s="144"/>
      <c r="CE198" s="37"/>
      <c r="CF198" s="37"/>
      <c r="CG198" s="37"/>
      <c r="CH198" s="37"/>
      <c r="CI198" s="37"/>
      <c r="CJ198" s="37"/>
      <c r="CK198" s="37"/>
      <c r="CL198" s="37"/>
      <c r="CM198" s="37"/>
      <c r="CN198" s="143"/>
      <c r="CO198" s="144"/>
      <c r="CP198" s="144"/>
      <c r="CQ198" s="144"/>
      <c r="CR198" s="144"/>
      <c r="CS198" s="144"/>
      <c r="CT198" s="144"/>
      <c r="CU198" s="144"/>
      <c r="CV198" s="144"/>
      <c r="CW198" s="144"/>
      <c r="CX198" s="143"/>
      <c r="CY198" s="143"/>
      <c r="CZ198" s="143"/>
      <c r="DA198" s="143"/>
      <c r="DB198" s="143"/>
      <c r="DC198" s="143"/>
      <c r="DD198" s="143"/>
      <c r="DE198" s="143"/>
      <c r="DF198" s="143"/>
      <c r="DG198" s="143"/>
      <c r="DH198" s="143"/>
      <c r="DI198" s="143"/>
      <c r="DJ198" s="143"/>
      <c r="DK198" s="143"/>
      <c r="DL198" s="143"/>
      <c r="DM198" s="143"/>
      <c r="DN198" s="143"/>
      <c r="DO198" s="143"/>
      <c r="DP198" s="143"/>
      <c r="DQ198" s="143"/>
      <c r="DR198" s="143"/>
      <c r="DS198" s="143"/>
      <c r="DT198" s="143"/>
      <c r="DU198" s="143"/>
      <c r="DV198" s="143"/>
      <c r="DW198" s="143"/>
      <c r="DX198" s="143"/>
      <c r="DY198" s="143"/>
      <c r="DZ198" s="143"/>
      <c r="EA198" s="143"/>
      <c r="EB198" s="143"/>
      <c r="EC198" s="143"/>
      <c r="ED198" s="143"/>
      <c r="EE198" s="143"/>
      <c r="EF198" s="143"/>
      <c r="EG198" s="143"/>
    </row>
    <row r="199" spans="1:137" ht="15" customHeight="1">
      <c r="M199" s="16"/>
      <c r="R199" s="16"/>
      <c r="DA199" s="16"/>
      <c r="DF199" s="16"/>
    </row>
    <row r="200" spans="1:137" ht="15" customHeight="1">
      <c r="M200" s="16"/>
      <c r="R200" s="16"/>
      <c r="DA200" s="16"/>
      <c r="DF200" s="16"/>
    </row>
    <row r="201" spans="1:137" ht="15" customHeight="1">
      <c r="M201" s="16"/>
      <c r="R201" s="16"/>
      <c r="DA201" s="16"/>
      <c r="DF201" s="16"/>
    </row>
    <row r="202" spans="1:137" ht="15" customHeight="1">
      <c r="M202" s="16"/>
      <c r="R202" s="16"/>
      <c r="DA202" s="16"/>
      <c r="DF202" s="16"/>
    </row>
    <row r="203" spans="1:137" ht="15" customHeight="1">
      <c r="M203" s="16"/>
      <c r="R203" s="16"/>
      <c r="DA203" s="16"/>
      <c r="DF203" s="16"/>
    </row>
    <row r="204" spans="1:137" ht="15" customHeight="1">
      <c r="M204" s="16"/>
      <c r="R204" s="16"/>
      <c r="DA204" s="16"/>
      <c r="DF204" s="16"/>
    </row>
    <row r="205" spans="1:137" ht="15" customHeight="1">
      <c r="M205" s="16"/>
      <c r="R205" s="16"/>
      <c r="DA205" s="16"/>
      <c r="DF205" s="16"/>
    </row>
  </sheetData>
  <sheetProtection algorithmName="SHA-512" hashValue="9CtSb09LosJEqLynZDDtHgr2wR9wc/U8/meTnQKVb0iQ0srL5PD2/vAes4CoqxAO3QuIznEZmN4OmQjNkUKYAQ==" saltValue="pGQg918KKKec1dMu1FIeGg==" spinCount="100000" sheet="1" objects="1" scenarios="1" selectLockedCells="1"/>
  <mergeCells count="1352">
    <mergeCell ref="G192:AA192"/>
    <mergeCell ref="BU182:BZ182"/>
    <mergeCell ref="BU183:BZ183"/>
    <mergeCell ref="G190:AA190"/>
    <mergeCell ref="AB190:AD190"/>
    <mergeCell ref="AE190:AG190"/>
    <mergeCell ref="AH181:AJ181"/>
    <mergeCell ref="AK181:BB181"/>
    <mergeCell ref="G180:AA180"/>
    <mergeCell ref="AB180:AD180"/>
    <mergeCell ref="AE180:AG180"/>
    <mergeCell ref="AH184:AJ184"/>
    <mergeCell ref="AK182:BB182"/>
    <mergeCell ref="G183:AA183"/>
    <mergeCell ref="BU187:BZ187"/>
    <mergeCell ref="BU180:BZ180"/>
    <mergeCell ref="BU181:BZ181"/>
    <mergeCell ref="AK187:BB187"/>
    <mergeCell ref="AH189:AJ189"/>
    <mergeCell ref="AK189:BB189"/>
    <mergeCell ref="G185:AA185"/>
    <mergeCell ref="G184:AA184"/>
    <mergeCell ref="G189:AA189"/>
    <mergeCell ref="AE189:AG189"/>
    <mergeCell ref="G182:AA182"/>
    <mergeCell ref="G187:AA187"/>
    <mergeCell ref="CM161:DD161"/>
    <mergeCell ref="AK162:BB162"/>
    <mergeCell ref="BC162:BT162"/>
    <mergeCell ref="BU162:CL162"/>
    <mergeCell ref="CM162:DD162"/>
    <mergeCell ref="BC161:BT161"/>
    <mergeCell ref="AB192:AD192"/>
    <mergeCell ref="AE192:AG192"/>
    <mergeCell ref="AH192:AJ192"/>
    <mergeCell ref="AK192:BB192"/>
    <mergeCell ref="AK163:BB163"/>
    <mergeCell ref="AE163:AG163"/>
    <mergeCell ref="AH163:AJ163"/>
    <mergeCell ref="BU163:CL163"/>
    <mergeCell ref="BC163:BT163"/>
    <mergeCell ref="CM152:DD152"/>
    <mergeCell ref="AB182:AD182"/>
    <mergeCell ref="AE182:AG182"/>
    <mergeCell ref="AK186:BB186"/>
    <mergeCell ref="AK184:BB184"/>
    <mergeCell ref="AB185:AD185"/>
    <mergeCell ref="AE185:AG185"/>
    <mergeCell ref="AH185:AJ185"/>
    <mergeCell ref="AK185:BB185"/>
    <mergeCell ref="AB184:AD184"/>
    <mergeCell ref="AE184:AG184"/>
    <mergeCell ref="AH186:AJ186"/>
    <mergeCell ref="AB189:AD189"/>
    <mergeCell ref="AB187:AD187"/>
    <mergeCell ref="AE187:AG187"/>
    <mergeCell ref="AE153:AG153"/>
    <mergeCell ref="AH153:AJ153"/>
    <mergeCell ref="BU194:BZ194"/>
    <mergeCell ref="BU195:BZ195"/>
    <mergeCell ref="BU196:BZ196"/>
    <mergeCell ref="BU197:BZ197"/>
    <mergeCell ref="BU189:BZ189"/>
    <mergeCell ref="BU190:BZ190"/>
    <mergeCell ref="BU191:BZ191"/>
    <mergeCell ref="BU192:BZ192"/>
    <mergeCell ref="BC192:BT192"/>
    <mergeCell ref="AB162:AD162"/>
    <mergeCell ref="AE162:AG162"/>
    <mergeCell ref="AH162:AJ162"/>
    <mergeCell ref="BC195:BT195"/>
    <mergeCell ref="BU172:BZ176"/>
    <mergeCell ref="BU177:BZ177"/>
    <mergeCell ref="BU178:BZ178"/>
    <mergeCell ref="BU179:BZ179"/>
    <mergeCell ref="AH191:AJ191"/>
    <mergeCell ref="AK191:BB191"/>
    <mergeCell ref="BC191:BT191"/>
    <mergeCell ref="AH190:AJ190"/>
    <mergeCell ref="AH187:AJ187"/>
    <mergeCell ref="AK190:BB190"/>
    <mergeCell ref="BU184:BZ184"/>
    <mergeCell ref="BU185:BZ185"/>
    <mergeCell ref="BU186:BZ186"/>
    <mergeCell ref="AB183:AD183"/>
    <mergeCell ref="AE183:AG183"/>
    <mergeCell ref="AH183:AJ183"/>
    <mergeCell ref="AK183:BB183"/>
    <mergeCell ref="DC125:DN125"/>
    <mergeCell ref="AE129:AG129"/>
    <mergeCell ref="AH129:AJ129"/>
    <mergeCell ref="AK129:AT129"/>
    <mergeCell ref="AU129:BD129"/>
    <mergeCell ref="BE129:BN129"/>
    <mergeCell ref="BO129:BX129"/>
    <mergeCell ref="BU161:CL161"/>
    <mergeCell ref="CI129:CR129"/>
    <mergeCell ref="CS129:DB129"/>
    <mergeCell ref="DC129:DN129"/>
    <mergeCell ref="G158:AA158"/>
    <mergeCell ref="AB158:AD158"/>
    <mergeCell ref="AE158:AG158"/>
    <mergeCell ref="AH158:AJ158"/>
    <mergeCell ref="AK158:BB158"/>
    <mergeCell ref="BC158:BT158"/>
    <mergeCell ref="BY125:CH125"/>
    <mergeCell ref="BU159:CL159"/>
    <mergeCell ref="CM158:DD158"/>
    <mergeCell ref="CM159:DD159"/>
    <mergeCell ref="CM157:DD157"/>
    <mergeCell ref="AK159:BB159"/>
    <mergeCell ref="BC159:BT159"/>
    <mergeCell ref="BC152:BT152"/>
    <mergeCell ref="BU152:CL152"/>
    <mergeCell ref="G153:AA153"/>
    <mergeCell ref="BC150:BT150"/>
    <mergeCell ref="BU150:CL150"/>
    <mergeCell ref="CM150:DD150"/>
    <mergeCell ref="BU151:CL151"/>
    <mergeCell ref="AB153:AD153"/>
    <mergeCell ref="CS90:CY90"/>
    <mergeCell ref="G91:AA91"/>
    <mergeCell ref="AB91:AD91"/>
    <mergeCell ref="AE91:AG91"/>
    <mergeCell ref="AH91:AJ91"/>
    <mergeCell ref="AK91:AR91"/>
    <mergeCell ref="BQ97:BW97"/>
    <mergeCell ref="BX97:CD97"/>
    <mergeCell ref="CE97:CK97"/>
    <mergeCell ref="CL97:CR97"/>
    <mergeCell ref="CL92:CR92"/>
    <mergeCell ref="BY124:CH124"/>
    <mergeCell ref="CI124:CR124"/>
    <mergeCell ref="BY121:CH121"/>
    <mergeCell ref="CI121:CR121"/>
    <mergeCell ref="BY129:CH129"/>
    <mergeCell ref="CS97:CY97"/>
    <mergeCell ref="G125:AA125"/>
    <mergeCell ref="AB125:AD125"/>
    <mergeCell ref="AE125:AG125"/>
    <mergeCell ref="AH125:AJ125"/>
    <mergeCell ref="AK125:AT125"/>
    <mergeCell ref="AU125:BD125"/>
    <mergeCell ref="BE125:BN125"/>
    <mergeCell ref="BO125:BX125"/>
    <mergeCell ref="CI125:CR125"/>
    <mergeCell ref="CS125:DB125"/>
    <mergeCell ref="CS123:DB123"/>
    <mergeCell ref="CS120:DB120"/>
    <mergeCell ref="CS118:DB118"/>
    <mergeCell ref="G117:AA117"/>
    <mergeCell ref="AB117:AD117"/>
    <mergeCell ref="G92:AA92"/>
    <mergeCell ref="AB92:AD92"/>
    <mergeCell ref="AE92:AG92"/>
    <mergeCell ref="AH92:AJ92"/>
    <mergeCell ref="AK92:AR92"/>
    <mergeCell ref="AS92:AZ92"/>
    <mergeCell ref="BA92:BH92"/>
    <mergeCell ref="BI92:BP92"/>
    <mergeCell ref="BQ92:BW92"/>
    <mergeCell ref="CS92:CY92"/>
    <mergeCell ref="G97:AA97"/>
    <mergeCell ref="AB97:AD97"/>
    <mergeCell ref="AE97:AG97"/>
    <mergeCell ref="AH97:AJ97"/>
    <mergeCell ref="AK97:AR97"/>
    <mergeCell ref="AS97:AZ97"/>
    <mergeCell ref="BA97:BH97"/>
    <mergeCell ref="BI97:BP97"/>
    <mergeCell ref="CS96:CY96"/>
    <mergeCell ref="BQ96:BW96"/>
    <mergeCell ref="AH96:AJ96"/>
    <mergeCell ref="AK96:AR96"/>
    <mergeCell ref="AS96:AZ96"/>
    <mergeCell ref="CE92:CK92"/>
    <mergeCell ref="CV58:DD58"/>
    <mergeCell ref="DE58:DM58"/>
    <mergeCell ref="CC58:CL58"/>
    <mergeCell ref="AK58:AR58"/>
    <mergeCell ref="AS58:AY58"/>
    <mergeCell ref="AZ58:BI58"/>
    <mergeCell ref="BJ58:BR58"/>
    <mergeCell ref="G63:AA63"/>
    <mergeCell ref="AB63:AD63"/>
    <mergeCell ref="AE63:AG63"/>
    <mergeCell ref="AH63:AJ63"/>
    <mergeCell ref="BS58:CB58"/>
    <mergeCell ref="CM58:CU58"/>
    <mergeCell ref="G58:AA58"/>
    <mergeCell ref="AB58:AD58"/>
    <mergeCell ref="AE58:AG58"/>
    <mergeCell ref="AH58:AJ58"/>
    <mergeCell ref="CC63:CL63"/>
    <mergeCell ref="CM63:CU63"/>
    <mergeCell ref="CV63:DD63"/>
    <mergeCell ref="BS63:CB63"/>
    <mergeCell ref="AK63:AR63"/>
    <mergeCell ref="AS63:AY63"/>
    <mergeCell ref="AZ63:BI63"/>
    <mergeCell ref="BJ63:BR63"/>
    <mergeCell ref="DE63:DM63"/>
    <mergeCell ref="AH62:AJ62"/>
    <mergeCell ref="AK62:AR62"/>
    <mergeCell ref="AS62:AY62"/>
    <mergeCell ref="AZ62:BI62"/>
    <mergeCell ref="CC60:CL60"/>
    <mergeCell ref="CM60:CU60"/>
    <mergeCell ref="A194:C196"/>
    <mergeCell ref="D194:F197"/>
    <mergeCell ref="G194:AA194"/>
    <mergeCell ref="AB194:AD194"/>
    <mergeCell ref="A197:C197"/>
    <mergeCell ref="G197:AA197"/>
    <mergeCell ref="AB197:AD197"/>
    <mergeCell ref="G196:AA196"/>
    <mergeCell ref="AB196:AD196"/>
    <mergeCell ref="AK197:BB197"/>
    <mergeCell ref="AE194:AG194"/>
    <mergeCell ref="AH194:AJ194"/>
    <mergeCell ref="AK194:BB194"/>
    <mergeCell ref="AK196:BB196"/>
    <mergeCell ref="AE196:AG196"/>
    <mergeCell ref="AH196:AJ196"/>
    <mergeCell ref="AE197:AG197"/>
    <mergeCell ref="AH197:AJ197"/>
    <mergeCell ref="G195:AA195"/>
    <mergeCell ref="AB195:AD195"/>
    <mergeCell ref="AE195:AG195"/>
    <mergeCell ref="AH195:AJ195"/>
    <mergeCell ref="AK195:BB195"/>
    <mergeCell ref="A172:AA177"/>
    <mergeCell ref="AB172:AJ177"/>
    <mergeCell ref="BC172:BT173"/>
    <mergeCell ref="AK171:BB171"/>
    <mergeCell ref="BC171:BT171"/>
    <mergeCell ref="BC174:BT176"/>
    <mergeCell ref="BC177:BT177"/>
    <mergeCell ref="AK172:BB176"/>
    <mergeCell ref="AK177:BB177"/>
    <mergeCell ref="A178:F192"/>
    <mergeCell ref="G178:AA178"/>
    <mergeCell ref="AB178:AD178"/>
    <mergeCell ref="AE178:AG178"/>
    <mergeCell ref="G186:AA186"/>
    <mergeCell ref="AB186:AD186"/>
    <mergeCell ref="AE186:AG186"/>
    <mergeCell ref="G191:AA191"/>
    <mergeCell ref="AB191:AD191"/>
    <mergeCell ref="AE191:AG191"/>
    <mergeCell ref="AH180:AJ180"/>
    <mergeCell ref="AH178:AJ178"/>
    <mergeCell ref="AK178:BB178"/>
    <mergeCell ref="G179:AA179"/>
    <mergeCell ref="AB179:AD179"/>
    <mergeCell ref="AE179:AG179"/>
    <mergeCell ref="AH179:AJ179"/>
    <mergeCell ref="AK179:BB179"/>
    <mergeCell ref="AH182:AJ182"/>
    <mergeCell ref="AK180:BB180"/>
    <mergeCell ref="G181:AA181"/>
    <mergeCell ref="AB181:AD181"/>
    <mergeCell ref="AE181:AG181"/>
    <mergeCell ref="DK166:EE167"/>
    <mergeCell ref="AC168:AE168"/>
    <mergeCell ref="DK168:EE168"/>
    <mergeCell ref="CM163:DD163"/>
    <mergeCell ref="A166:G167"/>
    <mergeCell ref="H166:Y167"/>
    <mergeCell ref="Z166:AE167"/>
    <mergeCell ref="CY166:DJ167"/>
    <mergeCell ref="AF166:CX169"/>
    <mergeCell ref="BU164:CL164"/>
    <mergeCell ref="CM164:DD164"/>
    <mergeCell ref="Q168:S168"/>
    <mergeCell ref="T168:V168"/>
    <mergeCell ref="W168:Y168"/>
    <mergeCell ref="Z168:AB168"/>
    <mergeCell ref="AK164:BB164"/>
    <mergeCell ref="BC164:BT164"/>
    <mergeCell ref="AE164:AG164"/>
    <mergeCell ref="AH164:AJ164"/>
    <mergeCell ref="D161:F164"/>
    <mergeCell ref="G161:AA161"/>
    <mergeCell ref="AB161:AD161"/>
    <mergeCell ref="A164:C164"/>
    <mergeCell ref="G164:AA164"/>
    <mergeCell ref="AB164:AD164"/>
    <mergeCell ref="G163:AA163"/>
    <mergeCell ref="AB163:AD163"/>
    <mergeCell ref="G162:AA162"/>
    <mergeCell ref="CY168:DJ168"/>
    <mergeCell ref="A168:G168"/>
    <mergeCell ref="H168:J168"/>
    <mergeCell ref="K168:M168"/>
    <mergeCell ref="A161:C163"/>
    <mergeCell ref="N168:P168"/>
    <mergeCell ref="BU158:CL158"/>
    <mergeCell ref="G154:AA154"/>
    <mergeCell ref="AB154:AD154"/>
    <mergeCell ref="AE154:AG154"/>
    <mergeCell ref="AH154:AJ154"/>
    <mergeCell ref="AK154:BB154"/>
    <mergeCell ref="BC154:BT154"/>
    <mergeCell ref="BU154:CL154"/>
    <mergeCell ref="CM154:DD154"/>
    <mergeCell ref="G156:AA156"/>
    <mergeCell ref="AB156:AD156"/>
    <mergeCell ref="AE156:AG156"/>
    <mergeCell ref="AH156:AJ156"/>
    <mergeCell ref="AK156:BB156"/>
    <mergeCell ref="BC156:BT156"/>
    <mergeCell ref="BU156:CL156"/>
    <mergeCell ref="CM156:DD156"/>
    <mergeCell ref="AE161:AG161"/>
    <mergeCell ref="AH161:AJ161"/>
    <mergeCell ref="AK161:BB161"/>
    <mergeCell ref="G157:AA157"/>
    <mergeCell ref="AB157:AD157"/>
    <mergeCell ref="AE157:AG157"/>
    <mergeCell ref="AH157:AJ157"/>
    <mergeCell ref="G159:AA159"/>
    <mergeCell ref="AB159:AD159"/>
    <mergeCell ref="AE159:AG159"/>
    <mergeCell ref="AH159:AJ159"/>
    <mergeCell ref="BC157:BT157"/>
    <mergeCell ref="BU157:CL157"/>
    <mergeCell ref="CM151:DD151"/>
    <mergeCell ref="G152:AA152"/>
    <mergeCell ref="AB152:AD152"/>
    <mergeCell ref="AE152:AG152"/>
    <mergeCell ref="AH152:AJ152"/>
    <mergeCell ref="AK152:BB152"/>
    <mergeCell ref="BC153:BT153"/>
    <mergeCell ref="BU153:CL153"/>
    <mergeCell ref="CM153:DD153"/>
    <mergeCell ref="BC148:BT148"/>
    <mergeCell ref="BU148:CL148"/>
    <mergeCell ref="G150:AA150"/>
    <mergeCell ref="AB150:AD150"/>
    <mergeCell ref="AE150:AG150"/>
    <mergeCell ref="AH150:AJ150"/>
    <mergeCell ref="CM148:DD148"/>
    <mergeCell ref="G149:AA149"/>
    <mergeCell ref="AB149:AD149"/>
    <mergeCell ref="AE149:AG149"/>
    <mergeCell ref="AH149:AJ149"/>
    <mergeCell ref="AK149:BB149"/>
    <mergeCell ref="G151:AA151"/>
    <mergeCell ref="AB151:AD151"/>
    <mergeCell ref="AE151:AG151"/>
    <mergeCell ref="AH151:AJ151"/>
    <mergeCell ref="AK151:BB151"/>
    <mergeCell ref="BC151:BT151"/>
    <mergeCell ref="AK153:BB153"/>
    <mergeCell ref="A145:F159"/>
    <mergeCell ref="G145:AA145"/>
    <mergeCell ref="AB145:AD145"/>
    <mergeCell ref="AE145:AG145"/>
    <mergeCell ref="G147:AA147"/>
    <mergeCell ref="AB147:AD147"/>
    <mergeCell ref="AE147:AG147"/>
    <mergeCell ref="G148:AA148"/>
    <mergeCell ref="AB148:AD148"/>
    <mergeCell ref="AE148:AG148"/>
    <mergeCell ref="BC146:BT146"/>
    <mergeCell ref="BU146:CL146"/>
    <mergeCell ref="CM146:DD146"/>
    <mergeCell ref="AH145:AJ145"/>
    <mergeCell ref="AK145:BB145"/>
    <mergeCell ref="BC145:BT145"/>
    <mergeCell ref="BU145:CL145"/>
    <mergeCell ref="AH147:AJ147"/>
    <mergeCell ref="BC147:BT147"/>
    <mergeCell ref="BU147:CL147"/>
    <mergeCell ref="CM147:DD147"/>
    <mergeCell ref="CM145:DD145"/>
    <mergeCell ref="G146:AA146"/>
    <mergeCell ref="AB146:AD146"/>
    <mergeCell ref="AE146:AG146"/>
    <mergeCell ref="AH146:AJ146"/>
    <mergeCell ref="AK146:BB146"/>
    <mergeCell ref="BC149:BT149"/>
    <mergeCell ref="BU149:CL149"/>
    <mergeCell ref="CM149:DD149"/>
    <mergeCell ref="AH148:AJ148"/>
    <mergeCell ref="AK148:BB148"/>
    <mergeCell ref="A135:G135"/>
    <mergeCell ref="H135:J135"/>
    <mergeCell ref="K135:M135"/>
    <mergeCell ref="N135:P135"/>
    <mergeCell ref="DC131:DN131"/>
    <mergeCell ref="A133:G134"/>
    <mergeCell ref="H133:Y134"/>
    <mergeCell ref="Z133:AE134"/>
    <mergeCell ref="CY133:DJ134"/>
    <mergeCell ref="DK133:EE134"/>
    <mergeCell ref="AC135:AE135"/>
    <mergeCell ref="CY135:DJ135"/>
    <mergeCell ref="DK135:EE135"/>
    <mergeCell ref="A139:AA144"/>
    <mergeCell ref="AB139:AJ144"/>
    <mergeCell ref="BC139:BT143"/>
    <mergeCell ref="Q135:S135"/>
    <mergeCell ref="T135:V135"/>
    <mergeCell ref="W135:Y135"/>
    <mergeCell ref="Z135:AB135"/>
    <mergeCell ref="A128:C130"/>
    <mergeCell ref="D128:F131"/>
    <mergeCell ref="G128:AA128"/>
    <mergeCell ref="AB128:AD128"/>
    <mergeCell ref="A131:C131"/>
    <mergeCell ref="G131:AA131"/>
    <mergeCell ref="BE130:BN130"/>
    <mergeCell ref="BO130:BX130"/>
    <mergeCell ref="BE128:BN128"/>
    <mergeCell ref="BO128:BX128"/>
    <mergeCell ref="BY128:CH128"/>
    <mergeCell ref="CI128:CR128"/>
    <mergeCell ref="G130:AA130"/>
    <mergeCell ref="AB130:AD130"/>
    <mergeCell ref="AE130:AG130"/>
    <mergeCell ref="AH130:AJ130"/>
    <mergeCell ref="AK130:AT130"/>
    <mergeCell ref="AU130:BD130"/>
    <mergeCell ref="BY130:CH130"/>
    <mergeCell ref="CI130:CR130"/>
    <mergeCell ref="BE131:BN131"/>
    <mergeCell ref="BO131:BX131"/>
    <mergeCell ref="BY131:CH131"/>
    <mergeCell ref="CI131:CR131"/>
    <mergeCell ref="AE131:AG131"/>
    <mergeCell ref="AH131:AJ131"/>
    <mergeCell ref="AK131:AT131"/>
    <mergeCell ref="AU131:BD131"/>
    <mergeCell ref="DC126:DN126"/>
    <mergeCell ref="AK126:AT126"/>
    <mergeCell ref="AU126:BD126"/>
    <mergeCell ref="BE126:BN126"/>
    <mergeCell ref="BO126:BX126"/>
    <mergeCell ref="G126:AA126"/>
    <mergeCell ref="AB126:AD126"/>
    <mergeCell ref="AE126:AG126"/>
    <mergeCell ref="AH126:AJ126"/>
    <mergeCell ref="AB131:AD131"/>
    <mergeCell ref="G129:AA129"/>
    <mergeCell ref="AB129:AD129"/>
    <mergeCell ref="BY126:CH126"/>
    <mergeCell ref="CI126:CR126"/>
    <mergeCell ref="CS126:DB126"/>
    <mergeCell ref="AE128:AG128"/>
    <mergeCell ref="AH128:AJ128"/>
    <mergeCell ref="AK128:AT128"/>
    <mergeCell ref="AU128:BD128"/>
    <mergeCell ref="CS130:DB130"/>
    <mergeCell ref="DC130:DN130"/>
    <mergeCell ref="CS128:DB128"/>
    <mergeCell ref="DC128:DN128"/>
    <mergeCell ref="CS131:DB131"/>
    <mergeCell ref="DC123:DN123"/>
    <mergeCell ref="AK123:AT123"/>
    <mergeCell ref="AU123:BD123"/>
    <mergeCell ref="BE123:BN123"/>
    <mergeCell ref="BO123:BX123"/>
    <mergeCell ref="G124:AA124"/>
    <mergeCell ref="AB124:AD124"/>
    <mergeCell ref="AE124:AG124"/>
    <mergeCell ref="AH124:AJ124"/>
    <mergeCell ref="BY123:CH123"/>
    <mergeCell ref="CI123:CR123"/>
    <mergeCell ref="G123:AA123"/>
    <mergeCell ref="AB123:AD123"/>
    <mergeCell ref="AE123:AG123"/>
    <mergeCell ref="AH123:AJ123"/>
    <mergeCell ref="CS124:DB124"/>
    <mergeCell ref="DC124:DN124"/>
    <mergeCell ref="AK124:AT124"/>
    <mergeCell ref="AU124:BD124"/>
    <mergeCell ref="BE124:BN124"/>
    <mergeCell ref="BO124:BX124"/>
    <mergeCell ref="DC120:DN120"/>
    <mergeCell ref="AK120:AT120"/>
    <mergeCell ref="AU120:BD120"/>
    <mergeCell ref="BE120:BN120"/>
    <mergeCell ref="BO120:BX120"/>
    <mergeCell ref="G121:AA121"/>
    <mergeCell ref="AB121:AD121"/>
    <mergeCell ref="AE121:AG121"/>
    <mergeCell ref="AH121:AJ121"/>
    <mergeCell ref="BY120:CH120"/>
    <mergeCell ref="CI120:CR120"/>
    <mergeCell ref="G120:AA120"/>
    <mergeCell ref="AB120:AD120"/>
    <mergeCell ref="AE120:AG120"/>
    <mergeCell ref="AH120:AJ120"/>
    <mergeCell ref="CS121:DB121"/>
    <mergeCell ref="DC121:DN121"/>
    <mergeCell ref="AK121:AT121"/>
    <mergeCell ref="AU121:BD121"/>
    <mergeCell ref="BE121:BN121"/>
    <mergeCell ref="BO121:BX121"/>
    <mergeCell ref="CS116:DB116"/>
    <mergeCell ref="DC118:DN118"/>
    <mergeCell ref="AK118:AT118"/>
    <mergeCell ref="AU118:BD118"/>
    <mergeCell ref="BE118:BN118"/>
    <mergeCell ref="BO118:BX118"/>
    <mergeCell ref="G119:AA119"/>
    <mergeCell ref="AB119:AD119"/>
    <mergeCell ref="AE119:AG119"/>
    <mergeCell ref="AH119:AJ119"/>
    <mergeCell ref="BY118:CH118"/>
    <mergeCell ref="CI118:CR118"/>
    <mergeCell ref="G118:AA118"/>
    <mergeCell ref="AB118:AD118"/>
    <mergeCell ref="AE118:AG118"/>
    <mergeCell ref="AH118:AJ118"/>
    <mergeCell ref="CS119:DB119"/>
    <mergeCell ref="DC119:DN119"/>
    <mergeCell ref="BY119:CH119"/>
    <mergeCell ref="CI119:CR119"/>
    <mergeCell ref="AK119:AT119"/>
    <mergeCell ref="AU119:BD119"/>
    <mergeCell ref="BE119:BN119"/>
    <mergeCell ref="BO119:BX119"/>
    <mergeCell ref="AE117:AG117"/>
    <mergeCell ref="AH117:AJ117"/>
    <mergeCell ref="BY116:CH116"/>
    <mergeCell ref="CI116:CR116"/>
    <mergeCell ref="G116:AA116"/>
    <mergeCell ref="AB116:AD116"/>
    <mergeCell ref="AB115:AD115"/>
    <mergeCell ref="AE115:AG115"/>
    <mergeCell ref="AH115:AJ115"/>
    <mergeCell ref="CI113:CR113"/>
    <mergeCell ref="CS114:DB114"/>
    <mergeCell ref="AK114:AT114"/>
    <mergeCell ref="AU114:BD114"/>
    <mergeCell ref="BE114:BN114"/>
    <mergeCell ref="AU113:BD113"/>
    <mergeCell ref="BY115:CH115"/>
    <mergeCell ref="CI115:CR115"/>
    <mergeCell ref="CS115:DB115"/>
    <mergeCell ref="DC115:DN115"/>
    <mergeCell ref="AK115:AT115"/>
    <mergeCell ref="AU115:BD115"/>
    <mergeCell ref="BE115:BN115"/>
    <mergeCell ref="BO115:BX115"/>
    <mergeCell ref="DC114:DN114"/>
    <mergeCell ref="CS113:DB113"/>
    <mergeCell ref="DC113:DN113"/>
    <mergeCell ref="CI114:CR114"/>
    <mergeCell ref="A106:AA111"/>
    <mergeCell ref="AB106:AJ111"/>
    <mergeCell ref="AK106:CH106"/>
    <mergeCell ref="AK107:AT110"/>
    <mergeCell ref="AU107:BD110"/>
    <mergeCell ref="BE107:BN110"/>
    <mergeCell ref="BO107:BX110"/>
    <mergeCell ref="AK111:AT111"/>
    <mergeCell ref="AU111:BD111"/>
    <mergeCell ref="A112:F126"/>
    <mergeCell ref="G112:AA112"/>
    <mergeCell ref="AB112:AD112"/>
    <mergeCell ref="AE112:AG112"/>
    <mergeCell ref="G113:AA113"/>
    <mergeCell ref="AB113:AD113"/>
    <mergeCell ref="AE113:AG113"/>
    <mergeCell ref="G114:AA114"/>
    <mergeCell ref="AB114:AD114"/>
    <mergeCell ref="AE114:AG114"/>
    <mergeCell ref="AH112:AJ112"/>
    <mergeCell ref="AK112:AT112"/>
    <mergeCell ref="AH114:AJ114"/>
    <mergeCell ref="AH113:AJ113"/>
    <mergeCell ref="AK113:AT113"/>
    <mergeCell ref="BE113:BN113"/>
    <mergeCell ref="BO113:BX113"/>
    <mergeCell ref="BY113:CH113"/>
    <mergeCell ref="AU112:BD112"/>
    <mergeCell ref="BE112:BN112"/>
    <mergeCell ref="BO114:BX114"/>
    <mergeCell ref="BY114:CH114"/>
    <mergeCell ref="G115:AA115"/>
    <mergeCell ref="CY100:DJ101"/>
    <mergeCell ref="DK100:EE101"/>
    <mergeCell ref="CE98:CK98"/>
    <mergeCell ref="CL98:CR98"/>
    <mergeCell ref="CS98:CY98"/>
    <mergeCell ref="BQ98:BW98"/>
    <mergeCell ref="BX98:CD98"/>
    <mergeCell ref="Q102:S102"/>
    <mergeCell ref="T102:V102"/>
    <mergeCell ref="W102:Y102"/>
    <mergeCell ref="Z102:AB102"/>
    <mergeCell ref="A102:G102"/>
    <mergeCell ref="H102:J102"/>
    <mergeCell ref="K102:M102"/>
    <mergeCell ref="N102:P102"/>
    <mergeCell ref="AC102:AE102"/>
    <mergeCell ref="CY102:DJ102"/>
    <mergeCell ref="DK102:EE102"/>
    <mergeCell ref="AB98:AD98"/>
    <mergeCell ref="AE98:AG98"/>
    <mergeCell ref="AH98:AJ98"/>
    <mergeCell ref="AK98:AR98"/>
    <mergeCell ref="AS98:AZ98"/>
    <mergeCell ref="BA98:BH98"/>
    <mergeCell ref="A100:G101"/>
    <mergeCell ref="H100:Y101"/>
    <mergeCell ref="Z100:AE101"/>
    <mergeCell ref="BI98:BP98"/>
    <mergeCell ref="D95:F98"/>
    <mergeCell ref="G95:AA95"/>
    <mergeCell ref="AB95:AD95"/>
    <mergeCell ref="AE95:AG95"/>
    <mergeCell ref="A98:C98"/>
    <mergeCell ref="G98:AA98"/>
    <mergeCell ref="G96:AA96"/>
    <mergeCell ref="AB96:AD96"/>
    <mergeCell ref="AE96:AG96"/>
    <mergeCell ref="G93:AA93"/>
    <mergeCell ref="AB93:AD93"/>
    <mergeCell ref="AE93:AG93"/>
    <mergeCell ref="BA96:BH96"/>
    <mergeCell ref="CS95:CY95"/>
    <mergeCell ref="BQ95:BW95"/>
    <mergeCell ref="BX95:CD95"/>
    <mergeCell ref="AH95:AJ95"/>
    <mergeCell ref="BQ93:BW93"/>
    <mergeCell ref="AK95:AR95"/>
    <mergeCell ref="AS95:AZ95"/>
    <mergeCell ref="BA95:BH95"/>
    <mergeCell ref="AH93:AJ93"/>
    <mergeCell ref="BX96:CD96"/>
    <mergeCell ref="BI95:BP95"/>
    <mergeCell ref="CE96:CK96"/>
    <mergeCell ref="CL96:CR96"/>
    <mergeCell ref="BI96:BP96"/>
    <mergeCell ref="CE95:CK95"/>
    <mergeCell ref="CL95:CR95"/>
    <mergeCell ref="A79:F93"/>
    <mergeCell ref="CS81:CY81"/>
    <mergeCell ref="AK81:AR81"/>
    <mergeCell ref="AS81:AZ81"/>
    <mergeCell ref="CL80:CR80"/>
    <mergeCell ref="CS80:CY80"/>
    <mergeCell ref="BA81:BH81"/>
    <mergeCell ref="CS91:CY91"/>
    <mergeCell ref="AK93:AR93"/>
    <mergeCell ref="AS93:AZ93"/>
    <mergeCell ref="BA93:BH93"/>
    <mergeCell ref="BX93:CD93"/>
    <mergeCell ref="CE93:CK93"/>
    <mergeCell ref="CL93:CR93"/>
    <mergeCell ref="BI93:BP93"/>
    <mergeCell ref="CS93:CY93"/>
    <mergeCell ref="BX92:CD92"/>
    <mergeCell ref="CL88:CR88"/>
    <mergeCell ref="CS88:CY88"/>
    <mergeCell ref="AK88:AR88"/>
    <mergeCell ref="AS88:AZ88"/>
    <mergeCell ref="CL90:CR90"/>
    <mergeCell ref="BI90:BP90"/>
    <mergeCell ref="G90:AA90"/>
    <mergeCell ref="AB90:AD90"/>
    <mergeCell ref="AE90:AG90"/>
    <mergeCell ref="AH90:AJ90"/>
    <mergeCell ref="AS91:AZ91"/>
    <mergeCell ref="BQ90:BW90"/>
    <mergeCell ref="BA91:BH91"/>
    <mergeCell ref="BI91:BP91"/>
    <mergeCell ref="CL91:CR91"/>
    <mergeCell ref="AK90:AR90"/>
    <mergeCell ref="AS90:AZ90"/>
    <mergeCell ref="BA90:BH90"/>
    <mergeCell ref="BX90:CD90"/>
    <mergeCell ref="CE90:CK90"/>
    <mergeCell ref="BQ91:BW91"/>
    <mergeCell ref="BX91:CD91"/>
    <mergeCell ref="CE91:CK91"/>
    <mergeCell ref="G88:AA88"/>
    <mergeCell ref="AB88:AD88"/>
    <mergeCell ref="AE88:AG88"/>
    <mergeCell ref="AH88:AJ88"/>
    <mergeCell ref="G87:AA87"/>
    <mergeCell ref="AB87:AD87"/>
    <mergeCell ref="AE87:AG87"/>
    <mergeCell ref="AH87:AJ87"/>
    <mergeCell ref="BQ87:BW87"/>
    <mergeCell ref="BA88:BH88"/>
    <mergeCell ref="BI88:BP88"/>
    <mergeCell ref="BQ88:BW88"/>
    <mergeCell ref="AK87:AR87"/>
    <mergeCell ref="AS87:AZ87"/>
    <mergeCell ref="BA87:BH87"/>
    <mergeCell ref="BX88:CD88"/>
    <mergeCell ref="CE88:CK88"/>
    <mergeCell ref="G86:AA86"/>
    <mergeCell ref="AB86:AD86"/>
    <mergeCell ref="AE86:AG86"/>
    <mergeCell ref="AH86:AJ86"/>
    <mergeCell ref="BX86:CD86"/>
    <mergeCell ref="CE86:CK86"/>
    <mergeCell ref="AK86:AR86"/>
    <mergeCell ref="AS86:AZ86"/>
    <mergeCell ref="BA86:BH86"/>
    <mergeCell ref="BI86:BP86"/>
    <mergeCell ref="CE87:CK87"/>
    <mergeCell ref="CL87:CR87"/>
    <mergeCell ref="BI87:BP87"/>
    <mergeCell ref="CS87:CY87"/>
    <mergeCell ref="BX87:CD87"/>
    <mergeCell ref="CS86:CY86"/>
    <mergeCell ref="BQ86:BW86"/>
    <mergeCell ref="CL86:CR86"/>
    <mergeCell ref="CS82:CY82"/>
    <mergeCell ref="CE82:CK82"/>
    <mergeCell ref="CL82:CR82"/>
    <mergeCell ref="BX82:CD82"/>
    <mergeCell ref="CS83:CY83"/>
    <mergeCell ref="CE84:CK84"/>
    <mergeCell ref="CL84:CR84"/>
    <mergeCell ref="BI84:BP84"/>
    <mergeCell ref="CS84:CY84"/>
    <mergeCell ref="BQ84:BW84"/>
    <mergeCell ref="AK84:AR84"/>
    <mergeCell ref="AS84:AZ84"/>
    <mergeCell ref="BA84:BH84"/>
    <mergeCell ref="BX84:CD84"/>
    <mergeCell ref="G85:AA85"/>
    <mergeCell ref="AB85:AD85"/>
    <mergeCell ref="AE85:AG85"/>
    <mergeCell ref="AH85:AJ85"/>
    <mergeCell ref="G84:AA84"/>
    <mergeCell ref="AB84:AD84"/>
    <mergeCell ref="AE84:AG84"/>
    <mergeCell ref="AH84:AJ84"/>
    <mergeCell ref="BX85:CD85"/>
    <mergeCell ref="CL85:CR85"/>
    <mergeCell ref="CS85:CY85"/>
    <mergeCell ref="AK85:AR85"/>
    <mergeCell ref="AS85:AZ85"/>
    <mergeCell ref="BA85:BH85"/>
    <mergeCell ref="BI85:BP85"/>
    <mergeCell ref="BQ85:BW85"/>
    <mergeCell ref="CE85:CK85"/>
    <mergeCell ref="BQ82:BW82"/>
    <mergeCell ref="BA83:BH83"/>
    <mergeCell ref="BI83:BP83"/>
    <mergeCell ref="BI82:BP82"/>
    <mergeCell ref="AK82:AR82"/>
    <mergeCell ref="AS82:AZ82"/>
    <mergeCell ref="BA82:BH82"/>
    <mergeCell ref="BQ83:BW83"/>
    <mergeCell ref="G83:AA83"/>
    <mergeCell ref="AB83:AD83"/>
    <mergeCell ref="AE83:AG83"/>
    <mergeCell ref="AH83:AJ83"/>
    <mergeCell ref="AK83:AR83"/>
    <mergeCell ref="AS83:AZ83"/>
    <mergeCell ref="BX83:CD83"/>
    <mergeCell ref="CE83:CK83"/>
    <mergeCell ref="CL83:CR83"/>
    <mergeCell ref="AH79:AJ79"/>
    <mergeCell ref="G79:AA79"/>
    <mergeCell ref="AB79:AD79"/>
    <mergeCell ref="AE79:AG79"/>
    <mergeCell ref="G80:AA80"/>
    <mergeCell ref="AB80:AD80"/>
    <mergeCell ref="AE80:AG80"/>
    <mergeCell ref="G81:AA81"/>
    <mergeCell ref="AB81:AD81"/>
    <mergeCell ref="CL81:CR81"/>
    <mergeCell ref="AH80:AJ80"/>
    <mergeCell ref="AK80:AR80"/>
    <mergeCell ref="AS80:AZ80"/>
    <mergeCell ref="BA80:BH80"/>
    <mergeCell ref="BX81:CD81"/>
    <mergeCell ref="CE81:CK81"/>
    <mergeCell ref="BI81:BP81"/>
    <mergeCell ref="BQ81:BW81"/>
    <mergeCell ref="BQ80:BW80"/>
    <mergeCell ref="G82:AA82"/>
    <mergeCell ref="AB82:AD82"/>
    <mergeCell ref="AE82:AG82"/>
    <mergeCell ref="AH82:AJ82"/>
    <mergeCell ref="AE81:AG81"/>
    <mergeCell ref="AH81:AJ81"/>
    <mergeCell ref="A69:G69"/>
    <mergeCell ref="H69:J69"/>
    <mergeCell ref="K69:M69"/>
    <mergeCell ref="N69:P69"/>
    <mergeCell ref="Q69:S69"/>
    <mergeCell ref="T69:V69"/>
    <mergeCell ref="W69:Y69"/>
    <mergeCell ref="Z69:AB69"/>
    <mergeCell ref="AC69:AE69"/>
    <mergeCell ref="AK79:AR79"/>
    <mergeCell ref="BA72:BH72"/>
    <mergeCell ref="BI72:BP72"/>
    <mergeCell ref="CY69:DJ69"/>
    <mergeCell ref="DK69:EE69"/>
    <mergeCell ref="A73:AA78"/>
    <mergeCell ref="AB73:AJ78"/>
    <mergeCell ref="AK73:BH73"/>
    <mergeCell ref="AK74:AR77"/>
    <mergeCell ref="AS74:AZ77"/>
    <mergeCell ref="BA74:BH77"/>
    <mergeCell ref="AK78:AR78"/>
    <mergeCell ref="G65:AA65"/>
    <mergeCell ref="AB65:AD65"/>
    <mergeCell ref="AE65:AG65"/>
    <mergeCell ref="AH65:AJ65"/>
    <mergeCell ref="AK65:AR65"/>
    <mergeCell ref="AS65:AY65"/>
    <mergeCell ref="DE64:DM64"/>
    <mergeCell ref="DE65:DM65"/>
    <mergeCell ref="A67:G68"/>
    <mergeCell ref="H67:Y68"/>
    <mergeCell ref="Z67:AE68"/>
    <mergeCell ref="CY67:DJ68"/>
    <mergeCell ref="DK67:EE68"/>
    <mergeCell ref="CC65:CL65"/>
    <mergeCell ref="CM65:CU65"/>
    <mergeCell ref="A65:C65"/>
    <mergeCell ref="CV65:DD65"/>
    <mergeCell ref="BS65:CB65"/>
    <mergeCell ref="CS78:CY78"/>
    <mergeCell ref="BQ73:BW77"/>
    <mergeCell ref="BX74:CD77"/>
    <mergeCell ref="BX78:CD78"/>
    <mergeCell ref="CL72:CR72"/>
    <mergeCell ref="CC62:CL62"/>
    <mergeCell ref="CM62:CU62"/>
    <mergeCell ref="BJ62:BR62"/>
    <mergeCell ref="BS62:CB62"/>
    <mergeCell ref="DE60:DM60"/>
    <mergeCell ref="A62:C64"/>
    <mergeCell ref="D62:F65"/>
    <mergeCell ref="G62:AA62"/>
    <mergeCell ref="AB62:AD62"/>
    <mergeCell ref="AE62:AG62"/>
    <mergeCell ref="CV62:DD62"/>
    <mergeCell ref="DE62:DM62"/>
    <mergeCell ref="G64:AA64"/>
    <mergeCell ref="AB64:AD64"/>
    <mergeCell ref="AE64:AG64"/>
    <mergeCell ref="AH64:AJ64"/>
    <mergeCell ref="AK64:AR64"/>
    <mergeCell ref="AS64:AY64"/>
    <mergeCell ref="AZ64:BI64"/>
    <mergeCell ref="BJ64:BR64"/>
    <mergeCell ref="AZ65:BI65"/>
    <mergeCell ref="BJ65:BR65"/>
    <mergeCell ref="CC64:CL64"/>
    <mergeCell ref="CM64:CU64"/>
    <mergeCell ref="CV64:DD64"/>
    <mergeCell ref="BS64:CB64"/>
    <mergeCell ref="G59:AA59"/>
    <mergeCell ref="AB59:AD59"/>
    <mergeCell ref="AE59:AG59"/>
    <mergeCell ref="AH59:AJ59"/>
    <mergeCell ref="AK59:AR59"/>
    <mergeCell ref="AS59:AY59"/>
    <mergeCell ref="AZ59:BI59"/>
    <mergeCell ref="G60:AA60"/>
    <mergeCell ref="AB60:AD60"/>
    <mergeCell ref="AE60:AG60"/>
    <mergeCell ref="AH60:AJ60"/>
    <mergeCell ref="CM59:CU59"/>
    <mergeCell ref="CV59:DD59"/>
    <mergeCell ref="BJ59:BR59"/>
    <mergeCell ref="BS59:CB59"/>
    <mergeCell ref="CV60:DD60"/>
    <mergeCell ref="BS60:CB60"/>
    <mergeCell ref="AK60:AR60"/>
    <mergeCell ref="AS60:AY60"/>
    <mergeCell ref="AZ60:BI60"/>
    <mergeCell ref="BJ60:BR60"/>
    <mergeCell ref="G55:AA55"/>
    <mergeCell ref="AB55:AD55"/>
    <mergeCell ref="AE55:AG55"/>
    <mergeCell ref="AH55:AJ55"/>
    <mergeCell ref="AK55:AR55"/>
    <mergeCell ref="AS55:AY55"/>
    <mergeCell ref="AZ55:BI55"/>
    <mergeCell ref="G57:AA57"/>
    <mergeCell ref="AB57:AD57"/>
    <mergeCell ref="AE57:AG57"/>
    <mergeCell ref="AH57:AJ57"/>
    <mergeCell ref="CM55:CU55"/>
    <mergeCell ref="CV55:DD55"/>
    <mergeCell ref="BJ55:BR55"/>
    <mergeCell ref="BS55:CB55"/>
    <mergeCell ref="CC57:CL57"/>
    <mergeCell ref="CM57:CU57"/>
    <mergeCell ref="CV57:DD57"/>
    <mergeCell ref="BS57:CB57"/>
    <mergeCell ref="AK57:AR57"/>
    <mergeCell ref="AS57:AY57"/>
    <mergeCell ref="AZ57:BI57"/>
    <mergeCell ref="BJ57:BR57"/>
    <mergeCell ref="AS53:AY53"/>
    <mergeCell ref="AZ53:BI53"/>
    <mergeCell ref="BJ53:BR53"/>
    <mergeCell ref="G53:AA53"/>
    <mergeCell ref="AB53:AD53"/>
    <mergeCell ref="AE53:AG53"/>
    <mergeCell ref="AH53:AJ53"/>
    <mergeCell ref="G54:AA54"/>
    <mergeCell ref="AB54:AD54"/>
    <mergeCell ref="AE54:AG54"/>
    <mergeCell ref="AH54:AJ54"/>
    <mergeCell ref="DE53:DM53"/>
    <mergeCell ref="CC53:CL53"/>
    <mergeCell ref="CM53:CU53"/>
    <mergeCell ref="CV53:DD53"/>
    <mergeCell ref="BS53:CB53"/>
    <mergeCell ref="AK53:AR53"/>
    <mergeCell ref="CC54:CL54"/>
    <mergeCell ref="CM54:CU54"/>
    <mergeCell ref="CV54:DD54"/>
    <mergeCell ref="BS54:CB54"/>
    <mergeCell ref="AK54:AR54"/>
    <mergeCell ref="AS54:AY54"/>
    <mergeCell ref="AZ54:BI54"/>
    <mergeCell ref="BJ54:BR54"/>
    <mergeCell ref="DE54:DM54"/>
    <mergeCell ref="AS52:AY52"/>
    <mergeCell ref="AZ52:BI52"/>
    <mergeCell ref="BJ52:BR52"/>
    <mergeCell ref="BS52:CB52"/>
    <mergeCell ref="CC51:CL51"/>
    <mergeCell ref="CM51:CU51"/>
    <mergeCell ref="AZ51:BI51"/>
    <mergeCell ref="BJ51:BR51"/>
    <mergeCell ref="CM52:CU52"/>
    <mergeCell ref="CV52:DD52"/>
    <mergeCell ref="DE52:DM52"/>
    <mergeCell ref="CC52:CL52"/>
    <mergeCell ref="DE51:DM51"/>
    <mergeCell ref="G52:AA52"/>
    <mergeCell ref="AB52:AD52"/>
    <mergeCell ref="AE52:AG52"/>
    <mergeCell ref="AH52:AJ52"/>
    <mergeCell ref="AK52:AR52"/>
    <mergeCell ref="AH50:AJ50"/>
    <mergeCell ref="AK50:AR50"/>
    <mergeCell ref="AS50:AY50"/>
    <mergeCell ref="AZ50:BI50"/>
    <mergeCell ref="CC50:CL50"/>
    <mergeCell ref="CM50:CU50"/>
    <mergeCell ref="BJ50:BR50"/>
    <mergeCell ref="BS50:CB50"/>
    <mergeCell ref="CV51:DD51"/>
    <mergeCell ref="BS51:CB51"/>
    <mergeCell ref="CV50:DD50"/>
    <mergeCell ref="DE50:DM50"/>
    <mergeCell ref="G51:AA51"/>
    <mergeCell ref="AB51:AD51"/>
    <mergeCell ref="AE51:AG51"/>
    <mergeCell ref="AH51:AJ51"/>
    <mergeCell ref="AK51:AR51"/>
    <mergeCell ref="AS51:AY51"/>
    <mergeCell ref="AS49:AY49"/>
    <mergeCell ref="AZ49:BI49"/>
    <mergeCell ref="AH48:AJ48"/>
    <mergeCell ref="AK48:AR48"/>
    <mergeCell ref="BJ49:BR49"/>
    <mergeCell ref="BS49:CB49"/>
    <mergeCell ref="CM49:CU49"/>
    <mergeCell ref="CV49:DD49"/>
    <mergeCell ref="BJ48:BR48"/>
    <mergeCell ref="BS48:CB48"/>
    <mergeCell ref="DE49:DM49"/>
    <mergeCell ref="CC49:CL49"/>
    <mergeCell ref="G48:AA48"/>
    <mergeCell ref="AB48:AD48"/>
    <mergeCell ref="AS48:AY48"/>
    <mergeCell ref="AZ48:BI48"/>
    <mergeCell ref="CC48:CL48"/>
    <mergeCell ref="A34:G35"/>
    <mergeCell ref="H34:Y35"/>
    <mergeCell ref="Z34:AE35"/>
    <mergeCell ref="AZ32:BN32"/>
    <mergeCell ref="AF34:CX37"/>
    <mergeCell ref="AC36:AE36"/>
    <mergeCell ref="AE32:AG32"/>
    <mergeCell ref="AH32:AJ32"/>
    <mergeCell ref="AK32:AY32"/>
    <mergeCell ref="A36:G36"/>
    <mergeCell ref="H36:J36"/>
    <mergeCell ref="K36:M36"/>
    <mergeCell ref="N36:P36"/>
    <mergeCell ref="Q36:S36"/>
    <mergeCell ref="T36:V36"/>
    <mergeCell ref="W36:Y36"/>
    <mergeCell ref="Z36:AB36"/>
    <mergeCell ref="AK27:AY27"/>
    <mergeCell ref="AZ27:BN27"/>
    <mergeCell ref="BO27:CC27"/>
    <mergeCell ref="CD27:CR27"/>
    <mergeCell ref="G27:AA27"/>
    <mergeCell ref="AB27:AD27"/>
    <mergeCell ref="AE27:AG27"/>
    <mergeCell ref="AH27:AJ27"/>
    <mergeCell ref="A29:C31"/>
    <mergeCell ref="D29:F32"/>
    <mergeCell ref="G29:AA29"/>
    <mergeCell ref="AB29:AD29"/>
    <mergeCell ref="A32:C32"/>
    <mergeCell ref="G32:AA32"/>
    <mergeCell ref="AB32:AD32"/>
    <mergeCell ref="G30:AA30"/>
    <mergeCell ref="AB30:AD30"/>
    <mergeCell ref="AE29:AG29"/>
    <mergeCell ref="AH29:AJ29"/>
    <mergeCell ref="AK29:AY29"/>
    <mergeCell ref="AZ29:BN29"/>
    <mergeCell ref="AE30:AG30"/>
    <mergeCell ref="AH30:AJ30"/>
    <mergeCell ref="AK30:AY30"/>
    <mergeCell ref="G31:AA31"/>
    <mergeCell ref="AB31:AD31"/>
    <mergeCell ref="AE31:AG31"/>
    <mergeCell ref="AH31:AJ31"/>
    <mergeCell ref="AK31:AY31"/>
    <mergeCell ref="AZ31:BN31"/>
    <mergeCell ref="BO31:CC31"/>
    <mergeCell ref="CD31:CR31"/>
    <mergeCell ref="AK22:AY22"/>
    <mergeCell ref="AZ22:BN22"/>
    <mergeCell ref="BO22:CC22"/>
    <mergeCell ref="CD22:CR22"/>
    <mergeCell ref="G22:AA22"/>
    <mergeCell ref="AB22:AD22"/>
    <mergeCell ref="AE22:AG22"/>
    <mergeCell ref="AH22:AJ22"/>
    <mergeCell ref="AK24:AY24"/>
    <mergeCell ref="AZ24:BN24"/>
    <mergeCell ref="BO24:CC24"/>
    <mergeCell ref="CD24:CR24"/>
    <mergeCell ref="G24:AA24"/>
    <mergeCell ref="AB24:AD24"/>
    <mergeCell ref="AE24:AG24"/>
    <mergeCell ref="AH24:AJ24"/>
    <mergeCell ref="AK26:AY26"/>
    <mergeCell ref="AZ26:BN26"/>
    <mergeCell ref="BO26:CC26"/>
    <mergeCell ref="CD26:CR26"/>
    <mergeCell ref="G26:AA26"/>
    <mergeCell ref="AB26:AD26"/>
    <mergeCell ref="AE26:AG26"/>
    <mergeCell ref="AH26:AJ26"/>
    <mergeCell ref="AK25:AY25"/>
    <mergeCell ref="AZ25:BN25"/>
    <mergeCell ref="BO25:CC25"/>
    <mergeCell ref="CD25:CR25"/>
    <mergeCell ref="G25:AA25"/>
    <mergeCell ref="AB25:AD25"/>
    <mergeCell ref="AE25:AG25"/>
    <mergeCell ref="AH25:AJ25"/>
    <mergeCell ref="AK20:AY20"/>
    <mergeCell ref="AZ20:BN20"/>
    <mergeCell ref="BO20:CC20"/>
    <mergeCell ref="CD20:CR20"/>
    <mergeCell ref="G20:AA20"/>
    <mergeCell ref="AB20:AD20"/>
    <mergeCell ref="AE20:AG20"/>
    <mergeCell ref="AH20:AJ20"/>
    <mergeCell ref="CD18:CR18"/>
    <mergeCell ref="AK21:AY21"/>
    <mergeCell ref="AZ21:BN21"/>
    <mergeCell ref="BO21:CC21"/>
    <mergeCell ref="CD21:CR21"/>
    <mergeCell ref="G21:AA21"/>
    <mergeCell ref="AB21:AD21"/>
    <mergeCell ref="AE21:AG21"/>
    <mergeCell ref="AH21:AJ21"/>
    <mergeCell ref="AE15:AG15"/>
    <mergeCell ref="AB17:AD17"/>
    <mergeCell ref="AE17:AG17"/>
    <mergeCell ref="AH17:AJ17"/>
    <mergeCell ref="AH15:AJ15"/>
    <mergeCell ref="AK16:AY16"/>
    <mergeCell ref="AK18:AY18"/>
    <mergeCell ref="AZ18:BN18"/>
    <mergeCell ref="G18:AA18"/>
    <mergeCell ref="AB18:AD18"/>
    <mergeCell ref="AE18:AG18"/>
    <mergeCell ref="AH18:AJ18"/>
    <mergeCell ref="BO18:CC18"/>
    <mergeCell ref="AK19:AY19"/>
    <mergeCell ref="AZ19:BN19"/>
    <mergeCell ref="BO19:CC19"/>
    <mergeCell ref="CD19:CR19"/>
    <mergeCell ref="G19:AA19"/>
    <mergeCell ref="AB19:AD19"/>
    <mergeCell ref="AE19:AG19"/>
    <mergeCell ref="AH19:AJ19"/>
    <mergeCell ref="AB14:AD14"/>
    <mergeCell ref="AE14:AG14"/>
    <mergeCell ref="G15:AA15"/>
    <mergeCell ref="AB15:AD15"/>
    <mergeCell ref="BO14:CC14"/>
    <mergeCell ref="CD14:CR14"/>
    <mergeCell ref="BO15:CC15"/>
    <mergeCell ref="CD15:CR15"/>
    <mergeCell ref="G17:AA17"/>
    <mergeCell ref="CD13:CR13"/>
    <mergeCell ref="AH13:AJ13"/>
    <mergeCell ref="AK15:AY15"/>
    <mergeCell ref="AZ15:BN15"/>
    <mergeCell ref="AH14:AJ14"/>
    <mergeCell ref="AK14:AY14"/>
    <mergeCell ref="AZ14:BN14"/>
    <mergeCell ref="A13:F27"/>
    <mergeCell ref="G13:AA13"/>
    <mergeCell ref="AB13:AD13"/>
    <mergeCell ref="AE13:AG13"/>
    <mergeCell ref="G14:AA14"/>
    <mergeCell ref="AZ16:BN16"/>
    <mergeCell ref="BO16:CC16"/>
    <mergeCell ref="CD16:CR16"/>
    <mergeCell ref="G16:AA16"/>
    <mergeCell ref="AB16:AD16"/>
    <mergeCell ref="AE16:AG16"/>
    <mergeCell ref="AH16:AJ16"/>
    <mergeCell ref="AK17:AY17"/>
    <mergeCell ref="AZ17:BN17"/>
    <mergeCell ref="BO17:CC17"/>
    <mergeCell ref="CD17:CR17"/>
    <mergeCell ref="CY1:DJ2"/>
    <mergeCell ref="DK1:EE2"/>
    <mergeCell ref="A3:G3"/>
    <mergeCell ref="H3:J3"/>
    <mergeCell ref="A1:G2"/>
    <mergeCell ref="H1:Y2"/>
    <mergeCell ref="Z1:AE2"/>
    <mergeCell ref="AC3:AE3"/>
    <mergeCell ref="N3:P3"/>
    <mergeCell ref="DK3:EE3"/>
    <mergeCell ref="AB7:AJ12"/>
    <mergeCell ref="K3:M3"/>
    <mergeCell ref="CY3:DJ3"/>
    <mergeCell ref="AZ6:BN6"/>
    <mergeCell ref="BO6:CC6"/>
    <mergeCell ref="CD6:CR6"/>
    <mergeCell ref="AK7:AY11"/>
    <mergeCell ref="AZ7:BN11"/>
    <mergeCell ref="Q3:S3"/>
    <mergeCell ref="T3:V3"/>
    <mergeCell ref="A7:AA12"/>
    <mergeCell ref="AK6:AY6"/>
    <mergeCell ref="BO7:CC11"/>
    <mergeCell ref="CD7:CR11"/>
    <mergeCell ref="AZ12:BN12"/>
    <mergeCell ref="BO12:CC12"/>
    <mergeCell ref="CD12:CR12"/>
    <mergeCell ref="AK13:AY13"/>
    <mergeCell ref="W3:Y3"/>
    <mergeCell ref="Z3:AB3"/>
    <mergeCell ref="AK12:AY12"/>
    <mergeCell ref="AF1:CX4"/>
    <mergeCell ref="AZ13:BN13"/>
    <mergeCell ref="BO13:CC13"/>
    <mergeCell ref="DK34:EE35"/>
    <mergeCell ref="DK36:EE36"/>
    <mergeCell ref="BC194:BT194"/>
    <mergeCell ref="BC196:BT196"/>
    <mergeCell ref="BC197:BT197"/>
    <mergeCell ref="BS39:CB39"/>
    <mergeCell ref="BC186:BT186"/>
    <mergeCell ref="BC187:BT187"/>
    <mergeCell ref="BC189:BT189"/>
    <mergeCell ref="BC190:BT190"/>
    <mergeCell ref="BC182:BT182"/>
    <mergeCell ref="BC183:BT183"/>
    <mergeCell ref="BC184:BT184"/>
    <mergeCell ref="BC185:BT185"/>
    <mergeCell ref="BC178:BT178"/>
    <mergeCell ref="BC179:BT179"/>
    <mergeCell ref="BC180:BT180"/>
    <mergeCell ref="BC181:BT181"/>
    <mergeCell ref="BS46:CB46"/>
    <mergeCell ref="BS47:CB47"/>
    <mergeCell ref="AS45:AY45"/>
    <mergeCell ref="AK40:AR44"/>
    <mergeCell ref="CC47:CL47"/>
    <mergeCell ref="CM47:CU47"/>
    <mergeCell ref="CV46:DD46"/>
    <mergeCell ref="CD29:CR29"/>
    <mergeCell ref="CM40:DM40"/>
    <mergeCell ref="CM41:DM41"/>
    <mergeCell ref="CC40:CL44"/>
    <mergeCell ref="CC39:CL39"/>
    <mergeCell ref="AZ39:BI39"/>
    <mergeCell ref="CV42:DD44"/>
    <mergeCell ref="DE42:DM44"/>
    <mergeCell ref="CC46:CL46"/>
    <mergeCell ref="CM46:CU46"/>
    <mergeCell ref="BJ46:BR46"/>
    <mergeCell ref="AU105:BD105"/>
    <mergeCell ref="BE105:BN105"/>
    <mergeCell ref="BO105:BX105"/>
    <mergeCell ref="AS79:AZ79"/>
    <mergeCell ref="BO30:CC30"/>
    <mergeCell ref="BO29:CC29"/>
    <mergeCell ref="CM42:CU44"/>
    <mergeCell ref="CY34:DJ35"/>
    <mergeCell ref="CS72:CY72"/>
    <mergeCell ref="DE39:DM39"/>
    <mergeCell ref="BX72:CD72"/>
    <mergeCell ref="CE72:CK72"/>
    <mergeCell ref="DE46:DM46"/>
    <mergeCell ref="CM48:CU48"/>
    <mergeCell ref="CD30:CR30"/>
    <mergeCell ref="BO32:CC32"/>
    <mergeCell ref="CD32:CR32"/>
    <mergeCell ref="AZ30:BN30"/>
    <mergeCell ref="AS47:AY47"/>
    <mergeCell ref="AZ47:BI47"/>
    <mergeCell ref="DE47:DM47"/>
    <mergeCell ref="AK157:BB157"/>
    <mergeCell ref="BU139:CL143"/>
    <mergeCell ref="CM139:DD143"/>
    <mergeCell ref="BC144:BT144"/>
    <mergeCell ref="BU144:CL144"/>
    <mergeCell ref="CM144:DD144"/>
    <mergeCell ref="AK139:BB143"/>
    <mergeCell ref="AK144:BB144"/>
    <mergeCell ref="AK147:BB147"/>
    <mergeCell ref="AK150:BB150"/>
    <mergeCell ref="DC105:DN105"/>
    <mergeCell ref="AK138:BB138"/>
    <mergeCell ref="BC138:BT138"/>
    <mergeCell ref="BU138:CL138"/>
    <mergeCell ref="CM138:DD138"/>
    <mergeCell ref="BO112:BX112"/>
    <mergeCell ref="BY112:CH112"/>
    <mergeCell ref="CI112:CR112"/>
    <mergeCell ref="CS105:DB105"/>
    <mergeCell ref="AF133:CX136"/>
    <mergeCell ref="DC112:DN112"/>
    <mergeCell ref="CS112:DB112"/>
    <mergeCell ref="AE116:AG116"/>
    <mergeCell ref="AH116:AJ116"/>
    <mergeCell ref="BY117:CH117"/>
    <mergeCell ref="CI117:CR117"/>
    <mergeCell ref="CS117:DB117"/>
    <mergeCell ref="DC117:DN117"/>
    <mergeCell ref="AK117:AT117"/>
    <mergeCell ref="AU117:BD117"/>
    <mergeCell ref="BE117:BN117"/>
    <mergeCell ref="BO117:BX117"/>
    <mergeCell ref="AK39:AR39"/>
    <mergeCell ref="AS39:AY39"/>
    <mergeCell ref="CY36:DJ36"/>
    <mergeCell ref="BJ39:BR39"/>
    <mergeCell ref="CV45:DD45"/>
    <mergeCell ref="A46:F60"/>
    <mergeCell ref="G46:AA46"/>
    <mergeCell ref="DC116:DN116"/>
    <mergeCell ref="AK116:AT116"/>
    <mergeCell ref="AU116:BD116"/>
    <mergeCell ref="BE116:BN116"/>
    <mergeCell ref="BO116:BX116"/>
    <mergeCell ref="AK105:AT105"/>
    <mergeCell ref="AZ40:BI44"/>
    <mergeCell ref="BJ40:BR44"/>
    <mergeCell ref="AK45:AR45"/>
    <mergeCell ref="BQ78:BW78"/>
    <mergeCell ref="BE111:BN111"/>
    <mergeCell ref="BO111:BX111"/>
    <mergeCell ref="CE79:CK79"/>
    <mergeCell ref="CL79:CR79"/>
    <mergeCell ref="BI80:BP80"/>
    <mergeCell ref="BY105:CH105"/>
    <mergeCell ref="CI105:CR105"/>
    <mergeCell ref="BQ79:BW79"/>
    <mergeCell ref="BX80:CD80"/>
    <mergeCell ref="AS40:AY44"/>
    <mergeCell ref="CM39:CU39"/>
    <mergeCell ref="CV39:DD39"/>
    <mergeCell ref="CV48:DD48"/>
    <mergeCell ref="DE48:DM48"/>
    <mergeCell ref="DE55:DM55"/>
    <mergeCell ref="A95:C97"/>
    <mergeCell ref="AF67:CX70"/>
    <mergeCell ref="AF100:CX103"/>
    <mergeCell ref="CL78:CR78"/>
    <mergeCell ref="CE74:CK77"/>
    <mergeCell ref="CL74:CR77"/>
    <mergeCell ref="AS78:AZ78"/>
    <mergeCell ref="BA78:BH78"/>
    <mergeCell ref="BI78:BP78"/>
    <mergeCell ref="CC45:CL45"/>
    <mergeCell ref="BI73:BP77"/>
    <mergeCell ref="BX73:CR73"/>
    <mergeCell ref="CE78:CK78"/>
    <mergeCell ref="AK72:AR72"/>
    <mergeCell ref="AS72:AZ72"/>
    <mergeCell ref="BQ72:BW72"/>
    <mergeCell ref="A40:AA45"/>
    <mergeCell ref="BJ45:BR45"/>
    <mergeCell ref="BS45:CB45"/>
    <mergeCell ref="BS40:CB44"/>
    <mergeCell ref="BX79:CD79"/>
    <mergeCell ref="CS73:CY77"/>
    <mergeCell ref="CC55:CL55"/>
    <mergeCell ref="CC59:CL59"/>
    <mergeCell ref="G47:AA47"/>
    <mergeCell ref="AB47:AD47"/>
    <mergeCell ref="AE47:AG47"/>
    <mergeCell ref="AH47:AJ47"/>
    <mergeCell ref="AK47:AR47"/>
    <mergeCell ref="CV47:DD47"/>
    <mergeCell ref="BJ47:BR47"/>
    <mergeCell ref="G49:AA49"/>
    <mergeCell ref="AB40:AJ45"/>
    <mergeCell ref="AE48:AG48"/>
    <mergeCell ref="G50:AA50"/>
    <mergeCell ref="AB50:AD50"/>
    <mergeCell ref="AE50:AG50"/>
    <mergeCell ref="AZ45:BI45"/>
    <mergeCell ref="AH46:AJ46"/>
    <mergeCell ref="AK46:AR46"/>
    <mergeCell ref="AS46:AY46"/>
    <mergeCell ref="AZ46:BI46"/>
    <mergeCell ref="CE80:CK80"/>
    <mergeCell ref="DC106:DN110"/>
    <mergeCell ref="CS111:DB111"/>
    <mergeCell ref="DC111:DN111"/>
    <mergeCell ref="BY111:CH111"/>
    <mergeCell ref="CI106:CR110"/>
    <mergeCell ref="CI111:CR111"/>
    <mergeCell ref="CS106:DB110"/>
    <mergeCell ref="BY107:CH110"/>
    <mergeCell ref="BA79:BH79"/>
    <mergeCell ref="BI79:BP79"/>
    <mergeCell ref="AB46:AD46"/>
    <mergeCell ref="AE46:AG46"/>
    <mergeCell ref="CM45:CU45"/>
    <mergeCell ref="CS79:CY79"/>
    <mergeCell ref="DE45:DM45"/>
    <mergeCell ref="DE59:DM59"/>
    <mergeCell ref="DE57:DM57"/>
    <mergeCell ref="AB49:AD49"/>
    <mergeCell ref="AE49:AG49"/>
    <mergeCell ref="AH49:AJ49"/>
    <mergeCell ref="AK49:AR49"/>
  </mergeCells>
  <phoneticPr fontId="3"/>
  <dataValidations count="7">
    <dataValidation type="whole" allowBlank="1" showInputMessage="1" showErrorMessage="1" errorTitle="入力エラー" error="数値以外の入力または、11桁以上の入力は行えません。" sqref="CS112:DB120 CS128:DB130 AK62:AR64 AK178:BT186 AK46:AR54 AK194:BT196 CS93:CY93 BX95:CK97 CS79:CY87 BX79:CK87 CS95:CY97">
      <formula1>-999999999</formula1>
      <formula2>9999999999</formula2>
    </dataValidation>
    <dataValidation type="whole" allowBlank="1" showInputMessage="1" showErrorMessage="1" errorTitle="入力エラー" error="数値以外の入力または、10桁以上の入力は行えません。" sqref="DC127:DN127 DC122:DN122 BC145:BT153 AZ29:BN31 AZ13:BN21 AS46:AY54 BC161:BT163 AS62:AY64">
      <formula1>-99999999</formula1>
      <formula2>999999999</formula2>
    </dataValidation>
    <dataValidation type="whole" allowBlank="1" showInputMessage="1" showErrorMessage="1" errorTitle="入力エラー" error="数値以外の入力または、9桁以上の入力は行えません。" sqref="BQ79:BW87 BQ95:BW97">
      <formula1>-9999999</formula1>
      <formula2>99999999</formula2>
    </dataValidation>
    <dataValidation type="whole" allowBlank="1" showInputMessage="1" showErrorMessage="1" errorTitle="入力エラー" error="数値以外の入力または、12桁以上の入力は行えません。" sqref="CM46:DD54 AK79:AZ87 AK95:AZ97 BI79:BP87 BJ62:BR64 BI95:BP97 CI112:CR120 AK112:BX120 BJ46:BR54 AK128:BX130 CI128:CR130 AS92:AZ92 BI92:BP92 CM62:DD64">
      <formula1>-9999999999</formula1>
      <formula2>99999999999</formula2>
    </dataValidation>
    <dataValidation type="whole" allowBlank="1" showInputMessage="1" showErrorMessage="1" errorTitle="入力エラー" error="数値以外の入力または、15桁以上の入力は行えません。" sqref="AZ62:BI64 AZ46:BI54 BS46:CL54 BS62:CL64">
      <formula1>-9999999999999</formula1>
      <formula2>99999999999999</formula2>
    </dataValidation>
    <dataValidation type="whole" allowBlank="1" showInputMessage="1" showErrorMessage="1" errorTitle="入力エラー" error="数値以外の入力または、13桁以上の入力は行えません。" sqref="AK29:AY31 AK145:BB153 AK13:AY21 AK161:BB163">
      <formula1>-99999999999</formula1>
      <formula2>999999999999</formula2>
    </dataValidation>
    <dataValidation type="whole" allowBlank="1" showInputMessage="1" showErrorMessage="1" errorTitle="入力エラー" error="数値以外の入力または、7桁以上の入力は行えません。" sqref="BO29:CC31 BU145:CL153 BO13:CC21 BU161:CL16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9" firstPageNumber="8" orientation="landscape" useFirstPageNumber="1" horizontalDpi="300" verticalDpi="300" r:id="rId1"/>
  <headerFooter alignWithMargins="0">
    <oddFooter>&amp;R課税市-&amp;P</oddFooter>
  </headerFooter>
  <rowBreaks count="5" manualBreakCount="5">
    <brk id="33" max="135" man="1"/>
    <brk id="66" max="135" man="1"/>
    <brk id="99" max="135" man="1"/>
    <brk id="132" max="135" man="1"/>
    <brk id="165" max="135" man="1"/>
  </rowBreaks>
  <drawing r:id="rId2"/>
  <legacyDrawing r:id="rId3"/>
  <picture r:id="rId4"/>
  <controls>
    <mc:AlternateContent xmlns:mc="http://schemas.openxmlformats.org/markup-compatibility/2006">
      <mc:Choice Requires="x14">
        <control shapeId="35846"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35846" r:id="rId5" name="CommandButton1"/>
      </mc:Fallback>
    </mc:AlternateContent>
    <mc:AlternateContent xmlns:mc="http://schemas.openxmlformats.org/markup-compatibility/2006">
      <mc:Choice Requires="x14">
        <control shapeId="35848" r:id="rId7" name="CommandButton3">
          <controlPr defaultSize="0" print="0" autoLine="0" autoPict="0" r:id="rId8">
            <anchor moveWithCells="1">
              <from>
                <xdr:col>13</xdr:col>
                <xdr:colOff>9525</xdr:colOff>
                <xdr:row>36</xdr:row>
                <xdr:rowOff>19050</xdr:rowOff>
              </from>
              <to>
                <xdr:col>25</xdr:col>
                <xdr:colOff>9525</xdr:colOff>
                <xdr:row>37</xdr:row>
                <xdr:rowOff>142875</xdr:rowOff>
              </to>
            </anchor>
          </controlPr>
        </control>
      </mc:Choice>
      <mc:Fallback>
        <control shapeId="35848" r:id="rId7" name="CommandButton3"/>
      </mc:Fallback>
    </mc:AlternateContent>
    <mc:AlternateContent xmlns:mc="http://schemas.openxmlformats.org/markup-compatibility/2006">
      <mc:Choice Requires="x14">
        <control shapeId="35849" r:id="rId9" name="CommandButton2">
          <controlPr defaultSize="0" print="0" autoLine="0" autoPict="0" r:id="rId10">
            <anchor moveWithCells="1">
              <from>
                <xdr:col>0</xdr:col>
                <xdr:colOff>38100</xdr:colOff>
                <xdr:row>36</xdr:row>
                <xdr:rowOff>19050</xdr:rowOff>
              </from>
              <to>
                <xdr:col>12</xdr:col>
                <xdr:colOff>38100</xdr:colOff>
                <xdr:row>37</xdr:row>
                <xdr:rowOff>142875</xdr:rowOff>
              </to>
            </anchor>
          </controlPr>
        </control>
      </mc:Choice>
      <mc:Fallback>
        <control shapeId="35849" r:id="rId9" name="CommandButton2"/>
      </mc:Fallback>
    </mc:AlternateContent>
    <mc:AlternateContent xmlns:mc="http://schemas.openxmlformats.org/markup-compatibility/2006">
      <mc:Choice Requires="x14">
        <control shapeId="35850" r:id="rId11" name="CommandButton5">
          <controlPr defaultSize="0" print="0" autoLine="0" autoPict="0" r:id="rId12">
            <anchor moveWithCells="1">
              <from>
                <xdr:col>13</xdr:col>
                <xdr:colOff>9525</xdr:colOff>
                <xdr:row>69</xdr:row>
                <xdr:rowOff>19050</xdr:rowOff>
              </from>
              <to>
                <xdr:col>25</xdr:col>
                <xdr:colOff>9525</xdr:colOff>
                <xdr:row>70</xdr:row>
                <xdr:rowOff>142875</xdr:rowOff>
              </to>
            </anchor>
          </controlPr>
        </control>
      </mc:Choice>
      <mc:Fallback>
        <control shapeId="35850" r:id="rId11" name="CommandButton5"/>
      </mc:Fallback>
    </mc:AlternateContent>
    <mc:AlternateContent xmlns:mc="http://schemas.openxmlformats.org/markup-compatibility/2006">
      <mc:Choice Requires="x14">
        <control shapeId="35851" r:id="rId13" name="CommandButton4">
          <controlPr defaultSize="0" print="0" autoLine="0" autoPict="0" r:id="rId14">
            <anchor moveWithCells="1">
              <from>
                <xdr:col>0</xdr:col>
                <xdr:colOff>38100</xdr:colOff>
                <xdr:row>69</xdr:row>
                <xdr:rowOff>19050</xdr:rowOff>
              </from>
              <to>
                <xdr:col>12</xdr:col>
                <xdr:colOff>38100</xdr:colOff>
                <xdr:row>70</xdr:row>
                <xdr:rowOff>142875</xdr:rowOff>
              </to>
            </anchor>
          </controlPr>
        </control>
      </mc:Choice>
      <mc:Fallback>
        <control shapeId="35851" r:id="rId13" name="CommandButton4"/>
      </mc:Fallback>
    </mc:AlternateContent>
    <mc:AlternateContent xmlns:mc="http://schemas.openxmlformats.org/markup-compatibility/2006">
      <mc:Choice Requires="x14">
        <control shapeId="35852" r:id="rId15" name="CommandButton7">
          <controlPr defaultSize="0" print="0" autoLine="0" autoPict="0" r:id="rId16">
            <anchor moveWithCells="1">
              <from>
                <xdr:col>13</xdr:col>
                <xdr:colOff>9525</xdr:colOff>
                <xdr:row>102</xdr:row>
                <xdr:rowOff>19050</xdr:rowOff>
              </from>
              <to>
                <xdr:col>25</xdr:col>
                <xdr:colOff>9525</xdr:colOff>
                <xdr:row>103</xdr:row>
                <xdr:rowOff>142875</xdr:rowOff>
              </to>
            </anchor>
          </controlPr>
        </control>
      </mc:Choice>
      <mc:Fallback>
        <control shapeId="35852" r:id="rId15" name="CommandButton7"/>
      </mc:Fallback>
    </mc:AlternateContent>
    <mc:AlternateContent xmlns:mc="http://schemas.openxmlformats.org/markup-compatibility/2006">
      <mc:Choice Requires="x14">
        <control shapeId="35853" r:id="rId17" name="CommandButton6">
          <controlPr defaultSize="0" print="0" autoLine="0" autoPict="0" r:id="rId18">
            <anchor moveWithCells="1">
              <from>
                <xdr:col>0</xdr:col>
                <xdr:colOff>38100</xdr:colOff>
                <xdr:row>102</xdr:row>
                <xdr:rowOff>19050</xdr:rowOff>
              </from>
              <to>
                <xdr:col>12</xdr:col>
                <xdr:colOff>38100</xdr:colOff>
                <xdr:row>103</xdr:row>
                <xdr:rowOff>142875</xdr:rowOff>
              </to>
            </anchor>
          </controlPr>
        </control>
      </mc:Choice>
      <mc:Fallback>
        <control shapeId="35853" r:id="rId17" name="CommandButton6"/>
      </mc:Fallback>
    </mc:AlternateContent>
    <mc:AlternateContent xmlns:mc="http://schemas.openxmlformats.org/markup-compatibility/2006">
      <mc:Choice Requires="x14">
        <control shapeId="35854" r:id="rId19" name="CommandButton9">
          <controlPr defaultSize="0" print="0" autoLine="0" autoPict="0" r:id="rId20">
            <anchor moveWithCells="1">
              <from>
                <xdr:col>13</xdr:col>
                <xdr:colOff>9525</xdr:colOff>
                <xdr:row>135</xdr:row>
                <xdr:rowOff>28575</xdr:rowOff>
              </from>
              <to>
                <xdr:col>25</xdr:col>
                <xdr:colOff>9525</xdr:colOff>
                <xdr:row>136</xdr:row>
                <xdr:rowOff>152400</xdr:rowOff>
              </to>
            </anchor>
          </controlPr>
        </control>
      </mc:Choice>
      <mc:Fallback>
        <control shapeId="35854" r:id="rId19" name="CommandButton9"/>
      </mc:Fallback>
    </mc:AlternateContent>
    <mc:AlternateContent xmlns:mc="http://schemas.openxmlformats.org/markup-compatibility/2006">
      <mc:Choice Requires="x14">
        <control shapeId="35855" r:id="rId21" name="CommandButton8">
          <controlPr defaultSize="0" print="0" autoLine="0" autoPict="0" r:id="rId22">
            <anchor moveWithCells="1">
              <from>
                <xdr:col>0</xdr:col>
                <xdr:colOff>38100</xdr:colOff>
                <xdr:row>135</xdr:row>
                <xdr:rowOff>28575</xdr:rowOff>
              </from>
              <to>
                <xdr:col>12</xdr:col>
                <xdr:colOff>38100</xdr:colOff>
                <xdr:row>136</xdr:row>
                <xdr:rowOff>152400</xdr:rowOff>
              </to>
            </anchor>
          </controlPr>
        </control>
      </mc:Choice>
      <mc:Fallback>
        <control shapeId="35855" r:id="rId21" name="CommandButton8"/>
      </mc:Fallback>
    </mc:AlternateContent>
    <mc:AlternateContent xmlns:mc="http://schemas.openxmlformats.org/markup-compatibility/2006">
      <mc:Choice Requires="x14">
        <control shapeId="35856" r:id="rId23" name="CommandButton10">
          <controlPr defaultSize="0" print="0" autoLine="0" autoPict="0" r:id="rId24">
            <anchor moveWithCells="1">
              <from>
                <xdr:col>0</xdr:col>
                <xdr:colOff>38100</xdr:colOff>
                <xdr:row>168</xdr:row>
                <xdr:rowOff>19050</xdr:rowOff>
              </from>
              <to>
                <xdr:col>12</xdr:col>
                <xdr:colOff>38100</xdr:colOff>
                <xdr:row>169</xdr:row>
                <xdr:rowOff>142875</xdr:rowOff>
              </to>
            </anchor>
          </controlPr>
        </control>
      </mc:Choice>
      <mc:Fallback>
        <control shapeId="35856" r:id="rId23" name="CommandButton10"/>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6"/>
  <dimension ref="A1:EF98"/>
  <sheetViews>
    <sheetView showGridLines="0" zoomScale="85" zoomScaleNormal="85" workbookViewId="0">
      <selection activeCell="AK13" sqref="AK13:AV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561"/>
      <c r="B1" s="561"/>
      <c r="C1" s="561"/>
      <c r="D1" s="561"/>
      <c r="E1" s="561"/>
      <c r="F1" s="561"/>
      <c r="G1" s="562"/>
      <c r="H1" s="563" t="s">
        <v>62</v>
      </c>
      <c r="I1" s="266"/>
      <c r="J1" s="266"/>
      <c r="K1" s="266"/>
      <c r="L1" s="266"/>
      <c r="M1" s="266"/>
      <c r="N1" s="266"/>
      <c r="O1" s="266"/>
      <c r="P1" s="266"/>
      <c r="Q1" s="266"/>
      <c r="R1" s="266"/>
      <c r="S1" s="266"/>
      <c r="T1" s="266"/>
      <c r="U1" s="266"/>
      <c r="V1" s="266"/>
      <c r="W1" s="266"/>
      <c r="X1" s="266"/>
      <c r="Y1" s="267"/>
      <c r="Z1" s="564" t="s">
        <v>517</v>
      </c>
      <c r="AA1" s="266"/>
      <c r="AB1" s="266"/>
      <c r="AC1" s="266"/>
      <c r="AD1" s="266"/>
      <c r="AE1" s="267"/>
      <c r="AF1" s="514" t="str">
        <f>"第6表　課税標準額段階別"&amp; LEFT(表00!AA1,6) &amp; "分所得割額等に関する調
　　　　　　　　　　　　　　　　　　　　【営業等所得者】
総　　括　　表"</f>
        <v>第6表　課税標準額段階別平成29年度分所得割額等に関する調
　　　　　　　　　　　　　　　　　　　　【営業等所得者】
総　　括　　表</v>
      </c>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65" t="s">
        <v>608</v>
      </c>
      <c r="CZ1" s="565"/>
      <c r="DA1" s="565"/>
      <c r="DB1" s="565"/>
      <c r="DC1" s="565"/>
      <c r="DD1" s="565"/>
      <c r="DE1" s="565"/>
      <c r="DF1" s="565"/>
      <c r="DG1" s="565"/>
      <c r="DH1" s="565"/>
      <c r="DI1" s="565"/>
      <c r="DJ1" s="565"/>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561"/>
      <c r="B2" s="561"/>
      <c r="C2" s="561"/>
      <c r="D2" s="561"/>
      <c r="E2" s="561"/>
      <c r="F2" s="561"/>
      <c r="G2" s="562"/>
      <c r="H2" s="268"/>
      <c r="I2" s="269"/>
      <c r="J2" s="269"/>
      <c r="K2" s="269"/>
      <c r="L2" s="269"/>
      <c r="M2" s="269"/>
      <c r="N2" s="269"/>
      <c r="O2" s="269"/>
      <c r="P2" s="269"/>
      <c r="Q2" s="269"/>
      <c r="R2" s="269"/>
      <c r="S2" s="269"/>
      <c r="T2" s="269"/>
      <c r="U2" s="269"/>
      <c r="V2" s="269"/>
      <c r="W2" s="269"/>
      <c r="X2" s="269"/>
      <c r="Y2" s="270"/>
      <c r="Z2" s="268"/>
      <c r="AA2" s="269"/>
      <c r="AB2" s="269"/>
      <c r="AC2" s="269"/>
      <c r="AD2" s="269"/>
      <c r="AE2" s="270"/>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54"/>
      <c r="CZ2" s="554"/>
      <c r="DA2" s="554"/>
      <c r="DB2" s="554"/>
      <c r="DC2" s="554"/>
      <c r="DD2" s="554"/>
      <c r="DE2" s="554"/>
      <c r="DF2" s="554"/>
      <c r="DG2" s="554"/>
      <c r="DH2" s="554"/>
      <c r="DI2" s="554"/>
      <c r="DJ2" s="554"/>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596" t="s">
        <v>511</v>
      </c>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573">
        <v>0</v>
      </c>
      <c r="AA3" s="276"/>
      <c r="AB3" s="277"/>
      <c r="AC3" s="555">
        <v>6</v>
      </c>
      <c r="AD3" s="279"/>
      <c r="AE3" s="280"/>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54" t="s">
        <v>515</v>
      </c>
      <c r="CZ3" s="554"/>
      <c r="DA3" s="554"/>
      <c r="DB3" s="554"/>
      <c r="DC3" s="554"/>
      <c r="DD3" s="554"/>
      <c r="DE3" s="554"/>
      <c r="DF3" s="554"/>
      <c r="DG3" s="554"/>
      <c r="DH3" s="554"/>
      <c r="DI3" s="554"/>
      <c r="DJ3" s="55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5" customHeight="1">
      <c r="AK6" s="271" t="s">
        <v>63</v>
      </c>
      <c r="AL6" s="271"/>
      <c r="AM6" s="271"/>
      <c r="AN6" s="271"/>
      <c r="AO6" s="271"/>
      <c r="AP6" s="271"/>
      <c r="AQ6" s="271"/>
      <c r="AR6" s="271"/>
      <c r="AS6" s="271"/>
      <c r="AT6" s="271"/>
      <c r="AU6" s="271"/>
      <c r="AV6" s="271"/>
      <c r="AW6" s="271" t="s">
        <v>64</v>
      </c>
      <c r="AX6" s="271"/>
      <c r="AY6" s="271"/>
      <c r="AZ6" s="271"/>
      <c r="BA6" s="271"/>
      <c r="BB6" s="271"/>
      <c r="BC6" s="271"/>
      <c r="BD6" s="271"/>
      <c r="BE6" s="271"/>
      <c r="BF6" s="271"/>
      <c r="BG6" s="271"/>
      <c r="BH6" s="271"/>
      <c r="BI6" s="271" t="s">
        <v>65</v>
      </c>
      <c r="BJ6" s="271"/>
      <c r="BK6" s="271"/>
      <c r="BL6" s="271"/>
      <c r="BM6" s="271"/>
      <c r="BN6" s="271"/>
      <c r="BO6" s="271"/>
      <c r="BP6" s="271"/>
      <c r="BQ6" s="271"/>
      <c r="BR6" s="271"/>
      <c r="BS6" s="271"/>
      <c r="BT6" s="271"/>
      <c r="BU6" s="271" t="s">
        <v>66</v>
      </c>
      <c r="BV6" s="271"/>
      <c r="BW6" s="271"/>
      <c r="BX6" s="271"/>
      <c r="BY6" s="271"/>
      <c r="BZ6" s="271"/>
      <c r="CA6" s="271"/>
      <c r="CB6" s="271"/>
      <c r="CC6" s="271"/>
      <c r="CD6" s="271"/>
      <c r="CE6" s="271"/>
      <c r="CF6" s="271"/>
      <c r="CG6" s="271" t="s">
        <v>67</v>
      </c>
      <c r="CH6" s="271"/>
      <c r="CI6" s="271"/>
      <c r="CJ6" s="271"/>
      <c r="CK6" s="271"/>
      <c r="CL6" s="271"/>
      <c r="CM6" s="271"/>
      <c r="CN6" s="271"/>
      <c r="CO6" s="271"/>
      <c r="CP6" s="271"/>
      <c r="CQ6" s="271"/>
      <c r="CR6" s="271"/>
      <c r="CS6" s="271"/>
      <c r="CT6" s="271"/>
      <c r="CU6" s="271"/>
      <c r="CV6" s="271" t="s">
        <v>68</v>
      </c>
      <c r="CW6" s="271"/>
      <c r="CX6" s="271"/>
      <c r="CY6" s="271"/>
      <c r="CZ6" s="271"/>
      <c r="DA6" s="271"/>
      <c r="DB6" s="271"/>
      <c r="DC6" s="271"/>
      <c r="DD6" s="271"/>
      <c r="DE6" s="271"/>
      <c r="DF6" s="271"/>
      <c r="DG6" s="271"/>
      <c r="DH6" s="271"/>
      <c r="DI6" s="271"/>
      <c r="DJ6" s="271"/>
      <c r="DK6" s="271" t="s">
        <v>69</v>
      </c>
      <c r="DL6" s="271"/>
      <c r="DM6" s="271"/>
      <c r="DN6" s="271"/>
      <c r="DO6" s="271"/>
      <c r="DP6" s="271"/>
      <c r="DQ6" s="271"/>
      <c r="DR6" s="271"/>
      <c r="DS6" s="271"/>
      <c r="DT6" s="271"/>
      <c r="DU6" s="271"/>
      <c r="DV6" s="271"/>
      <c r="DW6" s="271"/>
      <c r="DX6" s="271"/>
      <c r="DY6" s="271"/>
    </row>
    <row r="7" spans="1:135" ht="15" customHeight="1">
      <c r="A7" s="522" t="s">
        <v>328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753</v>
      </c>
      <c r="AC7" s="201"/>
      <c r="AD7" s="201"/>
      <c r="AE7" s="201"/>
      <c r="AF7" s="201"/>
      <c r="AG7" s="201"/>
      <c r="AH7" s="201"/>
      <c r="AI7" s="201"/>
      <c r="AJ7" s="202"/>
      <c r="AK7" s="245" t="s">
        <v>739</v>
      </c>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7"/>
      <c r="CG7" s="200" t="s">
        <v>134</v>
      </c>
      <c r="CH7" s="201"/>
      <c r="CI7" s="201"/>
      <c r="CJ7" s="201"/>
      <c r="CK7" s="201"/>
      <c r="CL7" s="201"/>
      <c r="CM7" s="201"/>
      <c r="CN7" s="201"/>
      <c r="CO7" s="201"/>
      <c r="CP7" s="201"/>
      <c r="CQ7" s="201"/>
      <c r="CR7" s="201"/>
      <c r="CS7" s="201"/>
      <c r="CT7" s="201"/>
      <c r="CU7" s="202"/>
      <c r="CV7" s="200" t="s">
        <v>135</v>
      </c>
      <c r="CW7" s="201"/>
      <c r="CX7" s="201"/>
      <c r="CY7" s="201"/>
      <c r="CZ7" s="201"/>
      <c r="DA7" s="201"/>
      <c r="DB7" s="201"/>
      <c r="DC7" s="201"/>
      <c r="DD7" s="201"/>
      <c r="DE7" s="201"/>
      <c r="DF7" s="201"/>
      <c r="DG7" s="201"/>
      <c r="DH7" s="201"/>
      <c r="DI7" s="201"/>
      <c r="DJ7" s="202"/>
      <c r="DK7" s="200" t="s">
        <v>367</v>
      </c>
      <c r="DL7" s="201"/>
      <c r="DM7" s="201"/>
      <c r="DN7" s="201"/>
      <c r="DO7" s="201"/>
      <c r="DP7" s="201"/>
      <c r="DQ7" s="201"/>
      <c r="DR7" s="201"/>
      <c r="DS7" s="201"/>
      <c r="DT7" s="201"/>
      <c r="DU7" s="201"/>
      <c r="DV7" s="201"/>
      <c r="DW7" s="201"/>
      <c r="DX7" s="201"/>
      <c r="DY7" s="202"/>
    </row>
    <row r="8" spans="1:135"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00" t="s">
        <v>366</v>
      </c>
      <c r="AL8" s="1456"/>
      <c r="AM8" s="1456"/>
      <c r="AN8" s="1456"/>
      <c r="AO8" s="1456"/>
      <c r="AP8" s="1456"/>
      <c r="AQ8" s="1456"/>
      <c r="AR8" s="1456"/>
      <c r="AS8" s="1456"/>
      <c r="AT8" s="1456"/>
      <c r="AU8" s="1456"/>
      <c r="AV8" s="1456"/>
      <c r="AW8" s="1456"/>
      <c r="AX8" s="1456"/>
      <c r="AY8" s="1456"/>
      <c r="AZ8" s="1456"/>
      <c r="BA8" s="1456"/>
      <c r="BB8" s="1456"/>
      <c r="BC8" s="1456"/>
      <c r="BD8" s="1456"/>
      <c r="BE8" s="1456"/>
      <c r="BF8" s="1456"/>
      <c r="BG8" s="1456"/>
      <c r="BH8" s="1457"/>
      <c r="BI8" s="200" t="s">
        <v>376</v>
      </c>
      <c r="BJ8" s="201"/>
      <c r="BK8" s="201"/>
      <c r="BL8" s="201"/>
      <c r="BM8" s="201"/>
      <c r="BN8" s="201"/>
      <c r="BO8" s="201"/>
      <c r="BP8" s="201"/>
      <c r="BQ8" s="201"/>
      <c r="BR8" s="201"/>
      <c r="BS8" s="201"/>
      <c r="BT8" s="201"/>
      <c r="BU8" s="246"/>
      <c r="BV8" s="246"/>
      <c r="BW8" s="246"/>
      <c r="BX8" s="246"/>
      <c r="BY8" s="246"/>
      <c r="BZ8" s="246"/>
      <c r="CA8" s="246"/>
      <c r="CB8" s="246"/>
      <c r="CC8" s="246"/>
      <c r="CD8" s="246"/>
      <c r="CE8" s="246"/>
      <c r="CF8" s="247"/>
      <c r="CG8" s="219"/>
      <c r="CH8" s="220"/>
      <c r="CI8" s="220"/>
      <c r="CJ8" s="220"/>
      <c r="CK8" s="220"/>
      <c r="CL8" s="220"/>
      <c r="CM8" s="220"/>
      <c r="CN8" s="220"/>
      <c r="CO8" s="220"/>
      <c r="CP8" s="220"/>
      <c r="CQ8" s="220"/>
      <c r="CR8" s="220"/>
      <c r="CS8" s="220"/>
      <c r="CT8" s="220"/>
      <c r="CU8" s="221"/>
      <c r="CV8" s="219"/>
      <c r="CW8" s="220"/>
      <c r="CX8" s="220"/>
      <c r="CY8" s="220"/>
      <c r="CZ8" s="220"/>
      <c r="DA8" s="220"/>
      <c r="DB8" s="220"/>
      <c r="DC8" s="220"/>
      <c r="DD8" s="220"/>
      <c r="DE8" s="220"/>
      <c r="DF8" s="220"/>
      <c r="DG8" s="220"/>
      <c r="DH8" s="220"/>
      <c r="DI8" s="220"/>
      <c r="DJ8" s="221"/>
      <c r="DK8" s="219"/>
      <c r="DL8" s="220"/>
      <c r="DM8" s="220"/>
      <c r="DN8" s="220"/>
      <c r="DO8" s="220"/>
      <c r="DP8" s="220"/>
      <c r="DQ8" s="220"/>
      <c r="DR8" s="220"/>
      <c r="DS8" s="220"/>
      <c r="DT8" s="220"/>
      <c r="DU8" s="220"/>
      <c r="DV8" s="220"/>
      <c r="DW8" s="220"/>
      <c r="DX8" s="220"/>
      <c r="DY8" s="221"/>
    </row>
    <row r="9" spans="1:135"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1500"/>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2"/>
      <c r="BI9" s="219"/>
      <c r="BJ9" s="220"/>
      <c r="BK9" s="220"/>
      <c r="BL9" s="220"/>
      <c r="BM9" s="220"/>
      <c r="BN9" s="220"/>
      <c r="BO9" s="220"/>
      <c r="BP9" s="220"/>
      <c r="BQ9" s="220"/>
      <c r="BR9" s="220"/>
      <c r="BS9" s="220"/>
      <c r="BT9" s="220"/>
      <c r="BU9" s="295" t="s">
        <v>0</v>
      </c>
      <c r="BV9" s="296"/>
      <c r="BW9" s="296"/>
      <c r="BX9" s="296"/>
      <c r="BY9" s="296"/>
      <c r="BZ9" s="296"/>
      <c r="CA9" s="296"/>
      <c r="CB9" s="296"/>
      <c r="CC9" s="296"/>
      <c r="CD9" s="296"/>
      <c r="CE9" s="296"/>
      <c r="CF9" s="297"/>
      <c r="CG9" s="219"/>
      <c r="CH9" s="220"/>
      <c r="CI9" s="220"/>
      <c r="CJ9" s="220"/>
      <c r="CK9" s="220"/>
      <c r="CL9" s="220"/>
      <c r="CM9" s="220"/>
      <c r="CN9" s="220"/>
      <c r="CO9" s="220"/>
      <c r="CP9" s="220"/>
      <c r="CQ9" s="220"/>
      <c r="CR9" s="220"/>
      <c r="CS9" s="220"/>
      <c r="CT9" s="220"/>
      <c r="CU9" s="221"/>
      <c r="CV9" s="219"/>
      <c r="CW9" s="220"/>
      <c r="CX9" s="220"/>
      <c r="CY9" s="220"/>
      <c r="CZ9" s="220"/>
      <c r="DA9" s="220"/>
      <c r="DB9" s="220"/>
      <c r="DC9" s="220"/>
      <c r="DD9" s="220"/>
      <c r="DE9" s="220"/>
      <c r="DF9" s="220"/>
      <c r="DG9" s="220"/>
      <c r="DH9" s="220"/>
      <c r="DI9" s="220"/>
      <c r="DJ9" s="221"/>
      <c r="DK9" s="219"/>
      <c r="DL9" s="220"/>
      <c r="DM9" s="220"/>
      <c r="DN9" s="220"/>
      <c r="DO9" s="220"/>
      <c r="DP9" s="220"/>
      <c r="DQ9" s="220"/>
      <c r="DR9" s="220"/>
      <c r="DS9" s="220"/>
      <c r="DT9" s="220"/>
      <c r="DU9" s="220"/>
      <c r="DV9" s="220"/>
      <c r="DW9" s="220"/>
      <c r="DX9" s="220"/>
      <c r="DY9" s="221"/>
    </row>
    <row r="10" spans="1:135"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00" t="s">
        <v>525</v>
      </c>
      <c r="AL10" s="1456"/>
      <c r="AM10" s="1456"/>
      <c r="AN10" s="1456"/>
      <c r="AO10" s="1456"/>
      <c r="AP10" s="1456"/>
      <c r="AQ10" s="1456"/>
      <c r="AR10" s="1456"/>
      <c r="AS10" s="1456"/>
      <c r="AT10" s="1456"/>
      <c r="AU10" s="1456"/>
      <c r="AV10" s="1457"/>
      <c r="AW10" s="200" t="s">
        <v>526</v>
      </c>
      <c r="AX10" s="1456"/>
      <c r="AY10" s="1456"/>
      <c r="AZ10" s="1456"/>
      <c r="BA10" s="1456"/>
      <c r="BB10" s="1456"/>
      <c r="BC10" s="1456"/>
      <c r="BD10" s="1456"/>
      <c r="BE10" s="1456"/>
      <c r="BF10" s="1456"/>
      <c r="BG10" s="1456"/>
      <c r="BH10" s="1457"/>
      <c r="BI10" s="219"/>
      <c r="BJ10" s="220"/>
      <c r="BK10" s="220"/>
      <c r="BL10" s="220"/>
      <c r="BM10" s="220"/>
      <c r="BN10" s="220"/>
      <c r="BO10" s="220"/>
      <c r="BP10" s="220"/>
      <c r="BQ10" s="220"/>
      <c r="BR10" s="220"/>
      <c r="BS10" s="220"/>
      <c r="BT10" s="220"/>
      <c r="BU10" s="234"/>
      <c r="BV10" s="235"/>
      <c r="BW10" s="235"/>
      <c r="BX10" s="235"/>
      <c r="BY10" s="235"/>
      <c r="BZ10" s="235"/>
      <c r="CA10" s="235"/>
      <c r="CB10" s="235"/>
      <c r="CC10" s="235"/>
      <c r="CD10" s="235"/>
      <c r="CE10" s="235"/>
      <c r="CF10" s="236"/>
      <c r="CG10" s="219"/>
      <c r="CH10" s="220"/>
      <c r="CI10" s="220"/>
      <c r="CJ10" s="220"/>
      <c r="CK10" s="220"/>
      <c r="CL10" s="220"/>
      <c r="CM10" s="220"/>
      <c r="CN10" s="220"/>
      <c r="CO10" s="220"/>
      <c r="CP10" s="220"/>
      <c r="CQ10" s="220"/>
      <c r="CR10" s="220"/>
      <c r="CS10" s="220"/>
      <c r="CT10" s="220"/>
      <c r="CU10" s="221"/>
      <c r="CV10" s="219"/>
      <c r="CW10" s="220"/>
      <c r="CX10" s="220"/>
      <c r="CY10" s="220"/>
      <c r="CZ10" s="220"/>
      <c r="DA10" s="220"/>
      <c r="DB10" s="220"/>
      <c r="DC10" s="220"/>
      <c r="DD10" s="220"/>
      <c r="DE10" s="220"/>
      <c r="DF10" s="220"/>
      <c r="DG10" s="220"/>
      <c r="DH10" s="220"/>
      <c r="DI10" s="220"/>
      <c r="DJ10" s="221"/>
      <c r="DK10" s="219"/>
      <c r="DL10" s="220"/>
      <c r="DM10" s="220"/>
      <c r="DN10" s="220"/>
      <c r="DO10" s="220"/>
      <c r="DP10" s="220"/>
      <c r="DQ10" s="220"/>
      <c r="DR10" s="220"/>
      <c r="DS10" s="220"/>
      <c r="DT10" s="220"/>
      <c r="DU10" s="220"/>
      <c r="DV10" s="220"/>
      <c r="DW10" s="220"/>
      <c r="DX10" s="220"/>
      <c r="DY10" s="221"/>
    </row>
    <row r="11" spans="1:135"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1458"/>
      <c r="AL11" s="1503"/>
      <c r="AM11" s="1503"/>
      <c r="AN11" s="1503"/>
      <c r="AO11" s="1503"/>
      <c r="AP11" s="1503"/>
      <c r="AQ11" s="1503"/>
      <c r="AR11" s="1503"/>
      <c r="AS11" s="1503"/>
      <c r="AT11" s="1503"/>
      <c r="AU11" s="1503"/>
      <c r="AV11" s="1460"/>
      <c r="AW11" s="1458"/>
      <c r="AX11" s="1503"/>
      <c r="AY11" s="1503"/>
      <c r="AZ11" s="1503"/>
      <c r="BA11" s="1503"/>
      <c r="BB11" s="1503"/>
      <c r="BC11" s="1503"/>
      <c r="BD11" s="1503"/>
      <c r="BE11" s="1503"/>
      <c r="BF11" s="1503"/>
      <c r="BG11" s="1503"/>
      <c r="BH11" s="1460"/>
      <c r="BI11" s="219"/>
      <c r="BJ11" s="220"/>
      <c r="BK11" s="220"/>
      <c r="BL11" s="220"/>
      <c r="BM11" s="220"/>
      <c r="BN11" s="220"/>
      <c r="BO11" s="220"/>
      <c r="BP11" s="220"/>
      <c r="BQ11" s="220"/>
      <c r="BR11" s="220"/>
      <c r="BS11" s="220"/>
      <c r="BT11" s="220"/>
      <c r="BU11" s="234"/>
      <c r="BV11" s="235"/>
      <c r="BW11" s="235"/>
      <c r="BX11" s="235"/>
      <c r="BY11" s="235"/>
      <c r="BZ11" s="235"/>
      <c r="CA11" s="235"/>
      <c r="CB11" s="235"/>
      <c r="CC11" s="235"/>
      <c r="CD11" s="235"/>
      <c r="CE11" s="235"/>
      <c r="CF11" s="236"/>
      <c r="CG11" s="219"/>
      <c r="CH11" s="220"/>
      <c r="CI11" s="220"/>
      <c r="CJ11" s="220"/>
      <c r="CK11" s="220"/>
      <c r="CL11" s="220"/>
      <c r="CM11" s="220"/>
      <c r="CN11" s="220"/>
      <c r="CO11" s="220"/>
      <c r="CP11" s="220"/>
      <c r="CQ11" s="220"/>
      <c r="CR11" s="220"/>
      <c r="CS11" s="220"/>
      <c r="CT11" s="220"/>
      <c r="CU11" s="221"/>
      <c r="CV11" s="219"/>
      <c r="CW11" s="220"/>
      <c r="CX11" s="220"/>
      <c r="CY11" s="220"/>
      <c r="CZ11" s="220"/>
      <c r="DA11" s="220"/>
      <c r="DB11" s="220"/>
      <c r="DC11" s="220"/>
      <c r="DD11" s="220"/>
      <c r="DE11" s="220"/>
      <c r="DF11" s="220"/>
      <c r="DG11" s="220"/>
      <c r="DH11" s="220"/>
      <c r="DI11" s="220"/>
      <c r="DJ11" s="221"/>
      <c r="DK11" s="219"/>
      <c r="DL11" s="220"/>
      <c r="DM11" s="220"/>
      <c r="DN11" s="220"/>
      <c r="DO11" s="220"/>
      <c r="DP11" s="220"/>
      <c r="DQ11" s="220"/>
      <c r="DR11" s="220"/>
      <c r="DS11" s="220"/>
      <c r="DT11" s="220"/>
      <c r="DU11" s="220"/>
      <c r="DV11" s="220"/>
      <c r="DW11" s="220"/>
      <c r="DX11" s="220"/>
      <c r="DY11" s="221"/>
    </row>
    <row r="12" spans="1:135"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495" t="s">
        <v>527</v>
      </c>
      <c r="AL12" s="496"/>
      <c r="AM12" s="496"/>
      <c r="AN12" s="496"/>
      <c r="AO12" s="496"/>
      <c r="AP12" s="496"/>
      <c r="AQ12" s="496"/>
      <c r="AR12" s="496"/>
      <c r="AS12" s="496"/>
      <c r="AT12" s="496"/>
      <c r="AU12" s="496"/>
      <c r="AV12" s="497"/>
      <c r="AW12" s="495" t="s">
        <v>527</v>
      </c>
      <c r="AX12" s="496"/>
      <c r="AY12" s="496"/>
      <c r="AZ12" s="496"/>
      <c r="BA12" s="496"/>
      <c r="BB12" s="496"/>
      <c r="BC12" s="496"/>
      <c r="BD12" s="496"/>
      <c r="BE12" s="496"/>
      <c r="BF12" s="496"/>
      <c r="BG12" s="496"/>
      <c r="BH12" s="497"/>
      <c r="BI12" s="495" t="s">
        <v>527</v>
      </c>
      <c r="BJ12" s="496"/>
      <c r="BK12" s="496"/>
      <c r="BL12" s="496"/>
      <c r="BM12" s="496"/>
      <c r="BN12" s="496"/>
      <c r="BO12" s="496"/>
      <c r="BP12" s="496"/>
      <c r="BQ12" s="496"/>
      <c r="BR12" s="496"/>
      <c r="BS12" s="496"/>
      <c r="BT12" s="497"/>
      <c r="BU12" s="495" t="s">
        <v>527</v>
      </c>
      <c r="BV12" s="496"/>
      <c r="BW12" s="496"/>
      <c r="BX12" s="496"/>
      <c r="BY12" s="496"/>
      <c r="BZ12" s="496"/>
      <c r="CA12" s="496"/>
      <c r="CB12" s="496"/>
      <c r="CC12" s="496"/>
      <c r="CD12" s="496"/>
      <c r="CE12" s="496"/>
      <c r="CF12" s="497"/>
      <c r="CG12" s="535" t="s">
        <v>528</v>
      </c>
      <c r="CH12" s="536"/>
      <c r="CI12" s="536"/>
      <c r="CJ12" s="536"/>
      <c r="CK12" s="536"/>
      <c r="CL12" s="536"/>
      <c r="CM12" s="536"/>
      <c r="CN12" s="536"/>
      <c r="CO12" s="536"/>
      <c r="CP12" s="536"/>
      <c r="CQ12" s="536"/>
      <c r="CR12" s="536"/>
      <c r="CS12" s="536"/>
      <c r="CT12" s="536"/>
      <c r="CU12" s="537"/>
      <c r="CV12" s="535" t="s">
        <v>528</v>
      </c>
      <c r="CW12" s="536"/>
      <c r="CX12" s="536"/>
      <c r="CY12" s="536"/>
      <c r="CZ12" s="536"/>
      <c r="DA12" s="536"/>
      <c r="DB12" s="536"/>
      <c r="DC12" s="536"/>
      <c r="DD12" s="536"/>
      <c r="DE12" s="536"/>
      <c r="DF12" s="536"/>
      <c r="DG12" s="536"/>
      <c r="DH12" s="536"/>
      <c r="DI12" s="536"/>
      <c r="DJ12" s="537"/>
      <c r="DK12" s="535" t="s">
        <v>528</v>
      </c>
      <c r="DL12" s="536"/>
      <c r="DM12" s="536"/>
      <c r="DN12" s="536"/>
      <c r="DO12" s="536"/>
      <c r="DP12" s="536"/>
      <c r="DQ12" s="536"/>
      <c r="DR12" s="536"/>
      <c r="DS12" s="536"/>
      <c r="DT12" s="536"/>
      <c r="DU12" s="536"/>
      <c r="DV12" s="536"/>
      <c r="DW12" s="536"/>
      <c r="DX12" s="536"/>
      <c r="DY12" s="537"/>
    </row>
    <row r="13" spans="1:135" ht="24.7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531">
        <v>0</v>
      </c>
      <c r="AC13" s="516"/>
      <c r="AD13" s="532"/>
      <c r="AE13" s="515">
        <v>1</v>
      </c>
      <c r="AF13" s="516"/>
      <c r="AG13" s="532"/>
      <c r="AH13" s="515">
        <v>0</v>
      </c>
      <c r="AI13" s="516"/>
      <c r="AJ13" s="517"/>
      <c r="AK13" s="1447">
        <v>87</v>
      </c>
      <c r="AL13" s="1447"/>
      <c r="AM13" s="1447"/>
      <c r="AN13" s="1447"/>
      <c r="AO13" s="1447"/>
      <c r="AP13" s="1447"/>
      <c r="AQ13" s="1447"/>
      <c r="AR13" s="1447"/>
      <c r="AS13" s="1447"/>
      <c r="AT13" s="1447"/>
      <c r="AU13" s="1447"/>
      <c r="AV13" s="1447"/>
      <c r="AW13" s="1504">
        <v>225</v>
      </c>
      <c r="AX13" s="1504"/>
      <c r="AY13" s="1504"/>
      <c r="AZ13" s="1504"/>
      <c r="BA13" s="1504"/>
      <c r="BB13" s="1504"/>
      <c r="BC13" s="1504"/>
      <c r="BD13" s="1504"/>
      <c r="BE13" s="1504"/>
      <c r="BF13" s="1504"/>
      <c r="BG13" s="1504"/>
      <c r="BH13" s="1504"/>
      <c r="BI13" s="412">
        <f t="shared" ref="BI13:BI22" si="0">SUM(AK13:BH13)</f>
        <v>312</v>
      </c>
      <c r="BJ13" s="595"/>
      <c r="BK13" s="595"/>
      <c r="BL13" s="595"/>
      <c r="BM13" s="595"/>
      <c r="BN13" s="595"/>
      <c r="BO13" s="595"/>
      <c r="BP13" s="595"/>
      <c r="BQ13" s="595"/>
      <c r="BR13" s="595"/>
      <c r="BS13" s="595"/>
      <c r="BT13" s="595"/>
      <c r="BU13" s="1505"/>
      <c r="BV13" s="1506"/>
      <c r="BW13" s="1506"/>
      <c r="BX13" s="1506"/>
      <c r="BY13" s="1506"/>
      <c r="BZ13" s="1506"/>
      <c r="CA13" s="1506"/>
      <c r="CB13" s="1506"/>
      <c r="CC13" s="1506"/>
      <c r="CD13" s="1506"/>
      <c r="CE13" s="1506"/>
      <c r="CF13" s="1507"/>
      <c r="CG13" s="1483">
        <v>237975</v>
      </c>
      <c r="CH13" s="1508"/>
      <c r="CI13" s="1508"/>
      <c r="CJ13" s="1508"/>
      <c r="CK13" s="1508"/>
      <c r="CL13" s="1508"/>
      <c r="CM13" s="1508"/>
      <c r="CN13" s="1508"/>
      <c r="CO13" s="1508"/>
      <c r="CP13" s="1508"/>
      <c r="CQ13" s="1508"/>
      <c r="CR13" s="1508"/>
      <c r="CS13" s="1508"/>
      <c r="CT13" s="1508"/>
      <c r="CU13" s="1509"/>
      <c r="CV13" s="1483">
        <v>221741</v>
      </c>
      <c r="CW13" s="1508"/>
      <c r="CX13" s="1508"/>
      <c r="CY13" s="1508"/>
      <c r="CZ13" s="1508"/>
      <c r="DA13" s="1508"/>
      <c r="DB13" s="1508"/>
      <c r="DC13" s="1508"/>
      <c r="DD13" s="1508"/>
      <c r="DE13" s="1508"/>
      <c r="DF13" s="1508"/>
      <c r="DG13" s="1508"/>
      <c r="DH13" s="1508"/>
      <c r="DI13" s="1508"/>
      <c r="DJ13" s="1508"/>
      <c r="DK13" s="1483">
        <v>16234</v>
      </c>
      <c r="DL13" s="1508"/>
      <c r="DM13" s="1508"/>
      <c r="DN13" s="1508"/>
      <c r="DO13" s="1508"/>
      <c r="DP13" s="1508"/>
      <c r="DQ13" s="1508"/>
      <c r="DR13" s="1508"/>
      <c r="DS13" s="1508"/>
      <c r="DT13" s="1508"/>
      <c r="DU13" s="1508"/>
      <c r="DV13" s="1508"/>
      <c r="DW13" s="1508"/>
      <c r="DX13" s="1508"/>
      <c r="DY13" s="1510"/>
    </row>
    <row r="14" spans="1:135"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508">
        <v>0</v>
      </c>
      <c r="AC14" s="509"/>
      <c r="AD14" s="510"/>
      <c r="AE14" s="511">
        <v>2</v>
      </c>
      <c r="AF14" s="509"/>
      <c r="AG14" s="510"/>
      <c r="AH14" s="511">
        <v>0</v>
      </c>
      <c r="AI14" s="509"/>
      <c r="AJ14" s="512"/>
      <c r="AK14" s="1448">
        <v>1766</v>
      </c>
      <c r="AL14" s="1448"/>
      <c r="AM14" s="1448"/>
      <c r="AN14" s="1448"/>
      <c r="AO14" s="1448"/>
      <c r="AP14" s="1448"/>
      <c r="AQ14" s="1448"/>
      <c r="AR14" s="1448"/>
      <c r="AS14" s="1448"/>
      <c r="AT14" s="1448"/>
      <c r="AU14" s="1448"/>
      <c r="AV14" s="1448"/>
      <c r="AW14" s="1511">
        <v>123</v>
      </c>
      <c r="AX14" s="1511"/>
      <c r="AY14" s="1511"/>
      <c r="AZ14" s="1511"/>
      <c r="BA14" s="1511"/>
      <c r="BB14" s="1511"/>
      <c r="BC14" s="1511"/>
      <c r="BD14" s="1511"/>
      <c r="BE14" s="1511"/>
      <c r="BF14" s="1511"/>
      <c r="BG14" s="1511"/>
      <c r="BH14" s="1511"/>
      <c r="BI14" s="330">
        <f t="shared" si="0"/>
        <v>1889</v>
      </c>
      <c r="BJ14" s="331"/>
      <c r="BK14" s="331"/>
      <c r="BL14" s="331"/>
      <c r="BM14" s="331"/>
      <c r="BN14" s="331"/>
      <c r="BO14" s="331"/>
      <c r="BP14" s="331"/>
      <c r="BQ14" s="331"/>
      <c r="BR14" s="331"/>
      <c r="BS14" s="331"/>
      <c r="BT14" s="331"/>
      <c r="BU14" s="1448">
        <v>10</v>
      </c>
      <c r="BV14" s="1448"/>
      <c r="BW14" s="1448"/>
      <c r="BX14" s="1448"/>
      <c r="BY14" s="1448"/>
      <c r="BZ14" s="1448"/>
      <c r="CA14" s="1448"/>
      <c r="CB14" s="1448"/>
      <c r="CC14" s="1448"/>
      <c r="CD14" s="1448"/>
      <c r="CE14" s="1448"/>
      <c r="CF14" s="1448"/>
      <c r="CG14" s="1511">
        <v>2633954</v>
      </c>
      <c r="CH14" s="1511"/>
      <c r="CI14" s="1511"/>
      <c r="CJ14" s="1511"/>
      <c r="CK14" s="1511"/>
      <c r="CL14" s="1511"/>
      <c r="CM14" s="1511"/>
      <c r="CN14" s="1511"/>
      <c r="CO14" s="1511"/>
      <c r="CP14" s="1511"/>
      <c r="CQ14" s="1511"/>
      <c r="CR14" s="1511"/>
      <c r="CS14" s="1511"/>
      <c r="CT14" s="1511"/>
      <c r="CU14" s="1511"/>
      <c r="CV14" s="1511">
        <v>1720396</v>
      </c>
      <c r="CW14" s="1511"/>
      <c r="CX14" s="1511"/>
      <c r="CY14" s="1511"/>
      <c r="CZ14" s="1511"/>
      <c r="DA14" s="1511"/>
      <c r="DB14" s="1511"/>
      <c r="DC14" s="1511"/>
      <c r="DD14" s="1511"/>
      <c r="DE14" s="1511"/>
      <c r="DF14" s="1511"/>
      <c r="DG14" s="1511"/>
      <c r="DH14" s="1511"/>
      <c r="DI14" s="1511"/>
      <c r="DJ14" s="1487"/>
      <c r="DK14" s="1511">
        <v>913558</v>
      </c>
      <c r="DL14" s="1511"/>
      <c r="DM14" s="1511"/>
      <c r="DN14" s="1511"/>
      <c r="DO14" s="1511"/>
      <c r="DP14" s="1511"/>
      <c r="DQ14" s="1511"/>
      <c r="DR14" s="1511"/>
      <c r="DS14" s="1511"/>
      <c r="DT14" s="1511"/>
      <c r="DU14" s="1511"/>
      <c r="DV14" s="1511"/>
      <c r="DW14" s="1511"/>
      <c r="DX14" s="1511"/>
      <c r="DY14" s="1516"/>
    </row>
    <row r="15" spans="1:135"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508">
        <v>0</v>
      </c>
      <c r="AC15" s="509"/>
      <c r="AD15" s="510"/>
      <c r="AE15" s="511">
        <v>3</v>
      </c>
      <c r="AF15" s="509"/>
      <c r="AG15" s="510"/>
      <c r="AH15" s="511">
        <v>0</v>
      </c>
      <c r="AI15" s="509"/>
      <c r="AJ15" s="512"/>
      <c r="AK15" s="1511">
        <v>920</v>
      </c>
      <c r="AL15" s="1513"/>
      <c r="AM15" s="1513"/>
      <c r="AN15" s="1513"/>
      <c r="AO15" s="1513"/>
      <c r="AP15" s="1513"/>
      <c r="AQ15" s="1513"/>
      <c r="AR15" s="1513"/>
      <c r="AS15" s="1513"/>
      <c r="AT15" s="1513"/>
      <c r="AU15" s="1513"/>
      <c r="AV15" s="1513"/>
      <c r="AW15" s="1511">
        <v>57</v>
      </c>
      <c r="AX15" s="1513"/>
      <c r="AY15" s="1513"/>
      <c r="AZ15" s="1513"/>
      <c r="BA15" s="1513"/>
      <c r="BB15" s="1513"/>
      <c r="BC15" s="1513"/>
      <c r="BD15" s="1513"/>
      <c r="BE15" s="1513"/>
      <c r="BF15" s="1513"/>
      <c r="BG15" s="1513"/>
      <c r="BH15" s="1513"/>
      <c r="BI15" s="330">
        <f t="shared" si="0"/>
        <v>977</v>
      </c>
      <c r="BJ15" s="331"/>
      <c r="BK15" s="331"/>
      <c r="BL15" s="331"/>
      <c r="BM15" s="331"/>
      <c r="BN15" s="331"/>
      <c r="BO15" s="331"/>
      <c r="BP15" s="331"/>
      <c r="BQ15" s="331"/>
      <c r="BR15" s="331"/>
      <c r="BS15" s="331"/>
      <c r="BT15" s="331"/>
      <c r="BU15" s="1511">
        <v>9</v>
      </c>
      <c r="BV15" s="1513"/>
      <c r="BW15" s="1513"/>
      <c r="BX15" s="1513"/>
      <c r="BY15" s="1513"/>
      <c r="BZ15" s="1513"/>
      <c r="CA15" s="1513"/>
      <c r="CB15" s="1513"/>
      <c r="CC15" s="1513"/>
      <c r="CD15" s="1513"/>
      <c r="CE15" s="1513"/>
      <c r="CF15" s="1513"/>
      <c r="CG15" s="1511">
        <v>2454370</v>
      </c>
      <c r="CH15" s="1511"/>
      <c r="CI15" s="1511"/>
      <c r="CJ15" s="1511"/>
      <c r="CK15" s="1511"/>
      <c r="CL15" s="1511"/>
      <c r="CM15" s="1511"/>
      <c r="CN15" s="1511"/>
      <c r="CO15" s="1511"/>
      <c r="CP15" s="1511"/>
      <c r="CQ15" s="1511"/>
      <c r="CR15" s="1511"/>
      <c r="CS15" s="1511"/>
      <c r="CT15" s="1511"/>
      <c r="CU15" s="1511"/>
      <c r="CV15" s="1511">
        <v>1049975</v>
      </c>
      <c r="CW15" s="1511"/>
      <c r="CX15" s="1511"/>
      <c r="CY15" s="1511"/>
      <c r="CZ15" s="1511"/>
      <c r="DA15" s="1511"/>
      <c r="DB15" s="1511"/>
      <c r="DC15" s="1511"/>
      <c r="DD15" s="1511"/>
      <c r="DE15" s="1511"/>
      <c r="DF15" s="1511"/>
      <c r="DG15" s="1511"/>
      <c r="DH15" s="1511"/>
      <c r="DI15" s="1511"/>
      <c r="DJ15" s="1487"/>
      <c r="DK15" s="1511">
        <v>1404395</v>
      </c>
      <c r="DL15" s="1511"/>
      <c r="DM15" s="1511"/>
      <c r="DN15" s="1511"/>
      <c r="DO15" s="1511"/>
      <c r="DP15" s="1511"/>
      <c r="DQ15" s="1511"/>
      <c r="DR15" s="1511"/>
      <c r="DS15" s="1511"/>
      <c r="DT15" s="1511"/>
      <c r="DU15" s="1511"/>
      <c r="DV15" s="1511"/>
      <c r="DW15" s="1511"/>
      <c r="DX15" s="1511"/>
      <c r="DY15" s="1516"/>
    </row>
    <row r="16" spans="1:135"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508">
        <v>0</v>
      </c>
      <c r="AC16" s="509"/>
      <c r="AD16" s="510"/>
      <c r="AE16" s="511">
        <v>4</v>
      </c>
      <c r="AF16" s="509"/>
      <c r="AG16" s="510"/>
      <c r="AH16" s="511">
        <v>0</v>
      </c>
      <c r="AI16" s="509"/>
      <c r="AJ16" s="512"/>
      <c r="AK16" s="1511">
        <v>450</v>
      </c>
      <c r="AL16" s="1513"/>
      <c r="AM16" s="1513"/>
      <c r="AN16" s="1513"/>
      <c r="AO16" s="1513"/>
      <c r="AP16" s="1513"/>
      <c r="AQ16" s="1513"/>
      <c r="AR16" s="1513"/>
      <c r="AS16" s="1513"/>
      <c r="AT16" s="1513"/>
      <c r="AU16" s="1513"/>
      <c r="AV16" s="1513"/>
      <c r="AW16" s="1511">
        <v>29</v>
      </c>
      <c r="AX16" s="1513"/>
      <c r="AY16" s="1513"/>
      <c r="AZ16" s="1513"/>
      <c r="BA16" s="1513"/>
      <c r="BB16" s="1513"/>
      <c r="BC16" s="1513"/>
      <c r="BD16" s="1513"/>
      <c r="BE16" s="1513"/>
      <c r="BF16" s="1513"/>
      <c r="BG16" s="1513"/>
      <c r="BH16" s="1513"/>
      <c r="BI16" s="330">
        <f t="shared" si="0"/>
        <v>479</v>
      </c>
      <c r="BJ16" s="331"/>
      <c r="BK16" s="331"/>
      <c r="BL16" s="331"/>
      <c r="BM16" s="331"/>
      <c r="BN16" s="331"/>
      <c r="BO16" s="331"/>
      <c r="BP16" s="331"/>
      <c r="BQ16" s="331"/>
      <c r="BR16" s="331"/>
      <c r="BS16" s="331"/>
      <c r="BT16" s="331"/>
      <c r="BU16" s="1511"/>
      <c r="BV16" s="1513"/>
      <c r="BW16" s="1513"/>
      <c r="BX16" s="1513"/>
      <c r="BY16" s="1513"/>
      <c r="BZ16" s="1513"/>
      <c r="CA16" s="1513"/>
      <c r="CB16" s="1513"/>
      <c r="CC16" s="1513"/>
      <c r="CD16" s="1513"/>
      <c r="CE16" s="1513"/>
      <c r="CF16" s="1513"/>
      <c r="CG16" s="1511">
        <v>1738545</v>
      </c>
      <c r="CH16" s="1511"/>
      <c r="CI16" s="1511"/>
      <c r="CJ16" s="1511"/>
      <c r="CK16" s="1511"/>
      <c r="CL16" s="1511"/>
      <c r="CM16" s="1511"/>
      <c r="CN16" s="1511"/>
      <c r="CO16" s="1511"/>
      <c r="CP16" s="1511"/>
      <c r="CQ16" s="1511"/>
      <c r="CR16" s="1511"/>
      <c r="CS16" s="1511"/>
      <c r="CT16" s="1511"/>
      <c r="CU16" s="1511"/>
      <c r="CV16" s="1511">
        <v>575262</v>
      </c>
      <c r="CW16" s="1511"/>
      <c r="CX16" s="1511"/>
      <c r="CY16" s="1511"/>
      <c r="CZ16" s="1511"/>
      <c r="DA16" s="1511"/>
      <c r="DB16" s="1511"/>
      <c r="DC16" s="1511"/>
      <c r="DD16" s="1511"/>
      <c r="DE16" s="1511"/>
      <c r="DF16" s="1511"/>
      <c r="DG16" s="1511"/>
      <c r="DH16" s="1511"/>
      <c r="DI16" s="1511"/>
      <c r="DJ16" s="1487"/>
      <c r="DK16" s="1511">
        <v>1163283</v>
      </c>
      <c r="DL16" s="1511"/>
      <c r="DM16" s="1511"/>
      <c r="DN16" s="1511"/>
      <c r="DO16" s="1511"/>
      <c r="DP16" s="1511"/>
      <c r="DQ16" s="1511"/>
      <c r="DR16" s="1511"/>
      <c r="DS16" s="1511"/>
      <c r="DT16" s="1511"/>
      <c r="DU16" s="1511"/>
      <c r="DV16" s="1511"/>
      <c r="DW16" s="1511"/>
      <c r="DX16" s="1511"/>
      <c r="DY16" s="1516"/>
    </row>
    <row r="17" spans="1:129"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508">
        <v>0</v>
      </c>
      <c r="AC17" s="509"/>
      <c r="AD17" s="510"/>
      <c r="AE17" s="511">
        <v>5</v>
      </c>
      <c r="AF17" s="509"/>
      <c r="AG17" s="510"/>
      <c r="AH17" s="511">
        <v>0</v>
      </c>
      <c r="AI17" s="509"/>
      <c r="AJ17" s="512"/>
      <c r="AK17" s="1511">
        <v>212</v>
      </c>
      <c r="AL17" s="1513"/>
      <c r="AM17" s="1513"/>
      <c r="AN17" s="1513"/>
      <c r="AO17" s="1513"/>
      <c r="AP17" s="1513"/>
      <c r="AQ17" s="1513"/>
      <c r="AR17" s="1513"/>
      <c r="AS17" s="1513"/>
      <c r="AT17" s="1513"/>
      <c r="AU17" s="1513"/>
      <c r="AV17" s="1513"/>
      <c r="AW17" s="1511">
        <v>6</v>
      </c>
      <c r="AX17" s="1513"/>
      <c r="AY17" s="1513"/>
      <c r="AZ17" s="1513"/>
      <c r="BA17" s="1513"/>
      <c r="BB17" s="1513"/>
      <c r="BC17" s="1513"/>
      <c r="BD17" s="1513"/>
      <c r="BE17" s="1513"/>
      <c r="BF17" s="1513"/>
      <c r="BG17" s="1513"/>
      <c r="BH17" s="1513"/>
      <c r="BI17" s="330">
        <f t="shared" si="0"/>
        <v>218</v>
      </c>
      <c r="BJ17" s="331"/>
      <c r="BK17" s="331"/>
      <c r="BL17" s="331"/>
      <c r="BM17" s="331"/>
      <c r="BN17" s="331"/>
      <c r="BO17" s="331"/>
      <c r="BP17" s="331"/>
      <c r="BQ17" s="331"/>
      <c r="BR17" s="331"/>
      <c r="BS17" s="331"/>
      <c r="BT17" s="331"/>
      <c r="BU17" s="1511"/>
      <c r="BV17" s="1513"/>
      <c r="BW17" s="1513"/>
      <c r="BX17" s="1513"/>
      <c r="BY17" s="1513"/>
      <c r="BZ17" s="1513"/>
      <c r="CA17" s="1513"/>
      <c r="CB17" s="1513"/>
      <c r="CC17" s="1513"/>
      <c r="CD17" s="1513"/>
      <c r="CE17" s="1513"/>
      <c r="CF17" s="1513"/>
      <c r="CG17" s="1511">
        <v>1050030</v>
      </c>
      <c r="CH17" s="1511"/>
      <c r="CI17" s="1511"/>
      <c r="CJ17" s="1511"/>
      <c r="CK17" s="1511"/>
      <c r="CL17" s="1511"/>
      <c r="CM17" s="1511"/>
      <c r="CN17" s="1511"/>
      <c r="CO17" s="1511"/>
      <c r="CP17" s="1511"/>
      <c r="CQ17" s="1511"/>
      <c r="CR17" s="1511"/>
      <c r="CS17" s="1511"/>
      <c r="CT17" s="1511"/>
      <c r="CU17" s="1511"/>
      <c r="CV17" s="1511">
        <v>292777</v>
      </c>
      <c r="CW17" s="1511"/>
      <c r="CX17" s="1511"/>
      <c r="CY17" s="1511"/>
      <c r="CZ17" s="1511"/>
      <c r="DA17" s="1511"/>
      <c r="DB17" s="1511"/>
      <c r="DC17" s="1511"/>
      <c r="DD17" s="1511"/>
      <c r="DE17" s="1511"/>
      <c r="DF17" s="1511"/>
      <c r="DG17" s="1511"/>
      <c r="DH17" s="1511"/>
      <c r="DI17" s="1511"/>
      <c r="DJ17" s="1487"/>
      <c r="DK17" s="1511">
        <v>757253</v>
      </c>
      <c r="DL17" s="1511"/>
      <c r="DM17" s="1511"/>
      <c r="DN17" s="1511"/>
      <c r="DO17" s="1511"/>
      <c r="DP17" s="1511"/>
      <c r="DQ17" s="1511"/>
      <c r="DR17" s="1511"/>
      <c r="DS17" s="1511"/>
      <c r="DT17" s="1511"/>
      <c r="DU17" s="1511"/>
      <c r="DV17" s="1511"/>
      <c r="DW17" s="1511"/>
      <c r="DX17" s="1511"/>
      <c r="DY17" s="1516"/>
    </row>
    <row r="18" spans="1:129"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508">
        <v>0</v>
      </c>
      <c r="AC18" s="509"/>
      <c r="AD18" s="510"/>
      <c r="AE18" s="511">
        <v>6</v>
      </c>
      <c r="AF18" s="509"/>
      <c r="AG18" s="510"/>
      <c r="AH18" s="511">
        <v>0</v>
      </c>
      <c r="AI18" s="509"/>
      <c r="AJ18" s="512"/>
      <c r="AK18" s="1511">
        <v>162</v>
      </c>
      <c r="AL18" s="1513"/>
      <c r="AM18" s="1513"/>
      <c r="AN18" s="1513"/>
      <c r="AO18" s="1513"/>
      <c r="AP18" s="1513"/>
      <c r="AQ18" s="1513"/>
      <c r="AR18" s="1513"/>
      <c r="AS18" s="1513"/>
      <c r="AT18" s="1513"/>
      <c r="AU18" s="1513"/>
      <c r="AV18" s="1513"/>
      <c r="AW18" s="1511">
        <v>1</v>
      </c>
      <c r="AX18" s="1513"/>
      <c r="AY18" s="1513"/>
      <c r="AZ18" s="1513"/>
      <c r="BA18" s="1513"/>
      <c r="BB18" s="1513"/>
      <c r="BC18" s="1513"/>
      <c r="BD18" s="1513"/>
      <c r="BE18" s="1513"/>
      <c r="BF18" s="1513"/>
      <c r="BG18" s="1513"/>
      <c r="BH18" s="1513"/>
      <c r="BI18" s="330">
        <f t="shared" si="0"/>
        <v>163</v>
      </c>
      <c r="BJ18" s="331"/>
      <c r="BK18" s="331"/>
      <c r="BL18" s="331"/>
      <c r="BM18" s="331"/>
      <c r="BN18" s="331"/>
      <c r="BO18" s="331"/>
      <c r="BP18" s="331"/>
      <c r="BQ18" s="331"/>
      <c r="BR18" s="331"/>
      <c r="BS18" s="331"/>
      <c r="BT18" s="331"/>
      <c r="BU18" s="1511"/>
      <c r="BV18" s="1513"/>
      <c r="BW18" s="1513"/>
      <c r="BX18" s="1513"/>
      <c r="BY18" s="1513"/>
      <c r="BZ18" s="1513"/>
      <c r="CA18" s="1513"/>
      <c r="CB18" s="1513"/>
      <c r="CC18" s="1513"/>
      <c r="CD18" s="1513"/>
      <c r="CE18" s="1513"/>
      <c r="CF18" s="1513"/>
      <c r="CG18" s="1511">
        <v>1028219</v>
      </c>
      <c r="CH18" s="1511"/>
      <c r="CI18" s="1511"/>
      <c r="CJ18" s="1511"/>
      <c r="CK18" s="1511"/>
      <c r="CL18" s="1511"/>
      <c r="CM18" s="1511"/>
      <c r="CN18" s="1511"/>
      <c r="CO18" s="1511"/>
      <c r="CP18" s="1511"/>
      <c r="CQ18" s="1511"/>
      <c r="CR18" s="1511"/>
      <c r="CS18" s="1511"/>
      <c r="CT18" s="1511"/>
      <c r="CU18" s="1511"/>
      <c r="CV18" s="1511">
        <v>269342</v>
      </c>
      <c r="CW18" s="1511"/>
      <c r="CX18" s="1511"/>
      <c r="CY18" s="1511"/>
      <c r="CZ18" s="1511"/>
      <c r="DA18" s="1511"/>
      <c r="DB18" s="1511"/>
      <c r="DC18" s="1511"/>
      <c r="DD18" s="1511"/>
      <c r="DE18" s="1511"/>
      <c r="DF18" s="1511"/>
      <c r="DG18" s="1511"/>
      <c r="DH18" s="1511"/>
      <c r="DI18" s="1511"/>
      <c r="DJ18" s="1487"/>
      <c r="DK18" s="1511">
        <v>758877</v>
      </c>
      <c r="DL18" s="1511"/>
      <c r="DM18" s="1511"/>
      <c r="DN18" s="1511"/>
      <c r="DO18" s="1511"/>
      <c r="DP18" s="1511"/>
      <c r="DQ18" s="1511"/>
      <c r="DR18" s="1511"/>
      <c r="DS18" s="1511"/>
      <c r="DT18" s="1511"/>
      <c r="DU18" s="1511"/>
      <c r="DV18" s="1511"/>
      <c r="DW18" s="1511"/>
      <c r="DX18" s="1511"/>
      <c r="DY18" s="1516"/>
    </row>
    <row r="19" spans="1:129"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508">
        <v>0</v>
      </c>
      <c r="AC19" s="509"/>
      <c r="AD19" s="510"/>
      <c r="AE19" s="511">
        <v>7</v>
      </c>
      <c r="AF19" s="509"/>
      <c r="AG19" s="510"/>
      <c r="AH19" s="511">
        <v>0</v>
      </c>
      <c r="AI19" s="509"/>
      <c r="AJ19" s="512"/>
      <c r="AK19" s="1511">
        <v>78</v>
      </c>
      <c r="AL19" s="1513"/>
      <c r="AM19" s="1513"/>
      <c r="AN19" s="1513"/>
      <c r="AO19" s="1513"/>
      <c r="AP19" s="1513"/>
      <c r="AQ19" s="1513"/>
      <c r="AR19" s="1513"/>
      <c r="AS19" s="1513"/>
      <c r="AT19" s="1513"/>
      <c r="AU19" s="1513"/>
      <c r="AV19" s="1513"/>
      <c r="AW19" s="1511"/>
      <c r="AX19" s="1513"/>
      <c r="AY19" s="1513"/>
      <c r="AZ19" s="1513"/>
      <c r="BA19" s="1513"/>
      <c r="BB19" s="1513"/>
      <c r="BC19" s="1513"/>
      <c r="BD19" s="1513"/>
      <c r="BE19" s="1513"/>
      <c r="BF19" s="1513"/>
      <c r="BG19" s="1513"/>
      <c r="BH19" s="1513"/>
      <c r="BI19" s="330">
        <f t="shared" si="0"/>
        <v>78</v>
      </c>
      <c r="BJ19" s="331"/>
      <c r="BK19" s="331"/>
      <c r="BL19" s="331"/>
      <c r="BM19" s="331"/>
      <c r="BN19" s="331"/>
      <c r="BO19" s="331"/>
      <c r="BP19" s="331"/>
      <c r="BQ19" s="331"/>
      <c r="BR19" s="331"/>
      <c r="BS19" s="331"/>
      <c r="BT19" s="331"/>
      <c r="BU19" s="1511"/>
      <c r="BV19" s="1513"/>
      <c r="BW19" s="1513"/>
      <c r="BX19" s="1513"/>
      <c r="BY19" s="1513"/>
      <c r="BZ19" s="1513"/>
      <c r="CA19" s="1513"/>
      <c r="CB19" s="1513"/>
      <c r="CC19" s="1513"/>
      <c r="CD19" s="1513"/>
      <c r="CE19" s="1513"/>
      <c r="CF19" s="1513"/>
      <c r="CG19" s="1511">
        <v>605166</v>
      </c>
      <c r="CH19" s="1511"/>
      <c r="CI19" s="1511"/>
      <c r="CJ19" s="1511"/>
      <c r="CK19" s="1511"/>
      <c r="CL19" s="1511"/>
      <c r="CM19" s="1511"/>
      <c r="CN19" s="1511"/>
      <c r="CO19" s="1511"/>
      <c r="CP19" s="1511"/>
      <c r="CQ19" s="1511"/>
      <c r="CR19" s="1511"/>
      <c r="CS19" s="1511"/>
      <c r="CT19" s="1511"/>
      <c r="CU19" s="1511"/>
      <c r="CV19" s="1511">
        <v>127573</v>
      </c>
      <c r="CW19" s="1511"/>
      <c r="CX19" s="1511"/>
      <c r="CY19" s="1511"/>
      <c r="CZ19" s="1511"/>
      <c r="DA19" s="1511"/>
      <c r="DB19" s="1511"/>
      <c r="DC19" s="1511"/>
      <c r="DD19" s="1511"/>
      <c r="DE19" s="1511"/>
      <c r="DF19" s="1511"/>
      <c r="DG19" s="1511"/>
      <c r="DH19" s="1511"/>
      <c r="DI19" s="1511"/>
      <c r="DJ19" s="1487"/>
      <c r="DK19" s="1511">
        <v>477593</v>
      </c>
      <c r="DL19" s="1511"/>
      <c r="DM19" s="1511"/>
      <c r="DN19" s="1511"/>
      <c r="DO19" s="1511"/>
      <c r="DP19" s="1511"/>
      <c r="DQ19" s="1511"/>
      <c r="DR19" s="1511"/>
      <c r="DS19" s="1511"/>
      <c r="DT19" s="1511"/>
      <c r="DU19" s="1511"/>
      <c r="DV19" s="1511"/>
      <c r="DW19" s="1511"/>
      <c r="DX19" s="1511"/>
      <c r="DY19" s="1516"/>
    </row>
    <row r="20" spans="1:129"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508">
        <v>0</v>
      </c>
      <c r="AC20" s="509"/>
      <c r="AD20" s="510"/>
      <c r="AE20" s="511">
        <v>8</v>
      </c>
      <c r="AF20" s="509"/>
      <c r="AG20" s="510"/>
      <c r="AH20" s="511">
        <v>0</v>
      </c>
      <c r="AI20" s="509"/>
      <c r="AJ20" s="512"/>
      <c r="AK20" s="1511">
        <v>76</v>
      </c>
      <c r="AL20" s="1513"/>
      <c r="AM20" s="1513"/>
      <c r="AN20" s="1513"/>
      <c r="AO20" s="1513"/>
      <c r="AP20" s="1513"/>
      <c r="AQ20" s="1513"/>
      <c r="AR20" s="1513"/>
      <c r="AS20" s="1513"/>
      <c r="AT20" s="1513"/>
      <c r="AU20" s="1513"/>
      <c r="AV20" s="1513"/>
      <c r="AW20" s="1511"/>
      <c r="AX20" s="1513"/>
      <c r="AY20" s="1513"/>
      <c r="AZ20" s="1513"/>
      <c r="BA20" s="1513"/>
      <c r="BB20" s="1513"/>
      <c r="BC20" s="1513"/>
      <c r="BD20" s="1513"/>
      <c r="BE20" s="1513"/>
      <c r="BF20" s="1513"/>
      <c r="BG20" s="1513"/>
      <c r="BH20" s="1513"/>
      <c r="BI20" s="330">
        <f t="shared" si="0"/>
        <v>76</v>
      </c>
      <c r="BJ20" s="331"/>
      <c r="BK20" s="331"/>
      <c r="BL20" s="331"/>
      <c r="BM20" s="331"/>
      <c r="BN20" s="331"/>
      <c r="BO20" s="331"/>
      <c r="BP20" s="331"/>
      <c r="BQ20" s="331"/>
      <c r="BR20" s="331"/>
      <c r="BS20" s="331"/>
      <c r="BT20" s="331"/>
      <c r="BU20" s="1511"/>
      <c r="BV20" s="1513"/>
      <c r="BW20" s="1513"/>
      <c r="BX20" s="1513"/>
      <c r="BY20" s="1513"/>
      <c r="BZ20" s="1513"/>
      <c r="CA20" s="1513"/>
      <c r="CB20" s="1513"/>
      <c r="CC20" s="1513"/>
      <c r="CD20" s="1513"/>
      <c r="CE20" s="1513"/>
      <c r="CF20" s="1513"/>
      <c r="CG20" s="1511">
        <v>757784</v>
      </c>
      <c r="CH20" s="1511"/>
      <c r="CI20" s="1511"/>
      <c r="CJ20" s="1511"/>
      <c r="CK20" s="1511"/>
      <c r="CL20" s="1511"/>
      <c r="CM20" s="1511"/>
      <c r="CN20" s="1511"/>
      <c r="CO20" s="1511"/>
      <c r="CP20" s="1511"/>
      <c r="CQ20" s="1511"/>
      <c r="CR20" s="1511"/>
      <c r="CS20" s="1511"/>
      <c r="CT20" s="1511"/>
      <c r="CU20" s="1511"/>
      <c r="CV20" s="1511">
        <v>126601</v>
      </c>
      <c r="CW20" s="1511"/>
      <c r="CX20" s="1511"/>
      <c r="CY20" s="1511"/>
      <c r="CZ20" s="1511"/>
      <c r="DA20" s="1511"/>
      <c r="DB20" s="1511"/>
      <c r="DC20" s="1511"/>
      <c r="DD20" s="1511"/>
      <c r="DE20" s="1511"/>
      <c r="DF20" s="1511"/>
      <c r="DG20" s="1511"/>
      <c r="DH20" s="1511"/>
      <c r="DI20" s="1511"/>
      <c r="DJ20" s="1487"/>
      <c r="DK20" s="1511">
        <v>631183</v>
      </c>
      <c r="DL20" s="1511"/>
      <c r="DM20" s="1511"/>
      <c r="DN20" s="1511"/>
      <c r="DO20" s="1511"/>
      <c r="DP20" s="1511"/>
      <c r="DQ20" s="1511"/>
      <c r="DR20" s="1511"/>
      <c r="DS20" s="1511"/>
      <c r="DT20" s="1511"/>
      <c r="DU20" s="1511"/>
      <c r="DV20" s="1511"/>
      <c r="DW20" s="1511"/>
      <c r="DX20" s="1511"/>
      <c r="DY20" s="1516"/>
    </row>
    <row r="21" spans="1:129"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508">
        <v>0</v>
      </c>
      <c r="AC21" s="509"/>
      <c r="AD21" s="510"/>
      <c r="AE21" s="511">
        <v>9</v>
      </c>
      <c r="AF21" s="509"/>
      <c r="AG21" s="510"/>
      <c r="AH21" s="511">
        <v>0</v>
      </c>
      <c r="AI21" s="509"/>
      <c r="AJ21" s="512"/>
      <c r="AK21" s="1511">
        <v>122</v>
      </c>
      <c r="AL21" s="1513"/>
      <c r="AM21" s="1513"/>
      <c r="AN21" s="1513"/>
      <c r="AO21" s="1513"/>
      <c r="AP21" s="1513"/>
      <c r="AQ21" s="1513"/>
      <c r="AR21" s="1513"/>
      <c r="AS21" s="1513"/>
      <c r="AT21" s="1513"/>
      <c r="AU21" s="1513"/>
      <c r="AV21" s="1513"/>
      <c r="AW21" s="1511"/>
      <c r="AX21" s="1513"/>
      <c r="AY21" s="1513"/>
      <c r="AZ21" s="1513"/>
      <c r="BA21" s="1513"/>
      <c r="BB21" s="1513"/>
      <c r="BC21" s="1513"/>
      <c r="BD21" s="1513"/>
      <c r="BE21" s="1513"/>
      <c r="BF21" s="1513"/>
      <c r="BG21" s="1513"/>
      <c r="BH21" s="1513"/>
      <c r="BI21" s="588">
        <f t="shared" si="0"/>
        <v>122</v>
      </c>
      <c r="BJ21" s="589"/>
      <c r="BK21" s="589"/>
      <c r="BL21" s="589"/>
      <c r="BM21" s="589"/>
      <c r="BN21" s="589"/>
      <c r="BO21" s="589"/>
      <c r="BP21" s="589"/>
      <c r="BQ21" s="589"/>
      <c r="BR21" s="589"/>
      <c r="BS21" s="589"/>
      <c r="BT21" s="589"/>
      <c r="BU21" s="1511"/>
      <c r="BV21" s="1513"/>
      <c r="BW21" s="1513"/>
      <c r="BX21" s="1513"/>
      <c r="BY21" s="1513"/>
      <c r="BZ21" s="1513"/>
      <c r="CA21" s="1513"/>
      <c r="CB21" s="1513"/>
      <c r="CC21" s="1513"/>
      <c r="CD21" s="1513"/>
      <c r="CE21" s="1513"/>
      <c r="CF21" s="1513"/>
      <c r="CG21" s="1511">
        <v>3408604</v>
      </c>
      <c r="CH21" s="1511"/>
      <c r="CI21" s="1511"/>
      <c r="CJ21" s="1511"/>
      <c r="CK21" s="1511"/>
      <c r="CL21" s="1511"/>
      <c r="CM21" s="1511"/>
      <c r="CN21" s="1511"/>
      <c r="CO21" s="1511"/>
      <c r="CP21" s="1511"/>
      <c r="CQ21" s="1511"/>
      <c r="CR21" s="1511"/>
      <c r="CS21" s="1511"/>
      <c r="CT21" s="1511"/>
      <c r="CU21" s="1511"/>
      <c r="CV21" s="1511">
        <v>259624</v>
      </c>
      <c r="CW21" s="1511"/>
      <c r="CX21" s="1511"/>
      <c r="CY21" s="1511"/>
      <c r="CZ21" s="1511"/>
      <c r="DA21" s="1511"/>
      <c r="DB21" s="1511"/>
      <c r="DC21" s="1511"/>
      <c r="DD21" s="1511"/>
      <c r="DE21" s="1511"/>
      <c r="DF21" s="1511"/>
      <c r="DG21" s="1511"/>
      <c r="DH21" s="1511"/>
      <c r="DI21" s="1511"/>
      <c r="DJ21" s="1487"/>
      <c r="DK21" s="1511">
        <v>3148980</v>
      </c>
      <c r="DL21" s="1511"/>
      <c r="DM21" s="1511"/>
      <c r="DN21" s="1511"/>
      <c r="DO21" s="1511"/>
      <c r="DP21" s="1511"/>
      <c r="DQ21" s="1511"/>
      <c r="DR21" s="1511"/>
      <c r="DS21" s="1511"/>
      <c r="DT21" s="1511"/>
      <c r="DU21" s="1511"/>
      <c r="DV21" s="1511"/>
      <c r="DW21" s="1511"/>
      <c r="DX21" s="1511"/>
      <c r="DY21" s="1516"/>
    </row>
    <row r="22" spans="1:129" ht="22.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590">
        <v>1</v>
      </c>
      <c r="AC22" s="591"/>
      <c r="AD22" s="592"/>
      <c r="AE22" s="593">
        <v>0</v>
      </c>
      <c r="AF22" s="591"/>
      <c r="AG22" s="592"/>
      <c r="AH22" s="593">
        <v>0</v>
      </c>
      <c r="AI22" s="591"/>
      <c r="AJ22" s="594"/>
      <c r="AK22" s="583">
        <f>SUM(AK13:AV21)</f>
        <v>3873</v>
      </c>
      <c r="AL22" s="584"/>
      <c r="AM22" s="584"/>
      <c r="AN22" s="584"/>
      <c r="AO22" s="584"/>
      <c r="AP22" s="584"/>
      <c r="AQ22" s="584"/>
      <c r="AR22" s="584"/>
      <c r="AS22" s="584"/>
      <c r="AT22" s="584"/>
      <c r="AU22" s="584"/>
      <c r="AV22" s="585"/>
      <c r="AW22" s="583">
        <f>SUM(AW13:BH21)</f>
        <v>441</v>
      </c>
      <c r="AX22" s="584"/>
      <c r="AY22" s="584"/>
      <c r="AZ22" s="584"/>
      <c r="BA22" s="584"/>
      <c r="BB22" s="584"/>
      <c r="BC22" s="584"/>
      <c r="BD22" s="584"/>
      <c r="BE22" s="584"/>
      <c r="BF22" s="584"/>
      <c r="BG22" s="584"/>
      <c r="BH22" s="585"/>
      <c r="BI22" s="583">
        <f t="shared" si="0"/>
        <v>4314</v>
      </c>
      <c r="BJ22" s="584"/>
      <c r="BK22" s="584"/>
      <c r="BL22" s="584"/>
      <c r="BM22" s="584"/>
      <c r="BN22" s="584"/>
      <c r="BO22" s="584"/>
      <c r="BP22" s="584"/>
      <c r="BQ22" s="584"/>
      <c r="BR22" s="584"/>
      <c r="BS22" s="584"/>
      <c r="BT22" s="585"/>
      <c r="BU22" s="583">
        <f>SUM(BU13:CF21)</f>
        <v>19</v>
      </c>
      <c r="BV22" s="584"/>
      <c r="BW22" s="584"/>
      <c r="BX22" s="584"/>
      <c r="BY22" s="584"/>
      <c r="BZ22" s="584"/>
      <c r="CA22" s="584"/>
      <c r="CB22" s="584"/>
      <c r="CC22" s="584"/>
      <c r="CD22" s="584"/>
      <c r="CE22" s="584"/>
      <c r="CF22" s="585"/>
      <c r="CG22" s="583">
        <f>SUM(CG13:CU21)</f>
        <v>13914647</v>
      </c>
      <c r="CH22" s="586"/>
      <c r="CI22" s="586"/>
      <c r="CJ22" s="586"/>
      <c r="CK22" s="586"/>
      <c r="CL22" s="586"/>
      <c r="CM22" s="586"/>
      <c r="CN22" s="586"/>
      <c r="CO22" s="586"/>
      <c r="CP22" s="586"/>
      <c r="CQ22" s="586"/>
      <c r="CR22" s="586"/>
      <c r="CS22" s="586"/>
      <c r="CT22" s="586"/>
      <c r="CU22" s="587"/>
      <c r="CV22" s="583">
        <f>SUM(CV13:DJ21)</f>
        <v>4643291</v>
      </c>
      <c r="CW22" s="586"/>
      <c r="CX22" s="586"/>
      <c r="CY22" s="586"/>
      <c r="CZ22" s="586"/>
      <c r="DA22" s="586"/>
      <c r="DB22" s="586"/>
      <c r="DC22" s="586"/>
      <c r="DD22" s="586"/>
      <c r="DE22" s="586"/>
      <c r="DF22" s="586"/>
      <c r="DG22" s="586"/>
      <c r="DH22" s="586"/>
      <c r="DI22" s="586"/>
      <c r="DJ22" s="587"/>
      <c r="DK22" s="484">
        <f>SUM(DK13:DY21)</f>
        <v>9271356</v>
      </c>
      <c r="DL22" s="485"/>
      <c r="DM22" s="485"/>
      <c r="DN22" s="485"/>
      <c r="DO22" s="485"/>
      <c r="DP22" s="485"/>
      <c r="DQ22" s="485"/>
      <c r="DR22" s="485"/>
      <c r="DS22" s="485"/>
      <c r="DT22" s="485"/>
      <c r="DU22" s="485"/>
      <c r="DV22" s="485"/>
      <c r="DW22" s="485"/>
      <c r="DX22" s="485"/>
      <c r="DY22" s="574"/>
    </row>
    <row r="23" spans="1:129" ht="15"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21"/>
      <c r="AC23" s="21"/>
      <c r="AD23" s="21"/>
      <c r="AE23" s="21"/>
      <c r="AF23" s="21"/>
      <c r="AG23" s="21"/>
      <c r="AH23" s="21"/>
      <c r="AI23" s="21"/>
      <c r="AJ23" s="21"/>
      <c r="AK23" s="22"/>
      <c r="AL23" s="23"/>
      <c r="AM23" s="23"/>
      <c r="AN23" s="23"/>
      <c r="AO23" s="23"/>
      <c r="AP23" s="23"/>
      <c r="AQ23" s="23"/>
      <c r="AR23" s="23"/>
      <c r="AS23" s="23"/>
      <c r="AT23" s="23"/>
      <c r="AU23" s="23"/>
      <c r="AV23" s="23"/>
      <c r="AW23" s="22"/>
      <c r="AX23" s="23"/>
      <c r="AY23" s="23"/>
      <c r="AZ23" s="23"/>
      <c r="BA23" s="23"/>
      <c r="BB23" s="23"/>
      <c r="BC23" s="23"/>
      <c r="BD23" s="23"/>
      <c r="BE23" s="23"/>
      <c r="BF23" s="23"/>
      <c r="BG23" s="23"/>
      <c r="BH23" s="23"/>
      <c r="BI23" s="22"/>
      <c r="BJ23" s="23"/>
      <c r="BK23" s="23"/>
      <c r="BL23" s="23"/>
      <c r="BM23" s="23"/>
      <c r="BN23" s="23"/>
      <c r="BO23" s="23"/>
      <c r="BP23" s="23"/>
      <c r="BQ23" s="23"/>
      <c r="BR23" s="23"/>
      <c r="BS23" s="23"/>
      <c r="BT23" s="23"/>
      <c r="BU23" s="22"/>
      <c r="BV23" s="23"/>
      <c r="BW23" s="23"/>
      <c r="BX23" s="23"/>
      <c r="BY23" s="23"/>
      <c r="BZ23" s="23"/>
      <c r="CA23" s="23"/>
      <c r="CB23" s="23"/>
      <c r="CC23" s="23"/>
      <c r="CD23" s="23"/>
      <c r="CE23" s="23"/>
      <c r="CF23" s="23"/>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row>
    <row r="24" spans="1:129"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578">
        <v>1</v>
      </c>
      <c r="AC24" s="579"/>
      <c r="AD24" s="580"/>
      <c r="AE24" s="581">
        <v>1</v>
      </c>
      <c r="AF24" s="579"/>
      <c r="AG24" s="580"/>
      <c r="AH24" s="581">
        <v>0</v>
      </c>
      <c r="AI24" s="579"/>
      <c r="AJ24" s="582"/>
      <c r="AK24" s="540">
        <f>SUM(AK13:AV15)</f>
        <v>2773</v>
      </c>
      <c r="AL24" s="541"/>
      <c r="AM24" s="541"/>
      <c r="AN24" s="541"/>
      <c r="AO24" s="541"/>
      <c r="AP24" s="541"/>
      <c r="AQ24" s="541"/>
      <c r="AR24" s="541"/>
      <c r="AS24" s="541"/>
      <c r="AT24" s="541"/>
      <c r="AU24" s="541"/>
      <c r="AV24" s="542"/>
      <c r="AW24" s="540">
        <f>SUM(AW13:BH15)</f>
        <v>405</v>
      </c>
      <c r="AX24" s="541"/>
      <c r="AY24" s="541"/>
      <c r="AZ24" s="541"/>
      <c r="BA24" s="541"/>
      <c r="BB24" s="541"/>
      <c r="BC24" s="541"/>
      <c r="BD24" s="541"/>
      <c r="BE24" s="541"/>
      <c r="BF24" s="541"/>
      <c r="BG24" s="541"/>
      <c r="BH24" s="542"/>
      <c r="BI24" s="540">
        <f>SUM(AK24:BH24)</f>
        <v>3178</v>
      </c>
      <c r="BJ24" s="541"/>
      <c r="BK24" s="541"/>
      <c r="BL24" s="541"/>
      <c r="BM24" s="541"/>
      <c r="BN24" s="541"/>
      <c r="BO24" s="541"/>
      <c r="BP24" s="541"/>
      <c r="BQ24" s="541"/>
      <c r="BR24" s="541"/>
      <c r="BS24" s="541"/>
      <c r="BT24" s="542"/>
      <c r="BU24" s="540">
        <f>SUM(BU13:CF15)</f>
        <v>19</v>
      </c>
      <c r="BV24" s="541"/>
      <c r="BW24" s="541"/>
      <c r="BX24" s="541"/>
      <c r="BY24" s="541"/>
      <c r="BZ24" s="541"/>
      <c r="CA24" s="541"/>
      <c r="CB24" s="541"/>
      <c r="CC24" s="541"/>
      <c r="CD24" s="541"/>
      <c r="CE24" s="541"/>
      <c r="CF24" s="542"/>
      <c r="CG24" s="540">
        <f>SUM(CG13:CU15)</f>
        <v>5326299</v>
      </c>
      <c r="CH24" s="575"/>
      <c r="CI24" s="575"/>
      <c r="CJ24" s="575"/>
      <c r="CK24" s="575"/>
      <c r="CL24" s="575"/>
      <c r="CM24" s="575"/>
      <c r="CN24" s="575"/>
      <c r="CO24" s="575"/>
      <c r="CP24" s="575"/>
      <c r="CQ24" s="575"/>
      <c r="CR24" s="575"/>
      <c r="CS24" s="575"/>
      <c r="CT24" s="575"/>
      <c r="CU24" s="576"/>
      <c r="CV24" s="540">
        <f>SUM(CV13:DJ15)</f>
        <v>2992112</v>
      </c>
      <c r="CW24" s="575"/>
      <c r="CX24" s="575"/>
      <c r="CY24" s="575"/>
      <c r="CZ24" s="575"/>
      <c r="DA24" s="575"/>
      <c r="DB24" s="575"/>
      <c r="DC24" s="575"/>
      <c r="DD24" s="575"/>
      <c r="DE24" s="575"/>
      <c r="DF24" s="575"/>
      <c r="DG24" s="575"/>
      <c r="DH24" s="575"/>
      <c r="DI24" s="575"/>
      <c r="DJ24" s="576"/>
      <c r="DK24" s="487">
        <f>SUM(DK13:DY15)</f>
        <v>2334187</v>
      </c>
      <c r="DL24" s="488"/>
      <c r="DM24" s="488"/>
      <c r="DN24" s="488"/>
      <c r="DO24" s="488"/>
      <c r="DP24" s="488"/>
      <c r="DQ24" s="488"/>
      <c r="DR24" s="488"/>
      <c r="DS24" s="488"/>
      <c r="DT24" s="488"/>
      <c r="DU24" s="488"/>
      <c r="DV24" s="488"/>
      <c r="DW24" s="488"/>
      <c r="DX24" s="488"/>
      <c r="DY24" s="577"/>
    </row>
    <row r="25" spans="1:129"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508">
        <v>1</v>
      </c>
      <c r="AC25" s="509"/>
      <c r="AD25" s="510"/>
      <c r="AE25" s="511">
        <v>2</v>
      </c>
      <c r="AF25" s="509"/>
      <c r="AG25" s="510"/>
      <c r="AH25" s="511">
        <v>0</v>
      </c>
      <c r="AI25" s="509"/>
      <c r="AJ25" s="512"/>
      <c r="AK25" s="481">
        <f>SUM(AK16:AV19)</f>
        <v>902</v>
      </c>
      <c r="AL25" s="543"/>
      <c r="AM25" s="543"/>
      <c r="AN25" s="543"/>
      <c r="AO25" s="543"/>
      <c r="AP25" s="543"/>
      <c r="AQ25" s="543"/>
      <c r="AR25" s="543"/>
      <c r="AS25" s="543"/>
      <c r="AT25" s="543"/>
      <c r="AU25" s="543"/>
      <c r="AV25" s="544"/>
      <c r="AW25" s="481">
        <f>SUM(AW16:BH19)</f>
        <v>36</v>
      </c>
      <c r="AX25" s="543"/>
      <c r="AY25" s="543"/>
      <c r="AZ25" s="543"/>
      <c r="BA25" s="543"/>
      <c r="BB25" s="543"/>
      <c r="BC25" s="543"/>
      <c r="BD25" s="543"/>
      <c r="BE25" s="543"/>
      <c r="BF25" s="543"/>
      <c r="BG25" s="543"/>
      <c r="BH25" s="544"/>
      <c r="BI25" s="540">
        <f>SUM(AK25:BH25)</f>
        <v>938</v>
      </c>
      <c r="BJ25" s="541"/>
      <c r="BK25" s="541"/>
      <c r="BL25" s="541"/>
      <c r="BM25" s="541"/>
      <c r="BN25" s="541"/>
      <c r="BO25" s="541"/>
      <c r="BP25" s="541"/>
      <c r="BQ25" s="541"/>
      <c r="BR25" s="541"/>
      <c r="BS25" s="541"/>
      <c r="BT25" s="542"/>
      <c r="BU25" s="481">
        <f>SUM(BU16:CF19)</f>
        <v>0</v>
      </c>
      <c r="BV25" s="543"/>
      <c r="BW25" s="543"/>
      <c r="BX25" s="543"/>
      <c r="BY25" s="543"/>
      <c r="BZ25" s="543"/>
      <c r="CA25" s="543"/>
      <c r="CB25" s="543"/>
      <c r="CC25" s="543"/>
      <c r="CD25" s="543"/>
      <c r="CE25" s="543"/>
      <c r="CF25" s="544"/>
      <c r="CG25" s="481">
        <f>SUM(CG16:CU19)</f>
        <v>4421960</v>
      </c>
      <c r="CH25" s="482"/>
      <c r="CI25" s="482"/>
      <c r="CJ25" s="482"/>
      <c r="CK25" s="482"/>
      <c r="CL25" s="482"/>
      <c r="CM25" s="482"/>
      <c r="CN25" s="482"/>
      <c r="CO25" s="482"/>
      <c r="CP25" s="482"/>
      <c r="CQ25" s="482"/>
      <c r="CR25" s="482"/>
      <c r="CS25" s="482"/>
      <c r="CT25" s="482"/>
      <c r="CU25" s="483"/>
      <c r="CV25" s="481">
        <f>SUM(CV16:DJ19)</f>
        <v>1264954</v>
      </c>
      <c r="CW25" s="482"/>
      <c r="CX25" s="482"/>
      <c r="CY25" s="482"/>
      <c r="CZ25" s="482"/>
      <c r="DA25" s="482"/>
      <c r="DB25" s="482"/>
      <c r="DC25" s="482"/>
      <c r="DD25" s="482"/>
      <c r="DE25" s="482"/>
      <c r="DF25" s="482"/>
      <c r="DG25" s="482"/>
      <c r="DH25" s="482"/>
      <c r="DI25" s="482"/>
      <c r="DJ25" s="483"/>
      <c r="DK25" s="481">
        <f>SUM(DK16:DY19)</f>
        <v>3157006</v>
      </c>
      <c r="DL25" s="482"/>
      <c r="DM25" s="482"/>
      <c r="DN25" s="482"/>
      <c r="DO25" s="482"/>
      <c r="DP25" s="482"/>
      <c r="DQ25" s="482"/>
      <c r="DR25" s="482"/>
      <c r="DS25" s="482"/>
      <c r="DT25" s="482"/>
      <c r="DU25" s="482"/>
      <c r="DV25" s="482"/>
      <c r="DW25" s="482"/>
      <c r="DX25" s="482"/>
      <c r="DY25" s="545"/>
    </row>
    <row r="26" spans="1:129"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508">
        <v>1</v>
      </c>
      <c r="AC26" s="509"/>
      <c r="AD26" s="510"/>
      <c r="AE26" s="511">
        <v>3</v>
      </c>
      <c r="AF26" s="509"/>
      <c r="AG26" s="510"/>
      <c r="AH26" s="511">
        <v>0</v>
      </c>
      <c r="AI26" s="509"/>
      <c r="AJ26" s="512"/>
      <c r="AK26" s="481">
        <f>AK20</f>
        <v>76</v>
      </c>
      <c r="AL26" s="543"/>
      <c r="AM26" s="543"/>
      <c r="AN26" s="543"/>
      <c r="AO26" s="543"/>
      <c r="AP26" s="543"/>
      <c r="AQ26" s="543"/>
      <c r="AR26" s="543"/>
      <c r="AS26" s="543"/>
      <c r="AT26" s="543"/>
      <c r="AU26" s="543"/>
      <c r="AV26" s="544"/>
      <c r="AW26" s="481">
        <f>AW20</f>
        <v>0</v>
      </c>
      <c r="AX26" s="543"/>
      <c r="AY26" s="543"/>
      <c r="AZ26" s="543"/>
      <c r="BA26" s="543"/>
      <c r="BB26" s="543"/>
      <c r="BC26" s="543"/>
      <c r="BD26" s="543"/>
      <c r="BE26" s="543"/>
      <c r="BF26" s="543"/>
      <c r="BG26" s="543"/>
      <c r="BH26" s="544"/>
      <c r="BI26" s="540">
        <f>SUM(AK26:BH26)</f>
        <v>76</v>
      </c>
      <c r="BJ26" s="541"/>
      <c r="BK26" s="541"/>
      <c r="BL26" s="541"/>
      <c r="BM26" s="541"/>
      <c r="BN26" s="541"/>
      <c r="BO26" s="541"/>
      <c r="BP26" s="541"/>
      <c r="BQ26" s="541"/>
      <c r="BR26" s="541"/>
      <c r="BS26" s="541"/>
      <c r="BT26" s="542"/>
      <c r="BU26" s="481">
        <f>BU20</f>
        <v>0</v>
      </c>
      <c r="BV26" s="543"/>
      <c r="BW26" s="543"/>
      <c r="BX26" s="543"/>
      <c r="BY26" s="543"/>
      <c r="BZ26" s="543"/>
      <c r="CA26" s="543"/>
      <c r="CB26" s="543"/>
      <c r="CC26" s="543"/>
      <c r="CD26" s="543"/>
      <c r="CE26" s="543"/>
      <c r="CF26" s="544"/>
      <c r="CG26" s="481">
        <f>CG20</f>
        <v>757784</v>
      </c>
      <c r="CH26" s="482"/>
      <c r="CI26" s="482"/>
      <c r="CJ26" s="482"/>
      <c r="CK26" s="482"/>
      <c r="CL26" s="482"/>
      <c r="CM26" s="482"/>
      <c r="CN26" s="482"/>
      <c r="CO26" s="482"/>
      <c r="CP26" s="482"/>
      <c r="CQ26" s="482"/>
      <c r="CR26" s="482"/>
      <c r="CS26" s="482"/>
      <c r="CT26" s="482"/>
      <c r="CU26" s="483"/>
      <c r="CV26" s="481">
        <f>CV20</f>
        <v>126601</v>
      </c>
      <c r="CW26" s="482"/>
      <c r="CX26" s="482"/>
      <c r="CY26" s="482"/>
      <c r="CZ26" s="482"/>
      <c r="DA26" s="482"/>
      <c r="DB26" s="482"/>
      <c r="DC26" s="482"/>
      <c r="DD26" s="482"/>
      <c r="DE26" s="482"/>
      <c r="DF26" s="482"/>
      <c r="DG26" s="482"/>
      <c r="DH26" s="482"/>
      <c r="DI26" s="482"/>
      <c r="DJ26" s="483"/>
      <c r="DK26" s="481">
        <f>DK20</f>
        <v>631183</v>
      </c>
      <c r="DL26" s="482"/>
      <c r="DM26" s="482"/>
      <c r="DN26" s="482"/>
      <c r="DO26" s="482"/>
      <c r="DP26" s="482"/>
      <c r="DQ26" s="482"/>
      <c r="DR26" s="482"/>
      <c r="DS26" s="482"/>
      <c r="DT26" s="482"/>
      <c r="DU26" s="482"/>
      <c r="DV26" s="482"/>
      <c r="DW26" s="482"/>
      <c r="DX26" s="482"/>
      <c r="DY26" s="545"/>
    </row>
    <row r="27" spans="1:129"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521">
        <v>1</v>
      </c>
      <c r="AC27" s="519"/>
      <c r="AD27" s="520"/>
      <c r="AE27" s="518">
        <v>4</v>
      </c>
      <c r="AF27" s="519"/>
      <c r="AG27" s="520"/>
      <c r="AH27" s="518">
        <v>0</v>
      </c>
      <c r="AI27" s="519"/>
      <c r="AJ27" s="533"/>
      <c r="AK27" s="484">
        <f>AK21</f>
        <v>122</v>
      </c>
      <c r="AL27" s="571"/>
      <c r="AM27" s="571"/>
      <c r="AN27" s="571"/>
      <c r="AO27" s="571"/>
      <c r="AP27" s="571"/>
      <c r="AQ27" s="571"/>
      <c r="AR27" s="571"/>
      <c r="AS27" s="571"/>
      <c r="AT27" s="571"/>
      <c r="AU27" s="571"/>
      <c r="AV27" s="572"/>
      <c r="AW27" s="484">
        <f>AW21</f>
        <v>0</v>
      </c>
      <c r="AX27" s="571"/>
      <c r="AY27" s="571"/>
      <c r="AZ27" s="571"/>
      <c r="BA27" s="571"/>
      <c r="BB27" s="571"/>
      <c r="BC27" s="571"/>
      <c r="BD27" s="571"/>
      <c r="BE27" s="571"/>
      <c r="BF27" s="571"/>
      <c r="BG27" s="571"/>
      <c r="BH27" s="572"/>
      <c r="BI27" s="484">
        <f>SUM(AK27:BH27)</f>
        <v>122</v>
      </c>
      <c r="BJ27" s="571"/>
      <c r="BK27" s="571"/>
      <c r="BL27" s="571"/>
      <c r="BM27" s="571"/>
      <c r="BN27" s="571"/>
      <c r="BO27" s="571"/>
      <c r="BP27" s="571"/>
      <c r="BQ27" s="571"/>
      <c r="BR27" s="571"/>
      <c r="BS27" s="571"/>
      <c r="BT27" s="572"/>
      <c r="BU27" s="484">
        <f>BU21</f>
        <v>0</v>
      </c>
      <c r="BV27" s="571"/>
      <c r="BW27" s="571"/>
      <c r="BX27" s="571"/>
      <c r="BY27" s="571"/>
      <c r="BZ27" s="571"/>
      <c r="CA27" s="571"/>
      <c r="CB27" s="571"/>
      <c r="CC27" s="571"/>
      <c r="CD27" s="571"/>
      <c r="CE27" s="571"/>
      <c r="CF27" s="572"/>
      <c r="CG27" s="484">
        <f>CG21</f>
        <v>3408604</v>
      </c>
      <c r="CH27" s="485"/>
      <c r="CI27" s="485"/>
      <c r="CJ27" s="485"/>
      <c r="CK27" s="485"/>
      <c r="CL27" s="485"/>
      <c r="CM27" s="485"/>
      <c r="CN27" s="485"/>
      <c r="CO27" s="485"/>
      <c r="CP27" s="485"/>
      <c r="CQ27" s="485"/>
      <c r="CR27" s="485"/>
      <c r="CS27" s="485"/>
      <c r="CT27" s="485"/>
      <c r="CU27" s="486"/>
      <c r="CV27" s="484">
        <f>CV21</f>
        <v>259624</v>
      </c>
      <c r="CW27" s="485"/>
      <c r="CX27" s="485"/>
      <c r="CY27" s="485"/>
      <c r="CZ27" s="485"/>
      <c r="DA27" s="485"/>
      <c r="DB27" s="485"/>
      <c r="DC27" s="485"/>
      <c r="DD27" s="485"/>
      <c r="DE27" s="485"/>
      <c r="DF27" s="485"/>
      <c r="DG27" s="485"/>
      <c r="DH27" s="485"/>
      <c r="DI27" s="485"/>
      <c r="DJ27" s="486"/>
      <c r="DK27" s="484">
        <f>DK21</f>
        <v>3148980</v>
      </c>
      <c r="DL27" s="485"/>
      <c r="DM27" s="485"/>
      <c r="DN27" s="485"/>
      <c r="DO27" s="485"/>
      <c r="DP27" s="485"/>
      <c r="DQ27" s="485"/>
      <c r="DR27" s="485"/>
      <c r="DS27" s="485"/>
      <c r="DT27" s="485"/>
      <c r="DU27" s="485"/>
      <c r="DV27" s="485"/>
      <c r="DW27" s="485"/>
      <c r="DX27" s="485"/>
      <c r="DY27" s="574"/>
    </row>
    <row r="28" spans="1:129" ht="11.25" customHeight="1" thickBot="1">
      <c r="M28" s="16"/>
      <c r="R28" s="16"/>
      <c r="U28" s="17"/>
      <c r="V28" s="17"/>
      <c r="W28" s="17"/>
      <c r="AB28" s="24"/>
      <c r="AC28" s="24"/>
      <c r="AD28" s="24"/>
      <c r="AE28" s="24"/>
      <c r="AF28" s="24"/>
      <c r="AG28" s="24"/>
      <c r="AH28" s="24"/>
      <c r="AI28" s="24"/>
      <c r="AJ28" s="24"/>
      <c r="DA28" s="16"/>
      <c r="DF28" s="16"/>
      <c r="DJ28" s="25"/>
    </row>
    <row r="29" spans="1:129"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531">
        <v>1</v>
      </c>
      <c r="AC29" s="516"/>
      <c r="AD29" s="532"/>
      <c r="AE29" s="515">
        <v>5</v>
      </c>
      <c r="AF29" s="516"/>
      <c r="AG29" s="532"/>
      <c r="AH29" s="515">
        <v>0</v>
      </c>
      <c r="AI29" s="516"/>
      <c r="AJ29" s="517"/>
      <c r="AK29" s="1504">
        <v>3675</v>
      </c>
      <c r="AL29" s="1514"/>
      <c r="AM29" s="1514"/>
      <c r="AN29" s="1514"/>
      <c r="AO29" s="1514"/>
      <c r="AP29" s="1514"/>
      <c r="AQ29" s="1514"/>
      <c r="AR29" s="1514"/>
      <c r="AS29" s="1514"/>
      <c r="AT29" s="1514"/>
      <c r="AU29" s="1514"/>
      <c r="AV29" s="1514"/>
      <c r="AW29" s="1504">
        <v>439</v>
      </c>
      <c r="AX29" s="1514"/>
      <c r="AY29" s="1514"/>
      <c r="AZ29" s="1514"/>
      <c r="BA29" s="1514"/>
      <c r="BB29" s="1514"/>
      <c r="BC29" s="1514"/>
      <c r="BD29" s="1514"/>
      <c r="BE29" s="1514"/>
      <c r="BF29" s="1514"/>
      <c r="BG29" s="1514"/>
      <c r="BH29" s="1514"/>
      <c r="BI29" s="347">
        <f>SUM(AK29:BH29)</f>
        <v>4114</v>
      </c>
      <c r="BJ29" s="348"/>
      <c r="BK29" s="348"/>
      <c r="BL29" s="348"/>
      <c r="BM29" s="348"/>
      <c r="BN29" s="348"/>
      <c r="BO29" s="348"/>
      <c r="BP29" s="348"/>
      <c r="BQ29" s="348"/>
      <c r="BR29" s="348"/>
      <c r="BS29" s="348"/>
      <c r="BT29" s="348"/>
      <c r="BU29" s="1504">
        <v>19</v>
      </c>
      <c r="BV29" s="1514"/>
      <c r="BW29" s="1514"/>
      <c r="BX29" s="1514"/>
      <c r="BY29" s="1514"/>
      <c r="BZ29" s="1514"/>
      <c r="CA29" s="1514"/>
      <c r="CB29" s="1514"/>
      <c r="CC29" s="1514"/>
      <c r="CD29" s="1514"/>
      <c r="CE29" s="1514"/>
      <c r="CF29" s="1514"/>
      <c r="CG29" s="1504">
        <v>9746096</v>
      </c>
      <c r="CH29" s="1504"/>
      <c r="CI29" s="1504"/>
      <c r="CJ29" s="1504"/>
      <c r="CK29" s="1504"/>
      <c r="CL29" s="1504"/>
      <c r="CM29" s="1504"/>
      <c r="CN29" s="1504"/>
      <c r="CO29" s="1504"/>
      <c r="CP29" s="1504"/>
      <c r="CQ29" s="1504"/>
      <c r="CR29" s="1504"/>
      <c r="CS29" s="1504"/>
      <c r="CT29" s="1504"/>
      <c r="CU29" s="1504"/>
      <c r="CV29" s="1504">
        <v>4254911</v>
      </c>
      <c r="CW29" s="1504"/>
      <c r="CX29" s="1504"/>
      <c r="CY29" s="1504"/>
      <c r="CZ29" s="1504"/>
      <c r="DA29" s="1504"/>
      <c r="DB29" s="1504"/>
      <c r="DC29" s="1504"/>
      <c r="DD29" s="1504"/>
      <c r="DE29" s="1504"/>
      <c r="DF29" s="1504"/>
      <c r="DG29" s="1504"/>
      <c r="DH29" s="1504"/>
      <c r="DI29" s="1504"/>
      <c r="DJ29" s="1483"/>
      <c r="DK29" s="1504">
        <v>5491185</v>
      </c>
      <c r="DL29" s="1504"/>
      <c r="DM29" s="1504"/>
      <c r="DN29" s="1504"/>
      <c r="DO29" s="1504"/>
      <c r="DP29" s="1504"/>
      <c r="DQ29" s="1504"/>
      <c r="DR29" s="1504"/>
      <c r="DS29" s="1504"/>
      <c r="DT29" s="1504"/>
      <c r="DU29" s="1504"/>
      <c r="DV29" s="1504"/>
      <c r="DW29" s="1504"/>
      <c r="DX29" s="1504"/>
      <c r="DY29" s="1515"/>
    </row>
    <row r="30" spans="1:129"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508">
        <v>1</v>
      </c>
      <c r="AC30" s="509"/>
      <c r="AD30" s="510"/>
      <c r="AE30" s="511">
        <v>6</v>
      </c>
      <c r="AF30" s="509"/>
      <c r="AG30" s="510"/>
      <c r="AH30" s="511">
        <v>0</v>
      </c>
      <c r="AI30" s="509"/>
      <c r="AJ30" s="512"/>
      <c r="AK30" s="1511">
        <v>76</v>
      </c>
      <c r="AL30" s="1513"/>
      <c r="AM30" s="1513"/>
      <c r="AN30" s="1513"/>
      <c r="AO30" s="1513"/>
      <c r="AP30" s="1513"/>
      <c r="AQ30" s="1513"/>
      <c r="AR30" s="1513"/>
      <c r="AS30" s="1513"/>
      <c r="AT30" s="1513"/>
      <c r="AU30" s="1513"/>
      <c r="AV30" s="1513"/>
      <c r="AW30" s="1511"/>
      <c r="AX30" s="1513"/>
      <c r="AY30" s="1513"/>
      <c r="AZ30" s="1513"/>
      <c r="BA30" s="1513"/>
      <c r="BB30" s="1513"/>
      <c r="BC30" s="1513"/>
      <c r="BD30" s="1513"/>
      <c r="BE30" s="1513"/>
      <c r="BF30" s="1513"/>
      <c r="BG30" s="1513"/>
      <c r="BH30" s="1513"/>
      <c r="BI30" s="330">
        <f>SUM(AK30:BH30)</f>
        <v>76</v>
      </c>
      <c r="BJ30" s="331"/>
      <c r="BK30" s="331"/>
      <c r="BL30" s="331"/>
      <c r="BM30" s="331"/>
      <c r="BN30" s="331"/>
      <c r="BO30" s="331"/>
      <c r="BP30" s="331"/>
      <c r="BQ30" s="331"/>
      <c r="BR30" s="331"/>
      <c r="BS30" s="331"/>
      <c r="BT30" s="331"/>
      <c r="BU30" s="1511"/>
      <c r="BV30" s="1513"/>
      <c r="BW30" s="1513"/>
      <c r="BX30" s="1513"/>
      <c r="BY30" s="1513"/>
      <c r="BZ30" s="1513"/>
      <c r="CA30" s="1513"/>
      <c r="CB30" s="1513"/>
      <c r="CC30" s="1513"/>
      <c r="CD30" s="1513"/>
      <c r="CE30" s="1513"/>
      <c r="CF30" s="1513"/>
      <c r="CG30" s="1511">
        <v>757784</v>
      </c>
      <c r="CH30" s="1511"/>
      <c r="CI30" s="1511"/>
      <c r="CJ30" s="1511"/>
      <c r="CK30" s="1511"/>
      <c r="CL30" s="1511"/>
      <c r="CM30" s="1511"/>
      <c r="CN30" s="1511"/>
      <c r="CO30" s="1511"/>
      <c r="CP30" s="1511"/>
      <c r="CQ30" s="1511"/>
      <c r="CR30" s="1511"/>
      <c r="CS30" s="1511"/>
      <c r="CT30" s="1511"/>
      <c r="CU30" s="1511"/>
      <c r="CV30" s="1511">
        <v>126601</v>
      </c>
      <c r="CW30" s="1511"/>
      <c r="CX30" s="1511"/>
      <c r="CY30" s="1511"/>
      <c r="CZ30" s="1511"/>
      <c r="DA30" s="1511"/>
      <c r="DB30" s="1511"/>
      <c r="DC30" s="1511"/>
      <c r="DD30" s="1511"/>
      <c r="DE30" s="1511"/>
      <c r="DF30" s="1511"/>
      <c r="DG30" s="1511"/>
      <c r="DH30" s="1511"/>
      <c r="DI30" s="1511"/>
      <c r="DJ30" s="1487"/>
      <c r="DK30" s="1511">
        <v>631183</v>
      </c>
      <c r="DL30" s="1511"/>
      <c r="DM30" s="1511"/>
      <c r="DN30" s="1511"/>
      <c r="DO30" s="1511"/>
      <c r="DP30" s="1511"/>
      <c r="DQ30" s="1511"/>
      <c r="DR30" s="1511"/>
      <c r="DS30" s="1511"/>
      <c r="DT30" s="1511"/>
      <c r="DU30" s="1511"/>
      <c r="DV30" s="1511"/>
      <c r="DW30" s="1511"/>
      <c r="DX30" s="1511"/>
      <c r="DY30" s="1516"/>
    </row>
    <row r="31" spans="1:129" ht="15" customHeight="1">
      <c r="A31" s="550"/>
      <c r="B31" s="549"/>
      <c r="C31" s="549"/>
      <c r="D31" s="551"/>
      <c r="E31" s="551"/>
      <c r="F31" s="552"/>
      <c r="G31" s="245" t="s">
        <v>10</v>
      </c>
      <c r="H31" s="246"/>
      <c r="I31" s="246"/>
      <c r="J31" s="246"/>
      <c r="K31" s="246"/>
      <c r="L31" s="246"/>
      <c r="M31" s="246"/>
      <c r="N31" s="246"/>
      <c r="O31" s="246"/>
      <c r="P31" s="246"/>
      <c r="Q31" s="246"/>
      <c r="R31" s="246"/>
      <c r="S31" s="246"/>
      <c r="T31" s="246"/>
      <c r="U31" s="246"/>
      <c r="V31" s="246"/>
      <c r="W31" s="246"/>
      <c r="X31" s="246"/>
      <c r="Y31" s="246"/>
      <c r="Z31" s="246"/>
      <c r="AA31" s="513"/>
      <c r="AB31" s="508">
        <v>1</v>
      </c>
      <c r="AC31" s="509"/>
      <c r="AD31" s="510"/>
      <c r="AE31" s="511">
        <v>7</v>
      </c>
      <c r="AF31" s="509"/>
      <c r="AG31" s="510"/>
      <c r="AH31" s="511">
        <v>0</v>
      </c>
      <c r="AI31" s="509"/>
      <c r="AJ31" s="512"/>
      <c r="AK31" s="1511">
        <v>122</v>
      </c>
      <c r="AL31" s="1513"/>
      <c r="AM31" s="1513"/>
      <c r="AN31" s="1513"/>
      <c r="AO31" s="1513"/>
      <c r="AP31" s="1513"/>
      <c r="AQ31" s="1513"/>
      <c r="AR31" s="1513"/>
      <c r="AS31" s="1513"/>
      <c r="AT31" s="1513"/>
      <c r="AU31" s="1513"/>
      <c r="AV31" s="1513"/>
      <c r="AW31" s="1511"/>
      <c r="AX31" s="1513"/>
      <c r="AY31" s="1513"/>
      <c r="AZ31" s="1513"/>
      <c r="BA31" s="1513"/>
      <c r="BB31" s="1513"/>
      <c r="BC31" s="1513"/>
      <c r="BD31" s="1513"/>
      <c r="BE31" s="1513"/>
      <c r="BF31" s="1513"/>
      <c r="BG31" s="1513"/>
      <c r="BH31" s="1513"/>
      <c r="BI31" s="330">
        <f>SUM(AK31:BH31)</f>
        <v>122</v>
      </c>
      <c r="BJ31" s="331"/>
      <c r="BK31" s="331"/>
      <c r="BL31" s="331"/>
      <c r="BM31" s="331"/>
      <c r="BN31" s="331"/>
      <c r="BO31" s="331"/>
      <c r="BP31" s="331"/>
      <c r="BQ31" s="331"/>
      <c r="BR31" s="331"/>
      <c r="BS31" s="331"/>
      <c r="BT31" s="331"/>
      <c r="BU31" s="1511"/>
      <c r="BV31" s="1513"/>
      <c r="BW31" s="1513"/>
      <c r="BX31" s="1513"/>
      <c r="BY31" s="1513"/>
      <c r="BZ31" s="1513"/>
      <c r="CA31" s="1513"/>
      <c r="CB31" s="1513"/>
      <c r="CC31" s="1513"/>
      <c r="CD31" s="1513"/>
      <c r="CE31" s="1513"/>
      <c r="CF31" s="1513"/>
      <c r="CG31" s="1511">
        <v>3408604</v>
      </c>
      <c r="CH31" s="1511"/>
      <c r="CI31" s="1511"/>
      <c r="CJ31" s="1511"/>
      <c r="CK31" s="1511"/>
      <c r="CL31" s="1511"/>
      <c r="CM31" s="1511"/>
      <c r="CN31" s="1511"/>
      <c r="CO31" s="1511"/>
      <c r="CP31" s="1511"/>
      <c r="CQ31" s="1511"/>
      <c r="CR31" s="1511"/>
      <c r="CS31" s="1511"/>
      <c r="CT31" s="1511"/>
      <c r="CU31" s="1511"/>
      <c r="CV31" s="1511">
        <v>259624</v>
      </c>
      <c r="CW31" s="1511"/>
      <c r="CX31" s="1511"/>
      <c r="CY31" s="1511"/>
      <c r="CZ31" s="1511"/>
      <c r="DA31" s="1511"/>
      <c r="DB31" s="1511"/>
      <c r="DC31" s="1511"/>
      <c r="DD31" s="1511"/>
      <c r="DE31" s="1511"/>
      <c r="DF31" s="1511"/>
      <c r="DG31" s="1511"/>
      <c r="DH31" s="1511"/>
      <c r="DI31" s="1511"/>
      <c r="DJ31" s="1487"/>
      <c r="DK31" s="1511">
        <v>3148980</v>
      </c>
      <c r="DL31" s="1511"/>
      <c r="DM31" s="1511"/>
      <c r="DN31" s="1511"/>
      <c r="DO31" s="1511"/>
      <c r="DP31" s="1511"/>
      <c r="DQ31" s="1511"/>
      <c r="DR31" s="1511"/>
      <c r="DS31" s="1511"/>
      <c r="DT31" s="1511"/>
      <c r="DU31" s="1511"/>
      <c r="DV31" s="1511"/>
      <c r="DW31" s="1511"/>
      <c r="DX31" s="1511"/>
      <c r="DY31" s="1516"/>
    </row>
    <row r="32" spans="1:129"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521">
        <v>1</v>
      </c>
      <c r="AC32" s="519"/>
      <c r="AD32" s="520"/>
      <c r="AE32" s="518">
        <v>8</v>
      </c>
      <c r="AF32" s="519"/>
      <c r="AG32" s="520"/>
      <c r="AH32" s="518">
        <v>0</v>
      </c>
      <c r="AI32" s="519"/>
      <c r="AJ32" s="533"/>
      <c r="AK32" s="484">
        <f>SUM(AK29:AV31)</f>
        <v>3873</v>
      </c>
      <c r="AL32" s="571"/>
      <c r="AM32" s="571"/>
      <c r="AN32" s="571"/>
      <c r="AO32" s="571"/>
      <c r="AP32" s="571"/>
      <c r="AQ32" s="571"/>
      <c r="AR32" s="571"/>
      <c r="AS32" s="571"/>
      <c r="AT32" s="571"/>
      <c r="AU32" s="571"/>
      <c r="AV32" s="572"/>
      <c r="AW32" s="484">
        <f>SUM(AW29:BH31)</f>
        <v>439</v>
      </c>
      <c r="AX32" s="571"/>
      <c r="AY32" s="571"/>
      <c r="AZ32" s="571"/>
      <c r="BA32" s="571"/>
      <c r="BB32" s="571"/>
      <c r="BC32" s="571"/>
      <c r="BD32" s="571"/>
      <c r="BE32" s="571"/>
      <c r="BF32" s="571"/>
      <c r="BG32" s="571"/>
      <c r="BH32" s="572"/>
      <c r="BI32" s="321">
        <f>SUM(AK32:BH32)</f>
        <v>4312</v>
      </c>
      <c r="BJ32" s="534"/>
      <c r="BK32" s="534"/>
      <c r="BL32" s="534"/>
      <c r="BM32" s="534"/>
      <c r="BN32" s="534"/>
      <c r="BO32" s="534"/>
      <c r="BP32" s="534"/>
      <c r="BQ32" s="534"/>
      <c r="BR32" s="534"/>
      <c r="BS32" s="534"/>
      <c r="BT32" s="534"/>
      <c r="BU32" s="484">
        <f>SUM(BU29:CF31)</f>
        <v>19</v>
      </c>
      <c r="BV32" s="571"/>
      <c r="BW32" s="571"/>
      <c r="BX32" s="571"/>
      <c r="BY32" s="571"/>
      <c r="BZ32" s="571"/>
      <c r="CA32" s="571"/>
      <c r="CB32" s="571"/>
      <c r="CC32" s="571"/>
      <c r="CD32" s="571"/>
      <c r="CE32" s="571"/>
      <c r="CF32" s="572"/>
      <c r="CG32" s="484">
        <f>SUM(CG29:CU31)</f>
        <v>13912484</v>
      </c>
      <c r="CH32" s="485"/>
      <c r="CI32" s="485"/>
      <c r="CJ32" s="485"/>
      <c r="CK32" s="485"/>
      <c r="CL32" s="485"/>
      <c r="CM32" s="485"/>
      <c r="CN32" s="485"/>
      <c r="CO32" s="485"/>
      <c r="CP32" s="485"/>
      <c r="CQ32" s="485"/>
      <c r="CR32" s="485"/>
      <c r="CS32" s="485"/>
      <c r="CT32" s="485"/>
      <c r="CU32" s="486"/>
      <c r="CV32" s="484">
        <f>SUM(CV29:DJ31)</f>
        <v>4641136</v>
      </c>
      <c r="CW32" s="485"/>
      <c r="CX32" s="485"/>
      <c r="CY32" s="485"/>
      <c r="CZ32" s="485"/>
      <c r="DA32" s="485"/>
      <c r="DB32" s="485"/>
      <c r="DC32" s="485"/>
      <c r="DD32" s="485"/>
      <c r="DE32" s="485"/>
      <c r="DF32" s="485"/>
      <c r="DG32" s="485"/>
      <c r="DH32" s="485"/>
      <c r="DI32" s="485"/>
      <c r="DJ32" s="486"/>
      <c r="DK32" s="484">
        <f>SUM(DK29:DY31)</f>
        <v>9271348</v>
      </c>
      <c r="DL32" s="485"/>
      <c r="DM32" s="485"/>
      <c r="DN32" s="485"/>
      <c r="DO32" s="485"/>
      <c r="DP32" s="485"/>
      <c r="DQ32" s="485"/>
      <c r="DR32" s="485"/>
      <c r="DS32" s="485"/>
      <c r="DT32" s="485"/>
      <c r="DU32" s="485"/>
      <c r="DV32" s="485"/>
      <c r="DW32" s="485"/>
      <c r="DX32" s="485"/>
      <c r="DY32" s="574"/>
    </row>
    <row r="33" spans="1:135" s="17" customFormat="1" ht="15" customHeight="1">
      <c r="A33" s="36"/>
      <c r="B33" s="40"/>
      <c r="C33" s="40"/>
      <c r="D33" s="36"/>
      <c r="E33" s="36"/>
      <c r="F33" s="36"/>
      <c r="G33" s="137"/>
      <c r="H33" s="138"/>
      <c r="I33" s="138"/>
      <c r="J33" s="138"/>
      <c r="K33" s="138"/>
      <c r="L33" s="138"/>
      <c r="M33" s="138"/>
      <c r="N33" s="138"/>
      <c r="O33" s="138"/>
      <c r="P33" s="138"/>
      <c r="Q33" s="138"/>
      <c r="R33" s="138"/>
      <c r="S33" s="138"/>
      <c r="T33" s="138"/>
      <c r="U33" s="138"/>
      <c r="V33" s="138"/>
      <c r="W33" s="138"/>
      <c r="X33" s="138"/>
      <c r="Y33" s="138"/>
      <c r="Z33" s="138"/>
      <c r="AA33" s="138"/>
      <c r="AB33" s="99"/>
      <c r="AC33" s="99"/>
      <c r="AD33" s="99"/>
      <c r="AE33" s="99"/>
      <c r="AF33" s="100"/>
      <c r="AG33" s="100"/>
      <c r="AH33" s="100"/>
      <c r="AI33" s="100"/>
      <c r="AJ33" s="100"/>
      <c r="AK33" s="143"/>
      <c r="AL33" s="144"/>
      <c r="AM33" s="144"/>
      <c r="AN33" s="144"/>
      <c r="AO33" s="144"/>
      <c r="AP33" s="144"/>
      <c r="AQ33" s="144"/>
      <c r="AR33" s="144"/>
      <c r="AS33" s="144"/>
      <c r="AT33" s="144"/>
      <c r="AU33" s="144"/>
      <c r="AV33" s="144"/>
      <c r="AW33" s="143"/>
      <c r="AX33" s="144"/>
      <c r="AY33" s="144"/>
      <c r="AZ33" s="144"/>
      <c r="BA33" s="144"/>
      <c r="BB33" s="144"/>
      <c r="BC33" s="144"/>
      <c r="BD33" s="144"/>
      <c r="BE33" s="144"/>
      <c r="BF33" s="144"/>
      <c r="BG33" s="144"/>
      <c r="BH33" s="144"/>
      <c r="BI33" s="143"/>
      <c r="BJ33" s="144"/>
      <c r="BK33" s="144"/>
      <c r="BL33" s="144"/>
      <c r="BM33" s="144"/>
      <c r="BN33" s="144"/>
      <c r="BO33" s="144"/>
      <c r="BP33" s="144"/>
      <c r="BQ33" s="144"/>
      <c r="BR33" s="144"/>
      <c r="BS33" s="144"/>
      <c r="BT33" s="144"/>
      <c r="BU33" s="143"/>
      <c r="BV33" s="144"/>
      <c r="BW33" s="144"/>
      <c r="BX33" s="144"/>
      <c r="BY33" s="144"/>
      <c r="BZ33" s="144"/>
      <c r="CA33" s="144"/>
      <c r="CB33" s="144"/>
      <c r="CC33" s="144"/>
      <c r="CD33" s="144"/>
      <c r="CE33" s="144"/>
      <c r="CF33" s="144"/>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row>
    <row r="34" spans="1:135" s="152" customFormat="1" ht="12.75" customHeight="1">
      <c r="A34" s="561"/>
      <c r="B34" s="561"/>
      <c r="C34" s="561"/>
      <c r="D34" s="561"/>
      <c r="E34" s="561"/>
      <c r="F34" s="561"/>
      <c r="G34" s="562"/>
      <c r="H34" s="563" t="s">
        <v>62</v>
      </c>
      <c r="I34" s="266"/>
      <c r="J34" s="266"/>
      <c r="K34" s="266"/>
      <c r="L34" s="266"/>
      <c r="M34" s="266"/>
      <c r="N34" s="266"/>
      <c r="O34" s="266"/>
      <c r="P34" s="266"/>
      <c r="Q34" s="266"/>
      <c r="R34" s="266"/>
      <c r="S34" s="266"/>
      <c r="T34" s="266"/>
      <c r="U34" s="266"/>
      <c r="V34" s="266"/>
      <c r="W34" s="266"/>
      <c r="X34" s="266"/>
      <c r="Y34" s="267"/>
      <c r="Z34" s="564" t="s">
        <v>517</v>
      </c>
      <c r="AA34" s="266"/>
      <c r="AB34" s="266"/>
      <c r="AC34" s="266"/>
      <c r="AD34" s="266"/>
      <c r="AE34" s="267"/>
      <c r="AF34" s="514" t="str">
        <f>"第6表　課税標準額段階別"&amp; LEFT(表00!AA1,6) &amp; "分所得割額等に関する調
　　　　　　　　　　　　　　　　【営業等所得者】（つづき）
総　　括　　表"</f>
        <v>第6表　課税標準額段階別平成29年度分所得割額等に関する調
　　　　　　　　　　　　　　　　【営業等所得者】（つづき）
総　　括　　表</v>
      </c>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65" t="s">
        <v>608</v>
      </c>
      <c r="CZ34" s="565"/>
      <c r="DA34" s="565"/>
      <c r="DB34" s="565"/>
      <c r="DC34" s="565"/>
      <c r="DD34" s="565"/>
      <c r="DE34" s="565"/>
      <c r="DF34" s="565"/>
      <c r="DG34" s="565"/>
      <c r="DH34" s="565"/>
      <c r="DI34" s="565"/>
      <c r="DJ34" s="565"/>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5" s="152" customFormat="1" ht="13.15" customHeight="1" thickBot="1">
      <c r="A35" s="561"/>
      <c r="B35" s="561"/>
      <c r="C35" s="561"/>
      <c r="D35" s="561"/>
      <c r="E35" s="561"/>
      <c r="F35" s="561"/>
      <c r="G35" s="56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554"/>
      <c r="CZ35" s="554"/>
      <c r="DA35" s="554"/>
      <c r="DB35" s="554"/>
      <c r="DC35" s="554"/>
      <c r="DD35" s="554"/>
      <c r="DE35" s="554"/>
      <c r="DF35" s="554"/>
      <c r="DG35" s="554"/>
      <c r="DH35" s="554"/>
      <c r="DI35" s="554"/>
      <c r="DJ35" s="554"/>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5" s="152" customFormat="1" ht="25.5" customHeight="1" thickBot="1">
      <c r="A36" s="566"/>
      <c r="B36" s="567"/>
      <c r="C36" s="567"/>
      <c r="D36" s="567"/>
      <c r="E36" s="567"/>
      <c r="F36" s="567"/>
      <c r="G36" s="568"/>
      <c r="H36" s="555">
        <f>H3</f>
        <v>4</v>
      </c>
      <c r="I36" s="569"/>
      <c r="J36" s="570"/>
      <c r="K36" s="555">
        <f>K3</f>
        <v>2</v>
      </c>
      <c r="L36" s="569"/>
      <c r="M36" s="570"/>
      <c r="N36" s="555">
        <f>N3</f>
        <v>2</v>
      </c>
      <c r="O36" s="569"/>
      <c r="P36" s="570"/>
      <c r="Q36" s="555">
        <f>Q3</f>
        <v>0</v>
      </c>
      <c r="R36" s="569"/>
      <c r="S36" s="570"/>
      <c r="T36" s="555">
        <f>T3</f>
        <v>2</v>
      </c>
      <c r="U36" s="569"/>
      <c r="V36" s="570"/>
      <c r="W36" s="555">
        <f>W3</f>
        <v>9</v>
      </c>
      <c r="X36" s="569"/>
      <c r="Y36" s="570"/>
      <c r="Z36" s="573">
        <v>0</v>
      </c>
      <c r="AA36" s="276"/>
      <c r="AB36" s="277"/>
      <c r="AC36" s="555">
        <v>6</v>
      </c>
      <c r="AD36" s="279"/>
      <c r="AE36" s="280"/>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554" t="s">
        <v>515</v>
      </c>
      <c r="CZ36" s="554"/>
      <c r="DA36" s="554"/>
      <c r="DB36" s="554"/>
      <c r="DC36" s="554"/>
      <c r="DD36" s="554"/>
      <c r="DE36" s="554"/>
      <c r="DF36" s="554"/>
      <c r="DG36" s="554"/>
      <c r="DH36" s="554"/>
      <c r="DI36" s="554"/>
      <c r="DJ36" s="554"/>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5" ht="15" customHeight="1">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row>
    <row r="39" spans="1:135" ht="15" customHeight="1">
      <c r="AK39" s="271" t="s">
        <v>70</v>
      </c>
      <c r="AL39" s="271"/>
      <c r="AM39" s="271"/>
      <c r="AN39" s="271"/>
      <c r="AO39" s="271"/>
      <c r="AP39" s="271"/>
      <c r="AQ39" s="271"/>
      <c r="AR39" s="271"/>
      <c r="AS39" s="271"/>
      <c r="AT39" s="271" t="s">
        <v>750</v>
      </c>
      <c r="AU39" s="271"/>
      <c r="AV39" s="271"/>
      <c r="AW39" s="271"/>
      <c r="AX39" s="271"/>
      <c r="AY39" s="271"/>
      <c r="AZ39" s="271"/>
      <c r="BA39" s="271"/>
      <c r="BB39" s="271"/>
      <c r="BC39" s="271" t="s">
        <v>524</v>
      </c>
      <c r="BD39" s="271"/>
      <c r="BE39" s="271"/>
      <c r="BF39" s="271"/>
      <c r="BG39" s="271"/>
      <c r="BH39" s="271"/>
      <c r="BI39" s="271"/>
      <c r="BJ39" s="271"/>
      <c r="BK39" s="271"/>
      <c r="BL39" s="271" t="s">
        <v>29</v>
      </c>
      <c r="BM39" s="271"/>
      <c r="BN39" s="271"/>
      <c r="BO39" s="271"/>
      <c r="BP39" s="271"/>
      <c r="BQ39" s="271"/>
      <c r="BR39" s="271"/>
      <c r="BS39" s="271"/>
      <c r="BT39" s="271"/>
      <c r="BU39" s="271" t="s">
        <v>318</v>
      </c>
      <c r="BV39" s="271"/>
      <c r="BW39" s="271"/>
      <c r="BX39" s="271"/>
      <c r="BY39" s="271"/>
      <c r="BZ39" s="271"/>
      <c r="CA39" s="271"/>
      <c r="CB39" s="271"/>
      <c r="CC39" s="271"/>
      <c r="CD39" s="271" t="s">
        <v>319</v>
      </c>
      <c r="CE39" s="271"/>
      <c r="CF39" s="271"/>
      <c r="CG39" s="271"/>
      <c r="CH39" s="271"/>
      <c r="CI39" s="271"/>
      <c r="CJ39" s="271"/>
      <c r="CK39" s="271"/>
      <c r="CL39" s="271"/>
      <c r="CM39" s="271" t="s">
        <v>30</v>
      </c>
      <c r="CN39" s="271"/>
      <c r="CO39" s="271"/>
      <c r="CP39" s="271"/>
      <c r="CQ39" s="271"/>
      <c r="CR39" s="271"/>
      <c r="CS39" s="271"/>
      <c r="CT39" s="271"/>
      <c r="CU39" s="271"/>
      <c r="CV39" s="271" t="s">
        <v>320</v>
      </c>
      <c r="CW39" s="271"/>
      <c r="CX39" s="271"/>
      <c r="CY39" s="271"/>
      <c r="CZ39" s="271"/>
      <c r="DA39" s="271"/>
      <c r="DB39" s="271"/>
      <c r="DC39" s="271"/>
      <c r="DD39" s="271"/>
      <c r="DE39" s="271" t="s">
        <v>321</v>
      </c>
      <c r="DF39" s="271"/>
      <c r="DG39" s="271"/>
      <c r="DH39" s="271"/>
      <c r="DI39" s="271"/>
      <c r="DJ39" s="271"/>
      <c r="DK39" s="271"/>
      <c r="DL39" s="271"/>
      <c r="DM39" s="271"/>
      <c r="DN39" s="271" t="s">
        <v>31</v>
      </c>
      <c r="DO39" s="271"/>
      <c r="DP39" s="271"/>
      <c r="DQ39" s="271"/>
      <c r="DR39" s="271"/>
      <c r="DS39" s="271"/>
      <c r="DT39" s="271"/>
      <c r="DU39" s="271"/>
      <c r="DV39" s="271"/>
    </row>
    <row r="40" spans="1:135" ht="15" customHeight="1">
      <c r="A40" s="522" t="s">
        <v>328</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753</v>
      </c>
      <c r="AC40" s="201"/>
      <c r="AD40" s="201"/>
      <c r="AE40" s="201"/>
      <c r="AF40" s="201"/>
      <c r="AG40" s="201"/>
      <c r="AH40" s="201"/>
      <c r="AI40" s="201"/>
      <c r="AJ40" s="202"/>
      <c r="AK40" s="200" t="s">
        <v>639</v>
      </c>
      <c r="AL40" s="201"/>
      <c r="AM40" s="201"/>
      <c r="AN40" s="201"/>
      <c r="AO40" s="201"/>
      <c r="AP40" s="201"/>
      <c r="AQ40" s="201"/>
      <c r="AR40" s="201"/>
      <c r="AS40" s="202"/>
      <c r="AT40" s="245" t="s">
        <v>161</v>
      </c>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7"/>
      <c r="CV40" s="200" t="s">
        <v>162</v>
      </c>
      <c r="CW40" s="201"/>
      <c r="CX40" s="201"/>
      <c r="CY40" s="201"/>
      <c r="CZ40" s="201"/>
      <c r="DA40" s="201"/>
      <c r="DB40" s="201"/>
      <c r="DC40" s="201"/>
      <c r="DD40" s="202"/>
      <c r="DE40" s="498" t="s">
        <v>322</v>
      </c>
      <c r="DF40" s="499"/>
      <c r="DG40" s="499"/>
      <c r="DH40" s="499"/>
      <c r="DI40" s="499"/>
      <c r="DJ40" s="499"/>
      <c r="DK40" s="499"/>
      <c r="DL40" s="499"/>
      <c r="DM40" s="500"/>
      <c r="DN40" s="498" t="s">
        <v>323</v>
      </c>
      <c r="DO40" s="499"/>
      <c r="DP40" s="499"/>
      <c r="DQ40" s="499"/>
      <c r="DR40" s="499"/>
      <c r="DS40" s="499"/>
      <c r="DT40" s="499"/>
      <c r="DU40" s="499"/>
      <c r="DV40" s="500"/>
    </row>
    <row r="41" spans="1:135" ht="10.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0"/>
      <c r="AS41" s="221"/>
      <c r="AT41" s="501" t="s">
        <v>324</v>
      </c>
      <c r="AU41" s="502"/>
      <c r="AV41" s="502"/>
      <c r="AW41" s="502"/>
      <c r="AX41" s="502"/>
      <c r="AY41" s="502"/>
      <c r="AZ41" s="502"/>
      <c r="BA41" s="502"/>
      <c r="BB41" s="503"/>
      <c r="BC41" s="501" t="s">
        <v>267</v>
      </c>
      <c r="BD41" s="502"/>
      <c r="BE41" s="502"/>
      <c r="BF41" s="502"/>
      <c r="BG41" s="502"/>
      <c r="BH41" s="502"/>
      <c r="BI41" s="502"/>
      <c r="BJ41" s="502"/>
      <c r="BK41" s="502"/>
      <c r="BL41" s="501" t="s">
        <v>326</v>
      </c>
      <c r="BM41" s="502"/>
      <c r="BN41" s="502"/>
      <c r="BO41" s="502"/>
      <c r="BP41" s="502"/>
      <c r="BQ41" s="502"/>
      <c r="BR41" s="502"/>
      <c r="BS41" s="502"/>
      <c r="BT41" s="502"/>
      <c r="BU41" s="501" t="s">
        <v>718</v>
      </c>
      <c r="BV41" s="502"/>
      <c r="BW41" s="502"/>
      <c r="BX41" s="502"/>
      <c r="BY41" s="502"/>
      <c r="BZ41" s="502"/>
      <c r="CA41" s="502"/>
      <c r="CB41" s="502"/>
      <c r="CC41" s="502"/>
      <c r="CD41" s="501" t="s">
        <v>221</v>
      </c>
      <c r="CE41" s="502"/>
      <c r="CF41" s="502"/>
      <c r="CG41" s="502"/>
      <c r="CH41" s="502"/>
      <c r="CI41" s="502"/>
      <c r="CJ41" s="502"/>
      <c r="CK41" s="502"/>
      <c r="CL41" s="502"/>
      <c r="CM41" s="501" t="s">
        <v>376</v>
      </c>
      <c r="CN41" s="502"/>
      <c r="CO41" s="502"/>
      <c r="CP41" s="502"/>
      <c r="CQ41" s="502"/>
      <c r="CR41" s="502"/>
      <c r="CS41" s="502"/>
      <c r="CT41" s="502"/>
      <c r="CU41" s="502"/>
      <c r="CV41" s="219"/>
      <c r="CW41" s="220"/>
      <c r="CX41" s="220"/>
      <c r="CY41" s="220"/>
      <c r="CZ41" s="220"/>
      <c r="DA41" s="220"/>
      <c r="DB41" s="220"/>
      <c r="DC41" s="220"/>
      <c r="DD41" s="221"/>
      <c r="DE41" s="501"/>
      <c r="DF41" s="502"/>
      <c r="DG41" s="502"/>
      <c r="DH41" s="502"/>
      <c r="DI41" s="502"/>
      <c r="DJ41" s="502"/>
      <c r="DK41" s="502"/>
      <c r="DL41" s="502"/>
      <c r="DM41" s="503"/>
      <c r="DN41" s="501"/>
      <c r="DO41" s="502"/>
      <c r="DP41" s="502"/>
      <c r="DQ41" s="502"/>
      <c r="DR41" s="502"/>
      <c r="DS41" s="502"/>
      <c r="DT41" s="502"/>
      <c r="DU41" s="502"/>
      <c r="DV41" s="503"/>
    </row>
    <row r="42" spans="1:135"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0"/>
      <c r="AS42" s="221"/>
      <c r="AT42" s="501"/>
      <c r="AU42" s="502"/>
      <c r="AV42" s="502"/>
      <c r="AW42" s="502"/>
      <c r="AX42" s="502"/>
      <c r="AY42" s="502"/>
      <c r="AZ42" s="502"/>
      <c r="BA42" s="502"/>
      <c r="BB42" s="503"/>
      <c r="BC42" s="501"/>
      <c r="BD42" s="502"/>
      <c r="BE42" s="502"/>
      <c r="BF42" s="502"/>
      <c r="BG42" s="502"/>
      <c r="BH42" s="502"/>
      <c r="BI42" s="502"/>
      <c r="BJ42" s="502"/>
      <c r="BK42" s="502"/>
      <c r="BL42" s="501"/>
      <c r="BM42" s="502"/>
      <c r="BN42" s="502"/>
      <c r="BO42" s="502"/>
      <c r="BP42" s="502"/>
      <c r="BQ42" s="502"/>
      <c r="BR42" s="502"/>
      <c r="BS42" s="502"/>
      <c r="BT42" s="502"/>
      <c r="BU42" s="501"/>
      <c r="BV42" s="502"/>
      <c r="BW42" s="502"/>
      <c r="BX42" s="502"/>
      <c r="BY42" s="502"/>
      <c r="BZ42" s="502"/>
      <c r="CA42" s="502"/>
      <c r="CB42" s="502"/>
      <c r="CC42" s="502"/>
      <c r="CD42" s="501"/>
      <c r="CE42" s="502"/>
      <c r="CF42" s="502"/>
      <c r="CG42" s="502"/>
      <c r="CH42" s="502"/>
      <c r="CI42" s="502"/>
      <c r="CJ42" s="502"/>
      <c r="CK42" s="502"/>
      <c r="CL42" s="502"/>
      <c r="CM42" s="501"/>
      <c r="CN42" s="502"/>
      <c r="CO42" s="502"/>
      <c r="CP42" s="502"/>
      <c r="CQ42" s="502"/>
      <c r="CR42" s="502"/>
      <c r="CS42" s="502"/>
      <c r="CT42" s="502"/>
      <c r="CU42" s="502"/>
      <c r="CV42" s="219"/>
      <c r="CW42" s="220"/>
      <c r="CX42" s="220"/>
      <c r="CY42" s="220"/>
      <c r="CZ42" s="220"/>
      <c r="DA42" s="220"/>
      <c r="DB42" s="220"/>
      <c r="DC42" s="220"/>
      <c r="DD42" s="221"/>
      <c r="DE42" s="501"/>
      <c r="DF42" s="502"/>
      <c r="DG42" s="502"/>
      <c r="DH42" s="502"/>
      <c r="DI42" s="502"/>
      <c r="DJ42" s="502"/>
      <c r="DK42" s="502"/>
      <c r="DL42" s="502"/>
      <c r="DM42" s="503"/>
      <c r="DN42" s="501"/>
      <c r="DO42" s="502"/>
      <c r="DP42" s="502"/>
      <c r="DQ42" s="502"/>
      <c r="DR42" s="502"/>
      <c r="DS42" s="502"/>
      <c r="DT42" s="502"/>
      <c r="DU42" s="502"/>
      <c r="DV42" s="503"/>
    </row>
    <row r="43" spans="1:135"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0"/>
      <c r="AS43" s="221"/>
      <c r="AT43" s="501"/>
      <c r="AU43" s="502"/>
      <c r="AV43" s="502"/>
      <c r="AW43" s="502"/>
      <c r="AX43" s="502"/>
      <c r="AY43" s="502"/>
      <c r="AZ43" s="502"/>
      <c r="BA43" s="502"/>
      <c r="BB43" s="503"/>
      <c r="BC43" s="501"/>
      <c r="BD43" s="502"/>
      <c r="BE43" s="502"/>
      <c r="BF43" s="502"/>
      <c r="BG43" s="502"/>
      <c r="BH43" s="502"/>
      <c r="BI43" s="502"/>
      <c r="BJ43" s="502"/>
      <c r="BK43" s="502"/>
      <c r="BL43" s="501"/>
      <c r="BM43" s="502"/>
      <c r="BN43" s="502"/>
      <c r="BO43" s="502"/>
      <c r="BP43" s="502"/>
      <c r="BQ43" s="502"/>
      <c r="BR43" s="502"/>
      <c r="BS43" s="502"/>
      <c r="BT43" s="502"/>
      <c r="BU43" s="501"/>
      <c r="BV43" s="502"/>
      <c r="BW43" s="502"/>
      <c r="BX43" s="502"/>
      <c r="BY43" s="502"/>
      <c r="BZ43" s="502"/>
      <c r="CA43" s="502"/>
      <c r="CB43" s="502"/>
      <c r="CC43" s="502"/>
      <c r="CD43" s="501"/>
      <c r="CE43" s="502"/>
      <c r="CF43" s="502"/>
      <c r="CG43" s="502"/>
      <c r="CH43" s="502"/>
      <c r="CI43" s="502"/>
      <c r="CJ43" s="502"/>
      <c r="CK43" s="502"/>
      <c r="CL43" s="502"/>
      <c r="CM43" s="501"/>
      <c r="CN43" s="502"/>
      <c r="CO43" s="502"/>
      <c r="CP43" s="502"/>
      <c r="CQ43" s="502"/>
      <c r="CR43" s="502"/>
      <c r="CS43" s="502"/>
      <c r="CT43" s="502"/>
      <c r="CU43" s="502"/>
      <c r="CV43" s="219"/>
      <c r="CW43" s="220"/>
      <c r="CX43" s="220"/>
      <c r="CY43" s="220"/>
      <c r="CZ43" s="220"/>
      <c r="DA43" s="220"/>
      <c r="DB43" s="220"/>
      <c r="DC43" s="220"/>
      <c r="DD43" s="221"/>
      <c r="DE43" s="501"/>
      <c r="DF43" s="502"/>
      <c r="DG43" s="502"/>
      <c r="DH43" s="502"/>
      <c r="DI43" s="502"/>
      <c r="DJ43" s="502"/>
      <c r="DK43" s="502"/>
      <c r="DL43" s="502"/>
      <c r="DM43" s="503"/>
      <c r="DN43" s="501"/>
      <c r="DO43" s="502"/>
      <c r="DP43" s="502"/>
      <c r="DQ43" s="502"/>
      <c r="DR43" s="502"/>
      <c r="DS43" s="502"/>
      <c r="DT43" s="502"/>
      <c r="DU43" s="502"/>
      <c r="DV43" s="503"/>
    </row>
    <row r="44" spans="1:135"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0"/>
      <c r="AS44" s="221"/>
      <c r="AT44" s="501"/>
      <c r="AU44" s="502"/>
      <c r="AV44" s="502"/>
      <c r="AW44" s="502"/>
      <c r="AX44" s="502"/>
      <c r="AY44" s="502"/>
      <c r="AZ44" s="502"/>
      <c r="BA44" s="502"/>
      <c r="BB44" s="503"/>
      <c r="BC44" s="501"/>
      <c r="BD44" s="502"/>
      <c r="BE44" s="502"/>
      <c r="BF44" s="502"/>
      <c r="BG44" s="502"/>
      <c r="BH44" s="502"/>
      <c r="BI44" s="502"/>
      <c r="BJ44" s="502"/>
      <c r="BK44" s="502"/>
      <c r="BL44" s="501"/>
      <c r="BM44" s="502"/>
      <c r="BN44" s="502"/>
      <c r="BO44" s="502"/>
      <c r="BP44" s="502"/>
      <c r="BQ44" s="502"/>
      <c r="BR44" s="502"/>
      <c r="BS44" s="502"/>
      <c r="BT44" s="502"/>
      <c r="BU44" s="501"/>
      <c r="BV44" s="502"/>
      <c r="BW44" s="502"/>
      <c r="BX44" s="502"/>
      <c r="BY44" s="502"/>
      <c r="BZ44" s="502"/>
      <c r="CA44" s="502"/>
      <c r="CB44" s="502"/>
      <c r="CC44" s="502"/>
      <c r="CD44" s="501"/>
      <c r="CE44" s="502"/>
      <c r="CF44" s="502"/>
      <c r="CG44" s="502"/>
      <c r="CH44" s="502"/>
      <c r="CI44" s="502"/>
      <c r="CJ44" s="502"/>
      <c r="CK44" s="502"/>
      <c r="CL44" s="502"/>
      <c r="CM44" s="501"/>
      <c r="CN44" s="502"/>
      <c r="CO44" s="502"/>
      <c r="CP44" s="502"/>
      <c r="CQ44" s="502"/>
      <c r="CR44" s="502"/>
      <c r="CS44" s="502"/>
      <c r="CT44" s="502"/>
      <c r="CU44" s="502"/>
      <c r="CV44" s="219"/>
      <c r="CW44" s="220"/>
      <c r="CX44" s="220"/>
      <c r="CY44" s="220"/>
      <c r="CZ44" s="220"/>
      <c r="DA44" s="220"/>
      <c r="DB44" s="220"/>
      <c r="DC44" s="220"/>
      <c r="DD44" s="221"/>
      <c r="DE44" s="501"/>
      <c r="DF44" s="502"/>
      <c r="DG44" s="502"/>
      <c r="DH44" s="502"/>
      <c r="DI44" s="502"/>
      <c r="DJ44" s="502"/>
      <c r="DK44" s="502"/>
      <c r="DL44" s="502"/>
      <c r="DM44" s="503"/>
      <c r="DN44" s="501"/>
      <c r="DO44" s="502"/>
      <c r="DP44" s="502"/>
      <c r="DQ44" s="502"/>
      <c r="DR44" s="502"/>
      <c r="DS44" s="502"/>
      <c r="DT44" s="502"/>
      <c r="DU44" s="502"/>
      <c r="DV44" s="503"/>
    </row>
    <row r="45" spans="1:135"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219"/>
      <c r="AC45" s="220"/>
      <c r="AD45" s="220"/>
      <c r="AE45" s="220"/>
      <c r="AF45" s="220"/>
      <c r="AG45" s="220"/>
      <c r="AH45" s="220"/>
      <c r="AI45" s="220"/>
      <c r="AJ45" s="221"/>
      <c r="AK45" s="535" t="s">
        <v>332</v>
      </c>
      <c r="AL45" s="536"/>
      <c r="AM45" s="536"/>
      <c r="AN45" s="536"/>
      <c r="AO45" s="536"/>
      <c r="AP45" s="536"/>
      <c r="AQ45" s="536"/>
      <c r="AR45" s="536"/>
      <c r="AS45" s="537"/>
      <c r="AT45" s="490" t="s">
        <v>332</v>
      </c>
      <c r="AU45" s="491"/>
      <c r="AV45" s="491"/>
      <c r="AW45" s="491"/>
      <c r="AX45" s="491"/>
      <c r="AY45" s="491"/>
      <c r="AZ45" s="491"/>
      <c r="BA45" s="491"/>
      <c r="BB45" s="491"/>
      <c r="BC45" s="490" t="s">
        <v>332</v>
      </c>
      <c r="BD45" s="491"/>
      <c r="BE45" s="491"/>
      <c r="BF45" s="491"/>
      <c r="BG45" s="491"/>
      <c r="BH45" s="491"/>
      <c r="BI45" s="491"/>
      <c r="BJ45" s="491"/>
      <c r="BK45" s="491"/>
      <c r="BL45" s="490" t="s">
        <v>332</v>
      </c>
      <c r="BM45" s="491"/>
      <c r="BN45" s="491"/>
      <c r="BO45" s="491"/>
      <c r="BP45" s="491"/>
      <c r="BQ45" s="491"/>
      <c r="BR45" s="491"/>
      <c r="BS45" s="491"/>
      <c r="BT45" s="491"/>
      <c r="BU45" s="490" t="s">
        <v>332</v>
      </c>
      <c r="BV45" s="491"/>
      <c r="BW45" s="491"/>
      <c r="BX45" s="491"/>
      <c r="BY45" s="491"/>
      <c r="BZ45" s="491"/>
      <c r="CA45" s="491"/>
      <c r="CB45" s="491"/>
      <c r="CC45" s="491"/>
      <c r="CD45" s="490" t="s">
        <v>332</v>
      </c>
      <c r="CE45" s="491"/>
      <c r="CF45" s="491"/>
      <c r="CG45" s="491"/>
      <c r="CH45" s="491"/>
      <c r="CI45" s="491"/>
      <c r="CJ45" s="491"/>
      <c r="CK45" s="491"/>
      <c r="CL45" s="491"/>
      <c r="CM45" s="490" t="s">
        <v>332</v>
      </c>
      <c r="CN45" s="491"/>
      <c r="CO45" s="491"/>
      <c r="CP45" s="491"/>
      <c r="CQ45" s="491"/>
      <c r="CR45" s="491"/>
      <c r="CS45" s="491"/>
      <c r="CT45" s="491"/>
      <c r="CU45" s="491"/>
      <c r="CV45" s="495" t="s">
        <v>332</v>
      </c>
      <c r="CW45" s="496"/>
      <c r="CX45" s="496"/>
      <c r="CY45" s="496"/>
      <c r="CZ45" s="496"/>
      <c r="DA45" s="496"/>
      <c r="DB45" s="496"/>
      <c r="DC45" s="496"/>
      <c r="DD45" s="497"/>
      <c r="DE45" s="495" t="s">
        <v>332</v>
      </c>
      <c r="DF45" s="496"/>
      <c r="DG45" s="496"/>
      <c r="DH45" s="496"/>
      <c r="DI45" s="496"/>
      <c r="DJ45" s="496"/>
      <c r="DK45" s="496"/>
      <c r="DL45" s="496"/>
      <c r="DM45" s="497"/>
      <c r="DN45" s="495" t="s">
        <v>332</v>
      </c>
      <c r="DO45" s="496"/>
      <c r="DP45" s="496"/>
      <c r="DQ45" s="496"/>
      <c r="DR45" s="496"/>
      <c r="DS45" s="496"/>
      <c r="DT45" s="496"/>
      <c r="DU45" s="496"/>
      <c r="DV45" s="497"/>
    </row>
    <row r="46" spans="1:135" ht="24.7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531">
        <v>0</v>
      </c>
      <c r="AC46" s="516"/>
      <c r="AD46" s="532"/>
      <c r="AE46" s="515">
        <v>1</v>
      </c>
      <c r="AF46" s="516"/>
      <c r="AG46" s="532"/>
      <c r="AH46" s="515">
        <v>1</v>
      </c>
      <c r="AI46" s="516"/>
      <c r="AJ46" s="517"/>
      <c r="AK46" s="1504">
        <v>962</v>
      </c>
      <c r="AL46" s="605"/>
      <c r="AM46" s="605"/>
      <c r="AN46" s="605"/>
      <c r="AO46" s="605"/>
      <c r="AP46" s="605"/>
      <c r="AQ46" s="605"/>
      <c r="AR46" s="605"/>
      <c r="AS46" s="605"/>
      <c r="AT46" s="1483">
        <v>388</v>
      </c>
      <c r="AU46" s="1508"/>
      <c r="AV46" s="1508"/>
      <c r="AW46" s="1508"/>
      <c r="AX46" s="1508"/>
      <c r="AY46" s="1508"/>
      <c r="AZ46" s="1508"/>
      <c r="BA46" s="1508"/>
      <c r="BB46" s="1509"/>
      <c r="BC46" s="1505">
        <v>1</v>
      </c>
      <c r="BD46" s="1506"/>
      <c r="BE46" s="1506"/>
      <c r="BF46" s="1506"/>
      <c r="BG46" s="1506"/>
      <c r="BH46" s="1506"/>
      <c r="BI46" s="1506"/>
      <c r="BJ46" s="1506"/>
      <c r="BK46" s="1507"/>
      <c r="BL46" s="1505"/>
      <c r="BM46" s="1506"/>
      <c r="BN46" s="1506"/>
      <c r="BO46" s="1506"/>
      <c r="BP46" s="1506"/>
      <c r="BQ46" s="1506"/>
      <c r="BR46" s="1506"/>
      <c r="BS46" s="1506"/>
      <c r="BT46" s="1507"/>
      <c r="BU46" s="1505"/>
      <c r="BV46" s="1506"/>
      <c r="BW46" s="1506"/>
      <c r="BX46" s="1506"/>
      <c r="BY46" s="1506"/>
      <c r="BZ46" s="1506"/>
      <c r="CA46" s="1506"/>
      <c r="CB46" s="1506"/>
      <c r="CC46" s="1507"/>
      <c r="CD46" s="1505"/>
      <c r="CE46" s="1506"/>
      <c r="CF46" s="1506"/>
      <c r="CG46" s="1506"/>
      <c r="CH46" s="1506"/>
      <c r="CI46" s="1506"/>
      <c r="CJ46" s="1506"/>
      <c r="CK46" s="1506"/>
      <c r="CL46" s="1507"/>
      <c r="CM46" s="487">
        <f t="shared" ref="CM46:CM55" si="1">SUM(AT46:CL46)</f>
        <v>389</v>
      </c>
      <c r="CN46" s="488"/>
      <c r="CO46" s="488"/>
      <c r="CP46" s="488"/>
      <c r="CQ46" s="488"/>
      <c r="CR46" s="488"/>
      <c r="CS46" s="488"/>
      <c r="CT46" s="488"/>
      <c r="CU46" s="489"/>
      <c r="CV46" s="1447"/>
      <c r="CW46" s="1447"/>
      <c r="CX46" s="1447"/>
      <c r="CY46" s="1447"/>
      <c r="CZ46" s="1447"/>
      <c r="DA46" s="1447"/>
      <c r="DB46" s="1447"/>
      <c r="DC46" s="1447"/>
      <c r="DD46" s="1447"/>
      <c r="DE46" s="1447">
        <v>1</v>
      </c>
      <c r="DF46" s="1447"/>
      <c r="DG46" s="1447"/>
      <c r="DH46" s="1447"/>
      <c r="DI46" s="1447"/>
      <c r="DJ46" s="1447"/>
      <c r="DK46" s="1447"/>
      <c r="DL46" s="1447"/>
      <c r="DM46" s="1447"/>
      <c r="DN46" s="1447"/>
      <c r="DO46" s="1447"/>
      <c r="DP46" s="1447"/>
      <c r="DQ46" s="1447"/>
      <c r="DR46" s="1447"/>
      <c r="DS46" s="1447"/>
      <c r="DT46" s="1447"/>
      <c r="DU46" s="1447"/>
      <c r="DV46" s="1517"/>
    </row>
    <row r="47" spans="1:135"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508">
        <v>0</v>
      </c>
      <c r="AC47" s="509"/>
      <c r="AD47" s="510"/>
      <c r="AE47" s="511">
        <v>2</v>
      </c>
      <c r="AF47" s="509"/>
      <c r="AG47" s="510"/>
      <c r="AH47" s="511">
        <v>1</v>
      </c>
      <c r="AI47" s="509"/>
      <c r="AJ47" s="512"/>
      <c r="AK47" s="1511">
        <v>54763</v>
      </c>
      <c r="AL47" s="619"/>
      <c r="AM47" s="619"/>
      <c r="AN47" s="619"/>
      <c r="AO47" s="619"/>
      <c r="AP47" s="619"/>
      <c r="AQ47" s="619"/>
      <c r="AR47" s="619"/>
      <c r="AS47" s="619"/>
      <c r="AT47" s="1487">
        <v>4669</v>
      </c>
      <c r="AU47" s="1493"/>
      <c r="AV47" s="1493"/>
      <c r="AW47" s="1493"/>
      <c r="AX47" s="1493"/>
      <c r="AY47" s="1493"/>
      <c r="AZ47" s="1493"/>
      <c r="BA47" s="1493"/>
      <c r="BB47" s="1512"/>
      <c r="BC47" s="1487">
        <v>1</v>
      </c>
      <c r="BD47" s="1493"/>
      <c r="BE47" s="1493"/>
      <c r="BF47" s="1493"/>
      <c r="BG47" s="1493"/>
      <c r="BH47" s="1493"/>
      <c r="BI47" s="1493"/>
      <c r="BJ47" s="1493"/>
      <c r="BK47" s="1512"/>
      <c r="BL47" s="1487">
        <v>488</v>
      </c>
      <c r="BM47" s="1493"/>
      <c r="BN47" s="1493"/>
      <c r="BO47" s="1493"/>
      <c r="BP47" s="1493"/>
      <c r="BQ47" s="1493"/>
      <c r="BR47" s="1493"/>
      <c r="BS47" s="1493"/>
      <c r="BT47" s="1512"/>
      <c r="BU47" s="1518">
        <v>95</v>
      </c>
      <c r="BV47" s="1519"/>
      <c r="BW47" s="1519"/>
      <c r="BX47" s="1519"/>
      <c r="BY47" s="1519"/>
      <c r="BZ47" s="1519"/>
      <c r="CA47" s="1519"/>
      <c r="CB47" s="1519"/>
      <c r="CC47" s="1520"/>
      <c r="CD47" s="1518"/>
      <c r="CE47" s="1519"/>
      <c r="CF47" s="1519"/>
      <c r="CG47" s="1519"/>
      <c r="CH47" s="1519"/>
      <c r="CI47" s="1519"/>
      <c r="CJ47" s="1519"/>
      <c r="CK47" s="1519"/>
      <c r="CL47" s="1520"/>
      <c r="CM47" s="481">
        <f t="shared" si="1"/>
        <v>5253</v>
      </c>
      <c r="CN47" s="482"/>
      <c r="CO47" s="482"/>
      <c r="CP47" s="482"/>
      <c r="CQ47" s="482"/>
      <c r="CR47" s="482"/>
      <c r="CS47" s="482"/>
      <c r="CT47" s="482"/>
      <c r="CU47" s="483"/>
      <c r="CV47" s="1448">
        <v>180</v>
      </c>
      <c r="CW47" s="1448"/>
      <c r="CX47" s="1448"/>
      <c r="CY47" s="1448"/>
      <c r="CZ47" s="1448"/>
      <c r="DA47" s="1448"/>
      <c r="DB47" s="1448"/>
      <c r="DC47" s="1448"/>
      <c r="DD47" s="1448"/>
      <c r="DE47" s="1448">
        <v>1</v>
      </c>
      <c r="DF47" s="1448"/>
      <c r="DG47" s="1448"/>
      <c r="DH47" s="1448"/>
      <c r="DI47" s="1448"/>
      <c r="DJ47" s="1448"/>
      <c r="DK47" s="1448"/>
      <c r="DL47" s="1448"/>
      <c r="DM47" s="1448"/>
      <c r="DN47" s="1448"/>
      <c r="DO47" s="1448"/>
      <c r="DP47" s="1448"/>
      <c r="DQ47" s="1448"/>
      <c r="DR47" s="1448"/>
      <c r="DS47" s="1448"/>
      <c r="DT47" s="1448"/>
      <c r="DU47" s="1448"/>
      <c r="DV47" s="1521"/>
    </row>
    <row r="48" spans="1:135"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508">
        <v>0</v>
      </c>
      <c r="AC48" s="509"/>
      <c r="AD48" s="510"/>
      <c r="AE48" s="511">
        <v>3</v>
      </c>
      <c r="AF48" s="509"/>
      <c r="AG48" s="510"/>
      <c r="AH48" s="511">
        <v>1</v>
      </c>
      <c r="AI48" s="509"/>
      <c r="AJ48" s="512"/>
      <c r="AK48" s="1511">
        <v>84235</v>
      </c>
      <c r="AL48" s="619"/>
      <c r="AM48" s="619"/>
      <c r="AN48" s="619"/>
      <c r="AO48" s="619"/>
      <c r="AP48" s="619"/>
      <c r="AQ48" s="619"/>
      <c r="AR48" s="619"/>
      <c r="AS48" s="619"/>
      <c r="AT48" s="1487">
        <v>2577</v>
      </c>
      <c r="AU48" s="1493"/>
      <c r="AV48" s="1493"/>
      <c r="AW48" s="1493"/>
      <c r="AX48" s="1493"/>
      <c r="AY48" s="1493"/>
      <c r="AZ48" s="1493"/>
      <c r="BA48" s="1493"/>
      <c r="BB48" s="1512"/>
      <c r="BC48" s="1487">
        <v>2</v>
      </c>
      <c r="BD48" s="1493"/>
      <c r="BE48" s="1493"/>
      <c r="BF48" s="1493"/>
      <c r="BG48" s="1493"/>
      <c r="BH48" s="1493"/>
      <c r="BI48" s="1493"/>
      <c r="BJ48" s="1493"/>
      <c r="BK48" s="1512"/>
      <c r="BL48" s="1487">
        <v>1540</v>
      </c>
      <c r="BM48" s="1493"/>
      <c r="BN48" s="1493"/>
      <c r="BO48" s="1493"/>
      <c r="BP48" s="1493"/>
      <c r="BQ48" s="1493"/>
      <c r="BR48" s="1493"/>
      <c r="BS48" s="1493"/>
      <c r="BT48" s="1512"/>
      <c r="BU48" s="1518">
        <v>311</v>
      </c>
      <c r="BV48" s="1519"/>
      <c r="BW48" s="1519"/>
      <c r="BX48" s="1519"/>
      <c r="BY48" s="1519"/>
      <c r="BZ48" s="1519"/>
      <c r="CA48" s="1519"/>
      <c r="CB48" s="1519"/>
      <c r="CC48" s="1520"/>
      <c r="CD48" s="1518"/>
      <c r="CE48" s="1519"/>
      <c r="CF48" s="1519"/>
      <c r="CG48" s="1519"/>
      <c r="CH48" s="1519"/>
      <c r="CI48" s="1519"/>
      <c r="CJ48" s="1519"/>
      <c r="CK48" s="1519"/>
      <c r="CL48" s="1520"/>
      <c r="CM48" s="481">
        <f t="shared" si="1"/>
        <v>4430</v>
      </c>
      <c r="CN48" s="482"/>
      <c r="CO48" s="482"/>
      <c r="CP48" s="482"/>
      <c r="CQ48" s="482"/>
      <c r="CR48" s="482"/>
      <c r="CS48" s="482"/>
      <c r="CT48" s="482"/>
      <c r="CU48" s="483"/>
      <c r="CV48" s="1448">
        <v>358</v>
      </c>
      <c r="CW48" s="1448"/>
      <c r="CX48" s="1448"/>
      <c r="CY48" s="1448"/>
      <c r="CZ48" s="1448"/>
      <c r="DA48" s="1448"/>
      <c r="DB48" s="1448"/>
      <c r="DC48" s="1448"/>
      <c r="DD48" s="1448"/>
      <c r="DE48" s="1448">
        <v>4</v>
      </c>
      <c r="DF48" s="1448"/>
      <c r="DG48" s="1448"/>
      <c r="DH48" s="1448"/>
      <c r="DI48" s="1448"/>
      <c r="DJ48" s="1448"/>
      <c r="DK48" s="1448"/>
      <c r="DL48" s="1448"/>
      <c r="DM48" s="1448"/>
      <c r="DN48" s="1448"/>
      <c r="DO48" s="1448"/>
      <c r="DP48" s="1448"/>
      <c r="DQ48" s="1448"/>
      <c r="DR48" s="1448"/>
      <c r="DS48" s="1448"/>
      <c r="DT48" s="1448"/>
      <c r="DU48" s="1448"/>
      <c r="DV48" s="1521"/>
    </row>
    <row r="49" spans="1:126"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508">
        <v>0</v>
      </c>
      <c r="AC49" s="509"/>
      <c r="AD49" s="510"/>
      <c r="AE49" s="511">
        <v>4</v>
      </c>
      <c r="AF49" s="509"/>
      <c r="AG49" s="510"/>
      <c r="AH49" s="511">
        <v>1</v>
      </c>
      <c r="AI49" s="509"/>
      <c r="AJ49" s="512"/>
      <c r="AK49" s="1511">
        <v>69777</v>
      </c>
      <c r="AL49" s="619"/>
      <c r="AM49" s="619"/>
      <c r="AN49" s="619"/>
      <c r="AO49" s="619"/>
      <c r="AP49" s="619"/>
      <c r="AQ49" s="619"/>
      <c r="AR49" s="619"/>
      <c r="AS49" s="619"/>
      <c r="AT49" s="1487">
        <v>794</v>
      </c>
      <c r="AU49" s="1493"/>
      <c r="AV49" s="1493"/>
      <c r="AW49" s="1493"/>
      <c r="AX49" s="1493"/>
      <c r="AY49" s="1493"/>
      <c r="AZ49" s="1493"/>
      <c r="BA49" s="1493"/>
      <c r="BB49" s="1512"/>
      <c r="BC49" s="1487">
        <v>1</v>
      </c>
      <c r="BD49" s="1493"/>
      <c r="BE49" s="1493"/>
      <c r="BF49" s="1493"/>
      <c r="BG49" s="1493"/>
      <c r="BH49" s="1493"/>
      <c r="BI49" s="1493"/>
      <c r="BJ49" s="1493"/>
      <c r="BK49" s="1512"/>
      <c r="BL49" s="1487">
        <v>790</v>
      </c>
      <c r="BM49" s="1493"/>
      <c r="BN49" s="1493"/>
      <c r="BO49" s="1493"/>
      <c r="BP49" s="1493"/>
      <c r="BQ49" s="1493"/>
      <c r="BR49" s="1493"/>
      <c r="BS49" s="1493"/>
      <c r="BT49" s="1512"/>
      <c r="BU49" s="1518">
        <v>247</v>
      </c>
      <c r="BV49" s="1519"/>
      <c r="BW49" s="1519"/>
      <c r="BX49" s="1519"/>
      <c r="BY49" s="1519"/>
      <c r="BZ49" s="1519"/>
      <c r="CA49" s="1519"/>
      <c r="CB49" s="1519"/>
      <c r="CC49" s="1520"/>
      <c r="CD49" s="1518"/>
      <c r="CE49" s="1519"/>
      <c r="CF49" s="1519"/>
      <c r="CG49" s="1519"/>
      <c r="CH49" s="1519"/>
      <c r="CI49" s="1519"/>
      <c r="CJ49" s="1519"/>
      <c r="CK49" s="1519"/>
      <c r="CL49" s="1520"/>
      <c r="CM49" s="481">
        <f t="shared" si="1"/>
        <v>1832</v>
      </c>
      <c r="CN49" s="482"/>
      <c r="CO49" s="482"/>
      <c r="CP49" s="482"/>
      <c r="CQ49" s="482"/>
      <c r="CR49" s="482"/>
      <c r="CS49" s="482"/>
      <c r="CT49" s="482"/>
      <c r="CU49" s="483"/>
      <c r="CV49" s="1448"/>
      <c r="CW49" s="1448"/>
      <c r="CX49" s="1448"/>
      <c r="CY49" s="1448"/>
      <c r="CZ49" s="1448"/>
      <c r="DA49" s="1448"/>
      <c r="DB49" s="1448"/>
      <c r="DC49" s="1448"/>
      <c r="DD49" s="1448"/>
      <c r="DE49" s="1448">
        <v>1</v>
      </c>
      <c r="DF49" s="1448"/>
      <c r="DG49" s="1448"/>
      <c r="DH49" s="1448"/>
      <c r="DI49" s="1448"/>
      <c r="DJ49" s="1448"/>
      <c r="DK49" s="1448"/>
      <c r="DL49" s="1448"/>
      <c r="DM49" s="1448"/>
      <c r="DN49" s="1448"/>
      <c r="DO49" s="1448"/>
      <c r="DP49" s="1448"/>
      <c r="DQ49" s="1448"/>
      <c r="DR49" s="1448"/>
      <c r="DS49" s="1448"/>
      <c r="DT49" s="1448"/>
      <c r="DU49" s="1448"/>
      <c r="DV49" s="1521"/>
    </row>
    <row r="50" spans="1:126"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508">
        <v>0</v>
      </c>
      <c r="AC50" s="509"/>
      <c r="AD50" s="510"/>
      <c r="AE50" s="511">
        <v>5</v>
      </c>
      <c r="AF50" s="509"/>
      <c r="AG50" s="510"/>
      <c r="AH50" s="511">
        <v>1</v>
      </c>
      <c r="AI50" s="509"/>
      <c r="AJ50" s="512"/>
      <c r="AK50" s="1511">
        <v>45427</v>
      </c>
      <c r="AL50" s="619"/>
      <c r="AM50" s="619"/>
      <c r="AN50" s="619"/>
      <c r="AO50" s="619"/>
      <c r="AP50" s="619"/>
      <c r="AQ50" s="619"/>
      <c r="AR50" s="619"/>
      <c r="AS50" s="619"/>
      <c r="AT50" s="1487">
        <v>327</v>
      </c>
      <c r="AU50" s="1493"/>
      <c r="AV50" s="1493"/>
      <c r="AW50" s="1493"/>
      <c r="AX50" s="1493"/>
      <c r="AY50" s="1493"/>
      <c r="AZ50" s="1493"/>
      <c r="BA50" s="1493"/>
      <c r="BB50" s="1512"/>
      <c r="BC50" s="1487"/>
      <c r="BD50" s="1493"/>
      <c r="BE50" s="1493"/>
      <c r="BF50" s="1493"/>
      <c r="BG50" s="1493"/>
      <c r="BH50" s="1493"/>
      <c r="BI50" s="1493"/>
      <c r="BJ50" s="1493"/>
      <c r="BK50" s="1512"/>
      <c r="BL50" s="1487">
        <v>225</v>
      </c>
      <c r="BM50" s="1493"/>
      <c r="BN50" s="1493"/>
      <c r="BO50" s="1493"/>
      <c r="BP50" s="1493"/>
      <c r="BQ50" s="1493"/>
      <c r="BR50" s="1493"/>
      <c r="BS50" s="1493"/>
      <c r="BT50" s="1512"/>
      <c r="BU50" s="1518">
        <v>247</v>
      </c>
      <c r="BV50" s="1519"/>
      <c r="BW50" s="1519"/>
      <c r="BX50" s="1519"/>
      <c r="BY50" s="1519"/>
      <c r="BZ50" s="1519"/>
      <c r="CA50" s="1519"/>
      <c r="CB50" s="1519"/>
      <c r="CC50" s="1520"/>
      <c r="CD50" s="1518"/>
      <c r="CE50" s="1519"/>
      <c r="CF50" s="1519"/>
      <c r="CG50" s="1519"/>
      <c r="CH50" s="1519"/>
      <c r="CI50" s="1519"/>
      <c r="CJ50" s="1519"/>
      <c r="CK50" s="1519"/>
      <c r="CL50" s="1520"/>
      <c r="CM50" s="481">
        <f t="shared" si="1"/>
        <v>799</v>
      </c>
      <c r="CN50" s="482"/>
      <c r="CO50" s="482"/>
      <c r="CP50" s="482"/>
      <c r="CQ50" s="482"/>
      <c r="CR50" s="482"/>
      <c r="CS50" s="482"/>
      <c r="CT50" s="482"/>
      <c r="CU50" s="483"/>
      <c r="CV50" s="1448"/>
      <c r="CW50" s="1448"/>
      <c r="CX50" s="1448"/>
      <c r="CY50" s="1448"/>
      <c r="CZ50" s="1448"/>
      <c r="DA50" s="1448"/>
      <c r="DB50" s="1448"/>
      <c r="DC50" s="1448"/>
      <c r="DD50" s="1448"/>
      <c r="DE50" s="1448">
        <v>1</v>
      </c>
      <c r="DF50" s="1448"/>
      <c r="DG50" s="1448"/>
      <c r="DH50" s="1448"/>
      <c r="DI50" s="1448"/>
      <c r="DJ50" s="1448"/>
      <c r="DK50" s="1448"/>
      <c r="DL50" s="1448"/>
      <c r="DM50" s="1448"/>
      <c r="DN50" s="1448"/>
      <c r="DO50" s="1448"/>
      <c r="DP50" s="1448"/>
      <c r="DQ50" s="1448"/>
      <c r="DR50" s="1448"/>
      <c r="DS50" s="1448"/>
      <c r="DT50" s="1448"/>
      <c r="DU50" s="1448"/>
      <c r="DV50" s="1521"/>
    </row>
    <row r="51" spans="1:126"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508">
        <v>0</v>
      </c>
      <c r="AC51" s="509"/>
      <c r="AD51" s="510"/>
      <c r="AE51" s="511">
        <v>6</v>
      </c>
      <c r="AF51" s="509"/>
      <c r="AG51" s="510"/>
      <c r="AH51" s="511">
        <v>1</v>
      </c>
      <c r="AI51" s="509"/>
      <c r="AJ51" s="512"/>
      <c r="AK51" s="1511">
        <v>45525</v>
      </c>
      <c r="AL51" s="619"/>
      <c r="AM51" s="619"/>
      <c r="AN51" s="619"/>
      <c r="AO51" s="619"/>
      <c r="AP51" s="619"/>
      <c r="AQ51" s="619"/>
      <c r="AR51" s="619"/>
      <c r="AS51" s="619"/>
      <c r="AT51" s="1487">
        <v>245</v>
      </c>
      <c r="AU51" s="1493"/>
      <c r="AV51" s="1493"/>
      <c r="AW51" s="1493"/>
      <c r="AX51" s="1493"/>
      <c r="AY51" s="1493"/>
      <c r="AZ51" s="1493"/>
      <c r="BA51" s="1493"/>
      <c r="BB51" s="1512"/>
      <c r="BC51" s="1487">
        <v>7</v>
      </c>
      <c r="BD51" s="1493"/>
      <c r="BE51" s="1493"/>
      <c r="BF51" s="1493"/>
      <c r="BG51" s="1493"/>
      <c r="BH51" s="1493"/>
      <c r="BI51" s="1493"/>
      <c r="BJ51" s="1493"/>
      <c r="BK51" s="1512"/>
      <c r="BL51" s="1487">
        <v>24</v>
      </c>
      <c r="BM51" s="1493"/>
      <c r="BN51" s="1493"/>
      <c r="BO51" s="1493"/>
      <c r="BP51" s="1493"/>
      <c r="BQ51" s="1493"/>
      <c r="BR51" s="1493"/>
      <c r="BS51" s="1493"/>
      <c r="BT51" s="1512"/>
      <c r="BU51" s="1518">
        <v>244</v>
      </c>
      <c r="BV51" s="1519"/>
      <c r="BW51" s="1519"/>
      <c r="BX51" s="1519"/>
      <c r="BY51" s="1519"/>
      <c r="BZ51" s="1519"/>
      <c r="CA51" s="1519"/>
      <c r="CB51" s="1519"/>
      <c r="CC51" s="1520"/>
      <c r="CD51" s="1518"/>
      <c r="CE51" s="1519"/>
      <c r="CF51" s="1519"/>
      <c r="CG51" s="1519"/>
      <c r="CH51" s="1519"/>
      <c r="CI51" s="1519"/>
      <c r="CJ51" s="1519"/>
      <c r="CK51" s="1519"/>
      <c r="CL51" s="1520"/>
      <c r="CM51" s="481">
        <f t="shared" si="1"/>
        <v>520</v>
      </c>
      <c r="CN51" s="482"/>
      <c r="CO51" s="482"/>
      <c r="CP51" s="482"/>
      <c r="CQ51" s="482"/>
      <c r="CR51" s="482"/>
      <c r="CS51" s="482"/>
      <c r="CT51" s="482"/>
      <c r="CU51" s="483"/>
      <c r="CV51" s="1448"/>
      <c r="CW51" s="1448"/>
      <c r="CX51" s="1448"/>
      <c r="CY51" s="1448"/>
      <c r="CZ51" s="1448"/>
      <c r="DA51" s="1448"/>
      <c r="DB51" s="1448"/>
      <c r="DC51" s="1448"/>
      <c r="DD51" s="1448"/>
      <c r="DE51" s="1448"/>
      <c r="DF51" s="1448"/>
      <c r="DG51" s="1448"/>
      <c r="DH51" s="1448"/>
      <c r="DI51" s="1448"/>
      <c r="DJ51" s="1448"/>
      <c r="DK51" s="1448"/>
      <c r="DL51" s="1448"/>
      <c r="DM51" s="1448"/>
      <c r="DN51" s="1448"/>
      <c r="DO51" s="1448"/>
      <c r="DP51" s="1448"/>
      <c r="DQ51" s="1448"/>
      <c r="DR51" s="1448"/>
      <c r="DS51" s="1448"/>
      <c r="DT51" s="1448"/>
      <c r="DU51" s="1448"/>
      <c r="DV51" s="1521"/>
    </row>
    <row r="52" spans="1:126"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508">
        <v>0</v>
      </c>
      <c r="AC52" s="509"/>
      <c r="AD52" s="510"/>
      <c r="AE52" s="511">
        <v>7</v>
      </c>
      <c r="AF52" s="509"/>
      <c r="AG52" s="510"/>
      <c r="AH52" s="511">
        <v>1</v>
      </c>
      <c r="AI52" s="509"/>
      <c r="AJ52" s="512"/>
      <c r="AK52" s="1511">
        <v>28652</v>
      </c>
      <c r="AL52" s="619"/>
      <c r="AM52" s="619"/>
      <c r="AN52" s="619"/>
      <c r="AO52" s="619"/>
      <c r="AP52" s="619"/>
      <c r="AQ52" s="619"/>
      <c r="AR52" s="619"/>
      <c r="AS52" s="619"/>
      <c r="AT52" s="1487">
        <v>117</v>
      </c>
      <c r="AU52" s="1493"/>
      <c r="AV52" s="1493"/>
      <c r="AW52" s="1493"/>
      <c r="AX52" s="1493"/>
      <c r="AY52" s="1493"/>
      <c r="AZ52" s="1493"/>
      <c r="BA52" s="1493"/>
      <c r="BB52" s="1512"/>
      <c r="BC52" s="1487">
        <v>1</v>
      </c>
      <c r="BD52" s="1493"/>
      <c r="BE52" s="1493"/>
      <c r="BF52" s="1493"/>
      <c r="BG52" s="1493"/>
      <c r="BH52" s="1493"/>
      <c r="BI52" s="1493"/>
      <c r="BJ52" s="1493"/>
      <c r="BK52" s="1512"/>
      <c r="BL52" s="1487"/>
      <c r="BM52" s="1493"/>
      <c r="BN52" s="1493"/>
      <c r="BO52" s="1493"/>
      <c r="BP52" s="1493"/>
      <c r="BQ52" s="1493"/>
      <c r="BR52" s="1493"/>
      <c r="BS52" s="1493"/>
      <c r="BT52" s="1512"/>
      <c r="BU52" s="1518">
        <v>183</v>
      </c>
      <c r="BV52" s="1519"/>
      <c r="BW52" s="1519"/>
      <c r="BX52" s="1519"/>
      <c r="BY52" s="1519"/>
      <c r="BZ52" s="1519"/>
      <c r="CA52" s="1519"/>
      <c r="CB52" s="1519"/>
      <c r="CC52" s="1520"/>
      <c r="CD52" s="1518"/>
      <c r="CE52" s="1519"/>
      <c r="CF52" s="1519"/>
      <c r="CG52" s="1519"/>
      <c r="CH52" s="1519"/>
      <c r="CI52" s="1519"/>
      <c r="CJ52" s="1519"/>
      <c r="CK52" s="1519"/>
      <c r="CL52" s="1520"/>
      <c r="CM52" s="481">
        <f t="shared" si="1"/>
        <v>301</v>
      </c>
      <c r="CN52" s="482"/>
      <c r="CO52" s="482"/>
      <c r="CP52" s="482"/>
      <c r="CQ52" s="482"/>
      <c r="CR52" s="482"/>
      <c r="CS52" s="482"/>
      <c r="CT52" s="482"/>
      <c r="CU52" s="483"/>
      <c r="CV52" s="1448"/>
      <c r="CW52" s="1448"/>
      <c r="CX52" s="1448"/>
      <c r="CY52" s="1448"/>
      <c r="CZ52" s="1448"/>
      <c r="DA52" s="1448"/>
      <c r="DB52" s="1448"/>
      <c r="DC52" s="1448"/>
      <c r="DD52" s="1448"/>
      <c r="DE52" s="1448">
        <v>1</v>
      </c>
      <c r="DF52" s="1448"/>
      <c r="DG52" s="1448"/>
      <c r="DH52" s="1448"/>
      <c r="DI52" s="1448"/>
      <c r="DJ52" s="1448"/>
      <c r="DK52" s="1448"/>
      <c r="DL52" s="1448"/>
      <c r="DM52" s="1448"/>
      <c r="DN52" s="1448"/>
      <c r="DO52" s="1448"/>
      <c r="DP52" s="1448"/>
      <c r="DQ52" s="1448"/>
      <c r="DR52" s="1448"/>
      <c r="DS52" s="1448"/>
      <c r="DT52" s="1448"/>
      <c r="DU52" s="1448"/>
      <c r="DV52" s="1521"/>
    </row>
    <row r="53" spans="1:126"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508">
        <v>0</v>
      </c>
      <c r="AC53" s="509"/>
      <c r="AD53" s="510"/>
      <c r="AE53" s="511">
        <v>8</v>
      </c>
      <c r="AF53" s="509"/>
      <c r="AG53" s="510"/>
      <c r="AH53" s="511">
        <v>1</v>
      </c>
      <c r="AI53" s="509"/>
      <c r="AJ53" s="512"/>
      <c r="AK53" s="1511">
        <v>37868</v>
      </c>
      <c r="AL53" s="619"/>
      <c r="AM53" s="619"/>
      <c r="AN53" s="619"/>
      <c r="AO53" s="619"/>
      <c r="AP53" s="619"/>
      <c r="AQ53" s="619"/>
      <c r="AR53" s="619"/>
      <c r="AS53" s="619"/>
      <c r="AT53" s="1487">
        <v>114</v>
      </c>
      <c r="AU53" s="1493"/>
      <c r="AV53" s="1493"/>
      <c r="AW53" s="1493"/>
      <c r="AX53" s="1493"/>
      <c r="AY53" s="1493"/>
      <c r="AZ53" s="1493"/>
      <c r="BA53" s="1493"/>
      <c r="BB53" s="1512"/>
      <c r="BC53" s="1487"/>
      <c r="BD53" s="1493"/>
      <c r="BE53" s="1493"/>
      <c r="BF53" s="1493"/>
      <c r="BG53" s="1493"/>
      <c r="BH53" s="1493"/>
      <c r="BI53" s="1493"/>
      <c r="BJ53" s="1493"/>
      <c r="BK53" s="1512"/>
      <c r="BL53" s="1487"/>
      <c r="BM53" s="1493"/>
      <c r="BN53" s="1493"/>
      <c r="BO53" s="1493"/>
      <c r="BP53" s="1493"/>
      <c r="BQ53" s="1493"/>
      <c r="BR53" s="1493"/>
      <c r="BS53" s="1493"/>
      <c r="BT53" s="1512"/>
      <c r="BU53" s="1518">
        <v>141</v>
      </c>
      <c r="BV53" s="1519"/>
      <c r="BW53" s="1519"/>
      <c r="BX53" s="1519"/>
      <c r="BY53" s="1519"/>
      <c r="BZ53" s="1519"/>
      <c r="CA53" s="1519"/>
      <c r="CB53" s="1519"/>
      <c r="CC53" s="1520"/>
      <c r="CD53" s="1518"/>
      <c r="CE53" s="1519"/>
      <c r="CF53" s="1519"/>
      <c r="CG53" s="1519"/>
      <c r="CH53" s="1519"/>
      <c r="CI53" s="1519"/>
      <c r="CJ53" s="1519"/>
      <c r="CK53" s="1519"/>
      <c r="CL53" s="1520"/>
      <c r="CM53" s="481">
        <f t="shared" si="1"/>
        <v>255</v>
      </c>
      <c r="CN53" s="482"/>
      <c r="CO53" s="482"/>
      <c r="CP53" s="482"/>
      <c r="CQ53" s="482"/>
      <c r="CR53" s="482"/>
      <c r="CS53" s="482"/>
      <c r="CT53" s="482"/>
      <c r="CU53" s="483"/>
      <c r="CV53" s="1448"/>
      <c r="CW53" s="1448"/>
      <c r="CX53" s="1448"/>
      <c r="CY53" s="1448"/>
      <c r="CZ53" s="1448"/>
      <c r="DA53" s="1448"/>
      <c r="DB53" s="1448"/>
      <c r="DC53" s="1448"/>
      <c r="DD53" s="1448"/>
      <c r="DE53" s="1448"/>
      <c r="DF53" s="1448"/>
      <c r="DG53" s="1448"/>
      <c r="DH53" s="1448"/>
      <c r="DI53" s="1448"/>
      <c r="DJ53" s="1448"/>
      <c r="DK53" s="1448"/>
      <c r="DL53" s="1448"/>
      <c r="DM53" s="1448"/>
      <c r="DN53" s="1448"/>
      <c r="DO53" s="1448"/>
      <c r="DP53" s="1448"/>
      <c r="DQ53" s="1448"/>
      <c r="DR53" s="1448"/>
      <c r="DS53" s="1448"/>
      <c r="DT53" s="1448"/>
      <c r="DU53" s="1448"/>
      <c r="DV53" s="1521"/>
    </row>
    <row r="54" spans="1:126"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508">
        <v>0</v>
      </c>
      <c r="AC54" s="509"/>
      <c r="AD54" s="510"/>
      <c r="AE54" s="511">
        <v>9</v>
      </c>
      <c r="AF54" s="509"/>
      <c r="AG54" s="510"/>
      <c r="AH54" s="511">
        <v>1</v>
      </c>
      <c r="AI54" s="509"/>
      <c r="AJ54" s="512"/>
      <c r="AK54" s="1511">
        <v>188935</v>
      </c>
      <c r="AL54" s="619"/>
      <c r="AM54" s="619"/>
      <c r="AN54" s="619"/>
      <c r="AO54" s="619"/>
      <c r="AP54" s="619"/>
      <c r="AQ54" s="619"/>
      <c r="AR54" s="619"/>
      <c r="AS54" s="619"/>
      <c r="AT54" s="1487">
        <v>183</v>
      </c>
      <c r="AU54" s="1493"/>
      <c r="AV54" s="1493"/>
      <c r="AW54" s="1493"/>
      <c r="AX54" s="1493"/>
      <c r="AY54" s="1493"/>
      <c r="AZ54" s="1493"/>
      <c r="BA54" s="1493"/>
      <c r="BB54" s="1512"/>
      <c r="BC54" s="1487">
        <v>24</v>
      </c>
      <c r="BD54" s="1493"/>
      <c r="BE54" s="1493"/>
      <c r="BF54" s="1493"/>
      <c r="BG54" s="1493"/>
      <c r="BH54" s="1493"/>
      <c r="BI54" s="1493"/>
      <c r="BJ54" s="1493"/>
      <c r="BK54" s="1512"/>
      <c r="BL54" s="1487"/>
      <c r="BM54" s="1493"/>
      <c r="BN54" s="1493"/>
      <c r="BO54" s="1493"/>
      <c r="BP54" s="1493"/>
      <c r="BQ54" s="1493"/>
      <c r="BR54" s="1493"/>
      <c r="BS54" s="1493"/>
      <c r="BT54" s="1512"/>
      <c r="BU54" s="1518">
        <v>4955</v>
      </c>
      <c r="BV54" s="1519"/>
      <c r="BW54" s="1519"/>
      <c r="BX54" s="1519"/>
      <c r="BY54" s="1519"/>
      <c r="BZ54" s="1519"/>
      <c r="CA54" s="1519"/>
      <c r="CB54" s="1519"/>
      <c r="CC54" s="1520"/>
      <c r="CD54" s="1518"/>
      <c r="CE54" s="1519"/>
      <c r="CF54" s="1519"/>
      <c r="CG54" s="1519"/>
      <c r="CH54" s="1519"/>
      <c r="CI54" s="1519"/>
      <c r="CJ54" s="1519"/>
      <c r="CK54" s="1519"/>
      <c r="CL54" s="1520"/>
      <c r="CM54" s="481">
        <f t="shared" si="1"/>
        <v>5162</v>
      </c>
      <c r="CN54" s="482"/>
      <c r="CO54" s="482"/>
      <c r="CP54" s="482"/>
      <c r="CQ54" s="482"/>
      <c r="CR54" s="482"/>
      <c r="CS54" s="482"/>
      <c r="CT54" s="482"/>
      <c r="CU54" s="483"/>
      <c r="CV54" s="1448"/>
      <c r="CW54" s="1448"/>
      <c r="CX54" s="1448"/>
      <c r="CY54" s="1448"/>
      <c r="CZ54" s="1448"/>
      <c r="DA54" s="1448"/>
      <c r="DB54" s="1448"/>
      <c r="DC54" s="1448"/>
      <c r="DD54" s="1448"/>
      <c r="DE54" s="1448"/>
      <c r="DF54" s="1448"/>
      <c r="DG54" s="1448"/>
      <c r="DH54" s="1448"/>
      <c r="DI54" s="1448"/>
      <c r="DJ54" s="1448"/>
      <c r="DK54" s="1448"/>
      <c r="DL54" s="1448"/>
      <c r="DM54" s="1448"/>
      <c r="DN54" s="1448"/>
      <c r="DO54" s="1448"/>
      <c r="DP54" s="1448"/>
      <c r="DQ54" s="1448"/>
      <c r="DR54" s="1448"/>
      <c r="DS54" s="1448"/>
      <c r="DT54" s="1448"/>
      <c r="DU54" s="1448"/>
      <c r="DV54" s="1521"/>
    </row>
    <row r="55" spans="1:126" ht="22.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521">
        <v>1</v>
      </c>
      <c r="AC55" s="519"/>
      <c r="AD55" s="520"/>
      <c r="AE55" s="518">
        <v>0</v>
      </c>
      <c r="AF55" s="519"/>
      <c r="AG55" s="520"/>
      <c r="AH55" s="518">
        <v>1</v>
      </c>
      <c r="AI55" s="519"/>
      <c r="AJ55" s="533"/>
      <c r="AK55" s="321">
        <f>SUM(AK46:AS54)</f>
        <v>556144</v>
      </c>
      <c r="AL55" s="534"/>
      <c r="AM55" s="534"/>
      <c r="AN55" s="534"/>
      <c r="AO55" s="534"/>
      <c r="AP55" s="534"/>
      <c r="AQ55" s="534"/>
      <c r="AR55" s="534"/>
      <c r="AS55" s="534"/>
      <c r="AT55" s="484">
        <f>SUM(AT46:BB54)</f>
        <v>9414</v>
      </c>
      <c r="AU55" s="485"/>
      <c r="AV55" s="485"/>
      <c r="AW55" s="485"/>
      <c r="AX55" s="485"/>
      <c r="AY55" s="485"/>
      <c r="AZ55" s="485"/>
      <c r="BA55" s="485"/>
      <c r="BB55" s="486"/>
      <c r="BC55" s="484">
        <f>SUM(BC46:BK54)</f>
        <v>37</v>
      </c>
      <c r="BD55" s="485"/>
      <c r="BE55" s="485"/>
      <c r="BF55" s="485"/>
      <c r="BG55" s="485"/>
      <c r="BH55" s="485"/>
      <c r="BI55" s="485"/>
      <c r="BJ55" s="485"/>
      <c r="BK55" s="486"/>
      <c r="BL55" s="484">
        <f>SUM(BL46:BT54)</f>
        <v>3067</v>
      </c>
      <c r="BM55" s="485"/>
      <c r="BN55" s="485"/>
      <c r="BO55" s="485"/>
      <c r="BP55" s="485"/>
      <c r="BQ55" s="485"/>
      <c r="BR55" s="485"/>
      <c r="BS55" s="485"/>
      <c r="BT55" s="486"/>
      <c r="BU55" s="484">
        <f>SUM(BU46:CC54)</f>
        <v>6423</v>
      </c>
      <c r="BV55" s="485"/>
      <c r="BW55" s="485"/>
      <c r="BX55" s="485"/>
      <c r="BY55" s="485"/>
      <c r="BZ55" s="485"/>
      <c r="CA55" s="485"/>
      <c r="CB55" s="485"/>
      <c r="CC55" s="486"/>
      <c r="CD55" s="484">
        <f>SUM(CD46:CL54)</f>
        <v>0</v>
      </c>
      <c r="CE55" s="485"/>
      <c r="CF55" s="485"/>
      <c r="CG55" s="485"/>
      <c r="CH55" s="485"/>
      <c r="CI55" s="485"/>
      <c r="CJ55" s="485"/>
      <c r="CK55" s="485"/>
      <c r="CL55" s="486"/>
      <c r="CM55" s="484">
        <f t="shared" si="1"/>
        <v>18941</v>
      </c>
      <c r="CN55" s="485"/>
      <c r="CO55" s="485"/>
      <c r="CP55" s="485"/>
      <c r="CQ55" s="485"/>
      <c r="CR55" s="485"/>
      <c r="CS55" s="485"/>
      <c r="CT55" s="485"/>
      <c r="CU55" s="486"/>
      <c r="CV55" s="321">
        <f>SUM(CV46:DD54)</f>
        <v>538</v>
      </c>
      <c r="CW55" s="321"/>
      <c r="CX55" s="321"/>
      <c r="CY55" s="321"/>
      <c r="CZ55" s="321"/>
      <c r="DA55" s="321"/>
      <c r="DB55" s="321"/>
      <c r="DC55" s="321"/>
      <c r="DD55" s="321"/>
      <c r="DE55" s="321">
        <f>SUM(DE46:DM54)</f>
        <v>9</v>
      </c>
      <c r="DF55" s="321"/>
      <c r="DG55" s="321"/>
      <c r="DH55" s="321"/>
      <c r="DI55" s="321"/>
      <c r="DJ55" s="321"/>
      <c r="DK55" s="321"/>
      <c r="DL55" s="321"/>
      <c r="DM55" s="321"/>
      <c r="DN55" s="321">
        <f>SUM(DN46:DV54)</f>
        <v>0</v>
      </c>
      <c r="DO55" s="321"/>
      <c r="DP55" s="321"/>
      <c r="DQ55" s="321"/>
      <c r="DR55" s="321"/>
      <c r="DS55" s="321"/>
      <c r="DT55" s="321"/>
      <c r="DU55" s="321"/>
      <c r="DV55" s="494"/>
    </row>
    <row r="56" spans="1:126" ht="1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24"/>
      <c r="AC56" s="24"/>
      <c r="AD56" s="24"/>
      <c r="AE56" s="24"/>
      <c r="AF56" s="24"/>
      <c r="AG56" s="24"/>
      <c r="AH56" s="24"/>
      <c r="AI56" s="24"/>
      <c r="AJ56" s="24"/>
      <c r="DA56" s="16"/>
      <c r="DF56" s="16"/>
    </row>
    <row r="57" spans="1:126"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531">
        <v>1</v>
      </c>
      <c r="AC57" s="516"/>
      <c r="AD57" s="532"/>
      <c r="AE57" s="515">
        <v>1</v>
      </c>
      <c r="AF57" s="516"/>
      <c r="AG57" s="532"/>
      <c r="AH57" s="515">
        <v>1</v>
      </c>
      <c r="AI57" s="516"/>
      <c r="AJ57" s="517"/>
      <c r="AK57" s="347">
        <f>SUM(AK46:AS48)</f>
        <v>139960</v>
      </c>
      <c r="AL57" s="348"/>
      <c r="AM57" s="348"/>
      <c r="AN57" s="348"/>
      <c r="AO57" s="348"/>
      <c r="AP57" s="348"/>
      <c r="AQ57" s="348"/>
      <c r="AR57" s="348"/>
      <c r="AS57" s="348"/>
      <c r="AT57" s="487">
        <f>SUM(AT46:BB48)</f>
        <v>7634</v>
      </c>
      <c r="AU57" s="488"/>
      <c r="AV57" s="488"/>
      <c r="AW57" s="488"/>
      <c r="AX57" s="488"/>
      <c r="AY57" s="488"/>
      <c r="AZ57" s="488"/>
      <c r="BA57" s="488"/>
      <c r="BB57" s="489"/>
      <c r="BC57" s="487">
        <f>SUM(BC46:BK48)</f>
        <v>4</v>
      </c>
      <c r="BD57" s="488"/>
      <c r="BE57" s="488"/>
      <c r="BF57" s="488"/>
      <c r="BG57" s="488"/>
      <c r="BH57" s="488"/>
      <c r="BI57" s="488"/>
      <c r="BJ57" s="488"/>
      <c r="BK57" s="489"/>
      <c r="BL57" s="487">
        <f>SUM(BL46:BT48)</f>
        <v>2028</v>
      </c>
      <c r="BM57" s="488"/>
      <c r="BN57" s="488"/>
      <c r="BO57" s="488"/>
      <c r="BP57" s="488"/>
      <c r="BQ57" s="488"/>
      <c r="BR57" s="488"/>
      <c r="BS57" s="488"/>
      <c r="BT57" s="489"/>
      <c r="BU57" s="487">
        <f>SUM(BU46:CC48)</f>
        <v>406</v>
      </c>
      <c r="BV57" s="488"/>
      <c r="BW57" s="488"/>
      <c r="BX57" s="488"/>
      <c r="BY57" s="488"/>
      <c r="BZ57" s="488"/>
      <c r="CA57" s="488"/>
      <c r="CB57" s="488"/>
      <c r="CC57" s="489"/>
      <c r="CD57" s="487">
        <f>SUM(CD46:CL48)</f>
        <v>0</v>
      </c>
      <c r="CE57" s="488"/>
      <c r="CF57" s="488"/>
      <c r="CG57" s="488"/>
      <c r="CH57" s="488"/>
      <c r="CI57" s="488"/>
      <c r="CJ57" s="488"/>
      <c r="CK57" s="488"/>
      <c r="CL57" s="489"/>
      <c r="CM57" s="487">
        <f>SUM(AT57:CL57)</f>
        <v>10072</v>
      </c>
      <c r="CN57" s="488"/>
      <c r="CO57" s="488"/>
      <c r="CP57" s="488"/>
      <c r="CQ57" s="488"/>
      <c r="CR57" s="488"/>
      <c r="CS57" s="488"/>
      <c r="CT57" s="488"/>
      <c r="CU57" s="489"/>
      <c r="CV57" s="347">
        <f>SUM(CV46:DD48)</f>
        <v>538</v>
      </c>
      <c r="CW57" s="347"/>
      <c r="CX57" s="347"/>
      <c r="CY57" s="347"/>
      <c r="CZ57" s="347"/>
      <c r="DA57" s="347"/>
      <c r="DB57" s="347"/>
      <c r="DC57" s="347"/>
      <c r="DD57" s="347"/>
      <c r="DE57" s="347">
        <f>SUM(DE46:DM48)</f>
        <v>6</v>
      </c>
      <c r="DF57" s="347"/>
      <c r="DG57" s="347"/>
      <c r="DH57" s="347"/>
      <c r="DI57" s="347"/>
      <c r="DJ57" s="347"/>
      <c r="DK57" s="347"/>
      <c r="DL57" s="347"/>
      <c r="DM57" s="347"/>
      <c r="DN57" s="347">
        <f>SUM(DN46:DV48)</f>
        <v>0</v>
      </c>
      <c r="DO57" s="347"/>
      <c r="DP57" s="347"/>
      <c r="DQ57" s="347"/>
      <c r="DR57" s="347"/>
      <c r="DS57" s="347"/>
      <c r="DT57" s="347"/>
      <c r="DU57" s="347"/>
      <c r="DV57" s="492"/>
    </row>
    <row r="58" spans="1:126"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508">
        <v>1</v>
      </c>
      <c r="AC58" s="509"/>
      <c r="AD58" s="510"/>
      <c r="AE58" s="511">
        <v>2</v>
      </c>
      <c r="AF58" s="509"/>
      <c r="AG58" s="510"/>
      <c r="AH58" s="511">
        <v>1</v>
      </c>
      <c r="AI58" s="509"/>
      <c r="AJ58" s="512"/>
      <c r="AK58" s="330">
        <f>SUM(AK49:AS52)</f>
        <v>189381</v>
      </c>
      <c r="AL58" s="331"/>
      <c r="AM58" s="331"/>
      <c r="AN58" s="331"/>
      <c r="AO58" s="331"/>
      <c r="AP58" s="331"/>
      <c r="AQ58" s="331"/>
      <c r="AR58" s="331"/>
      <c r="AS58" s="331"/>
      <c r="AT58" s="481">
        <f>SUM(AT49:BB52)</f>
        <v>1483</v>
      </c>
      <c r="AU58" s="482"/>
      <c r="AV58" s="482"/>
      <c r="AW58" s="482"/>
      <c r="AX58" s="482"/>
      <c r="AY58" s="482"/>
      <c r="AZ58" s="482"/>
      <c r="BA58" s="482"/>
      <c r="BB58" s="483"/>
      <c r="BC58" s="481">
        <f>SUM(BC49:BK52)</f>
        <v>9</v>
      </c>
      <c r="BD58" s="482"/>
      <c r="BE58" s="482"/>
      <c r="BF58" s="482"/>
      <c r="BG58" s="482"/>
      <c r="BH58" s="482"/>
      <c r="BI58" s="482"/>
      <c r="BJ58" s="482"/>
      <c r="BK58" s="483"/>
      <c r="BL58" s="481">
        <f>SUM(BL49:BT52)</f>
        <v>1039</v>
      </c>
      <c r="BM58" s="482"/>
      <c r="BN58" s="482"/>
      <c r="BO58" s="482"/>
      <c r="BP58" s="482"/>
      <c r="BQ58" s="482"/>
      <c r="BR58" s="482"/>
      <c r="BS58" s="482"/>
      <c r="BT58" s="483"/>
      <c r="BU58" s="481">
        <f>SUM(BU49:CC52)</f>
        <v>921</v>
      </c>
      <c r="BV58" s="482"/>
      <c r="BW58" s="482"/>
      <c r="BX58" s="482"/>
      <c r="BY58" s="482"/>
      <c r="BZ58" s="482"/>
      <c r="CA58" s="482"/>
      <c r="CB58" s="482"/>
      <c r="CC58" s="483"/>
      <c r="CD58" s="481">
        <f>SUM(CD49:CL52)</f>
        <v>0</v>
      </c>
      <c r="CE58" s="482"/>
      <c r="CF58" s="482"/>
      <c r="CG58" s="482"/>
      <c r="CH58" s="482"/>
      <c r="CI58" s="482"/>
      <c r="CJ58" s="482"/>
      <c r="CK58" s="482"/>
      <c r="CL58" s="483"/>
      <c r="CM58" s="481">
        <f>SUM(AT58:CL58)</f>
        <v>3452</v>
      </c>
      <c r="CN58" s="482"/>
      <c r="CO58" s="482"/>
      <c r="CP58" s="482"/>
      <c r="CQ58" s="482"/>
      <c r="CR58" s="482"/>
      <c r="CS58" s="482"/>
      <c r="CT58" s="482"/>
      <c r="CU58" s="483"/>
      <c r="CV58" s="330">
        <f>SUM(CV49:DD52)</f>
        <v>0</v>
      </c>
      <c r="CW58" s="330"/>
      <c r="CX58" s="330"/>
      <c r="CY58" s="330"/>
      <c r="CZ58" s="330"/>
      <c r="DA58" s="330"/>
      <c r="DB58" s="330"/>
      <c r="DC58" s="330"/>
      <c r="DD58" s="330"/>
      <c r="DE58" s="330">
        <f>SUM(DE49:DM52)</f>
        <v>3</v>
      </c>
      <c r="DF58" s="330"/>
      <c r="DG58" s="330"/>
      <c r="DH58" s="330"/>
      <c r="DI58" s="330"/>
      <c r="DJ58" s="330"/>
      <c r="DK58" s="330"/>
      <c r="DL58" s="330"/>
      <c r="DM58" s="330"/>
      <c r="DN58" s="330">
        <f>SUM(DN49:DV52)</f>
        <v>0</v>
      </c>
      <c r="DO58" s="330"/>
      <c r="DP58" s="330"/>
      <c r="DQ58" s="330"/>
      <c r="DR58" s="330"/>
      <c r="DS58" s="330"/>
      <c r="DT58" s="330"/>
      <c r="DU58" s="330"/>
      <c r="DV58" s="493"/>
    </row>
    <row r="59" spans="1:126"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508">
        <v>1</v>
      </c>
      <c r="AC59" s="509"/>
      <c r="AD59" s="510"/>
      <c r="AE59" s="511">
        <v>3</v>
      </c>
      <c r="AF59" s="509"/>
      <c r="AG59" s="510"/>
      <c r="AH59" s="511">
        <v>1</v>
      </c>
      <c r="AI59" s="509"/>
      <c r="AJ59" s="512"/>
      <c r="AK59" s="330">
        <f>AK53</f>
        <v>37868</v>
      </c>
      <c r="AL59" s="331"/>
      <c r="AM59" s="331"/>
      <c r="AN59" s="331"/>
      <c r="AO59" s="331"/>
      <c r="AP59" s="331"/>
      <c r="AQ59" s="331"/>
      <c r="AR59" s="331"/>
      <c r="AS59" s="331"/>
      <c r="AT59" s="481">
        <f>AT53</f>
        <v>114</v>
      </c>
      <c r="AU59" s="482"/>
      <c r="AV59" s="482"/>
      <c r="AW59" s="482"/>
      <c r="AX59" s="482"/>
      <c r="AY59" s="482"/>
      <c r="AZ59" s="482"/>
      <c r="BA59" s="482"/>
      <c r="BB59" s="483"/>
      <c r="BC59" s="481">
        <f>BC53</f>
        <v>0</v>
      </c>
      <c r="BD59" s="482"/>
      <c r="BE59" s="482"/>
      <c r="BF59" s="482"/>
      <c r="BG59" s="482"/>
      <c r="BH59" s="482"/>
      <c r="BI59" s="482"/>
      <c r="BJ59" s="482"/>
      <c r="BK59" s="483"/>
      <c r="BL59" s="481">
        <f>BL53</f>
        <v>0</v>
      </c>
      <c r="BM59" s="482"/>
      <c r="BN59" s="482"/>
      <c r="BO59" s="482"/>
      <c r="BP59" s="482"/>
      <c r="BQ59" s="482"/>
      <c r="BR59" s="482"/>
      <c r="BS59" s="482"/>
      <c r="BT59" s="483"/>
      <c r="BU59" s="481">
        <f>BU53</f>
        <v>141</v>
      </c>
      <c r="BV59" s="482"/>
      <c r="BW59" s="482"/>
      <c r="BX59" s="482"/>
      <c r="BY59" s="482"/>
      <c r="BZ59" s="482"/>
      <c r="CA59" s="482"/>
      <c r="CB59" s="482"/>
      <c r="CC59" s="483"/>
      <c r="CD59" s="481">
        <f>CD53</f>
        <v>0</v>
      </c>
      <c r="CE59" s="482"/>
      <c r="CF59" s="482"/>
      <c r="CG59" s="482"/>
      <c r="CH59" s="482"/>
      <c r="CI59" s="482"/>
      <c r="CJ59" s="482"/>
      <c r="CK59" s="482"/>
      <c r="CL59" s="483"/>
      <c r="CM59" s="481">
        <f>SUM(AT59:CL59)</f>
        <v>255</v>
      </c>
      <c r="CN59" s="482"/>
      <c r="CO59" s="482"/>
      <c r="CP59" s="482"/>
      <c r="CQ59" s="482"/>
      <c r="CR59" s="482"/>
      <c r="CS59" s="482"/>
      <c r="CT59" s="482"/>
      <c r="CU59" s="483"/>
      <c r="CV59" s="330">
        <f>CV53</f>
        <v>0</v>
      </c>
      <c r="CW59" s="330"/>
      <c r="CX59" s="330"/>
      <c r="CY59" s="330"/>
      <c r="CZ59" s="330"/>
      <c r="DA59" s="330"/>
      <c r="DB59" s="330"/>
      <c r="DC59" s="330"/>
      <c r="DD59" s="330"/>
      <c r="DE59" s="330">
        <f>DE53</f>
        <v>0</v>
      </c>
      <c r="DF59" s="330"/>
      <c r="DG59" s="330"/>
      <c r="DH59" s="330"/>
      <c r="DI59" s="330"/>
      <c r="DJ59" s="330"/>
      <c r="DK59" s="330"/>
      <c r="DL59" s="330"/>
      <c r="DM59" s="330"/>
      <c r="DN59" s="330">
        <f>DN53</f>
        <v>0</v>
      </c>
      <c r="DO59" s="330"/>
      <c r="DP59" s="330"/>
      <c r="DQ59" s="330"/>
      <c r="DR59" s="330"/>
      <c r="DS59" s="330"/>
      <c r="DT59" s="330"/>
      <c r="DU59" s="330"/>
      <c r="DV59" s="493"/>
    </row>
    <row r="60" spans="1:126"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521">
        <v>1</v>
      </c>
      <c r="AC60" s="519"/>
      <c r="AD60" s="520"/>
      <c r="AE60" s="518">
        <v>4</v>
      </c>
      <c r="AF60" s="519"/>
      <c r="AG60" s="520"/>
      <c r="AH60" s="518">
        <v>1</v>
      </c>
      <c r="AI60" s="519"/>
      <c r="AJ60" s="533"/>
      <c r="AK60" s="321">
        <f>AK54</f>
        <v>188935</v>
      </c>
      <c r="AL60" s="534"/>
      <c r="AM60" s="534"/>
      <c r="AN60" s="534"/>
      <c r="AO60" s="534"/>
      <c r="AP60" s="534"/>
      <c r="AQ60" s="534"/>
      <c r="AR60" s="534"/>
      <c r="AS60" s="534"/>
      <c r="AT60" s="484">
        <f>AT54</f>
        <v>183</v>
      </c>
      <c r="AU60" s="485"/>
      <c r="AV60" s="485"/>
      <c r="AW60" s="485"/>
      <c r="AX60" s="485"/>
      <c r="AY60" s="485"/>
      <c r="AZ60" s="485"/>
      <c r="BA60" s="485"/>
      <c r="BB60" s="486"/>
      <c r="BC60" s="484">
        <f>BC54</f>
        <v>24</v>
      </c>
      <c r="BD60" s="485"/>
      <c r="BE60" s="485"/>
      <c r="BF60" s="485"/>
      <c r="BG60" s="485"/>
      <c r="BH60" s="485"/>
      <c r="BI60" s="485"/>
      <c r="BJ60" s="485"/>
      <c r="BK60" s="486"/>
      <c r="BL60" s="484">
        <f>BL54</f>
        <v>0</v>
      </c>
      <c r="BM60" s="485"/>
      <c r="BN60" s="485"/>
      <c r="BO60" s="485"/>
      <c r="BP60" s="485"/>
      <c r="BQ60" s="485"/>
      <c r="BR60" s="485"/>
      <c r="BS60" s="485"/>
      <c r="BT60" s="486"/>
      <c r="BU60" s="484">
        <f>BU54</f>
        <v>4955</v>
      </c>
      <c r="BV60" s="485"/>
      <c r="BW60" s="485"/>
      <c r="BX60" s="485"/>
      <c r="BY60" s="485"/>
      <c r="BZ60" s="485"/>
      <c r="CA60" s="485"/>
      <c r="CB60" s="485"/>
      <c r="CC60" s="486"/>
      <c r="CD60" s="484">
        <f>CD54</f>
        <v>0</v>
      </c>
      <c r="CE60" s="485"/>
      <c r="CF60" s="485"/>
      <c r="CG60" s="485"/>
      <c r="CH60" s="485"/>
      <c r="CI60" s="485"/>
      <c r="CJ60" s="485"/>
      <c r="CK60" s="485"/>
      <c r="CL60" s="486"/>
      <c r="CM60" s="484">
        <f>SUM(AT60:CL60)</f>
        <v>5162</v>
      </c>
      <c r="CN60" s="485"/>
      <c r="CO60" s="485"/>
      <c r="CP60" s="485"/>
      <c r="CQ60" s="485"/>
      <c r="CR60" s="485"/>
      <c r="CS60" s="485"/>
      <c r="CT60" s="485"/>
      <c r="CU60" s="486"/>
      <c r="CV60" s="321">
        <f>CV54</f>
        <v>0</v>
      </c>
      <c r="CW60" s="321"/>
      <c r="CX60" s="321"/>
      <c r="CY60" s="321"/>
      <c r="CZ60" s="321"/>
      <c r="DA60" s="321"/>
      <c r="DB60" s="321"/>
      <c r="DC60" s="321"/>
      <c r="DD60" s="321"/>
      <c r="DE60" s="321">
        <f>DE54</f>
        <v>0</v>
      </c>
      <c r="DF60" s="321"/>
      <c r="DG60" s="321"/>
      <c r="DH60" s="321"/>
      <c r="DI60" s="321"/>
      <c r="DJ60" s="321"/>
      <c r="DK60" s="321"/>
      <c r="DL60" s="321"/>
      <c r="DM60" s="321"/>
      <c r="DN60" s="321">
        <f>DN54</f>
        <v>0</v>
      </c>
      <c r="DO60" s="321"/>
      <c r="DP60" s="321"/>
      <c r="DQ60" s="321"/>
      <c r="DR60" s="321"/>
      <c r="DS60" s="321"/>
      <c r="DT60" s="321"/>
      <c r="DU60" s="321"/>
      <c r="DV60" s="494"/>
    </row>
    <row r="61" spans="1:126" ht="11.25" customHeight="1" thickBot="1">
      <c r="M61" s="16"/>
      <c r="R61" s="16"/>
      <c r="U61" s="17"/>
      <c r="V61" s="17"/>
      <c r="W61" s="17"/>
      <c r="AB61" s="24"/>
      <c r="AC61" s="24"/>
      <c r="AD61" s="24"/>
      <c r="AE61" s="24"/>
      <c r="AF61" s="24"/>
      <c r="AG61" s="24"/>
      <c r="AH61" s="24"/>
      <c r="AI61" s="24"/>
      <c r="AJ61" s="24"/>
      <c r="DA61" s="16"/>
      <c r="DF61" s="16"/>
    </row>
    <row r="62" spans="1:126"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246"/>
      <c r="AB62" s="531">
        <v>1</v>
      </c>
      <c r="AC62" s="516"/>
      <c r="AD62" s="532"/>
      <c r="AE62" s="515">
        <v>5</v>
      </c>
      <c r="AF62" s="516"/>
      <c r="AG62" s="532"/>
      <c r="AH62" s="515">
        <v>1</v>
      </c>
      <c r="AI62" s="516"/>
      <c r="AJ62" s="517"/>
      <c r="AK62" s="1504">
        <v>219510</v>
      </c>
      <c r="AL62" s="605"/>
      <c r="AM62" s="605"/>
      <c r="AN62" s="605"/>
      <c r="AO62" s="605"/>
      <c r="AP62" s="605"/>
      <c r="AQ62" s="605"/>
      <c r="AR62" s="605"/>
      <c r="AS62" s="605"/>
      <c r="AT62" s="1483">
        <v>6078</v>
      </c>
      <c r="AU62" s="1508"/>
      <c r="AV62" s="1508"/>
      <c r="AW62" s="1508"/>
      <c r="AX62" s="1508"/>
      <c r="AY62" s="1508"/>
      <c r="AZ62" s="1508"/>
      <c r="BA62" s="1508"/>
      <c r="BB62" s="1509"/>
      <c r="BC62" s="1505">
        <v>10</v>
      </c>
      <c r="BD62" s="1506"/>
      <c r="BE62" s="1506"/>
      <c r="BF62" s="1506"/>
      <c r="BG62" s="1506"/>
      <c r="BH62" s="1506"/>
      <c r="BI62" s="1506"/>
      <c r="BJ62" s="1506"/>
      <c r="BK62" s="1507"/>
      <c r="BL62" s="1505">
        <v>2045</v>
      </c>
      <c r="BM62" s="1506"/>
      <c r="BN62" s="1506"/>
      <c r="BO62" s="1506"/>
      <c r="BP62" s="1506"/>
      <c r="BQ62" s="1506"/>
      <c r="BR62" s="1506"/>
      <c r="BS62" s="1506"/>
      <c r="BT62" s="1507"/>
      <c r="BU62" s="1505">
        <v>885</v>
      </c>
      <c r="BV62" s="1506"/>
      <c r="BW62" s="1506"/>
      <c r="BX62" s="1506"/>
      <c r="BY62" s="1506"/>
      <c r="BZ62" s="1506"/>
      <c r="CA62" s="1506"/>
      <c r="CB62" s="1506"/>
      <c r="CC62" s="1507"/>
      <c r="CD62" s="1505"/>
      <c r="CE62" s="1506"/>
      <c r="CF62" s="1506"/>
      <c r="CG62" s="1506"/>
      <c r="CH62" s="1506"/>
      <c r="CI62" s="1506"/>
      <c r="CJ62" s="1506"/>
      <c r="CK62" s="1506"/>
      <c r="CL62" s="1507"/>
      <c r="CM62" s="487">
        <f>SUM(AT62:CL62)</f>
        <v>9018</v>
      </c>
      <c r="CN62" s="488"/>
      <c r="CO62" s="488"/>
      <c r="CP62" s="488"/>
      <c r="CQ62" s="488"/>
      <c r="CR62" s="488"/>
      <c r="CS62" s="488"/>
      <c r="CT62" s="488"/>
      <c r="CU62" s="489"/>
      <c r="CV62" s="1447">
        <v>359</v>
      </c>
      <c r="CW62" s="1447"/>
      <c r="CX62" s="1447"/>
      <c r="CY62" s="1447"/>
      <c r="CZ62" s="1447"/>
      <c r="DA62" s="1447"/>
      <c r="DB62" s="1447"/>
      <c r="DC62" s="1447"/>
      <c r="DD62" s="1447"/>
      <c r="DE62" s="1447">
        <v>6</v>
      </c>
      <c r="DF62" s="1447"/>
      <c r="DG62" s="1447"/>
      <c r="DH62" s="1447"/>
      <c r="DI62" s="1447"/>
      <c r="DJ62" s="1447"/>
      <c r="DK62" s="1447"/>
      <c r="DL62" s="1447"/>
      <c r="DM62" s="1447"/>
      <c r="DN62" s="1447"/>
      <c r="DO62" s="1447"/>
      <c r="DP62" s="1447"/>
      <c r="DQ62" s="1447"/>
      <c r="DR62" s="1447"/>
      <c r="DS62" s="1447"/>
      <c r="DT62" s="1447"/>
      <c r="DU62" s="1447"/>
      <c r="DV62" s="1517"/>
    </row>
    <row r="63" spans="1:126"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508">
        <v>1</v>
      </c>
      <c r="AC63" s="509"/>
      <c r="AD63" s="510"/>
      <c r="AE63" s="511">
        <v>6</v>
      </c>
      <c r="AF63" s="509"/>
      <c r="AG63" s="510"/>
      <c r="AH63" s="511">
        <v>1</v>
      </c>
      <c r="AI63" s="509"/>
      <c r="AJ63" s="512"/>
      <c r="AK63" s="1511">
        <v>25245</v>
      </c>
      <c r="AL63" s="619"/>
      <c r="AM63" s="619"/>
      <c r="AN63" s="619"/>
      <c r="AO63" s="619"/>
      <c r="AP63" s="619"/>
      <c r="AQ63" s="619"/>
      <c r="AR63" s="619"/>
      <c r="AS63" s="619"/>
      <c r="AT63" s="1487">
        <v>76</v>
      </c>
      <c r="AU63" s="1493"/>
      <c r="AV63" s="1493"/>
      <c r="AW63" s="1493"/>
      <c r="AX63" s="1493"/>
      <c r="AY63" s="1493"/>
      <c r="AZ63" s="1493"/>
      <c r="BA63" s="1493"/>
      <c r="BB63" s="1512"/>
      <c r="BC63" s="1518"/>
      <c r="BD63" s="1519"/>
      <c r="BE63" s="1519"/>
      <c r="BF63" s="1519"/>
      <c r="BG63" s="1519"/>
      <c r="BH63" s="1519"/>
      <c r="BI63" s="1519"/>
      <c r="BJ63" s="1519"/>
      <c r="BK63" s="1520"/>
      <c r="BL63" s="1518"/>
      <c r="BM63" s="1519"/>
      <c r="BN63" s="1519"/>
      <c r="BO63" s="1519"/>
      <c r="BP63" s="1519"/>
      <c r="BQ63" s="1519"/>
      <c r="BR63" s="1519"/>
      <c r="BS63" s="1519"/>
      <c r="BT63" s="1520"/>
      <c r="BU63" s="1518">
        <v>94</v>
      </c>
      <c r="BV63" s="1519"/>
      <c r="BW63" s="1519"/>
      <c r="BX63" s="1519"/>
      <c r="BY63" s="1519"/>
      <c r="BZ63" s="1519"/>
      <c r="CA63" s="1519"/>
      <c r="CB63" s="1519"/>
      <c r="CC63" s="1520"/>
      <c r="CD63" s="1518"/>
      <c r="CE63" s="1519"/>
      <c r="CF63" s="1519"/>
      <c r="CG63" s="1519"/>
      <c r="CH63" s="1519"/>
      <c r="CI63" s="1519"/>
      <c r="CJ63" s="1519"/>
      <c r="CK63" s="1519"/>
      <c r="CL63" s="1520"/>
      <c r="CM63" s="481">
        <f>SUM(AT63:CL63)</f>
        <v>170</v>
      </c>
      <c r="CN63" s="482"/>
      <c r="CO63" s="482"/>
      <c r="CP63" s="482"/>
      <c r="CQ63" s="482"/>
      <c r="CR63" s="482"/>
      <c r="CS63" s="482"/>
      <c r="CT63" s="482"/>
      <c r="CU63" s="483"/>
      <c r="CV63" s="1448"/>
      <c r="CW63" s="1448"/>
      <c r="CX63" s="1448"/>
      <c r="CY63" s="1448"/>
      <c r="CZ63" s="1448"/>
      <c r="DA63" s="1448"/>
      <c r="DB63" s="1448"/>
      <c r="DC63" s="1448"/>
      <c r="DD63" s="1448"/>
      <c r="DE63" s="1448"/>
      <c r="DF63" s="1448"/>
      <c r="DG63" s="1448"/>
      <c r="DH63" s="1448"/>
      <c r="DI63" s="1448"/>
      <c r="DJ63" s="1448"/>
      <c r="DK63" s="1448"/>
      <c r="DL63" s="1448"/>
      <c r="DM63" s="1448"/>
      <c r="DN63" s="1448"/>
      <c r="DO63" s="1448"/>
      <c r="DP63" s="1448"/>
      <c r="DQ63" s="1448"/>
      <c r="DR63" s="1448"/>
      <c r="DS63" s="1448"/>
      <c r="DT63" s="1448"/>
      <c r="DU63" s="1448"/>
      <c r="DV63" s="1521"/>
    </row>
    <row r="64" spans="1:126" ht="15" customHeight="1">
      <c r="A64" s="550"/>
      <c r="B64" s="549"/>
      <c r="C64" s="549"/>
      <c r="D64" s="551"/>
      <c r="E64" s="551"/>
      <c r="F64" s="552"/>
      <c r="G64" s="245" t="s">
        <v>10</v>
      </c>
      <c r="H64" s="246"/>
      <c r="I64" s="246"/>
      <c r="J64" s="246"/>
      <c r="K64" s="246"/>
      <c r="L64" s="246"/>
      <c r="M64" s="246"/>
      <c r="N64" s="246"/>
      <c r="O64" s="246"/>
      <c r="P64" s="246"/>
      <c r="Q64" s="246"/>
      <c r="R64" s="246"/>
      <c r="S64" s="246"/>
      <c r="T64" s="246"/>
      <c r="U64" s="246"/>
      <c r="V64" s="246"/>
      <c r="W64" s="246"/>
      <c r="X64" s="246"/>
      <c r="Y64" s="246"/>
      <c r="Z64" s="246"/>
      <c r="AA64" s="513"/>
      <c r="AB64" s="508">
        <v>1</v>
      </c>
      <c r="AC64" s="509"/>
      <c r="AD64" s="510"/>
      <c r="AE64" s="511">
        <v>7</v>
      </c>
      <c r="AF64" s="509"/>
      <c r="AG64" s="510"/>
      <c r="AH64" s="511">
        <v>1</v>
      </c>
      <c r="AI64" s="509"/>
      <c r="AJ64" s="512"/>
      <c r="AK64" s="1511">
        <v>125953</v>
      </c>
      <c r="AL64" s="619"/>
      <c r="AM64" s="619"/>
      <c r="AN64" s="619"/>
      <c r="AO64" s="619"/>
      <c r="AP64" s="619"/>
      <c r="AQ64" s="619"/>
      <c r="AR64" s="619"/>
      <c r="AS64" s="619"/>
      <c r="AT64" s="1487">
        <v>122</v>
      </c>
      <c r="AU64" s="1493"/>
      <c r="AV64" s="1493"/>
      <c r="AW64" s="1493"/>
      <c r="AX64" s="1493"/>
      <c r="AY64" s="1493"/>
      <c r="AZ64" s="1493"/>
      <c r="BA64" s="1493"/>
      <c r="BB64" s="1512"/>
      <c r="BC64" s="1518">
        <v>17</v>
      </c>
      <c r="BD64" s="1519"/>
      <c r="BE64" s="1519"/>
      <c r="BF64" s="1519"/>
      <c r="BG64" s="1519"/>
      <c r="BH64" s="1519"/>
      <c r="BI64" s="1519"/>
      <c r="BJ64" s="1519"/>
      <c r="BK64" s="1520"/>
      <c r="BL64" s="1518"/>
      <c r="BM64" s="1519"/>
      <c r="BN64" s="1519"/>
      <c r="BO64" s="1519"/>
      <c r="BP64" s="1519"/>
      <c r="BQ64" s="1519"/>
      <c r="BR64" s="1519"/>
      <c r="BS64" s="1519"/>
      <c r="BT64" s="1520"/>
      <c r="BU64" s="1518">
        <v>3303</v>
      </c>
      <c r="BV64" s="1519"/>
      <c r="BW64" s="1519"/>
      <c r="BX64" s="1519"/>
      <c r="BY64" s="1519"/>
      <c r="BZ64" s="1519"/>
      <c r="CA64" s="1519"/>
      <c r="CB64" s="1519"/>
      <c r="CC64" s="1520"/>
      <c r="CD64" s="1518"/>
      <c r="CE64" s="1519"/>
      <c r="CF64" s="1519"/>
      <c r="CG64" s="1519"/>
      <c r="CH64" s="1519"/>
      <c r="CI64" s="1519"/>
      <c r="CJ64" s="1519"/>
      <c r="CK64" s="1519"/>
      <c r="CL64" s="1520"/>
      <c r="CM64" s="481">
        <f>SUM(AT64:CL64)</f>
        <v>3442</v>
      </c>
      <c r="CN64" s="482"/>
      <c r="CO64" s="482"/>
      <c r="CP64" s="482"/>
      <c r="CQ64" s="482"/>
      <c r="CR64" s="482"/>
      <c r="CS64" s="482"/>
      <c r="CT64" s="482"/>
      <c r="CU64" s="483"/>
      <c r="CV64" s="1448"/>
      <c r="CW64" s="1448"/>
      <c r="CX64" s="1448"/>
      <c r="CY64" s="1448"/>
      <c r="CZ64" s="1448"/>
      <c r="DA64" s="1448"/>
      <c r="DB64" s="1448"/>
      <c r="DC64" s="1448"/>
      <c r="DD64" s="1448"/>
      <c r="DE64" s="1448"/>
      <c r="DF64" s="1448"/>
      <c r="DG64" s="1448"/>
      <c r="DH64" s="1448"/>
      <c r="DI64" s="1448"/>
      <c r="DJ64" s="1448"/>
      <c r="DK64" s="1448"/>
      <c r="DL64" s="1448"/>
      <c r="DM64" s="1448"/>
      <c r="DN64" s="1448"/>
      <c r="DO64" s="1448"/>
      <c r="DP64" s="1448"/>
      <c r="DQ64" s="1448"/>
      <c r="DR64" s="1448"/>
      <c r="DS64" s="1448"/>
      <c r="DT64" s="1448"/>
      <c r="DU64" s="1448"/>
      <c r="DV64" s="1521"/>
    </row>
    <row r="65" spans="1:136"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246"/>
      <c r="AB65" s="521">
        <v>1</v>
      </c>
      <c r="AC65" s="519"/>
      <c r="AD65" s="520"/>
      <c r="AE65" s="518">
        <v>8</v>
      </c>
      <c r="AF65" s="519"/>
      <c r="AG65" s="520"/>
      <c r="AH65" s="518">
        <v>1</v>
      </c>
      <c r="AI65" s="519"/>
      <c r="AJ65" s="533"/>
      <c r="AK65" s="321">
        <f>SUM(AK62:AS64)</f>
        <v>370708</v>
      </c>
      <c r="AL65" s="534"/>
      <c r="AM65" s="534"/>
      <c r="AN65" s="534"/>
      <c r="AO65" s="534"/>
      <c r="AP65" s="534"/>
      <c r="AQ65" s="534"/>
      <c r="AR65" s="534"/>
      <c r="AS65" s="534"/>
      <c r="AT65" s="484">
        <f>SUM(AT62:BB64)</f>
        <v>6276</v>
      </c>
      <c r="AU65" s="485"/>
      <c r="AV65" s="485"/>
      <c r="AW65" s="485"/>
      <c r="AX65" s="485"/>
      <c r="AY65" s="485"/>
      <c r="AZ65" s="485"/>
      <c r="BA65" s="485"/>
      <c r="BB65" s="486"/>
      <c r="BC65" s="484">
        <f>SUM(BC62:BK64)</f>
        <v>27</v>
      </c>
      <c r="BD65" s="485"/>
      <c r="BE65" s="485"/>
      <c r="BF65" s="485"/>
      <c r="BG65" s="485"/>
      <c r="BH65" s="485"/>
      <c r="BI65" s="485"/>
      <c r="BJ65" s="485"/>
      <c r="BK65" s="486"/>
      <c r="BL65" s="484">
        <f>SUM(BL62:BT64)</f>
        <v>2045</v>
      </c>
      <c r="BM65" s="485"/>
      <c r="BN65" s="485"/>
      <c r="BO65" s="485"/>
      <c r="BP65" s="485"/>
      <c r="BQ65" s="485"/>
      <c r="BR65" s="485"/>
      <c r="BS65" s="485"/>
      <c r="BT65" s="486"/>
      <c r="BU65" s="484">
        <f>SUM(BU62:CC64)</f>
        <v>4282</v>
      </c>
      <c r="BV65" s="485"/>
      <c r="BW65" s="485"/>
      <c r="BX65" s="485"/>
      <c r="BY65" s="485"/>
      <c r="BZ65" s="485"/>
      <c r="CA65" s="485"/>
      <c r="CB65" s="485"/>
      <c r="CC65" s="486"/>
      <c r="CD65" s="484">
        <f>SUM(CD62:CL64)</f>
        <v>0</v>
      </c>
      <c r="CE65" s="485"/>
      <c r="CF65" s="485"/>
      <c r="CG65" s="485"/>
      <c r="CH65" s="485"/>
      <c r="CI65" s="485"/>
      <c r="CJ65" s="485"/>
      <c r="CK65" s="485"/>
      <c r="CL65" s="486"/>
      <c r="CM65" s="484">
        <f>SUM(AT65:CL65)</f>
        <v>12630</v>
      </c>
      <c r="CN65" s="485"/>
      <c r="CO65" s="485"/>
      <c r="CP65" s="485"/>
      <c r="CQ65" s="485"/>
      <c r="CR65" s="485"/>
      <c r="CS65" s="485"/>
      <c r="CT65" s="485"/>
      <c r="CU65" s="486"/>
      <c r="CV65" s="321">
        <f>SUM(CV62:DD64)</f>
        <v>359</v>
      </c>
      <c r="CW65" s="321"/>
      <c r="CX65" s="321"/>
      <c r="CY65" s="321"/>
      <c r="CZ65" s="321"/>
      <c r="DA65" s="321"/>
      <c r="DB65" s="321"/>
      <c r="DC65" s="321"/>
      <c r="DD65" s="321"/>
      <c r="DE65" s="321">
        <f>SUM(DE62:DM64)</f>
        <v>6</v>
      </c>
      <c r="DF65" s="321"/>
      <c r="DG65" s="321"/>
      <c r="DH65" s="321"/>
      <c r="DI65" s="321"/>
      <c r="DJ65" s="321"/>
      <c r="DK65" s="321"/>
      <c r="DL65" s="321"/>
      <c r="DM65" s="321"/>
      <c r="DN65" s="321">
        <f>SUM(DN62:DV64)</f>
        <v>0</v>
      </c>
      <c r="DO65" s="321"/>
      <c r="DP65" s="321"/>
      <c r="DQ65" s="321"/>
      <c r="DR65" s="321"/>
      <c r="DS65" s="321"/>
      <c r="DT65" s="321"/>
      <c r="DU65" s="321"/>
      <c r="DV65" s="494"/>
    </row>
    <row r="66" spans="1:136" s="17" customFormat="1" ht="15" customHeight="1">
      <c r="A66" s="36"/>
      <c r="B66" s="40"/>
      <c r="C66" s="40"/>
      <c r="D66" s="36"/>
      <c r="E66" s="36"/>
      <c r="F66" s="36"/>
      <c r="G66" s="137"/>
      <c r="H66" s="138"/>
      <c r="I66" s="138"/>
      <c r="J66" s="138"/>
      <c r="K66" s="138"/>
      <c r="L66" s="138"/>
      <c r="M66" s="138"/>
      <c r="N66" s="138"/>
      <c r="O66" s="138"/>
      <c r="P66" s="138"/>
      <c r="Q66" s="138"/>
      <c r="R66" s="138"/>
      <c r="S66" s="138"/>
      <c r="T66" s="138"/>
      <c r="U66" s="138"/>
      <c r="V66" s="138"/>
      <c r="W66" s="138"/>
      <c r="X66" s="138"/>
      <c r="Y66" s="138"/>
      <c r="Z66" s="138"/>
      <c r="AA66" s="138"/>
      <c r="AB66" s="99"/>
      <c r="AC66" s="99"/>
      <c r="AD66" s="99"/>
      <c r="AE66" s="99"/>
      <c r="AF66" s="100"/>
      <c r="AG66" s="100"/>
      <c r="AH66" s="100"/>
      <c r="AI66" s="100"/>
      <c r="AJ66" s="100"/>
      <c r="AK66" s="143"/>
      <c r="AL66" s="144"/>
      <c r="AM66" s="144"/>
      <c r="AN66" s="144"/>
      <c r="AO66" s="144"/>
      <c r="AP66" s="144"/>
      <c r="AQ66" s="144"/>
      <c r="AR66" s="144"/>
      <c r="AS66" s="144"/>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4"/>
      <c r="DG66" s="144"/>
      <c r="DQ66" s="144"/>
      <c r="DR66" s="144"/>
      <c r="DS66" s="144"/>
      <c r="DT66" s="144"/>
      <c r="DU66" s="144"/>
      <c r="DV66" s="144"/>
      <c r="DW66" s="143"/>
      <c r="DX66" s="144"/>
      <c r="DY66" s="144"/>
      <c r="DZ66" s="144"/>
      <c r="EA66" s="144"/>
      <c r="EB66" s="144"/>
      <c r="EC66" s="144"/>
      <c r="ED66" s="144"/>
      <c r="EE66" s="144"/>
      <c r="EF66" s="144"/>
    </row>
    <row r="67" spans="1:136" s="152" customFormat="1" ht="12.75" customHeight="1">
      <c r="A67" s="561"/>
      <c r="B67" s="561"/>
      <c r="C67" s="561"/>
      <c r="D67" s="561"/>
      <c r="E67" s="561"/>
      <c r="F67" s="561"/>
      <c r="G67" s="562"/>
      <c r="H67" s="563" t="s">
        <v>62</v>
      </c>
      <c r="I67" s="266"/>
      <c r="J67" s="266"/>
      <c r="K67" s="266"/>
      <c r="L67" s="266"/>
      <c r="M67" s="266"/>
      <c r="N67" s="266"/>
      <c r="O67" s="266"/>
      <c r="P67" s="266"/>
      <c r="Q67" s="266"/>
      <c r="R67" s="266"/>
      <c r="S67" s="266"/>
      <c r="T67" s="266"/>
      <c r="U67" s="266"/>
      <c r="V67" s="266"/>
      <c r="W67" s="266"/>
      <c r="X67" s="266"/>
      <c r="Y67" s="267"/>
      <c r="Z67" s="564" t="s">
        <v>517</v>
      </c>
      <c r="AA67" s="266"/>
      <c r="AB67" s="266"/>
      <c r="AC67" s="266"/>
      <c r="AD67" s="266"/>
      <c r="AE67" s="267"/>
      <c r="AF67" s="514" t="str">
        <f>"第6表　課税標準額段階別"&amp; LEFT(表00!AA1,6) &amp; "分所得割額等に関する調
　　　　　　　　　　　　　　　　【営業等所得者】（つづき）
総　　括　　表"</f>
        <v>第6表　課税標準額段階別平成29年度分所得割額等に関する調
　　　　　　　　　　　　　　　　【営業等所得者】（つづき）
総　　括　　表</v>
      </c>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565" t="s">
        <v>608</v>
      </c>
      <c r="CZ67" s="565"/>
      <c r="DA67" s="565"/>
      <c r="DB67" s="565"/>
      <c r="DC67" s="565"/>
      <c r="DD67" s="565"/>
      <c r="DE67" s="565"/>
      <c r="DF67" s="565"/>
      <c r="DG67" s="565"/>
      <c r="DH67" s="565"/>
      <c r="DI67" s="565"/>
      <c r="DJ67" s="565"/>
      <c r="DK67" s="290" t="str">
        <f>DK34</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6" s="152" customFormat="1" ht="13.15" customHeight="1" thickBot="1">
      <c r="A68" s="561"/>
      <c r="B68" s="561"/>
      <c r="C68" s="561"/>
      <c r="D68" s="561"/>
      <c r="E68" s="561"/>
      <c r="F68" s="561"/>
      <c r="G68" s="56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554"/>
      <c r="CZ68" s="554"/>
      <c r="DA68" s="554"/>
      <c r="DB68" s="554"/>
      <c r="DC68" s="554"/>
      <c r="DD68" s="554"/>
      <c r="DE68" s="554"/>
      <c r="DF68" s="554"/>
      <c r="DG68" s="554"/>
      <c r="DH68" s="554"/>
      <c r="DI68" s="554"/>
      <c r="DJ68" s="554"/>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6" s="152" customFormat="1" ht="25.5" customHeight="1" thickBot="1">
      <c r="A69" s="566"/>
      <c r="B69" s="567"/>
      <c r="C69" s="567"/>
      <c r="D69" s="567"/>
      <c r="E69" s="567"/>
      <c r="F69" s="567"/>
      <c r="G69" s="568"/>
      <c r="H69" s="555">
        <f>H36</f>
        <v>4</v>
      </c>
      <c r="I69" s="569"/>
      <c r="J69" s="570"/>
      <c r="K69" s="555">
        <f>K36</f>
        <v>2</v>
      </c>
      <c r="L69" s="569"/>
      <c r="M69" s="570"/>
      <c r="N69" s="555">
        <f>N36</f>
        <v>2</v>
      </c>
      <c r="O69" s="569"/>
      <c r="P69" s="570"/>
      <c r="Q69" s="555">
        <f>Q36</f>
        <v>0</v>
      </c>
      <c r="R69" s="569"/>
      <c r="S69" s="570"/>
      <c r="T69" s="555">
        <f>T36</f>
        <v>2</v>
      </c>
      <c r="U69" s="569"/>
      <c r="V69" s="570"/>
      <c r="W69" s="555">
        <f>W36</f>
        <v>9</v>
      </c>
      <c r="X69" s="569"/>
      <c r="Y69" s="570"/>
      <c r="Z69" s="573">
        <v>0</v>
      </c>
      <c r="AA69" s="276"/>
      <c r="AB69" s="277"/>
      <c r="AC69" s="555">
        <v>6</v>
      </c>
      <c r="AD69" s="279"/>
      <c r="AE69" s="280"/>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554" t="s">
        <v>515</v>
      </c>
      <c r="CZ69" s="554"/>
      <c r="DA69" s="554"/>
      <c r="DB69" s="554"/>
      <c r="DC69" s="554"/>
      <c r="DD69" s="554"/>
      <c r="DE69" s="554"/>
      <c r="DF69" s="554"/>
      <c r="DG69" s="554"/>
      <c r="DH69" s="554"/>
      <c r="DI69" s="554"/>
      <c r="DJ69" s="554"/>
      <c r="DK69" s="289" t="str">
        <f>DK36</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6" ht="15" customHeight="1">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row>
    <row r="72" spans="1:136" ht="15" customHeight="1">
      <c r="AK72" s="271" t="s">
        <v>153</v>
      </c>
      <c r="AL72" s="271"/>
      <c r="AM72" s="271"/>
      <c r="AN72" s="271"/>
      <c r="AO72" s="271"/>
      <c r="AP72" s="271"/>
      <c r="AQ72" s="271"/>
      <c r="AR72" s="271"/>
      <c r="AS72" s="271"/>
      <c r="AT72" s="271" t="s">
        <v>579</v>
      </c>
      <c r="AU72" s="271"/>
      <c r="AV72" s="271"/>
      <c r="AW72" s="271"/>
      <c r="AX72" s="271"/>
      <c r="AY72" s="271"/>
      <c r="AZ72" s="271"/>
      <c r="BA72" s="271"/>
      <c r="BB72" s="271"/>
      <c r="BC72" s="271"/>
      <c r="BD72" s="271" t="s">
        <v>154</v>
      </c>
      <c r="BE72" s="271"/>
      <c r="BF72" s="271"/>
      <c r="BG72" s="271"/>
      <c r="BH72" s="271"/>
      <c r="BI72" s="271"/>
      <c r="BJ72" s="271"/>
      <c r="BK72" s="271"/>
      <c r="BL72" s="271" t="s">
        <v>692</v>
      </c>
      <c r="BM72" s="271"/>
      <c r="BN72" s="271"/>
      <c r="BO72" s="271"/>
      <c r="BP72" s="271"/>
      <c r="BQ72" s="271"/>
      <c r="BR72" s="271"/>
      <c r="BS72" s="271"/>
      <c r="BT72" s="271"/>
      <c r="BU72" s="271"/>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B72" s="17"/>
      <c r="DC72" s="17"/>
      <c r="DD72" s="17"/>
      <c r="DE72" s="17"/>
      <c r="DG72" s="17"/>
      <c r="DH72" s="17"/>
    </row>
    <row r="73" spans="1:136" ht="15" customHeight="1">
      <c r="A73" s="522" t="s">
        <v>328</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753</v>
      </c>
      <c r="AC73" s="201"/>
      <c r="AD73" s="201"/>
      <c r="AE73" s="201"/>
      <c r="AF73" s="201"/>
      <c r="AG73" s="201"/>
      <c r="AH73" s="201"/>
      <c r="AI73" s="201"/>
      <c r="AJ73" s="202"/>
      <c r="AK73" s="295" t="s">
        <v>640</v>
      </c>
      <c r="AL73" s="296"/>
      <c r="AM73" s="296"/>
      <c r="AN73" s="296"/>
      <c r="AO73" s="296"/>
      <c r="AP73" s="296"/>
      <c r="AQ73" s="296"/>
      <c r="AR73" s="296"/>
      <c r="AS73" s="297"/>
      <c r="AT73" s="246" t="s">
        <v>455</v>
      </c>
      <c r="AU73" s="538"/>
      <c r="AV73" s="538"/>
      <c r="AW73" s="538"/>
      <c r="AX73" s="538"/>
      <c r="AY73" s="538"/>
      <c r="AZ73" s="538"/>
      <c r="BA73" s="538"/>
      <c r="BB73" s="538"/>
      <c r="BC73" s="538"/>
      <c r="BD73" s="538"/>
      <c r="BE73" s="538"/>
      <c r="BF73" s="538"/>
      <c r="BG73" s="538"/>
      <c r="BH73" s="538"/>
      <c r="BI73" s="538"/>
      <c r="BJ73" s="538"/>
      <c r="BK73" s="538"/>
      <c r="BL73" s="538"/>
      <c r="BM73" s="538"/>
      <c r="BN73" s="538"/>
      <c r="BO73" s="538"/>
      <c r="BP73" s="538"/>
      <c r="BQ73" s="538"/>
      <c r="BR73" s="538"/>
      <c r="BS73" s="538"/>
      <c r="BT73" s="538"/>
      <c r="BU73" s="539"/>
      <c r="DA73" s="16"/>
      <c r="DF73" s="16"/>
    </row>
    <row r="74" spans="1:136" ht="10.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34"/>
      <c r="AL74" s="235"/>
      <c r="AM74" s="235"/>
      <c r="AN74" s="235"/>
      <c r="AO74" s="235"/>
      <c r="AP74" s="235"/>
      <c r="AQ74" s="235"/>
      <c r="AR74" s="235"/>
      <c r="AS74" s="236"/>
      <c r="AT74" s="200" t="s">
        <v>366</v>
      </c>
      <c r="AU74" s="1522"/>
      <c r="AV74" s="1522"/>
      <c r="AW74" s="1522"/>
      <c r="AX74" s="1522"/>
      <c r="AY74" s="1522"/>
      <c r="AZ74" s="1522"/>
      <c r="BA74" s="1522"/>
      <c r="BB74" s="1522"/>
      <c r="BC74" s="1522"/>
      <c r="BD74" s="1522"/>
      <c r="BE74" s="1522"/>
      <c r="BF74" s="1522"/>
      <c r="BG74" s="1522"/>
      <c r="BH74" s="1522"/>
      <c r="BI74" s="1522"/>
      <c r="BJ74" s="1522"/>
      <c r="BK74" s="1523"/>
      <c r="BL74" s="200" t="s">
        <v>376</v>
      </c>
      <c r="BM74" s="201"/>
      <c r="BN74" s="201"/>
      <c r="BO74" s="201"/>
      <c r="BP74" s="201"/>
      <c r="BQ74" s="201"/>
      <c r="BR74" s="201"/>
      <c r="BS74" s="201"/>
      <c r="BT74" s="201"/>
      <c r="BU74" s="202"/>
      <c r="DA74" s="16"/>
      <c r="DF74" s="16"/>
    </row>
    <row r="75" spans="1:136"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34"/>
      <c r="AL75" s="235"/>
      <c r="AM75" s="235"/>
      <c r="AN75" s="235"/>
      <c r="AO75" s="235"/>
      <c r="AP75" s="235"/>
      <c r="AQ75" s="235"/>
      <c r="AR75" s="235"/>
      <c r="AS75" s="236"/>
      <c r="AT75" s="1524"/>
      <c r="AU75" s="1525"/>
      <c r="AV75" s="1525"/>
      <c r="AW75" s="1525"/>
      <c r="AX75" s="1525"/>
      <c r="AY75" s="1525"/>
      <c r="AZ75" s="1525"/>
      <c r="BA75" s="1525"/>
      <c r="BB75" s="1525"/>
      <c r="BC75" s="1525"/>
      <c r="BD75" s="1525"/>
      <c r="BE75" s="1525"/>
      <c r="BF75" s="1525"/>
      <c r="BG75" s="1525"/>
      <c r="BH75" s="1525"/>
      <c r="BI75" s="1525"/>
      <c r="BJ75" s="1525"/>
      <c r="BK75" s="1526"/>
      <c r="BL75" s="219"/>
      <c r="BM75" s="220"/>
      <c r="BN75" s="220"/>
      <c r="BO75" s="220"/>
      <c r="BP75" s="220"/>
      <c r="BQ75" s="220"/>
      <c r="BR75" s="220"/>
      <c r="BS75" s="220"/>
      <c r="BT75" s="220"/>
      <c r="BU75" s="221"/>
      <c r="DA75" s="16"/>
      <c r="DF75" s="16"/>
    </row>
    <row r="76" spans="1:136"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34"/>
      <c r="AL76" s="235"/>
      <c r="AM76" s="235"/>
      <c r="AN76" s="235"/>
      <c r="AO76" s="235"/>
      <c r="AP76" s="235"/>
      <c r="AQ76" s="235"/>
      <c r="AR76" s="235"/>
      <c r="AS76" s="236"/>
      <c r="AT76" s="597" t="s">
        <v>329</v>
      </c>
      <c r="AU76" s="1527"/>
      <c r="AV76" s="1527"/>
      <c r="AW76" s="1527"/>
      <c r="AX76" s="1527"/>
      <c r="AY76" s="1527"/>
      <c r="AZ76" s="1527"/>
      <c r="BA76" s="1527"/>
      <c r="BB76" s="1527"/>
      <c r="BC76" s="1528"/>
      <c r="BD76" s="373" t="s">
        <v>330</v>
      </c>
      <c r="BE76" s="1522"/>
      <c r="BF76" s="1522"/>
      <c r="BG76" s="1522"/>
      <c r="BH76" s="1522"/>
      <c r="BI76" s="1522"/>
      <c r="BJ76" s="1522"/>
      <c r="BK76" s="1523"/>
      <c r="BL76" s="219"/>
      <c r="BM76" s="220"/>
      <c r="BN76" s="220"/>
      <c r="BO76" s="220"/>
      <c r="BP76" s="220"/>
      <c r="BQ76" s="220"/>
      <c r="BR76" s="220"/>
      <c r="BS76" s="220"/>
      <c r="BT76" s="220"/>
      <c r="BU76" s="221"/>
      <c r="DA76" s="16"/>
      <c r="DF76" s="16"/>
    </row>
    <row r="77" spans="1:136"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34"/>
      <c r="AL77" s="235"/>
      <c r="AM77" s="235"/>
      <c r="AN77" s="235"/>
      <c r="AO77" s="235"/>
      <c r="AP77" s="235"/>
      <c r="AQ77" s="235"/>
      <c r="AR77" s="235"/>
      <c r="AS77" s="236"/>
      <c r="AT77" s="1529"/>
      <c r="AU77" s="1530"/>
      <c r="AV77" s="1530"/>
      <c r="AW77" s="1530"/>
      <c r="AX77" s="1530"/>
      <c r="AY77" s="1530"/>
      <c r="AZ77" s="1530"/>
      <c r="BA77" s="1530"/>
      <c r="BB77" s="1530"/>
      <c r="BC77" s="1531"/>
      <c r="BD77" s="1532"/>
      <c r="BE77" s="1533"/>
      <c r="BF77" s="1533"/>
      <c r="BG77" s="1533"/>
      <c r="BH77" s="1533"/>
      <c r="BI77" s="1533"/>
      <c r="BJ77" s="1533"/>
      <c r="BK77" s="1534"/>
      <c r="BL77" s="219"/>
      <c r="BM77" s="220"/>
      <c r="BN77" s="220"/>
      <c r="BO77" s="220"/>
      <c r="BP77" s="220"/>
      <c r="BQ77" s="220"/>
      <c r="BR77" s="220"/>
      <c r="BS77" s="220"/>
      <c r="BT77" s="220"/>
      <c r="BU77" s="221"/>
      <c r="DA77" s="16"/>
      <c r="DF77" s="16"/>
    </row>
    <row r="78" spans="1:136"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413"/>
      <c r="AC78" s="414"/>
      <c r="AD78" s="414"/>
      <c r="AE78" s="414"/>
      <c r="AF78" s="414"/>
      <c r="AG78" s="414"/>
      <c r="AH78" s="414"/>
      <c r="AI78" s="414"/>
      <c r="AJ78" s="415"/>
      <c r="AK78" s="535" t="s">
        <v>332</v>
      </c>
      <c r="AL78" s="536"/>
      <c r="AM78" s="536"/>
      <c r="AN78" s="536"/>
      <c r="AO78" s="536"/>
      <c r="AP78" s="536"/>
      <c r="AQ78" s="536"/>
      <c r="AR78" s="536"/>
      <c r="AS78" s="537"/>
      <c r="AT78" s="495" t="s">
        <v>271</v>
      </c>
      <c r="AU78" s="496"/>
      <c r="AV78" s="496"/>
      <c r="AW78" s="496"/>
      <c r="AX78" s="496"/>
      <c r="AY78" s="496"/>
      <c r="AZ78" s="496"/>
      <c r="BA78" s="496"/>
      <c r="BB78" s="496"/>
      <c r="BC78" s="497"/>
      <c r="BD78" s="535" t="s">
        <v>332</v>
      </c>
      <c r="BE78" s="496"/>
      <c r="BF78" s="496"/>
      <c r="BG78" s="496"/>
      <c r="BH78" s="496"/>
      <c r="BI78" s="496"/>
      <c r="BJ78" s="496"/>
      <c r="BK78" s="497"/>
      <c r="BL78" s="535" t="s">
        <v>332</v>
      </c>
      <c r="BM78" s="536"/>
      <c r="BN78" s="536"/>
      <c r="BO78" s="536"/>
      <c r="BP78" s="536"/>
      <c r="BQ78" s="536"/>
      <c r="BR78" s="536"/>
      <c r="BS78" s="536"/>
      <c r="BT78" s="536"/>
      <c r="BU78" s="537"/>
      <c r="DA78" s="16"/>
      <c r="DF78" s="16"/>
    </row>
    <row r="79" spans="1:136" ht="24.7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513"/>
      <c r="AB79" s="531">
        <v>0</v>
      </c>
      <c r="AC79" s="516"/>
      <c r="AD79" s="532"/>
      <c r="AE79" s="515">
        <v>1</v>
      </c>
      <c r="AF79" s="516"/>
      <c r="AG79" s="532"/>
      <c r="AH79" s="515">
        <v>2</v>
      </c>
      <c r="AI79" s="516"/>
      <c r="AJ79" s="517"/>
      <c r="AK79" s="1447">
        <v>1</v>
      </c>
      <c r="AL79" s="1447"/>
      <c r="AM79" s="1447"/>
      <c r="AN79" s="1447"/>
      <c r="AO79" s="1447"/>
      <c r="AP79" s="1447"/>
      <c r="AQ79" s="1447"/>
      <c r="AR79" s="1447"/>
      <c r="AS79" s="1447"/>
      <c r="AT79" s="1507">
        <v>294</v>
      </c>
      <c r="AU79" s="605"/>
      <c r="AV79" s="605"/>
      <c r="AW79" s="605"/>
      <c r="AX79" s="605"/>
      <c r="AY79" s="605"/>
      <c r="AZ79" s="605"/>
      <c r="BA79" s="605"/>
      <c r="BB79" s="605"/>
      <c r="BC79" s="605"/>
      <c r="BD79" s="1447">
        <v>277</v>
      </c>
      <c r="BE79" s="605"/>
      <c r="BF79" s="605"/>
      <c r="BG79" s="605"/>
      <c r="BH79" s="605"/>
      <c r="BI79" s="605"/>
      <c r="BJ79" s="605"/>
      <c r="BK79" s="605"/>
      <c r="BL79" s="347">
        <f t="shared" ref="BL79:BL88" si="2">SUM(AT79:BK79)</f>
        <v>571</v>
      </c>
      <c r="BM79" s="348"/>
      <c r="BN79" s="348"/>
      <c r="BO79" s="348"/>
      <c r="BP79" s="348"/>
      <c r="BQ79" s="348"/>
      <c r="BR79" s="348"/>
      <c r="BS79" s="348"/>
      <c r="BT79" s="348"/>
      <c r="BU79" s="349"/>
      <c r="DA79" s="16"/>
      <c r="DF79" s="16"/>
    </row>
    <row r="80" spans="1:136"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513"/>
      <c r="AB80" s="508">
        <v>0</v>
      </c>
      <c r="AC80" s="509"/>
      <c r="AD80" s="510"/>
      <c r="AE80" s="511">
        <v>2</v>
      </c>
      <c r="AF80" s="509"/>
      <c r="AG80" s="510"/>
      <c r="AH80" s="511">
        <v>2</v>
      </c>
      <c r="AI80" s="509"/>
      <c r="AJ80" s="512"/>
      <c r="AK80" s="1448">
        <v>44</v>
      </c>
      <c r="AL80" s="1448"/>
      <c r="AM80" s="1448"/>
      <c r="AN80" s="1448"/>
      <c r="AO80" s="1448"/>
      <c r="AP80" s="1448"/>
      <c r="AQ80" s="1448"/>
      <c r="AR80" s="1448"/>
      <c r="AS80" s="1448"/>
      <c r="AT80" s="1520">
        <v>47920</v>
      </c>
      <c r="AU80" s="619"/>
      <c r="AV80" s="619"/>
      <c r="AW80" s="619"/>
      <c r="AX80" s="619"/>
      <c r="AY80" s="619"/>
      <c r="AZ80" s="619"/>
      <c r="BA80" s="619"/>
      <c r="BB80" s="619"/>
      <c r="BC80" s="619"/>
      <c r="BD80" s="1448">
        <v>1365</v>
      </c>
      <c r="BE80" s="619"/>
      <c r="BF80" s="619"/>
      <c r="BG80" s="619"/>
      <c r="BH80" s="619"/>
      <c r="BI80" s="619"/>
      <c r="BJ80" s="619"/>
      <c r="BK80" s="619"/>
      <c r="BL80" s="330">
        <f t="shared" si="2"/>
        <v>49285</v>
      </c>
      <c r="BM80" s="331"/>
      <c r="BN80" s="331"/>
      <c r="BO80" s="331"/>
      <c r="BP80" s="331"/>
      <c r="BQ80" s="331"/>
      <c r="BR80" s="331"/>
      <c r="BS80" s="331"/>
      <c r="BT80" s="331"/>
      <c r="BU80" s="332"/>
      <c r="DA80" s="16"/>
      <c r="DF80" s="16"/>
    </row>
    <row r="81" spans="1:110"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513"/>
      <c r="AB81" s="508">
        <v>0</v>
      </c>
      <c r="AC81" s="509"/>
      <c r="AD81" s="510"/>
      <c r="AE81" s="511">
        <v>3</v>
      </c>
      <c r="AF81" s="509"/>
      <c r="AG81" s="510"/>
      <c r="AH81" s="511">
        <v>2</v>
      </c>
      <c r="AI81" s="509"/>
      <c r="AJ81" s="512"/>
      <c r="AK81" s="1448"/>
      <c r="AL81" s="1448"/>
      <c r="AM81" s="1448"/>
      <c r="AN81" s="1448"/>
      <c r="AO81" s="1448"/>
      <c r="AP81" s="1448"/>
      <c r="AQ81" s="1448"/>
      <c r="AR81" s="1448"/>
      <c r="AS81" s="1448"/>
      <c r="AT81" s="1520">
        <v>76045</v>
      </c>
      <c r="AU81" s="619"/>
      <c r="AV81" s="619"/>
      <c r="AW81" s="619"/>
      <c r="AX81" s="619"/>
      <c r="AY81" s="619"/>
      <c r="AZ81" s="619"/>
      <c r="BA81" s="619"/>
      <c r="BB81" s="619"/>
      <c r="BC81" s="619"/>
      <c r="BD81" s="1448">
        <v>3398</v>
      </c>
      <c r="BE81" s="619"/>
      <c r="BF81" s="619"/>
      <c r="BG81" s="619"/>
      <c r="BH81" s="619"/>
      <c r="BI81" s="619"/>
      <c r="BJ81" s="619"/>
      <c r="BK81" s="619"/>
      <c r="BL81" s="330">
        <f t="shared" si="2"/>
        <v>79443</v>
      </c>
      <c r="BM81" s="331"/>
      <c r="BN81" s="331"/>
      <c r="BO81" s="331"/>
      <c r="BP81" s="331"/>
      <c r="BQ81" s="331"/>
      <c r="BR81" s="331"/>
      <c r="BS81" s="331"/>
      <c r="BT81" s="331"/>
      <c r="BU81" s="332"/>
      <c r="DA81" s="16"/>
      <c r="DF81" s="16"/>
    </row>
    <row r="82" spans="1:110"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513"/>
      <c r="AB82" s="508">
        <v>0</v>
      </c>
      <c r="AC82" s="509"/>
      <c r="AD82" s="510"/>
      <c r="AE82" s="511">
        <v>4</v>
      </c>
      <c r="AF82" s="509"/>
      <c r="AG82" s="510"/>
      <c r="AH82" s="511">
        <v>2</v>
      </c>
      <c r="AI82" s="509"/>
      <c r="AJ82" s="512"/>
      <c r="AK82" s="1448"/>
      <c r="AL82" s="1448"/>
      <c r="AM82" s="1448"/>
      <c r="AN82" s="1448"/>
      <c r="AO82" s="1448"/>
      <c r="AP82" s="1448"/>
      <c r="AQ82" s="1448"/>
      <c r="AR82" s="1448"/>
      <c r="AS82" s="1448"/>
      <c r="AT82" s="1520">
        <v>64595</v>
      </c>
      <c r="AU82" s="619"/>
      <c r="AV82" s="619"/>
      <c r="AW82" s="619"/>
      <c r="AX82" s="619"/>
      <c r="AY82" s="619"/>
      <c r="AZ82" s="619"/>
      <c r="BA82" s="619"/>
      <c r="BB82" s="619"/>
      <c r="BC82" s="619"/>
      <c r="BD82" s="1448">
        <v>3349</v>
      </c>
      <c r="BE82" s="619"/>
      <c r="BF82" s="619"/>
      <c r="BG82" s="619"/>
      <c r="BH82" s="619"/>
      <c r="BI82" s="619"/>
      <c r="BJ82" s="619"/>
      <c r="BK82" s="619"/>
      <c r="BL82" s="330">
        <f t="shared" si="2"/>
        <v>67944</v>
      </c>
      <c r="BM82" s="331"/>
      <c r="BN82" s="331"/>
      <c r="BO82" s="331"/>
      <c r="BP82" s="331"/>
      <c r="BQ82" s="331"/>
      <c r="BR82" s="331"/>
      <c r="BS82" s="331"/>
      <c r="BT82" s="331"/>
      <c r="BU82" s="332"/>
      <c r="DA82" s="16"/>
      <c r="DF82" s="16"/>
    </row>
    <row r="83" spans="1:110"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513"/>
      <c r="AB83" s="508">
        <v>0</v>
      </c>
      <c r="AC83" s="509"/>
      <c r="AD83" s="510"/>
      <c r="AE83" s="511">
        <v>5</v>
      </c>
      <c r="AF83" s="509"/>
      <c r="AG83" s="510"/>
      <c r="AH83" s="511">
        <v>2</v>
      </c>
      <c r="AI83" s="509"/>
      <c r="AJ83" s="512"/>
      <c r="AK83" s="1448"/>
      <c r="AL83" s="1448"/>
      <c r="AM83" s="1448"/>
      <c r="AN83" s="1448"/>
      <c r="AO83" s="1448"/>
      <c r="AP83" s="1448"/>
      <c r="AQ83" s="1448"/>
      <c r="AR83" s="1448"/>
      <c r="AS83" s="1448"/>
      <c r="AT83" s="1520">
        <v>43675</v>
      </c>
      <c r="AU83" s="619"/>
      <c r="AV83" s="619"/>
      <c r="AW83" s="619"/>
      <c r="AX83" s="619"/>
      <c r="AY83" s="619"/>
      <c r="AZ83" s="619"/>
      <c r="BA83" s="619"/>
      <c r="BB83" s="619"/>
      <c r="BC83" s="619"/>
      <c r="BD83" s="1448">
        <v>952</v>
      </c>
      <c r="BE83" s="619"/>
      <c r="BF83" s="619"/>
      <c r="BG83" s="619"/>
      <c r="BH83" s="619"/>
      <c r="BI83" s="619"/>
      <c r="BJ83" s="619"/>
      <c r="BK83" s="619"/>
      <c r="BL83" s="330">
        <f t="shared" si="2"/>
        <v>44627</v>
      </c>
      <c r="BM83" s="331"/>
      <c r="BN83" s="331"/>
      <c r="BO83" s="331"/>
      <c r="BP83" s="331"/>
      <c r="BQ83" s="331"/>
      <c r="BR83" s="331"/>
      <c r="BS83" s="331"/>
      <c r="BT83" s="331"/>
      <c r="BU83" s="332"/>
      <c r="DA83" s="16"/>
      <c r="DF83" s="16"/>
    </row>
    <row r="84" spans="1:110"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513"/>
      <c r="AB84" s="508">
        <v>0</v>
      </c>
      <c r="AC84" s="509"/>
      <c r="AD84" s="510"/>
      <c r="AE84" s="511">
        <v>6</v>
      </c>
      <c r="AF84" s="509"/>
      <c r="AG84" s="510"/>
      <c r="AH84" s="511">
        <v>2</v>
      </c>
      <c r="AI84" s="509"/>
      <c r="AJ84" s="512"/>
      <c r="AK84" s="1448"/>
      <c r="AL84" s="1448"/>
      <c r="AM84" s="1448"/>
      <c r="AN84" s="1448"/>
      <c r="AO84" s="1448"/>
      <c r="AP84" s="1448"/>
      <c r="AQ84" s="1448"/>
      <c r="AR84" s="1448"/>
      <c r="AS84" s="1448"/>
      <c r="AT84" s="1520">
        <v>44773</v>
      </c>
      <c r="AU84" s="619"/>
      <c r="AV84" s="619"/>
      <c r="AW84" s="619"/>
      <c r="AX84" s="619"/>
      <c r="AY84" s="619"/>
      <c r="AZ84" s="619"/>
      <c r="BA84" s="619"/>
      <c r="BB84" s="619"/>
      <c r="BC84" s="619"/>
      <c r="BD84" s="1448">
        <v>232</v>
      </c>
      <c r="BE84" s="619"/>
      <c r="BF84" s="619"/>
      <c r="BG84" s="619"/>
      <c r="BH84" s="619"/>
      <c r="BI84" s="619"/>
      <c r="BJ84" s="619"/>
      <c r="BK84" s="619"/>
      <c r="BL84" s="330">
        <f t="shared" si="2"/>
        <v>45005</v>
      </c>
      <c r="BM84" s="331"/>
      <c r="BN84" s="331"/>
      <c r="BO84" s="331"/>
      <c r="BP84" s="331"/>
      <c r="BQ84" s="331"/>
      <c r="BR84" s="331"/>
      <c r="BS84" s="331"/>
      <c r="BT84" s="331"/>
      <c r="BU84" s="332"/>
      <c r="DA84" s="16"/>
      <c r="DF84" s="16"/>
    </row>
    <row r="85" spans="1:110"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513"/>
      <c r="AB85" s="508">
        <v>0</v>
      </c>
      <c r="AC85" s="509"/>
      <c r="AD85" s="510"/>
      <c r="AE85" s="511">
        <v>7</v>
      </c>
      <c r="AF85" s="509"/>
      <c r="AG85" s="510"/>
      <c r="AH85" s="511">
        <v>2</v>
      </c>
      <c r="AI85" s="509"/>
      <c r="AJ85" s="512"/>
      <c r="AK85" s="1448"/>
      <c r="AL85" s="1448"/>
      <c r="AM85" s="1448"/>
      <c r="AN85" s="1448"/>
      <c r="AO85" s="1448"/>
      <c r="AP85" s="1448"/>
      <c r="AQ85" s="1448"/>
      <c r="AR85" s="1448"/>
      <c r="AS85" s="1448"/>
      <c r="AT85" s="1520">
        <v>28350</v>
      </c>
      <c r="AU85" s="619"/>
      <c r="AV85" s="619"/>
      <c r="AW85" s="619"/>
      <c r="AX85" s="619"/>
      <c r="AY85" s="619"/>
      <c r="AZ85" s="619"/>
      <c r="BA85" s="619"/>
      <c r="BB85" s="619"/>
      <c r="BC85" s="619"/>
      <c r="BD85" s="1448"/>
      <c r="BE85" s="619"/>
      <c r="BF85" s="619"/>
      <c r="BG85" s="619"/>
      <c r="BH85" s="619"/>
      <c r="BI85" s="619"/>
      <c r="BJ85" s="619"/>
      <c r="BK85" s="619"/>
      <c r="BL85" s="330">
        <f t="shared" si="2"/>
        <v>28350</v>
      </c>
      <c r="BM85" s="331"/>
      <c r="BN85" s="331"/>
      <c r="BO85" s="331"/>
      <c r="BP85" s="331"/>
      <c r="BQ85" s="331"/>
      <c r="BR85" s="331"/>
      <c r="BS85" s="331"/>
      <c r="BT85" s="331"/>
      <c r="BU85" s="332"/>
      <c r="DA85" s="16"/>
      <c r="DF85" s="16"/>
    </row>
    <row r="86" spans="1:110"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513"/>
      <c r="AB86" s="508">
        <v>0</v>
      </c>
      <c r="AC86" s="509"/>
      <c r="AD86" s="510"/>
      <c r="AE86" s="511">
        <v>8</v>
      </c>
      <c r="AF86" s="509"/>
      <c r="AG86" s="510"/>
      <c r="AH86" s="511">
        <v>2</v>
      </c>
      <c r="AI86" s="509"/>
      <c r="AJ86" s="512"/>
      <c r="AK86" s="1448"/>
      <c r="AL86" s="1448"/>
      <c r="AM86" s="1448"/>
      <c r="AN86" s="1448"/>
      <c r="AO86" s="1448"/>
      <c r="AP86" s="1448"/>
      <c r="AQ86" s="1448"/>
      <c r="AR86" s="1448"/>
      <c r="AS86" s="1448"/>
      <c r="AT86" s="1520">
        <v>37613</v>
      </c>
      <c r="AU86" s="619"/>
      <c r="AV86" s="619"/>
      <c r="AW86" s="619"/>
      <c r="AX86" s="619"/>
      <c r="AY86" s="619"/>
      <c r="AZ86" s="619"/>
      <c r="BA86" s="619"/>
      <c r="BB86" s="619"/>
      <c r="BC86" s="619"/>
      <c r="BD86" s="1448"/>
      <c r="BE86" s="619"/>
      <c r="BF86" s="619"/>
      <c r="BG86" s="619"/>
      <c r="BH86" s="619"/>
      <c r="BI86" s="619"/>
      <c r="BJ86" s="619"/>
      <c r="BK86" s="619"/>
      <c r="BL86" s="330">
        <f t="shared" si="2"/>
        <v>37613</v>
      </c>
      <c r="BM86" s="331"/>
      <c r="BN86" s="331"/>
      <c r="BO86" s="331"/>
      <c r="BP86" s="331"/>
      <c r="BQ86" s="331"/>
      <c r="BR86" s="331"/>
      <c r="BS86" s="331"/>
      <c r="BT86" s="331"/>
      <c r="BU86" s="332"/>
      <c r="DA86" s="16"/>
      <c r="DF86" s="16"/>
    </row>
    <row r="87" spans="1:110"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513"/>
      <c r="AB87" s="508">
        <v>0</v>
      </c>
      <c r="AC87" s="509"/>
      <c r="AD87" s="510"/>
      <c r="AE87" s="511">
        <v>9</v>
      </c>
      <c r="AF87" s="509"/>
      <c r="AG87" s="510"/>
      <c r="AH87" s="511">
        <v>2</v>
      </c>
      <c r="AI87" s="509"/>
      <c r="AJ87" s="512"/>
      <c r="AK87" s="1448"/>
      <c r="AL87" s="1448"/>
      <c r="AM87" s="1448"/>
      <c r="AN87" s="1448"/>
      <c r="AO87" s="1448"/>
      <c r="AP87" s="1448"/>
      <c r="AQ87" s="1448"/>
      <c r="AR87" s="1448"/>
      <c r="AS87" s="1448"/>
      <c r="AT87" s="1520">
        <v>183773</v>
      </c>
      <c r="AU87" s="619"/>
      <c r="AV87" s="619"/>
      <c r="AW87" s="619"/>
      <c r="AX87" s="619"/>
      <c r="AY87" s="619"/>
      <c r="AZ87" s="619"/>
      <c r="BA87" s="619"/>
      <c r="BB87" s="619"/>
      <c r="BC87" s="619"/>
      <c r="BD87" s="1448"/>
      <c r="BE87" s="619"/>
      <c r="BF87" s="619"/>
      <c r="BG87" s="619"/>
      <c r="BH87" s="619"/>
      <c r="BI87" s="619"/>
      <c r="BJ87" s="619"/>
      <c r="BK87" s="619"/>
      <c r="BL87" s="330">
        <f t="shared" si="2"/>
        <v>183773</v>
      </c>
      <c r="BM87" s="331"/>
      <c r="BN87" s="331"/>
      <c r="BO87" s="331"/>
      <c r="BP87" s="331"/>
      <c r="BQ87" s="331"/>
      <c r="BR87" s="331"/>
      <c r="BS87" s="331"/>
      <c r="BT87" s="331"/>
      <c r="BU87" s="332"/>
      <c r="DA87" s="16"/>
      <c r="DF87" s="16"/>
    </row>
    <row r="88" spans="1:110" ht="22.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513"/>
      <c r="AB88" s="521">
        <v>1</v>
      </c>
      <c r="AC88" s="519"/>
      <c r="AD88" s="520"/>
      <c r="AE88" s="518">
        <v>0</v>
      </c>
      <c r="AF88" s="519"/>
      <c r="AG88" s="520"/>
      <c r="AH88" s="518">
        <v>2</v>
      </c>
      <c r="AI88" s="519"/>
      <c r="AJ88" s="533"/>
      <c r="AK88" s="321">
        <f>SUM(AK79:AS87)</f>
        <v>45</v>
      </c>
      <c r="AL88" s="321"/>
      <c r="AM88" s="321"/>
      <c r="AN88" s="321"/>
      <c r="AO88" s="321"/>
      <c r="AP88" s="321"/>
      <c r="AQ88" s="321"/>
      <c r="AR88" s="321"/>
      <c r="AS88" s="321"/>
      <c r="AT88" s="486">
        <f>SUM(AT79:BC87)</f>
        <v>527038</v>
      </c>
      <c r="AU88" s="534"/>
      <c r="AV88" s="534"/>
      <c r="AW88" s="534"/>
      <c r="AX88" s="534"/>
      <c r="AY88" s="534"/>
      <c r="AZ88" s="534"/>
      <c r="BA88" s="534"/>
      <c r="BB88" s="534"/>
      <c r="BC88" s="534"/>
      <c r="BD88" s="321">
        <f>SUM(BD79:BK87)</f>
        <v>9573</v>
      </c>
      <c r="BE88" s="534"/>
      <c r="BF88" s="534"/>
      <c r="BG88" s="534"/>
      <c r="BH88" s="534"/>
      <c r="BI88" s="534"/>
      <c r="BJ88" s="534"/>
      <c r="BK88" s="534"/>
      <c r="BL88" s="321">
        <f t="shared" si="2"/>
        <v>536611</v>
      </c>
      <c r="BM88" s="534"/>
      <c r="BN88" s="534"/>
      <c r="BO88" s="534"/>
      <c r="BP88" s="534"/>
      <c r="BQ88" s="534"/>
      <c r="BR88" s="534"/>
      <c r="BS88" s="534"/>
      <c r="BT88" s="534"/>
      <c r="BU88" s="546"/>
      <c r="DA88" s="16"/>
      <c r="DF88" s="16"/>
    </row>
    <row r="89" spans="1:110" ht="1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24"/>
      <c r="AC89" s="24"/>
      <c r="AD89" s="24"/>
      <c r="AE89" s="24"/>
      <c r="AF89" s="24"/>
      <c r="AG89" s="24"/>
      <c r="AH89" s="24"/>
      <c r="AI89" s="24"/>
      <c r="AJ89" s="24"/>
      <c r="AS89" s="25"/>
      <c r="DA89" s="16"/>
      <c r="DF89" s="16"/>
    </row>
    <row r="90" spans="1:110"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513"/>
      <c r="AB90" s="531">
        <v>1</v>
      </c>
      <c r="AC90" s="516"/>
      <c r="AD90" s="532"/>
      <c r="AE90" s="515">
        <v>1</v>
      </c>
      <c r="AF90" s="516"/>
      <c r="AG90" s="532"/>
      <c r="AH90" s="515">
        <v>2</v>
      </c>
      <c r="AI90" s="516"/>
      <c r="AJ90" s="517"/>
      <c r="AK90" s="347">
        <f>SUM(AK79:AS81)</f>
        <v>45</v>
      </c>
      <c r="AL90" s="347"/>
      <c r="AM90" s="347"/>
      <c r="AN90" s="347"/>
      <c r="AO90" s="347"/>
      <c r="AP90" s="347"/>
      <c r="AQ90" s="347"/>
      <c r="AR90" s="347"/>
      <c r="AS90" s="347"/>
      <c r="AT90" s="489">
        <f>SUM(AT79:BC81)</f>
        <v>124259</v>
      </c>
      <c r="AU90" s="348"/>
      <c r="AV90" s="348"/>
      <c r="AW90" s="348"/>
      <c r="AX90" s="348"/>
      <c r="AY90" s="348"/>
      <c r="AZ90" s="348"/>
      <c r="BA90" s="348"/>
      <c r="BB90" s="348"/>
      <c r="BC90" s="348"/>
      <c r="BD90" s="347">
        <f>SUM(BD79:BK81)</f>
        <v>5040</v>
      </c>
      <c r="BE90" s="348"/>
      <c r="BF90" s="348"/>
      <c r="BG90" s="348"/>
      <c r="BH90" s="348"/>
      <c r="BI90" s="348"/>
      <c r="BJ90" s="348"/>
      <c r="BK90" s="348"/>
      <c r="BL90" s="347">
        <f>SUM(AT90:BK90)</f>
        <v>129299</v>
      </c>
      <c r="BM90" s="348"/>
      <c r="BN90" s="348"/>
      <c r="BO90" s="348"/>
      <c r="BP90" s="348"/>
      <c r="BQ90" s="348"/>
      <c r="BR90" s="348"/>
      <c r="BS90" s="348"/>
      <c r="BT90" s="348"/>
      <c r="BU90" s="349"/>
      <c r="DA90" s="16"/>
      <c r="DF90" s="16"/>
    </row>
    <row r="91" spans="1:110"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513"/>
      <c r="AB91" s="508">
        <v>1</v>
      </c>
      <c r="AC91" s="509"/>
      <c r="AD91" s="510"/>
      <c r="AE91" s="511">
        <v>2</v>
      </c>
      <c r="AF91" s="509"/>
      <c r="AG91" s="510"/>
      <c r="AH91" s="511">
        <v>2</v>
      </c>
      <c r="AI91" s="509"/>
      <c r="AJ91" s="512"/>
      <c r="AK91" s="330">
        <f>SUM(AK82:AS85)</f>
        <v>0</v>
      </c>
      <c r="AL91" s="330"/>
      <c r="AM91" s="330"/>
      <c r="AN91" s="330"/>
      <c r="AO91" s="330"/>
      <c r="AP91" s="330"/>
      <c r="AQ91" s="330"/>
      <c r="AR91" s="330"/>
      <c r="AS91" s="330"/>
      <c r="AT91" s="483">
        <f>SUM(AT82:BC85)</f>
        <v>181393</v>
      </c>
      <c r="AU91" s="331"/>
      <c r="AV91" s="331"/>
      <c r="AW91" s="331"/>
      <c r="AX91" s="331"/>
      <c r="AY91" s="331"/>
      <c r="AZ91" s="331"/>
      <c r="BA91" s="331"/>
      <c r="BB91" s="331"/>
      <c r="BC91" s="331"/>
      <c r="BD91" s="330">
        <f>SUM(BD82:BK85)</f>
        <v>4533</v>
      </c>
      <c r="BE91" s="331"/>
      <c r="BF91" s="331"/>
      <c r="BG91" s="331"/>
      <c r="BH91" s="331"/>
      <c r="BI91" s="331"/>
      <c r="BJ91" s="331"/>
      <c r="BK91" s="331"/>
      <c r="BL91" s="330">
        <f>SUM(AT91:BK91)</f>
        <v>185926</v>
      </c>
      <c r="BM91" s="331"/>
      <c r="BN91" s="331"/>
      <c r="BO91" s="331"/>
      <c r="BP91" s="331"/>
      <c r="BQ91" s="331"/>
      <c r="BR91" s="331"/>
      <c r="BS91" s="331"/>
      <c r="BT91" s="331"/>
      <c r="BU91" s="332"/>
      <c r="DA91" s="16"/>
      <c r="DF91" s="16"/>
    </row>
    <row r="92" spans="1:110"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508">
        <v>1</v>
      </c>
      <c r="AC92" s="509"/>
      <c r="AD92" s="510"/>
      <c r="AE92" s="511">
        <v>3</v>
      </c>
      <c r="AF92" s="509"/>
      <c r="AG92" s="510"/>
      <c r="AH92" s="511">
        <v>2</v>
      </c>
      <c r="AI92" s="509"/>
      <c r="AJ92" s="512"/>
      <c r="AK92" s="330">
        <f>AK86</f>
        <v>0</v>
      </c>
      <c r="AL92" s="330"/>
      <c r="AM92" s="330"/>
      <c r="AN92" s="330"/>
      <c r="AO92" s="330"/>
      <c r="AP92" s="330"/>
      <c r="AQ92" s="330"/>
      <c r="AR92" s="330"/>
      <c r="AS92" s="330"/>
      <c r="AT92" s="483">
        <f>AT86</f>
        <v>37613</v>
      </c>
      <c r="AU92" s="331"/>
      <c r="AV92" s="331"/>
      <c r="AW92" s="331"/>
      <c r="AX92" s="331"/>
      <c r="AY92" s="331"/>
      <c r="AZ92" s="331"/>
      <c r="BA92" s="331"/>
      <c r="BB92" s="331"/>
      <c r="BC92" s="331"/>
      <c r="BD92" s="330">
        <f>BD86</f>
        <v>0</v>
      </c>
      <c r="BE92" s="331"/>
      <c r="BF92" s="331"/>
      <c r="BG92" s="331"/>
      <c r="BH92" s="331"/>
      <c r="BI92" s="331"/>
      <c r="BJ92" s="331"/>
      <c r="BK92" s="331"/>
      <c r="BL92" s="330">
        <f>SUM(AT92:BK92)</f>
        <v>37613</v>
      </c>
      <c r="BM92" s="331"/>
      <c r="BN92" s="331"/>
      <c r="BO92" s="331"/>
      <c r="BP92" s="331"/>
      <c r="BQ92" s="331"/>
      <c r="BR92" s="331"/>
      <c r="BS92" s="331"/>
      <c r="BT92" s="331"/>
      <c r="BU92" s="332"/>
      <c r="DA92" s="16"/>
      <c r="DF92" s="16"/>
    </row>
    <row r="93" spans="1:11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521">
        <v>1</v>
      </c>
      <c r="AC93" s="519"/>
      <c r="AD93" s="520"/>
      <c r="AE93" s="518">
        <v>4</v>
      </c>
      <c r="AF93" s="519"/>
      <c r="AG93" s="520"/>
      <c r="AH93" s="518">
        <v>2</v>
      </c>
      <c r="AI93" s="519"/>
      <c r="AJ93" s="533"/>
      <c r="AK93" s="321">
        <f>AK87</f>
        <v>0</v>
      </c>
      <c r="AL93" s="321"/>
      <c r="AM93" s="321"/>
      <c r="AN93" s="321"/>
      <c r="AO93" s="321"/>
      <c r="AP93" s="321"/>
      <c r="AQ93" s="321"/>
      <c r="AR93" s="321"/>
      <c r="AS93" s="321"/>
      <c r="AT93" s="486">
        <f>AT87</f>
        <v>183773</v>
      </c>
      <c r="AU93" s="534"/>
      <c r="AV93" s="534"/>
      <c r="AW93" s="534"/>
      <c r="AX93" s="534"/>
      <c r="AY93" s="534"/>
      <c r="AZ93" s="534"/>
      <c r="BA93" s="534"/>
      <c r="BB93" s="534"/>
      <c r="BC93" s="534"/>
      <c r="BD93" s="321">
        <f>BD87</f>
        <v>0</v>
      </c>
      <c r="BE93" s="534"/>
      <c r="BF93" s="534"/>
      <c r="BG93" s="534"/>
      <c r="BH93" s="534"/>
      <c r="BI93" s="534"/>
      <c r="BJ93" s="534"/>
      <c r="BK93" s="534"/>
      <c r="BL93" s="321">
        <f>SUM(AT93:BK93)</f>
        <v>183773</v>
      </c>
      <c r="BM93" s="534"/>
      <c r="BN93" s="534"/>
      <c r="BO93" s="534"/>
      <c r="BP93" s="534"/>
      <c r="BQ93" s="534"/>
      <c r="BR93" s="534"/>
      <c r="BS93" s="534"/>
      <c r="BT93" s="534"/>
      <c r="BU93" s="546"/>
      <c r="DA93" s="16"/>
      <c r="DF93" s="16"/>
    </row>
    <row r="94" spans="1:110" ht="11.25" customHeight="1" thickBot="1">
      <c r="M94" s="16"/>
      <c r="R94" s="16"/>
      <c r="U94" s="17"/>
      <c r="V94" s="17"/>
      <c r="W94" s="17"/>
      <c r="AB94" s="24"/>
      <c r="AC94" s="24"/>
      <c r="AD94" s="24"/>
      <c r="AE94" s="24"/>
      <c r="AF94" s="24"/>
      <c r="AG94" s="24"/>
      <c r="AH94" s="24"/>
      <c r="AI94" s="24"/>
      <c r="AJ94" s="24"/>
      <c r="AS94" s="25"/>
      <c r="DA94" s="16"/>
      <c r="DF94" s="16"/>
    </row>
    <row r="95" spans="1:110" ht="15" customHeight="1">
      <c r="A95" s="433" t="s">
        <v>14</v>
      </c>
      <c r="B95" s="547"/>
      <c r="C95" s="547"/>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513"/>
      <c r="AB95" s="531">
        <v>1</v>
      </c>
      <c r="AC95" s="516"/>
      <c r="AD95" s="532"/>
      <c r="AE95" s="515">
        <v>5</v>
      </c>
      <c r="AF95" s="516"/>
      <c r="AG95" s="532"/>
      <c r="AH95" s="515">
        <v>2</v>
      </c>
      <c r="AI95" s="516"/>
      <c r="AJ95" s="517"/>
      <c r="AK95" s="1447">
        <v>30</v>
      </c>
      <c r="AL95" s="1447"/>
      <c r="AM95" s="1447"/>
      <c r="AN95" s="1447"/>
      <c r="AO95" s="1447"/>
      <c r="AP95" s="1447"/>
      <c r="AQ95" s="1447"/>
      <c r="AR95" s="1447"/>
      <c r="AS95" s="1447"/>
      <c r="AT95" s="1507">
        <v>203719</v>
      </c>
      <c r="AU95" s="605"/>
      <c r="AV95" s="605"/>
      <c r="AW95" s="605"/>
      <c r="AX95" s="605"/>
      <c r="AY95" s="605"/>
      <c r="AZ95" s="605"/>
      <c r="BA95" s="605"/>
      <c r="BB95" s="605"/>
      <c r="BC95" s="605"/>
      <c r="BD95" s="1447">
        <v>6378</v>
      </c>
      <c r="BE95" s="605"/>
      <c r="BF95" s="605"/>
      <c r="BG95" s="605"/>
      <c r="BH95" s="605"/>
      <c r="BI95" s="605"/>
      <c r="BJ95" s="605"/>
      <c r="BK95" s="605"/>
      <c r="BL95" s="347">
        <f>SUM(AT95:BK95)</f>
        <v>210097</v>
      </c>
      <c r="BM95" s="348"/>
      <c r="BN95" s="348"/>
      <c r="BO95" s="348"/>
      <c r="BP95" s="348"/>
      <c r="BQ95" s="348"/>
      <c r="BR95" s="348"/>
      <c r="BS95" s="348"/>
      <c r="BT95" s="348"/>
      <c r="BU95" s="349"/>
      <c r="DA95" s="16"/>
      <c r="DF95" s="16"/>
    </row>
    <row r="96" spans="1:110" ht="15" customHeight="1">
      <c r="A96" s="548"/>
      <c r="B96" s="549"/>
      <c r="C96" s="549"/>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508">
        <v>1</v>
      </c>
      <c r="AC96" s="509"/>
      <c r="AD96" s="510"/>
      <c r="AE96" s="511">
        <v>6</v>
      </c>
      <c r="AF96" s="509"/>
      <c r="AG96" s="510"/>
      <c r="AH96" s="511">
        <v>2</v>
      </c>
      <c r="AI96" s="509"/>
      <c r="AJ96" s="512"/>
      <c r="AK96" s="1448"/>
      <c r="AL96" s="1448"/>
      <c r="AM96" s="1448"/>
      <c r="AN96" s="1448"/>
      <c r="AO96" s="1448"/>
      <c r="AP96" s="1448"/>
      <c r="AQ96" s="1448"/>
      <c r="AR96" s="1448"/>
      <c r="AS96" s="1448"/>
      <c r="AT96" s="1520">
        <v>25075</v>
      </c>
      <c r="AU96" s="619"/>
      <c r="AV96" s="619"/>
      <c r="AW96" s="619"/>
      <c r="AX96" s="619"/>
      <c r="AY96" s="619"/>
      <c r="AZ96" s="619"/>
      <c r="BA96" s="619"/>
      <c r="BB96" s="619"/>
      <c r="BC96" s="619"/>
      <c r="BD96" s="1448"/>
      <c r="BE96" s="619"/>
      <c r="BF96" s="619"/>
      <c r="BG96" s="619"/>
      <c r="BH96" s="619"/>
      <c r="BI96" s="619"/>
      <c r="BJ96" s="619"/>
      <c r="BK96" s="619"/>
      <c r="BL96" s="330">
        <f>SUM(AT96:BK96)</f>
        <v>25075</v>
      </c>
      <c r="BM96" s="331"/>
      <c r="BN96" s="331"/>
      <c r="BO96" s="331"/>
      <c r="BP96" s="331"/>
      <c r="BQ96" s="331"/>
      <c r="BR96" s="331"/>
      <c r="BS96" s="331"/>
      <c r="BT96" s="331"/>
      <c r="BU96" s="332"/>
      <c r="DA96" s="16"/>
      <c r="DF96" s="16"/>
    </row>
    <row r="97" spans="1:110" ht="15" customHeight="1">
      <c r="A97" s="550"/>
      <c r="B97" s="549"/>
      <c r="C97" s="549"/>
      <c r="D97" s="551"/>
      <c r="E97" s="551"/>
      <c r="F97" s="552"/>
      <c r="G97" s="245" t="s">
        <v>10</v>
      </c>
      <c r="H97" s="246"/>
      <c r="I97" s="246"/>
      <c r="J97" s="246"/>
      <c r="K97" s="246"/>
      <c r="L97" s="246"/>
      <c r="M97" s="246"/>
      <c r="N97" s="246"/>
      <c r="O97" s="246"/>
      <c r="P97" s="246"/>
      <c r="Q97" s="246"/>
      <c r="R97" s="246"/>
      <c r="S97" s="246"/>
      <c r="T97" s="246"/>
      <c r="U97" s="246"/>
      <c r="V97" s="246"/>
      <c r="W97" s="246"/>
      <c r="X97" s="246"/>
      <c r="Y97" s="246"/>
      <c r="Z97" s="246"/>
      <c r="AA97" s="513"/>
      <c r="AB97" s="508">
        <v>1</v>
      </c>
      <c r="AC97" s="509"/>
      <c r="AD97" s="510"/>
      <c r="AE97" s="511">
        <v>7</v>
      </c>
      <c r="AF97" s="509"/>
      <c r="AG97" s="510"/>
      <c r="AH97" s="511">
        <v>2</v>
      </c>
      <c r="AI97" s="509"/>
      <c r="AJ97" s="512"/>
      <c r="AK97" s="1448"/>
      <c r="AL97" s="1448"/>
      <c r="AM97" s="1448"/>
      <c r="AN97" s="1448"/>
      <c r="AO97" s="1448"/>
      <c r="AP97" s="1448"/>
      <c r="AQ97" s="1448"/>
      <c r="AR97" s="1448"/>
      <c r="AS97" s="1448"/>
      <c r="AT97" s="1520">
        <v>122511</v>
      </c>
      <c r="AU97" s="619"/>
      <c r="AV97" s="619"/>
      <c r="AW97" s="619"/>
      <c r="AX97" s="619"/>
      <c r="AY97" s="619"/>
      <c r="AZ97" s="619"/>
      <c r="BA97" s="619"/>
      <c r="BB97" s="619"/>
      <c r="BC97" s="619"/>
      <c r="BD97" s="1448"/>
      <c r="BE97" s="619"/>
      <c r="BF97" s="619"/>
      <c r="BG97" s="619"/>
      <c r="BH97" s="619"/>
      <c r="BI97" s="619"/>
      <c r="BJ97" s="619"/>
      <c r="BK97" s="619"/>
      <c r="BL97" s="330">
        <f>SUM(AT97:BK97)</f>
        <v>122511</v>
      </c>
      <c r="BM97" s="331"/>
      <c r="BN97" s="331"/>
      <c r="BO97" s="331"/>
      <c r="BP97" s="331"/>
      <c r="BQ97" s="331"/>
      <c r="BR97" s="331"/>
      <c r="BS97" s="331"/>
      <c r="BT97" s="331"/>
      <c r="BU97" s="332"/>
      <c r="DA97" s="16"/>
      <c r="DF97" s="16"/>
    </row>
    <row r="98" spans="1:110"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513"/>
      <c r="AB98" s="521">
        <v>1</v>
      </c>
      <c r="AC98" s="519"/>
      <c r="AD98" s="520"/>
      <c r="AE98" s="518">
        <v>8</v>
      </c>
      <c r="AF98" s="519"/>
      <c r="AG98" s="520"/>
      <c r="AH98" s="518">
        <v>2</v>
      </c>
      <c r="AI98" s="519"/>
      <c r="AJ98" s="533"/>
      <c r="AK98" s="321">
        <f>SUM(AK95:AS97)</f>
        <v>30</v>
      </c>
      <c r="AL98" s="321"/>
      <c r="AM98" s="321"/>
      <c r="AN98" s="321"/>
      <c r="AO98" s="321"/>
      <c r="AP98" s="321"/>
      <c r="AQ98" s="321"/>
      <c r="AR98" s="321"/>
      <c r="AS98" s="321"/>
      <c r="AT98" s="486">
        <f>SUM(AT95:BC97)</f>
        <v>351305</v>
      </c>
      <c r="AU98" s="534"/>
      <c r="AV98" s="534"/>
      <c r="AW98" s="534"/>
      <c r="AX98" s="534"/>
      <c r="AY98" s="534"/>
      <c r="AZ98" s="534"/>
      <c r="BA98" s="534"/>
      <c r="BB98" s="534"/>
      <c r="BC98" s="534"/>
      <c r="BD98" s="321">
        <f>SUM(BD95:BK97)</f>
        <v>6378</v>
      </c>
      <c r="BE98" s="534"/>
      <c r="BF98" s="534"/>
      <c r="BG98" s="534"/>
      <c r="BH98" s="534"/>
      <c r="BI98" s="534"/>
      <c r="BJ98" s="534"/>
      <c r="BK98" s="534"/>
      <c r="BL98" s="321">
        <f>SUM(AT98:BK98)</f>
        <v>357683</v>
      </c>
      <c r="BM98" s="534"/>
      <c r="BN98" s="534"/>
      <c r="BO98" s="534"/>
      <c r="BP98" s="534"/>
      <c r="BQ98" s="534"/>
      <c r="BR98" s="534"/>
      <c r="BS98" s="534"/>
      <c r="BT98" s="534"/>
      <c r="BU98" s="546"/>
      <c r="DA98" s="16"/>
      <c r="DF98" s="16"/>
    </row>
  </sheetData>
  <sheetProtection algorithmName="SHA-512" hashValue="3f9rt1K939EumE7Rru0dNvMyNIiING/xLRsxF41Vgh7/dzInRsrbl4xOZONXwQz0CHtz48r69MwJJVzlv0sf7A==" saltValue="FqNQU9b945bpu29E9MG2oQ==" spinCount="100000" sheet="1" objects="1" scenarios="1" selectLockedCells="1"/>
  <mergeCells count="732">
    <mergeCell ref="BD91:BK91"/>
    <mergeCell ref="BD86:BK86"/>
    <mergeCell ref="BD87:BK87"/>
    <mergeCell ref="AK88:AS88"/>
    <mergeCell ref="AK90:AS90"/>
    <mergeCell ref="AT90:BC90"/>
    <mergeCell ref="AH86:AJ86"/>
    <mergeCell ref="AH88:AJ88"/>
    <mergeCell ref="AW29:BH29"/>
    <mergeCell ref="BD90:BK90"/>
    <mergeCell ref="AT88:BC88"/>
    <mergeCell ref="BD88:BK88"/>
    <mergeCell ref="BI29:BT29"/>
    <mergeCell ref="AK63:AS63"/>
    <mergeCell ref="BD83:BK83"/>
    <mergeCell ref="AT82:BC82"/>
    <mergeCell ref="AK82:AS82"/>
    <mergeCell ref="AK80:AS80"/>
    <mergeCell ref="AT53:BB53"/>
    <mergeCell ref="AT54:BB54"/>
    <mergeCell ref="AK51:AS51"/>
    <mergeCell ref="AT50:BB50"/>
    <mergeCell ref="BC50:BK50"/>
    <mergeCell ref="BL50:BT50"/>
    <mergeCell ref="BU30:CF30"/>
    <mergeCell ref="BU29:CF29"/>
    <mergeCell ref="CG29:CU29"/>
    <mergeCell ref="BU31:CF31"/>
    <mergeCell ref="AT45:BB45"/>
    <mergeCell ref="AK29:AV29"/>
    <mergeCell ref="AT46:BB46"/>
    <mergeCell ref="AT47:BB47"/>
    <mergeCell ref="BL47:BT47"/>
    <mergeCell ref="BC46:BK46"/>
    <mergeCell ref="BL46:BT46"/>
    <mergeCell ref="CD45:CL45"/>
    <mergeCell ref="CM45:CU45"/>
    <mergeCell ref="BC47:BK47"/>
    <mergeCell ref="CM46:CU46"/>
    <mergeCell ref="BL45:BT45"/>
    <mergeCell ref="AK45:AS45"/>
    <mergeCell ref="BU45:CC45"/>
    <mergeCell ref="BU46:CC46"/>
    <mergeCell ref="CM39:CU39"/>
    <mergeCell ref="CM47:CU47"/>
    <mergeCell ref="DK7:DY11"/>
    <mergeCell ref="CG12:CU12"/>
    <mergeCell ref="CV12:DJ12"/>
    <mergeCell ref="DK12:DY12"/>
    <mergeCell ref="BU9:CF11"/>
    <mergeCell ref="CV26:DJ26"/>
    <mergeCell ref="DK26:DY26"/>
    <mergeCell ref="AK12:AV12"/>
    <mergeCell ref="AW12:BH12"/>
    <mergeCell ref="CG16:CU16"/>
    <mergeCell ref="CG15:CU15"/>
    <mergeCell ref="CV25:DJ25"/>
    <mergeCell ref="DK25:DY25"/>
    <mergeCell ref="CG24:CU24"/>
    <mergeCell ref="CV24:DJ24"/>
    <mergeCell ref="DK24:DY24"/>
    <mergeCell ref="BI25:BT25"/>
    <mergeCell ref="AK24:AV24"/>
    <mergeCell ref="CG22:CU22"/>
    <mergeCell ref="CV22:DJ22"/>
    <mergeCell ref="DK22:DY22"/>
    <mergeCell ref="CV21:DJ21"/>
    <mergeCell ref="DK21:DY21"/>
    <mergeCell ref="BI24:BT24"/>
    <mergeCell ref="CV7:DJ11"/>
    <mergeCell ref="BI12:BT12"/>
    <mergeCell ref="AK26:AV26"/>
    <mergeCell ref="AW26:BH26"/>
    <mergeCell ref="BI26:BT26"/>
    <mergeCell ref="CG26:CU26"/>
    <mergeCell ref="BU26:CF26"/>
    <mergeCell ref="AW24:BH24"/>
    <mergeCell ref="G26:AA26"/>
    <mergeCell ref="AB26:AD26"/>
    <mergeCell ref="AE26:AG26"/>
    <mergeCell ref="AH26:AJ26"/>
    <mergeCell ref="BI8:BT11"/>
    <mergeCell ref="AK8:BH9"/>
    <mergeCell ref="AK10:AV11"/>
    <mergeCell ref="AW10:BH11"/>
    <mergeCell ref="AH25:AJ25"/>
    <mergeCell ref="AK25:AV25"/>
    <mergeCell ref="AH19:AJ19"/>
    <mergeCell ref="AH20:AJ20"/>
    <mergeCell ref="AH17:AJ17"/>
    <mergeCell ref="AH15:AJ15"/>
    <mergeCell ref="BU12:CF12"/>
    <mergeCell ref="CG7:CU11"/>
    <mergeCell ref="AW25:BH25"/>
    <mergeCell ref="BU25:CF25"/>
    <mergeCell ref="CG25:CU25"/>
    <mergeCell ref="CG21:CU21"/>
    <mergeCell ref="CG18:CU18"/>
    <mergeCell ref="AK7:CF7"/>
    <mergeCell ref="BU8:CF8"/>
    <mergeCell ref="AK20:AV20"/>
    <mergeCell ref="AW20:BH20"/>
    <mergeCell ref="BU20:CF20"/>
    <mergeCell ref="CG20:CU20"/>
    <mergeCell ref="CG19:CU19"/>
    <mergeCell ref="AK15:AV15"/>
    <mergeCell ref="AW15:BH15"/>
    <mergeCell ref="BI15:BT15"/>
    <mergeCell ref="BU16:CF16"/>
    <mergeCell ref="BU24:CF24"/>
    <mergeCell ref="BI20:BT20"/>
    <mergeCell ref="AK19:AV19"/>
    <mergeCell ref="AW19:BH19"/>
    <mergeCell ref="BI19:BT19"/>
    <mergeCell ref="BU19:CF19"/>
    <mergeCell ref="CG13:CU13"/>
    <mergeCell ref="AT48:BB48"/>
    <mergeCell ref="BC48:BK48"/>
    <mergeCell ref="BL48:BT48"/>
    <mergeCell ref="CD48:CL48"/>
    <mergeCell ref="AK52:AS52"/>
    <mergeCell ref="BL52:BT52"/>
    <mergeCell ref="AT51:BB51"/>
    <mergeCell ref="BC51:BK51"/>
    <mergeCell ref="BL51:BT51"/>
    <mergeCell ref="BU51:CC51"/>
    <mergeCell ref="BU52:CC52"/>
    <mergeCell ref="AK55:AS55"/>
    <mergeCell ref="AK54:AS54"/>
    <mergeCell ref="AT86:BC86"/>
    <mergeCell ref="AK87:AS87"/>
    <mergeCell ref="AT87:BC87"/>
    <mergeCell ref="AT52:BB52"/>
    <mergeCell ref="AT62:BB62"/>
    <mergeCell ref="AT63:BB63"/>
    <mergeCell ref="BC62:BK62"/>
    <mergeCell ref="BC52:BK52"/>
    <mergeCell ref="AK57:AS57"/>
    <mergeCell ref="AK64:AS64"/>
    <mergeCell ref="AK73:AS77"/>
    <mergeCell ref="AT79:BC79"/>
    <mergeCell ref="BD82:BK82"/>
    <mergeCell ref="AT55:BB55"/>
    <mergeCell ref="AK79:AS79"/>
    <mergeCell ref="AT65:BB65"/>
    <mergeCell ref="AT80:BC80"/>
    <mergeCell ref="AK78:AS78"/>
    <mergeCell ref="AT60:BB60"/>
    <mergeCell ref="BC60:BK60"/>
    <mergeCell ref="AT59:BB59"/>
    <mergeCell ref="BL82:BU82"/>
    <mergeCell ref="BD85:BK85"/>
    <mergeCell ref="BL85:BU85"/>
    <mergeCell ref="BL83:BU83"/>
    <mergeCell ref="BL81:BU81"/>
    <mergeCell ref="BL84:BU84"/>
    <mergeCell ref="AH81:AJ81"/>
    <mergeCell ref="AT81:BC81"/>
    <mergeCell ref="AH85:AJ85"/>
    <mergeCell ref="AH83:AJ83"/>
    <mergeCell ref="AH82:AJ82"/>
    <mergeCell ref="AK85:AS85"/>
    <mergeCell ref="AT85:BC85"/>
    <mergeCell ref="BD81:BK81"/>
    <mergeCell ref="AK84:AS84"/>
    <mergeCell ref="AT84:BC84"/>
    <mergeCell ref="BD84:BK84"/>
    <mergeCell ref="AT83:BC83"/>
    <mergeCell ref="AK83:AS83"/>
    <mergeCell ref="AK81:AS81"/>
    <mergeCell ref="AH84:AJ84"/>
    <mergeCell ref="BL80:BU80"/>
    <mergeCell ref="AF67:CX70"/>
    <mergeCell ref="BL79:BU79"/>
    <mergeCell ref="AT73:BU73"/>
    <mergeCell ref="BL64:BT64"/>
    <mergeCell ref="BD80:BK80"/>
    <mergeCell ref="BD79:BK79"/>
    <mergeCell ref="BC64:BK64"/>
    <mergeCell ref="AT64:BB64"/>
    <mergeCell ref="BU64:CC64"/>
    <mergeCell ref="BU65:CC65"/>
    <mergeCell ref="AE65:AG65"/>
    <mergeCell ref="AH80:AJ80"/>
    <mergeCell ref="AE64:AG64"/>
    <mergeCell ref="AH64:AJ64"/>
    <mergeCell ref="AH65:AJ65"/>
    <mergeCell ref="AK65:AS65"/>
    <mergeCell ref="AE80:AG80"/>
    <mergeCell ref="A62:C64"/>
    <mergeCell ref="D62:F65"/>
    <mergeCell ref="G62:AA62"/>
    <mergeCell ref="AB62:AD62"/>
    <mergeCell ref="A65:C65"/>
    <mergeCell ref="G65:AA65"/>
    <mergeCell ref="AB65:AD65"/>
    <mergeCell ref="AB63:AD63"/>
    <mergeCell ref="G64:AA64"/>
    <mergeCell ref="AB64:AD64"/>
    <mergeCell ref="G63:AA63"/>
    <mergeCell ref="AE63:AG63"/>
    <mergeCell ref="AH63:AJ63"/>
    <mergeCell ref="AK58:AS58"/>
    <mergeCell ref="AH58:AJ58"/>
    <mergeCell ref="AT58:BB58"/>
    <mergeCell ref="AT57:BB57"/>
    <mergeCell ref="BC57:BK57"/>
    <mergeCell ref="AE57:AG57"/>
    <mergeCell ref="AE59:AG59"/>
    <mergeCell ref="AH57:AJ57"/>
    <mergeCell ref="BC59:BK59"/>
    <mergeCell ref="AE62:AG62"/>
    <mergeCell ref="AH62:AJ62"/>
    <mergeCell ref="A69:G69"/>
    <mergeCell ref="H69:J69"/>
    <mergeCell ref="K69:M69"/>
    <mergeCell ref="N69:P69"/>
    <mergeCell ref="Q69:S69"/>
    <mergeCell ref="T69:V69"/>
    <mergeCell ref="W69:Y69"/>
    <mergeCell ref="Z69:AB69"/>
    <mergeCell ref="AB79:AD79"/>
    <mergeCell ref="A79:F93"/>
    <mergeCell ref="G87:AA87"/>
    <mergeCell ref="AB87:AD87"/>
    <mergeCell ref="G80:AA80"/>
    <mergeCell ref="AB80:AD80"/>
    <mergeCell ref="G85:AA85"/>
    <mergeCell ref="AB85:AD85"/>
    <mergeCell ref="G86:AA86"/>
    <mergeCell ref="AB86:AD86"/>
    <mergeCell ref="AB58:AD58"/>
    <mergeCell ref="AE58:AG58"/>
    <mergeCell ref="AH59:AJ59"/>
    <mergeCell ref="AE60:AG60"/>
    <mergeCell ref="AH60:AJ60"/>
    <mergeCell ref="G58:AA58"/>
    <mergeCell ref="G57:AA57"/>
    <mergeCell ref="AB57:AD57"/>
    <mergeCell ref="AH55:AJ55"/>
    <mergeCell ref="G55:AA55"/>
    <mergeCell ref="AB55:AD55"/>
    <mergeCell ref="AE55:AG55"/>
    <mergeCell ref="G53:AA53"/>
    <mergeCell ref="AB53:AD53"/>
    <mergeCell ref="AE53:AG53"/>
    <mergeCell ref="AH53:AJ53"/>
    <mergeCell ref="G54:AA54"/>
    <mergeCell ref="AB54:AD54"/>
    <mergeCell ref="AE54:AG54"/>
    <mergeCell ref="A40:AA45"/>
    <mergeCell ref="AB40:AJ45"/>
    <mergeCell ref="G52:AA52"/>
    <mergeCell ref="AB52:AD52"/>
    <mergeCell ref="AE52:AG52"/>
    <mergeCell ref="G50:AA50"/>
    <mergeCell ref="AB50:AD50"/>
    <mergeCell ref="AE50:AG50"/>
    <mergeCell ref="G47:AA47"/>
    <mergeCell ref="AB47:AD47"/>
    <mergeCell ref="AE47:AG47"/>
    <mergeCell ref="AH54:AJ54"/>
    <mergeCell ref="W36:Y36"/>
    <mergeCell ref="Z36:AB36"/>
    <mergeCell ref="AH46:AJ46"/>
    <mergeCell ref="AH52:AJ52"/>
    <mergeCell ref="G51:AA51"/>
    <mergeCell ref="AB51:AD51"/>
    <mergeCell ref="AE51:AG51"/>
    <mergeCell ref="AH51:AJ51"/>
    <mergeCell ref="AH47:AJ47"/>
    <mergeCell ref="AH48:AJ48"/>
    <mergeCell ref="G49:AA49"/>
    <mergeCell ref="AB49:AD49"/>
    <mergeCell ref="AE49:AG49"/>
    <mergeCell ref="G48:AA48"/>
    <mergeCell ref="AB48:AD48"/>
    <mergeCell ref="AE48:AG48"/>
    <mergeCell ref="DN40:DV44"/>
    <mergeCell ref="AT41:BB44"/>
    <mergeCell ref="BC41:BK44"/>
    <mergeCell ref="BL41:BT44"/>
    <mergeCell ref="CY36:DJ36"/>
    <mergeCell ref="AK39:AS39"/>
    <mergeCell ref="AK40:AS44"/>
    <mergeCell ref="AT40:CU40"/>
    <mergeCell ref="BU41:CC44"/>
    <mergeCell ref="BL39:BT39"/>
    <mergeCell ref="CD39:CL39"/>
    <mergeCell ref="BU39:CC39"/>
    <mergeCell ref="CD41:CL44"/>
    <mergeCell ref="CM41:CU44"/>
    <mergeCell ref="CV39:DD39"/>
    <mergeCell ref="DE39:DM39"/>
    <mergeCell ref="DN39:DV39"/>
    <mergeCell ref="CY34:DJ35"/>
    <mergeCell ref="Z34:AE35"/>
    <mergeCell ref="BI32:BT32"/>
    <mergeCell ref="AB31:AD31"/>
    <mergeCell ref="AH27:AJ27"/>
    <mergeCell ref="DK36:EE36"/>
    <mergeCell ref="AF34:CX37"/>
    <mergeCell ref="DK34:EE35"/>
    <mergeCell ref="A34:G35"/>
    <mergeCell ref="H34:Y35"/>
    <mergeCell ref="A36:G36"/>
    <mergeCell ref="H36:J36"/>
    <mergeCell ref="K36:M36"/>
    <mergeCell ref="N36:P36"/>
    <mergeCell ref="Q36:S36"/>
    <mergeCell ref="T36:V36"/>
    <mergeCell ref="G30:AA30"/>
    <mergeCell ref="AB30:AD30"/>
    <mergeCell ref="AE30:AG30"/>
    <mergeCell ref="AH30:AJ30"/>
    <mergeCell ref="AK30:AV30"/>
    <mergeCell ref="AW30:BH30"/>
    <mergeCell ref="BI30:BT30"/>
    <mergeCell ref="CG30:CU30"/>
    <mergeCell ref="DK31:DY31"/>
    <mergeCell ref="AH32:AJ32"/>
    <mergeCell ref="AK32:AV32"/>
    <mergeCell ref="AW32:BH32"/>
    <mergeCell ref="DK32:DY32"/>
    <mergeCell ref="AW31:BH31"/>
    <mergeCell ref="BI31:BT31"/>
    <mergeCell ref="AE32:AG32"/>
    <mergeCell ref="BU32:CF32"/>
    <mergeCell ref="CV31:DJ31"/>
    <mergeCell ref="CG32:CU32"/>
    <mergeCell ref="CV32:DJ32"/>
    <mergeCell ref="CG31:CU31"/>
    <mergeCell ref="A32:C32"/>
    <mergeCell ref="G32:AA32"/>
    <mergeCell ref="AB32:AD32"/>
    <mergeCell ref="G27:AA27"/>
    <mergeCell ref="AB27:AD27"/>
    <mergeCell ref="AE27:AG27"/>
    <mergeCell ref="DK27:DY27"/>
    <mergeCell ref="DK29:DY29"/>
    <mergeCell ref="DK30:DY30"/>
    <mergeCell ref="CV27:DJ27"/>
    <mergeCell ref="CV29:DJ29"/>
    <mergeCell ref="A29:C31"/>
    <mergeCell ref="D29:F32"/>
    <mergeCell ref="G29:AA29"/>
    <mergeCell ref="AB29:AD29"/>
    <mergeCell ref="G31:AA31"/>
    <mergeCell ref="BU27:CF27"/>
    <mergeCell ref="CV30:DJ30"/>
    <mergeCell ref="AE31:AG31"/>
    <mergeCell ref="AH31:AJ31"/>
    <mergeCell ref="AK31:AV31"/>
    <mergeCell ref="CG27:CU27"/>
    <mergeCell ref="AE29:AG29"/>
    <mergeCell ref="AH29:AJ29"/>
    <mergeCell ref="CV20:DJ20"/>
    <mergeCell ref="DK20:DY20"/>
    <mergeCell ref="CV19:DJ19"/>
    <mergeCell ref="DK19:DY19"/>
    <mergeCell ref="BI22:BT22"/>
    <mergeCell ref="AK21:AV21"/>
    <mergeCell ref="AW21:BH21"/>
    <mergeCell ref="BI21:BT21"/>
    <mergeCell ref="BU21:CF21"/>
    <mergeCell ref="AK22:AV22"/>
    <mergeCell ref="AW22:BH22"/>
    <mergeCell ref="BU22:CF22"/>
    <mergeCell ref="CV18:DJ18"/>
    <mergeCell ref="DK18:DY18"/>
    <mergeCell ref="CG17:CU17"/>
    <mergeCell ref="CV17:DJ17"/>
    <mergeCell ref="DK17:DY17"/>
    <mergeCell ref="BI18:BT18"/>
    <mergeCell ref="AK17:AV17"/>
    <mergeCell ref="AW17:BH17"/>
    <mergeCell ref="BI17:BT17"/>
    <mergeCell ref="BU17:CF17"/>
    <mergeCell ref="AW18:BH18"/>
    <mergeCell ref="BU18:CF18"/>
    <mergeCell ref="G17:AA17"/>
    <mergeCell ref="AB17:AD17"/>
    <mergeCell ref="AE17:AG17"/>
    <mergeCell ref="G24:AA24"/>
    <mergeCell ref="AB24:AD24"/>
    <mergeCell ref="AE24:AG24"/>
    <mergeCell ref="AH18:AJ18"/>
    <mergeCell ref="AH24:AJ24"/>
    <mergeCell ref="G21:AA21"/>
    <mergeCell ref="AB21:AD21"/>
    <mergeCell ref="AE21:AG21"/>
    <mergeCell ref="AH21:AJ21"/>
    <mergeCell ref="G22:AA22"/>
    <mergeCell ref="AB22:AD22"/>
    <mergeCell ref="AE22:AG22"/>
    <mergeCell ref="AH22:AJ22"/>
    <mergeCell ref="G20:AA20"/>
    <mergeCell ref="AB20:AD20"/>
    <mergeCell ref="AE20:AG20"/>
    <mergeCell ref="CV13:DJ13"/>
    <mergeCell ref="DK13:DY13"/>
    <mergeCell ref="BU15:CF15"/>
    <mergeCell ref="CV16:DJ16"/>
    <mergeCell ref="DK16:DY16"/>
    <mergeCell ref="AH16:AJ16"/>
    <mergeCell ref="AK16:AV16"/>
    <mergeCell ref="AW16:BH16"/>
    <mergeCell ref="BI16:BT16"/>
    <mergeCell ref="CY1:DJ2"/>
    <mergeCell ref="DK1:EE2"/>
    <mergeCell ref="A3:G3"/>
    <mergeCell ref="H3:J3"/>
    <mergeCell ref="K3:M3"/>
    <mergeCell ref="N3:P3"/>
    <mergeCell ref="Q3:S3"/>
    <mergeCell ref="T3:V3"/>
    <mergeCell ref="W3:Y3"/>
    <mergeCell ref="Z3:AB3"/>
    <mergeCell ref="CY3:DJ3"/>
    <mergeCell ref="DK3:EE3"/>
    <mergeCell ref="A1:G2"/>
    <mergeCell ref="H1:Y2"/>
    <mergeCell ref="Z1:AE2"/>
    <mergeCell ref="AC3:AE3"/>
    <mergeCell ref="AF1:CX4"/>
    <mergeCell ref="CG6:CU6"/>
    <mergeCell ref="CV6:DJ6"/>
    <mergeCell ref="DK6:DY6"/>
    <mergeCell ref="AE16:AG16"/>
    <mergeCell ref="CV14:DJ14"/>
    <mergeCell ref="DK14:DY14"/>
    <mergeCell ref="DE40:DM44"/>
    <mergeCell ref="BC45:BK45"/>
    <mergeCell ref="AT49:BB49"/>
    <mergeCell ref="BC49:BK49"/>
    <mergeCell ref="CV15:DJ15"/>
    <mergeCell ref="DK15:DY15"/>
    <mergeCell ref="AH13:AJ13"/>
    <mergeCell ref="AK13:AV13"/>
    <mergeCell ref="AW13:BH13"/>
    <mergeCell ref="BI13:BT13"/>
    <mergeCell ref="BU13:CF13"/>
    <mergeCell ref="BI14:BT14"/>
    <mergeCell ref="AH14:AJ14"/>
    <mergeCell ref="AK14:AV14"/>
    <mergeCell ref="AW14:BH14"/>
    <mergeCell ref="BU14:CF14"/>
    <mergeCell ref="CG14:CU14"/>
    <mergeCell ref="DN45:DV45"/>
    <mergeCell ref="H67:Y68"/>
    <mergeCell ref="Z67:AE68"/>
    <mergeCell ref="AC69:AE69"/>
    <mergeCell ref="G79:AA79"/>
    <mergeCell ref="CV40:DD44"/>
    <mergeCell ref="A46:F60"/>
    <mergeCell ref="AH49:AJ49"/>
    <mergeCell ref="G60:AA60"/>
    <mergeCell ref="AB60:AD60"/>
    <mergeCell ref="G59:AA59"/>
    <mergeCell ref="AB59:AD59"/>
    <mergeCell ref="AK49:AS49"/>
    <mergeCell ref="AK48:AS48"/>
    <mergeCell ref="AK47:AS47"/>
    <mergeCell ref="AK46:AS46"/>
    <mergeCell ref="AH50:AJ50"/>
    <mergeCell ref="G46:AA46"/>
    <mergeCell ref="AB46:AD46"/>
    <mergeCell ref="AE46:AG46"/>
    <mergeCell ref="AK50:AS50"/>
    <mergeCell ref="CV47:DD47"/>
    <mergeCell ref="BL60:BT60"/>
    <mergeCell ref="CD60:CL60"/>
    <mergeCell ref="CY67:DJ68"/>
    <mergeCell ref="A7:AA12"/>
    <mergeCell ref="AB7:AJ12"/>
    <mergeCell ref="A67:G68"/>
    <mergeCell ref="A73:AA78"/>
    <mergeCell ref="AB73:AJ78"/>
    <mergeCell ref="A13:F27"/>
    <mergeCell ref="G13:AA13"/>
    <mergeCell ref="AB13:AD13"/>
    <mergeCell ref="AE13:AG13"/>
    <mergeCell ref="G15:AA15"/>
    <mergeCell ref="AB15:AD15"/>
    <mergeCell ref="AE15:AG15"/>
    <mergeCell ref="G16:AA16"/>
    <mergeCell ref="AB16:AD16"/>
    <mergeCell ref="G14:AA14"/>
    <mergeCell ref="AB14:AD14"/>
    <mergeCell ref="AE14:AG14"/>
    <mergeCell ref="G19:AA19"/>
    <mergeCell ref="AB19:AD19"/>
    <mergeCell ref="AE19:AG19"/>
    <mergeCell ref="G25:AA25"/>
    <mergeCell ref="AB25:AD25"/>
    <mergeCell ref="AE25:AG25"/>
    <mergeCell ref="G18:AA18"/>
    <mergeCell ref="DK69:EE69"/>
    <mergeCell ref="AT78:BC78"/>
    <mergeCell ref="BD78:BK78"/>
    <mergeCell ref="AT74:BK75"/>
    <mergeCell ref="AT76:BC77"/>
    <mergeCell ref="BD76:BK77"/>
    <mergeCell ref="BD72:BK72"/>
    <mergeCell ref="BL72:BU72"/>
    <mergeCell ref="BL74:BU77"/>
    <mergeCell ref="BL78:BU78"/>
    <mergeCell ref="AT72:BC72"/>
    <mergeCell ref="CY69:DJ69"/>
    <mergeCell ref="AE85:AG85"/>
    <mergeCell ref="G81:AA81"/>
    <mergeCell ref="AB81:AD81"/>
    <mergeCell ref="AE81:AG81"/>
    <mergeCell ref="G83:AA83"/>
    <mergeCell ref="AB83:AD83"/>
    <mergeCell ref="AE83:AG83"/>
    <mergeCell ref="G82:AA82"/>
    <mergeCell ref="AB82:AD82"/>
    <mergeCell ref="AE82:AG82"/>
    <mergeCell ref="G84:AA84"/>
    <mergeCell ref="AB84:AD84"/>
    <mergeCell ref="AE84:AG84"/>
    <mergeCell ref="AE86:AG86"/>
    <mergeCell ref="G97:AA97"/>
    <mergeCell ref="AB97:AD97"/>
    <mergeCell ref="AE97:AG97"/>
    <mergeCell ref="AH97:AJ97"/>
    <mergeCell ref="G91:AA91"/>
    <mergeCell ref="G93:AA93"/>
    <mergeCell ref="AB93:AD93"/>
    <mergeCell ref="AE93:AG93"/>
    <mergeCell ref="AH93:AJ93"/>
    <mergeCell ref="G90:AA90"/>
    <mergeCell ref="AB90:AD90"/>
    <mergeCell ref="AE90:AG90"/>
    <mergeCell ref="AH90:AJ90"/>
    <mergeCell ref="G92:AA92"/>
    <mergeCell ref="AB92:AD92"/>
    <mergeCell ref="AE92:AG92"/>
    <mergeCell ref="AE87:AG87"/>
    <mergeCell ref="AH87:AJ87"/>
    <mergeCell ref="G88:AA88"/>
    <mergeCell ref="AB88:AD88"/>
    <mergeCell ref="AE88:AG88"/>
    <mergeCell ref="BL98:BU98"/>
    <mergeCell ref="BL90:BU90"/>
    <mergeCell ref="BL87:BU87"/>
    <mergeCell ref="BL91:BU91"/>
    <mergeCell ref="BL96:BU96"/>
    <mergeCell ref="BL92:BU92"/>
    <mergeCell ref="BL93:BU93"/>
    <mergeCell ref="A95:C97"/>
    <mergeCell ref="D95:F98"/>
    <mergeCell ref="G95:AA95"/>
    <mergeCell ref="AE98:AG98"/>
    <mergeCell ref="AH98:AJ98"/>
    <mergeCell ref="AB95:AD95"/>
    <mergeCell ref="A98:C98"/>
    <mergeCell ref="G98:AA98"/>
    <mergeCell ref="AB98:AD98"/>
    <mergeCell ref="G96:AA96"/>
    <mergeCell ref="AB96:AD96"/>
    <mergeCell ref="AE96:AG96"/>
    <mergeCell ref="AH96:AJ96"/>
    <mergeCell ref="AE95:AG95"/>
    <mergeCell ref="AH95:AJ95"/>
    <mergeCell ref="AH92:AJ92"/>
    <mergeCell ref="AT91:BC91"/>
    <mergeCell ref="AT96:BC96"/>
    <mergeCell ref="AB91:AD91"/>
    <mergeCell ref="AE91:AG91"/>
    <mergeCell ref="AH91:AJ91"/>
    <mergeCell ref="AK91:AS91"/>
    <mergeCell ref="AK6:AV6"/>
    <mergeCell ref="AW6:BH6"/>
    <mergeCell ref="AT98:BC98"/>
    <mergeCell ref="BD98:BK98"/>
    <mergeCell ref="AB18:AD18"/>
    <mergeCell ref="AE18:AG18"/>
    <mergeCell ref="AK18:AV18"/>
    <mergeCell ref="AK27:AV27"/>
    <mergeCell ref="AW27:BH27"/>
    <mergeCell ref="BI27:BT27"/>
    <mergeCell ref="AC36:AE36"/>
    <mergeCell ref="AK62:AS62"/>
    <mergeCell ref="AH79:AJ79"/>
    <mergeCell ref="AK53:AS53"/>
    <mergeCell ref="AE79:AG79"/>
    <mergeCell ref="AK72:AS72"/>
    <mergeCell ref="BL57:BT57"/>
    <mergeCell ref="AK59:AS59"/>
    <mergeCell ref="AK60:AS60"/>
    <mergeCell ref="BI6:BT6"/>
    <mergeCell ref="BU6:CF6"/>
    <mergeCell ref="AT39:BB39"/>
    <mergeCell ref="BC39:BK39"/>
    <mergeCell ref="BD95:BK95"/>
    <mergeCell ref="AK98:AS98"/>
    <mergeCell ref="AT95:BC95"/>
    <mergeCell ref="AK97:AS97"/>
    <mergeCell ref="BD97:BK97"/>
    <mergeCell ref="BD96:BK96"/>
    <mergeCell ref="BL95:BU95"/>
    <mergeCell ref="AT97:BC97"/>
    <mergeCell ref="AK92:AS92"/>
    <mergeCell ref="AT92:BC92"/>
    <mergeCell ref="BD92:BK92"/>
    <mergeCell ref="AK93:AS93"/>
    <mergeCell ref="AT93:BC93"/>
    <mergeCell ref="BD93:BK93"/>
    <mergeCell ref="AK86:AS86"/>
    <mergeCell ref="BL97:BU97"/>
    <mergeCell ref="BL86:BU86"/>
    <mergeCell ref="BL88:BU88"/>
    <mergeCell ref="AK95:AS95"/>
    <mergeCell ref="AK96:AS96"/>
    <mergeCell ref="DE47:DM47"/>
    <mergeCell ref="CD52:CL52"/>
    <mergeCell ref="CM52:CU52"/>
    <mergeCell ref="CV52:DD52"/>
    <mergeCell ref="DE52:DM52"/>
    <mergeCell ref="CV57:DD57"/>
    <mergeCell ref="CV58:DD58"/>
    <mergeCell ref="BU57:CC57"/>
    <mergeCell ref="BL59:BT59"/>
    <mergeCell ref="CD59:CL59"/>
    <mergeCell ref="CM58:CU58"/>
    <mergeCell ref="BL49:BT49"/>
    <mergeCell ref="CV51:DD51"/>
    <mergeCell ref="DE50:DM50"/>
    <mergeCell ref="BL54:BT54"/>
    <mergeCell ref="CD54:CL54"/>
    <mergeCell ref="CM54:CU54"/>
    <mergeCell ref="CV54:DD54"/>
    <mergeCell ref="DE54:DM54"/>
    <mergeCell ref="CD51:CL51"/>
    <mergeCell ref="DE51:DM51"/>
    <mergeCell ref="BU50:CC50"/>
    <mergeCell ref="DK67:EE68"/>
    <mergeCell ref="CD58:CL58"/>
    <mergeCell ref="CV45:DD45"/>
    <mergeCell ref="DE45:DM45"/>
    <mergeCell ref="BU47:CC47"/>
    <mergeCell ref="BU48:CC48"/>
    <mergeCell ref="DN46:DV46"/>
    <mergeCell ref="DN48:DV48"/>
    <mergeCell ref="CD49:CL49"/>
    <mergeCell ref="BU49:CC49"/>
    <mergeCell ref="DE49:DM49"/>
    <mergeCell ref="DN49:DV49"/>
    <mergeCell ref="DN47:DV47"/>
    <mergeCell ref="CD47:CL47"/>
    <mergeCell ref="CV49:DD49"/>
    <mergeCell ref="CM48:CU48"/>
    <mergeCell ref="CV48:DD48"/>
    <mergeCell ref="DE48:DM48"/>
    <mergeCell ref="CM49:CU49"/>
    <mergeCell ref="CV46:DD46"/>
    <mergeCell ref="DE46:DM46"/>
    <mergeCell ref="CD46:CL46"/>
    <mergeCell ref="DN52:DV52"/>
    <mergeCell ref="DN50:DV50"/>
    <mergeCell ref="DN51:DV51"/>
    <mergeCell ref="CD50:CL50"/>
    <mergeCell ref="CM50:CU50"/>
    <mergeCell ref="CV50:DD50"/>
    <mergeCell ref="CM51:CU51"/>
    <mergeCell ref="DN53:DV53"/>
    <mergeCell ref="DN54:DV54"/>
    <mergeCell ref="BC53:BK53"/>
    <mergeCell ref="BL53:BT53"/>
    <mergeCell ref="CD53:CL53"/>
    <mergeCell ref="CM53:CU53"/>
    <mergeCell ref="CV53:DD53"/>
    <mergeCell ref="DE53:DM53"/>
    <mergeCell ref="BU53:CC53"/>
    <mergeCell ref="BU54:CC54"/>
    <mergeCell ref="BC54:BK54"/>
    <mergeCell ref="DN59:DV59"/>
    <mergeCell ref="BC55:BK55"/>
    <mergeCell ref="BL55:BT55"/>
    <mergeCell ref="CD55:CL55"/>
    <mergeCell ref="CM55:CU55"/>
    <mergeCell ref="BU55:CC55"/>
    <mergeCell ref="CD57:CL57"/>
    <mergeCell ref="CM57:CU57"/>
    <mergeCell ref="CM59:CU59"/>
    <mergeCell ref="CV55:DD55"/>
    <mergeCell ref="DN55:DV55"/>
    <mergeCell ref="DN57:DV57"/>
    <mergeCell ref="DE58:DM58"/>
    <mergeCell ref="DN58:DV58"/>
    <mergeCell ref="CV59:DD59"/>
    <mergeCell ref="DE55:DM55"/>
    <mergeCell ref="DE59:DM59"/>
    <mergeCell ref="DE57:DM57"/>
    <mergeCell ref="BU58:CC58"/>
    <mergeCell ref="BU59:CC59"/>
    <mergeCell ref="BC58:BK58"/>
    <mergeCell ref="BL58:BT58"/>
    <mergeCell ref="DN62:DV62"/>
    <mergeCell ref="BC63:BK63"/>
    <mergeCell ref="BL63:BT63"/>
    <mergeCell ref="CD63:CL63"/>
    <mergeCell ref="CM63:CU63"/>
    <mergeCell ref="CV63:DD63"/>
    <mergeCell ref="DE63:DM63"/>
    <mergeCell ref="DN63:DV63"/>
    <mergeCell ref="DE60:DM60"/>
    <mergeCell ref="DN60:DV60"/>
    <mergeCell ref="CD62:CL62"/>
    <mergeCell ref="CM62:CU62"/>
    <mergeCell ref="CV62:DD62"/>
    <mergeCell ref="DE62:DM62"/>
    <mergeCell ref="BL62:BT62"/>
    <mergeCell ref="CV60:DD60"/>
    <mergeCell ref="BU60:CC60"/>
    <mergeCell ref="CM60:CU60"/>
    <mergeCell ref="BU62:CC62"/>
    <mergeCell ref="BU63:CC63"/>
    <mergeCell ref="DN64:DV64"/>
    <mergeCell ref="BC65:BK65"/>
    <mergeCell ref="BL65:BT65"/>
    <mergeCell ref="CD65:CL65"/>
    <mergeCell ref="CM65:CU65"/>
    <mergeCell ref="CV65:DD65"/>
    <mergeCell ref="DE65:DM65"/>
    <mergeCell ref="DN65:DV65"/>
    <mergeCell ref="CD64:CL64"/>
    <mergeCell ref="CM64:CU64"/>
    <mergeCell ref="CV64:DD64"/>
    <mergeCell ref="DE64:DM64"/>
  </mergeCells>
  <phoneticPr fontId="3"/>
  <dataValidations count="6">
    <dataValidation type="whole" allowBlank="1" showInputMessage="1" showErrorMessage="1" errorTitle="入力エラー" error="数値以外の入力または、10桁以上の入力は行えません。" sqref="BD79:BK87 AK29:AV31 AK13:AV21 BD95:BK97">
      <formula1>-99999999</formula1>
      <formula2>999999999</formula2>
    </dataValidation>
    <dataValidation type="whole" allowBlank="1" showInputMessage="1" showErrorMessage="1" errorTitle="入力エラー" error="数値以外の入力または、13桁以上の入力は行えません。" sqref="AT79:BC87 CG29:DY31 CG13:DY21 AT95:BC97">
      <formula1>-99999999999</formula1>
      <formula2>999999999999</formula2>
    </dataValidation>
    <dataValidation type="whole" allowBlank="1" showInputMessage="1" showErrorMessage="1" errorTitle="入力エラー" error="数値以外の入力または、11桁以上の入力は行えません。" sqref="AK95:AS97 AK79:AS87 CV62:DV64 CV46:DV54 CD46:CL54 AT46:BT54 AT62:BT64 CD62:CL64">
      <formula1>-999999999</formula1>
      <formula2>9999999999</formula2>
    </dataValidation>
    <dataValidation type="whole" allowBlank="1" showInputMessage="1" showErrorMessage="1" errorTitle="入力エラー" error="数値以外の入力または、9桁以上の入力は行えません。" sqref="AW29:BH31 AW13:BH21">
      <formula1>-9999999</formula1>
      <formula2>99999999</formula2>
    </dataValidation>
    <dataValidation type="whole" allowBlank="1" showInputMessage="1" showErrorMessage="1" errorTitle="入力エラー" error="数値以外の入力または、12桁以上の入力は行えません。" sqref="AK46:AS54 AK62:AS64 BU46:CC54 BU62:CC64">
      <formula1>-9999999999</formula1>
      <formula2>99999999999</formula2>
    </dataValidation>
    <dataValidation type="whole" allowBlank="1" showInputMessage="1" showErrorMessage="1" errorTitle="入力エラー" error="数値以外の入力または、8桁以上の入力は行えません。" sqref="BU13:CF21 BU29:CF31">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9" firstPageNumber="14" orientation="landscape" useFirstPageNumber="1" horizontalDpi="300" verticalDpi="300" r:id="rId1"/>
  <headerFooter alignWithMargins="0">
    <oddFooter>&amp;R課税市-&amp;P</oddFooter>
  </headerFooter>
  <rowBreaks count="2" manualBreakCount="2">
    <brk id="33" max="135" man="1"/>
    <brk id="66" max="135" man="1"/>
  </rowBreaks>
  <drawing r:id="rId2"/>
  <legacyDrawing r:id="rId3"/>
  <picture r:id="rId4"/>
  <controls>
    <mc:AlternateContent xmlns:mc="http://schemas.openxmlformats.org/markup-compatibility/2006">
      <mc:Choice Requires="x14">
        <control shapeId="36869"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36869" r:id="rId5" name="CommandButton1"/>
      </mc:Fallback>
    </mc:AlternateContent>
    <mc:AlternateContent xmlns:mc="http://schemas.openxmlformats.org/markup-compatibility/2006">
      <mc:Choice Requires="x14">
        <control shapeId="36870" r:id="rId7" name="CommandButton2">
          <controlPr defaultSize="0" print="0" autoLine="0" r:id="rId8">
            <anchor moveWithCells="1">
              <from>
                <xdr:col>0</xdr:col>
                <xdr:colOff>38100</xdr:colOff>
                <xdr:row>36</xdr:row>
                <xdr:rowOff>76200</xdr:rowOff>
              </from>
              <to>
                <xdr:col>12</xdr:col>
                <xdr:colOff>9525</xdr:colOff>
                <xdr:row>38</xdr:row>
                <xdr:rowOff>9525</xdr:rowOff>
              </to>
            </anchor>
          </controlPr>
        </control>
      </mc:Choice>
      <mc:Fallback>
        <control shapeId="36870" r:id="rId7" name="CommandButton2"/>
      </mc:Fallback>
    </mc:AlternateContent>
    <mc:AlternateContent xmlns:mc="http://schemas.openxmlformats.org/markup-compatibility/2006">
      <mc:Choice Requires="x14">
        <control shapeId="36920" r:id="rId9" name="CommandButton4">
          <controlPr defaultSize="0" print="0" autoLine="0" r:id="rId10">
            <anchor moveWithCells="1">
              <from>
                <xdr:col>0</xdr:col>
                <xdr:colOff>38100</xdr:colOff>
                <xdr:row>69</xdr:row>
                <xdr:rowOff>76200</xdr:rowOff>
              </from>
              <to>
                <xdr:col>12</xdr:col>
                <xdr:colOff>9525</xdr:colOff>
                <xdr:row>71</xdr:row>
                <xdr:rowOff>9525</xdr:rowOff>
              </to>
            </anchor>
          </controlPr>
        </control>
      </mc:Choice>
      <mc:Fallback>
        <control shapeId="36920" r:id="rId9" name="CommandButton4"/>
      </mc:Fallback>
    </mc:AlternateContent>
    <mc:AlternateContent xmlns:mc="http://schemas.openxmlformats.org/markup-compatibility/2006">
      <mc:Choice Requires="x14">
        <control shapeId="36936" r:id="rId11" name="CommandButton3">
          <controlPr defaultSize="0" print="0" autoLine="0" r:id="rId12">
            <anchor moveWithCells="1">
              <from>
                <xdr:col>12</xdr:col>
                <xdr:colOff>47625</xdr:colOff>
                <xdr:row>36</xdr:row>
                <xdr:rowOff>76200</xdr:rowOff>
              </from>
              <to>
                <xdr:col>24</xdr:col>
                <xdr:colOff>19050</xdr:colOff>
                <xdr:row>38</xdr:row>
                <xdr:rowOff>9525</xdr:rowOff>
              </to>
            </anchor>
          </controlPr>
        </control>
      </mc:Choice>
      <mc:Fallback>
        <control shapeId="36936" r:id="rId11" name="CommandButton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2"/>
  <dimension ref="A1:EG205"/>
  <sheetViews>
    <sheetView showGridLines="0" zoomScale="85" zoomScaleNormal="85" workbookViewId="0">
      <selection activeCell="AK13" sqref="AK13:AY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7" s="152" customFormat="1" ht="12.75" customHeight="1">
      <c r="A1" s="631"/>
      <c r="B1" s="631"/>
      <c r="C1" s="631"/>
      <c r="D1" s="631"/>
      <c r="E1" s="631"/>
      <c r="F1" s="631"/>
      <c r="G1" s="632"/>
      <c r="H1" s="633" t="s">
        <v>62</v>
      </c>
      <c r="I1" s="266"/>
      <c r="J1" s="266"/>
      <c r="K1" s="266"/>
      <c r="L1" s="266"/>
      <c r="M1" s="266"/>
      <c r="N1" s="266"/>
      <c r="O1" s="266"/>
      <c r="P1" s="266"/>
      <c r="Q1" s="266"/>
      <c r="R1" s="266"/>
      <c r="S1" s="266"/>
      <c r="T1" s="266"/>
      <c r="U1" s="266"/>
      <c r="V1" s="266"/>
      <c r="W1" s="266"/>
      <c r="X1" s="266"/>
      <c r="Y1" s="267"/>
      <c r="Z1" s="634" t="s">
        <v>517</v>
      </c>
      <c r="AA1" s="266"/>
      <c r="AB1" s="266"/>
      <c r="AC1" s="266"/>
      <c r="AD1" s="266"/>
      <c r="AE1" s="267"/>
      <c r="AF1" s="733" t="str">
        <f>"第52表　課税標準額段階別"&amp; LEFT(表00!AA1,6) &amp; "分所得割額等に関する調
　　　　　　　　　　　　　　　　　　　　【営業等所得者】
第6表関係　(1)総所得金額等に関する調"</f>
        <v>第52表　課税標準額段階別平成29年度分所得割額等に関する調
　　　　　　　　　　　　　　　　　　　　【営業等所得者】
第6表関係　(1)総所得金額等に関する調</v>
      </c>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624" t="s">
        <v>608</v>
      </c>
      <c r="CZ1" s="624"/>
      <c r="DA1" s="624"/>
      <c r="DB1" s="624"/>
      <c r="DC1" s="624"/>
      <c r="DD1" s="624"/>
      <c r="DE1" s="624"/>
      <c r="DF1" s="624"/>
      <c r="DG1" s="624"/>
      <c r="DH1" s="624"/>
      <c r="DI1" s="624"/>
      <c r="DJ1" s="624"/>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631"/>
      <c r="B2" s="631"/>
      <c r="C2" s="631"/>
      <c r="D2" s="631"/>
      <c r="E2" s="631"/>
      <c r="F2" s="631"/>
      <c r="G2" s="632"/>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617"/>
      <c r="CZ2" s="617"/>
      <c r="DA2" s="617"/>
      <c r="DB2" s="617"/>
      <c r="DC2" s="617"/>
      <c r="DD2" s="617"/>
      <c r="DE2" s="617"/>
      <c r="DF2" s="617"/>
      <c r="DG2" s="617"/>
      <c r="DH2" s="617"/>
      <c r="DI2" s="617"/>
      <c r="DJ2" s="617"/>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630"/>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625">
        <v>5</v>
      </c>
      <c r="AA3" s="276"/>
      <c r="AB3" s="277"/>
      <c r="AC3" s="635">
        <v>2</v>
      </c>
      <c r="AD3" s="279"/>
      <c r="AE3" s="280"/>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617" t="s">
        <v>515</v>
      </c>
      <c r="CZ3" s="617"/>
      <c r="DA3" s="617"/>
      <c r="DB3" s="617"/>
      <c r="DC3" s="617"/>
      <c r="DD3" s="617"/>
      <c r="DE3" s="617"/>
      <c r="DF3" s="617"/>
      <c r="DG3" s="617"/>
      <c r="DH3" s="617"/>
      <c r="DI3" s="617"/>
      <c r="DJ3" s="617"/>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3.5" customHeight="1">
      <c r="M4" s="16"/>
      <c r="R4" s="16"/>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row>
    <row r="5" spans="1:137"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row>
    <row r="6" spans="1:137" ht="13.5" customHeight="1">
      <c r="AK6" s="271" t="s">
        <v>63</v>
      </c>
      <c r="AL6" s="271"/>
      <c r="AM6" s="271"/>
      <c r="AN6" s="271"/>
      <c r="AO6" s="271"/>
      <c r="AP6" s="271"/>
      <c r="AQ6" s="271"/>
      <c r="AR6" s="271"/>
      <c r="AS6" s="271"/>
      <c r="AT6" s="271"/>
      <c r="AU6" s="271"/>
      <c r="AV6" s="271"/>
      <c r="AW6" s="271"/>
      <c r="AX6" s="271"/>
      <c r="AY6" s="271"/>
      <c r="AZ6" s="271" t="s">
        <v>64</v>
      </c>
      <c r="BA6" s="271"/>
      <c r="BB6" s="271"/>
      <c r="BC6" s="271"/>
      <c r="BD6" s="271"/>
      <c r="BE6" s="271"/>
      <c r="BF6" s="271"/>
      <c r="BG6" s="271"/>
      <c r="BH6" s="271"/>
      <c r="BI6" s="271"/>
      <c r="BJ6" s="271"/>
      <c r="BK6" s="271"/>
      <c r="BL6" s="271"/>
      <c r="BM6" s="271"/>
      <c r="BN6" s="271"/>
      <c r="BO6" s="271" t="s">
        <v>65</v>
      </c>
      <c r="BP6" s="271"/>
      <c r="BQ6" s="271"/>
      <c r="BR6" s="271"/>
      <c r="BS6" s="271"/>
      <c r="BT6" s="271"/>
      <c r="BU6" s="271"/>
      <c r="BV6" s="271"/>
      <c r="BW6" s="271"/>
      <c r="BX6" s="271"/>
      <c r="BY6" s="271"/>
      <c r="BZ6" s="271"/>
      <c r="CA6" s="271"/>
      <c r="CB6" s="271"/>
      <c r="CC6" s="271"/>
      <c r="CD6" s="271" t="s">
        <v>66</v>
      </c>
      <c r="CE6" s="271"/>
      <c r="CF6" s="271"/>
      <c r="CG6" s="271"/>
      <c r="CH6" s="271"/>
      <c r="CI6" s="271"/>
      <c r="CJ6" s="271"/>
      <c r="CK6" s="271"/>
      <c r="CL6" s="271"/>
      <c r="CM6" s="271"/>
      <c r="CN6" s="271"/>
      <c r="CO6" s="271"/>
      <c r="CP6" s="271"/>
      <c r="CQ6" s="271"/>
      <c r="CR6" s="271"/>
    </row>
    <row r="7" spans="1:137" ht="15" customHeight="1">
      <c r="A7" s="522" t="s">
        <v>328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753</v>
      </c>
      <c r="AC7" s="201"/>
      <c r="AD7" s="201"/>
      <c r="AE7" s="201"/>
      <c r="AF7" s="201"/>
      <c r="AG7" s="201"/>
      <c r="AH7" s="201"/>
      <c r="AI7" s="201"/>
      <c r="AJ7" s="202"/>
      <c r="AK7" s="200" t="s">
        <v>642</v>
      </c>
      <c r="AL7" s="201"/>
      <c r="AM7" s="201"/>
      <c r="AN7" s="201"/>
      <c r="AO7" s="201"/>
      <c r="AP7" s="201"/>
      <c r="AQ7" s="201"/>
      <c r="AR7" s="201"/>
      <c r="AS7" s="201"/>
      <c r="AT7" s="201"/>
      <c r="AU7" s="201"/>
      <c r="AV7" s="201"/>
      <c r="AW7" s="201"/>
      <c r="AX7" s="201"/>
      <c r="AY7" s="202"/>
      <c r="AZ7" s="200" t="s">
        <v>643</v>
      </c>
      <c r="BA7" s="201"/>
      <c r="BB7" s="201"/>
      <c r="BC7" s="201"/>
      <c r="BD7" s="201"/>
      <c r="BE7" s="201"/>
      <c r="BF7" s="201"/>
      <c r="BG7" s="201"/>
      <c r="BH7" s="201"/>
      <c r="BI7" s="201"/>
      <c r="BJ7" s="201"/>
      <c r="BK7" s="201"/>
      <c r="BL7" s="201"/>
      <c r="BM7" s="201"/>
      <c r="BN7" s="202"/>
      <c r="BO7" s="200" t="s">
        <v>107</v>
      </c>
      <c r="BP7" s="201"/>
      <c r="BQ7" s="201"/>
      <c r="BR7" s="201"/>
      <c r="BS7" s="201"/>
      <c r="BT7" s="201"/>
      <c r="BU7" s="201"/>
      <c r="BV7" s="201"/>
      <c r="BW7" s="201"/>
      <c r="BX7" s="201"/>
      <c r="BY7" s="201"/>
      <c r="BZ7" s="201"/>
      <c r="CA7" s="201"/>
      <c r="CB7" s="201"/>
      <c r="CC7" s="202"/>
      <c r="CD7" s="200" t="s">
        <v>641</v>
      </c>
      <c r="CE7" s="201"/>
      <c r="CF7" s="201"/>
      <c r="CG7" s="201"/>
      <c r="CH7" s="201"/>
      <c r="CI7" s="201"/>
      <c r="CJ7" s="201"/>
      <c r="CK7" s="201"/>
      <c r="CL7" s="201"/>
      <c r="CM7" s="201"/>
      <c r="CN7" s="201"/>
      <c r="CO7" s="201"/>
      <c r="CP7" s="201"/>
      <c r="CQ7" s="201"/>
      <c r="CR7" s="202"/>
      <c r="DA7" s="16"/>
      <c r="DF7" s="16"/>
    </row>
    <row r="8" spans="1:137" ht="1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DA8" s="16"/>
      <c r="DF8" s="16"/>
    </row>
    <row r="9" spans="1:137"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DA9" s="16"/>
      <c r="DF9" s="16"/>
      <c r="DK9" s="17"/>
      <c r="DP9" s="17"/>
    </row>
    <row r="10" spans="1:137"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DA10" s="16"/>
      <c r="DF10" s="16"/>
    </row>
    <row r="11" spans="1:137"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DA11" s="16"/>
      <c r="DF11" s="16"/>
      <c r="EB11" s="17"/>
      <c r="EG11" s="17"/>
    </row>
    <row r="12" spans="1:137"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649</v>
      </c>
      <c r="AL12" s="536"/>
      <c r="AM12" s="536"/>
      <c r="AN12" s="536"/>
      <c r="AO12" s="536"/>
      <c r="AP12" s="536"/>
      <c r="AQ12" s="536"/>
      <c r="AR12" s="536"/>
      <c r="AS12" s="536"/>
      <c r="AT12" s="536"/>
      <c r="AU12" s="536"/>
      <c r="AV12" s="536"/>
      <c r="AW12" s="536"/>
      <c r="AX12" s="536"/>
      <c r="AY12" s="537"/>
      <c r="AZ12" s="535" t="s">
        <v>649</v>
      </c>
      <c r="BA12" s="536"/>
      <c r="BB12" s="536"/>
      <c r="BC12" s="536"/>
      <c r="BD12" s="536"/>
      <c r="BE12" s="536"/>
      <c r="BF12" s="536"/>
      <c r="BG12" s="536"/>
      <c r="BH12" s="536"/>
      <c r="BI12" s="536"/>
      <c r="BJ12" s="536"/>
      <c r="BK12" s="536"/>
      <c r="BL12" s="536"/>
      <c r="BM12" s="536"/>
      <c r="BN12" s="537"/>
      <c r="BO12" s="535" t="s">
        <v>649</v>
      </c>
      <c r="BP12" s="536"/>
      <c r="BQ12" s="536"/>
      <c r="BR12" s="536"/>
      <c r="BS12" s="536"/>
      <c r="BT12" s="536"/>
      <c r="BU12" s="536"/>
      <c r="BV12" s="536"/>
      <c r="BW12" s="536"/>
      <c r="BX12" s="536"/>
      <c r="BY12" s="536"/>
      <c r="BZ12" s="536"/>
      <c r="CA12" s="536"/>
      <c r="CB12" s="536"/>
      <c r="CC12" s="537"/>
      <c r="CD12" s="535" t="s">
        <v>649</v>
      </c>
      <c r="CE12" s="536"/>
      <c r="CF12" s="536"/>
      <c r="CG12" s="536"/>
      <c r="CH12" s="536"/>
      <c r="CI12" s="536"/>
      <c r="CJ12" s="536"/>
      <c r="CK12" s="536"/>
      <c r="CL12" s="536"/>
      <c r="CM12" s="536"/>
      <c r="CN12" s="536"/>
      <c r="CO12" s="536"/>
      <c r="CP12" s="536"/>
      <c r="CQ12" s="536"/>
      <c r="CR12" s="537"/>
      <c r="DA12" s="16"/>
      <c r="DF12" s="16"/>
      <c r="EB12" s="17"/>
      <c r="EG12" s="17"/>
    </row>
    <row r="13" spans="1:137" ht="25.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606">
        <v>0</v>
      </c>
      <c r="AC13" s="603"/>
      <c r="AD13" s="607"/>
      <c r="AE13" s="602">
        <v>1</v>
      </c>
      <c r="AF13" s="603"/>
      <c r="AG13" s="607"/>
      <c r="AH13" s="602">
        <v>0</v>
      </c>
      <c r="AI13" s="603"/>
      <c r="AJ13" s="604"/>
      <c r="AK13" s="1483">
        <v>237975</v>
      </c>
      <c r="AL13" s="1508"/>
      <c r="AM13" s="1508"/>
      <c r="AN13" s="1508"/>
      <c r="AO13" s="1508"/>
      <c r="AP13" s="1508"/>
      <c r="AQ13" s="1508"/>
      <c r="AR13" s="1508"/>
      <c r="AS13" s="1508"/>
      <c r="AT13" s="1508"/>
      <c r="AU13" s="1508"/>
      <c r="AV13" s="1508"/>
      <c r="AW13" s="1508"/>
      <c r="AX13" s="1508"/>
      <c r="AY13" s="1509"/>
      <c r="AZ13" s="1483"/>
      <c r="BA13" s="1508"/>
      <c r="BB13" s="1508"/>
      <c r="BC13" s="1508"/>
      <c r="BD13" s="1508"/>
      <c r="BE13" s="1508"/>
      <c r="BF13" s="1508"/>
      <c r="BG13" s="1508"/>
      <c r="BH13" s="1508"/>
      <c r="BI13" s="1508"/>
      <c r="BJ13" s="1508"/>
      <c r="BK13" s="1508"/>
      <c r="BL13" s="1508"/>
      <c r="BM13" s="1508"/>
      <c r="BN13" s="1508"/>
      <c r="BO13" s="1483"/>
      <c r="BP13" s="1508"/>
      <c r="BQ13" s="1508"/>
      <c r="BR13" s="1508"/>
      <c r="BS13" s="1508"/>
      <c r="BT13" s="1508"/>
      <c r="BU13" s="1508"/>
      <c r="BV13" s="1508"/>
      <c r="BW13" s="1508"/>
      <c r="BX13" s="1508"/>
      <c r="BY13" s="1508"/>
      <c r="BZ13" s="1508"/>
      <c r="CA13" s="1508"/>
      <c r="CB13" s="1508"/>
      <c r="CC13" s="1508"/>
      <c r="CD13" s="487">
        <f t="shared" ref="CD13:CD22" si="0">SUM(AK13:CC13)</f>
        <v>237975</v>
      </c>
      <c r="CE13" s="488"/>
      <c r="CF13" s="488"/>
      <c r="CG13" s="488"/>
      <c r="CH13" s="488"/>
      <c r="CI13" s="488"/>
      <c r="CJ13" s="488"/>
      <c r="CK13" s="488"/>
      <c r="CL13" s="488"/>
      <c r="CM13" s="488"/>
      <c r="CN13" s="488"/>
      <c r="CO13" s="488"/>
      <c r="CP13" s="488"/>
      <c r="CQ13" s="488"/>
      <c r="CR13" s="577"/>
      <c r="CU13" s="16" t="s">
        <v>511</v>
      </c>
      <c r="CV13" s="16" t="s">
        <v>511</v>
      </c>
      <c r="CW13" s="16" t="s">
        <v>511</v>
      </c>
      <c r="CX13" s="16" t="s">
        <v>511</v>
      </c>
      <c r="CY13" s="16" t="s">
        <v>511</v>
      </c>
      <c r="CZ13" s="16" t="s">
        <v>511</v>
      </c>
      <c r="DA13" s="16" t="s">
        <v>511</v>
      </c>
      <c r="DB13" s="16" t="s">
        <v>511</v>
      </c>
      <c r="DC13" s="16" t="s">
        <v>511</v>
      </c>
      <c r="DD13" s="16" t="s">
        <v>511</v>
      </c>
      <c r="DE13" s="16" t="s">
        <v>511</v>
      </c>
      <c r="DF13" s="16" t="s">
        <v>511</v>
      </c>
      <c r="DG13" s="16" t="s">
        <v>511</v>
      </c>
      <c r="DH13" s="16" t="s">
        <v>511</v>
      </c>
      <c r="DI13" s="16" t="s">
        <v>511</v>
      </c>
      <c r="EB13" s="17"/>
      <c r="EG13" s="17"/>
    </row>
    <row r="14" spans="1:137"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601">
        <v>0</v>
      </c>
      <c r="AC14" s="599"/>
      <c r="AD14" s="600"/>
      <c r="AE14" s="598">
        <v>2</v>
      </c>
      <c r="AF14" s="599"/>
      <c r="AG14" s="600"/>
      <c r="AH14" s="598">
        <v>0</v>
      </c>
      <c r="AI14" s="599"/>
      <c r="AJ14" s="608"/>
      <c r="AK14" s="1511">
        <v>2633954</v>
      </c>
      <c r="AL14" s="1511"/>
      <c r="AM14" s="1511"/>
      <c r="AN14" s="1511"/>
      <c r="AO14" s="1511"/>
      <c r="AP14" s="1511"/>
      <c r="AQ14" s="1511"/>
      <c r="AR14" s="1511"/>
      <c r="AS14" s="1511"/>
      <c r="AT14" s="1511"/>
      <c r="AU14" s="1511"/>
      <c r="AV14" s="1511"/>
      <c r="AW14" s="1511"/>
      <c r="AX14" s="1511"/>
      <c r="AY14" s="1511"/>
      <c r="AZ14" s="1511"/>
      <c r="BA14" s="1511"/>
      <c r="BB14" s="1511"/>
      <c r="BC14" s="1511"/>
      <c r="BD14" s="1511"/>
      <c r="BE14" s="1511"/>
      <c r="BF14" s="1511"/>
      <c r="BG14" s="1511"/>
      <c r="BH14" s="1511"/>
      <c r="BI14" s="1511"/>
      <c r="BJ14" s="1511"/>
      <c r="BK14" s="1511"/>
      <c r="BL14" s="1511"/>
      <c r="BM14" s="1511"/>
      <c r="BN14" s="1487"/>
      <c r="BO14" s="1511"/>
      <c r="BP14" s="1511"/>
      <c r="BQ14" s="1511"/>
      <c r="BR14" s="1511"/>
      <c r="BS14" s="1511"/>
      <c r="BT14" s="1511"/>
      <c r="BU14" s="1511"/>
      <c r="BV14" s="1511"/>
      <c r="BW14" s="1511"/>
      <c r="BX14" s="1511"/>
      <c r="BY14" s="1511"/>
      <c r="BZ14" s="1511"/>
      <c r="CA14" s="1511"/>
      <c r="CB14" s="1511"/>
      <c r="CC14" s="1511"/>
      <c r="CD14" s="481">
        <f t="shared" si="0"/>
        <v>2633954</v>
      </c>
      <c r="CE14" s="482"/>
      <c r="CF14" s="482"/>
      <c r="CG14" s="482"/>
      <c r="CH14" s="482"/>
      <c r="CI14" s="482"/>
      <c r="CJ14" s="482"/>
      <c r="CK14" s="482"/>
      <c r="CL14" s="482"/>
      <c r="CM14" s="482"/>
      <c r="CN14" s="482"/>
      <c r="CO14" s="482"/>
      <c r="CP14" s="482"/>
      <c r="CQ14" s="482"/>
      <c r="CR14" s="545"/>
      <c r="DA14" s="16"/>
      <c r="DF14" s="16"/>
      <c r="EB14" s="17"/>
      <c r="EG14" s="17"/>
    </row>
    <row r="15" spans="1:137"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601">
        <v>0</v>
      </c>
      <c r="AC15" s="599"/>
      <c r="AD15" s="600"/>
      <c r="AE15" s="598">
        <v>3</v>
      </c>
      <c r="AF15" s="599"/>
      <c r="AG15" s="600"/>
      <c r="AH15" s="598">
        <v>0</v>
      </c>
      <c r="AI15" s="599"/>
      <c r="AJ15" s="608"/>
      <c r="AK15" s="1511">
        <v>2454370</v>
      </c>
      <c r="AL15" s="1511"/>
      <c r="AM15" s="1511"/>
      <c r="AN15" s="1511"/>
      <c r="AO15" s="1511"/>
      <c r="AP15" s="1511"/>
      <c r="AQ15" s="1511"/>
      <c r="AR15" s="1511"/>
      <c r="AS15" s="1511"/>
      <c r="AT15" s="1511"/>
      <c r="AU15" s="1511"/>
      <c r="AV15" s="1511"/>
      <c r="AW15" s="1511"/>
      <c r="AX15" s="1511"/>
      <c r="AY15" s="1511"/>
      <c r="AZ15" s="1511"/>
      <c r="BA15" s="1511"/>
      <c r="BB15" s="1511"/>
      <c r="BC15" s="1511"/>
      <c r="BD15" s="1511"/>
      <c r="BE15" s="1511"/>
      <c r="BF15" s="1511"/>
      <c r="BG15" s="1511"/>
      <c r="BH15" s="1511"/>
      <c r="BI15" s="1511"/>
      <c r="BJ15" s="1511"/>
      <c r="BK15" s="1511"/>
      <c r="BL15" s="1511"/>
      <c r="BM15" s="1511"/>
      <c r="BN15" s="1487"/>
      <c r="BO15" s="1511"/>
      <c r="BP15" s="1511"/>
      <c r="BQ15" s="1511"/>
      <c r="BR15" s="1511"/>
      <c r="BS15" s="1511"/>
      <c r="BT15" s="1511"/>
      <c r="BU15" s="1511"/>
      <c r="BV15" s="1511"/>
      <c r="BW15" s="1511"/>
      <c r="BX15" s="1511"/>
      <c r="BY15" s="1511"/>
      <c r="BZ15" s="1511"/>
      <c r="CA15" s="1511"/>
      <c r="CB15" s="1511"/>
      <c r="CC15" s="1511"/>
      <c r="CD15" s="481">
        <f t="shared" si="0"/>
        <v>2454370</v>
      </c>
      <c r="CE15" s="482"/>
      <c r="CF15" s="482"/>
      <c r="CG15" s="482"/>
      <c r="CH15" s="482"/>
      <c r="CI15" s="482"/>
      <c r="CJ15" s="482"/>
      <c r="CK15" s="482"/>
      <c r="CL15" s="482"/>
      <c r="CM15" s="482"/>
      <c r="CN15" s="482"/>
      <c r="CO15" s="482"/>
      <c r="CP15" s="482"/>
      <c r="CQ15" s="482"/>
      <c r="CR15" s="545"/>
      <c r="DA15" s="16"/>
      <c r="DF15" s="16"/>
    </row>
    <row r="16" spans="1:137"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601">
        <v>0</v>
      </c>
      <c r="AC16" s="599"/>
      <c r="AD16" s="600"/>
      <c r="AE16" s="598">
        <v>4</v>
      </c>
      <c r="AF16" s="599"/>
      <c r="AG16" s="600"/>
      <c r="AH16" s="598">
        <v>0</v>
      </c>
      <c r="AI16" s="599"/>
      <c r="AJ16" s="608"/>
      <c r="AK16" s="1511">
        <v>1738545</v>
      </c>
      <c r="AL16" s="1511"/>
      <c r="AM16" s="1511"/>
      <c r="AN16" s="1511"/>
      <c r="AO16" s="1511"/>
      <c r="AP16" s="1511"/>
      <c r="AQ16" s="1511"/>
      <c r="AR16" s="1511"/>
      <c r="AS16" s="1511"/>
      <c r="AT16" s="1511"/>
      <c r="AU16" s="1511"/>
      <c r="AV16" s="1511"/>
      <c r="AW16" s="1511"/>
      <c r="AX16" s="1511"/>
      <c r="AY16" s="1511"/>
      <c r="AZ16" s="1511"/>
      <c r="BA16" s="1511"/>
      <c r="BB16" s="1511"/>
      <c r="BC16" s="1511"/>
      <c r="BD16" s="1511"/>
      <c r="BE16" s="1511"/>
      <c r="BF16" s="1511"/>
      <c r="BG16" s="1511"/>
      <c r="BH16" s="1511"/>
      <c r="BI16" s="1511"/>
      <c r="BJ16" s="1511"/>
      <c r="BK16" s="1511"/>
      <c r="BL16" s="1511"/>
      <c r="BM16" s="1511"/>
      <c r="BN16" s="1487"/>
      <c r="BO16" s="1511"/>
      <c r="BP16" s="1511"/>
      <c r="BQ16" s="1511"/>
      <c r="BR16" s="1511"/>
      <c r="BS16" s="1511"/>
      <c r="BT16" s="1511"/>
      <c r="BU16" s="1511"/>
      <c r="BV16" s="1511"/>
      <c r="BW16" s="1511"/>
      <c r="BX16" s="1511"/>
      <c r="BY16" s="1511"/>
      <c r="BZ16" s="1511"/>
      <c r="CA16" s="1511"/>
      <c r="CB16" s="1511"/>
      <c r="CC16" s="1511"/>
      <c r="CD16" s="481">
        <f t="shared" si="0"/>
        <v>1738545</v>
      </c>
      <c r="CE16" s="482"/>
      <c r="CF16" s="482"/>
      <c r="CG16" s="482"/>
      <c r="CH16" s="482"/>
      <c r="CI16" s="482"/>
      <c r="CJ16" s="482"/>
      <c r="CK16" s="482"/>
      <c r="CL16" s="482"/>
      <c r="CM16" s="482"/>
      <c r="CN16" s="482"/>
      <c r="CO16" s="482"/>
      <c r="CP16" s="482"/>
      <c r="CQ16" s="482"/>
      <c r="CR16" s="545"/>
      <c r="DA16" s="16"/>
      <c r="DF16" s="16"/>
    </row>
    <row r="17" spans="1:115"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601">
        <v>0</v>
      </c>
      <c r="AC17" s="599"/>
      <c r="AD17" s="600"/>
      <c r="AE17" s="598">
        <v>5</v>
      </c>
      <c r="AF17" s="599"/>
      <c r="AG17" s="600"/>
      <c r="AH17" s="598">
        <v>0</v>
      </c>
      <c r="AI17" s="599"/>
      <c r="AJ17" s="608"/>
      <c r="AK17" s="1511">
        <v>1050030</v>
      </c>
      <c r="AL17" s="1511"/>
      <c r="AM17" s="1511"/>
      <c r="AN17" s="1511"/>
      <c r="AO17" s="1511"/>
      <c r="AP17" s="1511"/>
      <c r="AQ17" s="1511"/>
      <c r="AR17" s="1511"/>
      <c r="AS17" s="1511"/>
      <c r="AT17" s="1511"/>
      <c r="AU17" s="1511"/>
      <c r="AV17" s="1511"/>
      <c r="AW17" s="1511"/>
      <c r="AX17" s="1511"/>
      <c r="AY17" s="1511"/>
      <c r="AZ17" s="1511"/>
      <c r="BA17" s="1511"/>
      <c r="BB17" s="1511"/>
      <c r="BC17" s="1511"/>
      <c r="BD17" s="1511"/>
      <c r="BE17" s="1511"/>
      <c r="BF17" s="1511"/>
      <c r="BG17" s="1511"/>
      <c r="BH17" s="1511"/>
      <c r="BI17" s="1511"/>
      <c r="BJ17" s="1511"/>
      <c r="BK17" s="1511"/>
      <c r="BL17" s="1511"/>
      <c r="BM17" s="1511"/>
      <c r="BN17" s="1487"/>
      <c r="BO17" s="1511"/>
      <c r="BP17" s="1511"/>
      <c r="BQ17" s="1511"/>
      <c r="BR17" s="1511"/>
      <c r="BS17" s="1511"/>
      <c r="BT17" s="1511"/>
      <c r="BU17" s="1511"/>
      <c r="BV17" s="1511"/>
      <c r="BW17" s="1511"/>
      <c r="BX17" s="1511"/>
      <c r="BY17" s="1511"/>
      <c r="BZ17" s="1511"/>
      <c r="CA17" s="1511"/>
      <c r="CB17" s="1511"/>
      <c r="CC17" s="1511"/>
      <c r="CD17" s="481">
        <f t="shared" si="0"/>
        <v>1050030</v>
      </c>
      <c r="CE17" s="482"/>
      <c r="CF17" s="482"/>
      <c r="CG17" s="482"/>
      <c r="CH17" s="482"/>
      <c r="CI17" s="482"/>
      <c r="CJ17" s="482"/>
      <c r="CK17" s="482"/>
      <c r="CL17" s="482"/>
      <c r="CM17" s="482"/>
      <c r="CN17" s="482"/>
      <c r="CO17" s="482"/>
      <c r="CP17" s="482"/>
      <c r="CQ17" s="482"/>
      <c r="CR17" s="545"/>
      <c r="DA17" s="16"/>
      <c r="DF17" s="16"/>
    </row>
    <row r="18" spans="1:115"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601">
        <v>0</v>
      </c>
      <c r="AC18" s="599"/>
      <c r="AD18" s="600"/>
      <c r="AE18" s="598">
        <v>6</v>
      </c>
      <c r="AF18" s="599"/>
      <c r="AG18" s="600"/>
      <c r="AH18" s="598">
        <v>0</v>
      </c>
      <c r="AI18" s="599"/>
      <c r="AJ18" s="608"/>
      <c r="AK18" s="1511">
        <v>1028219</v>
      </c>
      <c r="AL18" s="1511"/>
      <c r="AM18" s="1511"/>
      <c r="AN18" s="1511"/>
      <c r="AO18" s="1511"/>
      <c r="AP18" s="1511"/>
      <c r="AQ18" s="1511"/>
      <c r="AR18" s="1511"/>
      <c r="AS18" s="1511"/>
      <c r="AT18" s="1511"/>
      <c r="AU18" s="1511"/>
      <c r="AV18" s="1511"/>
      <c r="AW18" s="1511"/>
      <c r="AX18" s="1511"/>
      <c r="AY18" s="1511"/>
      <c r="AZ18" s="1511"/>
      <c r="BA18" s="1511"/>
      <c r="BB18" s="1511"/>
      <c r="BC18" s="1511"/>
      <c r="BD18" s="1511"/>
      <c r="BE18" s="1511"/>
      <c r="BF18" s="1511"/>
      <c r="BG18" s="1511"/>
      <c r="BH18" s="1511"/>
      <c r="BI18" s="1511"/>
      <c r="BJ18" s="1511"/>
      <c r="BK18" s="1511"/>
      <c r="BL18" s="1511"/>
      <c r="BM18" s="1511"/>
      <c r="BN18" s="1487"/>
      <c r="BO18" s="1511"/>
      <c r="BP18" s="1511"/>
      <c r="BQ18" s="1511"/>
      <c r="BR18" s="1511"/>
      <c r="BS18" s="1511"/>
      <c r="BT18" s="1511"/>
      <c r="BU18" s="1511"/>
      <c r="BV18" s="1511"/>
      <c r="BW18" s="1511"/>
      <c r="BX18" s="1511"/>
      <c r="BY18" s="1511"/>
      <c r="BZ18" s="1511"/>
      <c r="CA18" s="1511"/>
      <c r="CB18" s="1511"/>
      <c r="CC18" s="1511"/>
      <c r="CD18" s="481">
        <f t="shared" si="0"/>
        <v>1028219</v>
      </c>
      <c r="CE18" s="482"/>
      <c r="CF18" s="482"/>
      <c r="CG18" s="482"/>
      <c r="CH18" s="482"/>
      <c r="CI18" s="482"/>
      <c r="CJ18" s="482"/>
      <c r="CK18" s="482"/>
      <c r="CL18" s="482"/>
      <c r="CM18" s="482"/>
      <c r="CN18" s="482"/>
      <c r="CO18" s="482"/>
      <c r="CP18" s="482"/>
      <c r="CQ18" s="482"/>
      <c r="CR18" s="545"/>
      <c r="DA18" s="16"/>
      <c r="DF18" s="16"/>
    </row>
    <row r="19" spans="1:115"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601">
        <v>0</v>
      </c>
      <c r="AC19" s="599"/>
      <c r="AD19" s="600"/>
      <c r="AE19" s="598">
        <v>7</v>
      </c>
      <c r="AF19" s="599"/>
      <c r="AG19" s="600"/>
      <c r="AH19" s="598">
        <v>0</v>
      </c>
      <c r="AI19" s="599"/>
      <c r="AJ19" s="608"/>
      <c r="AK19" s="1511">
        <v>605166</v>
      </c>
      <c r="AL19" s="1511"/>
      <c r="AM19" s="1511"/>
      <c r="AN19" s="1511"/>
      <c r="AO19" s="1511"/>
      <c r="AP19" s="1511"/>
      <c r="AQ19" s="1511"/>
      <c r="AR19" s="1511"/>
      <c r="AS19" s="1511"/>
      <c r="AT19" s="1511"/>
      <c r="AU19" s="1511"/>
      <c r="AV19" s="1511"/>
      <c r="AW19" s="1511"/>
      <c r="AX19" s="1511"/>
      <c r="AY19" s="1511"/>
      <c r="AZ19" s="1511"/>
      <c r="BA19" s="1511"/>
      <c r="BB19" s="1511"/>
      <c r="BC19" s="1511"/>
      <c r="BD19" s="1511"/>
      <c r="BE19" s="1511"/>
      <c r="BF19" s="1511"/>
      <c r="BG19" s="1511"/>
      <c r="BH19" s="1511"/>
      <c r="BI19" s="1511"/>
      <c r="BJ19" s="1511"/>
      <c r="BK19" s="1511"/>
      <c r="BL19" s="1511"/>
      <c r="BM19" s="1511"/>
      <c r="BN19" s="1487"/>
      <c r="BO19" s="1511"/>
      <c r="BP19" s="1511"/>
      <c r="BQ19" s="1511"/>
      <c r="BR19" s="1511"/>
      <c r="BS19" s="1511"/>
      <c r="BT19" s="1511"/>
      <c r="BU19" s="1511"/>
      <c r="BV19" s="1511"/>
      <c r="BW19" s="1511"/>
      <c r="BX19" s="1511"/>
      <c r="BY19" s="1511"/>
      <c r="BZ19" s="1511"/>
      <c r="CA19" s="1511"/>
      <c r="CB19" s="1511"/>
      <c r="CC19" s="1511"/>
      <c r="CD19" s="481">
        <f t="shared" si="0"/>
        <v>605166</v>
      </c>
      <c r="CE19" s="482"/>
      <c r="CF19" s="482"/>
      <c r="CG19" s="482"/>
      <c r="CH19" s="482"/>
      <c r="CI19" s="482"/>
      <c r="CJ19" s="482"/>
      <c r="CK19" s="482"/>
      <c r="CL19" s="482"/>
      <c r="CM19" s="482"/>
      <c r="CN19" s="482"/>
      <c r="CO19" s="482"/>
      <c r="CP19" s="482"/>
      <c r="CQ19" s="482"/>
      <c r="CR19" s="545"/>
      <c r="DA19" s="16"/>
      <c r="DF19" s="16"/>
    </row>
    <row r="20" spans="1:115"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601">
        <v>0</v>
      </c>
      <c r="AC20" s="599"/>
      <c r="AD20" s="600"/>
      <c r="AE20" s="598">
        <v>8</v>
      </c>
      <c r="AF20" s="599"/>
      <c r="AG20" s="600"/>
      <c r="AH20" s="598">
        <v>0</v>
      </c>
      <c r="AI20" s="599"/>
      <c r="AJ20" s="608"/>
      <c r="AK20" s="1511">
        <v>757784</v>
      </c>
      <c r="AL20" s="1511"/>
      <c r="AM20" s="1511"/>
      <c r="AN20" s="1511"/>
      <c r="AO20" s="1511"/>
      <c r="AP20" s="1511"/>
      <c r="AQ20" s="1511"/>
      <c r="AR20" s="1511"/>
      <c r="AS20" s="1511"/>
      <c r="AT20" s="1511"/>
      <c r="AU20" s="1511"/>
      <c r="AV20" s="1511"/>
      <c r="AW20" s="1511"/>
      <c r="AX20" s="1511"/>
      <c r="AY20" s="1511"/>
      <c r="AZ20" s="1511"/>
      <c r="BA20" s="1511"/>
      <c r="BB20" s="1511"/>
      <c r="BC20" s="1511"/>
      <c r="BD20" s="1511"/>
      <c r="BE20" s="1511"/>
      <c r="BF20" s="1511"/>
      <c r="BG20" s="1511"/>
      <c r="BH20" s="1511"/>
      <c r="BI20" s="1511"/>
      <c r="BJ20" s="1511"/>
      <c r="BK20" s="1511"/>
      <c r="BL20" s="1511"/>
      <c r="BM20" s="1511"/>
      <c r="BN20" s="1487"/>
      <c r="BO20" s="1511"/>
      <c r="BP20" s="1511"/>
      <c r="BQ20" s="1511"/>
      <c r="BR20" s="1511"/>
      <c r="BS20" s="1511"/>
      <c r="BT20" s="1511"/>
      <c r="BU20" s="1511"/>
      <c r="BV20" s="1511"/>
      <c r="BW20" s="1511"/>
      <c r="BX20" s="1511"/>
      <c r="BY20" s="1511"/>
      <c r="BZ20" s="1511"/>
      <c r="CA20" s="1511"/>
      <c r="CB20" s="1511"/>
      <c r="CC20" s="1511"/>
      <c r="CD20" s="481">
        <f t="shared" si="0"/>
        <v>757784</v>
      </c>
      <c r="CE20" s="482"/>
      <c r="CF20" s="482"/>
      <c r="CG20" s="482"/>
      <c r="CH20" s="482"/>
      <c r="CI20" s="482"/>
      <c r="CJ20" s="482"/>
      <c r="CK20" s="482"/>
      <c r="CL20" s="482"/>
      <c r="CM20" s="482"/>
      <c r="CN20" s="482"/>
      <c r="CO20" s="482"/>
      <c r="CP20" s="482"/>
      <c r="CQ20" s="482"/>
      <c r="CR20" s="545"/>
      <c r="DA20" s="16"/>
      <c r="DF20" s="16"/>
    </row>
    <row r="21" spans="1:115"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601">
        <v>0</v>
      </c>
      <c r="AC21" s="599"/>
      <c r="AD21" s="600"/>
      <c r="AE21" s="598">
        <v>9</v>
      </c>
      <c r="AF21" s="599"/>
      <c r="AG21" s="600"/>
      <c r="AH21" s="598">
        <v>0</v>
      </c>
      <c r="AI21" s="599"/>
      <c r="AJ21" s="608"/>
      <c r="AK21" s="1511">
        <v>3408604</v>
      </c>
      <c r="AL21" s="1511"/>
      <c r="AM21" s="1511"/>
      <c r="AN21" s="1511"/>
      <c r="AO21" s="1511"/>
      <c r="AP21" s="1511"/>
      <c r="AQ21" s="1511"/>
      <c r="AR21" s="1511"/>
      <c r="AS21" s="1511"/>
      <c r="AT21" s="1511"/>
      <c r="AU21" s="1511"/>
      <c r="AV21" s="1511"/>
      <c r="AW21" s="1511"/>
      <c r="AX21" s="1511"/>
      <c r="AY21" s="1511"/>
      <c r="AZ21" s="1511"/>
      <c r="BA21" s="1511"/>
      <c r="BB21" s="1511"/>
      <c r="BC21" s="1511"/>
      <c r="BD21" s="1511"/>
      <c r="BE21" s="1511"/>
      <c r="BF21" s="1511"/>
      <c r="BG21" s="1511"/>
      <c r="BH21" s="1511"/>
      <c r="BI21" s="1511"/>
      <c r="BJ21" s="1511"/>
      <c r="BK21" s="1511"/>
      <c r="BL21" s="1511"/>
      <c r="BM21" s="1511"/>
      <c r="BN21" s="1487"/>
      <c r="BO21" s="1511"/>
      <c r="BP21" s="1511"/>
      <c r="BQ21" s="1511"/>
      <c r="BR21" s="1511"/>
      <c r="BS21" s="1511"/>
      <c r="BT21" s="1511"/>
      <c r="BU21" s="1511"/>
      <c r="BV21" s="1511"/>
      <c r="BW21" s="1511"/>
      <c r="BX21" s="1511"/>
      <c r="BY21" s="1511"/>
      <c r="BZ21" s="1511"/>
      <c r="CA21" s="1511"/>
      <c r="CB21" s="1511"/>
      <c r="CC21" s="1511"/>
      <c r="CD21" s="481">
        <f t="shared" si="0"/>
        <v>3408604</v>
      </c>
      <c r="CE21" s="482"/>
      <c r="CF21" s="482"/>
      <c r="CG21" s="482"/>
      <c r="CH21" s="482"/>
      <c r="CI21" s="482"/>
      <c r="CJ21" s="482"/>
      <c r="CK21" s="482"/>
      <c r="CL21" s="482"/>
      <c r="CM21" s="482"/>
      <c r="CN21" s="482"/>
      <c r="CO21" s="482"/>
      <c r="CP21" s="482"/>
      <c r="CQ21" s="482"/>
      <c r="CR21" s="545"/>
      <c r="DA21" s="16"/>
      <c r="DF21" s="16"/>
    </row>
    <row r="22" spans="1:115" ht="1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636">
        <v>1</v>
      </c>
      <c r="AC22" s="637"/>
      <c r="AD22" s="638"/>
      <c r="AE22" s="639">
        <v>0</v>
      </c>
      <c r="AF22" s="637"/>
      <c r="AG22" s="638"/>
      <c r="AH22" s="639">
        <v>0</v>
      </c>
      <c r="AI22" s="637"/>
      <c r="AJ22" s="640"/>
      <c r="AK22" s="583">
        <f>SUM(AK13:AY21)</f>
        <v>13914647</v>
      </c>
      <c r="AL22" s="586"/>
      <c r="AM22" s="586"/>
      <c r="AN22" s="586"/>
      <c r="AO22" s="586"/>
      <c r="AP22" s="586"/>
      <c r="AQ22" s="586"/>
      <c r="AR22" s="586"/>
      <c r="AS22" s="586"/>
      <c r="AT22" s="586"/>
      <c r="AU22" s="586"/>
      <c r="AV22" s="586"/>
      <c r="AW22" s="586"/>
      <c r="AX22" s="586"/>
      <c r="AY22" s="587"/>
      <c r="AZ22" s="583">
        <f>SUM(AZ13:BN21)</f>
        <v>0</v>
      </c>
      <c r="BA22" s="586"/>
      <c r="BB22" s="586"/>
      <c r="BC22" s="586"/>
      <c r="BD22" s="586"/>
      <c r="BE22" s="586"/>
      <c r="BF22" s="586"/>
      <c r="BG22" s="586"/>
      <c r="BH22" s="586"/>
      <c r="BI22" s="586"/>
      <c r="BJ22" s="586"/>
      <c r="BK22" s="586"/>
      <c r="BL22" s="586"/>
      <c r="BM22" s="586"/>
      <c r="BN22" s="587"/>
      <c r="BO22" s="484">
        <f>SUM(BO13:CC21)</f>
        <v>0</v>
      </c>
      <c r="BP22" s="485"/>
      <c r="BQ22" s="485"/>
      <c r="BR22" s="485"/>
      <c r="BS22" s="485"/>
      <c r="BT22" s="485"/>
      <c r="BU22" s="485"/>
      <c r="BV22" s="485"/>
      <c r="BW22" s="485"/>
      <c r="BX22" s="485"/>
      <c r="BY22" s="485"/>
      <c r="BZ22" s="485"/>
      <c r="CA22" s="485"/>
      <c r="CB22" s="485"/>
      <c r="CC22" s="485"/>
      <c r="CD22" s="484">
        <f t="shared" si="0"/>
        <v>13914647</v>
      </c>
      <c r="CE22" s="485"/>
      <c r="CF22" s="485"/>
      <c r="CG22" s="485"/>
      <c r="CH22" s="485"/>
      <c r="CI22" s="485"/>
      <c r="CJ22" s="485"/>
      <c r="CK22" s="485"/>
      <c r="CL22" s="485"/>
      <c r="CM22" s="485"/>
      <c r="CN22" s="485"/>
      <c r="CO22" s="485"/>
      <c r="CP22" s="485"/>
      <c r="CQ22" s="485"/>
      <c r="CR22" s="574"/>
      <c r="DA22" s="16"/>
      <c r="DF22" s="16"/>
    </row>
    <row r="23" spans="1:115" ht="12"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30"/>
      <c r="AC23" s="30"/>
      <c r="AD23" s="30"/>
      <c r="AE23" s="30"/>
      <c r="AF23" s="30"/>
      <c r="AG23" s="30"/>
      <c r="AH23" s="30"/>
      <c r="AI23" s="30"/>
      <c r="AJ23" s="30"/>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DA23" s="16"/>
      <c r="DF23" s="16"/>
    </row>
    <row r="24" spans="1:115"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641">
        <v>1</v>
      </c>
      <c r="AC24" s="642"/>
      <c r="AD24" s="643"/>
      <c r="AE24" s="644">
        <v>1</v>
      </c>
      <c r="AF24" s="642"/>
      <c r="AG24" s="643"/>
      <c r="AH24" s="644">
        <v>0</v>
      </c>
      <c r="AI24" s="642"/>
      <c r="AJ24" s="645"/>
      <c r="AK24" s="540">
        <f>SUM(AK13:AY15)</f>
        <v>5326299</v>
      </c>
      <c r="AL24" s="575"/>
      <c r="AM24" s="575"/>
      <c r="AN24" s="575"/>
      <c r="AO24" s="575"/>
      <c r="AP24" s="575"/>
      <c r="AQ24" s="575"/>
      <c r="AR24" s="575"/>
      <c r="AS24" s="575"/>
      <c r="AT24" s="575"/>
      <c r="AU24" s="575"/>
      <c r="AV24" s="575"/>
      <c r="AW24" s="575"/>
      <c r="AX24" s="575"/>
      <c r="AY24" s="576"/>
      <c r="AZ24" s="540">
        <f>SUM(AZ13:BN15)</f>
        <v>0</v>
      </c>
      <c r="BA24" s="575"/>
      <c r="BB24" s="575"/>
      <c r="BC24" s="575"/>
      <c r="BD24" s="575"/>
      <c r="BE24" s="575"/>
      <c r="BF24" s="575"/>
      <c r="BG24" s="575"/>
      <c r="BH24" s="575"/>
      <c r="BI24" s="575"/>
      <c r="BJ24" s="575"/>
      <c r="BK24" s="575"/>
      <c r="BL24" s="575"/>
      <c r="BM24" s="575"/>
      <c r="BN24" s="576"/>
      <c r="BO24" s="487">
        <f>SUM(BO13:CC15)</f>
        <v>0</v>
      </c>
      <c r="BP24" s="488"/>
      <c r="BQ24" s="488"/>
      <c r="BR24" s="488"/>
      <c r="BS24" s="488"/>
      <c r="BT24" s="488"/>
      <c r="BU24" s="488"/>
      <c r="BV24" s="488"/>
      <c r="BW24" s="488"/>
      <c r="BX24" s="488"/>
      <c r="BY24" s="488"/>
      <c r="BZ24" s="488"/>
      <c r="CA24" s="488"/>
      <c r="CB24" s="488"/>
      <c r="CC24" s="488"/>
      <c r="CD24" s="487">
        <f>SUM(AK24:CC24)</f>
        <v>5326299</v>
      </c>
      <c r="CE24" s="488"/>
      <c r="CF24" s="488"/>
      <c r="CG24" s="488"/>
      <c r="CH24" s="488"/>
      <c r="CI24" s="488"/>
      <c r="CJ24" s="488"/>
      <c r="CK24" s="488"/>
      <c r="CL24" s="488"/>
      <c r="CM24" s="488"/>
      <c r="CN24" s="488"/>
      <c r="CO24" s="488"/>
      <c r="CP24" s="488"/>
      <c r="CQ24" s="488"/>
      <c r="CR24" s="577"/>
      <c r="DA24" s="16"/>
      <c r="DF24" s="16"/>
    </row>
    <row r="25" spans="1:115"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601">
        <v>1</v>
      </c>
      <c r="AC25" s="599"/>
      <c r="AD25" s="600"/>
      <c r="AE25" s="598">
        <v>2</v>
      </c>
      <c r="AF25" s="599"/>
      <c r="AG25" s="600"/>
      <c r="AH25" s="598">
        <v>0</v>
      </c>
      <c r="AI25" s="599"/>
      <c r="AJ25" s="608"/>
      <c r="AK25" s="481">
        <f>SUM(AK16:AY19)</f>
        <v>4421960</v>
      </c>
      <c r="AL25" s="482"/>
      <c r="AM25" s="482"/>
      <c r="AN25" s="482"/>
      <c r="AO25" s="482"/>
      <c r="AP25" s="482"/>
      <c r="AQ25" s="482"/>
      <c r="AR25" s="482"/>
      <c r="AS25" s="482"/>
      <c r="AT25" s="482"/>
      <c r="AU25" s="482"/>
      <c r="AV25" s="482"/>
      <c r="AW25" s="482"/>
      <c r="AX25" s="482"/>
      <c r="AY25" s="483"/>
      <c r="AZ25" s="481">
        <f>SUM(AZ16:BN19)</f>
        <v>0</v>
      </c>
      <c r="BA25" s="482"/>
      <c r="BB25" s="482"/>
      <c r="BC25" s="482"/>
      <c r="BD25" s="482"/>
      <c r="BE25" s="482"/>
      <c r="BF25" s="482"/>
      <c r="BG25" s="482"/>
      <c r="BH25" s="482"/>
      <c r="BI25" s="482"/>
      <c r="BJ25" s="482"/>
      <c r="BK25" s="482"/>
      <c r="BL25" s="482"/>
      <c r="BM25" s="482"/>
      <c r="BN25" s="483"/>
      <c r="BO25" s="481">
        <f>SUM(BO16:CC19)</f>
        <v>0</v>
      </c>
      <c r="BP25" s="482"/>
      <c r="BQ25" s="482"/>
      <c r="BR25" s="482"/>
      <c r="BS25" s="482"/>
      <c r="BT25" s="482"/>
      <c r="BU25" s="482"/>
      <c r="BV25" s="482"/>
      <c r="BW25" s="482"/>
      <c r="BX25" s="482"/>
      <c r="BY25" s="482"/>
      <c r="BZ25" s="482"/>
      <c r="CA25" s="482"/>
      <c r="CB25" s="482"/>
      <c r="CC25" s="482"/>
      <c r="CD25" s="481">
        <f>SUM(AK25:CC25)</f>
        <v>4421960</v>
      </c>
      <c r="CE25" s="482"/>
      <c r="CF25" s="482"/>
      <c r="CG25" s="482"/>
      <c r="CH25" s="482"/>
      <c r="CI25" s="482"/>
      <c r="CJ25" s="482"/>
      <c r="CK25" s="482"/>
      <c r="CL25" s="482"/>
      <c r="CM25" s="482"/>
      <c r="CN25" s="482"/>
      <c r="CO25" s="482"/>
      <c r="CP25" s="482"/>
      <c r="CQ25" s="482"/>
      <c r="CR25" s="545"/>
      <c r="DA25" s="16"/>
      <c r="DF25" s="16"/>
    </row>
    <row r="26" spans="1:115"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601">
        <v>1</v>
      </c>
      <c r="AC26" s="599"/>
      <c r="AD26" s="600"/>
      <c r="AE26" s="598">
        <v>3</v>
      </c>
      <c r="AF26" s="599"/>
      <c r="AG26" s="600"/>
      <c r="AH26" s="598">
        <v>0</v>
      </c>
      <c r="AI26" s="599"/>
      <c r="AJ26" s="608"/>
      <c r="AK26" s="481">
        <f>AK20</f>
        <v>757784</v>
      </c>
      <c r="AL26" s="482"/>
      <c r="AM26" s="482"/>
      <c r="AN26" s="482"/>
      <c r="AO26" s="482"/>
      <c r="AP26" s="482"/>
      <c r="AQ26" s="482"/>
      <c r="AR26" s="482"/>
      <c r="AS26" s="482"/>
      <c r="AT26" s="482"/>
      <c r="AU26" s="482"/>
      <c r="AV26" s="482"/>
      <c r="AW26" s="482"/>
      <c r="AX26" s="482"/>
      <c r="AY26" s="483"/>
      <c r="AZ26" s="481">
        <f>AZ20</f>
        <v>0</v>
      </c>
      <c r="BA26" s="482"/>
      <c r="BB26" s="482"/>
      <c r="BC26" s="482"/>
      <c r="BD26" s="482"/>
      <c r="BE26" s="482"/>
      <c r="BF26" s="482"/>
      <c r="BG26" s="482"/>
      <c r="BH26" s="482"/>
      <c r="BI26" s="482"/>
      <c r="BJ26" s="482"/>
      <c r="BK26" s="482"/>
      <c r="BL26" s="482"/>
      <c r="BM26" s="482"/>
      <c r="BN26" s="483"/>
      <c r="BO26" s="481">
        <f>BO20</f>
        <v>0</v>
      </c>
      <c r="BP26" s="482"/>
      <c r="BQ26" s="482"/>
      <c r="BR26" s="482"/>
      <c r="BS26" s="482"/>
      <c r="BT26" s="482"/>
      <c r="BU26" s="482"/>
      <c r="BV26" s="482"/>
      <c r="BW26" s="482"/>
      <c r="BX26" s="482"/>
      <c r="BY26" s="482"/>
      <c r="BZ26" s="482"/>
      <c r="CA26" s="482"/>
      <c r="CB26" s="482"/>
      <c r="CC26" s="482"/>
      <c r="CD26" s="481">
        <f>SUM(AK26:CC26)</f>
        <v>757784</v>
      </c>
      <c r="CE26" s="482"/>
      <c r="CF26" s="482"/>
      <c r="CG26" s="482"/>
      <c r="CH26" s="482"/>
      <c r="CI26" s="482"/>
      <c r="CJ26" s="482"/>
      <c r="CK26" s="482"/>
      <c r="CL26" s="482"/>
      <c r="CM26" s="482"/>
      <c r="CN26" s="482"/>
      <c r="CO26" s="482"/>
      <c r="CP26" s="482"/>
      <c r="CQ26" s="482"/>
      <c r="CR26" s="545"/>
      <c r="DA26" s="16"/>
      <c r="DF26" s="16"/>
    </row>
    <row r="27" spans="1:115"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646">
        <v>1</v>
      </c>
      <c r="AC27" s="647"/>
      <c r="AD27" s="648"/>
      <c r="AE27" s="649">
        <v>4</v>
      </c>
      <c r="AF27" s="647"/>
      <c r="AG27" s="648"/>
      <c r="AH27" s="649">
        <v>0</v>
      </c>
      <c r="AI27" s="647"/>
      <c r="AJ27" s="650"/>
      <c r="AK27" s="484">
        <f>AK21</f>
        <v>3408604</v>
      </c>
      <c r="AL27" s="485"/>
      <c r="AM27" s="485"/>
      <c r="AN27" s="485"/>
      <c r="AO27" s="485"/>
      <c r="AP27" s="485"/>
      <c r="AQ27" s="485"/>
      <c r="AR27" s="485"/>
      <c r="AS27" s="485"/>
      <c r="AT27" s="485"/>
      <c r="AU27" s="485"/>
      <c r="AV27" s="485"/>
      <c r="AW27" s="485"/>
      <c r="AX27" s="485"/>
      <c r="AY27" s="486"/>
      <c r="AZ27" s="484">
        <f>AZ21</f>
        <v>0</v>
      </c>
      <c r="BA27" s="485"/>
      <c r="BB27" s="485"/>
      <c r="BC27" s="485"/>
      <c r="BD27" s="485"/>
      <c r="BE27" s="485"/>
      <c r="BF27" s="485"/>
      <c r="BG27" s="485"/>
      <c r="BH27" s="485"/>
      <c r="BI27" s="485"/>
      <c r="BJ27" s="485"/>
      <c r="BK27" s="485"/>
      <c r="BL27" s="485"/>
      <c r="BM27" s="485"/>
      <c r="BN27" s="486"/>
      <c r="BO27" s="484">
        <f>BO21</f>
        <v>0</v>
      </c>
      <c r="BP27" s="485"/>
      <c r="BQ27" s="485"/>
      <c r="BR27" s="485"/>
      <c r="BS27" s="485"/>
      <c r="BT27" s="485"/>
      <c r="BU27" s="485"/>
      <c r="BV27" s="485"/>
      <c r="BW27" s="485"/>
      <c r="BX27" s="485"/>
      <c r="BY27" s="485"/>
      <c r="BZ27" s="485"/>
      <c r="CA27" s="485"/>
      <c r="CB27" s="485"/>
      <c r="CC27" s="485"/>
      <c r="CD27" s="484">
        <f>SUM(AK27:CC27)</f>
        <v>3408604</v>
      </c>
      <c r="CE27" s="485"/>
      <c r="CF27" s="485"/>
      <c r="CG27" s="485"/>
      <c r="CH27" s="485"/>
      <c r="CI27" s="485"/>
      <c r="CJ27" s="485"/>
      <c r="CK27" s="485"/>
      <c r="CL27" s="485"/>
      <c r="CM27" s="485"/>
      <c r="CN27" s="485"/>
      <c r="CO27" s="485"/>
      <c r="CP27" s="485"/>
      <c r="CQ27" s="485"/>
      <c r="CR27" s="574"/>
      <c r="DA27" s="16"/>
      <c r="DF27" s="16"/>
    </row>
    <row r="28" spans="1:115" ht="11.25" customHeight="1" thickBot="1">
      <c r="M28" s="16"/>
      <c r="R28" s="16"/>
      <c r="U28" s="17"/>
      <c r="V28" s="17"/>
      <c r="W28" s="17"/>
      <c r="AB28" s="32"/>
      <c r="AC28" s="32"/>
      <c r="AD28" s="32"/>
      <c r="AE28" s="32"/>
      <c r="AF28" s="32"/>
      <c r="AG28" s="32"/>
      <c r="AH28" s="32"/>
      <c r="AI28" s="32"/>
      <c r="AJ28" s="32"/>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4"/>
      <c r="BP28" s="34"/>
      <c r="BQ28" s="34"/>
      <c r="BR28" s="34"/>
      <c r="BS28" s="34"/>
      <c r="BT28" s="34"/>
      <c r="BU28" s="34"/>
      <c r="BV28" s="34"/>
      <c r="BW28" s="34"/>
      <c r="BX28" s="34"/>
      <c r="BY28" s="34"/>
      <c r="BZ28" s="34"/>
      <c r="CA28" s="34"/>
      <c r="CB28" s="34"/>
      <c r="CC28" s="34"/>
      <c r="CD28" s="33"/>
      <c r="CE28" s="33"/>
      <c r="CF28" s="33"/>
      <c r="CG28" s="33"/>
      <c r="CH28" s="33"/>
      <c r="CI28" s="33"/>
      <c r="CJ28" s="33"/>
      <c r="CK28" s="33"/>
      <c r="CL28" s="33"/>
      <c r="CM28" s="33"/>
      <c r="CN28" s="33"/>
      <c r="CO28" s="33"/>
      <c r="CP28" s="33"/>
      <c r="CQ28" s="33"/>
      <c r="CR28" s="33"/>
      <c r="DA28" s="16"/>
      <c r="DF28" s="16"/>
    </row>
    <row r="29" spans="1:115"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606">
        <v>1</v>
      </c>
      <c r="AC29" s="603"/>
      <c r="AD29" s="607"/>
      <c r="AE29" s="602">
        <v>5</v>
      </c>
      <c r="AF29" s="603"/>
      <c r="AG29" s="607"/>
      <c r="AH29" s="602">
        <v>0</v>
      </c>
      <c r="AI29" s="603"/>
      <c r="AJ29" s="604"/>
      <c r="AK29" s="1504">
        <v>9746096</v>
      </c>
      <c r="AL29" s="1504"/>
      <c r="AM29" s="1504"/>
      <c r="AN29" s="1504"/>
      <c r="AO29" s="1504"/>
      <c r="AP29" s="1504"/>
      <c r="AQ29" s="1504"/>
      <c r="AR29" s="1504"/>
      <c r="AS29" s="1504"/>
      <c r="AT29" s="1504"/>
      <c r="AU29" s="1504"/>
      <c r="AV29" s="1504"/>
      <c r="AW29" s="1504"/>
      <c r="AX29" s="1504"/>
      <c r="AY29" s="1504"/>
      <c r="AZ29" s="1504"/>
      <c r="BA29" s="1504"/>
      <c r="BB29" s="1504"/>
      <c r="BC29" s="1504"/>
      <c r="BD29" s="1504"/>
      <c r="BE29" s="1504"/>
      <c r="BF29" s="1504"/>
      <c r="BG29" s="1504"/>
      <c r="BH29" s="1504"/>
      <c r="BI29" s="1504"/>
      <c r="BJ29" s="1504"/>
      <c r="BK29" s="1504"/>
      <c r="BL29" s="1504"/>
      <c r="BM29" s="1504"/>
      <c r="BN29" s="1483"/>
      <c r="BO29" s="1504"/>
      <c r="BP29" s="1504"/>
      <c r="BQ29" s="1504"/>
      <c r="BR29" s="1504"/>
      <c r="BS29" s="1504"/>
      <c r="BT29" s="1504"/>
      <c r="BU29" s="1504"/>
      <c r="BV29" s="1504"/>
      <c r="BW29" s="1504"/>
      <c r="BX29" s="1504"/>
      <c r="BY29" s="1504"/>
      <c r="BZ29" s="1504"/>
      <c r="CA29" s="1504"/>
      <c r="CB29" s="1504"/>
      <c r="CC29" s="1483"/>
      <c r="CD29" s="347">
        <f>SUM(AK29:CC29)</f>
        <v>9746096</v>
      </c>
      <c r="CE29" s="347"/>
      <c r="CF29" s="347"/>
      <c r="CG29" s="347"/>
      <c r="CH29" s="347"/>
      <c r="CI29" s="347"/>
      <c r="CJ29" s="347"/>
      <c r="CK29" s="347"/>
      <c r="CL29" s="347"/>
      <c r="CM29" s="347"/>
      <c r="CN29" s="347"/>
      <c r="CO29" s="347"/>
      <c r="CP29" s="347"/>
      <c r="CQ29" s="347"/>
      <c r="CR29" s="492"/>
      <c r="CW29" s="16" t="s">
        <v>511</v>
      </c>
      <c r="CX29" s="16" t="s">
        <v>511</v>
      </c>
      <c r="CY29" s="16" t="s">
        <v>511</v>
      </c>
      <c r="CZ29" s="16" t="s">
        <v>511</v>
      </c>
      <c r="DA29" s="16" t="s">
        <v>511</v>
      </c>
      <c r="DB29" s="16" t="s">
        <v>511</v>
      </c>
      <c r="DC29" s="16" t="s">
        <v>511</v>
      </c>
      <c r="DD29" s="16" t="s">
        <v>511</v>
      </c>
      <c r="DE29" s="16" t="s">
        <v>511</v>
      </c>
      <c r="DF29" s="16" t="s">
        <v>511</v>
      </c>
      <c r="DG29" s="16" t="s">
        <v>511</v>
      </c>
      <c r="DH29" s="16" t="s">
        <v>511</v>
      </c>
      <c r="DI29" s="16" t="s">
        <v>511</v>
      </c>
      <c r="DJ29" s="16" t="s">
        <v>511</v>
      </c>
      <c r="DK29" s="16" t="s">
        <v>511</v>
      </c>
    </row>
    <row r="30" spans="1:115"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601">
        <v>1</v>
      </c>
      <c r="AC30" s="599"/>
      <c r="AD30" s="600"/>
      <c r="AE30" s="598">
        <v>6</v>
      </c>
      <c r="AF30" s="599"/>
      <c r="AG30" s="600"/>
      <c r="AH30" s="598">
        <v>0</v>
      </c>
      <c r="AI30" s="599"/>
      <c r="AJ30" s="608"/>
      <c r="AK30" s="1511">
        <v>757784</v>
      </c>
      <c r="AL30" s="1511"/>
      <c r="AM30" s="1511"/>
      <c r="AN30" s="1511"/>
      <c r="AO30" s="1511"/>
      <c r="AP30" s="1511"/>
      <c r="AQ30" s="1511"/>
      <c r="AR30" s="1511"/>
      <c r="AS30" s="1511"/>
      <c r="AT30" s="1511"/>
      <c r="AU30" s="1511"/>
      <c r="AV30" s="1511"/>
      <c r="AW30" s="1511"/>
      <c r="AX30" s="1511"/>
      <c r="AY30" s="1511"/>
      <c r="AZ30" s="1511"/>
      <c r="BA30" s="1511"/>
      <c r="BB30" s="1511"/>
      <c r="BC30" s="1511"/>
      <c r="BD30" s="1511"/>
      <c r="BE30" s="1511"/>
      <c r="BF30" s="1511"/>
      <c r="BG30" s="1511"/>
      <c r="BH30" s="1511"/>
      <c r="BI30" s="1511"/>
      <c r="BJ30" s="1511"/>
      <c r="BK30" s="1511"/>
      <c r="BL30" s="1511"/>
      <c r="BM30" s="1511"/>
      <c r="BN30" s="1487"/>
      <c r="BO30" s="1511"/>
      <c r="BP30" s="1511"/>
      <c r="BQ30" s="1511"/>
      <c r="BR30" s="1511"/>
      <c r="BS30" s="1511"/>
      <c r="BT30" s="1511"/>
      <c r="BU30" s="1511"/>
      <c r="BV30" s="1511"/>
      <c r="BW30" s="1511"/>
      <c r="BX30" s="1511"/>
      <c r="BY30" s="1511"/>
      <c r="BZ30" s="1511"/>
      <c r="CA30" s="1511"/>
      <c r="CB30" s="1511"/>
      <c r="CC30" s="1487"/>
      <c r="CD30" s="330">
        <f>SUM(AK30:CC30)</f>
        <v>757784</v>
      </c>
      <c r="CE30" s="330"/>
      <c r="CF30" s="330"/>
      <c r="CG30" s="330"/>
      <c r="CH30" s="330"/>
      <c r="CI30" s="330"/>
      <c r="CJ30" s="330"/>
      <c r="CK30" s="330"/>
      <c r="CL30" s="330"/>
      <c r="CM30" s="330"/>
      <c r="CN30" s="330"/>
      <c r="CO30" s="330"/>
      <c r="CP30" s="330"/>
      <c r="CQ30" s="330"/>
      <c r="CR30" s="493"/>
      <c r="DA30" s="16"/>
      <c r="DF30" s="16"/>
    </row>
    <row r="31" spans="1:115" ht="15" customHeight="1">
      <c r="A31" s="550"/>
      <c r="B31" s="549"/>
      <c r="C31" s="549"/>
      <c r="D31" s="551"/>
      <c r="E31" s="551"/>
      <c r="F31" s="552"/>
      <c r="G31" s="731" t="s">
        <v>333</v>
      </c>
      <c r="H31" s="732"/>
      <c r="I31" s="732"/>
      <c r="J31" s="732"/>
      <c r="K31" s="732"/>
      <c r="L31" s="732"/>
      <c r="M31" s="732"/>
      <c r="N31" s="732"/>
      <c r="O31" s="732"/>
      <c r="P31" s="732"/>
      <c r="Q31" s="732"/>
      <c r="R31" s="732"/>
      <c r="S31" s="732"/>
      <c r="T31" s="732"/>
      <c r="U31" s="732"/>
      <c r="V31" s="732"/>
      <c r="W31" s="732"/>
      <c r="X31" s="732"/>
      <c r="Y31" s="732"/>
      <c r="Z31" s="732"/>
      <c r="AA31" s="732"/>
      <c r="AB31" s="601">
        <v>1</v>
      </c>
      <c r="AC31" s="599"/>
      <c r="AD31" s="600"/>
      <c r="AE31" s="598">
        <v>7</v>
      </c>
      <c r="AF31" s="599"/>
      <c r="AG31" s="600"/>
      <c r="AH31" s="598">
        <v>0</v>
      </c>
      <c r="AI31" s="599"/>
      <c r="AJ31" s="608"/>
      <c r="AK31" s="1511">
        <v>3408604</v>
      </c>
      <c r="AL31" s="1511"/>
      <c r="AM31" s="1511"/>
      <c r="AN31" s="1511"/>
      <c r="AO31" s="1511"/>
      <c r="AP31" s="1511"/>
      <c r="AQ31" s="1511"/>
      <c r="AR31" s="1511"/>
      <c r="AS31" s="1511"/>
      <c r="AT31" s="1511"/>
      <c r="AU31" s="1511"/>
      <c r="AV31" s="1511"/>
      <c r="AW31" s="1511"/>
      <c r="AX31" s="1511"/>
      <c r="AY31" s="1511"/>
      <c r="AZ31" s="1511"/>
      <c r="BA31" s="1511"/>
      <c r="BB31" s="1511"/>
      <c r="BC31" s="1511"/>
      <c r="BD31" s="1511"/>
      <c r="BE31" s="1511"/>
      <c r="BF31" s="1511"/>
      <c r="BG31" s="1511"/>
      <c r="BH31" s="1511"/>
      <c r="BI31" s="1511"/>
      <c r="BJ31" s="1511"/>
      <c r="BK31" s="1511"/>
      <c r="BL31" s="1511"/>
      <c r="BM31" s="1511"/>
      <c r="BN31" s="1487"/>
      <c r="BO31" s="1511"/>
      <c r="BP31" s="1511"/>
      <c r="BQ31" s="1511"/>
      <c r="BR31" s="1511"/>
      <c r="BS31" s="1511"/>
      <c r="BT31" s="1511"/>
      <c r="BU31" s="1511"/>
      <c r="BV31" s="1511"/>
      <c r="BW31" s="1511"/>
      <c r="BX31" s="1511"/>
      <c r="BY31" s="1511"/>
      <c r="BZ31" s="1511"/>
      <c r="CA31" s="1511"/>
      <c r="CB31" s="1511"/>
      <c r="CC31" s="1487"/>
      <c r="CD31" s="330">
        <f>SUM(AK31:CC31)</f>
        <v>3408604</v>
      </c>
      <c r="CE31" s="330"/>
      <c r="CF31" s="330"/>
      <c r="CG31" s="330"/>
      <c r="CH31" s="330"/>
      <c r="CI31" s="330"/>
      <c r="CJ31" s="330"/>
      <c r="CK31" s="330"/>
      <c r="CL31" s="330"/>
      <c r="CM31" s="330"/>
      <c r="CN31" s="330"/>
      <c r="CO31" s="330"/>
      <c r="CP31" s="330"/>
      <c r="CQ31" s="330"/>
      <c r="CR31" s="493"/>
      <c r="DA31" s="16"/>
      <c r="DF31" s="16"/>
    </row>
    <row r="32" spans="1:115"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646">
        <v>1</v>
      </c>
      <c r="AC32" s="647"/>
      <c r="AD32" s="648"/>
      <c r="AE32" s="649">
        <v>8</v>
      </c>
      <c r="AF32" s="647"/>
      <c r="AG32" s="648"/>
      <c r="AH32" s="649">
        <v>0</v>
      </c>
      <c r="AI32" s="647"/>
      <c r="AJ32" s="650"/>
      <c r="AK32" s="484">
        <f>SUM(AK29:AY31)</f>
        <v>13912484</v>
      </c>
      <c r="AL32" s="485"/>
      <c r="AM32" s="485"/>
      <c r="AN32" s="485"/>
      <c r="AO32" s="485"/>
      <c r="AP32" s="485"/>
      <c r="AQ32" s="485"/>
      <c r="AR32" s="485"/>
      <c r="AS32" s="485"/>
      <c r="AT32" s="485"/>
      <c r="AU32" s="485"/>
      <c r="AV32" s="485"/>
      <c r="AW32" s="485"/>
      <c r="AX32" s="485"/>
      <c r="AY32" s="486"/>
      <c r="AZ32" s="484">
        <f>SUM(AZ29:BN31)</f>
        <v>0</v>
      </c>
      <c r="BA32" s="485"/>
      <c r="BB32" s="485"/>
      <c r="BC32" s="485"/>
      <c r="BD32" s="485"/>
      <c r="BE32" s="485"/>
      <c r="BF32" s="485"/>
      <c r="BG32" s="485"/>
      <c r="BH32" s="485"/>
      <c r="BI32" s="485"/>
      <c r="BJ32" s="485"/>
      <c r="BK32" s="485"/>
      <c r="BL32" s="485"/>
      <c r="BM32" s="485"/>
      <c r="BN32" s="486"/>
      <c r="BO32" s="484">
        <f>SUM(BO29:CC31)</f>
        <v>0</v>
      </c>
      <c r="BP32" s="485"/>
      <c r="BQ32" s="485"/>
      <c r="BR32" s="485"/>
      <c r="BS32" s="485"/>
      <c r="BT32" s="485"/>
      <c r="BU32" s="485"/>
      <c r="BV32" s="485"/>
      <c r="BW32" s="485"/>
      <c r="BX32" s="485"/>
      <c r="BY32" s="485"/>
      <c r="BZ32" s="485"/>
      <c r="CA32" s="485"/>
      <c r="CB32" s="485"/>
      <c r="CC32" s="485"/>
      <c r="CD32" s="321">
        <f>SUM(AK32:CC32)</f>
        <v>13912484</v>
      </c>
      <c r="CE32" s="321"/>
      <c r="CF32" s="321"/>
      <c r="CG32" s="321"/>
      <c r="CH32" s="321"/>
      <c r="CI32" s="321"/>
      <c r="CJ32" s="321"/>
      <c r="CK32" s="321"/>
      <c r="CL32" s="321"/>
      <c r="CM32" s="321"/>
      <c r="CN32" s="321"/>
      <c r="CO32" s="321"/>
      <c r="CP32" s="321"/>
      <c r="CQ32" s="321"/>
      <c r="CR32" s="494"/>
      <c r="DA32" s="16"/>
      <c r="DF32" s="16"/>
    </row>
    <row r="33" spans="1:137" s="17" customFormat="1" ht="15" customHeight="1">
      <c r="A33" s="35"/>
      <c r="B33" s="40"/>
      <c r="C33" s="40"/>
      <c r="D33" s="36"/>
      <c r="E33" s="36"/>
      <c r="F33" s="36"/>
      <c r="G33" s="138"/>
      <c r="H33" s="138"/>
      <c r="I33" s="138"/>
      <c r="J33" s="138"/>
      <c r="K33" s="138"/>
      <c r="L33" s="138"/>
      <c r="M33" s="138"/>
      <c r="N33" s="138"/>
      <c r="O33" s="138"/>
      <c r="P33" s="138"/>
      <c r="Q33" s="138"/>
      <c r="R33" s="138"/>
      <c r="S33" s="138"/>
      <c r="T33" s="138"/>
      <c r="U33" s="138"/>
      <c r="V33" s="138"/>
      <c r="W33" s="138"/>
      <c r="X33" s="138"/>
      <c r="Y33" s="138"/>
      <c r="Z33" s="138"/>
      <c r="AA33" s="138"/>
      <c r="AB33" s="37"/>
      <c r="AC33" s="37"/>
      <c r="AD33" s="37"/>
      <c r="AE33" s="37"/>
      <c r="AF33" s="37"/>
      <c r="AG33" s="37"/>
      <c r="AH33" s="37"/>
      <c r="AI33" s="37"/>
      <c r="AJ33" s="37"/>
      <c r="AK33" s="143"/>
      <c r="AL33" s="41"/>
      <c r="AM33" s="41"/>
      <c r="AN33" s="41"/>
      <c r="AO33" s="41"/>
      <c r="AP33" s="41"/>
      <c r="AQ33" s="41"/>
      <c r="AR33" s="41"/>
      <c r="AS33" s="41"/>
      <c r="AT33" s="143"/>
      <c r="AU33" s="41"/>
      <c r="AV33" s="41"/>
      <c r="AW33" s="41"/>
      <c r="AX33" s="41"/>
      <c r="AY33" s="41"/>
      <c r="AZ33" s="41"/>
      <c r="BA33" s="41"/>
      <c r="BB33" s="143"/>
      <c r="BC33" s="143"/>
      <c r="BD33" s="143"/>
      <c r="BE33" s="143"/>
      <c r="BF33" s="143"/>
      <c r="BG33" s="143"/>
      <c r="BH33" s="143"/>
      <c r="BI33" s="143"/>
      <c r="BJ33" s="143"/>
      <c r="BK33" s="143"/>
      <c r="BL33" s="143"/>
      <c r="BM33" s="143"/>
      <c r="BN33" s="143"/>
      <c r="BO33" s="143"/>
      <c r="BP33" s="143"/>
      <c r="BQ33" s="143"/>
      <c r="BR33" s="143"/>
      <c r="BS33" s="143"/>
      <c r="BT33" s="143"/>
      <c r="BU33" s="143"/>
      <c r="BV33" s="144"/>
      <c r="BW33" s="144"/>
      <c r="BX33" s="144"/>
      <c r="BY33" s="144"/>
      <c r="BZ33" s="144"/>
      <c r="CA33" s="144"/>
      <c r="CB33" s="144"/>
      <c r="CC33" s="144"/>
      <c r="CD33" s="144"/>
      <c r="CE33" s="37"/>
      <c r="CF33" s="37"/>
      <c r="CG33" s="37"/>
      <c r="CH33" s="37"/>
      <c r="CI33" s="37"/>
      <c r="CJ33" s="37"/>
      <c r="CK33" s="37"/>
      <c r="CL33" s="37"/>
      <c r="CM33" s="37"/>
      <c r="CN33" s="143"/>
      <c r="CO33" s="144"/>
      <c r="CP33" s="144"/>
      <c r="CQ33" s="144"/>
      <c r="CR33" s="144"/>
      <c r="CS33" s="144"/>
      <c r="CT33" s="144"/>
      <c r="CU33" s="144"/>
      <c r="CV33" s="144"/>
      <c r="CW33" s="144"/>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row>
    <row r="34" spans="1:137" s="152" customFormat="1" ht="12.75" customHeight="1">
      <c r="A34" s="631"/>
      <c r="B34" s="631"/>
      <c r="C34" s="631"/>
      <c r="D34" s="631"/>
      <c r="E34" s="631"/>
      <c r="F34" s="631"/>
      <c r="G34" s="632"/>
      <c r="H34" s="633" t="s">
        <v>62</v>
      </c>
      <c r="I34" s="266"/>
      <c r="J34" s="266"/>
      <c r="K34" s="266"/>
      <c r="L34" s="266"/>
      <c r="M34" s="266"/>
      <c r="N34" s="266"/>
      <c r="O34" s="266"/>
      <c r="P34" s="266"/>
      <c r="Q34" s="266"/>
      <c r="R34" s="266"/>
      <c r="S34" s="266"/>
      <c r="T34" s="266"/>
      <c r="U34" s="266"/>
      <c r="V34" s="266"/>
      <c r="W34" s="266"/>
      <c r="X34" s="266"/>
      <c r="Y34" s="267"/>
      <c r="Z34" s="634" t="s">
        <v>517</v>
      </c>
      <c r="AA34" s="266"/>
      <c r="AB34" s="266"/>
      <c r="AC34" s="266"/>
      <c r="AD34" s="266"/>
      <c r="AE34" s="267"/>
      <c r="AF34" s="733" t="str">
        <f>"第52表　課税標準額段階別"&amp; LEFT(表00!AA1,6) &amp; "分所得割額等に関する調
　　　　　　　　　　　　　　　　【営業等所得者】（つづき）
第6表関係　(2)所得控除額に関する調"</f>
        <v>第52表　課税標準額段階別平成29年度分所得割額等に関する調
　　　　　　　　　　　　　　　　【営業等所得者】（つづき）
第6表関係　(2)所得控除額に関する調</v>
      </c>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3"/>
      <c r="CI34" s="733"/>
      <c r="CJ34" s="733"/>
      <c r="CK34" s="733"/>
      <c r="CL34" s="733"/>
      <c r="CM34" s="733"/>
      <c r="CN34" s="733"/>
      <c r="CO34" s="733"/>
      <c r="CP34" s="733"/>
      <c r="CQ34" s="733"/>
      <c r="CR34" s="733"/>
      <c r="CS34" s="733"/>
      <c r="CT34" s="733"/>
      <c r="CU34" s="733"/>
      <c r="CV34" s="733"/>
      <c r="CW34" s="733"/>
      <c r="CX34" s="733"/>
      <c r="CY34" s="624" t="s">
        <v>608</v>
      </c>
      <c r="CZ34" s="624"/>
      <c r="DA34" s="624"/>
      <c r="DB34" s="624"/>
      <c r="DC34" s="624"/>
      <c r="DD34" s="624"/>
      <c r="DE34" s="624"/>
      <c r="DF34" s="624"/>
      <c r="DG34" s="624"/>
      <c r="DH34" s="624"/>
      <c r="DI34" s="624"/>
      <c r="DJ34" s="624"/>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7" s="152" customFormat="1" ht="13.15" customHeight="1" thickBot="1">
      <c r="A35" s="631"/>
      <c r="B35" s="631"/>
      <c r="C35" s="631"/>
      <c r="D35" s="631"/>
      <c r="E35" s="631"/>
      <c r="F35" s="631"/>
      <c r="G35" s="63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c r="CQ35" s="733"/>
      <c r="CR35" s="733"/>
      <c r="CS35" s="733"/>
      <c r="CT35" s="733"/>
      <c r="CU35" s="733"/>
      <c r="CV35" s="733"/>
      <c r="CW35" s="733"/>
      <c r="CX35" s="733"/>
      <c r="CY35" s="617"/>
      <c r="CZ35" s="617"/>
      <c r="DA35" s="617"/>
      <c r="DB35" s="617"/>
      <c r="DC35" s="617"/>
      <c r="DD35" s="617"/>
      <c r="DE35" s="617"/>
      <c r="DF35" s="617"/>
      <c r="DG35" s="617"/>
      <c r="DH35" s="617"/>
      <c r="DI35" s="617"/>
      <c r="DJ35" s="617"/>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7" s="152" customFormat="1" ht="25.5" customHeight="1" thickBot="1">
      <c r="A36" s="651"/>
      <c r="B36" s="567"/>
      <c r="C36" s="567"/>
      <c r="D36" s="567"/>
      <c r="E36" s="567"/>
      <c r="F36" s="567"/>
      <c r="G36" s="568"/>
      <c r="H36" s="635">
        <f>H3</f>
        <v>4</v>
      </c>
      <c r="I36" s="652"/>
      <c r="J36" s="653"/>
      <c r="K36" s="635">
        <f>K3</f>
        <v>2</v>
      </c>
      <c r="L36" s="652"/>
      <c r="M36" s="653"/>
      <c r="N36" s="635">
        <f>N3</f>
        <v>2</v>
      </c>
      <c r="O36" s="652"/>
      <c r="P36" s="653"/>
      <c r="Q36" s="635">
        <f>Q3</f>
        <v>0</v>
      </c>
      <c r="R36" s="652"/>
      <c r="S36" s="653"/>
      <c r="T36" s="635">
        <f>T3</f>
        <v>2</v>
      </c>
      <c r="U36" s="652"/>
      <c r="V36" s="653"/>
      <c r="W36" s="635">
        <f>W3</f>
        <v>9</v>
      </c>
      <c r="X36" s="652"/>
      <c r="Y36" s="653"/>
      <c r="Z36" s="625">
        <v>5</v>
      </c>
      <c r="AA36" s="276"/>
      <c r="AB36" s="277"/>
      <c r="AC36" s="635">
        <v>2</v>
      </c>
      <c r="AD36" s="279"/>
      <c r="AE36" s="280"/>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c r="CQ36" s="733"/>
      <c r="CR36" s="733"/>
      <c r="CS36" s="733"/>
      <c r="CT36" s="733"/>
      <c r="CU36" s="733"/>
      <c r="CV36" s="733"/>
      <c r="CW36" s="733"/>
      <c r="CX36" s="733"/>
      <c r="CY36" s="617" t="s">
        <v>515</v>
      </c>
      <c r="CZ36" s="617"/>
      <c r="DA36" s="617"/>
      <c r="DB36" s="617"/>
      <c r="DC36" s="617"/>
      <c r="DD36" s="617"/>
      <c r="DE36" s="617"/>
      <c r="DF36" s="617"/>
      <c r="DG36" s="617"/>
      <c r="DH36" s="617"/>
      <c r="DI36" s="617"/>
      <c r="DJ36" s="617"/>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7" ht="15" customHeight="1">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c r="CN37" s="733"/>
      <c r="CO37" s="733"/>
      <c r="CP37" s="733"/>
      <c r="CQ37" s="733"/>
      <c r="CR37" s="733"/>
      <c r="CS37" s="733"/>
      <c r="CT37" s="733"/>
      <c r="CU37" s="733"/>
      <c r="CV37" s="733"/>
      <c r="CW37" s="733"/>
      <c r="CX37" s="733"/>
    </row>
    <row r="38" spans="1:137" ht="15" customHeight="1">
      <c r="AI38" s="16" t="s">
        <v>511</v>
      </c>
      <c r="AJ38" s="16" t="s">
        <v>511</v>
      </c>
      <c r="AK38" s="16" t="s">
        <v>511</v>
      </c>
      <c r="AL38" s="16" t="s">
        <v>511</v>
      </c>
      <c r="AM38" s="16" t="s">
        <v>511</v>
      </c>
      <c r="AN38" s="16" t="s">
        <v>511</v>
      </c>
      <c r="AO38" s="16" t="s">
        <v>511</v>
      </c>
      <c r="AP38" s="16" t="s">
        <v>511</v>
      </c>
      <c r="AQ38" s="16" t="s">
        <v>511</v>
      </c>
      <c r="AR38" s="16" t="s">
        <v>511</v>
      </c>
      <c r="AS38" s="16" t="s">
        <v>511</v>
      </c>
      <c r="AT38" s="16" t="s">
        <v>511</v>
      </c>
      <c r="AU38" s="16" t="s">
        <v>511</v>
      </c>
      <c r="AV38" s="16" t="s">
        <v>511</v>
      </c>
      <c r="AW38" s="16" t="s">
        <v>511</v>
      </c>
      <c r="AX38" s="16" t="s">
        <v>511</v>
      </c>
      <c r="AY38" s="16" t="s">
        <v>511</v>
      </c>
    </row>
    <row r="39" spans="1:137" ht="15" customHeight="1">
      <c r="AK39" s="271" t="s">
        <v>67</v>
      </c>
      <c r="AL39" s="271"/>
      <c r="AM39" s="271"/>
      <c r="AN39" s="271"/>
      <c r="AO39" s="271"/>
      <c r="AP39" s="271"/>
      <c r="AQ39" s="271"/>
      <c r="AR39" s="271"/>
      <c r="AS39" s="271" t="s">
        <v>68</v>
      </c>
      <c r="AT39" s="271"/>
      <c r="AU39" s="271"/>
      <c r="AV39" s="271"/>
      <c r="AW39" s="271"/>
      <c r="AX39" s="271"/>
      <c r="AY39" s="271"/>
      <c r="AZ39" s="271" t="s">
        <v>69</v>
      </c>
      <c r="BA39" s="271"/>
      <c r="BB39" s="271"/>
      <c r="BC39" s="271"/>
      <c r="BD39" s="271"/>
      <c r="BE39" s="271"/>
      <c r="BF39" s="271"/>
      <c r="BG39" s="271"/>
      <c r="BH39" s="271"/>
      <c r="BI39" s="271"/>
      <c r="BJ39" s="271" t="s">
        <v>70</v>
      </c>
      <c r="BK39" s="271"/>
      <c r="BL39" s="271"/>
      <c r="BM39" s="271"/>
      <c r="BN39" s="271"/>
      <c r="BO39" s="271"/>
      <c r="BP39" s="271"/>
      <c r="BQ39" s="271"/>
      <c r="BR39" s="271"/>
      <c r="BS39" s="271" t="s">
        <v>750</v>
      </c>
      <c r="BT39" s="271"/>
      <c r="BU39" s="271"/>
      <c r="BV39" s="271"/>
      <c r="BW39" s="271"/>
      <c r="BX39" s="271"/>
      <c r="BY39" s="271"/>
      <c r="BZ39" s="271"/>
      <c r="CA39" s="271"/>
      <c r="CB39" s="271"/>
      <c r="CC39" s="299" t="s">
        <v>751</v>
      </c>
      <c r="CD39" s="299"/>
      <c r="CE39" s="299"/>
      <c r="CF39" s="299"/>
      <c r="CG39" s="299"/>
      <c r="CH39" s="299"/>
      <c r="CI39" s="299"/>
      <c r="CJ39" s="299"/>
      <c r="CK39" s="299"/>
      <c r="CL39" s="299"/>
      <c r="CM39" s="299" t="s">
        <v>580</v>
      </c>
      <c r="CN39" s="299"/>
      <c r="CO39" s="299"/>
      <c r="CP39" s="299"/>
      <c r="CQ39" s="299"/>
      <c r="CR39" s="299"/>
      <c r="CS39" s="299"/>
      <c r="CT39" s="299"/>
      <c r="CU39" s="299"/>
      <c r="CV39" s="299" t="s">
        <v>318</v>
      </c>
      <c r="CW39" s="299"/>
      <c r="CX39" s="299"/>
      <c r="CY39" s="299"/>
      <c r="CZ39" s="299"/>
      <c r="DA39" s="299"/>
      <c r="DB39" s="299"/>
      <c r="DC39" s="299"/>
      <c r="DD39" s="299"/>
      <c r="DE39" s="299" t="s">
        <v>319</v>
      </c>
      <c r="DF39" s="299"/>
      <c r="DG39" s="299"/>
      <c r="DH39" s="299"/>
      <c r="DI39" s="299"/>
      <c r="DJ39" s="299"/>
      <c r="DK39" s="299"/>
      <c r="DL39" s="299"/>
      <c r="DM39" s="299"/>
    </row>
    <row r="40" spans="1:137" ht="15" customHeight="1">
      <c r="A40" s="522" t="s">
        <v>328</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753</v>
      </c>
      <c r="AC40" s="201"/>
      <c r="AD40" s="201"/>
      <c r="AE40" s="201"/>
      <c r="AF40" s="201"/>
      <c r="AG40" s="201"/>
      <c r="AH40" s="201"/>
      <c r="AI40" s="201"/>
      <c r="AJ40" s="202"/>
      <c r="AK40" s="200" t="s">
        <v>205</v>
      </c>
      <c r="AL40" s="201"/>
      <c r="AM40" s="201"/>
      <c r="AN40" s="201"/>
      <c r="AO40" s="201"/>
      <c r="AP40" s="201"/>
      <c r="AQ40" s="201"/>
      <c r="AR40" s="202"/>
      <c r="AS40" s="200" t="s">
        <v>434</v>
      </c>
      <c r="AT40" s="201"/>
      <c r="AU40" s="201"/>
      <c r="AV40" s="201"/>
      <c r="AW40" s="201"/>
      <c r="AX40" s="201"/>
      <c r="AY40" s="202"/>
      <c r="AZ40" s="200" t="s">
        <v>435</v>
      </c>
      <c r="BA40" s="201"/>
      <c r="BB40" s="201"/>
      <c r="BC40" s="201"/>
      <c r="BD40" s="201"/>
      <c r="BE40" s="201"/>
      <c r="BF40" s="201"/>
      <c r="BG40" s="201"/>
      <c r="BH40" s="201"/>
      <c r="BI40" s="202"/>
      <c r="BJ40" s="200" t="s">
        <v>206</v>
      </c>
      <c r="BK40" s="201"/>
      <c r="BL40" s="201"/>
      <c r="BM40" s="201"/>
      <c r="BN40" s="201"/>
      <c r="BO40" s="201"/>
      <c r="BP40" s="201"/>
      <c r="BQ40" s="201"/>
      <c r="BR40" s="202"/>
      <c r="BS40" s="200" t="s">
        <v>436</v>
      </c>
      <c r="BT40" s="201"/>
      <c r="BU40" s="201"/>
      <c r="BV40" s="201"/>
      <c r="BW40" s="201"/>
      <c r="BX40" s="201"/>
      <c r="BY40" s="201"/>
      <c r="BZ40" s="201"/>
      <c r="CA40" s="201"/>
      <c r="CB40" s="202"/>
      <c r="CC40" s="200" t="s">
        <v>437</v>
      </c>
      <c r="CD40" s="201"/>
      <c r="CE40" s="201"/>
      <c r="CF40" s="201"/>
      <c r="CG40" s="201"/>
      <c r="CH40" s="201"/>
      <c r="CI40" s="201"/>
      <c r="CJ40" s="201"/>
      <c r="CK40" s="201"/>
      <c r="CL40" s="202"/>
      <c r="CM40" s="358" t="s">
        <v>207</v>
      </c>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row>
    <row r="41" spans="1:137" ht="1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1"/>
      <c r="AS41" s="219"/>
      <c r="AT41" s="220"/>
      <c r="AU41" s="220"/>
      <c r="AV41" s="220"/>
      <c r="AW41" s="220"/>
      <c r="AX41" s="220"/>
      <c r="AY41" s="221"/>
      <c r="AZ41" s="219"/>
      <c r="BA41" s="220"/>
      <c r="BB41" s="220"/>
      <c r="BC41" s="220"/>
      <c r="BD41" s="220"/>
      <c r="BE41" s="220"/>
      <c r="BF41" s="220"/>
      <c r="BG41" s="220"/>
      <c r="BH41" s="220"/>
      <c r="BI41" s="221"/>
      <c r="BJ41" s="219"/>
      <c r="BK41" s="220"/>
      <c r="BL41" s="220"/>
      <c r="BM41" s="220"/>
      <c r="BN41" s="220"/>
      <c r="BO41" s="220"/>
      <c r="BP41" s="220"/>
      <c r="BQ41" s="220"/>
      <c r="BR41" s="221"/>
      <c r="BS41" s="219"/>
      <c r="BT41" s="220"/>
      <c r="BU41" s="220"/>
      <c r="BV41" s="220"/>
      <c r="BW41" s="220"/>
      <c r="BX41" s="220"/>
      <c r="BY41" s="220"/>
      <c r="BZ41" s="220"/>
      <c r="CA41" s="220"/>
      <c r="CB41" s="221"/>
      <c r="CC41" s="219"/>
      <c r="CD41" s="220"/>
      <c r="CE41" s="220"/>
      <c r="CF41" s="220"/>
      <c r="CG41" s="220"/>
      <c r="CH41" s="220"/>
      <c r="CI41" s="220"/>
      <c r="CJ41" s="220"/>
      <c r="CK41" s="220"/>
      <c r="CL41" s="221"/>
      <c r="CM41" s="623" t="s">
        <v>623</v>
      </c>
      <c r="CN41" s="623"/>
      <c r="CO41" s="623"/>
      <c r="CP41" s="623"/>
      <c r="CQ41" s="623"/>
      <c r="CR41" s="623"/>
      <c r="CS41" s="623"/>
      <c r="CT41" s="623"/>
      <c r="CU41" s="623"/>
      <c r="CV41" s="623"/>
      <c r="CW41" s="623"/>
      <c r="CX41" s="623"/>
      <c r="CY41" s="623"/>
      <c r="CZ41" s="623"/>
      <c r="DA41" s="623"/>
      <c r="DB41" s="623"/>
      <c r="DC41" s="623"/>
      <c r="DD41" s="623"/>
      <c r="DE41" s="623"/>
      <c r="DF41" s="623"/>
      <c r="DG41" s="623"/>
      <c r="DH41" s="623"/>
      <c r="DI41" s="623"/>
      <c r="DJ41" s="623"/>
      <c r="DK41" s="623"/>
      <c r="DL41" s="623"/>
      <c r="DM41" s="623"/>
    </row>
    <row r="42" spans="1:137"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1"/>
      <c r="AS42" s="219"/>
      <c r="AT42" s="220"/>
      <c r="AU42" s="220"/>
      <c r="AV42" s="220"/>
      <c r="AW42" s="220"/>
      <c r="AX42" s="220"/>
      <c r="AY42" s="221"/>
      <c r="AZ42" s="219"/>
      <c r="BA42" s="220"/>
      <c r="BB42" s="220"/>
      <c r="BC42" s="220"/>
      <c r="BD42" s="220"/>
      <c r="BE42" s="220"/>
      <c r="BF42" s="220"/>
      <c r="BG42" s="220"/>
      <c r="BH42" s="220"/>
      <c r="BI42" s="221"/>
      <c r="BJ42" s="219"/>
      <c r="BK42" s="220"/>
      <c r="BL42" s="220"/>
      <c r="BM42" s="220"/>
      <c r="BN42" s="220"/>
      <c r="BO42" s="220"/>
      <c r="BP42" s="220"/>
      <c r="BQ42" s="220"/>
      <c r="BR42" s="221"/>
      <c r="BS42" s="219"/>
      <c r="BT42" s="220"/>
      <c r="BU42" s="220"/>
      <c r="BV42" s="220"/>
      <c r="BW42" s="220"/>
      <c r="BX42" s="220"/>
      <c r="BY42" s="220"/>
      <c r="BZ42" s="220"/>
      <c r="CA42" s="220"/>
      <c r="CB42" s="221"/>
      <c r="CC42" s="219"/>
      <c r="CD42" s="220"/>
      <c r="CE42" s="220"/>
      <c r="CF42" s="220"/>
      <c r="CG42" s="220"/>
      <c r="CH42" s="220"/>
      <c r="CI42" s="220"/>
      <c r="CJ42" s="220"/>
      <c r="CK42" s="220"/>
      <c r="CL42" s="221"/>
      <c r="CM42" s="200" t="s">
        <v>624</v>
      </c>
      <c r="CN42" s="201"/>
      <c r="CO42" s="201"/>
      <c r="CP42" s="201"/>
      <c r="CQ42" s="201"/>
      <c r="CR42" s="201"/>
      <c r="CS42" s="201"/>
      <c r="CT42" s="201"/>
      <c r="CU42" s="202"/>
      <c r="CV42" s="200" t="s">
        <v>625</v>
      </c>
      <c r="CW42" s="201"/>
      <c r="CX42" s="201"/>
      <c r="CY42" s="201"/>
      <c r="CZ42" s="201"/>
      <c r="DA42" s="201"/>
      <c r="DB42" s="201"/>
      <c r="DC42" s="201"/>
      <c r="DD42" s="202"/>
      <c r="DE42" s="200" t="s">
        <v>376</v>
      </c>
      <c r="DF42" s="201"/>
      <c r="DG42" s="201"/>
      <c r="DH42" s="201"/>
      <c r="DI42" s="201"/>
      <c r="DJ42" s="201"/>
      <c r="DK42" s="201"/>
      <c r="DL42" s="201"/>
      <c r="DM42" s="202"/>
    </row>
    <row r="43" spans="1:137"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1"/>
      <c r="AS43" s="219"/>
      <c r="AT43" s="220"/>
      <c r="AU43" s="220"/>
      <c r="AV43" s="220"/>
      <c r="AW43" s="220"/>
      <c r="AX43" s="220"/>
      <c r="AY43" s="221"/>
      <c r="AZ43" s="219"/>
      <c r="BA43" s="220"/>
      <c r="BB43" s="220"/>
      <c r="BC43" s="220"/>
      <c r="BD43" s="220"/>
      <c r="BE43" s="220"/>
      <c r="BF43" s="220"/>
      <c r="BG43" s="220"/>
      <c r="BH43" s="220"/>
      <c r="BI43" s="221"/>
      <c r="BJ43" s="219"/>
      <c r="BK43" s="220"/>
      <c r="BL43" s="220"/>
      <c r="BM43" s="220"/>
      <c r="BN43" s="220"/>
      <c r="BO43" s="220"/>
      <c r="BP43" s="220"/>
      <c r="BQ43" s="220"/>
      <c r="BR43" s="221"/>
      <c r="BS43" s="219"/>
      <c r="BT43" s="220"/>
      <c r="BU43" s="220"/>
      <c r="BV43" s="220"/>
      <c r="BW43" s="220"/>
      <c r="BX43" s="220"/>
      <c r="BY43" s="220"/>
      <c r="BZ43" s="220"/>
      <c r="CA43" s="220"/>
      <c r="CB43" s="221"/>
      <c r="CC43" s="219"/>
      <c r="CD43" s="220"/>
      <c r="CE43" s="220"/>
      <c r="CF43" s="220"/>
      <c r="CG43" s="220"/>
      <c r="CH43" s="220"/>
      <c r="CI43" s="220"/>
      <c r="CJ43" s="220"/>
      <c r="CK43" s="220"/>
      <c r="CL43" s="221"/>
      <c r="CM43" s="219"/>
      <c r="CN43" s="220"/>
      <c r="CO43" s="220"/>
      <c r="CP43" s="220"/>
      <c r="CQ43" s="220"/>
      <c r="CR43" s="220"/>
      <c r="CS43" s="220"/>
      <c r="CT43" s="220"/>
      <c r="CU43" s="221"/>
      <c r="CV43" s="219"/>
      <c r="CW43" s="220"/>
      <c r="CX43" s="220"/>
      <c r="CY43" s="220"/>
      <c r="CZ43" s="220"/>
      <c r="DA43" s="220"/>
      <c r="DB43" s="220"/>
      <c r="DC43" s="220"/>
      <c r="DD43" s="221"/>
      <c r="DE43" s="219"/>
      <c r="DF43" s="220"/>
      <c r="DG43" s="220"/>
      <c r="DH43" s="220"/>
      <c r="DI43" s="220"/>
      <c r="DJ43" s="220"/>
      <c r="DK43" s="220"/>
      <c r="DL43" s="220"/>
      <c r="DM43" s="221"/>
    </row>
    <row r="44" spans="1:137"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1"/>
      <c r="AS44" s="219"/>
      <c r="AT44" s="220"/>
      <c r="AU44" s="220"/>
      <c r="AV44" s="220"/>
      <c r="AW44" s="220"/>
      <c r="AX44" s="220"/>
      <c r="AY44" s="221"/>
      <c r="AZ44" s="219"/>
      <c r="BA44" s="220"/>
      <c r="BB44" s="220"/>
      <c r="BC44" s="220"/>
      <c r="BD44" s="220"/>
      <c r="BE44" s="220"/>
      <c r="BF44" s="220"/>
      <c r="BG44" s="220"/>
      <c r="BH44" s="220"/>
      <c r="BI44" s="221"/>
      <c r="BJ44" s="219"/>
      <c r="BK44" s="220"/>
      <c r="BL44" s="220"/>
      <c r="BM44" s="220"/>
      <c r="BN44" s="220"/>
      <c r="BO44" s="220"/>
      <c r="BP44" s="220"/>
      <c r="BQ44" s="220"/>
      <c r="BR44" s="221"/>
      <c r="BS44" s="219"/>
      <c r="BT44" s="220"/>
      <c r="BU44" s="220"/>
      <c r="BV44" s="220"/>
      <c r="BW44" s="220"/>
      <c r="BX44" s="220"/>
      <c r="BY44" s="220"/>
      <c r="BZ44" s="220"/>
      <c r="CA44" s="220"/>
      <c r="CB44" s="221"/>
      <c r="CC44" s="219"/>
      <c r="CD44" s="220"/>
      <c r="CE44" s="220"/>
      <c r="CF44" s="220"/>
      <c r="CG44" s="220"/>
      <c r="CH44" s="220"/>
      <c r="CI44" s="220"/>
      <c r="CJ44" s="220"/>
      <c r="CK44" s="220"/>
      <c r="CL44" s="221"/>
      <c r="CM44" s="219"/>
      <c r="CN44" s="220"/>
      <c r="CO44" s="220"/>
      <c r="CP44" s="220"/>
      <c r="CQ44" s="220"/>
      <c r="CR44" s="220"/>
      <c r="CS44" s="220"/>
      <c r="CT44" s="220"/>
      <c r="CU44" s="221"/>
      <c r="CV44" s="219"/>
      <c r="CW44" s="220"/>
      <c r="CX44" s="220"/>
      <c r="CY44" s="220"/>
      <c r="CZ44" s="220"/>
      <c r="DA44" s="220"/>
      <c r="DB44" s="220"/>
      <c r="DC44" s="220"/>
      <c r="DD44" s="221"/>
      <c r="DE44" s="219"/>
      <c r="DF44" s="220"/>
      <c r="DG44" s="220"/>
      <c r="DH44" s="220"/>
      <c r="DI44" s="220"/>
      <c r="DJ44" s="220"/>
      <c r="DK44" s="220"/>
      <c r="DL44" s="220"/>
      <c r="DM44" s="221"/>
    </row>
    <row r="45" spans="1:137"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413"/>
      <c r="AC45" s="414"/>
      <c r="AD45" s="414"/>
      <c r="AE45" s="414"/>
      <c r="AF45" s="414"/>
      <c r="AG45" s="414"/>
      <c r="AH45" s="414"/>
      <c r="AI45" s="414"/>
      <c r="AJ45" s="415"/>
      <c r="AK45" s="535" t="s">
        <v>332</v>
      </c>
      <c r="AL45" s="536"/>
      <c r="AM45" s="536"/>
      <c r="AN45" s="536"/>
      <c r="AO45" s="536"/>
      <c r="AP45" s="536"/>
      <c r="AQ45" s="536"/>
      <c r="AR45" s="537"/>
      <c r="AS45" s="535" t="s">
        <v>332</v>
      </c>
      <c r="AT45" s="536"/>
      <c r="AU45" s="536"/>
      <c r="AV45" s="536"/>
      <c r="AW45" s="536"/>
      <c r="AX45" s="536"/>
      <c r="AY45" s="536"/>
      <c r="AZ45" s="535" t="s">
        <v>332</v>
      </c>
      <c r="BA45" s="536"/>
      <c r="BB45" s="536"/>
      <c r="BC45" s="536"/>
      <c r="BD45" s="536"/>
      <c r="BE45" s="536"/>
      <c r="BF45" s="536"/>
      <c r="BG45" s="536"/>
      <c r="BH45" s="536"/>
      <c r="BI45" s="537"/>
      <c r="BJ45" s="535" t="s">
        <v>332</v>
      </c>
      <c r="BK45" s="536"/>
      <c r="BL45" s="536"/>
      <c r="BM45" s="536"/>
      <c r="BN45" s="536"/>
      <c r="BO45" s="536"/>
      <c r="BP45" s="536"/>
      <c r="BQ45" s="536"/>
      <c r="BR45" s="536"/>
      <c r="BS45" s="535" t="s">
        <v>332</v>
      </c>
      <c r="BT45" s="536"/>
      <c r="BU45" s="536"/>
      <c r="BV45" s="536"/>
      <c r="BW45" s="536"/>
      <c r="BX45" s="536"/>
      <c r="BY45" s="536"/>
      <c r="BZ45" s="536"/>
      <c r="CA45" s="536"/>
      <c r="CB45" s="537"/>
      <c r="CC45" s="535" t="s">
        <v>332</v>
      </c>
      <c r="CD45" s="536"/>
      <c r="CE45" s="536"/>
      <c r="CF45" s="536"/>
      <c r="CG45" s="536"/>
      <c r="CH45" s="536"/>
      <c r="CI45" s="536"/>
      <c r="CJ45" s="536"/>
      <c r="CK45" s="536"/>
      <c r="CL45" s="537"/>
      <c r="CM45" s="535" t="s">
        <v>332</v>
      </c>
      <c r="CN45" s="536"/>
      <c r="CO45" s="536"/>
      <c r="CP45" s="536"/>
      <c r="CQ45" s="536"/>
      <c r="CR45" s="536"/>
      <c r="CS45" s="536"/>
      <c r="CT45" s="536"/>
      <c r="CU45" s="536"/>
      <c r="CV45" s="535" t="s">
        <v>332</v>
      </c>
      <c r="CW45" s="536"/>
      <c r="CX45" s="536"/>
      <c r="CY45" s="536"/>
      <c r="CZ45" s="536"/>
      <c r="DA45" s="536"/>
      <c r="DB45" s="536"/>
      <c r="DC45" s="536"/>
      <c r="DD45" s="536"/>
      <c r="DE45" s="535" t="s">
        <v>332</v>
      </c>
      <c r="DF45" s="536"/>
      <c r="DG45" s="536"/>
      <c r="DH45" s="536"/>
      <c r="DI45" s="536"/>
      <c r="DJ45" s="536"/>
      <c r="DK45" s="536"/>
      <c r="DL45" s="536"/>
      <c r="DM45" s="537"/>
    </row>
    <row r="46" spans="1:137" ht="22.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606">
        <v>0</v>
      </c>
      <c r="AC46" s="603"/>
      <c r="AD46" s="607"/>
      <c r="AE46" s="602">
        <v>1</v>
      </c>
      <c r="AF46" s="603"/>
      <c r="AG46" s="607"/>
      <c r="AH46" s="602">
        <v>1</v>
      </c>
      <c r="AI46" s="603"/>
      <c r="AJ46" s="604"/>
      <c r="AK46" s="1505"/>
      <c r="AL46" s="658"/>
      <c r="AM46" s="658"/>
      <c r="AN46" s="658"/>
      <c r="AO46" s="658"/>
      <c r="AP46" s="658"/>
      <c r="AQ46" s="658"/>
      <c r="AR46" s="659"/>
      <c r="AS46" s="1505">
        <v>5900</v>
      </c>
      <c r="AT46" s="658"/>
      <c r="AU46" s="658"/>
      <c r="AV46" s="658"/>
      <c r="AW46" s="658"/>
      <c r="AX46" s="658"/>
      <c r="AY46" s="659"/>
      <c r="AZ46" s="1447">
        <v>70039</v>
      </c>
      <c r="BA46" s="1447"/>
      <c r="BB46" s="1447"/>
      <c r="BC46" s="1447"/>
      <c r="BD46" s="1447"/>
      <c r="BE46" s="1447"/>
      <c r="BF46" s="1447"/>
      <c r="BG46" s="1447"/>
      <c r="BH46" s="1447"/>
      <c r="BI46" s="1447"/>
      <c r="BJ46" s="1447">
        <v>5503</v>
      </c>
      <c r="BK46" s="1447"/>
      <c r="BL46" s="1447"/>
      <c r="BM46" s="1447"/>
      <c r="BN46" s="1447"/>
      <c r="BO46" s="1447"/>
      <c r="BP46" s="1447"/>
      <c r="BQ46" s="1447"/>
      <c r="BR46" s="1447"/>
      <c r="BS46" s="1447">
        <v>10528</v>
      </c>
      <c r="BT46" s="1447"/>
      <c r="BU46" s="1447"/>
      <c r="BV46" s="1447"/>
      <c r="BW46" s="1447"/>
      <c r="BX46" s="1447"/>
      <c r="BY46" s="1447"/>
      <c r="BZ46" s="1447"/>
      <c r="CA46" s="1447"/>
      <c r="CB46" s="1505"/>
      <c r="CC46" s="1447">
        <v>231</v>
      </c>
      <c r="CD46" s="605"/>
      <c r="CE46" s="605"/>
      <c r="CF46" s="605"/>
      <c r="CG46" s="605"/>
      <c r="CH46" s="605"/>
      <c r="CI46" s="605"/>
      <c r="CJ46" s="605"/>
      <c r="CK46" s="605"/>
      <c r="CL46" s="605"/>
      <c r="CM46" s="1447">
        <v>780</v>
      </c>
      <c r="CN46" s="1447"/>
      <c r="CO46" s="1447"/>
      <c r="CP46" s="1447"/>
      <c r="CQ46" s="1447"/>
      <c r="CR46" s="1447"/>
      <c r="CS46" s="1447"/>
      <c r="CT46" s="1447"/>
      <c r="CU46" s="1447"/>
      <c r="CV46" s="1447">
        <v>600</v>
      </c>
      <c r="CW46" s="1447"/>
      <c r="CX46" s="1447"/>
      <c r="CY46" s="1447"/>
      <c r="CZ46" s="1447"/>
      <c r="DA46" s="1447"/>
      <c r="DB46" s="1447"/>
      <c r="DC46" s="1447"/>
      <c r="DD46" s="1447"/>
      <c r="DE46" s="347">
        <f t="shared" ref="DE46:DE55" si="1">SUM(CM46:DD46)</f>
        <v>1380</v>
      </c>
      <c r="DF46" s="347"/>
      <c r="DG46" s="347"/>
      <c r="DH46" s="347"/>
      <c r="DI46" s="347"/>
      <c r="DJ46" s="347"/>
      <c r="DK46" s="347"/>
      <c r="DL46" s="347"/>
      <c r="DM46" s="492"/>
    </row>
    <row r="47" spans="1:137"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601">
        <v>0</v>
      </c>
      <c r="AC47" s="599"/>
      <c r="AD47" s="600"/>
      <c r="AE47" s="598">
        <v>2</v>
      </c>
      <c r="AF47" s="599"/>
      <c r="AG47" s="600"/>
      <c r="AH47" s="598">
        <v>1</v>
      </c>
      <c r="AI47" s="599"/>
      <c r="AJ47" s="608"/>
      <c r="AK47" s="1518">
        <v>867</v>
      </c>
      <c r="AL47" s="660"/>
      <c r="AM47" s="660"/>
      <c r="AN47" s="660"/>
      <c r="AO47" s="660"/>
      <c r="AP47" s="660"/>
      <c r="AQ47" s="660"/>
      <c r="AR47" s="661"/>
      <c r="AS47" s="1518">
        <v>29275</v>
      </c>
      <c r="AT47" s="660"/>
      <c r="AU47" s="660"/>
      <c r="AV47" s="660"/>
      <c r="AW47" s="660"/>
      <c r="AX47" s="660"/>
      <c r="AY47" s="661"/>
      <c r="AZ47" s="1448">
        <v>638495</v>
      </c>
      <c r="BA47" s="1448"/>
      <c r="BB47" s="1448"/>
      <c r="BC47" s="1448"/>
      <c r="BD47" s="1448"/>
      <c r="BE47" s="1448"/>
      <c r="BF47" s="1448"/>
      <c r="BG47" s="1448"/>
      <c r="BH47" s="1448"/>
      <c r="BI47" s="1448"/>
      <c r="BJ47" s="1448">
        <v>46867</v>
      </c>
      <c r="BK47" s="1448"/>
      <c r="BL47" s="1448"/>
      <c r="BM47" s="1448"/>
      <c r="BN47" s="1448"/>
      <c r="BO47" s="1448"/>
      <c r="BP47" s="1448"/>
      <c r="BQ47" s="1448"/>
      <c r="BR47" s="1448"/>
      <c r="BS47" s="1448">
        <v>70988</v>
      </c>
      <c r="BT47" s="1448"/>
      <c r="BU47" s="1448"/>
      <c r="BV47" s="1448"/>
      <c r="BW47" s="1448"/>
      <c r="BX47" s="1448"/>
      <c r="BY47" s="1448"/>
      <c r="BZ47" s="1448"/>
      <c r="CA47" s="1448"/>
      <c r="CB47" s="1518"/>
      <c r="CC47" s="1448">
        <v>1824</v>
      </c>
      <c r="CD47" s="619"/>
      <c r="CE47" s="619"/>
      <c r="CF47" s="619"/>
      <c r="CG47" s="619"/>
      <c r="CH47" s="619"/>
      <c r="CI47" s="619"/>
      <c r="CJ47" s="619"/>
      <c r="CK47" s="619"/>
      <c r="CL47" s="619"/>
      <c r="CM47" s="1448">
        <v>10400</v>
      </c>
      <c r="CN47" s="1448"/>
      <c r="CO47" s="1448"/>
      <c r="CP47" s="1448"/>
      <c r="CQ47" s="1448"/>
      <c r="CR47" s="1448"/>
      <c r="CS47" s="1448"/>
      <c r="CT47" s="1448"/>
      <c r="CU47" s="1448"/>
      <c r="CV47" s="1448">
        <v>13500</v>
      </c>
      <c r="CW47" s="1448"/>
      <c r="CX47" s="1448"/>
      <c r="CY47" s="1448"/>
      <c r="CZ47" s="1448"/>
      <c r="DA47" s="1448"/>
      <c r="DB47" s="1448"/>
      <c r="DC47" s="1448"/>
      <c r="DD47" s="1448"/>
      <c r="DE47" s="330">
        <f t="shared" si="1"/>
        <v>23900</v>
      </c>
      <c r="DF47" s="330"/>
      <c r="DG47" s="330"/>
      <c r="DH47" s="330"/>
      <c r="DI47" s="330"/>
      <c r="DJ47" s="330"/>
      <c r="DK47" s="330"/>
      <c r="DL47" s="330"/>
      <c r="DM47" s="493"/>
    </row>
    <row r="48" spans="1:137"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601">
        <v>0</v>
      </c>
      <c r="AC48" s="599"/>
      <c r="AD48" s="600"/>
      <c r="AE48" s="598">
        <v>3</v>
      </c>
      <c r="AF48" s="599"/>
      <c r="AG48" s="600"/>
      <c r="AH48" s="598">
        <v>1</v>
      </c>
      <c r="AI48" s="599"/>
      <c r="AJ48" s="608"/>
      <c r="AK48" s="1518">
        <v>652</v>
      </c>
      <c r="AL48" s="660"/>
      <c r="AM48" s="660"/>
      <c r="AN48" s="660"/>
      <c r="AO48" s="660"/>
      <c r="AP48" s="660"/>
      <c r="AQ48" s="660"/>
      <c r="AR48" s="661"/>
      <c r="AS48" s="1518">
        <v>19078</v>
      </c>
      <c r="AT48" s="660"/>
      <c r="AU48" s="660"/>
      <c r="AV48" s="660"/>
      <c r="AW48" s="660"/>
      <c r="AX48" s="660"/>
      <c r="AY48" s="661"/>
      <c r="AZ48" s="1448">
        <v>450095</v>
      </c>
      <c r="BA48" s="1448"/>
      <c r="BB48" s="1448"/>
      <c r="BC48" s="1448"/>
      <c r="BD48" s="1448"/>
      <c r="BE48" s="1448"/>
      <c r="BF48" s="1448"/>
      <c r="BG48" s="1448"/>
      <c r="BH48" s="1448"/>
      <c r="BI48" s="1448"/>
      <c r="BJ48" s="1448">
        <v>39594</v>
      </c>
      <c r="BK48" s="1448"/>
      <c r="BL48" s="1448"/>
      <c r="BM48" s="1448"/>
      <c r="BN48" s="1448"/>
      <c r="BO48" s="1448"/>
      <c r="BP48" s="1448"/>
      <c r="BQ48" s="1448"/>
      <c r="BR48" s="1448"/>
      <c r="BS48" s="1448">
        <v>41488</v>
      </c>
      <c r="BT48" s="1448"/>
      <c r="BU48" s="1448"/>
      <c r="BV48" s="1448"/>
      <c r="BW48" s="1448"/>
      <c r="BX48" s="1448"/>
      <c r="BY48" s="1448"/>
      <c r="BZ48" s="1448"/>
      <c r="CA48" s="1448"/>
      <c r="CB48" s="1518"/>
      <c r="CC48" s="1448">
        <v>1138</v>
      </c>
      <c r="CD48" s="619"/>
      <c r="CE48" s="619"/>
      <c r="CF48" s="619"/>
      <c r="CG48" s="619"/>
      <c r="CH48" s="619"/>
      <c r="CI48" s="619"/>
      <c r="CJ48" s="619"/>
      <c r="CK48" s="619"/>
      <c r="CL48" s="619"/>
      <c r="CM48" s="1448">
        <v>4940</v>
      </c>
      <c r="CN48" s="1448"/>
      <c r="CO48" s="1448"/>
      <c r="CP48" s="1448"/>
      <c r="CQ48" s="1448"/>
      <c r="CR48" s="1448"/>
      <c r="CS48" s="1448"/>
      <c r="CT48" s="1448"/>
      <c r="CU48" s="1448"/>
      <c r="CV48" s="1448">
        <v>6000</v>
      </c>
      <c r="CW48" s="1448"/>
      <c r="CX48" s="1448"/>
      <c r="CY48" s="1448"/>
      <c r="CZ48" s="1448"/>
      <c r="DA48" s="1448"/>
      <c r="DB48" s="1448"/>
      <c r="DC48" s="1448"/>
      <c r="DD48" s="1448"/>
      <c r="DE48" s="330">
        <f t="shared" si="1"/>
        <v>10940</v>
      </c>
      <c r="DF48" s="330"/>
      <c r="DG48" s="330"/>
      <c r="DH48" s="330"/>
      <c r="DI48" s="330"/>
      <c r="DJ48" s="330"/>
      <c r="DK48" s="330"/>
      <c r="DL48" s="330"/>
      <c r="DM48" s="493"/>
    </row>
    <row r="49" spans="1:117"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601">
        <v>0</v>
      </c>
      <c r="AC49" s="599"/>
      <c r="AD49" s="600"/>
      <c r="AE49" s="598">
        <v>4</v>
      </c>
      <c r="AF49" s="599"/>
      <c r="AG49" s="600"/>
      <c r="AH49" s="598">
        <v>1</v>
      </c>
      <c r="AI49" s="599"/>
      <c r="AJ49" s="608"/>
      <c r="AK49" s="1518"/>
      <c r="AL49" s="660"/>
      <c r="AM49" s="660"/>
      <c r="AN49" s="660"/>
      <c r="AO49" s="660"/>
      <c r="AP49" s="660"/>
      <c r="AQ49" s="660"/>
      <c r="AR49" s="661"/>
      <c r="AS49" s="1518">
        <v>11436</v>
      </c>
      <c r="AT49" s="660"/>
      <c r="AU49" s="660"/>
      <c r="AV49" s="660"/>
      <c r="AW49" s="660"/>
      <c r="AX49" s="660"/>
      <c r="AY49" s="661"/>
      <c r="AZ49" s="1448">
        <v>266764</v>
      </c>
      <c r="BA49" s="1448"/>
      <c r="BB49" s="1448"/>
      <c r="BC49" s="1448"/>
      <c r="BD49" s="1448"/>
      <c r="BE49" s="1448"/>
      <c r="BF49" s="1448"/>
      <c r="BG49" s="1448"/>
      <c r="BH49" s="1448"/>
      <c r="BI49" s="1448"/>
      <c r="BJ49" s="1448">
        <v>26179</v>
      </c>
      <c r="BK49" s="1448"/>
      <c r="BL49" s="1448"/>
      <c r="BM49" s="1448"/>
      <c r="BN49" s="1448"/>
      <c r="BO49" s="1448"/>
      <c r="BP49" s="1448"/>
      <c r="BQ49" s="1448"/>
      <c r="BR49" s="1448"/>
      <c r="BS49" s="1448">
        <v>21029</v>
      </c>
      <c r="BT49" s="1448"/>
      <c r="BU49" s="1448"/>
      <c r="BV49" s="1448"/>
      <c r="BW49" s="1448"/>
      <c r="BX49" s="1448"/>
      <c r="BY49" s="1448"/>
      <c r="BZ49" s="1448"/>
      <c r="CA49" s="1448"/>
      <c r="CB49" s="1518"/>
      <c r="CC49" s="1448">
        <v>484</v>
      </c>
      <c r="CD49" s="619"/>
      <c r="CE49" s="619"/>
      <c r="CF49" s="619"/>
      <c r="CG49" s="619"/>
      <c r="CH49" s="619"/>
      <c r="CI49" s="619"/>
      <c r="CJ49" s="619"/>
      <c r="CK49" s="619"/>
      <c r="CL49" s="619"/>
      <c r="CM49" s="1448">
        <v>2860</v>
      </c>
      <c r="CN49" s="1448"/>
      <c r="CO49" s="1448"/>
      <c r="CP49" s="1448"/>
      <c r="CQ49" s="1448"/>
      <c r="CR49" s="1448"/>
      <c r="CS49" s="1448"/>
      <c r="CT49" s="1448"/>
      <c r="CU49" s="1448"/>
      <c r="CV49" s="1448">
        <v>2100</v>
      </c>
      <c r="CW49" s="1448"/>
      <c r="CX49" s="1448"/>
      <c r="CY49" s="1448"/>
      <c r="CZ49" s="1448"/>
      <c r="DA49" s="1448"/>
      <c r="DB49" s="1448"/>
      <c r="DC49" s="1448"/>
      <c r="DD49" s="1448"/>
      <c r="DE49" s="330">
        <f t="shared" si="1"/>
        <v>4960</v>
      </c>
      <c r="DF49" s="330"/>
      <c r="DG49" s="330"/>
      <c r="DH49" s="330"/>
      <c r="DI49" s="330"/>
      <c r="DJ49" s="330"/>
      <c r="DK49" s="330"/>
      <c r="DL49" s="330"/>
      <c r="DM49" s="493"/>
    </row>
    <row r="50" spans="1:117"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601">
        <v>0</v>
      </c>
      <c r="AC50" s="599"/>
      <c r="AD50" s="600"/>
      <c r="AE50" s="598">
        <v>5</v>
      </c>
      <c r="AF50" s="599"/>
      <c r="AG50" s="600"/>
      <c r="AH50" s="598">
        <v>1</v>
      </c>
      <c r="AI50" s="599"/>
      <c r="AJ50" s="608"/>
      <c r="AK50" s="1518"/>
      <c r="AL50" s="660"/>
      <c r="AM50" s="660"/>
      <c r="AN50" s="660"/>
      <c r="AO50" s="660"/>
      <c r="AP50" s="660"/>
      <c r="AQ50" s="660"/>
      <c r="AR50" s="661"/>
      <c r="AS50" s="1518">
        <v>4959</v>
      </c>
      <c r="AT50" s="660"/>
      <c r="AU50" s="660"/>
      <c r="AV50" s="660"/>
      <c r="AW50" s="660"/>
      <c r="AX50" s="660"/>
      <c r="AY50" s="661"/>
      <c r="AZ50" s="1448">
        <v>143740</v>
      </c>
      <c r="BA50" s="1448"/>
      <c r="BB50" s="1448"/>
      <c r="BC50" s="1448"/>
      <c r="BD50" s="1448"/>
      <c r="BE50" s="1448"/>
      <c r="BF50" s="1448"/>
      <c r="BG50" s="1448"/>
      <c r="BH50" s="1448"/>
      <c r="BI50" s="1448"/>
      <c r="BJ50" s="1448">
        <v>18917</v>
      </c>
      <c r="BK50" s="1448"/>
      <c r="BL50" s="1448"/>
      <c r="BM50" s="1448"/>
      <c r="BN50" s="1448"/>
      <c r="BO50" s="1448"/>
      <c r="BP50" s="1448"/>
      <c r="BQ50" s="1448"/>
      <c r="BR50" s="1448"/>
      <c r="BS50" s="1448">
        <v>10446</v>
      </c>
      <c r="BT50" s="1448"/>
      <c r="BU50" s="1448"/>
      <c r="BV50" s="1448"/>
      <c r="BW50" s="1448"/>
      <c r="BX50" s="1448"/>
      <c r="BY50" s="1448"/>
      <c r="BZ50" s="1448"/>
      <c r="CA50" s="1448"/>
      <c r="CB50" s="1518"/>
      <c r="CC50" s="1448">
        <v>285</v>
      </c>
      <c r="CD50" s="619"/>
      <c r="CE50" s="619"/>
      <c r="CF50" s="619"/>
      <c r="CG50" s="619"/>
      <c r="CH50" s="619"/>
      <c r="CI50" s="619"/>
      <c r="CJ50" s="619"/>
      <c r="CK50" s="619"/>
      <c r="CL50" s="619"/>
      <c r="CM50" s="1448">
        <v>1560</v>
      </c>
      <c r="CN50" s="1448"/>
      <c r="CO50" s="1448"/>
      <c r="CP50" s="1448"/>
      <c r="CQ50" s="1448"/>
      <c r="CR50" s="1448"/>
      <c r="CS50" s="1448"/>
      <c r="CT50" s="1448"/>
      <c r="CU50" s="1448"/>
      <c r="CV50" s="1448">
        <v>600</v>
      </c>
      <c r="CW50" s="1448"/>
      <c r="CX50" s="1448"/>
      <c r="CY50" s="1448"/>
      <c r="CZ50" s="1448"/>
      <c r="DA50" s="1448"/>
      <c r="DB50" s="1448"/>
      <c r="DC50" s="1448"/>
      <c r="DD50" s="1448"/>
      <c r="DE50" s="330">
        <f t="shared" si="1"/>
        <v>2160</v>
      </c>
      <c r="DF50" s="330"/>
      <c r="DG50" s="330"/>
      <c r="DH50" s="330"/>
      <c r="DI50" s="330"/>
      <c r="DJ50" s="330"/>
      <c r="DK50" s="330"/>
      <c r="DL50" s="330"/>
      <c r="DM50" s="493"/>
    </row>
    <row r="51" spans="1:117"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601">
        <v>0</v>
      </c>
      <c r="AC51" s="599"/>
      <c r="AD51" s="600"/>
      <c r="AE51" s="598">
        <v>6</v>
      </c>
      <c r="AF51" s="599"/>
      <c r="AG51" s="600"/>
      <c r="AH51" s="598">
        <v>1</v>
      </c>
      <c r="AI51" s="599"/>
      <c r="AJ51" s="608"/>
      <c r="AK51" s="1518"/>
      <c r="AL51" s="660"/>
      <c r="AM51" s="660"/>
      <c r="AN51" s="660"/>
      <c r="AO51" s="660"/>
      <c r="AP51" s="660"/>
      <c r="AQ51" s="660"/>
      <c r="AR51" s="661"/>
      <c r="AS51" s="1518">
        <v>9685</v>
      </c>
      <c r="AT51" s="660"/>
      <c r="AU51" s="660"/>
      <c r="AV51" s="660"/>
      <c r="AW51" s="660"/>
      <c r="AX51" s="660"/>
      <c r="AY51" s="661"/>
      <c r="AZ51" s="1448">
        <v>129581</v>
      </c>
      <c r="BA51" s="1448"/>
      <c r="BB51" s="1448"/>
      <c r="BC51" s="1448"/>
      <c r="BD51" s="1448"/>
      <c r="BE51" s="1448"/>
      <c r="BF51" s="1448"/>
      <c r="BG51" s="1448"/>
      <c r="BH51" s="1448"/>
      <c r="BI51" s="1448"/>
      <c r="BJ51" s="1448">
        <v>30469</v>
      </c>
      <c r="BK51" s="1448"/>
      <c r="BL51" s="1448"/>
      <c r="BM51" s="1448"/>
      <c r="BN51" s="1448"/>
      <c r="BO51" s="1448"/>
      <c r="BP51" s="1448"/>
      <c r="BQ51" s="1448"/>
      <c r="BR51" s="1448"/>
      <c r="BS51" s="1448">
        <v>7888</v>
      </c>
      <c r="BT51" s="1448"/>
      <c r="BU51" s="1448"/>
      <c r="BV51" s="1448"/>
      <c r="BW51" s="1448"/>
      <c r="BX51" s="1448"/>
      <c r="BY51" s="1448"/>
      <c r="BZ51" s="1448"/>
      <c r="CA51" s="1448"/>
      <c r="CB51" s="1518"/>
      <c r="CC51" s="1448">
        <v>309</v>
      </c>
      <c r="CD51" s="619"/>
      <c r="CE51" s="619"/>
      <c r="CF51" s="619"/>
      <c r="CG51" s="619"/>
      <c r="CH51" s="619"/>
      <c r="CI51" s="619"/>
      <c r="CJ51" s="619"/>
      <c r="CK51" s="619"/>
      <c r="CL51" s="619"/>
      <c r="CM51" s="1448">
        <v>1560</v>
      </c>
      <c r="CN51" s="1448"/>
      <c r="CO51" s="1448"/>
      <c r="CP51" s="1448"/>
      <c r="CQ51" s="1448"/>
      <c r="CR51" s="1448"/>
      <c r="CS51" s="1448"/>
      <c r="CT51" s="1448"/>
      <c r="CU51" s="1448"/>
      <c r="CV51" s="1448">
        <v>300</v>
      </c>
      <c r="CW51" s="1448"/>
      <c r="CX51" s="1448"/>
      <c r="CY51" s="1448"/>
      <c r="CZ51" s="1448"/>
      <c r="DA51" s="1448"/>
      <c r="DB51" s="1448"/>
      <c r="DC51" s="1448"/>
      <c r="DD51" s="1448"/>
      <c r="DE51" s="330">
        <f t="shared" si="1"/>
        <v>1860</v>
      </c>
      <c r="DF51" s="330"/>
      <c r="DG51" s="330"/>
      <c r="DH51" s="330"/>
      <c r="DI51" s="330"/>
      <c r="DJ51" s="330"/>
      <c r="DK51" s="330"/>
      <c r="DL51" s="330"/>
      <c r="DM51" s="493"/>
    </row>
    <row r="52" spans="1:117"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601">
        <v>0</v>
      </c>
      <c r="AC52" s="599"/>
      <c r="AD52" s="600"/>
      <c r="AE52" s="598">
        <v>7</v>
      </c>
      <c r="AF52" s="599"/>
      <c r="AG52" s="600"/>
      <c r="AH52" s="598">
        <v>1</v>
      </c>
      <c r="AI52" s="599"/>
      <c r="AJ52" s="608"/>
      <c r="AK52" s="1518"/>
      <c r="AL52" s="660"/>
      <c r="AM52" s="660"/>
      <c r="AN52" s="660"/>
      <c r="AO52" s="660"/>
      <c r="AP52" s="660"/>
      <c r="AQ52" s="660"/>
      <c r="AR52" s="661"/>
      <c r="AS52" s="1518">
        <v>2838</v>
      </c>
      <c r="AT52" s="660"/>
      <c r="AU52" s="660"/>
      <c r="AV52" s="660"/>
      <c r="AW52" s="660"/>
      <c r="AX52" s="660"/>
      <c r="AY52" s="661"/>
      <c r="AZ52" s="1448">
        <v>60751</v>
      </c>
      <c r="BA52" s="1448"/>
      <c r="BB52" s="1448"/>
      <c r="BC52" s="1448"/>
      <c r="BD52" s="1448"/>
      <c r="BE52" s="1448"/>
      <c r="BF52" s="1448"/>
      <c r="BG52" s="1448"/>
      <c r="BH52" s="1448"/>
      <c r="BI52" s="1448"/>
      <c r="BJ52" s="1448">
        <v>13804</v>
      </c>
      <c r="BK52" s="1448"/>
      <c r="BL52" s="1448"/>
      <c r="BM52" s="1448"/>
      <c r="BN52" s="1448"/>
      <c r="BO52" s="1448"/>
      <c r="BP52" s="1448"/>
      <c r="BQ52" s="1448"/>
      <c r="BR52" s="1448"/>
      <c r="BS52" s="1448">
        <v>3769</v>
      </c>
      <c r="BT52" s="1448"/>
      <c r="BU52" s="1448"/>
      <c r="BV52" s="1448"/>
      <c r="BW52" s="1448"/>
      <c r="BX52" s="1448"/>
      <c r="BY52" s="1448"/>
      <c r="BZ52" s="1448"/>
      <c r="CA52" s="1448"/>
      <c r="CB52" s="1518"/>
      <c r="CC52" s="1448">
        <v>191</v>
      </c>
      <c r="CD52" s="619"/>
      <c r="CE52" s="619"/>
      <c r="CF52" s="619"/>
      <c r="CG52" s="619"/>
      <c r="CH52" s="619"/>
      <c r="CI52" s="619"/>
      <c r="CJ52" s="619"/>
      <c r="CK52" s="619"/>
      <c r="CL52" s="619"/>
      <c r="CM52" s="1448">
        <v>520</v>
      </c>
      <c r="CN52" s="1448"/>
      <c r="CO52" s="1448"/>
      <c r="CP52" s="1448"/>
      <c r="CQ52" s="1448"/>
      <c r="CR52" s="1448"/>
      <c r="CS52" s="1448"/>
      <c r="CT52" s="1448"/>
      <c r="CU52" s="1448"/>
      <c r="CV52" s="1448">
        <v>900</v>
      </c>
      <c r="CW52" s="1448"/>
      <c r="CX52" s="1448"/>
      <c r="CY52" s="1448"/>
      <c r="CZ52" s="1448"/>
      <c r="DA52" s="1448"/>
      <c r="DB52" s="1448"/>
      <c r="DC52" s="1448"/>
      <c r="DD52" s="1448"/>
      <c r="DE52" s="330">
        <f t="shared" si="1"/>
        <v>1420</v>
      </c>
      <c r="DF52" s="330"/>
      <c r="DG52" s="330"/>
      <c r="DH52" s="330"/>
      <c r="DI52" s="330"/>
      <c r="DJ52" s="330"/>
      <c r="DK52" s="330"/>
      <c r="DL52" s="330"/>
      <c r="DM52" s="493"/>
    </row>
    <row r="53" spans="1:117"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601">
        <v>0</v>
      </c>
      <c r="AC53" s="599"/>
      <c r="AD53" s="600"/>
      <c r="AE53" s="598">
        <v>8</v>
      </c>
      <c r="AF53" s="599"/>
      <c r="AG53" s="600"/>
      <c r="AH53" s="598">
        <v>1</v>
      </c>
      <c r="AI53" s="599"/>
      <c r="AJ53" s="608"/>
      <c r="AK53" s="1518"/>
      <c r="AL53" s="660"/>
      <c r="AM53" s="660"/>
      <c r="AN53" s="660"/>
      <c r="AO53" s="660"/>
      <c r="AP53" s="660"/>
      <c r="AQ53" s="660"/>
      <c r="AR53" s="661"/>
      <c r="AS53" s="1518">
        <v>2018</v>
      </c>
      <c r="AT53" s="660"/>
      <c r="AU53" s="660"/>
      <c r="AV53" s="660"/>
      <c r="AW53" s="660"/>
      <c r="AX53" s="660"/>
      <c r="AY53" s="661"/>
      <c r="AZ53" s="1448">
        <v>60712</v>
      </c>
      <c r="BA53" s="1448"/>
      <c r="BB53" s="1448"/>
      <c r="BC53" s="1448"/>
      <c r="BD53" s="1448"/>
      <c r="BE53" s="1448"/>
      <c r="BF53" s="1448"/>
      <c r="BG53" s="1448"/>
      <c r="BH53" s="1448"/>
      <c r="BI53" s="1448"/>
      <c r="BJ53" s="1448">
        <v>21149</v>
      </c>
      <c r="BK53" s="1448"/>
      <c r="BL53" s="1448"/>
      <c r="BM53" s="1448"/>
      <c r="BN53" s="1448"/>
      <c r="BO53" s="1448"/>
      <c r="BP53" s="1448"/>
      <c r="BQ53" s="1448"/>
      <c r="BR53" s="1448"/>
      <c r="BS53" s="1448">
        <v>3962</v>
      </c>
      <c r="BT53" s="1448"/>
      <c r="BU53" s="1448"/>
      <c r="BV53" s="1448"/>
      <c r="BW53" s="1448"/>
      <c r="BX53" s="1448"/>
      <c r="BY53" s="1448"/>
      <c r="BZ53" s="1448"/>
      <c r="CA53" s="1448"/>
      <c r="CB53" s="1518"/>
      <c r="CC53" s="1448">
        <v>200</v>
      </c>
      <c r="CD53" s="619"/>
      <c r="CE53" s="619"/>
      <c r="CF53" s="619"/>
      <c r="CG53" s="619"/>
      <c r="CH53" s="619"/>
      <c r="CI53" s="619"/>
      <c r="CJ53" s="619"/>
      <c r="CK53" s="619"/>
      <c r="CL53" s="619"/>
      <c r="CM53" s="1448">
        <v>260</v>
      </c>
      <c r="CN53" s="1448"/>
      <c r="CO53" s="1448"/>
      <c r="CP53" s="1448"/>
      <c r="CQ53" s="1448"/>
      <c r="CR53" s="1448"/>
      <c r="CS53" s="1448"/>
      <c r="CT53" s="1448"/>
      <c r="CU53" s="1448"/>
      <c r="CV53" s="1448">
        <v>300</v>
      </c>
      <c r="CW53" s="1448"/>
      <c r="CX53" s="1448"/>
      <c r="CY53" s="1448"/>
      <c r="CZ53" s="1448"/>
      <c r="DA53" s="1448"/>
      <c r="DB53" s="1448"/>
      <c r="DC53" s="1448"/>
      <c r="DD53" s="1448"/>
      <c r="DE53" s="330">
        <f t="shared" si="1"/>
        <v>560</v>
      </c>
      <c r="DF53" s="330"/>
      <c r="DG53" s="330"/>
      <c r="DH53" s="330"/>
      <c r="DI53" s="330"/>
      <c r="DJ53" s="330"/>
      <c r="DK53" s="330"/>
      <c r="DL53" s="330"/>
      <c r="DM53" s="493"/>
    </row>
    <row r="54" spans="1:117"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601">
        <v>0</v>
      </c>
      <c r="AC54" s="599"/>
      <c r="AD54" s="600"/>
      <c r="AE54" s="598">
        <v>9</v>
      </c>
      <c r="AF54" s="599"/>
      <c r="AG54" s="600"/>
      <c r="AH54" s="598">
        <v>1</v>
      </c>
      <c r="AI54" s="599"/>
      <c r="AJ54" s="608"/>
      <c r="AK54" s="1518"/>
      <c r="AL54" s="660"/>
      <c r="AM54" s="660"/>
      <c r="AN54" s="660"/>
      <c r="AO54" s="660"/>
      <c r="AP54" s="660"/>
      <c r="AQ54" s="660"/>
      <c r="AR54" s="661"/>
      <c r="AS54" s="1518">
        <v>10456</v>
      </c>
      <c r="AT54" s="660"/>
      <c r="AU54" s="660"/>
      <c r="AV54" s="660"/>
      <c r="AW54" s="660"/>
      <c r="AX54" s="660"/>
      <c r="AY54" s="661"/>
      <c r="AZ54" s="1448">
        <v>120852</v>
      </c>
      <c r="BA54" s="1448"/>
      <c r="BB54" s="1448"/>
      <c r="BC54" s="1448"/>
      <c r="BD54" s="1448"/>
      <c r="BE54" s="1448"/>
      <c r="BF54" s="1448"/>
      <c r="BG54" s="1448"/>
      <c r="BH54" s="1448"/>
      <c r="BI54" s="1448"/>
      <c r="BJ54" s="1448">
        <v>48389</v>
      </c>
      <c r="BK54" s="1448"/>
      <c r="BL54" s="1448"/>
      <c r="BM54" s="1448"/>
      <c r="BN54" s="1448"/>
      <c r="BO54" s="1448"/>
      <c r="BP54" s="1448"/>
      <c r="BQ54" s="1448"/>
      <c r="BR54" s="1448"/>
      <c r="BS54" s="1448">
        <v>6617</v>
      </c>
      <c r="BT54" s="1448"/>
      <c r="BU54" s="1448"/>
      <c r="BV54" s="1448"/>
      <c r="BW54" s="1448"/>
      <c r="BX54" s="1448"/>
      <c r="BY54" s="1448"/>
      <c r="BZ54" s="1448"/>
      <c r="CA54" s="1448"/>
      <c r="CB54" s="1518"/>
      <c r="CC54" s="1448">
        <v>330</v>
      </c>
      <c r="CD54" s="619"/>
      <c r="CE54" s="619"/>
      <c r="CF54" s="619"/>
      <c r="CG54" s="619"/>
      <c r="CH54" s="619"/>
      <c r="CI54" s="619"/>
      <c r="CJ54" s="619"/>
      <c r="CK54" s="619"/>
      <c r="CL54" s="619"/>
      <c r="CM54" s="1448">
        <v>1040</v>
      </c>
      <c r="CN54" s="1448"/>
      <c r="CO54" s="1448"/>
      <c r="CP54" s="1448"/>
      <c r="CQ54" s="1448"/>
      <c r="CR54" s="1448"/>
      <c r="CS54" s="1448"/>
      <c r="CT54" s="1448"/>
      <c r="CU54" s="1448"/>
      <c r="CV54" s="1448">
        <v>300</v>
      </c>
      <c r="CW54" s="1448"/>
      <c r="CX54" s="1448"/>
      <c r="CY54" s="1448"/>
      <c r="CZ54" s="1448"/>
      <c r="DA54" s="1448"/>
      <c r="DB54" s="1448"/>
      <c r="DC54" s="1448"/>
      <c r="DD54" s="1448"/>
      <c r="DE54" s="330">
        <f t="shared" si="1"/>
        <v>1340</v>
      </c>
      <c r="DF54" s="330"/>
      <c r="DG54" s="330"/>
      <c r="DH54" s="330"/>
      <c r="DI54" s="330"/>
      <c r="DJ54" s="330"/>
      <c r="DK54" s="330"/>
      <c r="DL54" s="330"/>
      <c r="DM54" s="493"/>
    </row>
    <row r="55" spans="1:117" ht="1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646">
        <v>1</v>
      </c>
      <c r="AC55" s="647"/>
      <c r="AD55" s="648"/>
      <c r="AE55" s="649">
        <v>0</v>
      </c>
      <c r="AF55" s="647"/>
      <c r="AG55" s="648"/>
      <c r="AH55" s="649">
        <v>1</v>
      </c>
      <c r="AI55" s="647"/>
      <c r="AJ55" s="650"/>
      <c r="AK55" s="484">
        <f>SUM(AK46:AR54)</f>
        <v>1519</v>
      </c>
      <c r="AL55" s="654"/>
      <c r="AM55" s="654"/>
      <c r="AN55" s="654"/>
      <c r="AO55" s="654"/>
      <c r="AP55" s="654"/>
      <c r="AQ55" s="654"/>
      <c r="AR55" s="655"/>
      <c r="AS55" s="484">
        <f>SUM(AS46:AY54)</f>
        <v>95645</v>
      </c>
      <c r="AT55" s="654"/>
      <c r="AU55" s="654"/>
      <c r="AV55" s="654"/>
      <c r="AW55" s="654"/>
      <c r="AX55" s="654"/>
      <c r="AY55" s="655"/>
      <c r="AZ55" s="321">
        <f>SUM(AZ46:BI54)</f>
        <v>1941029</v>
      </c>
      <c r="BA55" s="321"/>
      <c r="BB55" s="321"/>
      <c r="BC55" s="321"/>
      <c r="BD55" s="321"/>
      <c r="BE55" s="321"/>
      <c r="BF55" s="321"/>
      <c r="BG55" s="321"/>
      <c r="BH55" s="321"/>
      <c r="BI55" s="321"/>
      <c r="BJ55" s="321">
        <f>SUM(BJ46:BR54)</f>
        <v>250871</v>
      </c>
      <c r="BK55" s="321"/>
      <c r="BL55" s="321"/>
      <c r="BM55" s="321"/>
      <c r="BN55" s="321"/>
      <c r="BO55" s="321"/>
      <c r="BP55" s="321"/>
      <c r="BQ55" s="321"/>
      <c r="BR55" s="321"/>
      <c r="BS55" s="321">
        <f>SUM(BS46:CB54)</f>
        <v>176715</v>
      </c>
      <c r="BT55" s="534"/>
      <c r="BU55" s="534"/>
      <c r="BV55" s="534"/>
      <c r="BW55" s="534"/>
      <c r="BX55" s="534"/>
      <c r="BY55" s="534"/>
      <c r="BZ55" s="534"/>
      <c r="CA55" s="534"/>
      <c r="CB55" s="656"/>
      <c r="CC55" s="321">
        <f>SUM(CC46:CL54)</f>
        <v>4992</v>
      </c>
      <c r="CD55" s="534"/>
      <c r="CE55" s="534"/>
      <c r="CF55" s="534"/>
      <c r="CG55" s="534"/>
      <c r="CH55" s="534"/>
      <c r="CI55" s="534"/>
      <c r="CJ55" s="534"/>
      <c r="CK55" s="534"/>
      <c r="CL55" s="534"/>
      <c r="CM55" s="321">
        <f>SUM(CM46:CU54)</f>
        <v>23920</v>
      </c>
      <c r="CN55" s="321"/>
      <c r="CO55" s="321"/>
      <c r="CP55" s="321"/>
      <c r="CQ55" s="321"/>
      <c r="CR55" s="321"/>
      <c r="CS55" s="321"/>
      <c r="CT55" s="321"/>
      <c r="CU55" s="321"/>
      <c r="CV55" s="321">
        <f>SUM(CV46:DD54)</f>
        <v>24600</v>
      </c>
      <c r="CW55" s="321"/>
      <c r="CX55" s="321"/>
      <c r="CY55" s="321"/>
      <c r="CZ55" s="321"/>
      <c r="DA55" s="321"/>
      <c r="DB55" s="321"/>
      <c r="DC55" s="321"/>
      <c r="DD55" s="321"/>
      <c r="DE55" s="321">
        <f t="shared" si="1"/>
        <v>48520</v>
      </c>
      <c r="DF55" s="321"/>
      <c r="DG55" s="321"/>
      <c r="DH55" s="321"/>
      <c r="DI55" s="321"/>
      <c r="DJ55" s="321"/>
      <c r="DK55" s="321"/>
      <c r="DL55" s="321"/>
      <c r="DM55" s="494"/>
    </row>
    <row r="56" spans="1:117" ht="11.2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32"/>
      <c r="AC56" s="32"/>
      <c r="AD56" s="32"/>
      <c r="AE56" s="32"/>
      <c r="AF56" s="32"/>
      <c r="AG56" s="32"/>
      <c r="AH56" s="32"/>
      <c r="AI56" s="32"/>
      <c r="AJ56" s="32"/>
      <c r="AU56" s="17"/>
      <c r="AV56" s="17"/>
      <c r="DA56" s="16"/>
      <c r="DF56" s="16"/>
      <c r="DG56" s="17"/>
      <c r="DL56" s="17"/>
    </row>
    <row r="57" spans="1:117"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606">
        <v>1</v>
      </c>
      <c r="AC57" s="603"/>
      <c r="AD57" s="607"/>
      <c r="AE57" s="602">
        <v>1</v>
      </c>
      <c r="AF57" s="603"/>
      <c r="AG57" s="607"/>
      <c r="AH57" s="602">
        <v>1</v>
      </c>
      <c r="AI57" s="603"/>
      <c r="AJ57" s="604"/>
      <c r="AK57" s="487">
        <f>SUM(AK46:AR48)</f>
        <v>1519</v>
      </c>
      <c r="AL57" s="658"/>
      <c r="AM57" s="658"/>
      <c r="AN57" s="658"/>
      <c r="AO57" s="658"/>
      <c r="AP57" s="658"/>
      <c r="AQ57" s="658"/>
      <c r="AR57" s="659"/>
      <c r="AS57" s="487">
        <f>SUM(AS46:AY48)</f>
        <v>54253</v>
      </c>
      <c r="AT57" s="658"/>
      <c r="AU57" s="658"/>
      <c r="AV57" s="658"/>
      <c r="AW57" s="658"/>
      <c r="AX57" s="658"/>
      <c r="AY57" s="659"/>
      <c r="AZ57" s="347">
        <f>SUM(AZ46:BI48)</f>
        <v>1158629</v>
      </c>
      <c r="BA57" s="347"/>
      <c r="BB57" s="347"/>
      <c r="BC57" s="347"/>
      <c r="BD57" s="347"/>
      <c r="BE57" s="347"/>
      <c r="BF57" s="347"/>
      <c r="BG57" s="347"/>
      <c r="BH57" s="347"/>
      <c r="BI57" s="347"/>
      <c r="BJ57" s="347">
        <f>SUM(BJ46:BR48)</f>
        <v>91964</v>
      </c>
      <c r="BK57" s="347"/>
      <c r="BL57" s="347"/>
      <c r="BM57" s="347"/>
      <c r="BN57" s="347"/>
      <c r="BO57" s="347"/>
      <c r="BP57" s="347"/>
      <c r="BQ57" s="347"/>
      <c r="BR57" s="347"/>
      <c r="BS57" s="347">
        <f>SUM(BS46:CB48)</f>
        <v>123004</v>
      </c>
      <c r="BT57" s="348"/>
      <c r="BU57" s="348"/>
      <c r="BV57" s="348"/>
      <c r="BW57" s="348"/>
      <c r="BX57" s="348"/>
      <c r="BY57" s="348"/>
      <c r="BZ57" s="348"/>
      <c r="CA57" s="348"/>
      <c r="CB57" s="657"/>
      <c r="CC57" s="347">
        <f>SUM(CC46:CL48)</f>
        <v>3193</v>
      </c>
      <c r="CD57" s="348"/>
      <c r="CE57" s="348"/>
      <c r="CF57" s="348"/>
      <c r="CG57" s="348"/>
      <c r="CH57" s="348"/>
      <c r="CI57" s="348"/>
      <c r="CJ57" s="348"/>
      <c r="CK57" s="348"/>
      <c r="CL57" s="348"/>
      <c r="CM57" s="347">
        <f>SUM(CM46:CU48)</f>
        <v>16120</v>
      </c>
      <c r="CN57" s="347"/>
      <c r="CO57" s="347"/>
      <c r="CP57" s="347"/>
      <c r="CQ57" s="347"/>
      <c r="CR57" s="347"/>
      <c r="CS57" s="347"/>
      <c r="CT57" s="347"/>
      <c r="CU57" s="347"/>
      <c r="CV57" s="347">
        <f>SUM(CV46:DD48)</f>
        <v>20100</v>
      </c>
      <c r="CW57" s="347"/>
      <c r="CX57" s="347"/>
      <c r="CY57" s="347"/>
      <c r="CZ57" s="347"/>
      <c r="DA57" s="347"/>
      <c r="DB57" s="347"/>
      <c r="DC57" s="347"/>
      <c r="DD57" s="347"/>
      <c r="DE57" s="347">
        <f>SUM(CM57:DD57)</f>
        <v>36220</v>
      </c>
      <c r="DF57" s="347"/>
      <c r="DG57" s="347"/>
      <c r="DH57" s="347"/>
      <c r="DI57" s="347"/>
      <c r="DJ57" s="347"/>
      <c r="DK57" s="347"/>
      <c r="DL57" s="347"/>
      <c r="DM57" s="492"/>
    </row>
    <row r="58" spans="1:117"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601">
        <v>1</v>
      </c>
      <c r="AC58" s="599"/>
      <c r="AD58" s="600"/>
      <c r="AE58" s="598">
        <v>2</v>
      </c>
      <c r="AF58" s="599"/>
      <c r="AG58" s="600"/>
      <c r="AH58" s="598">
        <v>1</v>
      </c>
      <c r="AI58" s="599"/>
      <c r="AJ58" s="608"/>
      <c r="AK58" s="481">
        <f>SUM(AK49:AR52)</f>
        <v>0</v>
      </c>
      <c r="AL58" s="660"/>
      <c r="AM58" s="660"/>
      <c r="AN58" s="660"/>
      <c r="AO58" s="660"/>
      <c r="AP58" s="660"/>
      <c r="AQ58" s="660"/>
      <c r="AR58" s="661"/>
      <c r="AS58" s="481">
        <f>SUM(AS49:AY52)</f>
        <v>28918</v>
      </c>
      <c r="AT58" s="660"/>
      <c r="AU58" s="660"/>
      <c r="AV58" s="660"/>
      <c r="AW58" s="660"/>
      <c r="AX58" s="660"/>
      <c r="AY58" s="661"/>
      <c r="AZ58" s="330">
        <f>SUM(AZ49:BI52)</f>
        <v>600836</v>
      </c>
      <c r="BA58" s="330"/>
      <c r="BB58" s="330"/>
      <c r="BC58" s="330"/>
      <c r="BD58" s="330"/>
      <c r="BE58" s="330"/>
      <c r="BF58" s="330"/>
      <c r="BG58" s="330"/>
      <c r="BH58" s="330"/>
      <c r="BI58" s="330"/>
      <c r="BJ58" s="330">
        <f>SUM(BJ49:BR52)</f>
        <v>89369</v>
      </c>
      <c r="BK58" s="330"/>
      <c r="BL58" s="330"/>
      <c r="BM58" s="330"/>
      <c r="BN58" s="330"/>
      <c r="BO58" s="330"/>
      <c r="BP58" s="330"/>
      <c r="BQ58" s="330"/>
      <c r="BR58" s="330"/>
      <c r="BS58" s="330">
        <f>SUM(BS49:CB52)</f>
        <v>43132</v>
      </c>
      <c r="BT58" s="331"/>
      <c r="BU58" s="331"/>
      <c r="BV58" s="331"/>
      <c r="BW58" s="331"/>
      <c r="BX58" s="331"/>
      <c r="BY58" s="331"/>
      <c r="BZ58" s="331"/>
      <c r="CA58" s="331"/>
      <c r="CB58" s="662"/>
      <c r="CC58" s="330">
        <f>SUM(CC49:CL52)</f>
        <v>1269</v>
      </c>
      <c r="CD58" s="331"/>
      <c r="CE58" s="331"/>
      <c r="CF58" s="331"/>
      <c r="CG58" s="331"/>
      <c r="CH58" s="331"/>
      <c r="CI58" s="331"/>
      <c r="CJ58" s="331"/>
      <c r="CK58" s="331"/>
      <c r="CL58" s="331"/>
      <c r="CM58" s="330">
        <f>SUM(CM49:CU52)</f>
        <v>6500</v>
      </c>
      <c r="CN58" s="330"/>
      <c r="CO58" s="330"/>
      <c r="CP58" s="330"/>
      <c r="CQ58" s="330"/>
      <c r="CR58" s="330"/>
      <c r="CS58" s="330"/>
      <c r="CT58" s="330"/>
      <c r="CU58" s="330"/>
      <c r="CV58" s="330">
        <f>SUM(CV49:DD52)</f>
        <v>3900</v>
      </c>
      <c r="CW58" s="330"/>
      <c r="CX58" s="330"/>
      <c r="CY58" s="330"/>
      <c r="CZ58" s="330"/>
      <c r="DA58" s="330"/>
      <c r="DB58" s="330"/>
      <c r="DC58" s="330"/>
      <c r="DD58" s="330"/>
      <c r="DE58" s="330">
        <f>SUM(CM58:DD58)</f>
        <v>10400</v>
      </c>
      <c r="DF58" s="330"/>
      <c r="DG58" s="330"/>
      <c r="DH58" s="330"/>
      <c r="DI58" s="330"/>
      <c r="DJ58" s="330"/>
      <c r="DK58" s="330"/>
      <c r="DL58" s="330"/>
      <c r="DM58" s="493"/>
    </row>
    <row r="59" spans="1:117"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601">
        <v>1</v>
      </c>
      <c r="AC59" s="599"/>
      <c r="AD59" s="600"/>
      <c r="AE59" s="598">
        <v>3</v>
      </c>
      <c r="AF59" s="599"/>
      <c r="AG59" s="600"/>
      <c r="AH59" s="598">
        <v>1</v>
      </c>
      <c r="AI59" s="599"/>
      <c r="AJ59" s="608"/>
      <c r="AK59" s="481">
        <f>AK53</f>
        <v>0</v>
      </c>
      <c r="AL59" s="660"/>
      <c r="AM59" s="660"/>
      <c r="AN59" s="660"/>
      <c r="AO59" s="660"/>
      <c r="AP59" s="660"/>
      <c r="AQ59" s="660"/>
      <c r="AR59" s="661"/>
      <c r="AS59" s="481">
        <f>AS53</f>
        <v>2018</v>
      </c>
      <c r="AT59" s="660"/>
      <c r="AU59" s="660"/>
      <c r="AV59" s="660"/>
      <c r="AW59" s="660"/>
      <c r="AX59" s="660"/>
      <c r="AY59" s="661"/>
      <c r="AZ59" s="330">
        <f>AZ53</f>
        <v>60712</v>
      </c>
      <c r="BA59" s="330"/>
      <c r="BB59" s="330"/>
      <c r="BC59" s="330"/>
      <c r="BD59" s="330"/>
      <c r="BE59" s="330"/>
      <c r="BF59" s="330"/>
      <c r="BG59" s="330"/>
      <c r="BH59" s="330"/>
      <c r="BI59" s="330"/>
      <c r="BJ59" s="330">
        <f>BJ53</f>
        <v>21149</v>
      </c>
      <c r="BK59" s="330"/>
      <c r="BL59" s="330"/>
      <c r="BM59" s="330"/>
      <c r="BN59" s="330"/>
      <c r="BO59" s="330"/>
      <c r="BP59" s="330"/>
      <c r="BQ59" s="330"/>
      <c r="BR59" s="330"/>
      <c r="BS59" s="330">
        <f>BS53</f>
        <v>3962</v>
      </c>
      <c r="BT59" s="331"/>
      <c r="BU59" s="331"/>
      <c r="BV59" s="331"/>
      <c r="BW59" s="331"/>
      <c r="BX59" s="331"/>
      <c r="BY59" s="331"/>
      <c r="BZ59" s="331"/>
      <c r="CA59" s="331"/>
      <c r="CB59" s="662"/>
      <c r="CC59" s="330">
        <f>CC53</f>
        <v>200</v>
      </c>
      <c r="CD59" s="331"/>
      <c r="CE59" s="331"/>
      <c r="CF59" s="331"/>
      <c r="CG59" s="331"/>
      <c r="CH59" s="331"/>
      <c r="CI59" s="331"/>
      <c r="CJ59" s="331"/>
      <c r="CK59" s="331"/>
      <c r="CL59" s="331"/>
      <c r="CM59" s="330">
        <f>CM53</f>
        <v>260</v>
      </c>
      <c r="CN59" s="330"/>
      <c r="CO59" s="330"/>
      <c r="CP59" s="330"/>
      <c r="CQ59" s="330"/>
      <c r="CR59" s="330"/>
      <c r="CS59" s="330"/>
      <c r="CT59" s="330"/>
      <c r="CU59" s="330"/>
      <c r="CV59" s="330">
        <f>CV53</f>
        <v>300</v>
      </c>
      <c r="CW59" s="330"/>
      <c r="CX59" s="330"/>
      <c r="CY59" s="330"/>
      <c r="CZ59" s="330"/>
      <c r="DA59" s="330"/>
      <c r="DB59" s="330"/>
      <c r="DC59" s="330"/>
      <c r="DD59" s="330"/>
      <c r="DE59" s="330">
        <f>SUM(CM59:DD59)</f>
        <v>560</v>
      </c>
      <c r="DF59" s="330"/>
      <c r="DG59" s="330"/>
      <c r="DH59" s="330"/>
      <c r="DI59" s="330"/>
      <c r="DJ59" s="330"/>
      <c r="DK59" s="330"/>
      <c r="DL59" s="330"/>
      <c r="DM59" s="493"/>
    </row>
    <row r="60" spans="1:117"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646">
        <v>1</v>
      </c>
      <c r="AC60" s="647"/>
      <c r="AD60" s="648"/>
      <c r="AE60" s="649">
        <v>4</v>
      </c>
      <c r="AF60" s="647"/>
      <c r="AG60" s="648"/>
      <c r="AH60" s="649">
        <v>1</v>
      </c>
      <c r="AI60" s="647"/>
      <c r="AJ60" s="650"/>
      <c r="AK60" s="484">
        <f>AK54</f>
        <v>0</v>
      </c>
      <c r="AL60" s="654"/>
      <c r="AM60" s="654"/>
      <c r="AN60" s="654"/>
      <c r="AO60" s="654"/>
      <c r="AP60" s="654"/>
      <c r="AQ60" s="654"/>
      <c r="AR60" s="655"/>
      <c r="AS60" s="484">
        <f>AS54</f>
        <v>10456</v>
      </c>
      <c r="AT60" s="654"/>
      <c r="AU60" s="654"/>
      <c r="AV60" s="654"/>
      <c r="AW60" s="654"/>
      <c r="AX60" s="654"/>
      <c r="AY60" s="655"/>
      <c r="AZ60" s="321">
        <f>AZ54</f>
        <v>120852</v>
      </c>
      <c r="BA60" s="321"/>
      <c r="BB60" s="321"/>
      <c r="BC60" s="321"/>
      <c r="BD60" s="321"/>
      <c r="BE60" s="321"/>
      <c r="BF60" s="321"/>
      <c r="BG60" s="321"/>
      <c r="BH60" s="321"/>
      <c r="BI60" s="321"/>
      <c r="BJ60" s="321">
        <f>BJ54</f>
        <v>48389</v>
      </c>
      <c r="BK60" s="321"/>
      <c r="BL60" s="321"/>
      <c r="BM60" s="321"/>
      <c r="BN60" s="321"/>
      <c r="BO60" s="321"/>
      <c r="BP60" s="321"/>
      <c r="BQ60" s="321"/>
      <c r="BR60" s="321"/>
      <c r="BS60" s="321">
        <f>BS54</f>
        <v>6617</v>
      </c>
      <c r="BT60" s="534"/>
      <c r="BU60" s="534"/>
      <c r="BV60" s="534"/>
      <c r="BW60" s="534"/>
      <c r="BX60" s="534"/>
      <c r="BY60" s="534"/>
      <c r="BZ60" s="534"/>
      <c r="CA60" s="534"/>
      <c r="CB60" s="656"/>
      <c r="CC60" s="321">
        <f>CC54</f>
        <v>330</v>
      </c>
      <c r="CD60" s="534"/>
      <c r="CE60" s="534"/>
      <c r="CF60" s="534"/>
      <c r="CG60" s="534"/>
      <c r="CH60" s="534"/>
      <c r="CI60" s="534"/>
      <c r="CJ60" s="534"/>
      <c r="CK60" s="534"/>
      <c r="CL60" s="534"/>
      <c r="CM60" s="321">
        <f>CM54</f>
        <v>1040</v>
      </c>
      <c r="CN60" s="321"/>
      <c r="CO60" s="321"/>
      <c r="CP60" s="321"/>
      <c r="CQ60" s="321"/>
      <c r="CR60" s="321"/>
      <c r="CS60" s="321"/>
      <c r="CT60" s="321"/>
      <c r="CU60" s="321"/>
      <c r="CV60" s="321">
        <f>CV54</f>
        <v>300</v>
      </c>
      <c r="CW60" s="321"/>
      <c r="CX60" s="321"/>
      <c r="CY60" s="321"/>
      <c r="CZ60" s="321"/>
      <c r="DA60" s="321"/>
      <c r="DB60" s="321"/>
      <c r="DC60" s="321"/>
      <c r="DD60" s="321"/>
      <c r="DE60" s="321">
        <f>SUM(CM60:DD60)</f>
        <v>1340</v>
      </c>
      <c r="DF60" s="321"/>
      <c r="DG60" s="321"/>
      <c r="DH60" s="321"/>
      <c r="DI60" s="321"/>
      <c r="DJ60" s="321"/>
      <c r="DK60" s="321"/>
      <c r="DL60" s="321"/>
      <c r="DM60" s="494"/>
    </row>
    <row r="61" spans="1:117" ht="11.25" customHeight="1" thickBot="1">
      <c r="M61" s="16"/>
      <c r="R61" s="16"/>
      <c r="U61" s="17"/>
      <c r="V61" s="17"/>
      <c r="W61" s="17"/>
      <c r="AB61" s="32"/>
      <c r="AC61" s="32"/>
      <c r="AD61" s="32"/>
      <c r="AE61" s="32"/>
      <c r="AF61" s="32"/>
      <c r="AG61" s="32"/>
      <c r="AH61" s="32"/>
      <c r="AI61" s="32"/>
      <c r="AJ61" s="32"/>
      <c r="AU61" s="17"/>
      <c r="AV61" s="17"/>
      <c r="DA61" s="16"/>
      <c r="DF61" s="16"/>
      <c r="DG61" s="17"/>
      <c r="DL61" s="17"/>
    </row>
    <row r="62" spans="1:117"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513"/>
      <c r="AB62" s="606">
        <v>1</v>
      </c>
      <c r="AC62" s="603"/>
      <c r="AD62" s="607"/>
      <c r="AE62" s="602">
        <v>5</v>
      </c>
      <c r="AF62" s="603"/>
      <c r="AG62" s="607"/>
      <c r="AH62" s="602">
        <v>1</v>
      </c>
      <c r="AI62" s="603"/>
      <c r="AJ62" s="604"/>
      <c r="AK62" s="1505">
        <v>1519</v>
      </c>
      <c r="AL62" s="658"/>
      <c r="AM62" s="658"/>
      <c r="AN62" s="658"/>
      <c r="AO62" s="658"/>
      <c r="AP62" s="658"/>
      <c r="AQ62" s="658"/>
      <c r="AR62" s="659"/>
      <c r="AS62" s="1505">
        <v>83171</v>
      </c>
      <c r="AT62" s="658"/>
      <c r="AU62" s="658"/>
      <c r="AV62" s="658"/>
      <c r="AW62" s="658"/>
      <c r="AX62" s="658"/>
      <c r="AY62" s="659"/>
      <c r="AZ62" s="1447">
        <v>1758866</v>
      </c>
      <c r="BA62" s="1447"/>
      <c r="BB62" s="1447"/>
      <c r="BC62" s="1447"/>
      <c r="BD62" s="1447"/>
      <c r="BE62" s="1447"/>
      <c r="BF62" s="1447"/>
      <c r="BG62" s="1447"/>
      <c r="BH62" s="1447"/>
      <c r="BI62" s="1447"/>
      <c r="BJ62" s="1447">
        <v>180493</v>
      </c>
      <c r="BK62" s="1447"/>
      <c r="BL62" s="1447"/>
      <c r="BM62" s="1447"/>
      <c r="BN62" s="1447"/>
      <c r="BO62" s="1447"/>
      <c r="BP62" s="1447"/>
      <c r="BQ62" s="1447"/>
      <c r="BR62" s="1447"/>
      <c r="BS62" s="1447">
        <v>166080</v>
      </c>
      <c r="BT62" s="605"/>
      <c r="BU62" s="605"/>
      <c r="BV62" s="605"/>
      <c r="BW62" s="605"/>
      <c r="BX62" s="605"/>
      <c r="BY62" s="605"/>
      <c r="BZ62" s="605"/>
      <c r="CA62" s="605"/>
      <c r="CB62" s="730"/>
      <c r="CC62" s="1447">
        <v>4462</v>
      </c>
      <c r="CD62" s="605"/>
      <c r="CE62" s="605"/>
      <c r="CF62" s="605"/>
      <c r="CG62" s="605"/>
      <c r="CH62" s="605"/>
      <c r="CI62" s="605"/>
      <c r="CJ62" s="605"/>
      <c r="CK62" s="605"/>
      <c r="CL62" s="605"/>
      <c r="CM62" s="1447">
        <v>22620</v>
      </c>
      <c r="CN62" s="1447"/>
      <c r="CO62" s="1447"/>
      <c r="CP62" s="1447"/>
      <c r="CQ62" s="1447"/>
      <c r="CR62" s="1447"/>
      <c r="CS62" s="1447"/>
      <c r="CT62" s="1447"/>
      <c r="CU62" s="1447"/>
      <c r="CV62" s="1447">
        <v>24000</v>
      </c>
      <c r="CW62" s="1447"/>
      <c r="CX62" s="1447"/>
      <c r="CY62" s="1447"/>
      <c r="CZ62" s="1447"/>
      <c r="DA62" s="1447"/>
      <c r="DB62" s="1447"/>
      <c r="DC62" s="1447"/>
      <c r="DD62" s="1447"/>
      <c r="DE62" s="347">
        <f>SUM(CM62:DD62)</f>
        <v>46620</v>
      </c>
      <c r="DF62" s="347"/>
      <c r="DG62" s="347"/>
      <c r="DH62" s="347"/>
      <c r="DI62" s="347"/>
      <c r="DJ62" s="347"/>
      <c r="DK62" s="347"/>
      <c r="DL62" s="347"/>
      <c r="DM62" s="492"/>
    </row>
    <row r="63" spans="1:117"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601">
        <v>1</v>
      </c>
      <c r="AC63" s="599"/>
      <c r="AD63" s="600"/>
      <c r="AE63" s="598">
        <v>6</v>
      </c>
      <c r="AF63" s="599"/>
      <c r="AG63" s="600"/>
      <c r="AH63" s="598">
        <v>1</v>
      </c>
      <c r="AI63" s="599"/>
      <c r="AJ63" s="608"/>
      <c r="AK63" s="1518"/>
      <c r="AL63" s="660"/>
      <c r="AM63" s="660"/>
      <c r="AN63" s="660"/>
      <c r="AO63" s="660"/>
      <c r="AP63" s="660"/>
      <c r="AQ63" s="660"/>
      <c r="AR63" s="661"/>
      <c r="AS63" s="1518">
        <v>2018</v>
      </c>
      <c r="AT63" s="660"/>
      <c r="AU63" s="660"/>
      <c r="AV63" s="660"/>
      <c r="AW63" s="660"/>
      <c r="AX63" s="660"/>
      <c r="AY63" s="661"/>
      <c r="AZ63" s="1448">
        <v>60712</v>
      </c>
      <c r="BA63" s="1448"/>
      <c r="BB63" s="1448"/>
      <c r="BC63" s="1448"/>
      <c r="BD63" s="1448"/>
      <c r="BE63" s="1448"/>
      <c r="BF63" s="1448"/>
      <c r="BG63" s="1448"/>
      <c r="BH63" s="1448"/>
      <c r="BI63" s="1448"/>
      <c r="BJ63" s="1448">
        <v>21149</v>
      </c>
      <c r="BK63" s="1448"/>
      <c r="BL63" s="1448"/>
      <c r="BM63" s="1448"/>
      <c r="BN63" s="1448"/>
      <c r="BO63" s="1448"/>
      <c r="BP63" s="1448"/>
      <c r="BQ63" s="1448"/>
      <c r="BR63" s="1448"/>
      <c r="BS63" s="1448">
        <v>3962</v>
      </c>
      <c r="BT63" s="619"/>
      <c r="BU63" s="619"/>
      <c r="BV63" s="619"/>
      <c r="BW63" s="619"/>
      <c r="BX63" s="619"/>
      <c r="BY63" s="619"/>
      <c r="BZ63" s="619"/>
      <c r="CA63" s="619"/>
      <c r="CB63" s="729"/>
      <c r="CC63" s="1448">
        <v>200</v>
      </c>
      <c r="CD63" s="619"/>
      <c r="CE63" s="619"/>
      <c r="CF63" s="619"/>
      <c r="CG63" s="619"/>
      <c r="CH63" s="619"/>
      <c r="CI63" s="619"/>
      <c r="CJ63" s="619"/>
      <c r="CK63" s="619"/>
      <c r="CL63" s="619"/>
      <c r="CM63" s="1448">
        <v>260</v>
      </c>
      <c r="CN63" s="1448"/>
      <c r="CO63" s="1448"/>
      <c r="CP63" s="1448"/>
      <c r="CQ63" s="1448"/>
      <c r="CR63" s="1448"/>
      <c r="CS63" s="1448"/>
      <c r="CT63" s="1448"/>
      <c r="CU63" s="1448"/>
      <c r="CV63" s="1448">
        <v>300</v>
      </c>
      <c r="CW63" s="1448"/>
      <c r="CX63" s="1448"/>
      <c r="CY63" s="1448"/>
      <c r="CZ63" s="1448"/>
      <c r="DA63" s="1448"/>
      <c r="DB63" s="1448"/>
      <c r="DC63" s="1448"/>
      <c r="DD63" s="1448"/>
      <c r="DE63" s="330">
        <f>SUM(CM63:DD63)</f>
        <v>560</v>
      </c>
      <c r="DF63" s="330"/>
      <c r="DG63" s="330"/>
      <c r="DH63" s="330"/>
      <c r="DI63" s="330"/>
      <c r="DJ63" s="330"/>
      <c r="DK63" s="330"/>
      <c r="DL63" s="330"/>
      <c r="DM63" s="493"/>
    </row>
    <row r="64" spans="1:117" ht="15" customHeight="1">
      <c r="A64" s="550"/>
      <c r="B64" s="549"/>
      <c r="C64" s="549"/>
      <c r="D64" s="551"/>
      <c r="E64" s="551"/>
      <c r="F64" s="552"/>
      <c r="G64" s="731" t="s">
        <v>333</v>
      </c>
      <c r="H64" s="732"/>
      <c r="I64" s="732"/>
      <c r="J64" s="732"/>
      <c r="K64" s="732"/>
      <c r="L64" s="732"/>
      <c r="M64" s="732"/>
      <c r="N64" s="732"/>
      <c r="O64" s="732"/>
      <c r="P64" s="732"/>
      <c r="Q64" s="732"/>
      <c r="R64" s="732"/>
      <c r="S64" s="732"/>
      <c r="T64" s="732"/>
      <c r="U64" s="732"/>
      <c r="V64" s="732"/>
      <c r="W64" s="732"/>
      <c r="X64" s="732"/>
      <c r="Y64" s="732"/>
      <c r="Z64" s="732"/>
      <c r="AA64" s="732"/>
      <c r="AB64" s="601">
        <v>1</v>
      </c>
      <c r="AC64" s="599"/>
      <c r="AD64" s="600"/>
      <c r="AE64" s="598">
        <v>7</v>
      </c>
      <c r="AF64" s="599"/>
      <c r="AG64" s="600"/>
      <c r="AH64" s="598">
        <v>1</v>
      </c>
      <c r="AI64" s="599"/>
      <c r="AJ64" s="608"/>
      <c r="AK64" s="1518"/>
      <c r="AL64" s="660"/>
      <c r="AM64" s="660"/>
      <c r="AN64" s="660"/>
      <c r="AO64" s="660"/>
      <c r="AP64" s="660"/>
      <c r="AQ64" s="660"/>
      <c r="AR64" s="661"/>
      <c r="AS64" s="1518">
        <v>10456</v>
      </c>
      <c r="AT64" s="660"/>
      <c r="AU64" s="660"/>
      <c r="AV64" s="660"/>
      <c r="AW64" s="660"/>
      <c r="AX64" s="660"/>
      <c r="AY64" s="661"/>
      <c r="AZ64" s="1448">
        <v>120852</v>
      </c>
      <c r="BA64" s="1448"/>
      <c r="BB64" s="1448"/>
      <c r="BC64" s="1448"/>
      <c r="BD64" s="1448"/>
      <c r="BE64" s="1448"/>
      <c r="BF64" s="1448"/>
      <c r="BG64" s="1448"/>
      <c r="BH64" s="1448"/>
      <c r="BI64" s="1448"/>
      <c r="BJ64" s="1448">
        <v>48389</v>
      </c>
      <c r="BK64" s="1448"/>
      <c r="BL64" s="1448"/>
      <c r="BM64" s="1448"/>
      <c r="BN64" s="1448"/>
      <c r="BO64" s="1448"/>
      <c r="BP64" s="1448"/>
      <c r="BQ64" s="1448"/>
      <c r="BR64" s="1448"/>
      <c r="BS64" s="1448">
        <v>6617</v>
      </c>
      <c r="BT64" s="619"/>
      <c r="BU64" s="619"/>
      <c r="BV64" s="619"/>
      <c r="BW64" s="619"/>
      <c r="BX64" s="619"/>
      <c r="BY64" s="619"/>
      <c r="BZ64" s="619"/>
      <c r="CA64" s="619"/>
      <c r="CB64" s="729"/>
      <c r="CC64" s="1448">
        <v>330</v>
      </c>
      <c r="CD64" s="619"/>
      <c r="CE64" s="619"/>
      <c r="CF64" s="619"/>
      <c r="CG64" s="619"/>
      <c r="CH64" s="619"/>
      <c r="CI64" s="619"/>
      <c r="CJ64" s="619"/>
      <c r="CK64" s="619"/>
      <c r="CL64" s="619"/>
      <c r="CM64" s="1448">
        <v>1040</v>
      </c>
      <c r="CN64" s="1448"/>
      <c r="CO64" s="1448"/>
      <c r="CP64" s="1448"/>
      <c r="CQ64" s="1448"/>
      <c r="CR64" s="1448"/>
      <c r="CS64" s="1448"/>
      <c r="CT64" s="1448"/>
      <c r="CU64" s="1448"/>
      <c r="CV64" s="1448">
        <v>300</v>
      </c>
      <c r="CW64" s="1448"/>
      <c r="CX64" s="1448"/>
      <c r="CY64" s="1448"/>
      <c r="CZ64" s="1448"/>
      <c r="DA64" s="1448"/>
      <c r="DB64" s="1448"/>
      <c r="DC64" s="1448"/>
      <c r="DD64" s="1448"/>
      <c r="DE64" s="330">
        <f>SUM(CM64:DD64)</f>
        <v>1340</v>
      </c>
      <c r="DF64" s="330"/>
      <c r="DG64" s="330"/>
      <c r="DH64" s="330"/>
      <c r="DI64" s="330"/>
      <c r="DJ64" s="330"/>
      <c r="DK64" s="330"/>
      <c r="DL64" s="330"/>
      <c r="DM64" s="493"/>
    </row>
    <row r="65" spans="1:137"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513"/>
      <c r="AB65" s="646">
        <v>1</v>
      </c>
      <c r="AC65" s="647"/>
      <c r="AD65" s="648"/>
      <c r="AE65" s="649">
        <v>8</v>
      </c>
      <c r="AF65" s="647"/>
      <c r="AG65" s="648"/>
      <c r="AH65" s="649">
        <v>1</v>
      </c>
      <c r="AI65" s="647"/>
      <c r="AJ65" s="650"/>
      <c r="AK65" s="484">
        <f>SUM(AK62:AR64)</f>
        <v>1519</v>
      </c>
      <c r="AL65" s="654"/>
      <c r="AM65" s="654"/>
      <c r="AN65" s="654"/>
      <c r="AO65" s="654"/>
      <c r="AP65" s="654"/>
      <c r="AQ65" s="654"/>
      <c r="AR65" s="655"/>
      <c r="AS65" s="484">
        <f>SUM(AS62:AY64)</f>
        <v>95645</v>
      </c>
      <c r="AT65" s="654"/>
      <c r="AU65" s="654"/>
      <c r="AV65" s="654"/>
      <c r="AW65" s="654"/>
      <c r="AX65" s="654"/>
      <c r="AY65" s="655"/>
      <c r="AZ65" s="321">
        <f>SUM(AZ62:BI64)</f>
        <v>1940430</v>
      </c>
      <c r="BA65" s="321"/>
      <c r="BB65" s="321"/>
      <c r="BC65" s="321"/>
      <c r="BD65" s="321"/>
      <c r="BE65" s="321"/>
      <c r="BF65" s="321"/>
      <c r="BG65" s="321"/>
      <c r="BH65" s="321"/>
      <c r="BI65" s="321"/>
      <c r="BJ65" s="321">
        <f>SUM(BJ62:BR64)</f>
        <v>250031</v>
      </c>
      <c r="BK65" s="321"/>
      <c r="BL65" s="321"/>
      <c r="BM65" s="321"/>
      <c r="BN65" s="321"/>
      <c r="BO65" s="321"/>
      <c r="BP65" s="321"/>
      <c r="BQ65" s="321"/>
      <c r="BR65" s="321"/>
      <c r="BS65" s="321">
        <f>SUM(BS62:CB64)</f>
        <v>176659</v>
      </c>
      <c r="BT65" s="534"/>
      <c r="BU65" s="534"/>
      <c r="BV65" s="534"/>
      <c r="BW65" s="534"/>
      <c r="BX65" s="534"/>
      <c r="BY65" s="534"/>
      <c r="BZ65" s="534"/>
      <c r="CA65" s="534"/>
      <c r="CB65" s="656"/>
      <c r="CC65" s="321">
        <f>SUM(CC62:CL64)</f>
        <v>4992</v>
      </c>
      <c r="CD65" s="534"/>
      <c r="CE65" s="534"/>
      <c r="CF65" s="534"/>
      <c r="CG65" s="534"/>
      <c r="CH65" s="534"/>
      <c r="CI65" s="534"/>
      <c r="CJ65" s="534"/>
      <c r="CK65" s="534"/>
      <c r="CL65" s="534"/>
      <c r="CM65" s="321">
        <f>SUM(CM62:CU64)</f>
        <v>23920</v>
      </c>
      <c r="CN65" s="321"/>
      <c r="CO65" s="321"/>
      <c r="CP65" s="321"/>
      <c r="CQ65" s="321"/>
      <c r="CR65" s="321"/>
      <c r="CS65" s="321"/>
      <c r="CT65" s="321"/>
      <c r="CU65" s="321"/>
      <c r="CV65" s="321">
        <f>SUM(CV62:DD64)</f>
        <v>24600</v>
      </c>
      <c r="CW65" s="321"/>
      <c r="CX65" s="321"/>
      <c r="CY65" s="321"/>
      <c r="CZ65" s="321"/>
      <c r="DA65" s="321"/>
      <c r="DB65" s="321"/>
      <c r="DC65" s="321"/>
      <c r="DD65" s="321"/>
      <c r="DE65" s="321">
        <f>SUM(CM65:DD65)</f>
        <v>48520</v>
      </c>
      <c r="DF65" s="321"/>
      <c r="DG65" s="321"/>
      <c r="DH65" s="321"/>
      <c r="DI65" s="321"/>
      <c r="DJ65" s="321"/>
      <c r="DK65" s="321"/>
      <c r="DL65" s="321"/>
      <c r="DM65" s="494"/>
    </row>
    <row r="66" spans="1:137" s="17" customFormat="1" ht="15" customHeight="1">
      <c r="A66" s="35"/>
      <c r="B66" s="40"/>
      <c r="C66" s="40"/>
      <c r="D66" s="36"/>
      <c r="E66" s="36"/>
      <c r="F66" s="36"/>
      <c r="G66" s="138"/>
      <c r="H66" s="138"/>
      <c r="I66" s="138"/>
      <c r="J66" s="138"/>
      <c r="K66" s="138"/>
      <c r="L66" s="138"/>
      <c r="M66" s="138"/>
      <c r="N66" s="138"/>
      <c r="O66" s="138"/>
      <c r="P66" s="138"/>
      <c r="Q66" s="138"/>
      <c r="R66" s="138"/>
      <c r="S66" s="138"/>
      <c r="T66" s="138"/>
      <c r="U66" s="138"/>
      <c r="V66" s="138"/>
      <c r="W66" s="138"/>
      <c r="X66" s="138"/>
      <c r="Y66" s="138"/>
      <c r="Z66" s="138"/>
      <c r="AA66" s="138"/>
      <c r="AB66" s="37"/>
      <c r="AC66" s="37"/>
      <c r="AD66" s="37"/>
      <c r="AE66" s="37"/>
      <c r="AF66" s="37"/>
      <c r="AG66" s="37"/>
      <c r="AH66" s="37"/>
      <c r="AI66" s="37"/>
      <c r="AJ66" s="37"/>
      <c r="AK66" s="143"/>
      <c r="AL66" s="41"/>
      <c r="AM66" s="41"/>
      <c r="AN66" s="41"/>
      <c r="AO66" s="41"/>
      <c r="AP66" s="41"/>
      <c r="AQ66" s="41"/>
      <c r="AR66" s="41"/>
      <c r="AS66" s="41"/>
      <c r="AT66" s="143"/>
      <c r="AU66" s="41"/>
      <c r="AV66" s="41"/>
      <c r="AW66" s="41"/>
      <c r="AX66" s="41"/>
      <c r="AY66" s="41"/>
      <c r="AZ66" s="41"/>
      <c r="BA66" s="41"/>
      <c r="BB66" s="143"/>
      <c r="BC66" s="143"/>
      <c r="BD66" s="143"/>
      <c r="BE66" s="143"/>
      <c r="BF66" s="143"/>
      <c r="BG66" s="143"/>
      <c r="BH66" s="143"/>
      <c r="BI66" s="143"/>
      <c r="BJ66" s="143"/>
      <c r="BK66" s="143"/>
      <c r="BL66" s="143"/>
      <c r="BM66" s="143"/>
      <c r="BN66" s="143"/>
      <c r="BO66" s="143"/>
      <c r="BP66" s="143"/>
      <c r="BQ66" s="143"/>
      <c r="BR66" s="143"/>
      <c r="BS66" s="143"/>
      <c r="BT66" s="143"/>
      <c r="BU66" s="143"/>
      <c r="BV66" s="144"/>
      <c r="BW66" s="144"/>
      <c r="BX66" s="144"/>
      <c r="BY66" s="144"/>
      <c r="BZ66" s="144"/>
      <c r="CA66" s="144"/>
      <c r="CB66" s="144"/>
      <c r="CC66" s="144"/>
      <c r="CD66" s="144"/>
      <c r="CE66" s="37"/>
      <c r="CF66" s="37"/>
      <c r="CG66" s="37"/>
      <c r="CH66" s="37"/>
      <c r="CI66" s="37"/>
      <c r="CJ66" s="37"/>
      <c r="CK66" s="37"/>
      <c r="CL66" s="37"/>
      <c r="CM66" s="37"/>
      <c r="CN66" s="143"/>
      <c r="CO66" s="144"/>
      <c r="CP66" s="144"/>
      <c r="CQ66" s="144"/>
      <c r="CR66" s="144"/>
      <c r="CS66" s="144"/>
      <c r="CT66" s="144"/>
      <c r="CU66" s="144"/>
      <c r="CV66" s="144"/>
      <c r="CW66" s="144"/>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row>
    <row r="67" spans="1:137" s="152" customFormat="1" ht="12.75" customHeight="1">
      <c r="A67" s="631"/>
      <c r="B67" s="631"/>
      <c r="C67" s="631"/>
      <c r="D67" s="631"/>
      <c r="E67" s="631"/>
      <c r="F67" s="631"/>
      <c r="G67" s="632"/>
      <c r="H67" s="633" t="s">
        <v>62</v>
      </c>
      <c r="I67" s="266"/>
      <c r="J67" s="266"/>
      <c r="K67" s="266"/>
      <c r="L67" s="266"/>
      <c r="M67" s="266"/>
      <c r="N67" s="266"/>
      <c r="O67" s="266"/>
      <c r="P67" s="266"/>
      <c r="Q67" s="266"/>
      <c r="R67" s="266"/>
      <c r="S67" s="266"/>
      <c r="T67" s="266"/>
      <c r="U67" s="266"/>
      <c r="V67" s="266"/>
      <c r="W67" s="266"/>
      <c r="X67" s="266"/>
      <c r="Y67" s="267"/>
      <c r="Z67" s="634" t="s">
        <v>517</v>
      </c>
      <c r="AA67" s="266"/>
      <c r="AB67" s="266"/>
      <c r="AC67" s="266"/>
      <c r="AD67" s="266"/>
      <c r="AE67" s="267"/>
      <c r="AF67" s="733" t="str">
        <f>"第52表　課税標準額段階別"&amp; LEFT(表00!AA1,6) &amp; "分所得割額等に関する調
　　　　　　　　　　　　　　　　【営業等所得者】（つづき）
第6表関係　(2)所得控除額に関する調"</f>
        <v>第52表　課税標準額段階別平成29年度分所得割額等に関する調
　　　　　　　　　　　　　　　　【営業等所得者】（つづき）
第6表関係　(2)所得控除額に関する調</v>
      </c>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624" t="s">
        <v>608</v>
      </c>
      <c r="CZ67" s="624"/>
      <c r="DA67" s="624"/>
      <c r="DB67" s="624"/>
      <c r="DC67" s="624"/>
      <c r="DD67" s="624"/>
      <c r="DE67" s="624"/>
      <c r="DF67" s="624"/>
      <c r="DG67" s="624"/>
      <c r="DH67" s="624"/>
      <c r="DI67" s="624"/>
      <c r="DJ67" s="624"/>
      <c r="DK67" s="290" t="str">
        <f>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7" s="152" customFormat="1" ht="13.15" customHeight="1" thickBot="1">
      <c r="A68" s="631"/>
      <c r="B68" s="631"/>
      <c r="C68" s="631"/>
      <c r="D68" s="631"/>
      <c r="E68" s="631"/>
      <c r="F68" s="631"/>
      <c r="G68" s="63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617"/>
      <c r="CZ68" s="617"/>
      <c r="DA68" s="617"/>
      <c r="DB68" s="617"/>
      <c r="DC68" s="617"/>
      <c r="DD68" s="617"/>
      <c r="DE68" s="617"/>
      <c r="DF68" s="617"/>
      <c r="DG68" s="617"/>
      <c r="DH68" s="617"/>
      <c r="DI68" s="617"/>
      <c r="DJ68" s="617"/>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7" s="152" customFormat="1" ht="25.5" customHeight="1" thickBot="1">
      <c r="A69" s="651"/>
      <c r="B69" s="651"/>
      <c r="C69" s="651"/>
      <c r="D69" s="651"/>
      <c r="E69" s="651"/>
      <c r="F69" s="651"/>
      <c r="G69" s="672"/>
      <c r="H69" s="635">
        <f>H3</f>
        <v>4</v>
      </c>
      <c r="I69" s="652"/>
      <c r="J69" s="653"/>
      <c r="K69" s="635">
        <f>K3</f>
        <v>2</v>
      </c>
      <c r="L69" s="652"/>
      <c r="M69" s="653"/>
      <c r="N69" s="635">
        <f>N3</f>
        <v>2</v>
      </c>
      <c r="O69" s="652"/>
      <c r="P69" s="653"/>
      <c r="Q69" s="635">
        <f>Q3</f>
        <v>0</v>
      </c>
      <c r="R69" s="652"/>
      <c r="S69" s="653"/>
      <c r="T69" s="635">
        <f>T3</f>
        <v>2</v>
      </c>
      <c r="U69" s="652"/>
      <c r="V69" s="653"/>
      <c r="W69" s="635">
        <f>W3</f>
        <v>9</v>
      </c>
      <c r="X69" s="652"/>
      <c r="Y69" s="653"/>
      <c r="Z69" s="625">
        <v>5</v>
      </c>
      <c r="AA69" s="276"/>
      <c r="AB69" s="277"/>
      <c r="AC69" s="635">
        <v>2</v>
      </c>
      <c r="AD69" s="279"/>
      <c r="AE69" s="280"/>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617" t="s">
        <v>515</v>
      </c>
      <c r="CZ69" s="617"/>
      <c r="DA69" s="617"/>
      <c r="DB69" s="617"/>
      <c r="DC69" s="617"/>
      <c r="DD69" s="617"/>
      <c r="DE69" s="617"/>
      <c r="DF69" s="617"/>
      <c r="DG69" s="617"/>
      <c r="DH69" s="617"/>
      <c r="DI69" s="617"/>
      <c r="DJ69" s="617"/>
      <c r="DK69" s="289" t="str">
        <f>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7" ht="15" customHeight="1">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row>
    <row r="72" spans="1:137" ht="15" customHeight="1">
      <c r="AK72" s="271" t="s">
        <v>581</v>
      </c>
      <c r="AL72" s="271"/>
      <c r="AM72" s="271"/>
      <c r="AN72" s="271"/>
      <c r="AO72" s="271"/>
      <c r="AP72" s="271"/>
      <c r="AQ72" s="271"/>
      <c r="AR72" s="271"/>
      <c r="AS72" s="271" t="s">
        <v>320</v>
      </c>
      <c r="AT72" s="271"/>
      <c r="AU72" s="271"/>
      <c r="AV72" s="271"/>
      <c r="AW72" s="271"/>
      <c r="AX72" s="271"/>
      <c r="AY72" s="271"/>
      <c r="AZ72" s="271"/>
      <c r="BA72" s="271" t="s">
        <v>321</v>
      </c>
      <c r="BB72" s="271"/>
      <c r="BC72" s="271"/>
      <c r="BD72" s="271"/>
      <c r="BE72" s="271"/>
      <c r="BF72" s="271"/>
      <c r="BG72" s="271"/>
      <c r="BH72" s="271"/>
      <c r="BI72" s="271" t="s">
        <v>31</v>
      </c>
      <c r="BJ72" s="271"/>
      <c r="BK72" s="271"/>
      <c r="BL72" s="271"/>
      <c r="BM72" s="271"/>
      <c r="BN72" s="271"/>
      <c r="BO72" s="271"/>
      <c r="BP72" s="271"/>
      <c r="BQ72" s="271" t="s">
        <v>153</v>
      </c>
      <c r="BR72" s="271"/>
      <c r="BS72" s="271"/>
      <c r="BT72" s="271"/>
      <c r="BU72" s="271"/>
      <c r="BV72" s="271"/>
      <c r="BW72" s="271"/>
      <c r="BX72" s="271" t="s">
        <v>186</v>
      </c>
      <c r="BY72" s="271"/>
      <c r="BZ72" s="271"/>
      <c r="CA72" s="271"/>
      <c r="CB72" s="271"/>
      <c r="CC72" s="271"/>
      <c r="CD72" s="271"/>
      <c r="CE72" s="271" t="s">
        <v>187</v>
      </c>
      <c r="CF72" s="271"/>
      <c r="CG72" s="271"/>
      <c r="CH72" s="271"/>
      <c r="CI72" s="271"/>
      <c r="CJ72" s="271"/>
      <c r="CK72" s="271"/>
      <c r="CL72" s="271" t="s">
        <v>523</v>
      </c>
      <c r="CM72" s="271"/>
      <c r="CN72" s="271"/>
      <c r="CO72" s="271"/>
      <c r="CP72" s="271"/>
      <c r="CQ72" s="271"/>
      <c r="CR72" s="271"/>
      <c r="CS72" s="271" t="s">
        <v>660</v>
      </c>
      <c r="CT72" s="271"/>
      <c r="CU72" s="271"/>
      <c r="CV72" s="271"/>
      <c r="CW72" s="271"/>
      <c r="CX72" s="271"/>
      <c r="CY72" s="271"/>
      <c r="DA72" s="16"/>
      <c r="DF72" s="16"/>
    </row>
    <row r="73" spans="1:137" ht="15" customHeight="1">
      <c r="A73" s="522" t="s">
        <v>328</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753</v>
      </c>
      <c r="AC73" s="201"/>
      <c r="AD73" s="201"/>
      <c r="AE73" s="201"/>
      <c r="AF73" s="201"/>
      <c r="AG73" s="201"/>
      <c r="AH73" s="201"/>
      <c r="AI73" s="201"/>
      <c r="AJ73" s="202"/>
      <c r="AK73" s="245" t="s">
        <v>208</v>
      </c>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7"/>
      <c r="BI73" s="200" t="s">
        <v>209</v>
      </c>
      <c r="BJ73" s="201"/>
      <c r="BK73" s="201"/>
      <c r="BL73" s="201"/>
      <c r="BM73" s="201"/>
      <c r="BN73" s="201"/>
      <c r="BO73" s="201"/>
      <c r="BP73" s="202"/>
      <c r="BQ73" s="295" t="s">
        <v>210</v>
      </c>
      <c r="BR73" s="296"/>
      <c r="BS73" s="296"/>
      <c r="BT73" s="296"/>
      <c r="BU73" s="296"/>
      <c r="BV73" s="296"/>
      <c r="BW73" s="297"/>
      <c r="BX73" s="615" t="s">
        <v>469</v>
      </c>
      <c r="BY73" s="616"/>
      <c r="BZ73" s="616"/>
      <c r="CA73" s="616"/>
      <c r="CB73" s="616"/>
      <c r="CC73" s="616"/>
      <c r="CD73" s="616"/>
      <c r="CE73" s="616"/>
      <c r="CF73" s="616"/>
      <c r="CG73" s="616"/>
      <c r="CH73" s="616"/>
      <c r="CI73" s="616"/>
      <c r="CJ73" s="616"/>
      <c r="CK73" s="616"/>
      <c r="CL73" s="616"/>
      <c r="CM73" s="616"/>
      <c r="CN73" s="616"/>
      <c r="CO73" s="616"/>
      <c r="CP73" s="616"/>
      <c r="CQ73" s="616"/>
      <c r="CR73" s="616"/>
      <c r="CS73" s="609" t="s">
        <v>212</v>
      </c>
      <c r="CT73" s="610"/>
      <c r="CU73" s="610"/>
      <c r="CV73" s="610"/>
      <c r="CW73" s="610"/>
      <c r="CX73" s="610"/>
      <c r="CY73" s="611"/>
      <c r="DA73" s="16"/>
      <c r="DF73" s="16"/>
      <c r="DH73" s="142"/>
      <c r="DI73" s="142"/>
      <c r="DJ73" s="142"/>
      <c r="DK73" s="142"/>
      <c r="DL73" s="142"/>
      <c r="DM73" s="142"/>
      <c r="DN73" s="142"/>
      <c r="DO73" s="142"/>
      <c r="DP73" s="142"/>
      <c r="DQ73" s="142"/>
      <c r="DR73" s="142"/>
      <c r="DS73" s="142"/>
      <c r="DT73" s="142"/>
      <c r="DU73" s="142"/>
      <c r="DV73" s="142"/>
    </row>
    <row r="74" spans="1:137" ht="1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00" t="s">
        <v>626</v>
      </c>
      <c r="AL74" s="201"/>
      <c r="AM74" s="201"/>
      <c r="AN74" s="201"/>
      <c r="AO74" s="201"/>
      <c r="AP74" s="201"/>
      <c r="AQ74" s="201"/>
      <c r="AR74" s="202"/>
      <c r="AS74" s="200" t="s">
        <v>627</v>
      </c>
      <c r="AT74" s="201"/>
      <c r="AU74" s="201"/>
      <c r="AV74" s="201"/>
      <c r="AW74" s="201"/>
      <c r="AX74" s="201"/>
      <c r="AY74" s="201"/>
      <c r="AZ74" s="202"/>
      <c r="BA74" s="200" t="s">
        <v>376</v>
      </c>
      <c r="BB74" s="201"/>
      <c r="BC74" s="201"/>
      <c r="BD74" s="201"/>
      <c r="BE74" s="201"/>
      <c r="BF74" s="201"/>
      <c r="BG74" s="201"/>
      <c r="BH74" s="202"/>
      <c r="BI74" s="219"/>
      <c r="BJ74" s="220"/>
      <c r="BK74" s="220"/>
      <c r="BL74" s="220"/>
      <c r="BM74" s="220"/>
      <c r="BN74" s="220"/>
      <c r="BO74" s="220"/>
      <c r="BP74" s="221"/>
      <c r="BQ74" s="234"/>
      <c r="BR74" s="235"/>
      <c r="BS74" s="235"/>
      <c r="BT74" s="235"/>
      <c r="BU74" s="235"/>
      <c r="BV74" s="235"/>
      <c r="BW74" s="236"/>
      <c r="BX74" s="663" t="s">
        <v>862</v>
      </c>
      <c r="BY74" s="664"/>
      <c r="BZ74" s="664"/>
      <c r="CA74" s="664"/>
      <c r="CB74" s="664"/>
      <c r="CC74" s="664"/>
      <c r="CD74" s="665"/>
      <c r="CE74" s="609" t="s">
        <v>565</v>
      </c>
      <c r="CF74" s="610"/>
      <c r="CG74" s="610"/>
      <c r="CH74" s="610"/>
      <c r="CI74" s="610"/>
      <c r="CJ74" s="610"/>
      <c r="CK74" s="611"/>
      <c r="CL74" s="200" t="s">
        <v>376</v>
      </c>
      <c r="CM74" s="201"/>
      <c r="CN74" s="201"/>
      <c r="CO74" s="201"/>
      <c r="CP74" s="201"/>
      <c r="CQ74" s="201"/>
      <c r="CR74" s="202"/>
      <c r="CS74" s="612"/>
      <c r="CT74" s="613"/>
      <c r="CU74" s="613"/>
      <c r="CV74" s="613"/>
      <c r="CW74" s="613"/>
      <c r="CX74" s="613"/>
      <c r="CY74" s="614"/>
      <c r="DA74" s="16"/>
      <c r="DF74" s="16"/>
      <c r="DH74" s="736"/>
      <c r="DI74" s="737"/>
      <c r="DJ74" s="737"/>
      <c r="DK74" s="737"/>
      <c r="DL74" s="737"/>
      <c r="DM74" s="737"/>
      <c r="DN74" s="737"/>
      <c r="DO74" s="502"/>
      <c r="DP74" s="738"/>
      <c r="DQ74" s="738"/>
      <c r="DR74" s="738"/>
      <c r="DS74" s="738"/>
      <c r="DT74" s="738"/>
      <c r="DU74" s="738"/>
      <c r="DV74" s="738"/>
    </row>
    <row r="75" spans="1:137"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19"/>
      <c r="AL75" s="220"/>
      <c r="AM75" s="220"/>
      <c r="AN75" s="220"/>
      <c r="AO75" s="220"/>
      <c r="AP75" s="220"/>
      <c r="AQ75" s="220"/>
      <c r="AR75" s="221"/>
      <c r="AS75" s="219"/>
      <c r="AT75" s="220"/>
      <c r="AU75" s="220"/>
      <c r="AV75" s="220"/>
      <c r="AW75" s="220"/>
      <c r="AX75" s="220"/>
      <c r="AY75" s="220"/>
      <c r="AZ75" s="221"/>
      <c r="BA75" s="219"/>
      <c r="BB75" s="220"/>
      <c r="BC75" s="220"/>
      <c r="BD75" s="220"/>
      <c r="BE75" s="220"/>
      <c r="BF75" s="220"/>
      <c r="BG75" s="220"/>
      <c r="BH75" s="221"/>
      <c r="BI75" s="219"/>
      <c r="BJ75" s="220"/>
      <c r="BK75" s="220"/>
      <c r="BL75" s="220"/>
      <c r="BM75" s="220"/>
      <c r="BN75" s="220"/>
      <c r="BO75" s="220"/>
      <c r="BP75" s="221"/>
      <c r="BQ75" s="234"/>
      <c r="BR75" s="235"/>
      <c r="BS75" s="235"/>
      <c r="BT75" s="235"/>
      <c r="BU75" s="235"/>
      <c r="BV75" s="235"/>
      <c r="BW75" s="236"/>
      <c r="BX75" s="666"/>
      <c r="BY75" s="667"/>
      <c r="BZ75" s="667"/>
      <c r="CA75" s="667"/>
      <c r="CB75" s="667"/>
      <c r="CC75" s="667"/>
      <c r="CD75" s="668"/>
      <c r="CE75" s="612"/>
      <c r="CF75" s="613"/>
      <c r="CG75" s="613"/>
      <c r="CH75" s="613"/>
      <c r="CI75" s="613"/>
      <c r="CJ75" s="613"/>
      <c r="CK75" s="614"/>
      <c r="CL75" s="219"/>
      <c r="CM75" s="220"/>
      <c r="CN75" s="220"/>
      <c r="CO75" s="220"/>
      <c r="CP75" s="220"/>
      <c r="CQ75" s="220"/>
      <c r="CR75" s="221"/>
      <c r="CS75" s="612"/>
      <c r="CT75" s="613"/>
      <c r="CU75" s="613"/>
      <c r="CV75" s="613"/>
      <c r="CW75" s="613"/>
      <c r="CX75" s="613"/>
      <c r="CY75" s="614"/>
      <c r="DA75" s="16"/>
      <c r="DF75" s="16"/>
      <c r="DH75" s="737"/>
      <c r="DI75" s="737"/>
      <c r="DJ75" s="737"/>
      <c r="DK75" s="737"/>
      <c r="DL75" s="737"/>
      <c r="DM75" s="737"/>
      <c r="DN75" s="737"/>
      <c r="DO75" s="738"/>
      <c r="DP75" s="738"/>
      <c r="DQ75" s="738"/>
      <c r="DR75" s="738"/>
      <c r="DS75" s="738"/>
      <c r="DT75" s="738"/>
      <c r="DU75" s="738"/>
      <c r="DV75" s="738"/>
    </row>
    <row r="76" spans="1:137"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19"/>
      <c r="AL76" s="220"/>
      <c r="AM76" s="220"/>
      <c r="AN76" s="220"/>
      <c r="AO76" s="220"/>
      <c r="AP76" s="220"/>
      <c r="AQ76" s="220"/>
      <c r="AR76" s="221"/>
      <c r="AS76" s="219"/>
      <c r="AT76" s="220"/>
      <c r="AU76" s="220"/>
      <c r="AV76" s="220"/>
      <c r="AW76" s="220"/>
      <c r="AX76" s="220"/>
      <c r="AY76" s="220"/>
      <c r="AZ76" s="221"/>
      <c r="BA76" s="219"/>
      <c r="BB76" s="220"/>
      <c r="BC76" s="220"/>
      <c r="BD76" s="220"/>
      <c r="BE76" s="220"/>
      <c r="BF76" s="220"/>
      <c r="BG76" s="220"/>
      <c r="BH76" s="221"/>
      <c r="BI76" s="219"/>
      <c r="BJ76" s="220"/>
      <c r="BK76" s="220"/>
      <c r="BL76" s="220"/>
      <c r="BM76" s="220"/>
      <c r="BN76" s="220"/>
      <c r="BO76" s="220"/>
      <c r="BP76" s="221"/>
      <c r="BQ76" s="234"/>
      <c r="BR76" s="235"/>
      <c r="BS76" s="235"/>
      <c r="BT76" s="235"/>
      <c r="BU76" s="235"/>
      <c r="BV76" s="235"/>
      <c r="BW76" s="236"/>
      <c r="BX76" s="666"/>
      <c r="BY76" s="667"/>
      <c r="BZ76" s="667"/>
      <c r="CA76" s="667"/>
      <c r="CB76" s="667"/>
      <c r="CC76" s="667"/>
      <c r="CD76" s="668"/>
      <c r="CE76" s="612"/>
      <c r="CF76" s="613"/>
      <c r="CG76" s="613"/>
      <c r="CH76" s="613"/>
      <c r="CI76" s="613"/>
      <c r="CJ76" s="613"/>
      <c r="CK76" s="614"/>
      <c r="CL76" s="219"/>
      <c r="CM76" s="220"/>
      <c r="CN76" s="220"/>
      <c r="CO76" s="220"/>
      <c r="CP76" s="220"/>
      <c r="CQ76" s="220"/>
      <c r="CR76" s="221"/>
      <c r="CS76" s="612"/>
      <c r="CT76" s="613"/>
      <c r="CU76" s="613"/>
      <c r="CV76" s="613"/>
      <c r="CW76" s="613"/>
      <c r="CX76" s="613"/>
      <c r="CY76" s="614"/>
      <c r="DA76" s="16"/>
      <c r="DF76" s="16"/>
      <c r="DH76" s="737"/>
      <c r="DI76" s="737"/>
      <c r="DJ76" s="737"/>
      <c r="DK76" s="737"/>
      <c r="DL76" s="737"/>
      <c r="DM76" s="737"/>
      <c r="DN76" s="737"/>
      <c r="DO76" s="738"/>
      <c r="DP76" s="738"/>
      <c r="DQ76" s="738"/>
      <c r="DR76" s="738"/>
      <c r="DS76" s="738"/>
      <c r="DT76" s="738"/>
      <c r="DU76" s="738"/>
      <c r="DV76" s="738"/>
    </row>
    <row r="77" spans="1:137"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19"/>
      <c r="AL77" s="220"/>
      <c r="AM77" s="220"/>
      <c r="AN77" s="220"/>
      <c r="AO77" s="220"/>
      <c r="AP77" s="220"/>
      <c r="AQ77" s="220"/>
      <c r="AR77" s="221"/>
      <c r="AS77" s="219"/>
      <c r="AT77" s="220"/>
      <c r="AU77" s="220"/>
      <c r="AV77" s="220"/>
      <c r="AW77" s="220"/>
      <c r="AX77" s="220"/>
      <c r="AY77" s="220"/>
      <c r="AZ77" s="221"/>
      <c r="BA77" s="219"/>
      <c r="BB77" s="220"/>
      <c r="BC77" s="220"/>
      <c r="BD77" s="220"/>
      <c r="BE77" s="220"/>
      <c r="BF77" s="220"/>
      <c r="BG77" s="220"/>
      <c r="BH77" s="221"/>
      <c r="BI77" s="219"/>
      <c r="BJ77" s="220"/>
      <c r="BK77" s="220"/>
      <c r="BL77" s="220"/>
      <c r="BM77" s="220"/>
      <c r="BN77" s="220"/>
      <c r="BO77" s="220"/>
      <c r="BP77" s="221"/>
      <c r="BQ77" s="234"/>
      <c r="BR77" s="235"/>
      <c r="BS77" s="235"/>
      <c r="BT77" s="235"/>
      <c r="BU77" s="235"/>
      <c r="BV77" s="235"/>
      <c r="BW77" s="236"/>
      <c r="BX77" s="666"/>
      <c r="BY77" s="667"/>
      <c r="BZ77" s="667"/>
      <c r="CA77" s="667"/>
      <c r="CB77" s="667"/>
      <c r="CC77" s="667"/>
      <c r="CD77" s="668"/>
      <c r="CE77" s="612"/>
      <c r="CF77" s="613"/>
      <c r="CG77" s="613"/>
      <c r="CH77" s="613"/>
      <c r="CI77" s="613"/>
      <c r="CJ77" s="613"/>
      <c r="CK77" s="614"/>
      <c r="CL77" s="219"/>
      <c r="CM77" s="220"/>
      <c r="CN77" s="220"/>
      <c r="CO77" s="220"/>
      <c r="CP77" s="220"/>
      <c r="CQ77" s="220"/>
      <c r="CR77" s="221"/>
      <c r="CS77" s="612"/>
      <c r="CT77" s="613"/>
      <c r="CU77" s="613"/>
      <c r="CV77" s="613"/>
      <c r="CW77" s="613"/>
      <c r="CX77" s="613"/>
      <c r="CY77" s="614"/>
      <c r="DA77" s="16"/>
      <c r="DF77" s="16"/>
      <c r="DH77" s="737"/>
      <c r="DI77" s="737"/>
      <c r="DJ77" s="737"/>
      <c r="DK77" s="737"/>
      <c r="DL77" s="737"/>
      <c r="DM77" s="737"/>
      <c r="DN77" s="737"/>
      <c r="DO77" s="738"/>
      <c r="DP77" s="738"/>
      <c r="DQ77" s="738"/>
      <c r="DR77" s="738"/>
      <c r="DS77" s="738"/>
      <c r="DT77" s="738"/>
      <c r="DU77" s="738"/>
      <c r="DV77" s="738"/>
    </row>
    <row r="78" spans="1:137"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219"/>
      <c r="AC78" s="220"/>
      <c r="AD78" s="220"/>
      <c r="AE78" s="220"/>
      <c r="AF78" s="220"/>
      <c r="AG78" s="220"/>
      <c r="AH78" s="220"/>
      <c r="AI78" s="220"/>
      <c r="AJ78" s="221"/>
      <c r="AK78" s="535" t="s">
        <v>332</v>
      </c>
      <c r="AL78" s="536"/>
      <c r="AM78" s="536"/>
      <c r="AN78" s="536"/>
      <c r="AO78" s="536"/>
      <c r="AP78" s="536"/>
      <c r="AQ78" s="536"/>
      <c r="AR78" s="537"/>
      <c r="AS78" s="535" t="s">
        <v>332</v>
      </c>
      <c r="AT78" s="536"/>
      <c r="AU78" s="536"/>
      <c r="AV78" s="536"/>
      <c r="AW78" s="536"/>
      <c r="AX78" s="536"/>
      <c r="AY78" s="536"/>
      <c r="AZ78" s="537"/>
      <c r="BA78" s="535" t="s">
        <v>332</v>
      </c>
      <c r="BB78" s="536"/>
      <c r="BC78" s="536"/>
      <c r="BD78" s="536"/>
      <c r="BE78" s="536"/>
      <c r="BF78" s="536"/>
      <c r="BG78" s="536"/>
      <c r="BH78" s="537"/>
      <c r="BI78" s="535" t="s">
        <v>332</v>
      </c>
      <c r="BJ78" s="536"/>
      <c r="BK78" s="536"/>
      <c r="BL78" s="536"/>
      <c r="BM78" s="536"/>
      <c r="BN78" s="536"/>
      <c r="BO78" s="536"/>
      <c r="BP78" s="537"/>
      <c r="BQ78" s="535" t="s">
        <v>332</v>
      </c>
      <c r="BR78" s="536"/>
      <c r="BS78" s="536"/>
      <c r="BT78" s="536"/>
      <c r="BU78" s="536"/>
      <c r="BV78" s="536"/>
      <c r="BW78" s="536"/>
      <c r="BX78" s="535" t="s">
        <v>332</v>
      </c>
      <c r="BY78" s="536"/>
      <c r="BZ78" s="536"/>
      <c r="CA78" s="536"/>
      <c r="CB78" s="536"/>
      <c r="CC78" s="536"/>
      <c r="CD78" s="536"/>
      <c r="CE78" s="535" t="s">
        <v>332</v>
      </c>
      <c r="CF78" s="536"/>
      <c r="CG78" s="536"/>
      <c r="CH78" s="536"/>
      <c r="CI78" s="536"/>
      <c r="CJ78" s="536"/>
      <c r="CK78" s="536"/>
      <c r="CL78" s="535" t="s">
        <v>332</v>
      </c>
      <c r="CM78" s="536"/>
      <c r="CN78" s="536"/>
      <c r="CO78" s="536"/>
      <c r="CP78" s="536"/>
      <c r="CQ78" s="536"/>
      <c r="CR78" s="536"/>
      <c r="CS78" s="535" t="s">
        <v>332</v>
      </c>
      <c r="CT78" s="536"/>
      <c r="CU78" s="536"/>
      <c r="CV78" s="536"/>
      <c r="CW78" s="536"/>
      <c r="CX78" s="536"/>
      <c r="CY78" s="537"/>
      <c r="DA78" s="16"/>
      <c r="DF78" s="16"/>
      <c r="DH78" s="737"/>
      <c r="DI78" s="737"/>
      <c r="DJ78" s="737"/>
      <c r="DK78" s="737"/>
      <c r="DL78" s="737"/>
      <c r="DM78" s="737"/>
      <c r="DN78" s="737"/>
      <c r="DO78" s="738"/>
      <c r="DP78" s="738"/>
      <c r="DQ78" s="738"/>
      <c r="DR78" s="738"/>
      <c r="DS78" s="738"/>
      <c r="DT78" s="738"/>
      <c r="DU78" s="738"/>
      <c r="DV78" s="738"/>
    </row>
    <row r="79" spans="1:137" ht="22.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246"/>
      <c r="AB79" s="675">
        <v>0</v>
      </c>
      <c r="AC79" s="673"/>
      <c r="AD79" s="673"/>
      <c r="AE79" s="673">
        <v>1</v>
      </c>
      <c r="AF79" s="673"/>
      <c r="AG79" s="673"/>
      <c r="AH79" s="673">
        <v>2</v>
      </c>
      <c r="AI79" s="673"/>
      <c r="AJ79" s="674"/>
      <c r="AK79" s="1447">
        <v>520</v>
      </c>
      <c r="AL79" s="1447"/>
      <c r="AM79" s="1447"/>
      <c r="AN79" s="1447"/>
      <c r="AO79" s="1447"/>
      <c r="AP79" s="1447"/>
      <c r="AQ79" s="1447"/>
      <c r="AR79" s="1447"/>
      <c r="AS79" s="1447">
        <v>300</v>
      </c>
      <c r="AT79" s="1447"/>
      <c r="AU79" s="1447"/>
      <c r="AV79" s="1447"/>
      <c r="AW79" s="1447"/>
      <c r="AX79" s="1447"/>
      <c r="AY79" s="1447"/>
      <c r="AZ79" s="1447"/>
      <c r="BA79" s="347">
        <f t="shared" ref="BA79:BA88" si="2">SUM(AK79:AZ79)</f>
        <v>820</v>
      </c>
      <c r="BB79" s="605"/>
      <c r="BC79" s="605"/>
      <c r="BD79" s="605"/>
      <c r="BE79" s="605"/>
      <c r="BF79" s="605"/>
      <c r="BG79" s="605"/>
      <c r="BH79" s="605"/>
      <c r="BI79" s="1447"/>
      <c r="BJ79" s="1447"/>
      <c r="BK79" s="1447"/>
      <c r="BL79" s="1447"/>
      <c r="BM79" s="1447"/>
      <c r="BN79" s="1447"/>
      <c r="BO79" s="1447"/>
      <c r="BP79" s="1505"/>
      <c r="BQ79" s="1447"/>
      <c r="BR79" s="605"/>
      <c r="BS79" s="605"/>
      <c r="BT79" s="605"/>
      <c r="BU79" s="605"/>
      <c r="BV79" s="605"/>
      <c r="BW79" s="605"/>
      <c r="BX79" s="1447">
        <v>3630</v>
      </c>
      <c r="BY79" s="1447"/>
      <c r="BZ79" s="1447"/>
      <c r="CA79" s="1447"/>
      <c r="CB79" s="1447"/>
      <c r="CC79" s="1447"/>
      <c r="CD79" s="1447"/>
      <c r="CE79" s="1447">
        <v>760</v>
      </c>
      <c r="CF79" s="1447"/>
      <c r="CG79" s="1447"/>
      <c r="CH79" s="1447"/>
      <c r="CI79" s="1447"/>
      <c r="CJ79" s="1447"/>
      <c r="CK79" s="1447"/>
      <c r="CL79" s="347">
        <f t="shared" ref="CL79:CL88" si="3">SUM(BX79:CK79)</f>
        <v>4390</v>
      </c>
      <c r="CM79" s="347"/>
      <c r="CN79" s="347"/>
      <c r="CO79" s="347"/>
      <c r="CP79" s="347"/>
      <c r="CQ79" s="347"/>
      <c r="CR79" s="347"/>
      <c r="CS79" s="1447">
        <v>2180</v>
      </c>
      <c r="CT79" s="1447"/>
      <c r="CU79" s="1447"/>
      <c r="CV79" s="1447"/>
      <c r="CW79" s="1447"/>
      <c r="CX79" s="1447"/>
      <c r="CY79" s="1517"/>
      <c r="DA79" s="16"/>
      <c r="DF79" s="16"/>
      <c r="DH79" s="734"/>
      <c r="DI79" s="734"/>
      <c r="DJ79" s="734"/>
      <c r="DK79" s="734"/>
      <c r="DL79" s="734"/>
      <c r="DM79" s="734"/>
      <c r="DN79" s="734"/>
      <c r="DO79" s="734"/>
      <c r="DP79" s="734"/>
      <c r="DQ79" s="734"/>
      <c r="DR79" s="734"/>
      <c r="DS79" s="734"/>
      <c r="DT79" s="734"/>
      <c r="DU79" s="734"/>
      <c r="DV79" s="734"/>
    </row>
    <row r="80" spans="1:137"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246"/>
      <c r="AB80" s="669">
        <v>0</v>
      </c>
      <c r="AC80" s="670"/>
      <c r="AD80" s="670"/>
      <c r="AE80" s="670">
        <v>2</v>
      </c>
      <c r="AF80" s="670"/>
      <c r="AG80" s="670"/>
      <c r="AH80" s="670">
        <v>2</v>
      </c>
      <c r="AI80" s="670"/>
      <c r="AJ80" s="671"/>
      <c r="AK80" s="1448">
        <v>8580</v>
      </c>
      <c r="AL80" s="1448"/>
      <c r="AM80" s="1448"/>
      <c r="AN80" s="1448"/>
      <c r="AO80" s="1448"/>
      <c r="AP80" s="1448"/>
      <c r="AQ80" s="1448"/>
      <c r="AR80" s="1448"/>
      <c r="AS80" s="1448">
        <v>7500</v>
      </c>
      <c r="AT80" s="1448"/>
      <c r="AU80" s="1448"/>
      <c r="AV80" s="1448"/>
      <c r="AW80" s="1448"/>
      <c r="AX80" s="1448"/>
      <c r="AY80" s="1448"/>
      <c r="AZ80" s="1448"/>
      <c r="BA80" s="330">
        <f t="shared" si="2"/>
        <v>16080</v>
      </c>
      <c r="BB80" s="619"/>
      <c r="BC80" s="619"/>
      <c r="BD80" s="619"/>
      <c r="BE80" s="619"/>
      <c r="BF80" s="619"/>
      <c r="BG80" s="619"/>
      <c r="BH80" s="619"/>
      <c r="BI80" s="1448">
        <v>1040</v>
      </c>
      <c r="BJ80" s="1448"/>
      <c r="BK80" s="1448"/>
      <c r="BL80" s="1448"/>
      <c r="BM80" s="1448"/>
      <c r="BN80" s="1448"/>
      <c r="BO80" s="1448"/>
      <c r="BP80" s="1518"/>
      <c r="BQ80" s="309"/>
      <c r="BR80" s="310"/>
      <c r="BS80" s="310"/>
      <c r="BT80" s="310"/>
      <c r="BU80" s="310"/>
      <c r="BV80" s="310"/>
      <c r="BW80" s="310"/>
      <c r="BX80" s="1448">
        <v>83160</v>
      </c>
      <c r="BY80" s="1448"/>
      <c r="BZ80" s="1448"/>
      <c r="CA80" s="1448"/>
      <c r="CB80" s="1448"/>
      <c r="CC80" s="1448"/>
      <c r="CD80" s="1448"/>
      <c r="CE80" s="1448">
        <v>11020</v>
      </c>
      <c r="CF80" s="1448"/>
      <c r="CG80" s="1448"/>
      <c r="CH80" s="1448"/>
      <c r="CI80" s="1448"/>
      <c r="CJ80" s="1448"/>
      <c r="CK80" s="1448"/>
      <c r="CL80" s="330">
        <f t="shared" si="3"/>
        <v>94180</v>
      </c>
      <c r="CM80" s="330"/>
      <c r="CN80" s="330"/>
      <c r="CO80" s="330"/>
      <c r="CP80" s="330"/>
      <c r="CQ80" s="330"/>
      <c r="CR80" s="330"/>
      <c r="CS80" s="1448">
        <v>11750</v>
      </c>
      <c r="CT80" s="1448"/>
      <c r="CU80" s="1448"/>
      <c r="CV80" s="1448"/>
      <c r="CW80" s="1448"/>
      <c r="CX80" s="1448"/>
      <c r="CY80" s="1521"/>
      <c r="DA80" s="16"/>
      <c r="DF80" s="16"/>
      <c r="DH80" s="734"/>
      <c r="DI80" s="734"/>
      <c r="DJ80" s="734"/>
      <c r="DK80" s="734"/>
      <c r="DL80" s="734"/>
      <c r="DM80" s="734"/>
      <c r="DN80" s="734"/>
      <c r="DO80" s="734"/>
      <c r="DP80" s="734"/>
      <c r="DQ80" s="734"/>
      <c r="DR80" s="734"/>
      <c r="DS80" s="734"/>
      <c r="DT80" s="734"/>
      <c r="DU80" s="734"/>
      <c r="DV80" s="734"/>
    </row>
    <row r="81" spans="1:126"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246"/>
      <c r="AB81" s="669">
        <v>0</v>
      </c>
      <c r="AC81" s="670"/>
      <c r="AD81" s="670"/>
      <c r="AE81" s="670">
        <v>3</v>
      </c>
      <c r="AF81" s="670"/>
      <c r="AG81" s="670"/>
      <c r="AH81" s="670">
        <v>2</v>
      </c>
      <c r="AI81" s="670"/>
      <c r="AJ81" s="671"/>
      <c r="AK81" s="1448">
        <v>2860</v>
      </c>
      <c r="AL81" s="1448"/>
      <c r="AM81" s="1448"/>
      <c r="AN81" s="1448"/>
      <c r="AO81" s="1448"/>
      <c r="AP81" s="1448"/>
      <c r="AQ81" s="1448"/>
      <c r="AR81" s="1448"/>
      <c r="AS81" s="1448">
        <v>4200</v>
      </c>
      <c r="AT81" s="1448"/>
      <c r="AU81" s="1448"/>
      <c r="AV81" s="1448"/>
      <c r="AW81" s="1448"/>
      <c r="AX81" s="1448"/>
      <c r="AY81" s="1448"/>
      <c r="AZ81" s="1448"/>
      <c r="BA81" s="330">
        <f t="shared" si="2"/>
        <v>7060</v>
      </c>
      <c r="BB81" s="619"/>
      <c r="BC81" s="619"/>
      <c r="BD81" s="619"/>
      <c r="BE81" s="619"/>
      <c r="BF81" s="619"/>
      <c r="BG81" s="619"/>
      <c r="BH81" s="619"/>
      <c r="BI81" s="1448">
        <v>1040</v>
      </c>
      <c r="BJ81" s="1448"/>
      <c r="BK81" s="1448"/>
      <c r="BL81" s="1448"/>
      <c r="BM81" s="1448"/>
      <c r="BN81" s="1448"/>
      <c r="BO81" s="1448"/>
      <c r="BP81" s="1518"/>
      <c r="BQ81" s="309"/>
      <c r="BR81" s="310"/>
      <c r="BS81" s="310"/>
      <c r="BT81" s="310"/>
      <c r="BU81" s="310"/>
      <c r="BV81" s="310"/>
      <c r="BW81" s="310"/>
      <c r="BX81" s="1448">
        <v>47850</v>
      </c>
      <c r="BY81" s="1448"/>
      <c r="BZ81" s="1448"/>
      <c r="CA81" s="1448"/>
      <c r="CB81" s="1448"/>
      <c r="CC81" s="1448"/>
      <c r="CD81" s="1448"/>
      <c r="CE81" s="1448">
        <v>4940</v>
      </c>
      <c r="CF81" s="1448"/>
      <c r="CG81" s="1448"/>
      <c r="CH81" s="1448"/>
      <c r="CI81" s="1448"/>
      <c r="CJ81" s="1448"/>
      <c r="CK81" s="1448"/>
      <c r="CL81" s="330">
        <f t="shared" si="3"/>
        <v>52790</v>
      </c>
      <c r="CM81" s="330"/>
      <c r="CN81" s="330"/>
      <c r="CO81" s="330"/>
      <c r="CP81" s="330"/>
      <c r="CQ81" s="330"/>
      <c r="CR81" s="330"/>
      <c r="CS81" s="1448">
        <v>8380</v>
      </c>
      <c r="CT81" s="1448"/>
      <c r="CU81" s="1448"/>
      <c r="CV81" s="1448"/>
      <c r="CW81" s="1448"/>
      <c r="CX81" s="1448"/>
      <c r="CY81" s="1521"/>
      <c r="DA81" s="16"/>
      <c r="DF81" s="16"/>
      <c r="DH81" s="734"/>
      <c r="DI81" s="734"/>
      <c r="DJ81" s="734"/>
      <c r="DK81" s="734"/>
      <c r="DL81" s="734"/>
      <c r="DM81" s="734"/>
      <c r="DN81" s="734"/>
      <c r="DO81" s="734"/>
      <c r="DP81" s="734"/>
      <c r="DQ81" s="734"/>
      <c r="DR81" s="734"/>
      <c r="DS81" s="734"/>
      <c r="DT81" s="734"/>
      <c r="DU81" s="734"/>
      <c r="DV81" s="734"/>
    </row>
    <row r="82" spans="1:126"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246"/>
      <c r="AB82" s="669">
        <v>0</v>
      </c>
      <c r="AC82" s="670"/>
      <c r="AD82" s="670"/>
      <c r="AE82" s="670">
        <v>4</v>
      </c>
      <c r="AF82" s="670"/>
      <c r="AG82" s="670"/>
      <c r="AH82" s="670">
        <v>2</v>
      </c>
      <c r="AI82" s="670"/>
      <c r="AJ82" s="671"/>
      <c r="AK82" s="1448">
        <v>520</v>
      </c>
      <c r="AL82" s="1448"/>
      <c r="AM82" s="1448"/>
      <c r="AN82" s="1448"/>
      <c r="AO82" s="1448"/>
      <c r="AP82" s="1448"/>
      <c r="AQ82" s="1448"/>
      <c r="AR82" s="1448"/>
      <c r="AS82" s="1448">
        <v>600</v>
      </c>
      <c r="AT82" s="1448"/>
      <c r="AU82" s="1448"/>
      <c r="AV82" s="1448"/>
      <c r="AW82" s="1448"/>
      <c r="AX82" s="1448"/>
      <c r="AY82" s="1448"/>
      <c r="AZ82" s="1448"/>
      <c r="BA82" s="330">
        <f t="shared" si="2"/>
        <v>1120</v>
      </c>
      <c r="BB82" s="619"/>
      <c r="BC82" s="619"/>
      <c r="BD82" s="619"/>
      <c r="BE82" s="619"/>
      <c r="BF82" s="619"/>
      <c r="BG82" s="619"/>
      <c r="BH82" s="619"/>
      <c r="BI82" s="1448">
        <v>520</v>
      </c>
      <c r="BJ82" s="1448"/>
      <c r="BK82" s="1448"/>
      <c r="BL82" s="1448"/>
      <c r="BM82" s="1448"/>
      <c r="BN82" s="1448"/>
      <c r="BO82" s="1448"/>
      <c r="BP82" s="1518"/>
      <c r="BQ82" s="309"/>
      <c r="BR82" s="310"/>
      <c r="BS82" s="310"/>
      <c r="BT82" s="310"/>
      <c r="BU82" s="310"/>
      <c r="BV82" s="310"/>
      <c r="BW82" s="310"/>
      <c r="BX82" s="1448">
        <v>31350</v>
      </c>
      <c r="BY82" s="1448"/>
      <c r="BZ82" s="1448"/>
      <c r="CA82" s="1448"/>
      <c r="CB82" s="1448"/>
      <c r="CC82" s="1448"/>
      <c r="CD82" s="1448"/>
      <c r="CE82" s="1448">
        <v>1520</v>
      </c>
      <c r="CF82" s="1448"/>
      <c r="CG82" s="1448"/>
      <c r="CH82" s="1448"/>
      <c r="CI82" s="1448"/>
      <c r="CJ82" s="1448"/>
      <c r="CK82" s="1448"/>
      <c r="CL82" s="330">
        <f t="shared" si="3"/>
        <v>32870</v>
      </c>
      <c r="CM82" s="330"/>
      <c r="CN82" s="330"/>
      <c r="CO82" s="330"/>
      <c r="CP82" s="330"/>
      <c r="CQ82" s="330"/>
      <c r="CR82" s="330"/>
      <c r="CS82" s="1448">
        <v>3700</v>
      </c>
      <c r="CT82" s="1448"/>
      <c r="CU82" s="1448"/>
      <c r="CV82" s="1448"/>
      <c r="CW82" s="1448"/>
      <c r="CX82" s="1448"/>
      <c r="CY82" s="1521"/>
      <c r="DA82" s="16"/>
      <c r="DF82" s="16"/>
      <c r="DH82" s="734"/>
      <c r="DI82" s="734"/>
      <c r="DJ82" s="734"/>
      <c r="DK82" s="734"/>
      <c r="DL82" s="734"/>
      <c r="DM82" s="734"/>
      <c r="DN82" s="734"/>
      <c r="DO82" s="734"/>
      <c r="DP82" s="734"/>
      <c r="DQ82" s="734"/>
      <c r="DR82" s="734"/>
      <c r="DS82" s="734"/>
      <c r="DT82" s="734"/>
      <c r="DU82" s="734"/>
      <c r="DV82" s="734"/>
    </row>
    <row r="83" spans="1:126"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246"/>
      <c r="AB83" s="669">
        <v>0</v>
      </c>
      <c r="AC83" s="670"/>
      <c r="AD83" s="670"/>
      <c r="AE83" s="670">
        <v>5</v>
      </c>
      <c r="AF83" s="670"/>
      <c r="AG83" s="670"/>
      <c r="AH83" s="670">
        <v>2</v>
      </c>
      <c r="AI83" s="670"/>
      <c r="AJ83" s="671"/>
      <c r="AK83" s="1448">
        <v>1040</v>
      </c>
      <c r="AL83" s="1448"/>
      <c r="AM83" s="1448"/>
      <c r="AN83" s="1448"/>
      <c r="AO83" s="1448"/>
      <c r="AP83" s="1448"/>
      <c r="AQ83" s="1448"/>
      <c r="AR83" s="1448"/>
      <c r="AS83" s="1448">
        <v>600</v>
      </c>
      <c r="AT83" s="1448"/>
      <c r="AU83" s="1448"/>
      <c r="AV83" s="1448"/>
      <c r="AW83" s="1448"/>
      <c r="AX83" s="1448"/>
      <c r="AY83" s="1448"/>
      <c r="AZ83" s="1448"/>
      <c r="BA83" s="330">
        <f t="shared" si="2"/>
        <v>1640</v>
      </c>
      <c r="BB83" s="619"/>
      <c r="BC83" s="619"/>
      <c r="BD83" s="619"/>
      <c r="BE83" s="619"/>
      <c r="BF83" s="619"/>
      <c r="BG83" s="619"/>
      <c r="BH83" s="619"/>
      <c r="BI83" s="1448"/>
      <c r="BJ83" s="1448"/>
      <c r="BK83" s="1448"/>
      <c r="BL83" s="1448"/>
      <c r="BM83" s="1448"/>
      <c r="BN83" s="1448"/>
      <c r="BO83" s="1448"/>
      <c r="BP83" s="1518"/>
      <c r="BQ83" s="309"/>
      <c r="BR83" s="310"/>
      <c r="BS83" s="310"/>
      <c r="BT83" s="310"/>
      <c r="BU83" s="310"/>
      <c r="BV83" s="310"/>
      <c r="BW83" s="310"/>
      <c r="BX83" s="1448">
        <v>12210</v>
      </c>
      <c r="BY83" s="1448"/>
      <c r="BZ83" s="1448"/>
      <c r="CA83" s="1448"/>
      <c r="CB83" s="1448"/>
      <c r="CC83" s="1448"/>
      <c r="CD83" s="1448"/>
      <c r="CE83" s="1448">
        <v>1140</v>
      </c>
      <c r="CF83" s="1448"/>
      <c r="CG83" s="1448"/>
      <c r="CH83" s="1448"/>
      <c r="CI83" s="1448"/>
      <c r="CJ83" s="1448"/>
      <c r="CK83" s="1448"/>
      <c r="CL83" s="330">
        <f t="shared" si="3"/>
        <v>13350</v>
      </c>
      <c r="CM83" s="330"/>
      <c r="CN83" s="330"/>
      <c r="CO83" s="330"/>
      <c r="CP83" s="330"/>
      <c r="CQ83" s="330"/>
      <c r="CR83" s="330"/>
      <c r="CS83" s="1448">
        <v>630</v>
      </c>
      <c r="CT83" s="1448"/>
      <c r="CU83" s="1448"/>
      <c r="CV83" s="1448"/>
      <c r="CW83" s="1448"/>
      <c r="CX83" s="1448"/>
      <c r="CY83" s="1521"/>
      <c r="DA83" s="16"/>
      <c r="DF83" s="16"/>
      <c r="DH83" s="734"/>
      <c r="DI83" s="734"/>
      <c r="DJ83" s="734"/>
      <c r="DK83" s="734"/>
      <c r="DL83" s="734"/>
      <c r="DM83" s="734"/>
      <c r="DN83" s="734"/>
      <c r="DO83" s="734"/>
      <c r="DP83" s="734"/>
      <c r="DQ83" s="734"/>
      <c r="DR83" s="734"/>
      <c r="DS83" s="734"/>
      <c r="DT83" s="734"/>
      <c r="DU83" s="734"/>
      <c r="DV83" s="734"/>
    </row>
    <row r="84" spans="1:126"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246"/>
      <c r="AB84" s="669">
        <v>0</v>
      </c>
      <c r="AC84" s="670"/>
      <c r="AD84" s="670"/>
      <c r="AE84" s="670">
        <v>6</v>
      </c>
      <c r="AF84" s="670"/>
      <c r="AG84" s="670"/>
      <c r="AH84" s="670">
        <v>2</v>
      </c>
      <c r="AI84" s="670"/>
      <c r="AJ84" s="671"/>
      <c r="AK84" s="1448">
        <v>260</v>
      </c>
      <c r="AL84" s="1448"/>
      <c r="AM84" s="1448"/>
      <c r="AN84" s="1448"/>
      <c r="AO84" s="1448"/>
      <c r="AP84" s="1448"/>
      <c r="AQ84" s="1448"/>
      <c r="AR84" s="1448"/>
      <c r="AS84" s="1448"/>
      <c r="AT84" s="1448"/>
      <c r="AU84" s="1448"/>
      <c r="AV84" s="1448"/>
      <c r="AW84" s="1448"/>
      <c r="AX84" s="1448"/>
      <c r="AY84" s="1448"/>
      <c r="AZ84" s="1448"/>
      <c r="BA84" s="330">
        <f t="shared" si="2"/>
        <v>260</v>
      </c>
      <c r="BB84" s="619"/>
      <c r="BC84" s="619"/>
      <c r="BD84" s="619"/>
      <c r="BE84" s="619"/>
      <c r="BF84" s="619"/>
      <c r="BG84" s="619"/>
      <c r="BH84" s="619"/>
      <c r="BI84" s="1448"/>
      <c r="BJ84" s="1448"/>
      <c r="BK84" s="1448"/>
      <c r="BL84" s="1448"/>
      <c r="BM84" s="1448"/>
      <c r="BN84" s="1448"/>
      <c r="BO84" s="1448"/>
      <c r="BP84" s="1518"/>
      <c r="BQ84" s="309"/>
      <c r="BR84" s="310"/>
      <c r="BS84" s="310"/>
      <c r="BT84" s="310"/>
      <c r="BU84" s="310"/>
      <c r="BV84" s="310"/>
      <c r="BW84" s="310"/>
      <c r="BX84" s="1448">
        <v>7920</v>
      </c>
      <c r="BY84" s="1448"/>
      <c r="BZ84" s="1448"/>
      <c r="CA84" s="1448"/>
      <c r="CB84" s="1448"/>
      <c r="CC84" s="1448"/>
      <c r="CD84" s="1448"/>
      <c r="CE84" s="1448">
        <v>1140</v>
      </c>
      <c r="CF84" s="1448"/>
      <c r="CG84" s="1448"/>
      <c r="CH84" s="1448"/>
      <c r="CI84" s="1448"/>
      <c r="CJ84" s="1448"/>
      <c r="CK84" s="1448"/>
      <c r="CL84" s="330">
        <f t="shared" si="3"/>
        <v>9060</v>
      </c>
      <c r="CM84" s="330"/>
      <c r="CN84" s="330"/>
      <c r="CO84" s="330"/>
      <c r="CP84" s="330"/>
      <c r="CQ84" s="330"/>
      <c r="CR84" s="330"/>
      <c r="CS84" s="1448">
        <v>1040</v>
      </c>
      <c r="CT84" s="1448"/>
      <c r="CU84" s="1448"/>
      <c r="CV84" s="1448"/>
      <c r="CW84" s="1448"/>
      <c r="CX84" s="1448"/>
      <c r="CY84" s="1521"/>
      <c r="DA84" s="16"/>
      <c r="DF84" s="16"/>
      <c r="DH84" s="734"/>
      <c r="DI84" s="734"/>
      <c r="DJ84" s="734"/>
      <c r="DK84" s="734"/>
      <c r="DL84" s="734"/>
      <c r="DM84" s="734"/>
      <c r="DN84" s="734"/>
      <c r="DO84" s="734"/>
      <c r="DP84" s="734"/>
      <c r="DQ84" s="734"/>
      <c r="DR84" s="734"/>
      <c r="DS84" s="734"/>
      <c r="DT84" s="734"/>
      <c r="DU84" s="734"/>
      <c r="DV84" s="734"/>
    </row>
    <row r="85" spans="1:126"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246"/>
      <c r="AB85" s="669">
        <v>0</v>
      </c>
      <c r="AC85" s="670"/>
      <c r="AD85" s="670"/>
      <c r="AE85" s="670">
        <v>7</v>
      </c>
      <c r="AF85" s="670"/>
      <c r="AG85" s="670"/>
      <c r="AH85" s="670">
        <v>2</v>
      </c>
      <c r="AI85" s="670"/>
      <c r="AJ85" s="671"/>
      <c r="AK85" s="1448"/>
      <c r="AL85" s="1448"/>
      <c r="AM85" s="1448"/>
      <c r="AN85" s="1448"/>
      <c r="AO85" s="1448"/>
      <c r="AP85" s="1448"/>
      <c r="AQ85" s="1448"/>
      <c r="AR85" s="1448"/>
      <c r="AS85" s="309"/>
      <c r="AT85" s="309"/>
      <c r="AU85" s="309"/>
      <c r="AV85" s="309"/>
      <c r="AW85" s="309"/>
      <c r="AX85" s="309"/>
      <c r="AY85" s="309"/>
      <c r="AZ85" s="309"/>
      <c r="BA85" s="330">
        <f t="shared" si="2"/>
        <v>0</v>
      </c>
      <c r="BB85" s="619"/>
      <c r="BC85" s="619"/>
      <c r="BD85" s="619"/>
      <c r="BE85" s="619"/>
      <c r="BF85" s="619"/>
      <c r="BG85" s="619"/>
      <c r="BH85" s="619"/>
      <c r="BI85" s="309"/>
      <c r="BJ85" s="309"/>
      <c r="BK85" s="309"/>
      <c r="BL85" s="309"/>
      <c r="BM85" s="309"/>
      <c r="BN85" s="309"/>
      <c r="BO85" s="309"/>
      <c r="BP85" s="676"/>
      <c r="BQ85" s="309"/>
      <c r="BR85" s="310"/>
      <c r="BS85" s="310"/>
      <c r="BT85" s="310"/>
      <c r="BU85" s="310"/>
      <c r="BV85" s="310"/>
      <c r="BW85" s="310"/>
      <c r="BX85" s="1448">
        <v>4290</v>
      </c>
      <c r="BY85" s="1448"/>
      <c r="BZ85" s="1448"/>
      <c r="CA85" s="1448"/>
      <c r="CB85" s="1448"/>
      <c r="CC85" s="1448"/>
      <c r="CD85" s="1448"/>
      <c r="CE85" s="1448">
        <v>760</v>
      </c>
      <c r="CF85" s="1448"/>
      <c r="CG85" s="1448"/>
      <c r="CH85" s="1448"/>
      <c r="CI85" s="1448"/>
      <c r="CJ85" s="1448"/>
      <c r="CK85" s="1448"/>
      <c r="CL85" s="330">
        <f t="shared" si="3"/>
        <v>5050</v>
      </c>
      <c r="CM85" s="330"/>
      <c r="CN85" s="330"/>
      <c r="CO85" s="330"/>
      <c r="CP85" s="330"/>
      <c r="CQ85" s="330"/>
      <c r="CR85" s="330"/>
      <c r="CS85" s="1448">
        <v>60</v>
      </c>
      <c r="CT85" s="1448"/>
      <c r="CU85" s="1448"/>
      <c r="CV85" s="1448"/>
      <c r="CW85" s="1448"/>
      <c r="CX85" s="1448"/>
      <c r="CY85" s="1521"/>
      <c r="DA85" s="16"/>
      <c r="DF85" s="16"/>
      <c r="DH85" s="734"/>
      <c r="DI85" s="734"/>
      <c r="DJ85" s="734"/>
      <c r="DK85" s="734"/>
      <c r="DL85" s="734"/>
      <c r="DM85" s="734"/>
      <c r="DN85" s="734"/>
      <c r="DO85" s="734"/>
      <c r="DP85" s="734"/>
      <c r="DQ85" s="734"/>
      <c r="DR85" s="734"/>
      <c r="DS85" s="734"/>
      <c r="DT85" s="734"/>
      <c r="DU85" s="734"/>
      <c r="DV85" s="734"/>
    </row>
    <row r="86" spans="1:126"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246"/>
      <c r="AB86" s="669">
        <v>0</v>
      </c>
      <c r="AC86" s="670"/>
      <c r="AD86" s="670"/>
      <c r="AE86" s="670">
        <v>8</v>
      </c>
      <c r="AF86" s="670"/>
      <c r="AG86" s="670"/>
      <c r="AH86" s="670">
        <v>2</v>
      </c>
      <c r="AI86" s="670"/>
      <c r="AJ86" s="671"/>
      <c r="AK86" s="1448"/>
      <c r="AL86" s="1448"/>
      <c r="AM86" s="1448"/>
      <c r="AN86" s="1448"/>
      <c r="AO86" s="1448"/>
      <c r="AP86" s="1448"/>
      <c r="AQ86" s="1448"/>
      <c r="AR86" s="1448"/>
      <c r="AS86" s="309"/>
      <c r="AT86" s="309"/>
      <c r="AU86" s="309"/>
      <c r="AV86" s="309"/>
      <c r="AW86" s="309"/>
      <c r="AX86" s="309"/>
      <c r="AY86" s="309"/>
      <c r="AZ86" s="309"/>
      <c r="BA86" s="330">
        <f t="shared" si="2"/>
        <v>0</v>
      </c>
      <c r="BB86" s="619"/>
      <c r="BC86" s="619"/>
      <c r="BD86" s="619"/>
      <c r="BE86" s="619"/>
      <c r="BF86" s="619"/>
      <c r="BG86" s="619"/>
      <c r="BH86" s="619"/>
      <c r="BI86" s="309"/>
      <c r="BJ86" s="309"/>
      <c r="BK86" s="309"/>
      <c r="BL86" s="309"/>
      <c r="BM86" s="309"/>
      <c r="BN86" s="309"/>
      <c r="BO86" s="309"/>
      <c r="BP86" s="676"/>
      <c r="BQ86" s="309"/>
      <c r="BR86" s="310"/>
      <c r="BS86" s="310"/>
      <c r="BT86" s="310"/>
      <c r="BU86" s="310"/>
      <c r="BV86" s="310"/>
      <c r="BW86" s="310"/>
      <c r="BX86" s="1448">
        <v>2970</v>
      </c>
      <c r="BY86" s="1448"/>
      <c r="BZ86" s="1448"/>
      <c r="CA86" s="1448"/>
      <c r="CB86" s="1448"/>
      <c r="CC86" s="1448"/>
      <c r="CD86" s="1448"/>
      <c r="CE86" s="1448">
        <v>380</v>
      </c>
      <c r="CF86" s="1448"/>
      <c r="CG86" s="1448"/>
      <c r="CH86" s="1448"/>
      <c r="CI86" s="1448"/>
      <c r="CJ86" s="1448"/>
      <c r="CK86" s="1448"/>
      <c r="CL86" s="330">
        <f t="shared" si="3"/>
        <v>3350</v>
      </c>
      <c r="CM86" s="330"/>
      <c r="CN86" s="330"/>
      <c r="CO86" s="330"/>
      <c r="CP86" s="330"/>
      <c r="CQ86" s="330"/>
      <c r="CR86" s="330"/>
      <c r="CS86" s="1448">
        <v>750</v>
      </c>
      <c r="CT86" s="1448"/>
      <c r="CU86" s="1448"/>
      <c r="CV86" s="1448"/>
      <c r="CW86" s="1448"/>
      <c r="CX86" s="1448"/>
      <c r="CY86" s="1521"/>
      <c r="DA86" s="16"/>
      <c r="DF86" s="16"/>
      <c r="DH86" s="734"/>
      <c r="DI86" s="734"/>
      <c r="DJ86" s="734"/>
      <c r="DK86" s="734"/>
      <c r="DL86" s="734"/>
      <c r="DM86" s="734"/>
      <c r="DN86" s="734"/>
      <c r="DO86" s="734"/>
      <c r="DP86" s="734"/>
      <c r="DQ86" s="734"/>
      <c r="DR86" s="734"/>
      <c r="DS86" s="734"/>
      <c r="DT86" s="734"/>
      <c r="DU86" s="734"/>
      <c r="DV86" s="734"/>
    </row>
    <row r="87" spans="1:126"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246"/>
      <c r="AB87" s="669">
        <v>0</v>
      </c>
      <c r="AC87" s="670"/>
      <c r="AD87" s="670"/>
      <c r="AE87" s="670">
        <v>9</v>
      </c>
      <c r="AF87" s="670"/>
      <c r="AG87" s="670"/>
      <c r="AH87" s="670">
        <v>2</v>
      </c>
      <c r="AI87" s="670"/>
      <c r="AJ87" s="671"/>
      <c r="AK87" s="1448"/>
      <c r="AL87" s="1448"/>
      <c r="AM87" s="1448"/>
      <c r="AN87" s="1448"/>
      <c r="AO87" s="1448"/>
      <c r="AP87" s="1448"/>
      <c r="AQ87" s="1448"/>
      <c r="AR87" s="1448"/>
      <c r="AS87" s="309"/>
      <c r="AT87" s="309"/>
      <c r="AU87" s="309"/>
      <c r="AV87" s="309"/>
      <c r="AW87" s="309"/>
      <c r="AX87" s="309"/>
      <c r="AY87" s="309"/>
      <c r="AZ87" s="309"/>
      <c r="BA87" s="330">
        <f t="shared" si="2"/>
        <v>0</v>
      </c>
      <c r="BB87" s="619"/>
      <c r="BC87" s="619"/>
      <c r="BD87" s="619"/>
      <c r="BE87" s="619"/>
      <c r="BF87" s="619"/>
      <c r="BG87" s="619"/>
      <c r="BH87" s="619"/>
      <c r="BI87" s="309"/>
      <c r="BJ87" s="309"/>
      <c r="BK87" s="309"/>
      <c r="BL87" s="309"/>
      <c r="BM87" s="309"/>
      <c r="BN87" s="309"/>
      <c r="BO87" s="309"/>
      <c r="BP87" s="676"/>
      <c r="BQ87" s="309"/>
      <c r="BR87" s="310"/>
      <c r="BS87" s="310"/>
      <c r="BT87" s="310"/>
      <c r="BU87" s="310"/>
      <c r="BV87" s="310"/>
      <c r="BW87" s="310"/>
      <c r="BX87" s="1448">
        <v>4620</v>
      </c>
      <c r="BY87" s="1448"/>
      <c r="BZ87" s="1448"/>
      <c r="CA87" s="1448"/>
      <c r="CB87" s="1448"/>
      <c r="CC87" s="1448"/>
      <c r="CD87" s="1448"/>
      <c r="CE87" s="1448">
        <v>380</v>
      </c>
      <c r="CF87" s="1448"/>
      <c r="CG87" s="1448"/>
      <c r="CH87" s="1448"/>
      <c r="CI87" s="1448"/>
      <c r="CJ87" s="1448"/>
      <c r="CK87" s="1448"/>
      <c r="CL87" s="330">
        <f t="shared" si="3"/>
        <v>5000</v>
      </c>
      <c r="CM87" s="330"/>
      <c r="CN87" s="330"/>
      <c r="CO87" s="330"/>
      <c r="CP87" s="330"/>
      <c r="CQ87" s="330"/>
      <c r="CR87" s="330"/>
      <c r="CS87" s="309"/>
      <c r="CT87" s="309"/>
      <c r="CU87" s="309"/>
      <c r="CV87" s="309"/>
      <c r="CW87" s="309"/>
      <c r="CX87" s="309"/>
      <c r="CY87" s="677"/>
      <c r="DA87" s="16"/>
      <c r="DF87" s="16"/>
      <c r="DH87" s="734"/>
      <c r="DI87" s="734"/>
      <c r="DJ87" s="734"/>
      <c r="DK87" s="734"/>
      <c r="DL87" s="734"/>
      <c r="DM87" s="734"/>
      <c r="DN87" s="734"/>
      <c r="DO87" s="734"/>
      <c r="DP87" s="734"/>
      <c r="DQ87" s="734"/>
      <c r="DR87" s="734"/>
      <c r="DS87" s="734"/>
      <c r="DT87" s="734"/>
      <c r="DU87" s="734"/>
      <c r="DV87" s="734"/>
    </row>
    <row r="88" spans="1:126" ht="1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246"/>
      <c r="AB88" s="678">
        <v>1</v>
      </c>
      <c r="AC88" s="679"/>
      <c r="AD88" s="680"/>
      <c r="AE88" s="681">
        <v>0</v>
      </c>
      <c r="AF88" s="679"/>
      <c r="AG88" s="682"/>
      <c r="AH88" s="650">
        <v>2</v>
      </c>
      <c r="AI88" s="679"/>
      <c r="AJ88" s="679"/>
      <c r="AK88" s="321">
        <f>SUM(AK79:AR87)</f>
        <v>13780</v>
      </c>
      <c r="AL88" s="321"/>
      <c r="AM88" s="321"/>
      <c r="AN88" s="321"/>
      <c r="AO88" s="321"/>
      <c r="AP88" s="321"/>
      <c r="AQ88" s="321"/>
      <c r="AR88" s="321"/>
      <c r="AS88" s="321">
        <f>SUM(AS79:AZ87)</f>
        <v>13200</v>
      </c>
      <c r="AT88" s="321"/>
      <c r="AU88" s="321"/>
      <c r="AV88" s="321"/>
      <c r="AW88" s="321"/>
      <c r="AX88" s="321"/>
      <c r="AY88" s="321"/>
      <c r="AZ88" s="321"/>
      <c r="BA88" s="321">
        <f t="shared" si="2"/>
        <v>26980</v>
      </c>
      <c r="BB88" s="626"/>
      <c r="BC88" s="626"/>
      <c r="BD88" s="626"/>
      <c r="BE88" s="626"/>
      <c r="BF88" s="626"/>
      <c r="BG88" s="626"/>
      <c r="BH88" s="626"/>
      <c r="BI88" s="321">
        <f>SUM(BI79:BP87)</f>
        <v>2600</v>
      </c>
      <c r="BJ88" s="321"/>
      <c r="BK88" s="321"/>
      <c r="BL88" s="321"/>
      <c r="BM88" s="321"/>
      <c r="BN88" s="321"/>
      <c r="BO88" s="321"/>
      <c r="BP88" s="484"/>
      <c r="BQ88" s="321">
        <f>SUM(BQ79:BW87)</f>
        <v>0</v>
      </c>
      <c r="BR88" s="626"/>
      <c r="BS88" s="626"/>
      <c r="BT88" s="626"/>
      <c r="BU88" s="626"/>
      <c r="BV88" s="626"/>
      <c r="BW88" s="626"/>
      <c r="BX88" s="321">
        <f>SUM(BX79:CD87)</f>
        <v>198000</v>
      </c>
      <c r="BY88" s="626"/>
      <c r="BZ88" s="626"/>
      <c r="CA88" s="626"/>
      <c r="CB88" s="626"/>
      <c r="CC88" s="626"/>
      <c r="CD88" s="626"/>
      <c r="CE88" s="321">
        <f>SUM(CE79:CK87)</f>
        <v>22040</v>
      </c>
      <c r="CF88" s="626"/>
      <c r="CG88" s="626"/>
      <c r="CH88" s="626"/>
      <c r="CI88" s="626"/>
      <c r="CJ88" s="626"/>
      <c r="CK88" s="626"/>
      <c r="CL88" s="321">
        <f t="shared" si="3"/>
        <v>220040</v>
      </c>
      <c r="CM88" s="321"/>
      <c r="CN88" s="321"/>
      <c r="CO88" s="321"/>
      <c r="CP88" s="321"/>
      <c r="CQ88" s="321"/>
      <c r="CR88" s="321"/>
      <c r="CS88" s="321">
        <f>SUM(CS79:CY87)</f>
        <v>28490</v>
      </c>
      <c r="CT88" s="626"/>
      <c r="CU88" s="626"/>
      <c r="CV88" s="626"/>
      <c r="CW88" s="626"/>
      <c r="CX88" s="626"/>
      <c r="CY88" s="627"/>
      <c r="DA88" s="16"/>
      <c r="DF88" s="16"/>
      <c r="DH88" s="734"/>
      <c r="DI88" s="735"/>
      <c r="DJ88" s="735"/>
      <c r="DK88" s="735"/>
      <c r="DL88" s="735"/>
      <c r="DM88" s="735"/>
      <c r="DN88" s="735"/>
      <c r="DO88" s="734"/>
      <c r="DP88" s="734"/>
      <c r="DQ88" s="734"/>
      <c r="DR88" s="734"/>
      <c r="DS88" s="734"/>
      <c r="DT88" s="734"/>
      <c r="DU88" s="734"/>
      <c r="DV88" s="734"/>
    </row>
    <row r="89" spans="1:126" ht="11.2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32"/>
      <c r="AC89" s="32"/>
      <c r="AD89" s="32"/>
      <c r="AE89" s="32"/>
      <c r="AF89" s="32"/>
      <c r="AG89" s="32"/>
      <c r="AH89" s="32"/>
      <c r="AI89" s="32"/>
      <c r="AJ89" s="32"/>
      <c r="BC89" s="17"/>
      <c r="BS89" s="17"/>
      <c r="BT89" s="17"/>
      <c r="DA89" s="16"/>
      <c r="DF89" s="16"/>
      <c r="DH89" s="17"/>
      <c r="DI89" s="17"/>
      <c r="DJ89" s="17"/>
      <c r="DK89" s="17"/>
      <c r="DL89" s="17"/>
      <c r="DM89" s="17"/>
      <c r="DN89" s="17"/>
      <c r="DO89" s="17"/>
      <c r="DP89" s="17"/>
      <c r="DQ89" s="17"/>
      <c r="DR89" s="17"/>
      <c r="DS89" s="17"/>
      <c r="DT89" s="17"/>
      <c r="DU89" s="17"/>
      <c r="DV89" s="17"/>
    </row>
    <row r="90" spans="1:126"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246"/>
      <c r="AB90" s="675">
        <v>1</v>
      </c>
      <c r="AC90" s="673"/>
      <c r="AD90" s="673"/>
      <c r="AE90" s="673">
        <v>1</v>
      </c>
      <c r="AF90" s="673"/>
      <c r="AG90" s="673"/>
      <c r="AH90" s="673">
        <v>2</v>
      </c>
      <c r="AI90" s="673"/>
      <c r="AJ90" s="674"/>
      <c r="AK90" s="347">
        <f>SUM(AK79:AR81)</f>
        <v>11960</v>
      </c>
      <c r="AL90" s="347"/>
      <c r="AM90" s="347"/>
      <c r="AN90" s="347"/>
      <c r="AO90" s="347"/>
      <c r="AP90" s="347"/>
      <c r="AQ90" s="347"/>
      <c r="AR90" s="347"/>
      <c r="AS90" s="347">
        <f>SUM(AS79:AZ81)</f>
        <v>12000</v>
      </c>
      <c r="AT90" s="347"/>
      <c r="AU90" s="347"/>
      <c r="AV90" s="347"/>
      <c r="AW90" s="347"/>
      <c r="AX90" s="347"/>
      <c r="AY90" s="347"/>
      <c r="AZ90" s="347"/>
      <c r="BA90" s="347">
        <f>SUM(AK90:AZ90)</f>
        <v>23960</v>
      </c>
      <c r="BB90" s="605"/>
      <c r="BC90" s="605"/>
      <c r="BD90" s="605"/>
      <c r="BE90" s="605"/>
      <c r="BF90" s="605"/>
      <c r="BG90" s="605"/>
      <c r="BH90" s="605"/>
      <c r="BI90" s="347">
        <f>SUM(BI79:BP81)</f>
        <v>2080</v>
      </c>
      <c r="BJ90" s="347"/>
      <c r="BK90" s="347"/>
      <c r="BL90" s="347"/>
      <c r="BM90" s="347"/>
      <c r="BN90" s="347"/>
      <c r="BO90" s="347"/>
      <c r="BP90" s="487"/>
      <c r="BQ90" s="347">
        <f>SUM(BQ79:BW81)</f>
        <v>0</v>
      </c>
      <c r="BR90" s="605"/>
      <c r="BS90" s="605"/>
      <c r="BT90" s="605"/>
      <c r="BU90" s="605"/>
      <c r="BV90" s="605"/>
      <c r="BW90" s="605"/>
      <c r="BX90" s="347">
        <f>SUM(BX79:CD81)</f>
        <v>134640</v>
      </c>
      <c r="BY90" s="605"/>
      <c r="BZ90" s="605"/>
      <c r="CA90" s="605"/>
      <c r="CB90" s="605"/>
      <c r="CC90" s="605"/>
      <c r="CD90" s="605"/>
      <c r="CE90" s="347">
        <f>SUM(CE79:CK81)</f>
        <v>16720</v>
      </c>
      <c r="CF90" s="605"/>
      <c r="CG90" s="605"/>
      <c r="CH90" s="605"/>
      <c r="CI90" s="605"/>
      <c r="CJ90" s="605"/>
      <c r="CK90" s="605"/>
      <c r="CL90" s="347">
        <f>SUM(BX90:CK90)</f>
        <v>151360</v>
      </c>
      <c r="CM90" s="605"/>
      <c r="CN90" s="605"/>
      <c r="CO90" s="605"/>
      <c r="CP90" s="605"/>
      <c r="CQ90" s="605"/>
      <c r="CR90" s="605"/>
      <c r="CS90" s="347">
        <f>SUM(CS79:CY81)</f>
        <v>22310</v>
      </c>
      <c r="CT90" s="605"/>
      <c r="CU90" s="605"/>
      <c r="CV90" s="605"/>
      <c r="CW90" s="605"/>
      <c r="CX90" s="605"/>
      <c r="CY90" s="628"/>
      <c r="DA90" s="16"/>
      <c r="DF90" s="16"/>
      <c r="DH90" s="734"/>
      <c r="DI90" s="735"/>
      <c r="DJ90" s="735"/>
      <c r="DK90" s="735"/>
      <c r="DL90" s="735"/>
      <c r="DM90" s="735"/>
      <c r="DN90" s="735"/>
      <c r="DO90" s="734"/>
      <c r="DP90" s="734"/>
      <c r="DQ90" s="734"/>
      <c r="DR90" s="734"/>
      <c r="DS90" s="734"/>
      <c r="DT90" s="734"/>
      <c r="DU90" s="734"/>
      <c r="DV90" s="734"/>
    </row>
    <row r="91" spans="1:126"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246"/>
      <c r="AB91" s="669">
        <v>1</v>
      </c>
      <c r="AC91" s="670"/>
      <c r="AD91" s="670"/>
      <c r="AE91" s="670">
        <v>2</v>
      </c>
      <c r="AF91" s="670"/>
      <c r="AG91" s="670"/>
      <c r="AH91" s="670">
        <v>2</v>
      </c>
      <c r="AI91" s="670"/>
      <c r="AJ91" s="671"/>
      <c r="AK91" s="330">
        <f>SUM(AK82:AR85)</f>
        <v>1820</v>
      </c>
      <c r="AL91" s="330"/>
      <c r="AM91" s="330"/>
      <c r="AN91" s="330"/>
      <c r="AO91" s="330"/>
      <c r="AP91" s="330"/>
      <c r="AQ91" s="330"/>
      <c r="AR91" s="330"/>
      <c r="AS91" s="330">
        <f>SUM(AS82:AZ85)</f>
        <v>1200</v>
      </c>
      <c r="AT91" s="330"/>
      <c r="AU91" s="330"/>
      <c r="AV91" s="330"/>
      <c r="AW91" s="330"/>
      <c r="AX91" s="330"/>
      <c r="AY91" s="330"/>
      <c r="AZ91" s="330"/>
      <c r="BA91" s="330">
        <f>SUM(AK91:AZ91)</f>
        <v>3020</v>
      </c>
      <c r="BB91" s="619"/>
      <c r="BC91" s="619"/>
      <c r="BD91" s="619"/>
      <c r="BE91" s="619"/>
      <c r="BF91" s="619"/>
      <c r="BG91" s="619"/>
      <c r="BH91" s="619"/>
      <c r="BI91" s="330">
        <f>SUM(BI82:BP85)</f>
        <v>520</v>
      </c>
      <c r="BJ91" s="330"/>
      <c r="BK91" s="330"/>
      <c r="BL91" s="330"/>
      <c r="BM91" s="330"/>
      <c r="BN91" s="330"/>
      <c r="BO91" s="330"/>
      <c r="BP91" s="481"/>
      <c r="BQ91" s="687"/>
      <c r="BR91" s="688"/>
      <c r="BS91" s="688"/>
      <c r="BT91" s="688"/>
      <c r="BU91" s="688"/>
      <c r="BV91" s="688"/>
      <c r="BW91" s="688"/>
      <c r="BX91" s="330">
        <f>SUM(BX82:CD85)</f>
        <v>55770</v>
      </c>
      <c r="BY91" s="619"/>
      <c r="BZ91" s="619"/>
      <c r="CA91" s="619"/>
      <c r="CB91" s="619"/>
      <c r="CC91" s="619"/>
      <c r="CD91" s="619"/>
      <c r="CE91" s="330">
        <f>SUM(CE82:CK85)</f>
        <v>4560</v>
      </c>
      <c r="CF91" s="619"/>
      <c r="CG91" s="619"/>
      <c r="CH91" s="619"/>
      <c r="CI91" s="619"/>
      <c r="CJ91" s="619"/>
      <c r="CK91" s="619"/>
      <c r="CL91" s="330">
        <f>SUM(BX91:CK91)</f>
        <v>60330</v>
      </c>
      <c r="CM91" s="619"/>
      <c r="CN91" s="619"/>
      <c r="CO91" s="619"/>
      <c r="CP91" s="619"/>
      <c r="CQ91" s="619"/>
      <c r="CR91" s="619"/>
      <c r="CS91" s="330">
        <f>SUM(CS82:CY85)</f>
        <v>5430</v>
      </c>
      <c r="CT91" s="619"/>
      <c r="CU91" s="619"/>
      <c r="CV91" s="619"/>
      <c r="CW91" s="619"/>
      <c r="CX91" s="619"/>
      <c r="CY91" s="629"/>
      <c r="DA91" s="16"/>
      <c r="DF91" s="16"/>
      <c r="DH91" s="734"/>
      <c r="DI91" s="735"/>
      <c r="DJ91" s="735"/>
      <c r="DK91" s="735"/>
      <c r="DL91" s="735"/>
      <c r="DM91" s="735"/>
      <c r="DN91" s="735"/>
      <c r="DO91" s="734"/>
      <c r="DP91" s="734"/>
      <c r="DQ91" s="734"/>
      <c r="DR91" s="734"/>
      <c r="DS91" s="734"/>
      <c r="DT91" s="734"/>
      <c r="DU91" s="734"/>
      <c r="DV91" s="734"/>
    </row>
    <row r="92" spans="1:126"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669">
        <v>1</v>
      </c>
      <c r="AC92" s="670"/>
      <c r="AD92" s="670"/>
      <c r="AE92" s="670">
        <v>3</v>
      </c>
      <c r="AF92" s="670"/>
      <c r="AG92" s="670"/>
      <c r="AH92" s="670">
        <v>2</v>
      </c>
      <c r="AI92" s="670"/>
      <c r="AJ92" s="671"/>
      <c r="AK92" s="330">
        <f>AK86</f>
        <v>0</v>
      </c>
      <c r="AL92" s="330"/>
      <c r="AM92" s="330"/>
      <c r="AN92" s="330"/>
      <c r="AO92" s="330"/>
      <c r="AP92" s="330"/>
      <c r="AQ92" s="330"/>
      <c r="AR92" s="330"/>
      <c r="AS92" s="309"/>
      <c r="AT92" s="309"/>
      <c r="AU92" s="309"/>
      <c r="AV92" s="309"/>
      <c r="AW92" s="309"/>
      <c r="AX92" s="309"/>
      <c r="AY92" s="309"/>
      <c r="AZ92" s="309"/>
      <c r="BA92" s="330">
        <f>SUM(AK92:AZ92)</f>
        <v>0</v>
      </c>
      <c r="BB92" s="619"/>
      <c r="BC92" s="619"/>
      <c r="BD92" s="619"/>
      <c r="BE92" s="619"/>
      <c r="BF92" s="619"/>
      <c r="BG92" s="619"/>
      <c r="BH92" s="619"/>
      <c r="BI92" s="309"/>
      <c r="BJ92" s="309"/>
      <c r="BK92" s="309"/>
      <c r="BL92" s="309"/>
      <c r="BM92" s="309"/>
      <c r="BN92" s="309"/>
      <c r="BO92" s="309"/>
      <c r="BP92" s="676"/>
      <c r="BQ92" s="687"/>
      <c r="BR92" s="688"/>
      <c r="BS92" s="688"/>
      <c r="BT92" s="688"/>
      <c r="BU92" s="688"/>
      <c r="BV92" s="688"/>
      <c r="BW92" s="688"/>
      <c r="BX92" s="330">
        <f>BX86</f>
        <v>2970</v>
      </c>
      <c r="BY92" s="619"/>
      <c r="BZ92" s="619"/>
      <c r="CA92" s="619"/>
      <c r="CB92" s="619"/>
      <c r="CC92" s="619"/>
      <c r="CD92" s="619"/>
      <c r="CE92" s="330">
        <f>CE86</f>
        <v>380</v>
      </c>
      <c r="CF92" s="619"/>
      <c r="CG92" s="619"/>
      <c r="CH92" s="619"/>
      <c r="CI92" s="619"/>
      <c r="CJ92" s="619"/>
      <c r="CK92" s="619"/>
      <c r="CL92" s="330">
        <f>SUM(BX92:CK92)</f>
        <v>3350</v>
      </c>
      <c r="CM92" s="619"/>
      <c r="CN92" s="619"/>
      <c r="CO92" s="619"/>
      <c r="CP92" s="619"/>
      <c r="CQ92" s="619"/>
      <c r="CR92" s="619"/>
      <c r="CS92" s="330">
        <f>CS86</f>
        <v>750</v>
      </c>
      <c r="CT92" s="619"/>
      <c r="CU92" s="619"/>
      <c r="CV92" s="619"/>
      <c r="CW92" s="619"/>
      <c r="CX92" s="619"/>
      <c r="CY92" s="629"/>
      <c r="DA92" s="16"/>
      <c r="DF92" s="16"/>
      <c r="DH92" s="143"/>
      <c r="DI92" s="144"/>
      <c r="DJ92" s="144"/>
      <c r="DK92" s="144"/>
      <c r="DL92" s="144"/>
      <c r="DM92" s="144"/>
      <c r="DN92" s="144"/>
      <c r="DO92" s="143"/>
      <c r="DP92" s="143"/>
      <c r="DQ92" s="143"/>
      <c r="DR92" s="143"/>
      <c r="DS92" s="143"/>
      <c r="DT92" s="143"/>
      <c r="DU92" s="143"/>
      <c r="DV92" s="143"/>
    </row>
    <row r="93" spans="1:126"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689">
        <v>1</v>
      </c>
      <c r="AC93" s="690"/>
      <c r="AD93" s="690"/>
      <c r="AE93" s="690">
        <v>4</v>
      </c>
      <c r="AF93" s="690"/>
      <c r="AG93" s="690"/>
      <c r="AH93" s="690">
        <v>2</v>
      </c>
      <c r="AI93" s="690"/>
      <c r="AJ93" s="681"/>
      <c r="AK93" s="321">
        <f>AK87</f>
        <v>0</v>
      </c>
      <c r="AL93" s="321"/>
      <c r="AM93" s="321"/>
      <c r="AN93" s="321"/>
      <c r="AO93" s="321"/>
      <c r="AP93" s="321"/>
      <c r="AQ93" s="321"/>
      <c r="AR93" s="321"/>
      <c r="AS93" s="683"/>
      <c r="AT93" s="683"/>
      <c r="AU93" s="683"/>
      <c r="AV93" s="683"/>
      <c r="AW93" s="683"/>
      <c r="AX93" s="683"/>
      <c r="AY93" s="683"/>
      <c r="AZ93" s="683"/>
      <c r="BA93" s="321">
        <f>SUM(AK93:AZ93)</f>
        <v>0</v>
      </c>
      <c r="BB93" s="626"/>
      <c r="BC93" s="626"/>
      <c r="BD93" s="626"/>
      <c r="BE93" s="626"/>
      <c r="BF93" s="626"/>
      <c r="BG93" s="626"/>
      <c r="BH93" s="626"/>
      <c r="BI93" s="683"/>
      <c r="BJ93" s="683"/>
      <c r="BK93" s="683"/>
      <c r="BL93" s="683"/>
      <c r="BM93" s="683"/>
      <c r="BN93" s="683"/>
      <c r="BO93" s="683"/>
      <c r="BP93" s="684"/>
      <c r="BQ93" s="683"/>
      <c r="BR93" s="691"/>
      <c r="BS93" s="691"/>
      <c r="BT93" s="691"/>
      <c r="BU93" s="691"/>
      <c r="BV93" s="691"/>
      <c r="BW93" s="691"/>
      <c r="BX93" s="321">
        <f>BX87</f>
        <v>4620</v>
      </c>
      <c r="BY93" s="626"/>
      <c r="BZ93" s="626"/>
      <c r="CA93" s="626"/>
      <c r="CB93" s="626"/>
      <c r="CC93" s="626"/>
      <c r="CD93" s="626"/>
      <c r="CE93" s="321">
        <f>CE87</f>
        <v>380</v>
      </c>
      <c r="CF93" s="626"/>
      <c r="CG93" s="626"/>
      <c r="CH93" s="626"/>
      <c r="CI93" s="626"/>
      <c r="CJ93" s="626"/>
      <c r="CK93" s="626"/>
      <c r="CL93" s="321">
        <f>SUM(BX93:CK93)</f>
        <v>5000</v>
      </c>
      <c r="CM93" s="626"/>
      <c r="CN93" s="626"/>
      <c r="CO93" s="626"/>
      <c r="CP93" s="626"/>
      <c r="CQ93" s="626"/>
      <c r="CR93" s="626"/>
      <c r="CS93" s="685"/>
      <c r="CT93" s="685"/>
      <c r="CU93" s="685"/>
      <c r="CV93" s="685"/>
      <c r="CW93" s="685"/>
      <c r="CX93" s="685"/>
      <c r="CY93" s="686"/>
      <c r="DA93" s="16"/>
      <c r="DF93" s="16"/>
      <c r="DH93" s="734"/>
      <c r="DI93" s="735"/>
      <c r="DJ93" s="735"/>
      <c r="DK93" s="735"/>
      <c r="DL93" s="735"/>
      <c r="DM93" s="735"/>
      <c r="DN93" s="735"/>
      <c r="DO93" s="734"/>
      <c r="DP93" s="734"/>
      <c r="DQ93" s="734"/>
      <c r="DR93" s="734"/>
      <c r="DS93" s="734"/>
      <c r="DT93" s="734"/>
      <c r="DU93" s="734"/>
      <c r="DV93" s="734"/>
    </row>
    <row r="94" spans="1:126" ht="11.25" customHeight="1" thickBot="1">
      <c r="M94" s="16"/>
      <c r="R94" s="16"/>
      <c r="U94" s="17"/>
      <c r="V94" s="17"/>
      <c r="W94" s="17"/>
      <c r="AB94" s="32"/>
      <c r="AC94" s="32"/>
      <c r="AD94" s="32"/>
      <c r="AE94" s="32"/>
      <c r="AF94" s="32"/>
      <c r="AG94" s="32"/>
      <c r="AH94" s="32"/>
      <c r="AI94" s="32"/>
      <c r="AJ94" s="32"/>
      <c r="BC94" s="17"/>
      <c r="BS94" s="17"/>
      <c r="BT94" s="17"/>
      <c r="DA94" s="16"/>
      <c r="DF94" s="16"/>
      <c r="DH94" s="17"/>
      <c r="DI94" s="17"/>
      <c r="DJ94" s="17"/>
      <c r="DK94" s="17"/>
      <c r="DL94" s="17"/>
      <c r="DM94" s="17"/>
      <c r="DN94" s="17"/>
      <c r="DO94" s="17"/>
      <c r="DP94" s="17"/>
      <c r="DQ94" s="17"/>
      <c r="DR94" s="17"/>
      <c r="DS94" s="17"/>
      <c r="DT94" s="17"/>
      <c r="DU94" s="17"/>
      <c r="DV94" s="17"/>
    </row>
    <row r="95" spans="1:126" ht="15" customHeight="1">
      <c r="A95" s="433" t="s">
        <v>14</v>
      </c>
      <c r="B95" s="434"/>
      <c r="C95" s="434"/>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246"/>
      <c r="AB95" s="675">
        <v>1</v>
      </c>
      <c r="AC95" s="673"/>
      <c r="AD95" s="673"/>
      <c r="AE95" s="673">
        <v>5</v>
      </c>
      <c r="AF95" s="673"/>
      <c r="AG95" s="673"/>
      <c r="AH95" s="673">
        <v>2</v>
      </c>
      <c r="AI95" s="673"/>
      <c r="AJ95" s="674"/>
      <c r="AK95" s="1447">
        <v>13780</v>
      </c>
      <c r="AL95" s="1447"/>
      <c r="AM95" s="1447"/>
      <c r="AN95" s="1447"/>
      <c r="AO95" s="1447"/>
      <c r="AP95" s="1447"/>
      <c r="AQ95" s="1447"/>
      <c r="AR95" s="1447"/>
      <c r="AS95" s="1447">
        <v>13200</v>
      </c>
      <c r="AT95" s="1447"/>
      <c r="AU95" s="1447"/>
      <c r="AV95" s="1447"/>
      <c r="AW95" s="1447"/>
      <c r="AX95" s="1447"/>
      <c r="AY95" s="1447"/>
      <c r="AZ95" s="1447"/>
      <c r="BA95" s="347">
        <f>SUM(AK95:AZ95)</f>
        <v>26980</v>
      </c>
      <c r="BB95" s="605"/>
      <c r="BC95" s="605"/>
      <c r="BD95" s="605"/>
      <c r="BE95" s="605"/>
      <c r="BF95" s="605"/>
      <c r="BG95" s="605"/>
      <c r="BH95" s="605"/>
      <c r="BI95" s="1447">
        <v>2600</v>
      </c>
      <c r="BJ95" s="1447"/>
      <c r="BK95" s="1447"/>
      <c r="BL95" s="1447"/>
      <c r="BM95" s="1447"/>
      <c r="BN95" s="1447"/>
      <c r="BO95" s="1447"/>
      <c r="BP95" s="1505"/>
      <c r="BQ95" s="1447"/>
      <c r="BR95" s="605"/>
      <c r="BS95" s="605"/>
      <c r="BT95" s="605"/>
      <c r="BU95" s="605"/>
      <c r="BV95" s="605"/>
      <c r="BW95" s="605"/>
      <c r="BX95" s="1447">
        <v>190410</v>
      </c>
      <c r="BY95" s="1447"/>
      <c r="BZ95" s="1447"/>
      <c r="CA95" s="1447"/>
      <c r="CB95" s="1447"/>
      <c r="CC95" s="1447"/>
      <c r="CD95" s="1447"/>
      <c r="CE95" s="1447">
        <v>21280</v>
      </c>
      <c r="CF95" s="1447"/>
      <c r="CG95" s="1447"/>
      <c r="CH95" s="1447"/>
      <c r="CI95" s="1447"/>
      <c r="CJ95" s="1447"/>
      <c r="CK95" s="1447"/>
      <c r="CL95" s="347">
        <f>SUM(BX95:CK95)</f>
        <v>211690</v>
      </c>
      <c r="CM95" s="347"/>
      <c r="CN95" s="347"/>
      <c r="CO95" s="347"/>
      <c r="CP95" s="347"/>
      <c r="CQ95" s="347"/>
      <c r="CR95" s="347"/>
      <c r="CS95" s="1447">
        <v>27740</v>
      </c>
      <c r="CT95" s="1447"/>
      <c r="CU95" s="1447"/>
      <c r="CV95" s="1447"/>
      <c r="CW95" s="1447"/>
      <c r="CX95" s="1447"/>
      <c r="CY95" s="1517"/>
      <c r="DA95" s="16"/>
      <c r="DF95" s="16"/>
      <c r="DH95" s="734"/>
      <c r="DI95" s="734"/>
      <c r="DJ95" s="734"/>
      <c r="DK95" s="734"/>
      <c r="DL95" s="734"/>
      <c r="DM95" s="734"/>
      <c r="DN95" s="734"/>
      <c r="DO95" s="734"/>
      <c r="DP95" s="734"/>
      <c r="DQ95" s="734"/>
      <c r="DR95" s="734"/>
      <c r="DS95" s="734"/>
      <c r="DT95" s="734"/>
      <c r="DU95" s="734"/>
      <c r="DV95" s="734"/>
    </row>
    <row r="96" spans="1:126" ht="15" customHeight="1">
      <c r="A96" s="548"/>
      <c r="B96" s="551"/>
      <c r="C96" s="551"/>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669">
        <v>1</v>
      </c>
      <c r="AC96" s="670"/>
      <c r="AD96" s="670"/>
      <c r="AE96" s="670">
        <v>6</v>
      </c>
      <c r="AF96" s="670"/>
      <c r="AG96" s="670"/>
      <c r="AH96" s="670">
        <v>2</v>
      </c>
      <c r="AI96" s="670"/>
      <c r="AJ96" s="671"/>
      <c r="AK96" s="1448"/>
      <c r="AL96" s="1448"/>
      <c r="AM96" s="1448"/>
      <c r="AN96" s="1448"/>
      <c r="AO96" s="1448"/>
      <c r="AP96" s="1448"/>
      <c r="AQ96" s="1448"/>
      <c r="AR96" s="1448"/>
      <c r="AS96" s="309"/>
      <c r="AT96" s="309"/>
      <c r="AU96" s="309"/>
      <c r="AV96" s="309"/>
      <c r="AW96" s="309"/>
      <c r="AX96" s="309"/>
      <c r="AY96" s="309"/>
      <c r="AZ96" s="309"/>
      <c r="BA96" s="330">
        <f>SUM(AK96:AZ96)</f>
        <v>0</v>
      </c>
      <c r="BB96" s="619"/>
      <c r="BC96" s="619"/>
      <c r="BD96" s="619"/>
      <c r="BE96" s="619"/>
      <c r="BF96" s="619"/>
      <c r="BG96" s="619"/>
      <c r="BH96" s="619"/>
      <c r="BI96" s="309"/>
      <c r="BJ96" s="309"/>
      <c r="BK96" s="309"/>
      <c r="BL96" s="309"/>
      <c r="BM96" s="309"/>
      <c r="BN96" s="309"/>
      <c r="BO96" s="309"/>
      <c r="BP96" s="676"/>
      <c r="BQ96" s="309"/>
      <c r="BR96" s="310"/>
      <c r="BS96" s="310"/>
      <c r="BT96" s="310"/>
      <c r="BU96" s="310"/>
      <c r="BV96" s="310"/>
      <c r="BW96" s="310"/>
      <c r="BX96" s="1448">
        <v>2970</v>
      </c>
      <c r="BY96" s="1448"/>
      <c r="BZ96" s="1448"/>
      <c r="CA96" s="1448"/>
      <c r="CB96" s="1448"/>
      <c r="CC96" s="1448"/>
      <c r="CD96" s="1448"/>
      <c r="CE96" s="1448">
        <v>380</v>
      </c>
      <c r="CF96" s="1448"/>
      <c r="CG96" s="1448"/>
      <c r="CH96" s="1448"/>
      <c r="CI96" s="1448"/>
      <c r="CJ96" s="1448"/>
      <c r="CK96" s="1448"/>
      <c r="CL96" s="330">
        <f>SUM(BX96:CK96)</f>
        <v>3350</v>
      </c>
      <c r="CM96" s="330"/>
      <c r="CN96" s="330"/>
      <c r="CO96" s="330"/>
      <c r="CP96" s="330"/>
      <c r="CQ96" s="330"/>
      <c r="CR96" s="330"/>
      <c r="CS96" s="1448">
        <v>750</v>
      </c>
      <c r="CT96" s="1448"/>
      <c r="CU96" s="1448"/>
      <c r="CV96" s="1448"/>
      <c r="CW96" s="1448"/>
      <c r="CX96" s="1448"/>
      <c r="CY96" s="1521"/>
      <c r="DA96" s="16"/>
      <c r="DF96" s="16"/>
      <c r="DH96" s="734"/>
      <c r="DI96" s="734"/>
      <c r="DJ96" s="734"/>
      <c r="DK96" s="734"/>
      <c r="DL96" s="734"/>
      <c r="DM96" s="734"/>
      <c r="DN96" s="734"/>
      <c r="DO96" s="734"/>
      <c r="DP96" s="734"/>
      <c r="DQ96" s="734"/>
      <c r="DR96" s="734"/>
      <c r="DS96" s="734"/>
      <c r="DT96" s="734"/>
      <c r="DU96" s="734"/>
      <c r="DV96" s="734"/>
    </row>
    <row r="97" spans="1:137" ht="15" customHeight="1">
      <c r="A97" s="548"/>
      <c r="B97" s="551"/>
      <c r="C97" s="551"/>
      <c r="D97" s="551"/>
      <c r="E97" s="551"/>
      <c r="F97" s="552"/>
      <c r="G97" s="731" t="s">
        <v>333</v>
      </c>
      <c r="H97" s="732"/>
      <c r="I97" s="732"/>
      <c r="J97" s="732"/>
      <c r="K97" s="732"/>
      <c r="L97" s="732"/>
      <c r="M97" s="732"/>
      <c r="N97" s="732"/>
      <c r="O97" s="732"/>
      <c r="P97" s="732"/>
      <c r="Q97" s="732"/>
      <c r="R97" s="732"/>
      <c r="S97" s="732"/>
      <c r="T97" s="732"/>
      <c r="U97" s="732"/>
      <c r="V97" s="732"/>
      <c r="W97" s="732"/>
      <c r="X97" s="732"/>
      <c r="Y97" s="732"/>
      <c r="Z97" s="732"/>
      <c r="AA97" s="732"/>
      <c r="AB97" s="669">
        <v>1</v>
      </c>
      <c r="AC97" s="670"/>
      <c r="AD97" s="670"/>
      <c r="AE97" s="670">
        <v>7</v>
      </c>
      <c r="AF97" s="670"/>
      <c r="AG97" s="670"/>
      <c r="AH97" s="670">
        <v>2</v>
      </c>
      <c r="AI97" s="670"/>
      <c r="AJ97" s="671"/>
      <c r="AK97" s="1448"/>
      <c r="AL97" s="1448"/>
      <c r="AM97" s="1448"/>
      <c r="AN97" s="1448"/>
      <c r="AO97" s="1448"/>
      <c r="AP97" s="1448"/>
      <c r="AQ97" s="1448"/>
      <c r="AR97" s="1448"/>
      <c r="AS97" s="309"/>
      <c r="AT97" s="309"/>
      <c r="AU97" s="309"/>
      <c r="AV97" s="309"/>
      <c r="AW97" s="309"/>
      <c r="AX97" s="309"/>
      <c r="AY97" s="309"/>
      <c r="AZ97" s="309"/>
      <c r="BA97" s="330">
        <f>SUM(AK97:AZ97)</f>
        <v>0</v>
      </c>
      <c r="BB97" s="619"/>
      <c r="BC97" s="619"/>
      <c r="BD97" s="619"/>
      <c r="BE97" s="619"/>
      <c r="BF97" s="619"/>
      <c r="BG97" s="619"/>
      <c r="BH97" s="619"/>
      <c r="BI97" s="309"/>
      <c r="BJ97" s="309"/>
      <c r="BK97" s="309"/>
      <c r="BL97" s="309"/>
      <c r="BM97" s="309"/>
      <c r="BN97" s="309"/>
      <c r="BO97" s="309"/>
      <c r="BP97" s="676"/>
      <c r="BQ97" s="309"/>
      <c r="BR97" s="310"/>
      <c r="BS97" s="310"/>
      <c r="BT97" s="310"/>
      <c r="BU97" s="310"/>
      <c r="BV97" s="310"/>
      <c r="BW97" s="310"/>
      <c r="BX97" s="1448">
        <v>4620</v>
      </c>
      <c r="BY97" s="1448"/>
      <c r="BZ97" s="1448"/>
      <c r="CA97" s="1448"/>
      <c r="CB97" s="1448"/>
      <c r="CC97" s="1448"/>
      <c r="CD97" s="1448"/>
      <c r="CE97" s="1448">
        <v>380</v>
      </c>
      <c r="CF97" s="1448"/>
      <c r="CG97" s="1448"/>
      <c r="CH97" s="1448"/>
      <c r="CI97" s="1448"/>
      <c r="CJ97" s="1448"/>
      <c r="CK97" s="1448"/>
      <c r="CL97" s="330">
        <f>SUM(BX97:CK97)</f>
        <v>5000</v>
      </c>
      <c r="CM97" s="330"/>
      <c r="CN97" s="330"/>
      <c r="CO97" s="330"/>
      <c r="CP97" s="330"/>
      <c r="CQ97" s="330"/>
      <c r="CR97" s="330"/>
      <c r="CS97" s="1448"/>
      <c r="CT97" s="1448"/>
      <c r="CU97" s="1448"/>
      <c r="CV97" s="1448"/>
      <c r="CW97" s="1448"/>
      <c r="CX97" s="1448"/>
      <c r="CY97" s="1521"/>
      <c r="DA97" s="16"/>
      <c r="DF97" s="16"/>
      <c r="DH97" s="143"/>
      <c r="DI97" s="143"/>
      <c r="DJ97" s="143"/>
      <c r="DK97" s="143"/>
      <c r="DL97" s="143"/>
      <c r="DM97" s="143"/>
      <c r="DN97" s="143"/>
      <c r="DO97" s="143"/>
      <c r="DP97" s="143"/>
      <c r="DQ97" s="143"/>
      <c r="DR97" s="143"/>
      <c r="DS97" s="143"/>
      <c r="DT97" s="143"/>
      <c r="DU97" s="143"/>
      <c r="DV97" s="143"/>
    </row>
    <row r="98" spans="1:137"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246"/>
      <c r="AB98" s="689">
        <v>1</v>
      </c>
      <c r="AC98" s="690"/>
      <c r="AD98" s="690"/>
      <c r="AE98" s="690">
        <v>8</v>
      </c>
      <c r="AF98" s="690"/>
      <c r="AG98" s="690"/>
      <c r="AH98" s="690">
        <v>2</v>
      </c>
      <c r="AI98" s="690"/>
      <c r="AJ98" s="681"/>
      <c r="AK98" s="321">
        <f>SUM(AK95:AR97)</f>
        <v>13780</v>
      </c>
      <c r="AL98" s="321"/>
      <c r="AM98" s="321"/>
      <c r="AN98" s="321"/>
      <c r="AO98" s="321"/>
      <c r="AP98" s="321"/>
      <c r="AQ98" s="321"/>
      <c r="AR98" s="321"/>
      <c r="AS98" s="321">
        <f>SUM(AS95:AZ97)</f>
        <v>13200</v>
      </c>
      <c r="AT98" s="321"/>
      <c r="AU98" s="321"/>
      <c r="AV98" s="321"/>
      <c r="AW98" s="321"/>
      <c r="AX98" s="321"/>
      <c r="AY98" s="321"/>
      <c r="AZ98" s="321"/>
      <c r="BA98" s="321">
        <f>SUM(AK98:AZ98)</f>
        <v>26980</v>
      </c>
      <c r="BB98" s="626"/>
      <c r="BC98" s="626"/>
      <c r="BD98" s="626"/>
      <c r="BE98" s="626"/>
      <c r="BF98" s="626"/>
      <c r="BG98" s="626"/>
      <c r="BH98" s="626"/>
      <c r="BI98" s="321">
        <f>SUM(BI95:BP97)</f>
        <v>2600</v>
      </c>
      <c r="BJ98" s="321"/>
      <c r="BK98" s="321"/>
      <c r="BL98" s="321"/>
      <c r="BM98" s="321"/>
      <c r="BN98" s="321"/>
      <c r="BO98" s="321"/>
      <c r="BP98" s="484"/>
      <c r="BQ98" s="321">
        <f>SUM(BQ95:BW97)</f>
        <v>0</v>
      </c>
      <c r="BR98" s="626"/>
      <c r="BS98" s="626"/>
      <c r="BT98" s="626"/>
      <c r="BU98" s="626"/>
      <c r="BV98" s="626"/>
      <c r="BW98" s="626"/>
      <c r="BX98" s="321">
        <f>SUM(BX95:CD97)</f>
        <v>198000</v>
      </c>
      <c r="BY98" s="626"/>
      <c r="BZ98" s="626"/>
      <c r="CA98" s="626"/>
      <c r="CB98" s="626"/>
      <c r="CC98" s="626"/>
      <c r="CD98" s="626"/>
      <c r="CE98" s="321">
        <f>SUM(CE95:CK97)</f>
        <v>22040</v>
      </c>
      <c r="CF98" s="626"/>
      <c r="CG98" s="626"/>
      <c r="CH98" s="626"/>
      <c r="CI98" s="626"/>
      <c r="CJ98" s="626"/>
      <c r="CK98" s="626"/>
      <c r="CL98" s="321">
        <f>SUM(BX98:CK98)</f>
        <v>220040</v>
      </c>
      <c r="CM98" s="321"/>
      <c r="CN98" s="321"/>
      <c r="CO98" s="321"/>
      <c r="CP98" s="321"/>
      <c r="CQ98" s="321"/>
      <c r="CR98" s="321"/>
      <c r="CS98" s="321">
        <f>SUM(CS95:CY97)</f>
        <v>28490</v>
      </c>
      <c r="CT98" s="626"/>
      <c r="CU98" s="626"/>
      <c r="CV98" s="626"/>
      <c r="CW98" s="626"/>
      <c r="CX98" s="626"/>
      <c r="CY98" s="627"/>
      <c r="DA98" s="16"/>
      <c r="DF98" s="16"/>
      <c r="DH98" s="734"/>
      <c r="DI98" s="735"/>
      <c r="DJ98" s="735"/>
      <c r="DK98" s="735"/>
      <c r="DL98" s="735"/>
      <c r="DM98" s="735"/>
      <c r="DN98" s="735"/>
      <c r="DO98" s="734"/>
      <c r="DP98" s="734"/>
      <c r="DQ98" s="734"/>
      <c r="DR98" s="734"/>
      <c r="DS98" s="734"/>
      <c r="DT98" s="734"/>
      <c r="DU98" s="734"/>
      <c r="DV98" s="734"/>
    </row>
    <row r="99" spans="1:137" s="17" customFormat="1" ht="15" customHeight="1">
      <c r="A99" s="35"/>
      <c r="B99" s="40"/>
      <c r="C99" s="40"/>
      <c r="D99" s="36"/>
      <c r="E99" s="36"/>
      <c r="F99" s="36"/>
      <c r="G99" s="138"/>
      <c r="H99" s="138"/>
      <c r="I99" s="138"/>
      <c r="J99" s="138"/>
      <c r="K99" s="138"/>
      <c r="L99" s="138"/>
      <c r="M99" s="138"/>
      <c r="N99" s="138"/>
      <c r="O99" s="138"/>
      <c r="P99" s="138"/>
      <c r="Q99" s="138"/>
      <c r="R99" s="138"/>
      <c r="S99" s="138"/>
      <c r="T99" s="138"/>
      <c r="U99" s="138"/>
      <c r="V99" s="138"/>
      <c r="W99" s="138"/>
      <c r="X99" s="138"/>
      <c r="Y99" s="138"/>
      <c r="Z99" s="138"/>
      <c r="AA99" s="138"/>
      <c r="AB99" s="37"/>
      <c r="AC99" s="37"/>
      <c r="AD99" s="37"/>
      <c r="AE99" s="37"/>
      <c r="AF99" s="37"/>
      <c r="AG99" s="37"/>
      <c r="AH99" s="37"/>
      <c r="AI99" s="37"/>
      <c r="AJ99" s="37"/>
      <c r="AK99" s="143"/>
      <c r="AL99" s="41"/>
      <c r="AM99" s="41"/>
      <c r="AN99" s="41"/>
      <c r="AO99" s="41"/>
      <c r="AP99" s="41"/>
      <c r="AQ99" s="41"/>
      <c r="AR99" s="41"/>
      <c r="AS99" s="41"/>
      <c r="AT99" s="143"/>
      <c r="AU99" s="41"/>
      <c r="AV99" s="41"/>
      <c r="AW99" s="41"/>
      <c r="AX99" s="41"/>
      <c r="AY99" s="41"/>
      <c r="AZ99" s="41"/>
      <c r="BA99" s="41"/>
      <c r="BB99" s="143"/>
      <c r="BC99" s="143"/>
      <c r="BD99" s="143"/>
      <c r="BE99" s="143"/>
      <c r="BF99" s="143"/>
      <c r="BG99" s="143"/>
      <c r="BH99" s="143"/>
      <c r="BI99" s="143"/>
      <c r="BJ99" s="143"/>
      <c r="BK99" s="143"/>
      <c r="BL99" s="143"/>
      <c r="BM99" s="143"/>
      <c r="BN99" s="143"/>
      <c r="BO99" s="143"/>
      <c r="BP99" s="143"/>
      <c r="BQ99" s="143"/>
      <c r="BR99" s="143"/>
      <c r="BS99" s="143"/>
      <c r="BT99" s="143"/>
      <c r="BU99" s="143"/>
      <c r="BV99" s="144"/>
      <c r="BW99" s="144"/>
      <c r="BX99" s="144"/>
      <c r="BY99" s="144"/>
      <c r="BZ99" s="144"/>
      <c r="CA99" s="144"/>
      <c r="CB99" s="144"/>
      <c r="CC99" s="144"/>
      <c r="CD99" s="144"/>
      <c r="CE99" s="37"/>
      <c r="CF99" s="37"/>
      <c r="CG99" s="37"/>
      <c r="CH99" s="37"/>
      <c r="CI99" s="37"/>
      <c r="CJ99" s="37"/>
      <c r="CK99" s="37"/>
      <c r="CL99" s="37"/>
      <c r="CM99" s="37"/>
      <c r="CN99" s="143"/>
      <c r="CO99" s="144"/>
      <c r="CP99" s="144"/>
      <c r="CQ99" s="144"/>
      <c r="CR99" s="144"/>
      <c r="CS99" s="144"/>
      <c r="CT99" s="144"/>
      <c r="CU99" s="144"/>
      <c r="CV99" s="144"/>
      <c r="CW99" s="144"/>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row>
    <row r="100" spans="1:137" s="152" customFormat="1" ht="12.75" customHeight="1">
      <c r="A100" s="631"/>
      <c r="B100" s="631"/>
      <c r="C100" s="631"/>
      <c r="D100" s="631"/>
      <c r="E100" s="631"/>
      <c r="F100" s="631"/>
      <c r="G100" s="632"/>
      <c r="H100" s="633" t="s">
        <v>62</v>
      </c>
      <c r="I100" s="266"/>
      <c r="J100" s="266"/>
      <c r="K100" s="266"/>
      <c r="L100" s="266"/>
      <c r="M100" s="266"/>
      <c r="N100" s="266"/>
      <c r="O100" s="266"/>
      <c r="P100" s="266"/>
      <c r="Q100" s="266"/>
      <c r="R100" s="266"/>
      <c r="S100" s="266"/>
      <c r="T100" s="266"/>
      <c r="U100" s="266"/>
      <c r="V100" s="266"/>
      <c r="W100" s="266"/>
      <c r="X100" s="266"/>
      <c r="Y100" s="267"/>
      <c r="Z100" s="634" t="s">
        <v>517</v>
      </c>
      <c r="AA100" s="266"/>
      <c r="AB100" s="266"/>
      <c r="AC100" s="266"/>
      <c r="AD100" s="266"/>
      <c r="AE100" s="267"/>
      <c r="AF100" s="733" t="str">
        <f>"第52表　課税標準額段階別"&amp; LEFT(表00!AA1,6) &amp; "分所得割額等に関する調
　　　　　　　　　　　　　　　　【営業等所得者】（つづき）
第6表関係　(2)所得控除額に関する調"</f>
        <v>第52表　課税標準額段階別平成29年度分所得割額等に関する調
　　　　　　　　　　　　　　　　【営業等所得者】（つづき）
第6表関係　(2)所得控除額に関する調</v>
      </c>
      <c r="AG100" s="733"/>
      <c r="AH100" s="733"/>
      <c r="AI100" s="733"/>
      <c r="AJ100" s="733"/>
      <c r="AK100" s="733"/>
      <c r="AL100" s="733"/>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33"/>
      <c r="BQ100" s="733"/>
      <c r="BR100" s="733"/>
      <c r="BS100" s="733"/>
      <c r="BT100" s="733"/>
      <c r="BU100" s="733"/>
      <c r="BV100" s="733"/>
      <c r="BW100" s="733"/>
      <c r="BX100" s="733"/>
      <c r="BY100" s="733"/>
      <c r="BZ100" s="733"/>
      <c r="CA100" s="733"/>
      <c r="CB100" s="733"/>
      <c r="CC100" s="733"/>
      <c r="CD100" s="733"/>
      <c r="CE100" s="733"/>
      <c r="CF100" s="733"/>
      <c r="CG100" s="733"/>
      <c r="CH100" s="733"/>
      <c r="CI100" s="733"/>
      <c r="CJ100" s="733"/>
      <c r="CK100" s="733"/>
      <c r="CL100" s="733"/>
      <c r="CM100" s="733"/>
      <c r="CN100" s="733"/>
      <c r="CO100" s="733"/>
      <c r="CP100" s="733"/>
      <c r="CQ100" s="733"/>
      <c r="CR100" s="733"/>
      <c r="CS100" s="733"/>
      <c r="CT100" s="733"/>
      <c r="CU100" s="733"/>
      <c r="CV100" s="733"/>
      <c r="CW100" s="733"/>
      <c r="CX100" s="733"/>
      <c r="CY100" s="624" t="s">
        <v>608</v>
      </c>
      <c r="CZ100" s="624"/>
      <c r="DA100" s="624"/>
      <c r="DB100" s="624"/>
      <c r="DC100" s="624"/>
      <c r="DD100" s="624"/>
      <c r="DE100" s="624"/>
      <c r="DF100" s="624"/>
      <c r="DG100" s="624"/>
      <c r="DH100" s="624"/>
      <c r="DI100" s="624"/>
      <c r="DJ100" s="624"/>
      <c r="DK100" s="290" t="str">
        <f>DK1</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37" s="152" customFormat="1" ht="13.15" customHeight="1" thickBot="1">
      <c r="A101" s="631"/>
      <c r="B101" s="631"/>
      <c r="C101" s="631"/>
      <c r="D101" s="631"/>
      <c r="E101" s="631"/>
      <c r="F101" s="631"/>
      <c r="G101" s="632"/>
      <c r="H101" s="268"/>
      <c r="I101" s="269"/>
      <c r="J101" s="269"/>
      <c r="K101" s="269"/>
      <c r="L101" s="269"/>
      <c r="M101" s="269"/>
      <c r="N101" s="269"/>
      <c r="O101" s="269"/>
      <c r="P101" s="269"/>
      <c r="Q101" s="269"/>
      <c r="R101" s="269"/>
      <c r="S101" s="269"/>
      <c r="T101" s="269"/>
      <c r="U101" s="269"/>
      <c r="V101" s="269"/>
      <c r="W101" s="269"/>
      <c r="X101" s="269"/>
      <c r="Y101" s="270"/>
      <c r="Z101" s="268"/>
      <c r="AA101" s="269"/>
      <c r="AB101" s="269"/>
      <c r="AC101" s="269"/>
      <c r="AD101" s="269"/>
      <c r="AE101" s="270"/>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S101" s="733"/>
      <c r="CT101" s="733"/>
      <c r="CU101" s="733"/>
      <c r="CV101" s="733"/>
      <c r="CW101" s="733"/>
      <c r="CX101" s="733"/>
      <c r="CY101" s="617"/>
      <c r="CZ101" s="617"/>
      <c r="DA101" s="617"/>
      <c r="DB101" s="617"/>
      <c r="DC101" s="617"/>
      <c r="DD101" s="617"/>
      <c r="DE101" s="617"/>
      <c r="DF101" s="617"/>
      <c r="DG101" s="617"/>
      <c r="DH101" s="617"/>
      <c r="DI101" s="617"/>
      <c r="DJ101" s="617"/>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37" s="152" customFormat="1" ht="25.5" customHeight="1" thickBot="1">
      <c r="A102" s="651"/>
      <c r="B102" s="651"/>
      <c r="C102" s="651"/>
      <c r="D102" s="651"/>
      <c r="E102" s="651"/>
      <c r="F102" s="651"/>
      <c r="G102" s="672"/>
      <c r="H102" s="635">
        <f>H3</f>
        <v>4</v>
      </c>
      <c r="I102" s="652"/>
      <c r="J102" s="653"/>
      <c r="K102" s="635">
        <f>K3</f>
        <v>2</v>
      </c>
      <c r="L102" s="652"/>
      <c r="M102" s="653"/>
      <c r="N102" s="635">
        <f>N3</f>
        <v>2</v>
      </c>
      <c r="O102" s="652"/>
      <c r="P102" s="653"/>
      <c r="Q102" s="635">
        <f>Q3</f>
        <v>0</v>
      </c>
      <c r="R102" s="652"/>
      <c r="S102" s="653"/>
      <c r="T102" s="635">
        <f>T3</f>
        <v>2</v>
      </c>
      <c r="U102" s="652"/>
      <c r="V102" s="653"/>
      <c r="W102" s="635">
        <f>W3</f>
        <v>9</v>
      </c>
      <c r="X102" s="652"/>
      <c r="Y102" s="653"/>
      <c r="Z102" s="625">
        <v>5</v>
      </c>
      <c r="AA102" s="276"/>
      <c r="AB102" s="277"/>
      <c r="AC102" s="635">
        <v>2</v>
      </c>
      <c r="AD102" s="279"/>
      <c r="AE102" s="280"/>
      <c r="AF102" s="733"/>
      <c r="AG102" s="733"/>
      <c r="AH102" s="733"/>
      <c r="AI102" s="733"/>
      <c r="AJ102" s="733"/>
      <c r="AK102" s="733"/>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33"/>
      <c r="BQ102" s="733"/>
      <c r="BR102" s="733"/>
      <c r="BS102" s="733"/>
      <c r="BT102" s="733"/>
      <c r="BU102" s="733"/>
      <c r="BV102" s="733"/>
      <c r="BW102" s="733"/>
      <c r="BX102" s="733"/>
      <c r="BY102" s="733"/>
      <c r="BZ102" s="733"/>
      <c r="CA102" s="733"/>
      <c r="CB102" s="733"/>
      <c r="CC102" s="733"/>
      <c r="CD102" s="733"/>
      <c r="CE102" s="733"/>
      <c r="CF102" s="733"/>
      <c r="CG102" s="733"/>
      <c r="CH102" s="733"/>
      <c r="CI102" s="733"/>
      <c r="CJ102" s="733"/>
      <c r="CK102" s="733"/>
      <c r="CL102" s="733"/>
      <c r="CM102" s="733"/>
      <c r="CN102" s="733"/>
      <c r="CO102" s="733"/>
      <c r="CP102" s="733"/>
      <c r="CQ102" s="733"/>
      <c r="CR102" s="733"/>
      <c r="CS102" s="733"/>
      <c r="CT102" s="733"/>
      <c r="CU102" s="733"/>
      <c r="CV102" s="733"/>
      <c r="CW102" s="733"/>
      <c r="CX102" s="733"/>
      <c r="CY102" s="617" t="s">
        <v>515</v>
      </c>
      <c r="CZ102" s="617"/>
      <c r="DA102" s="617"/>
      <c r="DB102" s="617"/>
      <c r="DC102" s="617"/>
      <c r="DD102" s="617"/>
      <c r="DE102" s="617"/>
      <c r="DF102" s="617"/>
      <c r="DG102" s="617"/>
      <c r="DH102" s="617"/>
      <c r="DI102" s="617"/>
      <c r="DJ102" s="617"/>
      <c r="DK102" s="289" t="str">
        <f>DK3</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37" ht="15" customHeight="1">
      <c r="AF103" s="733"/>
      <c r="AG103" s="733"/>
      <c r="AH103" s="733"/>
      <c r="AI103" s="733"/>
      <c r="AJ103" s="733"/>
      <c r="AK103" s="733"/>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33"/>
      <c r="BQ103" s="733"/>
      <c r="BR103" s="733"/>
      <c r="BS103" s="733"/>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3"/>
      <c r="CT103" s="733"/>
      <c r="CU103" s="733"/>
      <c r="CV103" s="733"/>
      <c r="CW103" s="733"/>
      <c r="CX103" s="733"/>
    </row>
    <row r="105" spans="1:137" ht="15" customHeight="1">
      <c r="AK105" s="271" t="s">
        <v>693</v>
      </c>
      <c r="AL105" s="271"/>
      <c r="AM105" s="271"/>
      <c r="AN105" s="271"/>
      <c r="AO105" s="271"/>
      <c r="AP105" s="271"/>
      <c r="AQ105" s="271"/>
      <c r="AR105" s="271"/>
      <c r="AS105" s="271"/>
      <c r="AT105" s="271"/>
      <c r="AU105" s="271" t="s">
        <v>188</v>
      </c>
      <c r="AV105" s="271"/>
      <c r="AW105" s="271"/>
      <c r="AX105" s="271"/>
      <c r="AY105" s="271"/>
      <c r="AZ105" s="271"/>
      <c r="BA105" s="271"/>
      <c r="BB105" s="271"/>
      <c r="BC105" s="271"/>
      <c r="BD105" s="271"/>
      <c r="BE105" s="271" t="s">
        <v>480</v>
      </c>
      <c r="BF105" s="271"/>
      <c r="BG105" s="271"/>
      <c r="BH105" s="271"/>
      <c r="BI105" s="271"/>
      <c r="BJ105" s="271"/>
      <c r="BK105" s="271"/>
      <c r="BL105" s="271"/>
      <c r="BM105" s="271"/>
      <c r="BN105" s="271"/>
      <c r="BO105" s="271" t="s">
        <v>481</v>
      </c>
      <c r="BP105" s="271"/>
      <c r="BQ105" s="271"/>
      <c r="BR105" s="271"/>
      <c r="BS105" s="271"/>
      <c r="BT105" s="271"/>
      <c r="BU105" s="271"/>
      <c r="BV105" s="271"/>
      <c r="BW105" s="271"/>
      <c r="BX105" s="271"/>
      <c r="BY105" s="271" t="s">
        <v>482</v>
      </c>
      <c r="BZ105" s="271"/>
      <c r="CA105" s="271"/>
      <c r="CB105" s="271"/>
      <c r="CC105" s="271"/>
      <c r="CD105" s="271"/>
      <c r="CE105" s="271"/>
      <c r="CF105" s="271"/>
      <c r="CG105" s="271"/>
      <c r="CH105" s="271"/>
      <c r="CI105" s="271" t="s">
        <v>661</v>
      </c>
      <c r="CJ105" s="271"/>
      <c r="CK105" s="271"/>
      <c r="CL105" s="271"/>
      <c r="CM105" s="271"/>
      <c r="CN105" s="271"/>
      <c r="CO105" s="271"/>
      <c r="CP105" s="271"/>
      <c r="CQ105" s="271"/>
      <c r="CR105" s="271"/>
      <c r="CS105" s="271" t="s">
        <v>476</v>
      </c>
      <c r="CT105" s="271"/>
      <c r="CU105" s="271"/>
      <c r="CV105" s="271"/>
      <c r="CW105" s="271"/>
      <c r="CX105" s="271"/>
      <c r="CY105" s="271"/>
      <c r="CZ105" s="271"/>
      <c r="DA105" s="271"/>
      <c r="DB105" s="271"/>
      <c r="DC105" s="271" t="s">
        <v>477</v>
      </c>
      <c r="DD105" s="271"/>
      <c r="DE105" s="271"/>
      <c r="DF105" s="271"/>
      <c r="DG105" s="271"/>
      <c r="DH105" s="271"/>
      <c r="DI105" s="271"/>
      <c r="DJ105" s="271"/>
      <c r="DK105" s="271"/>
      <c r="DL105" s="271"/>
      <c r="DM105" s="271"/>
      <c r="DN105" s="271"/>
    </row>
    <row r="106" spans="1:137" ht="15" customHeight="1">
      <c r="A106" s="522" t="s">
        <v>328</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753</v>
      </c>
      <c r="AC106" s="201"/>
      <c r="AD106" s="201"/>
      <c r="AE106" s="201"/>
      <c r="AF106" s="201"/>
      <c r="AG106" s="201"/>
      <c r="AH106" s="201"/>
      <c r="AI106" s="201"/>
      <c r="AJ106" s="202"/>
      <c r="AK106" s="245" t="s">
        <v>213</v>
      </c>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7"/>
      <c r="CI106" s="200" t="s">
        <v>308</v>
      </c>
      <c r="CJ106" s="201"/>
      <c r="CK106" s="201"/>
      <c r="CL106" s="201"/>
      <c r="CM106" s="201"/>
      <c r="CN106" s="201"/>
      <c r="CO106" s="201"/>
      <c r="CP106" s="201"/>
      <c r="CQ106" s="201"/>
      <c r="CR106" s="202"/>
      <c r="CS106" s="200" t="s">
        <v>214</v>
      </c>
      <c r="CT106" s="201"/>
      <c r="CU106" s="201"/>
      <c r="CV106" s="201"/>
      <c r="CW106" s="201"/>
      <c r="CX106" s="201"/>
      <c r="CY106" s="201"/>
      <c r="CZ106" s="201"/>
      <c r="DA106" s="201"/>
      <c r="DB106" s="202"/>
      <c r="DC106" s="200" t="s">
        <v>641</v>
      </c>
      <c r="DD106" s="201"/>
      <c r="DE106" s="201"/>
      <c r="DF106" s="201"/>
      <c r="DG106" s="201"/>
      <c r="DH106" s="201"/>
      <c r="DI106" s="201"/>
      <c r="DJ106" s="201"/>
      <c r="DK106" s="201"/>
      <c r="DL106" s="201"/>
      <c r="DM106" s="201"/>
      <c r="DN106" s="202"/>
    </row>
    <row r="107" spans="1:137" ht="1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1"/>
      <c r="AK107" s="692" t="s">
        <v>684</v>
      </c>
      <c r="AL107" s="693"/>
      <c r="AM107" s="693"/>
      <c r="AN107" s="693"/>
      <c r="AO107" s="693"/>
      <c r="AP107" s="693"/>
      <c r="AQ107" s="693"/>
      <c r="AR107" s="693"/>
      <c r="AS107" s="693"/>
      <c r="AT107" s="694"/>
      <c r="AU107" s="692" t="s">
        <v>307</v>
      </c>
      <c r="AV107" s="693"/>
      <c r="AW107" s="693"/>
      <c r="AX107" s="693"/>
      <c r="AY107" s="693"/>
      <c r="AZ107" s="693"/>
      <c r="BA107" s="693"/>
      <c r="BB107" s="693"/>
      <c r="BC107" s="693"/>
      <c r="BD107" s="694"/>
      <c r="BE107" s="295" t="s">
        <v>202</v>
      </c>
      <c r="BF107" s="296"/>
      <c r="BG107" s="296"/>
      <c r="BH107" s="296"/>
      <c r="BI107" s="296"/>
      <c r="BJ107" s="296"/>
      <c r="BK107" s="296"/>
      <c r="BL107" s="296"/>
      <c r="BM107" s="296"/>
      <c r="BN107" s="297"/>
      <c r="BO107" s="295" t="s">
        <v>203</v>
      </c>
      <c r="BP107" s="296"/>
      <c r="BQ107" s="296"/>
      <c r="BR107" s="296"/>
      <c r="BS107" s="296"/>
      <c r="BT107" s="296"/>
      <c r="BU107" s="296"/>
      <c r="BV107" s="296"/>
      <c r="BW107" s="296"/>
      <c r="BX107" s="297"/>
      <c r="BY107" s="200" t="s">
        <v>376</v>
      </c>
      <c r="BZ107" s="201"/>
      <c r="CA107" s="201"/>
      <c r="CB107" s="201"/>
      <c r="CC107" s="201"/>
      <c r="CD107" s="201"/>
      <c r="CE107" s="201"/>
      <c r="CF107" s="201"/>
      <c r="CG107" s="201"/>
      <c r="CH107" s="202"/>
      <c r="CI107" s="219"/>
      <c r="CJ107" s="220"/>
      <c r="CK107" s="220"/>
      <c r="CL107" s="220"/>
      <c r="CM107" s="220"/>
      <c r="CN107" s="220"/>
      <c r="CO107" s="220"/>
      <c r="CP107" s="220"/>
      <c r="CQ107" s="220"/>
      <c r="CR107" s="221"/>
      <c r="CS107" s="219"/>
      <c r="CT107" s="220"/>
      <c r="CU107" s="220"/>
      <c r="CV107" s="220"/>
      <c r="CW107" s="220"/>
      <c r="CX107" s="220"/>
      <c r="CY107" s="220"/>
      <c r="CZ107" s="220"/>
      <c r="DA107" s="220"/>
      <c r="DB107" s="221"/>
      <c r="DC107" s="219"/>
      <c r="DD107" s="220"/>
      <c r="DE107" s="220"/>
      <c r="DF107" s="220"/>
      <c r="DG107" s="220"/>
      <c r="DH107" s="220"/>
      <c r="DI107" s="220"/>
      <c r="DJ107" s="220"/>
      <c r="DK107" s="220"/>
      <c r="DL107" s="220"/>
      <c r="DM107" s="220"/>
      <c r="DN107" s="221"/>
    </row>
    <row r="108" spans="1:137" ht="1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1"/>
      <c r="AK108" s="695"/>
      <c r="AL108" s="696"/>
      <c r="AM108" s="696"/>
      <c r="AN108" s="696"/>
      <c r="AO108" s="696"/>
      <c r="AP108" s="696"/>
      <c r="AQ108" s="696"/>
      <c r="AR108" s="696"/>
      <c r="AS108" s="696"/>
      <c r="AT108" s="697"/>
      <c r="AU108" s="695"/>
      <c r="AV108" s="696"/>
      <c r="AW108" s="696"/>
      <c r="AX108" s="696"/>
      <c r="AY108" s="696"/>
      <c r="AZ108" s="696"/>
      <c r="BA108" s="696"/>
      <c r="BB108" s="696"/>
      <c r="BC108" s="696"/>
      <c r="BD108" s="697"/>
      <c r="BE108" s="234"/>
      <c r="BF108" s="235"/>
      <c r="BG108" s="235"/>
      <c r="BH108" s="235"/>
      <c r="BI108" s="235"/>
      <c r="BJ108" s="235"/>
      <c r="BK108" s="235"/>
      <c r="BL108" s="235"/>
      <c r="BM108" s="235"/>
      <c r="BN108" s="236"/>
      <c r="BO108" s="234"/>
      <c r="BP108" s="235"/>
      <c r="BQ108" s="235"/>
      <c r="BR108" s="235"/>
      <c r="BS108" s="235"/>
      <c r="BT108" s="235"/>
      <c r="BU108" s="235"/>
      <c r="BV108" s="235"/>
      <c r="BW108" s="235"/>
      <c r="BX108" s="236"/>
      <c r="BY108" s="219"/>
      <c r="BZ108" s="220"/>
      <c r="CA108" s="220"/>
      <c r="CB108" s="220"/>
      <c r="CC108" s="220"/>
      <c r="CD108" s="220"/>
      <c r="CE108" s="220"/>
      <c r="CF108" s="220"/>
      <c r="CG108" s="220"/>
      <c r="CH108" s="221"/>
      <c r="CI108" s="219"/>
      <c r="CJ108" s="220"/>
      <c r="CK108" s="220"/>
      <c r="CL108" s="220"/>
      <c r="CM108" s="220"/>
      <c r="CN108" s="220"/>
      <c r="CO108" s="220"/>
      <c r="CP108" s="220"/>
      <c r="CQ108" s="220"/>
      <c r="CR108" s="221"/>
      <c r="CS108" s="219"/>
      <c r="CT108" s="220"/>
      <c r="CU108" s="220"/>
      <c r="CV108" s="220"/>
      <c r="CW108" s="220"/>
      <c r="CX108" s="220"/>
      <c r="CY108" s="220"/>
      <c r="CZ108" s="220"/>
      <c r="DA108" s="220"/>
      <c r="DB108" s="221"/>
      <c r="DC108" s="219"/>
      <c r="DD108" s="220"/>
      <c r="DE108" s="220"/>
      <c r="DF108" s="220"/>
      <c r="DG108" s="220"/>
      <c r="DH108" s="220"/>
      <c r="DI108" s="220"/>
      <c r="DJ108" s="220"/>
      <c r="DK108" s="220"/>
      <c r="DL108" s="220"/>
      <c r="DM108" s="220"/>
      <c r="DN108" s="221"/>
    </row>
    <row r="109" spans="1:137" ht="1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1"/>
      <c r="AK109" s="695"/>
      <c r="AL109" s="696"/>
      <c r="AM109" s="696"/>
      <c r="AN109" s="696"/>
      <c r="AO109" s="696"/>
      <c r="AP109" s="696"/>
      <c r="AQ109" s="696"/>
      <c r="AR109" s="696"/>
      <c r="AS109" s="696"/>
      <c r="AT109" s="697"/>
      <c r="AU109" s="695"/>
      <c r="AV109" s="696"/>
      <c r="AW109" s="696"/>
      <c r="AX109" s="696"/>
      <c r="AY109" s="696"/>
      <c r="AZ109" s="696"/>
      <c r="BA109" s="696"/>
      <c r="BB109" s="696"/>
      <c r="BC109" s="696"/>
      <c r="BD109" s="697"/>
      <c r="BE109" s="234"/>
      <c r="BF109" s="235"/>
      <c r="BG109" s="235"/>
      <c r="BH109" s="235"/>
      <c r="BI109" s="235"/>
      <c r="BJ109" s="235"/>
      <c r="BK109" s="235"/>
      <c r="BL109" s="235"/>
      <c r="BM109" s="235"/>
      <c r="BN109" s="236"/>
      <c r="BO109" s="234"/>
      <c r="BP109" s="235"/>
      <c r="BQ109" s="235"/>
      <c r="BR109" s="235"/>
      <c r="BS109" s="235"/>
      <c r="BT109" s="235"/>
      <c r="BU109" s="235"/>
      <c r="BV109" s="235"/>
      <c r="BW109" s="235"/>
      <c r="BX109" s="236"/>
      <c r="BY109" s="219"/>
      <c r="BZ109" s="220"/>
      <c r="CA109" s="220"/>
      <c r="CB109" s="220"/>
      <c r="CC109" s="220"/>
      <c r="CD109" s="220"/>
      <c r="CE109" s="220"/>
      <c r="CF109" s="220"/>
      <c r="CG109" s="220"/>
      <c r="CH109" s="221"/>
      <c r="CI109" s="219"/>
      <c r="CJ109" s="220"/>
      <c r="CK109" s="220"/>
      <c r="CL109" s="220"/>
      <c r="CM109" s="220"/>
      <c r="CN109" s="220"/>
      <c r="CO109" s="220"/>
      <c r="CP109" s="220"/>
      <c r="CQ109" s="220"/>
      <c r="CR109" s="221"/>
      <c r="CS109" s="219"/>
      <c r="CT109" s="220"/>
      <c r="CU109" s="220"/>
      <c r="CV109" s="220"/>
      <c r="CW109" s="220"/>
      <c r="CX109" s="220"/>
      <c r="CY109" s="220"/>
      <c r="CZ109" s="220"/>
      <c r="DA109" s="220"/>
      <c r="DB109" s="221"/>
      <c r="DC109" s="219"/>
      <c r="DD109" s="220"/>
      <c r="DE109" s="220"/>
      <c r="DF109" s="220"/>
      <c r="DG109" s="220"/>
      <c r="DH109" s="220"/>
      <c r="DI109" s="220"/>
      <c r="DJ109" s="220"/>
      <c r="DK109" s="220"/>
      <c r="DL109" s="220"/>
      <c r="DM109" s="220"/>
      <c r="DN109" s="221"/>
    </row>
    <row r="110" spans="1:137" ht="1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695"/>
      <c r="AL110" s="696"/>
      <c r="AM110" s="696"/>
      <c r="AN110" s="696"/>
      <c r="AO110" s="696"/>
      <c r="AP110" s="696"/>
      <c r="AQ110" s="696"/>
      <c r="AR110" s="696"/>
      <c r="AS110" s="696"/>
      <c r="AT110" s="697"/>
      <c r="AU110" s="695"/>
      <c r="AV110" s="696"/>
      <c r="AW110" s="696"/>
      <c r="AX110" s="696"/>
      <c r="AY110" s="696"/>
      <c r="AZ110" s="696"/>
      <c r="BA110" s="696"/>
      <c r="BB110" s="696"/>
      <c r="BC110" s="696"/>
      <c r="BD110" s="697"/>
      <c r="BE110" s="234"/>
      <c r="BF110" s="235"/>
      <c r="BG110" s="235"/>
      <c r="BH110" s="235"/>
      <c r="BI110" s="235"/>
      <c r="BJ110" s="235"/>
      <c r="BK110" s="235"/>
      <c r="BL110" s="235"/>
      <c r="BM110" s="235"/>
      <c r="BN110" s="236"/>
      <c r="BO110" s="234"/>
      <c r="BP110" s="235"/>
      <c r="BQ110" s="235"/>
      <c r="BR110" s="235"/>
      <c r="BS110" s="235"/>
      <c r="BT110" s="235"/>
      <c r="BU110" s="235"/>
      <c r="BV110" s="235"/>
      <c r="BW110" s="235"/>
      <c r="BX110" s="236"/>
      <c r="BY110" s="219"/>
      <c r="BZ110" s="220"/>
      <c r="CA110" s="220"/>
      <c r="CB110" s="220"/>
      <c r="CC110" s="220"/>
      <c r="CD110" s="220"/>
      <c r="CE110" s="220"/>
      <c r="CF110" s="220"/>
      <c r="CG110" s="220"/>
      <c r="CH110" s="221"/>
      <c r="CI110" s="219"/>
      <c r="CJ110" s="220"/>
      <c r="CK110" s="220"/>
      <c r="CL110" s="220"/>
      <c r="CM110" s="220"/>
      <c r="CN110" s="220"/>
      <c r="CO110" s="220"/>
      <c r="CP110" s="220"/>
      <c r="CQ110" s="220"/>
      <c r="CR110" s="221"/>
      <c r="CS110" s="219"/>
      <c r="CT110" s="220"/>
      <c r="CU110" s="220"/>
      <c r="CV110" s="220"/>
      <c r="CW110" s="220"/>
      <c r="CX110" s="220"/>
      <c r="CY110" s="220"/>
      <c r="CZ110" s="220"/>
      <c r="DA110" s="220"/>
      <c r="DB110" s="221"/>
      <c r="DC110" s="219"/>
      <c r="DD110" s="220"/>
      <c r="DE110" s="220"/>
      <c r="DF110" s="220"/>
      <c r="DG110" s="220"/>
      <c r="DH110" s="220"/>
      <c r="DI110" s="220"/>
      <c r="DJ110" s="220"/>
      <c r="DK110" s="220"/>
      <c r="DL110" s="220"/>
      <c r="DM110" s="220"/>
      <c r="DN110" s="221"/>
    </row>
    <row r="111" spans="1:137" ht="1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413"/>
      <c r="AC111" s="414"/>
      <c r="AD111" s="414"/>
      <c r="AE111" s="414"/>
      <c r="AF111" s="414"/>
      <c r="AG111" s="414"/>
      <c r="AH111" s="414"/>
      <c r="AI111" s="414"/>
      <c r="AJ111" s="415"/>
      <c r="AK111" s="535" t="s">
        <v>332</v>
      </c>
      <c r="AL111" s="536"/>
      <c r="AM111" s="536"/>
      <c r="AN111" s="536"/>
      <c r="AO111" s="536"/>
      <c r="AP111" s="536"/>
      <c r="AQ111" s="536"/>
      <c r="AR111" s="536"/>
      <c r="AS111" s="536"/>
      <c r="AT111" s="537"/>
      <c r="AU111" s="535" t="s">
        <v>332</v>
      </c>
      <c r="AV111" s="536"/>
      <c r="AW111" s="536"/>
      <c r="AX111" s="536"/>
      <c r="AY111" s="536"/>
      <c r="AZ111" s="536"/>
      <c r="BA111" s="536"/>
      <c r="BB111" s="536"/>
      <c r="BC111" s="536"/>
      <c r="BD111" s="537"/>
      <c r="BE111" s="535" t="s">
        <v>332</v>
      </c>
      <c r="BF111" s="536"/>
      <c r="BG111" s="536"/>
      <c r="BH111" s="536"/>
      <c r="BI111" s="536"/>
      <c r="BJ111" s="536"/>
      <c r="BK111" s="536"/>
      <c r="BL111" s="536"/>
      <c r="BM111" s="536"/>
      <c r="BN111" s="537"/>
      <c r="BO111" s="535" t="s">
        <v>332</v>
      </c>
      <c r="BP111" s="536"/>
      <c r="BQ111" s="536"/>
      <c r="BR111" s="536"/>
      <c r="BS111" s="536"/>
      <c r="BT111" s="536"/>
      <c r="BU111" s="536"/>
      <c r="BV111" s="536"/>
      <c r="BW111" s="536"/>
      <c r="BX111" s="537"/>
      <c r="BY111" s="535" t="s">
        <v>332</v>
      </c>
      <c r="BZ111" s="536"/>
      <c r="CA111" s="536"/>
      <c r="CB111" s="536"/>
      <c r="CC111" s="536"/>
      <c r="CD111" s="536"/>
      <c r="CE111" s="536"/>
      <c r="CF111" s="536"/>
      <c r="CG111" s="536"/>
      <c r="CH111" s="537"/>
      <c r="CI111" s="535" t="s">
        <v>332</v>
      </c>
      <c r="CJ111" s="536"/>
      <c r="CK111" s="536"/>
      <c r="CL111" s="536"/>
      <c r="CM111" s="536"/>
      <c r="CN111" s="536"/>
      <c r="CO111" s="536"/>
      <c r="CP111" s="536"/>
      <c r="CQ111" s="536"/>
      <c r="CR111" s="537"/>
      <c r="CS111" s="535" t="s">
        <v>332</v>
      </c>
      <c r="CT111" s="536"/>
      <c r="CU111" s="536"/>
      <c r="CV111" s="536"/>
      <c r="CW111" s="536"/>
      <c r="CX111" s="536"/>
      <c r="CY111" s="536"/>
      <c r="CZ111" s="536"/>
      <c r="DA111" s="536"/>
      <c r="DB111" s="537"/>
      <c r="DC111" s="535" t="s">
        <v>332</v>
      </c>
      <c r="DD111" s="536"/>
      <c r="DE111" s="536"/>
      <c r="DF111" s="536"/>
      <c r="DG111" s="536"/>
      <c r="DH111" s="536"/>
      <c r="DI111" s="536"/>
      <c r="DJ111" s="536"/>
      <c r="DK111" s="536"/>
      <c r="DL111" s="536"/>
      <c r="DM111" s="536"/>
      <c r="DN111" s="537"/>
    </row>
    <row r="112" spans="1:137" ht="22.5" customHeight="1">
      <c r="A112" s="433" t="s">
        <v>1</v>
      </c>
      <c r="B112" s="547"/>
      <c r="C112" s="547"/>
      <c r="D112" s="547"/>
      <c r="E112" s="547"/>
      <c r="F112" s="556"/>
      <c r="G112" s="245" t="s">
        <v>2</v>
      </c>
      <c r="H112" s="246"/>
      <c r="I112" s="246"/>
      <c r="J112" s="246"/>
      <c r="K112" s="246"/>
      <c r="L112" s="246"/>
      <c r="M112" s="246"/>
      <c r="N112" s="246"/>
      <c r="O112" s="246"/>
      <c r="P112" s="246"/>
      <c r="Q112" s="246"/>
      <c r="R112" s="246"/>
      <c r="S112" s="246"/>
      <c r="T112" s="246"/>
      <c r="U112" s="246"/>
      <c r="V112" s="246"/>
      <c r="W112" s="246"/>
      <c r="X112" s="246"/>
      <c r="Y112" s="246"/>
      <c r="Z112" s="246"/>
      <c r="AA112" s="513"/>
      <c r="AB112" s="606">
        <v>0</v>
      </c>
      <c r="AC112" s="603"/>
      <c r="AD112" s="607"/>
      <c r="AE112" s="602">
        <v>1</v>
      </c>
      <c r="AF112" s="603"/>
      <c r="AG112" s="607"/>
      <c r="AH112" s="602">
        <v>3</v>
      </c>
      <c r="AI112" s="603"/>
      <c r="AJ112" s="604"/>
      <c r="AK112" s="1447">
        <v>3300</v>
      </c>
      <c r="AL112" s="605"/>
      <c r="AM112" s="605"/>
      <c r="AN112" s="605"/>
      <c r="AO112" s="605"/>
      <c r="AP112" s="605"/>
      <c r="AQ112" s="605"/>
      <c r="AR112" s="605"/>
      <c r="AS112" s="605"/>
      <c r="AT112" s="605"/>
      <c r="AU112" s="1447">
        <v>4500</v>
      </c>
      <c r="AV112" s="605"/>
      <c r="AW112" s="605"/>
      <c r="AX112" s="605"/>
      <c r="AY112" s="605"/>
      <c r="AZ112" s="605"/>
      <c r="BA112" s="605"/>
      <c r="BB112" s="605"/>
      <c r="BC112" s="605"/>
      <c r="BD112" s="605"/>
      <c r="BE112" s="1447">
        <v>1900</v>
      </c>
      <c r="BF112" s="605"/>
      <c r="BG112" s="605"/>
      <c r="BH112" s="605"/>
      <c r="BI112" s="605"/>
      <c r="BJ112" s="605"/>
      <c r="BK112" s="605"/>
      <c r="BL112" s="605"/>
      <c r="BM112" s="605"/>
      <c r="BN112" s="605"/>
      <c r="BO112" s="1447">
        <v>7650</v>
      </c>
      <c r="BP112" s="605"/>
      <c r="BQ112" s="605"/>
      <c r="BR112" s="605"/>
      <c r="BS112" s="605"/>
      <c r="BT112" s="605"/>
      <c r="BU112" s="605"/>
      <c r="BV112" s="605"/>
      <c r="BW112" s="605"/>
      <c r="BX112" s="605"/>
      <c r="BY112" s="347">
        <f t="shared" ref="BY112:BY121" si="4">SUM(AK112:BX112)</f>
        <v>17350</v>
      </c>
      <c r="BZ112" s="348"/>
      <c r="CA112" s="348"/>
      <c r="CB112" s="348"/>
      <c r="CC112" s="348"/>
      <c r="CD112" s="348"/>
      <c r="CE112" s="348"/>
      <c r="CF112" s="348"/>
      <c r="CG112" s="348"/>
      <c r="CH112" s="348"/>
      <c r="CI112" s="1447">
        <v>460</v>
      </c>
      <c r="CJ112" s="605"/>
      <c r="CK112" s="605"/>
      <c r="CL112" s="605"/>
      <c r="CM112" s="605"/>
      <c r="CN112" s="605"/>
      <c r="CO112" s="605"/>
      <c r="CP112" s="605"/>
      <c r="CQ112" s="605"/>
      <c r="CR112" s="730"/>
      <c r="CS112" s="1447">
        <v>102960</v>
      </c>
      <c r="CT112" s="605"/>
      <c r="CU112" s="605"/>
      <c r="CV112" s="605"/>
      <c r="CW112" s="605"/>
      <c r="CX112" s="605"/>
      <c r="CY112" s="605"/>
      <c r="CZ112" s="605"/>
      <c r="DA112" s="605"/>
      <c r="DB112" s="605"/>
      <c r="DC112" s="347">
        <f t="shared" ref="DC112:DC121" si="5">SUM(CS112,CI112,BY112,CS79,CL79,BQ79,BI79,BA79,DE46,CC46,BS46,BJ46,AZ46,AS46,AK46)</f>
        <v>221741</v>
      </c>
      <c r="DD112" s="347"/>
      <c r="DE112" s="347"/>
      <c r="DF112" s="347"/>
      <c r="DG112" s="347"/>
      <c r="DH112" s="347"/>
      <c r="DI112" s="347"/>
      <c r="DJ112" s="347"/>
      <c r="DK112" s="347"/>
      <c r="DL112" s="347"/>
      <c r="DM112" s="347"/>
      <c r="DN112" s="492"/>
    </row>
    <row r="113" spans="1:118" ht="15" customHeight="1">
      <c r="A113" s="550"/>
      <c r="B113" s="557"/>
      <c r="C113" s="557"/>
      <c r="D113" s="557"/>
      <c r="E113" s="557"/>
      <c r="F113" s="558"/>
      <c r="G113" s="245" t="s">
        <v>3</v>
      </c>
      <c r="H113" s="246"/>
      <c r="I113" s="246"/>
      <c r="J113" s="246"/>
      <c r="K113" s="246"/>
      <c r="L113" s="246"/>
      <c r="M113" s="246"/>
      <c r="N113" s="246"/>
      <c r="O113" s="246"/>
      <c r="P113" s="246"/>
      <c r="Q113" s="246"/>
      <c r="R113" s="246"/>
      <c r="S113" s="246"/>
      <c r="T113" s="246"/>
      <c r="U113" s="246"/>
      <c r="V113" s="246"/>
      <c r="W113" s="246"/>
      <c r="X113" s="246"/>
      <c r="Y113" s="246"/>
      <c r="Z113" s="246"/>
      <c r="AA113" s="513"/>
      <c r="AB113" s="601">
        <v>0</v>
      </c>
      <c r="AC113" s="599"/>
      <c r="AD113" s="600"/>
      <c r="AE113" s="598">
        <v>2</v>
      </c>
      <c r="AF113" s="599"/>
      <c r="AG113" s="600"/>
      <c r="AH113" s="598">
        <v>3</v>
      </c>
      <c r="AI113" s="599"/>
      <c r="AJ113" s="608"/>
      <c r="AK113" s="1448">
        <v>51480</v>
      </c>
      <c r="AL113" s="619"/>
      <c r="AM113" s="619"/>
      <c r="AN113" s="619"/>
      <c r="AO113" s="619"/>
      <c r="AP113" s="619"/>
      <c r="AQ113" s="619"/>
      <c r="AR113" s="619"/>
      <c r="AS113" s="619"/>
      <c r="AT113" s="619"/>
      <c r="AU113" s="1448">
        <v>34650</v>
      </c>
      <c r="AV113" s="619"/>
      <c r="AW113" s="619"/>
      <c r="AX113" s="619"/>
      <c r="AY113" s="619"/>
      <c r="AZ113" s="619"/>
      <c r="BA113" s="619"/>
      <c r="BB113" s="619"/>
      <c r="BC113" s="619"/>
      <c r="BD113" s="619"/>
      <c r="BE113" s="1448">
        <v>20140</v>
      </c>
      <c r="BF113" s="619"/>
      <c r="BG113" s="619"/>
      <c r="BH113" s="619"/>
      <c r="BI113" s="619"/>
      <c r="BJ113" s="619"/>
      <c r="BK113" s="619"/>
      <c r="BL113" s="619"/>
      <c r="BM113" s="619"/>
      <c r="BN113" s="619"/>
      <c r="BO113" s="1448">
        <v>49050</v>
      </c>
      <c r="BP113" s="619"/>
      <c r="BQ113" s="619"/>
      <c r="BR113" s="619"/>
      <c r="BS113" s="619"/>
      <c r="BT113" s="619"/>
      <c r="BU113" s="619"/>
      <c r="BV113" s="619"/>
      <c r="BW113" s="619"/>
      <c r="BX113" s="619"/>
      <c r="BY113" s="330">
        <f t="shared" si="4"/>
        <v>155320</v>
      </c>
      <c r="BZ113" s="331"/>
      <c r="CA113" s="331"/>
      <c r="CB113" s="331"/>
      <c r="CC113" s="331"/>
      <c r="CD113" s="331"/>
      <c r="CE113" s="331"/>
      <c r="CF113" s="331"/>
      <c r="CG113" s="331"/>
      <c r="CH113" s="331"/>
      <c r="CI113" s="1448">
        <v>6440</v>
      </c>
      <c r="CJ113" s="619"/>
      <c r="CK113" s="619"/>
      <c r="CL113" s="619"/>
      <c r="CM113" s="619"/>
      <c r="CN113" s="619"/>
      <c r="CO113" s="619"/>
      <c r="CP113" s="619"/>
      <c r="CQ113" s="619"/>
      <c r="CR113" s="729"/>
      <c r="CS113" s="1448">
        <v>623370</v>
      </c>
      <c r="CT113" s="619"/>
      <c r="CU113" s="619"/>
      <c r="CV113" s="619"/>
      <c r="CW113" s="619"/>
      <c r="CX113" s="619"/>
      <c r="CY113" s="619"/>
      <c r="CZ113" s="619"/>
      <c r="DA113" s="619"/>
      <c r="DB113" s="619"/>
      <c r="DC113" s="588">
        <f t="shared" si="5"/>
        <v>1720396</v>
      </c>
      <c r="DD113" s="588"/>
      <c r="DE113" s="588"/>
      <c r="DF113" s="588"/>
      <c r="DG113" s="588"/>
      <c r="DH113" s="588"/>
      <c r="DI113" s="588"/>
      <c r="DJ113" s="588"/>
      <c r="DK113" s="588"/>
      <c r="DL113" s="588"/>
      <c r="DM113" s="588"/>
      <c r="DN113" s="618"/>
    </row>
    <row r="114" spans="1:118" ht="15" customHeight="1">
      <c r="A114" s="550"/>
      <c r="B114" s="557"/>
      <c r="C114" s="557"/>
      <c r="D114" s="557"/>
      <c r="E114" s="557"/>
      <c r="F114" s="558"/>
      <c r="G114" s="245" t="s">
        <v>4</v>
      </c>
      <c r="H114" s="246"/>
      <c r="I114" s="246"/>
      <c r="J114" s="246"/>
      <c r="K114" s="246"/>
      <c r="L114" s="246"/>
      <c r="M114" s="246"/>
      <c r="N114" s="246"/>
      <c r="O114" s="246"/>
      <c r="P114" s="246"/>
      <c r="Q114" s="246"/>
      <c r="R114" s="246"/>
      <c r="S114" s="246"/>
      <c r="T114" s="246"/>
      <c r="U114" s="246"/>
      <c r="V114" s="246"/>
      <c r="W114" s="246"/>
      <c r="X114" s="246"/>
      <c r="Y114" s="246"/>
      <c r="Z114" s="246"/>
      <c r="AA114" s="513"/>
      <c r="AB114" s="601">
        <v>0</v>
      </c>
      <c r="AC114" s="599"/>
      <c r="AD114" s="600"/>
      <c r="AE114" s="598">
        <v>3</v>
      </c>
      <c r="AF114" s="599"/>
      <c r="AG114" s="600"/>
      <c r="AH114" s="598">
        <v>3</v>
      </c>
      <c r="AI114" s="599"/>
      <c r="AJ114" s="608"/>
      <c r="AK114" s="1448">
        <v>39270</v>
      </c>
      <c r="AL114" s="619"/>
      <c r="AM114" s="619"/>
      <c r="AN114" s="619"/>
      <c r="AO114" s="619"/>
      <c r="AP114" s="619"/>
      <c r="AQ114" s="619"/>
      <c r="AR114" s="619"/>
      <c r="AS114" s="619"/>
      <c r="AT114" s="619"/>
      <c r="AU114" s="1448">
        <v>21600</v>
      </c>
      <c r="AV114" s="619"/>
      <c r="AW114" s="619"/>
      <c r="AX114" s="619"/>
      <c r="AY114" s="619"/>
      <c r="AZ114" s="619"/>
      <c r="BA114" s="619"/>
      <c r="BB114" s="619"/>
      <c r="BC114" s="619"/>
      <c r="BD114" s="619"/>
      <c r="BE114" s="1448">
        <v>7600</v>
      </c>
      <c r="BF114" s="619"/>
      <c r="BG114" s="619"/>
      <c r="BH114" s="619"/>
      <c r="BI114" s="619"/>
      <c r="BJ114" s="619"/>
      <c r="BK114" s="619"/>
      <c r="BL114" s="619"/>
      <c r="BM114" s="619"/>
      <c r="BN114" s="619"/>
      <c r="BO114" s="1448">
        <v>23850</v>
      </c>
      <c r="BP114" s="619"/>
      <c r="BQ114" s="619"/>
      <c r="BR114" s="619"/>
      <c r="BS114" s="619"/>
      <c r="BT114" s="619"/>
      <c r="BU114" s="619"/>
      <c r="BV114" s="619"/>
      <c r="BW114" s="619"/>
      <c r="BX114" s="619"/>
      <c r="BY114" s="330">
        <f t="shared" si="4"/>
        <v>92320</v>
      </c>
      <c r="BZ114" s="331"/>
      <c r="CA114" s="331"/>
      <c r="CB114" s="331"/>
      <c r="CC114" s="331"/>
      <c r="CD114" s="331"/>
      <c r="CE114" s="331"/>
      <c r="CF114" s="331"/>
      <c r="CG114" s="331"/>
      <c r="CH114" s="331"/>
      <c r="CI114" s="1448">
        <v>2990</v>
      </c>
      <c r="CJ114" s="619"/>
      <c r="CK114" s="619"/>
      <c r="CL114" s="619"/>
      <c r="CM114" s="619"/>
      <c r="CN114" s="619"/>
      <c r="CO114" s="619"/>
      <c r="CP114" s="619"/>
      <c r="CQ114" s="619"/>
      <c r="CR114" s="729"/>
      <c r="CS114" s="1448">
        <v>322410</v>
      </c>
      <c r="CT114" s="619"/>
      <c r="CU114" s="619"/>
      <c r="CV114" s="619"/>
      <c r="CW114" s="619"/>
      <c r="CX114" s="619"/>
      <c r="CY114" s="619"/>
      <c r="CZ114" s="619"/>
      <c r="DA114" s="619"/>
      <c r="DB114" s="619"/>
      <c r="DC114" s="588">
        <f t="shared" si="5"/>
        <v>1049975</v>
      </c>
      <c r="DD114" s="588"/>
      <c r="DE114" s="588"/>
      <c r="DF114" s="588"/>
      <c r="DG114" s="588"/>
      <c r="DH114" s="588"/>
      <c r="DI114" s="588"/>
      <c r="DJ114" s="588"/>
      <c r="DK114" s="588"/>
      <c r="DL114" s="588"/>
      <c r="DM114" s="588"/>
      <c r="DN114" s="618"/>
    </row>
    <row r="115" spans="1:118" ht="15" customHeight="1">
      <c r="A115" s="550"/>
      <c r="B115" s="557"/>
      <c r="C115" s="557"/>
      <c r="D115" s="557"/>
      <c r="E115" s="557"/>
      <c r="F115" s="558"/>
      <c r="G115" s="245" t="s">
        <v>5</v>
      </c>
      <c r="H115" s="246"/>
      <c r="I115" s="246"/>
      <c r="J115" s="246"/>
      <c r="K115" s="246"/>
      <c r="L115" s="246"/>
      <c r="M115" s="246"/>
      <c r="N115" s="246"/>
      <c r="O115" s="246"/>
      <c r="P115" s="246"/>
      <c r="Q115" s="246"/>
      <c r="R115" s="246"/>
      <c r="S115" s="246"/>
      <c r="T115" s="246"/>
      <c r="U115" s="246"/>
      <c r="V115" s="246"/>
      <c r="W115" s="246"/>
      <c r="X115" s="246"/>
      <c r="Y115" s="246"/>
      <c r="Z115" s="246"/>
      <c r="AA115" s="513"/>
      <c r="AB115" s="601">
        <v>0</v>
      </c>
      <c r="AC115" s="599"/>
      <c r="AD115" s="600"/>
      <c r="AE115" s="598">
        <v>4</v>
      </c>
      <c r="AF115" s="599"/>
      <c r="AG115" s="600"/>
      <c r="AH115" s="598">
        <v>3</v>
      </c>
      <c r="AI115" s="599"/>
      <c r="AJ115" s="608"/>
      <c r="AK115" s="1448">
        <v>20460</v>
      </c>
      <c r="AL115" s="619"/>
      <c r="AM115" s="619"/>
      <c r="AN115" s="619"/>
      <c r="AO115" s="619"/>
      <c r="AP115" s="619"/>
      <c r="AQ115" s="619"/>
      <c r="AR115" s="619"/>
      <c r="AS115" s="619"/>
      <c r="AT115" s="619"/>
      <c r="AU115" s="1448">
        <v>12600</v>
      </c>
      <c r="AV115" s="619"/>
      <c r="AW115" s="619"/>
      <c r="AX115" s="619"/>
      <c r="AY115" s="619"/>
      <c r="AZ115" s="619"/>
      <c r="BA115" s="619"/>
      <c r="BB115" s="619"/>
      <c r="BC115" s="619"/>
      <c r="BD115" s="619"/>
      <c r="BE115" s="1448">
        <v>3800</v>
      </c>
      <c r="BF115" s="619"/>
      <c r="BG115" s="619"/>
      <c r="BH115" s="619"/>
      <c r="BI115" s="619"/>
      <c r="BJ115" s="619"/>
      <c r="BK115" s="619"/>
      <c r="BL115" s="619"/>
      <c r="BM115" s="619"/>
      <c r="BN115" s="619"/>
      <c r="BO115" s="1448">
        <v>10350</v>
      </c>
      <c r="BP115" s="619"/>
      <c r="BQ115" s="619"/>
      <c r="BR115" s="619"/>
      <c r="BS115" s="619"/>
      <c r="BT115" s="619"/>
      <c r="BU115" s="619"/>
      <c r="BV115" s="619"/>
      <c r="BW115" s="619"/>
      <c r="BX115" s="619"/>
      <c r="BY115" s="330">
        <f t="shared" si="4"/>
        <v>47210</v>
      </c>
      <c r="BZ115" s="331"/>
      <c r="CA115" s="331"/>
      <c r="CB115" s="331"/>
      <c r="CC115" s="331"/>
      <c r="CD115" s="331"/>
      <c r="CE115" s="331"/>
      <c r="CF115" s="331"/>
      <c r="CG115" s="331"/>
      <c r="CH115" s="331"/>
      <c r="CI115" s="1448">
        <v>920</v>
      </c>
      <c r="CJ115" s="619"/>
      <c r="CK115" s="619"/>
      <c r="CL115" s="619"/>
      <c r="CM115" s="619"/>
      <c r="CN115" s="619"/>
      <c r="CO115" s="619"/>
      <c r="CP115" s="619"/>
      <c r="CQ115" s="619"/>
      <c r="CR115" s="729"/>
      <c r="CS115" s="1448">
        <v>158070</v>
      </c>
      <c r="CT115" s="619"/>
      <c r="CU115" s="619"/>
      <c r="CV115" s="619"/>
      <c r="CW115" s="619"/>
      <c r="CX115" s="619"/>
      <c r="CY115" s="619"/>
      <c r="CZ115" s="619"/>
      <c r="DA115" s="619"/>
      <c r="DB115" s="619"/>
      <c r="DC115" s="588">
        <f t="shared" si="5"/>
        <v>575262</v>
      </c>
      <c r="DD115" s="588"/>
      <c r="DE115" s="588"/>
      <c r="DF115" s="588"/>
      <c r="DG115" s="588"/>
      <c r="DH115" s="588"/>
      <c r="DI115" s="588"/>
      <c r="DJ115" s="588"/>
      <c r="DK115" s="588"/>
      <c r="DL115" s="588"/>
      <c r="DM115" s="588"/>
      <c r="DN115" s="618"/>
    </row>
    <row r="116" spans="1:118" ht="15" customHeight="1">
      <c r="A116" s="550"/>
      <c r="B116" s="557"/>
      <c r="C116" s="557"/>
      <c r="D116" s="557"/>
      <c r="E116" s="557"/>
      <c r="F116" s="558"/>
      <c r="G116" s="245" t="s">
        <v>6</v>
      </c>
      <c r="H116" s="246"/>
      <c r="I116" s="246"/>
      <c r="J116" s="246"/>
      <c r="K116" s="246"/>
      <c r="L116" s="246"/>
      <c r="M116" s="246"/>
      <c r="N116" s="246"/>
      <c r="O116" s="246"/>
      <c r="P116" s="246"/>
      <c r="Q116" s="246"/>
      <c r="R116" s="246"/>
      <c r="S116" s="246"/>
      <c r="T116" s="246"/>
      <c r="U116" s="246"/>
      <c r="V116" s="246"/>
      <c r="W116" s="246"/>
      <c r="X116" s="246"/>
      <c r="Y116" s="246"/>
      <c r="Z116" s="246"/>
      <c r="AA116" s="513"/>
      <c r="AB116" s="601">
        <v>0</v>
      </c>
      <c r="AC116" s="599"/>
      <c r="AD116" s="600"/>
      <c r="AE116" s="598">
        <v>5</v>
      </c>
      <c r="AF116" s="599"/>
      <c r="AG116" s="600"/>
      <c r="AH116" s="598">
        <v>3</v>
      </c>
      <c r="AI116" s="599"/>
      <c r="AJ116" s="608"/>
      <c r="AK116" s="1448">
        <v>8910</v>
      </c>
      <c r="AL116" s="619"/>
      <c r="AM116" s="619"/>
      <c r="AN116" s="619"/>
      <c r="AO116" s="619"/>
      <c r="AP116" s="619"/>
      <c r="AQ116" s="619"/>
      <c r="AR116" s="619"/>
      <c r="AS116" s="619"/>
      <c r="AT116" s="619"/>
      <c r="AU116" s="1448">
        <v>7200</v>
      </c>
      <c r="AV116" s="619"/>
      <c r="AW116" s="619"/>
      <c r="AX116" s="619"/>
      <c r="AY116" s="619"/>
      <c r="AZ116" s="619"/>
      <c r="BA116" s="619"/>
      <c r="BB116" s="619"/>
      <c r="BC116" s="619"/>
      <c r="BD116" s="619"/>
      <c r="BE116" s="1448">
        <v>3420</v>
      </c>
      <c r="BF116" s="619"/>
      <c r="BG116" s="619"/>
      <c r="BH116" s="619"/>
      <c r="BI116" s="619"/>
      <c r="BJ116" s="619"/>
      <c r="BK116" s="619"/>
      <c r="BL116" s="619"/>
      <c r="BM116" s="619"/>
      <c r="BN116" s="619"/>
      <c r="BO116" s="1448">
        <v>4950</v>
      </c>
      <c r="BP116" s="619"/>
      <c r="BQ116" s="619"/>
      <c r="BR116" s="619"/>
      <c r="BS116" s="619"/>
      <c r="BT116" s="619"/>
      <c r="BU116" s="619"/>
      <c r="BV116" s="619"/>
      <c r="BW116" s="619"/>
      <c r="BX116" s="619"/>
      <c r="BY116" s="330">
        <f t="shared" si="4"/>
        <v>24480</v>
      </c>
      <c r="BZ116" s="331"/>
      <c r="CA116" s="331"/>
      <c r="CB116" s="331"/>
      <c r="CC116" s="331"/>
      <c r="CD116" s="331"/>
      <c r="CE116" s="331"/>
      <c r="CF116" s="331"/>
      <c r="CG116" s="331"/>
      <c r="CH116" s="331"/>
      <c r="CI116" s="1448">
        <v>230</v>
      </c>
      <c r="CJ116" s="619"/>
      <c r="CK116" s="619"/>
      <c r="CL116" s="619"/>
      <c r="CM116" s="619"/>
      <c r="CN116" s="619"/>
      <c r="CO116" s="619"/>
      <c r="CP116" s="619"/>
      <c r="CQ116" s="619"/>
      <c r="CR116" s="729"/>
      <c r="CS116" s="1448">
        <v>71940</v>
      </c>
      <c r="CT116" s="619"/>
      <c r="CU116" s="619"/>
      <c r="CV116" s="619"/>
      <c r="CW116" s="619"/>
      <c r="CX116" s="619"/>
      <c r="CY116" s="619"/>
      <c r="CZ116" s="619"/>
      <c r="DA116" s="619"/>
      <c r="DB116" s="619"/>
      <c r="DC116" s="588">
        <f t="shared" si="5"/>
        <v>292777</v>
      </c>
      <c r="DD116" s="588"/>
      <c r="DE116" s="588"/>
      <c r="DF116" s="588"/>
      <c r="DG116" s="588"/>
      <c r="DH116" s="588"/>
      <c r="DI116" s="588"/>
      <c r="DJ116" s="588"/>
      <c r="DK116" s="588"/>
      <c r="DL116" s="588"/>
      <c r="DM116" s="588"/>
      <c r="DN116" s="618"/>
    </row>
    <row r="117" spans="1:118" ht="15" customHeight="1">
      <c r="A117" s="550"/>
      <c r="B117" s="557"/>
      <c r="C117" s="557"/>
      <c r="D117" s="557"/>
      <c r="E117" s="557"/>
      <c r="F117" s="558"/>
      <c r="G117" s="245" t="s">
        <v>7</v>
      </c>
      <c r="H117" s="246"/>
      <c r="I117" s="246"/>
      <c r="J117" s="246"/>
      <c r="K117" s="246"/>
      <c r="L117" s="246"/>
      <c r="M117" s="246"/>
      <c r="N117" s="246"/>
      <c r="O117" s="246"/>
      <c r="P117" s="246"/>
      <c r="Q117" s="246"/>
      <c r="R117" s="246"/>
      <c r="S117" s="246"/>
      <c r="T117" s="246"/>
      <c r="U117" s="246"/>
      <c r="V117" s="246"/>
      <c r="W117" s="246"/>
      <c r="X117" s="246"/>
      <c r="Y117" s="246"/>
      <c r="Z117" s="246"/>
      <c r="AA117" s="513"/>
      <c r="AB117" s="601">
        <v>0</v>
      </c>
      <c r="AC117" s="599"/>
      <c r="AD117" s="600"/>
      <c r="AE117" s="598">
        <v>6</v>
      </c>
      <c r="AF117" s="599"/>
      <c r="AG117" s="600"/>
      <c r="AH117" s="598">
        <v>3</v>
      </c>
      <c r="AI117" s="599"/>
      <c r="AJ117" s="608"/>
      <c r="AK117" s="1448">
        <v>8580</v>
      </c>
      <c r="AL117" s="619"/>
      <c r="AM117" s="619"/>
      <c r="AN117" s="619"/>
      <c r="AO117" s="619"/>
      <c r="AP117" s="619"/>
      <c r="AQ117" s="619"/>
      <c r="AR117" s="619"/>
      <c r="AS117" s="619"/>
      <c r="AT117" s="619"/>
      <c r="AU117" s="1448">
        <v>9450</v>
      </c>
      <c r="AV117" s="619"/>
      <c r="AW117" s="619"/>
      <c r="AX117" s="619"/>
      <c r="AY117" s="619"/>
      <c r="AZ117" s="619"/>
      <c r="BA117" s="619"/>
      <c r="BB117" s="619"/>
      <c r="BC117" s="619"/>
      <c r="BD117" s="619"/>
      <c r="BE117" s="1448">
        <v>1520</v>
      </c>
      <c r="BF117" s="619"/>
      <c r="BG117" s="619"/>
      <c r="BH117" s="619"/>
      <c r="BI117" s="619"/>
      <c r="BJ117" s="619"/>
      <c r="BK117" s="619"/>
      <c r="BL117" s="619"/>
      <c r="BM117" s="619"/>
      <c r="BN117" s="619"/>
      <c r="BO117" s="1448">
        <v>5850</v>
      </c>
      <c r="BP117" s="619"/>
      <c r="BQ117" s="619"/>
      <c r="BR117" s="619"/>
      <c r="BS117" s="619"/>
      <c r="BT117" s="619"/>
      <c r="BU117" s="619"/>
      <c r="BV117" s="619"/>
      <c r="BW117" s="619"/>
      <c r="BX117" s="619"/>
      <c r="BY117" s="330">
        <f t="shared" si="4"/>
        <v>25400</v>
      </c>
      <c r="BZ117" s="331"/>
      <c r="CA117" s="331"/>
      <c r="CB117" s="331"/>
      <c r="CC117" s="331"/>
      <c r="CD117" s="331"/>
      <c r="CE117" s="331"/>
      <c r="CF117" s="331"/>
      <c r="CG117" s="331"/>
      <c r="CH117" s="331"/>
      <c r="CI117" s="1448"/>
      <c r="CJ117" s="619"/>
      <c r="CK117" s="619"/>
      <c r="CL117" s="619"/>
      <c r="CM117" s="619"/>
      <c r="CN117" s="619"/>
      <c r="CO117" s="619"/>
      <c r="CP117" s="619"/>
      <c r="CQ117" s="619"/>
      <c r="CR117" s="729"/>
      <c r="CS117" s="1448">
        <v>53790</v>
      </c>
      <c r="CT117" s="619"/>
      <c r="CU117" s="619"/>
      <c r="CV117" s="619"/>
      <c r="CW117" s="619"/>
      <c r="CX117" s="619"/>
      <c r="CY117" s="619"/>
      <c r="CZ117" s="619"/>
      <c r="DA117" s="619"/>
      <c r="DB117" s="619"/>
      <c r="DC117" s="588">
        <f t="shared" si="5"/>
        <v>269342</v>
      </c>
      <c r="DD117" s="588"/>
      <c r="DE117" s="588"/>
      <c r="DF117" s="588"/>
      <c r="DG117" s="588"/>
      <c r="DH117" s="588"/>
      <c r="DI117" s="588"/>
      <c r="DJ117" s="588"/>
      <c r="DK117" s="588"/>
      <c r="DL117" s="588"/>
      <c r="DM117" s="588"/>
      <c r="DN117" s="618"/>
    </row>
    <row r="118" spans="1:118" ht="15" customHeight="1">
      <c r="A118" s="550"/>
      <c r="B118" s="557"/>
      <c r="C118" s="557"/>
      <c r="D118" s="557"/>
      <c r="E118" s="557"/>
      <c r="F118" s="558"/>
      <c r="G118" s="245" t="s">
        <v>8</v>
      </c>
      <c r="H118" s="246"/>
      <c r="I118" s="246"/>
      <c r="J118" s="246"/>
      <c r="K118" s="246"/>
      <c r="L118" s="246"/>
      <c r="M118" s="246"/>
      <c r="N118" s="246"/>
      <c r="O118" s="246"/>
      <c r="P118" s="246"/>
      <c r="Q118" s="246"/>
      <c r="R118" s="246"/>
      <c r="S118" s="246"/>
      <c r="T118" s="246"/>
      <c r="U118" s="246"/>
      <c r="V118" s="246"/>
      <c r="W118" s="246"/>
      <c r="X118" s="246"/>
      <c r="Y118" s="246"/>
      <c r="Z118" s="246"/>
      <c r="AA118" s="513"/>
      <c r="AB118" s="601">
        <v>0</v>
      </c>
      <c r="AC118" s="599"/>
      <c r="AD118" s="600"/>
      <c r="AE118" s="598">
        <v>7</v>
      </c>
      <c r="AF118" s="599"/>
      <c r="AG118" s="600"/>
      <c r="AH118" s="598">
        <v>3</v>
      </c>
      <c r="AI118" s="599"/>
      <c r="AJ118" s="608"/>
      <c r="AK118" s="1448">
        <v>6270</v>
      </c>
      <c r="AL118" s="619"/>
      <c r="AM118" s="619"/>
      <c r="AN118" s="619"/>
      <c r="AO118" s="619"/>
      <c r="AP118" s="619"/>
      <c r="AQ118" s="619"/>
      <c r="AR118" s="619"/>
      <c r="AS118" s="619"/>
      <c r="AT118" s="619"/>
      <c r="AU118" s="1448">
        <v>2700</v>
      </c>
      <c r="AV118" s="619"/>
      <c r="AW118" s="619"/>
      <c r="AX118" s="619"/>
      <c r="AY118" s="619"/>
      <c r="AZ118" s="619"/>
      <c r="BA118" s="619"/>
      <c r="BB118" s="619"/>
      <c r="BC118" s="619"/>
      <c r="BD118" s="619"/>
      <c r="BE118" s="1448">
        <v>2280</v>
      </c>
      <c r="BF118" s="619"/>
      <c r="BG118" s="619"/>
      <c r="BH118" s="619"/>
      <c r="BI118" s="619"/>
      <c r="BJ118" s="619"/>
      <c r="BK118" s="619"/>
      <c r="BL118" s="619"/>
      <c r="BM118" s="619"/>
      <c r="BN118" s="619"/>
      <c r="BO118" s="1448">
        <v>2700</v>
      </c>
      <c r="BP118" s="619"/>
      <c r="BQ118" s="619"/>
      <c r="BR118" s="619"/>
      <c r="BS118" s="619"/>
      <c r="BT118" s="619"/>
      <c r="BU118" s="619"/>
      <c r="BV118" s="619"/>
      <c r="BW118" s="619"/>
      <c r="BX118" s="619"/>
      <c r="BY118" s="330">
        <f t="shared" si="4"/>
        <v>13950</v>
      </c>
      <c r="BZ118" s="331"/>
      <c r="CA118" s="331"/>
      <c r="CB118" s="331"/>
      <c r="CC118" s="331"/>
      <c r="CD118" s="331"/>
      <c r="CE118" s="331"/>
      <c r="CF118" s="331"/>
      <c r="CG118" s="331"/>
      <c r="CH118" s="331"/>
      <c r="CI118" s="1448"/>
      <c r="CJ118" s="619"/>
      <c r="CK118" s="619"/>
      <c r="CL118" s="619"/>
      <c r="CM118" s="619"/>
      <c r="CN118" s="619"/>
      <c r="CO118" s="619"/>
      <c r="CP118" s="619"/>
      <c r="CQ118" s="619"/>
      <c r="CR118" s="729"/>
      <c r="CS118" s="1448">
        <v>25740</v>
      </c>
      <c r="CT118" s="619"/>
      <c r="CU118" s="619"/>
      <c r="CV118" s="619"/>
      <c r="CW118" s="619"/>
      <c r="CX118" s="619"/>
      <c r="CY118" s="619"/>
      <c r="CZ118" s="619"/>
      <c r="DA118" s="619"/>
      <c r="DB118" s="619"/>
      <c r="DC118" s="588">
        <f t="shared" si="5"/>
        <v>127573</v>
      </c>
      <c r="DD118" s="588"/>
      <c r="DE118" s="588"/>
      <c r="DF118" s="588"/>
      <c r="DG118" s="588"/>
      <c r="DH118" s="588"/>
      <c r="DI118" s="588"/>
      <c r="DJ118" s="588"/>
      <c r="DK118" s="588"/>
      <c r="DL118" s="588"/>
      <c r="DM118" s="588"/>
      <c r="DN118" s="618"/>
    </row>
    <row r="119" spans="1:118" ht="15" customHeight="1">
      <c r="A119" s="550"/>
      <c r="B119" s="557"/>
      <c r="C119" s="557"/>
      <c r="D119" s="557"/>
      <c r="E119" s="557"/>
      <c r="F119" s="558"/>
      <c r="G119" s="245" t="s">
        <v>9</v>
      </c>
      <c r="H119" s="246"/>
      <c r="I119" s="246"/>
      <c r="J119" s="246"/>
      <c r="K119" s="246"/>
      <c r="L119" s="246"/>
      <c r="M119" s="246"/>
      <c r="N119" s="246"/>
      <c r="O119" s="246"/>
      <c r="P119" s="246"/>
      <c r="Q119" s="246"/>
      <c r="R119" s="246"/>
      <c r="S119" s="246"/>
      <c r="T119" s="246"/>
      <c r="U119" s="246"/>
      <c r="V119" s="246"/>
      <c r="W119" s="246"/>
      <c r="X119" s="246"/>
      <c r="Y119" s="246"/>
      <c r="Z119" s="246"/>
      <c r="AA119" s="513"/>
      <c r="AB119" s="601">
        <v>0</v>
      </c>
      <c r="AC119" s="599"/>
      <c r="AD119" s="600"/>
      <c r="AE119" s="598">
        <v>8</v>
      </c>
      <c r="AF119" s="599"/>
      <c r="AG119" s="600"/>
      <c r="AH119" s="598">
        <v>3</v>
      </c>
      <c r="AI119" s="599"/>
      <c r="AJ119" s="608"/>
      <c r="AK119" s="1448">
        <v>3630</v>
      </c>
      <c r="AL119" s="619"/>
      <c r="AM119" s="619"/>
      <c r="AN119" s="619"/>
      <c r="AO119" s="619"/>
      <c r="AP119" s="619"/>
      <c r="AQ119" s="619"/>
      <c r="AR119" s="619"/>
      <c r="AS119" s="619"/>
      <c r="AT119" s="619"/>
      <c r="AU119" s="1448">
        <v>3150</v>
      </c>
      <c r="AV119" s="619"/>
      <c r="AW119" s="619"/>
      <c r="AX119" s="619"/>
      <c r="AY119" s="619"/>
      <c r="AZ119" s="619"/>
      <c r="BA119" s="619"/>
      <c r="BB119" s="619"/>
      <c r="BC119" s="619"/>
      <c r="BD119" s="619"/>
      <c r="BE119" s="1448">
        <v>1140</v>
      </c>
      <c r="BF119" s="619"/>
      <c r="BG119" s="619"/>
      <c r="BH119" s="619"/>
      <c r="BI119" s="619"/>
      <c r="BJ119" s="619"/>
      <c r="BK119" s="619"/>
      <c r="BL119" s="619"/>
      <c r="BM119" s="619"/>
      <c r="BN119" s="619"/>
      <c r="BO119" s="1448">
        <v>900</v>
      </c>
      <c r="BP119" s="619"/>
      <c r="BQ119" s="619"/>
      <c r="BR119" s="619"/>
      <c r="BS119" s="619"/>
      <c r="BT119" s="619"/>
      <c r="BU119" s="619"/>
      <c r="BV119" s="619"/>
      <c r="BW119" s="619"/>
      <c r="BX119" s="619"/>
      <c r="BY119" s="330">
        <f t="shared" si="4"/>
        <v>8820</v>
      </c>
      <c r="BZ119" s="331"/>
      <c r="CA119" s="331"/>
      <c r="CB119" s="331"/>
      <c r="CC119" s="331"/>
      <c r="CD119" s="331"/>
      <c r="CE119" s="331"/>
      <c r="CF119" s="331"/>
      <c r="CG119" s="331"/>
      <c r="CH119" s="331"/>
      <c r="CI119" s="1448"/>
      <c r="CJ119" s="619"/>
      <c r="CK119" s="619"/>
      <c r="CL119" s="619"/>
      <c r="CM119" s="619"/>
      <c r="CN119" s="619"/>
      <c r="CO119" s="619"/>
      <c r="CP119" s="619"/>
      <c r="CQ119" s="619"/>
      <c r="CR119" s="729"/>
      <c r="CS119" s="1448">
        <v>25080</v>
      </c>
      <c r="CT119" s="619"/>
      <c r="CU119" s="619"/>
      <c r="CV119" s="619"/>
      <c r="CW119" s="619"/>
      <c r="CX119" s="619"/>
      <c r="CY119" s="619"/>
      <c r="CZ119" s="619"/>
      <c r="DA119" s="619"/>
      <c r="DB119" s="619"/>
      <c r="DC119" s="588">
        <f t="shared" si="5"/>
        <v>126601</v>
      </c>
      <c r="DD119" s="588"/>
      <c r="DE119" s="588"/>
      <c r="DF119" s="588"/>
      <c r="DG119" s="588"/>
      <c r="DH119" s="588"/>
      <c r="DI119" s="588"/>
      <c r="DJ119" s="588"/>
      <c r="DK119" s="588"/>
      <c r="DL119" s="588"/>
      <c r="DM119" s="588"/>
      <c r="DN119" s="618"/>
    </row>
    <row r="120" spans="1:118" ht="15" customHeight="1">
      <c r="A120" s="550"/>
      <c r="B120" s="557"/>
      <c r="C120" s="557"/>
      <c r="D120" s="557"/>
      <c r="E120" s="557"/>
      <c r="F120" s="558"/>
      <c r="G120" s="245" t="s">
        <v>10</v>
      </c>
      <c r="H120" s="246"/>
      <c r="I120" s="246"/>
      <c r="J120" s="246"/>
      <c r="K120" s="246"/>
      <c r="L120" s="246"/>
      <c r="M120" s="246"/>
      <c r="N120" s="246"/>
      <c r="O120" s="246"/>
      <c r="P120" s="246"/>
      <c r="Q120" s="246"/>
      <c r="R120" s="246"/>
      <c r="S120" s="246"/>
      <c r="T120" s="246"/>
      <c r="U120" s="246"/>
      <c r="V120" s="246"/>
      <c r="W120" s="246"/>
      <c r="X120" s="246"/>
      <c r="Y120" s="246"/>
      <c r="Z120" s="246"/>
      <c r="AA120" s="513"/>
      <c r="AB120" s="601">
        <v>0</v>
      </c>
      <c r="AC120" s="599"/>
      <c r="AD120" s="600"/>
      <c r="AE120" s="598">
        <v>9</v>
      </c>
      <c r="AF120" s="599"/>
      <c r="AG120" s="600"/>
      <c r="AH120" s="598">
        <v>3</v>
      </c>
      <c r="AI120" s="599"/>
      <c r="AJ120" s="608"/>
      <c r="AK120" s="1448">
        <v>12540</v>
      </c>
      <c r="AL120" s="619"/>
      <c r="AM120" s="619"/>
      <c r="AN120" s="619"/>
      <c r="AO120" s="619"/>
      <c r="AP120" s="619"/>
      <c r="AQ120" s="619"/>
      <c r="AR120" s="619"/>
      <c r="AS120" s="619"/>
      <c r="AT120" s="619"/>
      <c r="AU120" s="1448">
        <v>7650</v>
      </c>
      <c r="AV120" s="619"/>
      <c r="AW120" s="619"/>
      <c r="AX120" s="619"/>
      <c r="AY120" s="619"/>
      <c r="AZ120" s="619"/>
      <c r="BA120" s="619"/>
      <c r="BB120" s="619"/>
      <c r="BC120" s="619"/>
      <c r="BD120" s="619"/>
      <c r="BE120" s="1448">
        <v>3040</v>
      </c>
      <c r="BF120" s="619"/>
      <c r="BG120" s="619"/>
      <c r="BH120" s="619"/>
      <c r="BI120" s="619"/>
      <c r="BJ120" s="619"/>
      <c r="BK120" s="619"/>
      <c r="BL120" s="619"/>
      <c r="BM120" s="619"/>
      <c r="BN120" s="619"/>
      <c r="BO120" s="1448">
        <v>3150</v>
      </c>
      <c r="BP120" s="619"/>
      <c r="BQ120" s="619"/>
      <c r="BR120" s="619"/>
      <c r="BS120" s="619"/>
      <c r="BT120" s="619"/>
      <c r="BU120" s="619"/>
      <c r="BV120" s="619"/>
      <c r="BW120" s="619"/>
      <c r="BX120" s="619"/>
      <c r="BY120" s="330">
        <f t="shared" si="4"/>
        <v>26380</v>
      </c>
      <c r="BZ120" s="331"/>
      <c r="CA120" s="331"/>
      <c r="CB120" s="331"/>
      <c r="CC120" s="331"/>
      <c r="CD120" s="331"/>
      <c r="CE120" s="331"/>
      <c r="CF120" s="331"/>
      <c r="CG120" s="331"/>
      <c r="CH120" s="331"/>
      <c r="CI120" s="1448"/>
      <c r="CJ120" s="619"/>
      <c r="CK120" s="619"/>
      <c r="CL120" s="619"/>
      <c r="CM120" s="619"/>
      <c r="CN120" s="619"/>
      <c r="CO120" s="619"/>
      <c r="CP120" s="619"/>
      <c r="CQ120" s="619"/>
      <c r="CR120" s="729"/>
      <c r="CS120" s="1448">
        <v>40260</v>
      </c>
      <c r="CT120" s="619"/>
      <c r="CU120" s="619"/>
      <c r="CV120" s="619"/>
      <c r="CW120" s="619"/>
      <c r="CX120" s="619"/>
      <c r="CY120" s="619"/>
      <c r="CZ120" s="619"/>
      <c r="DA120" s="619"/>
      <c r="DB120" s="619"/>
      <c r="DC120" s="588">
        <f t="shared" si="5"/>
        <v>259624</v>
      </c>
      <c r="DD120" s="588"/>
      <c r="DE120" s="588"/>
      <c r="DF120" s="588"/>
      <c r="DG120" s="588"/>
      <c r="DH120" s="588"/>
      <c r="DI120" s="588"/>
      <c r="DJ120" s="588"/>
      <c r="DK120" s="588"/>
      <c r="DL120" s="588"/>
      <c r="DM120" s="588"/>
      <c r="DN120" s="618"/>
    </row>
    <row r="121" spans="1:118" ht="15" customHeight="1" thickBot="1">
      <c r="A121" s="550"/>
      <c r="B121" s="557"/>
      <c r="C121" s="557"/>
      <c r="D121" s="557"/>
      <c r="E121" s="557"/>
      <c r="F121" s="558"/>
      <c r="G121" s="245" t="s">
        <v>378</v>
      </c>
      <c r="H121" s="246"/>
      <c r="I121" s="246"/>
      <c r="J121" s="246"/>
      <c r="K121" s="246"/>
      <c r="L121" s="246"/>
      <c r="M121" s="246"/>
      <c r="N121" s="246"/>
      <c r="O121" s="246"/>
      <c r="P121" s="246"/>
      <c r="Q121" s="246"/>
      <c r="R121" s="246"/>
      <c r="S121" s="246"/>
      <c r="T121" s="246"/>
      <c r="U121" s="246"/>
      <c r="V121" s="246"/>
      <c r="W121" s="246"/>
      <c r="X121" s="246"/>
      <c r="Y121" s="246"/>
      <c r="Z121" s="246"/>
      <c r="AA121" s="513"/>
      <c r="AB121" s="646">
        <v>1</v>
      </c>
      <c r="AC121" s="647"/>
      <c r="AD121" s="648"/>
      <c r="AE121" s="649">
        <v>0</v>
      </c>
      <c r="AF121" s="647"/>
      <c r="AG121" s="648"/>
      <c r="AH121" s="649">
        <v>3</v>
      </c>
      <c r="AI121" s="647"/>
      <c r="AJ121" s="650"/>
      <c r="AK121" s="321">
        <f>SUM(AK112:AT120)</f>
        <v>154440</v>
      </c>
      <c r="AL121" s="534"/>
      <c r="AM121" s="534"/>
      <c r="AN121" s="534"/>
      <c r="AO121" s="534"/>
      <c r="AP121" s="534"/>
      <c r="AQ121" s="534"/>
      <c r="AR121" s="534"/>
      <c r="AS121" s="534"/>
      <c r="AT121" s="534"/>
      <c r="AU121" s="321">
        <f>SUM(AU112:BD120)</f>
        <v>103500</v>
      </c>
      <c r="AV121" s="534"/>
      <c r="AW121" s="534"/>
      <c r="AX121" s="534"/>
      <c r="AY121" s="534"/>
      <c r="AZ121" s="534"/>
      <c r="BA121" s="534"/>
      <c r="BB121" s="534"/>
      <c r="BC121" s="534"/>
      <c r="BD121" s="534"/>
      <c r="BE121" s="321">
        <f>SUM(BE112:BN120)</f>
        <v>44840</v>
      </c>
      <c r="BF121" s="534"/>
      <c r="BG121" s="534"/>
      <c r="BH121" s="534"/>
      <c r="BI121" s="534"/>
      <c r="BJ121" s="534"/>
      <c r="BK121" s="534"/>
      <c r="BL121" s="534"/>
      <c r="BM121" s="534"/>
      <c r="BN121" s="534"/>
      <c r="BO121" s="321">
        <f>SUM(BO112:BX120)</f>
        <v>108450</v>
      </c>
      <c r="BP121" s="534"/>
      <c r="BQ121" s="534"/>
      <c r="BR121" s="534"/>
      <c r="BS121" s="534"/>
      <c r="BT121" s="534"/>
      <c r="BU121" s="534"/>
      <c r="BV121" s="534"/>
      <c r="BW121" s="534"/>
      <c r="BX121" s="534"/>
      <c r="BY121" s="321">
        <f t="shared" si="4"/>
        <v>411230</v>
      </c>
      <c r="BZ121" s="534"/>
      <c r="CA121" s="534"/>
      <c r="CB121" s="534"/>
      <c r="CC121" s="534"/>
      <c r="CD121" s="534"/>
      <c r="CE121" s="534"/>
      <c r="CF121" s="534"/>
      <c r="CG121" s="534"/>
      <c r="CH121" s="534"/>
      <c r="CI121" s="321">
        <f>SUM(CI112:CR120)</f>
        <v>11040</v>
      </c>
      <c r="CJ121" s="534"/>
      <c r="CK121" s="534"/>
      <c r="CL121" s="534"/>
      <c r="CM121" s="534"/>
      <c r="CN121" s="534"/>
      <c r="CO121" s="534"/>
      <c r="CP121" s="534"/>
      <c r="CQ121" s="534"/>
      <c r="CR121" s="656"/>
      <c r="CS121" s="321">
        <f>SUM(CS112:DB120)</f>
        <v>1423620</v>
      </c>
      <c r="CT121" s="534"/>
      <c r="CU121" s="534"/>
      <c r="CV121" s="534"/>
      <c r="CW121" s="534"/>
      <c r="CX121" s="534"/>
      <c r="CY121" s="534"/>
      <c r="CZ121" s="534"/>
      <c r="DA121" s="534"/>
      <c r="DB121" s="534"/>
      <c r="DC121" s="698">
        <f t="shared" si="5"/>
        <v>4643291</v>
      </c>
      <c r="DD121" s="698"/>
      <c r="DE121" s="698"/>
      <c r="DF121" s="698"/>
      <c r="DG121" s="698"/>
      <c r="DH121" s="698"/>
      <c r="DI121" s="698"/>
      <c r="DJ121" s="698"/>
      <c r="DK121" s="698"/>
      <c r="DL121" s="698"/>
      <c r="DM121" s="698"/>
      <c r="DN121" s="699"/>
    </row>
    <row r="122" spans="1:118" ht="11.25" customHeight="1" thickBot="1">
      <c r="A122" s="550"/>
      <c r="B122" s="557"/>
      <c r="C122" s="557"/>
      <c r="D122" s="557"/>
      <c r="E122" s="557"/>
      <c r="F122" s="558"/>
      <c r="G122" s="118"/>
      <c r="H122" s="119"/>
      <c r="I122" s="119"/>
      <c r="J122" s="119"/>
      <c r="K122" s="119"/>
      <c r="L122" s="119"/>
      <c r="M122" s="119"/>
      <c r="N122" s="119"/>
      <c r="O122" s="119"/>
      <c r="P122" s="119"/>
      <c r="Q122" s="119"/>
      <c r="R122" s="119"/>
      <c r="S122" s="119"/>
      <c r="T122" s="119"/>
      <c r="U122" s="119"/>
      <c r="V122" s="119"/>
      <c r="W122" s="119"/>
      <c r="X122" s="119"/>
      <c r="Y122" s="119"/>
      <c r="Z122" s="119"/>
      <c r="AA122" s="119"/>
      <c r="AB122" s="32"/>
      <c r="AC122" s="32"/>
      <c r="AD122" s="32"/>
      <c r="AE122" s="32"/>
      <c r="AF122" s="32"/>
      <c r="AG122" s="32"/>
      <c r="AH122" s="32"/>
      <c r="AI122" s="32"/>
      <c r="AJ122" s="32"/>
      <c r="DA122" s="16"/>
      <c r="DF122" s="16"/>
    </row>
    <row r="123" spans="1:118" ht="15" customHeight="1">
      <c r="A123" s="550"/>
      <c r="B123" s="557"/>
      <c r="C123" s="557"/>
      <c r="D123" s="557"/>
      <c r="E123" s="557"/>
      <c r="F123" s="558"/>
      <c r="G123" s="245" t="s">
        <v>11</v>
      </c>
      <c r="H123" s="246"/>
      <c r="I123" s="246"/>
      <c r="J123" s="246"/>
      <c r="K123" s="246"/>
      <c r="L123" s="246"/>
      <c r="M123" s="246"/>
      <c r="N123" s="246"/>
      <c r="O123" s="246"/>
      <c r="P123" s="246"/>
      <c r="Q123" s="246"/>
      <c r="R123" s="246"/>
      <c r="S123" s="246"/>
      <c r="T123" s="246"/>
      <c r="U123" s="246"/>
      <c r="V123" s="246"/>
      <c r="W123" s="246"/>
      <c r="X123" s="246"/>
      <c r="Y123" s="246"/>
      <c r="Z123" s="246"/>
      <c r="AA123" s="246"/>
      <c r="AB123" s="704">
        <v>1</v>
      </c>
      <c r="AC123" s="705"/>
      <c r="AD123" s="706"/>
      <c r="AE123" s="674">
        <v>1</v>
      </c>
      <c r="AF123" s="705"/>
      <c r="AG123" s="707"/>
      <c r="AH123" s="604">
        <v>3</v>
      </c>
      <c r="AI123" s="705"/>
      <c r="AJ123" s="705"/>
      <c r="AK123" s="347">
        <f>SUM(AK112:AT114)</f>
        <v>94050</v>
      </c>
      <c r="AL123" s="348"/>
      <c r="AM123" s="348"/>
      <c r="AN123" s="348"/>
      <c r="AO123" s="348"/>
      <c r="AP123" s="348"/>
      <c r="AQ123" s="348"/>
      <c r="AR123" s="348"/>
      <c r="AS123" s="348"/>
      <c r="AT123" s="348"/>
      <c r="AU123" s="347">
        <f>SUM(AU112:BD114)</f>
        <v>60750</v>
      </c>
      <c r="AV123" s="348"/>
      <c r="AW123" s="348"/>
      <c r="AX123" s="348"/>
      <c r="AY123" s="348"/>
      <c r="AZ123" s="348"/>
      <c r="BA123" s="348"/>
      <c r="BB123" s="348"/>
      <c r="BC123" s="348"/>
      <c r="BD123" s="348"/>
      <c r="BE123" s="347">
        <f>SUM(BE112:BN114)</f>
        <v>29640</v>
      </c>
      <c r="BF123" s="348"/>
      <c r="BG123" s="348"/>
      <c r="BH123" s="348"/>
      <c r="BI123" s="348"/>
      <c r="BJ123" s="348"/>
      <c r="BK123" s="348"/>
      <c r="BL123" s="348"/>
      <c r="BM123" s="348"/>
      <c r="BN123" s="348"/>
      <c r="BO123" s="347">
        <f>SUM(BO112:BX114)</f>
        <v>80550</v>
      </c>
      <c r="BP123" s="348"/>
      <c r="BQ123" s="348"/>
      <c r="BR123" s="348"/>
      <c r="BS123" s="348"/>
      <c r="BT123" s="348"/>
      <c r="BU123" s="348"/>
      <c r="BV123" s="348"/>
      <c r="BW123" s="348"/>
      <c r="BX123" s="348"/>
      <c r="BY123" s="347">
        <f>SUM(AK123:BX123)</f>
        <v>264990</v>
      </c>
      <c r="BZ123" s="348"/>
      <c r="CA123" s="348"/>
      <c r="CB123" s="348"/>
      <c r="CC123" s="348"/>
      <c r="CD123" s="348"/>
      <c r="CE123" s="348"/>
      <c r="CF123" s="348"/>
      <c r="CG123" s="348"/>
      <c r="CH123" s="348"/>
      <c r="CI123" s="347">
        <f>SUM(CI112:CR114)</f>
        <v>9890</v>
      </c>
      <c r="CJ123" s="348"/>
      <c r="CK123" s="348"/>
      <c r="CL123" s="348"/>
      <c r="CM123" s="348"/>
      <c r="CN123" s="348"/>
      <c r="CO123" s="348"/>
      <c r="CP123" s="348"/>
      <c r="CQ123" s="348"/>
      <c r="CR123" s="657"/>
      <c r="CS123" s="347">
        <f>SUM(CS112:DB114)</f>
        <v>1048740</v>
      </c>
      <c r="CT123" s="348"/>
      <c r="CU123" s="348"/>
      <c r="CV123" s="348"/>
      <c r="CW123" s="348"/>
      <c r="CX123" s="348"/>
      <c r="CY123" s="348"/>
      <c r="CZ123" s="348"/>
      <c r="DA123" s="348"/>
      <c r="DB123" s="348"/>
      <c r="DC123" s="347">
        <f>SUM(CS123,CI123,BY123,CS90,CL90,BQ90,BI90,BA90,DE57,CC57,BS57,BJ57,AZ57,AS57,AK57)</f>
        <v>2992112</v>
      </c>
      <c r="DD123" s="347"/>
      <c r="DE123" s="347"/>
      <c r="DF123" s="347"/>
      <c r="DG123" s="347"/>
      <c r="DH123" s="347"/>
      <c r="DI123" s="347"/>
      <c r="DJ123" s="347"/>
      <c r="DK123" s="347"/>
      <c r="DL123" s="347"/>
      <c r="DM123" s="347"/>
      <c r="DN123" s="492"/>
    </row>
    <row r="124" spans="1:118" ht="15" customHeight="1">
      <c r="A124" s="550"/>
      <c r="B124" s="557"/>
      <c r="C124" s="557"/>
      <c r="D124" s="557"/>
      <c r="E124" s="557"/>
      <c r="F124" s="558"/>
      <c r="G124" s="245" t="s">
        <v>12</v>
      </c>
      <c r="H124" s="246"/>
      <c r="I124" s="246"/>
      <c r="J124" s="246"/>
      <c r="K124" s="246"/>
      <c r="L124" s="246"/>
      <c r="M124" s="246"/>
      <c r="N124" s="246"/>
      <c r="O124" s="246"/>
      <c r="P124" s="246"/>
      <c r="Q124" s="246"/>
      <c r="R124" s="246"/>
      <c r="S124" s="246"/>
      <c r="T124" s="246"/>
      <c r="U124" s="246"/>
      <c r="V124" s="246"/>
      <c r="W124" s="246"/>
      <c r="X124" s="246"/>
      <c r="Y124" s="246"/>
      <c r="Z124" s="246"/>
      <c r="AA124" s="246"/>
      <c r="AB124" s="700">
        <v>1</v>
      </c>
      <c r="AC124" s="701"/>
      <c r="AD124" s="702"/>
      <c r="AE124" s="671">
        <v>2</v>
      </c>
      <c r="AF124" s="701"/>
      <c r="AG124" s="703"/>
      <c r="AH124" s="608">
        <v>3</v>
      </c>
      <c r="AI124" s="701"/>
      <c r="AJ124" s="701"/>
      <c r="AK124" s="330">
        <f>SUM(AK115:AT118)</f>
        <v>44220</v>
      </c>
      <c r="AL124" s="331"/>
      <c r="AM124" s="331"/>
      <c r="AN124" s="331"/>
      <c r="AO124" s="331"/>
      <c r="AP124" s="331"/>
      <c r="AQ124" s="331"/>
      <c r="AR124" s="331"/>
      <c r="AS124" s="331"/>
      <c r="AT124" s="331"/>
      <c r="AU124" s="330">
        <f>SUM(AU115:BD118)</f>
        <v>31950</v>
      </c>
      <c r="AV124" s="331"/>
      <c r="AW124" s="331"/>
      <c r="AX124" s="331"/>
      <c r="AY124" s="331"/>
      <c r="AZ124" s="331"/>
      <c r="BA124" s="331"/>
      <c r="BB124" s="331"/>
      <c r="BC124" s="331"/>
      <c r="BD124" s="331"/>
      <c r="BE124" s="330">
        <f>SUM(BE115:BN118)</f>
        <v>11020</v>
      </c>
      <c r="BF124" s="331"/>
      <c r="BG124" s="331"/>
      <c r="BH124" s="331"/>
      <c r="BI124" s="331"/>
      <c r="BJ124" s="331"/>
      <c r="BK124" s="331"/>
      <c r="BL124" s="331"/>
      <c r="BM124" s="331"/>
      <c r="BN124" s="331"/>
      <c r="BO124" s="330">
        <f>SUM(BO115:BX118)</f>
        <v>23850</v>
      </c>
      <c r="BP124" s="331"/>
      <c r="BQ124" s="331"/>
      <c r="BR124" s="331"/>
      <c r="BS124" s="331"/>
      <c r="BT124" s="331"/>
      <c r="BU124" s="331"/>
      <c r="BV124" s="331"/>
      <c r="BW124" s="331"/>
      <c r="BX124" s="331"/>
      <c r="BY124" s="330">
        <f>SUM(AK124:BX124)</f>
        <v>111040</v>
      </c>
      <c r="BZ124" s="331"/>
      <c r="CA124" s="331"/>
      <c r="CB124" s="331"/>
      <c r="CC124" s="331"/>
      <c r="CD124" s="331"/>
      <c r="CE124" s="331"/>
      <c r="CF124" s="331"/>
      <c r="CG124" s="331"/>
      <c r="CH124" s="331"/>
      <c r="CI124" s="330">
        <f>SUM(CI115:CR118)</f>
        <v>1150</v>
      </c>
      <c r="CJ124" s="331"/>
      <c r="CK124" s="331"/>
      <c r="CL124" s="331"/>
      <c r="CM124" s="331"/>
      <c r="CN124" s="331"/>
      <c r="CO124" s="331"/>
      <c r="CP124" s="331"/>
      <c r="CQ124" s="331"/>
      <c r="CR124" s="662"/>
      <c r="CS124" s="330">
        <f>SUM(CS115:DB118)</f>
        <v>309540</v>
      </c>
      <c r="CT124" s="331"/>
      <c r="CU124" s="331"/>
      <c r="CV124" s="331"/>
      <c r="CW124" s="331"/>
      <c r="CX124" s="331"/>
      <c r="CY124" s="331"/>
      <c r="CZ124" s="331"/>
      <c r="DA124" s="331"/>
      <c r="DB124" s="331"/>
      <c r="DC124" s="588">
        <f>SUM(CS124,CI124,BY124,CS91,CL91,BQ91,BI91,BA91,DE58,CC58,BS58,BJ58,AZ58,AS58,AK58)</f>
        <v>1264954</v>
      </c>
      <c r="DD124" s="588"/>
      <c r="DE124" s="588"/>
      <c r="DF124" s="588"/>
      <c r="DG124" s="588"/>
      <c r="DH124" s="588"/>
      <c r="DI124" s="588"/>
      <c r="DJ124" s="588"/>
      <c r="DK124" s="588"/>
      <c r="DL124" s="588"/>
      <c r="DM124" s="588"/>
      <c r="DN124" s="618"/>
    </row>
    <row r="125" spans="1:118" ht="15" customHeight="1">
      <c r="A125" s="550"/>
      <c r="B125" s="557"/>
      <c r="C125" s="557"/>
      <c r="D125" s="557"/>
      <c r="E125" s="557"/>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700">
        <v>1</v>
      </c>
      <c r="AC125" s="701"/>
      <c r="AD125" s="702"/>
      <c r="AE125" s="671">
        <v>3</v>
      </c>
      <c r="AF125" s="701"/>
      <c r="AG125" s="703"/>
      <c r="AH125" s="608">
        <v>3</v>
      </c>
      <c r="AI125" s="701"/>
      <c r="AJ125" s="701"/>
      <c r="AK125" s="330">
        <f>AK119</f>
        <v>3630</v>
      </c>
      <c r="AL125" s="331"/>
      <c r="AM125" s="331"/>
      <c r="AN125" s="331"/>
      <c r="AO125" s="331"/>
      <c r="AP125" s="331"/>
      <c r="AQ125" s="331"/>
      <c r="AR125" s="331"/>
      <c r="AS125" s="331"/>
      <c r="AT125" s="331"/>
      <c r="AU125" s="330">
        <f>AU119</f>
        <v>3150</v>
      </c>
      <c r="AV125" s="331"/>
      <c r="AW125" s="331"/>
      <c r="AX125" s="331"/>
      <c r="AY125" s="331"/>
      <c r="AZ125" s="331"/>
      <c r="BA125" s="331"/>
      <c r="BB125" s="331"/>
      <c r="BC125" s="331"/>
      <c r="BD125" s="331"/>
      <c r="BE125" s="330">
        <f>BE119</f>
        <v>1140</v>
      </c>
      <c r="BF125" s="331"/>
      <c r="BG125" s="331"/>
      <c r="BH125" s="331"/>
      <c r="BI125" s="331"/>
      <c r="BJ125" s="331"/>
      <c r="BK125" s="331"/>
      <c r="BL125" s="331"/>
      <c r="BM125" s="331"/>
      <c r="BN125" s="331"/>
      <c r="BO125" s="330">
        <f>BO119</f>
        <v>900</v>
      </c>
      <c r="BP125" s="331"/>
      <c r="BQ125" s="331"/>
      <c r="BR125" s="331"/>
      <c r="BS125" s="331"/>
      <c r="BT125" s="331"/>
      <c r="BU125" s="331"/>
      <c r="BV125" s="331"/>
      <c r="BW125" s="331"/>
      <c r="BX125" s="331"/>
      <c r="BY125" s="330">
        <f>SUM(AK125:BX125)</f>
        <v>8820</v>
      </c>
      <c r="BZ125" s="331"/>
      <c r="CA125" s="331"/>
      <c r="CB125" s="331"/>
      <c r="CC125" s="331"/>
      <c r="CD125" s="331"/>
      <c r="CE125" s="331"/>
      <c r="CF125" s="331"/>
      <c r="CG125" s="331"/>
      <c r="CH125" s="331"/>
      <c r="CI125" s="330">
        <f>CI119</f>
        <v>0</v>
      </c>
      <c r="CJ125" s="331"/>
      <c r="CK125" s="331"/>
      <c r="CL125" s="331"/>
      <c r="CM125" s="331"/>
      <c r="CN125" s="331"/>
      <c r="CO125" s="331"/>
      <c r="CP125" s="331"/>
      <c r="CQ125" s="331"/>
      <c r="CR125" s="662"/>
      <c r="CS125" s="330">
        <f>CS119</f>
        <v>25080</v>
      </c>
      <c r="CT125" s="331"/>
      <c r="CU125" s="331"/>
      <c r="CV125" s="331"/>
      <c r="CW125" s="331"/>
      <c r="CX125" s="331"/>
      <c r="CY125" s="331"/>
      <c r="CZ125" s="331"/>
      <c r="DA125" s="331"/>
      <c r="DB125" s="331"/>
      <c r="DC125" s="588">
        <f>SUM(CS125,CI125,BY125,CS92,CL92,BQ92,BI92,BA92,DE59,CC59,BS59,BJ59,AZ59,AS59,AK59)</f>
        <v>126601</v>
      </c>
      <c r="DD125" s="588"/>
      <c r="DE125" s="588"/>
      <c r="DF125" s="588"/>
      <c r="DG125" s="588"/>
      <c r="DH125" s="588"/>
      <c r="DI125" s="588"/>
      <c r="DJ125" s="588"/>
      <c r="DK125" s="588"/>
      <c r="DL125" s="588"/>
      <c r="DM125" s="588"/>
      <c r="DN125" s="618"/>
    </row>
    <row r="126" spans="1:118" ht="1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678">
        <v>1</v>
      </c>
      <c r="AC126" s="679"/>
      <c r="AD126" s="680"/>
      <c r="AE126" s="681">
        <v>4</v>
      </c>
      <c r="AF126" s="679"/>
      <c r="AG126" s="682"/>
      <c r="AH126" s="650">
        <v>3</v>
      </c>
      <c r="AI126" s="679"/>
      <c r="AJ126" s="679"/>
      <c r="AK126" s="321">
        <f>AK120</f>
        <v>12540</v>
      </c>
      <c r="AL126" s="534"/>
      <c r="AM126" s="534"/>
      <c r="AN126" s="534"/>
      <c r="AO126" s="534"/>
      <c r="AP126" s="534"/>
      <c r="AQ126" s="534"/>
      <c r="AR126" s="534"/>
      <c r="AS126" s="534"/>
      <c r="AT126" s="534"/>
      <c r="AU126" s="321">
        <f>AU120</f>
        <v>7650</v>
      </c>
      <c r="AV126" s="534"/>
      <c r="AW126" s="534"/>
      <c r="AX126" s="534"/>
      <c r="AY126" s="534"/>
      <c r="AZ126" s="534"/>
      <c r="BA126" s="534"/>
      <c r="BB126" s="534"/>
      <c r="BC126" s="534"/>
      <c r="BD126" s="534"/>
      <c r="BE126" s="321">
        <f>BE120</f>
        <v>3040</v>
      </c>
      <c r="BF126" s="534"/>
      <c r="BG126" s="534"/>
      <c r="BH126" s="534"/>
      <c r="BI126" s="534"/>
      <c r="BJ126" s="534"/>
      <c r="BK126" s="534"/>
      <c r="BL126" s="534"/>
      <c r="BM126" s="534"/>
      <c r="BN126" s="534"/>
      <c r="BO126" s="321">
        <f>BO120</f>
        <v>3150</v>
      </c>
      <c r="BP126" s="534"/>
      <c r="BQ126" s="534"/>
      <c r="BR126" s="534"/>
      <c r="BS126" s="534"/>
      <c r="BT126" s="534"/>
      <c r="BU126" s="534"/>
      <c r="BV126" s="534"/>
      <c r="BW126" s="534"/>
      <c r="BX126" s="534"/>
      <c r="BY126" s="321">
        <f>SUM(AK126:BX126)</f>
        <v>26380</v>
      </c>
      <c r="BZ126" s="534"/>
      <c r="CA126" s="534"/>
      <c r="CB126" s="534"/>
      <c r="CC126" s="534"/>
      <c r="CD126" s="534"/>
      <c r="CE126" s="534"/>
      <c r="CF126" s="534"/>
      <c r="CG126" s="534"/>
      <c r="CH126" s="534"/>
      <c r="CI126" s="321">
        <f>CI120</f>
        <v>0</v>
      </c>
      <c r="CJ126" s="534"/>
      <c r="CK126" s="534"/>
      <c r="CL126" s="534"/>
      <c r="CM126" s="534"/>
      <c r="CN126" s="534"/>
      <c r="CO126" s="534"/>
      <c r="CP126" s="534"/>
      <c r="CQ126" s="534"/>
      <c r="CR126" s="656"/>
      <c r="CS126" s="321">
        <f>CS120</f>
        <v>40260</v>
      </c>
      <c r="CT126" s="534"/>
      <c r="CU126" s="534"/>
      <c r="CV126" s="534"/>
      <c r="CW126" s="534"/>
      <c r="CX126" s="534"/>
      <c r="CY126" s="534"/>
      <c r="CZ126" s="534"/>
      <c r="DA126" s="534"/>
      <c r="DB126" s="534"/>
      <c r="DC126" s="698">
        <f>SUM(CS126,CI126,BY126,CS93,CL93,BQ93,BI93,BA93,DE60,CC60,BS60,BJ60,AZ60,AS60,AK60)</f>
        <v>259624</v>
      </c>
      <c r="DD126" s="698"/>
      <c r="DE126" s="698"/>
      <c r="DF126" s="698"/>
      <c r="DG126" s="698"/>
      <c r="DH126" s="698"/>
      <c r="DI126" s="698"/>
      <c r="DJ126" s="698"/>
      <c r="DK126" s="698"/>
      <c r="DL126" s="698"/>
      <c r="DM126" s="698"/>
      <c r="DN126" s="699"/>
    </row>
    <row r="127" spans="1:118" ht="11.25" customHeight="1" thickBot="1">
      <c r="M127" s="16"/>
      <c r="R127" s="16"/>
      <c r="U127" s="17"/>
      <c r="V127" s="17"/>
      <c r="W127" s="17"/>
      <c r="AB127" s="32"/>
      <c r="AC127" s="32"/>
      <c r="AD127" s="32"/>
      <c r="AE127" s="32"/>
      <c r="AF127" s="32"/>
      <c r="AG127" s="32"/>
      <c r="AH127" s="32"/>
      <c r="AI127" s="32"/>
      <c r="AJ127" s="32"/>
      <c r="DA127" s="16"/>
      <c r="DF127" s="16"/>
    </row>
    <row r="128" spans="1:118" ht="15" customHeight="1">
      <c r="A128" s="433" t="s">
        <v>14</v>
      </c>
      <c r="B128" s="547"/>
      <c r="C128" s="547"/>
      <c r="D128" s="434" t="s">
        <v>15</v>
      </c>
      <c r="E128" s="434"/>
      <c r="F128" s="435"/>
      <c r="G128" s="245" t="s">
        <v>858</v>
      </c>
      <c r="H128" s="246"/>
      <c r="I128" s="246"/>
      <c r="J128" s="246"/>
      <c r="K128" s="246"/>
      <c r="L128" s="246"/>
      <c r="M128" s="246"/>
      <c r="N128" s="246"/>
      <c r="O128" s="246"/>
      <c r="P128" s="246"/>
      <c r="Q128" s="246"/>
      <c r="R128" s="246"/>
      <c r="S128" s="246"/>
      <c r="T128" s="246"/>
      <c r="U128" s="246"/>
      <c r="V128" s="246"/>
      <c r="W128" s="246"/>
      <c r="X128" s="246"/>
      <c r="Y128" s="246"/>
      <c r="Z128" s="246"/>
      <c r="AA128" s="246"/>
      <c r="AB128" s="704">
        <v>1</v>
      </c>
      <c r="AC128" s="705"/>
      <c r="AD128" s="706"/>
      <c r="AE128" s="674">
        <v>5</v>
      </c>
      <c r="AF128" s="705"/>
      <c r="AG128" s="707"/>
      <c r="AH128" s="604">
        <v>3</v>
      </c>
      <c r="AI128" s="705"/>
      <c r="AJ128" s="705"/>
      <c r="AK128" s="1447">
        <v>138270</v>
      </c>
      <c r="AL128" s="605"/>
      <c r="AM128" s="605"/>
      <c r="AN128" s="605"/>
      <c r="AO128" s="605"/>
      <c r="AP128" s="605"/>
      <c r="AQ128" s="605"/>
      <c r="AR128" s="605"/>
      <c r="AS128" s="605"/>
      <c r="AT128" s="605"/>
      <c r="AU128" s="1447">
        <v>92700</v>
      </c>
      <c r="AV128" s="605"/>
      <c r="AW128" s="605"/>
      <c r="AX128" s="605"/>
      <c r="AY128" s="605"/>
      <c r="AZ128" s="605"/>
      <c r="BA128" s="605"/>
      <c r="BB128" s="605"/>
      <c r="BC128" s="605"/>
      <c r="BD128" s="605"/>
      <c r="BE128" s="1447">
        <v>40660</v>
      </c>
      <c r="BF128" s="605"/>
      <c r="BG128" s="605"/>
      <c r="BH128" s="605"/>
      <c r="BI128" s="605"/>
      <c r="BJ128" s="605"/>
      <c r="BK128" s="605"/>
      <c r="BL128" s="605"/>
      <c r="BM128" s="605"/>
      <c r="BN128" s="605"/>
      <c r="BO128" s="1447">
        <v>104400</v>
      </c>
      <c r="BP128" s="605"/>
      <c r="BQ128" s="605"/>
      <c r="BR128" s="605"/>
      <c r="BS128" s="605"/>
      <c r="BT128" s="605"/>
      <c r="BU128" s="605"/>
      <c r="BV128" s="605"/>
      <c r="BW128" s="605"/>
      <c r="BX128" s="605"/>
      <c r="BY128" s="347">
        <f>SUM(AK128:BX128)</f>
        <v>376030</v>
      </c>
      <c r="BZ128" s="348"/>
      <c r="CA128" s="348"/>
      <c r="CB128" s="348"/>
      <c r="CC128" s="348"/>
      <c r="CD128" s="348"/>
      <c r="CE128" s="348"/>
      <c r="CF128" s="348"/>
      <c r="CG128" s="348"/>
      <c r="CH128" s="348"/>
      <c r="CI128" s="1447">
        <v>11040</v>
      </c>
      <c r="CJ128" s="605"/>
      <c r="CK128" s="605"/>
      <c r="CL128" s="605"/>
      <c r="CM128" s="605"/>
      <c r="CN128" s="605"/>
      <c r="CO128" s="605"/>
      <c r="CP128" s="605"/>
      <c r="CQ128" s="605"/>
      <c r="CR128" s="730"/>
      <c r="CS128" s="1447">
        <v>1357620</v>
      </c>
      <c r="CT128" s="605"/>
      <c r="CU128" s="605"/>
      <c r="CV128" s="605"/>
      <c r="CW128" s="605"/>
      <c r="CX128" s="605"/>
      <c r="CY128" s="605"/>
      <c r="CZ128" s="605"/>
      <c r="DA128" s="605"/>
      <c r="DB128" s="605"/>
      <c r="DC128" s="347">
        <f>SUM(CS128,CI128,BY128,CS95,CL95,BQ95,BI95,BA95,DE62,CC62,BS62,BJ62,AZ62,AS62,AK62)</f>
        <v>4254911</v>
      </c>
      <c r="DD128" s="347"/>
      <c r="DE128" s="347"/>
      <c r="DF128" s="347"/>
      <c r="DG128" s="347"/>
      <c r="DH128" s="347"/>
      <c r="DI128" s="347"/>
      <c r="DJ128" s="347"/>
      <c r="DK128" s="347"/>
      <c r="DL128" s="347"/>
      <c r="DM128" s="347"/>
      <c r="DN128" s="492"/>
    </row>
    <row r="129" spans="1:137" ht="15" customHeight="1">
      <c r="A129" s="548"/>
      <c r="B129" s="549"/>
      <c r="C129" s="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700">
        <v>1</v>
      </c>
      <c r="AC129" s="701"/>
      <c r="AD129" s="702"/>
      <c r="AE129" s="671">
        <v>6</v>
      </c>
      <c r="AF129" s="701"/>
      <c r="AG129" s="703"/>
      <c r="AH129" s="608">
        <v>3</v>
      </c>
      <c r="AI129" s="701"/>
      <c r="AJ129" s="701"/>
      <c r="AK129" s="1448">
        <v>3630</v>
      </c>
      <c r="AL129" s="619"/>
      <c r="AM129" s="619"/>
      <c r="AN129" s="619"/>
      <c r="AO129" s="619"/>
      <c r="AP129" s="619"/>
      <c r="AQ129" s="619"/>
      <c r="AR129" s="619"/>
      <c r="AS129" s="619"/>
      <c r="AT129" s="619"/>
      <c r="AU129" s="1448">
        <v>3150</v>
      </c>
      <c r="AV129" s="619"/>
      <c r="AW129" s="619"/>
      <c r="AX129" s="619"/>
      <c r="AY129" s="619"/>
      <c r="AZ129" s="619"/>
      <c r="BA129" s="619"/>
      <c r="BB129" s="619"/>
      <c r="BC129" s="619"/>
      <c r="BD129" s="619"/>
      <c r="BE129" s="1448">
        <v>1140</v>
      </c>
      <c r="BF129" s="619"/>
      <c r="BG129" s="619"/>
      <c r="BH129" s="619"/>
      <c r="BI129" s="619"/>
      <c r="BJ129" s="619"/>
      <c r="BK129" s="619"/>
      <c r="BL129" s="619"/>
      <c r="BM129" s="619"/>
      <c r="BN129" s="619"/>
      <c r="BO129" s="1448">
        <v>900</v>
      </c>
      <c r="BP129" s="619"/>
      <c r="BQ129" s="619"/>
      <c r="BR129" s="619"/>
      <c r="BS129" s="619"/>
      <c r="BT129" s="619"/>
      <c r="BU129" s="619"/>
      <c r="BV129" s="619"/>
      <c r="BW129" s="619"/>
      <c r="BX129" s="619"/>
      <c r="BY129" s="330">
        <f>SUM(AK129:BX129)</f>
        <v>8820</v>
      </c>
      <c r="BZ129" s="331"/>
      <c r="CA129" s="331"/>
      <c r="CB129" s="331"/>
      <c r="CC129" s="331"/>
      <c r="CD129" s="331"/>
      <c r="CE129" s="331"/>
      <c r="CF129" s="331"/>
      <c r="CG129" s="331"/>
      <c r="CH129" s="331"/>
      <c r="CI129" s="1448"/>
      <c r="CJ129" s="619"/>
      <c r="CK129" s="619"/>
      <c r="CL129" s="619"/>
      <c r="CM129" s="619"/>
      <c r="CN129" s="619"/>
      <c r="CO129" s="619"/>
      <c r="CP129" s="619"/>
      <c r="CQ129" s="619"/>
      <c r="CR129" s="729"/>
      <c r="CS129" s="1448">
        <v>25080</v>
      </c>
      <c r="CT129" s="619"/>
      <c r="CU129" s="619"/>
      <c r="CV129" s="619"/>
      <c r="CW129" s="619"/>
      <c r="CX129" s="619"/>
      <c r="CY129" s="619"/>
      <c r="CZ129" s="619"/>
      <c r="DA129" s="619"/>
      <c r="DB129" s="619"/>
      <c r="DC129" s="588">
        <f>SUM(CS129,CI129,BY129,CS96,CL96,BQ96,BI96,BA96,DE63,CC63,BS63,BJ63,AZ63,AS63,AK63)</f>
        <v>126601</v>
      </c>
      <c r="DD129" s="588"/>
      <c r="DE129" s="588"/>
      <c r="DF129" s="588"/>
      <c r="DG129" s="588"/>
      <c r="DH129" s="588"/>
      <c r="DI129" s="588"/>
      <c r="DJ129" s="588"/>
      <c r="DK129" s="588"/>
      <c r="DL129" s="588"/>
      <c r="DM129" s="588"/>
      <c r="DN129" s="618"/>
    </row>
    <row r="130" spans="1:137" ht="15" customHeight="1">
      <c r="A130" s="550"/>
      <c r="B130" s="549"/>
      <c r="C130" s="549"/>
      <c r="D130" s="551"/>
      <c r="E130" s="551"/>
      <c r="F130" s="552"/>
      <c r="G130" s="731" t="s">
        <v>333</v>
      </c>
      <c r="H130" s="732"/>
      <c r="I130" s="732"/>
      <c r="J130" s="732"/>
      <c r="K130" s="732"/>
      <c r="L130" s="732"/>
      <c r="M130" s="732"/>
      <c r="N130" s="732"/>
      <c r="O130" s="732"/>
      <c r="P130" s="732"/>
      <c r="Q130" s="732"/>
      <c r="R130" s="732"/>
      <c r="S130" s="732"/>
      <c r="T130" s="732"/>
      <c r="U130" s="732"/>
      <c r="V130" s="732"/>
      <c r="W130" s="732"/>
      <c r="X130" s="732"/>
      <c r="Y130" s="732"/>
      <c r="Z130" s="732"/>
      <c r="AA130" s="732"/>
      <c r="AB130" s="700">
        <v>1</v>
      </c>
      <c r="AC130" s="701"/>
      <c r="AD130" s="702"/>
      <c r="AE130" s="671">
        <v>7</v>
      </c>
      <c r="AF130" s="701"/>
      <c r="AG130" s="703"/>
      <c r="AH130" s="608">
        <v>3</v>
      </c>
      <c r="AI130" s="701"/>
      <c r="AJ130" s="701"/>
      <c r="AK130" s="1448">
        <v>12540</v>
      </c>
      <c r="AL130" s="619"/>
      <c r="AM130" s="619"/>
      <c r="AN130" s="619"/>
      <c r="AO130" s="619"/>
      <c r="AP130" s="619"/>
      <c r="AQ130" s="619"/>
      <c r="AR130" s="619"/>
      <c r="AS130" s="619"/>
      <c r="AT130" s="619"/>
      <c r="AU130" s="1448">
        <v>7650</v>
      </c>
      <c r="AV130" s="619"/>
      <c r="AW130" s="619"/>
      <c r="AX130" s="619"/>
      <c r="AY130" s="619"/>
      <c r="AZ130" s="619"/>
      <c r="BA130" s="619"/>
      <c r="BB130" s="619"/>
      <c r="BC130" s="619"/>
      <c r="BD130" s="619"/>
      <c r="BE130" s="1448">
        <v>3040</v>
      </c>
      <c r="BF130" s="619"/>
      <c r="BG130" s="619"/>
      <c r="BH130" s="619"/>
      <c r="BI130" s="619"/>
      <c r="BJ130" s="619"/>
      <c r="BK130" s="619"/>
      <c r="BL130" s="619"/>
      <c r="BM130" s="619"/>
      <c r="BN130" s="619"/>
      <c r="BO130" s="1448">
        <v>3150</v>
      </c>
      <c r="BP130" s="619"/>
      <c r="BQ130" s="619"/>
      <c r="BR130" s="619"/>
      <c r="BS130" s="619"/>
      <c r="BT130" s="619"/>
      <c r="BU130" s="619"/>
      <c r="BV130" s="619"/>
      <c r="BW130" s="619"/>
      <c r="BX130" s="619"/>
      <c r="BY130" s="330">
        <f>SUM(AK130:BX130)</f>
        <v>26380</v>
      </c>
      <c r="BZ130" s="331"/>
      <c r="CA130" s="331"/>
      <c r="CB130" s="331"/>
      <c r="CC130" s="331"/>
      <c r="CD130" s="331"/>
      <c r="CE130" s="331"/>
      <c r="CF130" s="331"/>
      <c r="CG130" s="331"/>
      <c r="CH130" s="331"/>
      <c r="CI130" s="1448"/>
      <c r="CJ130" s="619"/>
      <c r="CK130" s="619"/>
      <c r="CL130" s="619"/>
      <c r="CM130" s="619"/>
      <c r="CN130" s="619"/>
      <c r="CO130" s="619"/>
      <c r="CP130" s="619"/>
      <c r="CQ130" s="619"/>
      <c r="CR130" s="729"/>
      <c r="CS130" s="1448">
        <v>40260</v>
      </c>
      <c r="CT130" s="619"/>
      <c r="CU130" s="619"/>
      <c r="CV130" s="619"/>
      <c r="CW130" s="619"/>
      <c r="CX130" s="619"/>
      <c r="CY130" s="619"/>
      <c r="CZ130" s="619"/>
      <c r="DA130" s="619"/>
      <c r="DB130" s="619"/>
      <c r="DC130" s="588">
        <f>SUM(CS130,CI130,BY130,CS97,CL97,BQ97,BI97,BA97,DE64,CC64,BS64,BJ64,AZ64,AS64,AK64)</f>
        <v>259624</v>
      </c>
      <c r="DD130" s="588"/>
      <c r="DE130" s="588"/>
      <c r="DF130" s="588"/>
      <c r="DG130" s="588"/>
      <c r="DH130" s="588"/>
      <c r="DI130" s="588"/>
      <c r="DJ130" s="588"/>
      <c r="DK130" s="588"/>
      <c r="DL130" s="588"/>
      <c r="DM130" s="588"/>
      <c r="DN130" s="618"/>
    </row>
    <row r="131" spans="1:137" ht="15" customHeight="1" thickBot="1">
      <c r="A131" s="436"/>
      <c r="B131" s="553"/>
      <c r="C131" s="553"/>
      <c r="D131" s="437"/>
      <c r="E131" s="437"/>
      <c r="F131" s="438"/>
      <c r="G131" s="245" t="s">
        <v>378</v>
      </c>
      <c r="H131" s="246"/>
      <c r="I131" s="246"/>
      <c r="J131" s="246"/>
      <c r="K131" s="246"/>
      <c r="L131" s="246"/>
      <c r="M131" s="246"/>
      <c r="N131" s="246"/>
      <c r="O131" s="246"/>
      <c r="P131" s="246"/>
      <c r="Q131" s="246"/>
      <c r="R131" s="246"/>
      <c r="S131" s="246"/>
      <c r="T131" s="246"/>
      <c r="U131" s="246"/>
      <c r="V131" s="246"/>
      <c r="W131" s="246"/>
      <c r="X131" s="246"/>
      <c r="Y131" s="246"/>
      <c r="Z131" s="246"/>
      <c r="AA131" s="246"/>
      <c r="AB131" s="678">
        <v>1</v>
      </c>
      <c r="AC131" s="679"/>
      <c r="AD131" s="680"/>
      <c r="AE131" s="681">
        <v>8</v>
      </c>
      <c r="AF131" s="679"/>
      <c r="AG131" s="682"/>
      <c r="AH131" s="650">
        <v>3</v>
      </c>
      <c r="AI131" s="679"/>
      <c r="AJ131" s="679"/>
      <c r="AK131" s="321">
        <f>SUM(AK128:AT130)</f>
        <v>154440</v>
      </c>
      <c r="AL131" s="534"/>
      <c r="AM131" s="534"/>
      <c r="AN131" s="534"/>
      <c r="AO131" s="534"/>
      <c r="AP131" s="534"/>
      <c r="AQ131" s="534"/>
      <c r="AR131" s="534"/>
      <c r="AS131" s="534"/>
      <c r="AT131" s="534"/>
      <c r="AU131" s="321">
        <f>SUM(AU128:BD130)</f>
        <v>103500</v>
      </c>
      <c r="AV131" s="534"/>
      <c r="AW131" s="534"/>
      <c r="AX131" s="534"/>
      <c r="AY131" s="534"/>
      <c r="AZ131" s="534"/>
      <c r="BA131" s="534"/>
      <c r="BB131" s="534"/>
      <c r="BC131" s="534"/>
      <c r="BD131" s="534"/>
      <c r="BE131" s="321">
        <f>SUM(BE128:BN130)</f>
        <v>44840</v>
      </c>
      <c r="BF131" s="534"/>
      <c r="BG131" s="534"/>
      <c r="BH131" s="534"/>
      <c r="BI131" s="534"/>
      <c r="BJ131" s="534"/>
      <c r="BK131" s="534"/>
      <c r="BL131" s="534"/>
      <c r="BM131" s="534"/>
      <c r="BN131" s="534"/>
      <c r="BO131" s="321">
        <f>SUM(BO128:BX130)</f>
        <v>108450</v>
      </c>
      <c r="BP131" s="534"/>
      <c r="BQ131" s="534"/>
      <c r="BR131" s="534"/>
      <c r="BS131" s="534"/>
      <c r="BT131" s="534"/>
      <c r="BU131" s="534"/>
      <c r="BV131" s="534"/>
      <c r="BW131" s="534"/>
      <c r="BX131" s="534"/>
      <c r="BY131" s="321">
        <f>SUM(AK131:BX131)</f>
        <v>411230</v>
      </c>
      <c r="BZ131" s="534"/>
      <c r="CA131" s="534"/>
      <c r="CB131" s="534"/>
      <c r="CC131" s="534"/>
      <c r="CD131" s="534"/>
      <c r="CE131" s="534"/>
      <c r="CF131" s="534"/>
      <c r="CG131" s="534"/>
      <c r="CH131" s="534"/>
      <c r="CI131" s="321">
        <f>SUM(CI128:CR130)</f>
        <v>11040</v>
      </c>
      <c r="CJ131" s="534"/>
      <c r="CK131" s="534"/>
      <c r="CL131" s="534"/>
      <c r="CM131" s="534"/>
      <c r="CN131" s="534"/>
      <c r="CO131" s="534"/>
      <c r="CP131" s="534"/>
      <c r="CQ131" s="534"/>
      <c r="CR131" s="656"/>
      <c r="CS131" s="321">
        <f>SUM(CS128:DB130)</f>
        <v>1422960</v>
      </c>
      <c r="CT131" s="534"/>
      <c r="CU131" s="534"/>
      <c r="CV131" s="534"/>
      <c r="CW131" s="534"/>
      <c r="CX131" s="534"/>
      <c r="CY131" s="534"/>
      <c r="CZ131" s="534"/>
      <c r="DA131" s="534"/>
      <c r="DB131" s="534"/>
      <c r="DC131" s="698">
        <f>SUM(CS131,CI131,BY131,CS98,CL98,BQ98,BI98,BA98,DE65,CC65,BS65,BJ65,AZ65,AS65,AK65)</f>
        <v>4641136</v>
      </c>
      <c r="DD131" s="698"/>
      <c r="DE131" s="698"/>
      <c r="DF131" s="698"/>
      <c r="DG131" s="698"/>
      <c r="DH131" s="698"/>
      <c r="DI131" s="698"/>
      <c r="DJ131" s="698"/>
      <c r="DK131" s="698"/>
      <c r="DL131" s="698"/>
      <c r="DM131" s="698"/>
      <c r="DN131" s="699"/>
    </row>
    <row r="132" spans="1:137" s="17" customFormat="1" ht="15" customHeight="1">
      <c r="A132" s="35"/>
      <c r="B132" s="40"/>
      <c r="C132" s="40"/>
      <c r="D132" s="36"/>
      <c r="E132" s="36"/>
      <c r="F132" s="36"/>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37"/>
      <c r="AC132" s="37"/>
      <c r="AD132" s="37"/>
      <c r="AE132" s="37"/>
      <c r="AF132" s="37"/>
      <c r="AG132" s="37"/>
      <c r="AH132" s="37"/>
      <c r="AI132" s="37"/>
      <c r="AJ132" s="37"/>
      <c r="AK132" s="143"/>
      <c r="AL132" s="41"/>
      <c r="AM132" s="41"/>
      <c r="AN132" s="41"/>
      <c r="AO132" s="41"/>
      <c r="AP132" s="41"/>
      <c r="AQ132" s="41"/>
      <c r="AR132" s="41"/>
      <c r="AS132" s="41"/>
      <c r="AT132" s="143"/>
      <c r="AU132" s="41"/>
      <c r="AV132" s="41"/>
      <c r="AW132" s="41"/>
      <c r="AX132" s="41"/>
      <c r="AY132" s="41"/>
      <c r="AZ132" s="41"/>
      <c r="BA132" s="41"/>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4"/>
      <c r="BW132" s="144"/>
      <c r="BX132" s="144"/>
      <c r="BY132" s="144"/>
      <c r="BZ132" s="144"/>
      <c r="CA132" s="144"/>
      <c r="CB132" s="144"/>
      <c r="CC132" s="144"/>
      <c r="CD132" s="144"/>
      <c r="CE132" s="37"/>
      <c r="CF132" s="37"/>
      <c r="CG132" s="37"/>
      <c r="CH132" s="37"/>
      <c r="CI132" s="37"/>
      <c r="CJ132" s="37"/>
      <c r="CK132" s="37"/>
      <c r="CL132" s="37"/>
      <c r="CM132" s="37"/>
      <c r="CN132" s="143"/>
      <c r="CO132" s="144"/>
      <c r="CP132" s="144"/>
      <c r="CQ132" s="144"/>
      <c r="CR132" s="144"/>
      <c r="CS132" s="144"/>
      <c r="CT132" s="144"/>
      <c r="CU132" s="144"/>
      <c r="CV132" s="144"/>
      <c r="CW132" s="144"/>
      <c r="CX132" s="143"/>
      <c r="CY132" s="143"/>
      <c r="CZ132" s="143"/>
      <c r="DA132" s="143"/>
      <c r="DB132" s="143"/>
      <c r="DC132" s="143"/>
      <c r="DD132" s="143"/>
      <c r="DE132" s="143"/>
      <c r="DF132" s="143"/>
      <c r="DG132" s="143"/>
      <c r="DH132" s="143"/>
      <c r="DI132" s="143"/>
      <c r="DJ132" s="143"/>
      <c r="DK132" s="143"/>
      <c r="DL132" s="143"/>
      <c r="DM132" s="143"/>
      <c r="DN132" s="143"/>
      <c r="DO132" s="143"/>
      <c r="DP132" s="143"/>
      <c r="DQ132" s="143"/>
      <c r="DR132" s="143"/>
      <c r="DS132" s="143"/>
      <c r="DT132" s="143"/>
      <c r="DU132" s="143"/>
      <c r="DV132" s="143"/>
      <c r="DW132" s="143"/>
      <c r="DX132" s="143"/>
      <c r="DY132" s="143"/>
      <c r="DZ132" s="143"/>
      <c r="EA132" s="143"/>
      <c r="EB132" s="143"/>
      <c r="EC132" s="143"/>
      <c r="ED132" s="143"/>
      <c r="EE132" s="143"/>
      <c r="EF132" s="143"/>
      <c r="EG132" s="143"/>
    </row>
    <row r="133" spans="1:137" s="152" customFormat="1" ht="12.75" customHeight="1">
      <c r="A133" s="631"/>
      <c r="B133" s="631"/>
      <c r="C133" s="631"/>
      <c r="D133" s="631"/>
      <c r="E133" s="631"/>
      <c r="F133" s="631"/>
      <c r="G133" s="632"/>
      <c r="H133" s="633" t="s">
        <v>62</v>
      </c>
      <c r="I133" s="266"/>
      <c r="J133" s="266"/>
      <c r="K133" s="266"/>
      <c r="L133" s="266"/>
      <c r="M133" s="266"/>
      <c r="N133" s="266"/>
      <c r="O133" s="266"/>
      <c r="P133" s="266"/>
      <c r="Q133" s="266"/>
      <c r="R133" s="266"/>
      <c r="S133" s="266"/>
      <c r="T133" s="266"/>
      <c r="U133" s="266"/>
      <c r="V133" s="266"/>
      <c r="W133" s="266"/>
      <c r="X133" s="266"/>
      <c r="Y133" s="267"/>
      <c r="Z133" s="634" t="s">
        <v>517</v>
      </c>
      <c r="AA133" s="266"/>
      <c r="AB133" s="266"/>
      <c r="AC133" s="266"/>
      <c r="AD133" s="266"/>
      <c r="AE133" s="267"/>
      <c r="AF133" s="733" t="str">
        <f>"第52表　課税標準額段階別"&amp; LEFT(表00!AA1,6) &amp; "分所得割額等に関する調
　　　　　　　　　　　　　　　　【営業等所得者】（つづき）
第6表関係　(3)課税標準額に関する調"</f>
        <v>第52表　課税標準額段階別平成29年度分所得割額等に関する調
　　　　　　　　　　　　　　　　【営業等所得者】（つづき）
第6表関係　(3)課税標準額に関する調</v>
      </c>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624" t="s">
        <v>608</v>
      </c>
      <c r="CZ133" s="624"/>
      <c r="DA133" s="624"/>
      <c r="DB133" s="624"/>
      <c r="DC133" s="624"/>
      <c r="DD133" s="624"/>
      <c r="DE133" s="624"/>
      <c r="DF133" s="624"/>
      <c r="DG133" s="624"/>
      <c r="DH133" s="624"/>
      <c r="DI133" s="624"/>
      <c r="DJ133" s="624"/>
      <c r="DK133" s="290" t="str">
        <f>DK1</f>
        <v>長崎県</v>
      </c>
      <c r="DL133" s="290"/>
      <c r="DM133" s="290"/>
      <c r="DN133" s="290"/>
      <c r="DO133" s="290"/>
      <c r="DP133" s="290"/>
      <c r="DQ133" s="290"/>
      <c r="DR133" s="290"/>
      <c r="DS133" s="290"/>
      <c r="DT133" s="290"/>
      <c r="DU133" s="290"/>
      <c r="DV133" s="290"/>
      <c r="DW133" s="290"/>
      <c r="DX133" s="290"/>
      <c r="DY133" s="290"/>
      <c r="DZ133" s="290"/>
      <c r="EA133" s="290"/>
      <c r="EB133" s="290"/>
      <c r="EC133" s="290"/>
      <c r="ED133" s="290"/>
      <c r="EE133" s="290"/>
    </row>
    <row r="134" spans="1:137" s="152" customFormat="1" ht="13.15" customHeight="1" thickBot="1">
      <c r="A134" s="631"/>
      <c r="B134" s="631"/>
      <c r="C134" s="631"/>
      <c r="D134" s="631"/>
      <c r="E134" s="631"/>
      <c r="F134" s="631"/>
      <c r="G134" s="632"/>
      <c r="H134" s="268"/>
      <c r="I134" s="269"/>
      <c r="J134" s="269"/>
      <c r="K134" s="269"/>
      <c r="L134" s="269"/>
      <c r="M134" s="269"/>
      <c r="N134" s="269"/>
      <c r="O134" s="269"/>
      <c r="P134" s="269"/>
      <c r="Q134" s="269"/>
      <c r="R134" s="269"/>
      <c r="S134" s="269"/>
      <c r="T134" s="269"/>
      <c r="U134" s="269"/>
      <c r="V134" s="269"/>
      <c r="W134" s="269"/>
      <c r="X134" s="269"/>
      <c r="Y134" s="270"/>
      <c r="Z134" s="268"/>
      <c r="AA134" s="269"/>
      <c r="AB134" s="269"/>
      <c r="AC134" s="269"/>
      <c r="AD134" s="269"/>
      <c r="AE134" s="270"/>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617"/>
      <c r="CZ134" s="617"/>
      <c r="DA134" s="617"/>
      <c r="DB134" s="617"/>
      <c r="DC134" s="617"/>
      <c r="DD134" s="617"/>
      <c r="DE134" s="617"/>
      <c r="DF134" s="617"/>
      <c r="DG134" s="617"/>
      <c r="DH134" s="617"/>
      <c r="DI134" s="617"/>
      <c r="DJ134" s="617"/>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c r="EE134" s="291"/>
    </row>
    <row r="135" spans="1:137" s="152" customFormat="1" ht="25.5" customHeight="1" thickBot="1">
      <c r="A135" s="651"/>
      <c r="B135" s="651"/>
      <c r="C135" s="651"/>
      <c r="D135" s="651"/>
      <c r="E135" s="651"/>
      <c r="F135" s="651"/>
      <c r="G135" s="672"/>
      <c r="H135" s="635">
        <f>H3</f>
        <v>4</v>
      </c>
      <c r="I135" s="652"/>
      <c r="J135" s="653"/>
      <c r="K135" s="635">
        <f>K3</f>
        <v>2</v>
      </c>
      <c r="L135" s="652"/>
      <c r="M135" s="653"/>
      <c r="N135" s="635">
        <f>N3</f>
        <v>2</v>
      </c>
      <c r="O135" s="652"/>
      <c r="P135" s="653"/>
      <c r="Q135" s="635">
        <f>Q3</f>
        <v>0</v>
      </c>
      <c r="R135" s="652"/>
      <c r="S135" s="653"/>
      <c r="T135" s="635">
        <f>T3</f>
        <v>2</v>
      </c>
      <c r="U135" s="652"/>
      <c r="V135" s="653"/>
      <c r="W135" s="635">
        <f>W3</f>
        <v>9</v>
      </c>
      <c r="X135" s="652"/>
      <c r="Y135" s="653"/>
      <c r="Z135" s="625">
        <v>5</v>
      </c>
      <c r="AA135" s="276"/>
      <c r="AB135" s="277"/>
      <c r="AC135" s="635">
        <v>2</v>
      </c>
      <c r="AD135" s="279"/>
      <c r="AE135" s="280"/>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617" t="s">
        <v>515</v>
      </c>
      <c r="CZ135" s="617"/>
      <c r="DA135" s="617"/>
      <c r="DB135" s="617"/>
      <c r="DC135" s="617"/>
      <c r="DD135" s="617"/>
      <c r="DE135" s="617"/>
      <c r="DF135" s="617"/>
      <c r="DG135" s="617"/>
      <c r="DH135" s="617"/>
      <c r="DI135" s="617"/>
      <c r="DJ135" s="617"/>
      <c r="DK135" s="289" t="str">
        <f>DK3</f>
        <v>佐世保市</v>
      </c>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row>
    <row r="136" spans="1:137" ht="15" customHeight="1">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row>
    <row r="138" spans="1:137" ht="15" customHeight="1">
      <c r="AK138" s="271" t="s">
        <v>478</v>
      </c>
      <c r="AL138" s="271"/>
      <c r="AM138" s="271"/>
      <c r="AN138" s="271"/>
      <c r="AO138" s="271"/>
      <c r="AP138" s="271"/>
      <c r="AQ138" s="271"/>
      <c r="AR138" s="271"/>
      <c r="AS138" s="271"/>
      <c r="AT138" s="271"/>
      <c r="AU138" s="271"/>
      <c r="AV138" s="271"/>
      <c r="AW138" s="271"/>
      <c r="AX138" s="271"/>
      <c r="AY138" s="271"/>
      <c r="AZ138" s="271"/>
      <c r="BA138" s="271"/>
      <c r="BB138" s="271"/>
      <c r="BC138" s="271" t="s">
        <v>484</v>
      </c>
      <c r="BD138" s="271"/>
      <c r="BE138" s="271"/>
      <c r="BF138" s="271"/>
      <c r="BG138" s="271"/>
      <c r="BH138" s="271"/>
      <c r="BI138" s="271"/>
      <c r="BJ138" s="271"/>
      <c r="BK138" s="271"/>
      <c r="BL138" s="271"/>
      <c r="BM138" s="271"/>
      <c r="BN138" s="271"/>
      <c r="BO138" s="271"/>
      <c r="BP138" s="271"/>
      <c r="BQ138" s="271"/>
      <c r="BR138" s="271"/>
      <c r="BS138" s="271"/>
      <c r="BT138" s="271"/>
      <c r="BU138" s="271" t="s">
        <v>485</v>
      </c>
      <c r="BV138" s="271"/>
      <c r="BW138" s="271"/>
      <c r="BX138" s="271"/>
      <c r="BY138" s="271"/>
      <c r="BZ138" s="271"/>
      <c r="CA138" s="271"/>
      <c r="CB138" s="271"/>
      <c r="CC138" s="271"/>
      <c r="CD138" s="271"/>
      <c r="CE138" s="271"/>
      <c r="CF138" s="271"/>
      <c r="CG138" s="271"/>
      <c r="CH138" s="271"/>
      <c r="CI138" s="271"/>
      <c r="CJ138" s="271"/>
      <c r="CK138" s="271"/>
      <c r="CL138" s="271"/>
      <c r="CM138" s="271" t="s">
        <v>662</v>
      </c>
      <c r="CN138" s="271"/>
      <c r="CO138" s="271"/>
      <c r="CP138" s="271"/>
      <c r="CQ138" s="271"/>
      <c r="CR138" s="271"/>
      <c r="CS138" s="271"/>
      <c r="CT138" s="271"/>
      <c r="CU138" s="271"/>
      <c r="CV138" s="271"/>
      <c r="CW138" s="271"/>
      <c r="CX138" s="271"/>
      <c r="CY138" s="271"/>
      <c r="CZ138" s="271"/>
      <c r="DA138" s="271"/>
      <c r="DB138" s="271"/>
      <c r="DC138" s="271"/>
      <c r="DD138" s="271"/>
    </row>
    <row r="139" spans="1:137" ht="15" customHeight="1">
      <c r="A139" s="522" t="s">
        <v>328</v>
      </c>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4"/>
      <c r="AB139" s="200" t="s">
        <v>753</v>
      </c>
      <c r="AC139" s="201"/>
      <c r="AD139" s="201"/>
      <c r="AE139" s="201"/>
      <c r="AF139" s="201"/>
      <c r="AG139" s="201"/>
      <c r="AH139" s="201"/>
      <c r="AI139" s="201"/>
      <c r="AJ139" s="202"/>
      <c r="AK139" s="200" t="s">
        <v>100</v>
      </c>
      <c r="AL139" s="201"/>
      <c r="AM139" s="201"/>
      <c r="AN139" s="201"/>
      <c r="AO139" s="201"/>
      <c r="AP139" s="201"/>
      <c r="AQ139" s="201"/>
      <c r="AR139" s="201"/>
      <c r="AS139" s="201"/>
      <c r="AT139" s="201"/>
      <c r="AU139" s="201"/>
      <c r="AV139" s="201"/>
      <c r="AW139" s="201"/>
      <c r="AX139" s="201"/>
      <c r="AY139" s="201"/>
      <c r="AZ139" s="201"/>
      <c r="BA139" s="201"/>
      <c r="BB139" s="202"/>
      <c r="BC139" s="200" t="s">
        <v>799</v>
      </c>
      <c r="BD139" s="201"/>
      <c r="BE139" s="201"/>
      <c r="BF139" s="201"/>
      <c r="BG139" s="201"/>
      <c r="BH139" s="201"/>
      <c r="BI139" s="201"/>
      <c r="BJ139" s="201"/>
      <c r="BK139" s="201"/>
      <c r="BL139" s="201"/>
      <c r="BM139" s="201"/>
      <c r="BN139" s="201"/>
      <c r="BO139" s="201"/>
      <c r="BP139" s="201"/>
      <c r="BQ139" s="201"/>
      <c r="BR139" s="201"/>
      <c r="BS139" s="201"/>
      <c r="BT139" s="202"/>
      <c r="BU139" s="200" t="s">
        <v>101</v>
      </c>
      <c r="BV139" s="201"/>
      <c r="BW139" s="201"/>
      <c r="BX139" s="201"/>
      <c r="BY139" s="201"/>
      <c r="BZ139" s="201"/>
      <c r="CA139" s="201"/>
      <c r="CB139" s="201"/>
      <c r="CC139" s="201"/>
      <c r="CD139" s="201"/>
      <c r="CE139" s="201"/>
      <c r="CF139" s="201"/>
      <c r="CG139" s="201"/>
      <c r="CH139" s="201"/>
      <c r="CI139" s="201"/>
      <c r="CJ139" s="201"/>
      <c r="CK139" s="201"/>
      <c r="CL139" s="202"/>
      <c r="CM139" s="200" t="s">
        <v>641</v>
      </c>
      <c r="CN139" s="201"/>
      <c r="CO139" s="201"/>
      <c r="CP139" s="201"/>
      <c r="CQ139" s="201"/>
      <c r="CR139" s="201"/>
      <c r="CS139" s="201"/>
      <c r="CT139" s="201"/>
      <c r="CU139" s="201"/>
      <c r="CV139" s="201"/>
      <c r="CW139" s="201"/>
      <c r="CX139" s="201"/>
      <c r="CY139" s="201"/>
      <c r="CZ139" s="201"/>
      <c r="DA139" s="201"/>
      <c r="DB139" s="201"/>
      <c r="DC139" s="201"/>
      <c r="DD139" s="202"/>
      <c r="DF139" s="16"/>
      <c r="DM139" s="17"/>
      <c r="DR139" s="17"/>
    </row>
    <row r="140" spans="1:137" ht="15" customHeight="1">
      <c r="A140" s="525"/>
      <c r="B140" s="526"/>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7"/>
      <c r="AB140" s="219"/>
      <c r="AC140" s="220"/>
      <c r="AD140" s="220"/>
      <c r="AE140" s="220"/>
      <c r="AF140" s="220"/>
      <c r="AG140" s="220"/>
      <c r="AH140" s="220"/>
      <c r="AI140" s="220"/>
      <c r="AJ140" s="221"/>
      <c r="AK140" s="219"/>
      <c r="AL140" s="220"/>
      <c r="AM140" s="220"/>
      <c r="AN140" s="220"/>
      <c r="AO140" s="220"/>
      <c r="AP140" s="220"/>
      <c r="AQ140" s="220"/>
      <c r="AR140" s="220"/>
      <c r="AS140" s="220"/>
      <c r="AT140" s="220"/>
      <c r="AU140" s="220"/>
      <c r="AV140" s="220"/>
      <c r="AW140" s="220"/>
      <c r="AX140" s="220"/>
      <c r="AY140" s="220"/>
      <c r="AZ140" s="220"/>
      <c r="BA140" s="220"/>
      <c r="BB140" s="221"/>
      <c r="BC140" s="219"/>
      <c r="BD140" s="220"/>
      <c r="BE140" s="220"/>
      <c r="BF140" s="220"/>
      <c r="BG140" s="220"/>
      <c r="BH140" s="220"/>
      <c r="BI140" s="220"/>
      <c r="BJ140" s="220"/>
      <c r="BK140" s="220"/>
      <c r="BL140" s="220"/>
      <c r="BM140" s="220"/>
      <c r="BN140" s="220"/>
      <c r="BO140" s="220"/>
      <c r="BP140" s="220"/>
      <c r="BQ140" s="220"/>
      <c r="BR140" s="220"/>
      <c r="BS140" s="220"/>
      <c r="BT140" s="221"/>
      <c r="BU140" s="219"/>
      <c r="BV140" s="220"/>
      <c r="BW140" s="220"/>
      <c r="BX140" s="220"/>
      <c r="BY140" s="220"/>
      <c r="BZ140" s="220"/>
      <c r="CA140" s="220"/>
      <c r="CB140" s="220"/>
      <c r="CC140" s="220"/>
      <c r="CD140" s="220"/>
      <c r="CE140" s="220"/>
      <c r="CF140" s="220"/>
      <c r="CG140" s="220"/>
      <c r="CH140" s="220"/>
      <c r="CI140" s="220"/>
      <c r="CJ140" s="220"/>
      <c r="CK140" s="220"/>
      <c r="CL140" s="221"/>
      <c r="CM140" s="219"/>
      <c r="CN140" s="220"/>
      <c r="CO140" s="220"/>
      <c r="CP140" s="220"/>
      <c r="CQ140" s="220"/>
      <c r="CR140" s="220"/>
      <c r="CS140" s="220"/>
      <c r="CT140" s="220"/>
      <c r="CU140" s="220"/>
      <c r="CV140" s="220"/>
      <c r="CW140" s="220"/>
      <c r="CX140" s="220"/>
      <c r="CY140" s="220"/>
      <c r="CZ140" s="220"/>
      <c r="DA140" s="220"/>
      <c r="DB140" s="220"/>
      <c r="DC140" s="220"/>
      <c r="DD140" s="221"/>
      <c r="DF140" s="16"/>
      <c r="DM140" s="17"/>
      <c r="DR140" s="17"/>
    </row>
    <row r="141" spans="1:137" ht="15" customHeight="1">
      <c r="A141" s="525"/>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7"/>
      <c r="AB141" s="219"/>
      <c r="AC141" s="220"/>
      <c r="AD141" s="220"/>
      <c r="AE141" s="220"/>
      <c r="AF141" s="220"/>
      <c r="AG141" s="220"/>
      <c r="AH141" s="220"/>
      <c r="AI141" s="220"/>
      <c r="AJ141" s="221"/>
      <c r="AK141" s="219"/>
      <c r="AL141" s="220"/>
      <c r="AM141" s="220"/>
      <c r="AN141" s="220"/>
      <c r="AO141" s="220"/>
      <c r="AP141" s="220"/>
      <c r="AQ141" s="220"/>
      <c r="AR141" s="220"/>
      <c r="AS141" s="220"/>
      <c r="AT141" s="220"/>
      <c r="AU141" s="220"/>
      <c r="AV141" s="220"/>
      <c r="AW141" s="220"/>
      <c r="AX141" s="220"/>
      <c r="AY141" s="220"/>
      <c r="AZ141" s="220"/>
      <c r="BA141" s="220"/>
      <c r="BB141" s="221"/>
      <c r="BC141" s="219"/>
      <c r="BD141" s="220"/>
      <c r="BE141" s="220"/>
      <c r="BF141" s="220"/>
      <c r="BG141" s="220"/>
      <c r="BH141" s="220"/>
      <c r="BI141" s="220"/>
      <c r="BJ141" s="220"/>
      <c r="BK141" s="220"/>
      <c r="BL141" s="220"/>
      <c r="BM141" s="220"/>
      <c r="BN141" s="220"/>
      <c r="BO141" s="220"/>
      <c r="BP141" s="220"/>
      <c r="BQ141" s="220"/>
      <c r="BR141" s="220"/>
      <c r="BS141" s="220"/>
      <c r="BT141" s="221"/>
      <c r="BU141" s="219"/>
      <c r="BV141" s="220"/>
      <c r="BW141" s="220"/>
      <c r="BX141" s="220"/>
      <c r="BY141" s="220"/>
      <c r="BZ141" s="220"/>
      <c r="CA141" s="220"/>
      <c r="CB141" s="220"/>
      <c r="CC141" s="220"/>
      <c r="CD141" s="220"/>
      <c r="CE141" s="220"/>
      <c r="CF141" s="220"/>
      <c r="CG141" s="220"/>
      <c r="CH141" s="220"/>
      <c r="CI141" s="220"/>
      <c r="CJ141" s="220"/>
      <c r="CK141" s="220"/>
      <c r="CL141" s="221"/>
      <c r="CM141" s="219"/>
      <c r="CN141" s="220"/>
      <c r="CO141" s="220"/>
      <c r="CP141" s="220"/>
      <c r="CQ141" s="220"/>
      <c r="CR141" s="220"/>
      <c r="CS141" s="220"/>
      <c r="CT141" s="220"/>
      <c r="CU141" s="220"/>
      <c r="CV141" s="220"/>
      <c r="CW141" s="220"/>
      <c r="CX141" s="220"/>
      <c r="CY141" s="220"/>
      <c r="CZ141" s="220"/>
      <c r="DA141" s="220"/>
      <c r="DB141" s="220"/>
      <c r="DC141" s="220"/>
      <c r="DD141" s="221"/>
      <c r="DF141" s="16"/>
      <c r="DM141" s="17"/>
      <c r="DR141" s="17"/>
    </row>
    <row r="142" spans="1:137" ht="15" customHeight="1">
      <c r="A142" s="525"/>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7"/>
      <c r="AB142" s="219"/>
      <c r="AC142" s="220"/>
      <c r="AD142" s="220"/>
      <c r="AE142" s="220"/>
      <c r="AF142" s="220"/>
      <c r="AG142" s="220"/>
      <c r="AH142" s="220"/>
      <c r="AI142" s="220"/>
      <c r="AJ142" s="221"/>
      <c r="AK142" s="219"/>
      <c r="AL142" s="220"/>
      <c r="AM142" s="220"/>
      <c r="AN142" s="220"/>
      <c r="AO142" s="220"/>
      <c r="AP142" s="220"/>
      <c r="AQ142" s="220"/>
      <c r="AR142" s="220"/>
      <c r="AS142" s="220"/>
      <c r="AT142" s="220"/>
      <c r="AU142" s="220"/>
      <c r="AV142" s="220"/>
      <c r="AW142" s="220"/>
      <c r="AX142" s="220"/>
      <c r="AY142" s="220"/>
      <c r="AZ142" s="220"/>
      <c r="BA142" s="220"/>
      <c r="BB142" s="221"/>
      <c r="BC142" s="219"/>
      <c r="BD142" s="220"/>
      <c r="BE142" s="220"/>
      <c r="BF142" s="220"/>
      <c r="BG142" s="220"/>
      <c r="BH142" s="220"/>
      <c r="BI142" s="220"/>
      <c r="BJ142" s="220"/>
      <c r="BK142" s="220"/>
      <c r="BL142" s="220"/>
      <c r="BM142" s="220"/>
      <c r="BN142" s="220"/>
      <c r="BO142" s="220"/>
      <c r="BP142" s="220"/>
      <c r="BQ142" s="220"/>
      <c r="BR142" s="220"/>
      <c r="BS142" s="220"/>
      <c r="BT142" s="221"/>
      <c r="BU142" s="219"/>
      <c r="BV142" s="220"/>
      <c r="BW142" s="220"/>
      <c r="BX142" s="220"/>
      <c r="BY142" s="220"/>
      <c r="BZ142" s="220"/>
      <c r="CA142" s="220"/>
      <c r="CB142" s="220"/>
      <c r="CC142" s="220"/>
      <c r="CD142" s="220"/>
      <c r="CE142" s="220"/>
      <c r="CF142" s="220"/>
      <c r="CG142" s="220"/>
      <c r="CH142" s="220"/>
      <c r="CI142" s="220"/>
      <c r="CJ142" s="220"/>
      <c r="CK142" s="220"/>
      <c r="CL142" s="221"/>
      <c r="CM142" s="219"/>
      <c r="CN142" s="220"/>
      <c r="CO142" s="220"/>
      <c r="CP142" s="220"/>
      <c r="CQ142" s="220"/>
      <c r="CR142" s="220"/>
      <c r="CS142" s="220"/>
      <c r="CT142" s="220"/>
      <c r="CU142" s="220"/>
      <c r="CV142" s="220"/>
      <c r="CW142" s="220"/>
      <c r="CX142" s="220"/>
      <c r="CY142" s="220"/>
      <c r="CZ142" s="220"/>
      <c r="DA142" s="220"/>
      <c r="DB142" s="220"/>
      <c r="DC142" s="220"/>
      <c r="DD142" s="221"/>
      <c r="DF142" s="16"/>
      <c r="DM142" s="17"/>
      <c r="DR142" s="17"/>
    </row>
    <row r="143" spans="1:137" ht="15" customHeight="1">
      <c r="A143" s="525"/>
      <c r="B143" s="526"/>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7"/>
      <c r="AB143" s="219"/>
      <c r="AC143" s="220"/>
      <c r="AD143" s="220"/>
      <c r="AE143" s="220"/>
      <c r="AF143" s="220"/>
      <c r="AG143" s="220"/>
      <c r="AH143" s="220"/>
      <c r="AI143" s="220"/>
      <c r="AJ143" s="221"/>
      <c r="AK143" s="219"/>
      <c r="AL143" s="220"/>
      <c r="AM143" s="220"/>
      <c r="AN143" s="220"/>
      <c r="AO143" s="220"/>
      <c r="AP143" s="220"/>
      <c r="AQ143" s="220"/>
      <c r="AR143" s="220"/>
      <c r="AS143" s="220"/>
      <c r="AT143" s="220"/>
      <c r="AU143" s="220"/>
      <c r="AV143" s="220"/>
      <c r="AW143" s="220"/>
      <c r="AX143" s="220"/>
      <c r="AY143" s="220"/>
      <c r="AZ143" s="220"/>
      <c r="BA143" s="220"/>
      <c r="BB143" s="221"/>
      <c r="BC143" s="219"/>
      <c r="BD143" s="220"/>
      <c r="BE143" s="220"/>
      <c r="BF143" s="220"/>
      <c r="BG143" s="220"/>
      <c r="BH143" s="220"/>
      <c r="BI143" s="220"/>
      <c r="BJ143" s="220"/>
      <c r="BK143" s="220"/>
      <c r="BL143" s="220"/>
      <c r="BM143" s="220"/>
      <c r="BN143" s="220"/>
      <c r="BO143" s="220"/>
      <c r="BP143" s="220"/>
      <c r="BQ143" s="220"/>
      <c r="BR143" s="220"/>
      <c r="BS143" s="220"/>
      <c r="BT143" s="221"/>
      <c r="BU143" s="219"/>
      <c r="BV143" s="220"/>
      <c r="BW143" s="220"/>
      <c r="BX143" s="220"/>
      <c r="BY143" s="220"/>
      <c r="BZ143" s="220"/>
      <c r="CA143" s="220"/>
      <c r="CB143" s="220"/>
      <c r="CC143" s="220"/>
      <c r="CD143" s="220"/>
      <c r="CE143" s="220"/>
      <c r="CF143" s="220"/>
      <c r="CG143" s="220"/>
      <c r="CH143" s="220"/>
      <c r="CI143" s="220"/>
      <c r="CJ143" s="220"/>
      <c r="CK143" s="220"/>
      <c r="CL143" s="221"/>
      <c r="CM143" s="219"/>
      <c r="CN143" s="220"/>
      <c r="CO143" s="220"/>
      <c r="CP143" s="220"/>
      <c r="CQ143" s="220"/>
      <c r="CR143" s="220"/>
      <c r="CS143" s="220"/>
      <c r="CT143" s="220"/>
      <c r="CU143" s="220"/>
      <c r="CV143" s="220"/>
      <c r="CW143" s="220"/>
      <c r="CX143" s="220"/>
      <c r="CY143" s="220"/>
      <c r="CZ143" s="220"/>
      <c r="DA143" s="220"/>
      <c r="DB143" s="220"/>
      <c r="DC143" s="220"/>
      <c r="DD143" s="221"/>
      <c r="DF143" s="16"/>
      <c r="DM143" s="17"/>
      <c r="DR143" s="17"/>
    </row>
    <row r="144" spans="1:137" ht="15" customHeight="1" thickBot="1">
      <c r="A144" s="528"/>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30"/>
      <c r="AB144" s="219"/>
      <c r="AC144" s="220"/>
      <c r="AD144" s="220"/>
      <c r="AE144" s="220"/>
      <c r="AF144" s="220"/>
      <c r="AG144" s="220"/>
      <c r="AH144" s="220"/>
      <c r="AI144" s="220"/>
      <c r="AJ144" s="221"/>
      <c r="AK144" s="495" t="s">
        <v>649</v>
      </c>
      <c r="AL144" s="496"/>
      <c r="AM144" s="496"/>
      <c r="AN144" s="496"/>
      <c r="AO144" s="496"/>
      <c r="AP144" s="496"/>
      <c r="AQ144" s="496"/>
      <c r="AR144" s="496"/>
      <c r="AS144" s="496"/>
      <c r="AT144" s="496"/>
      <c r="AU144" s="496"/>
      <c r="AV144" s="496"/>
      <c r="AW144" s="496"/>
      <c r="AX144" s="496"/>
      <c r="AY144" s="496"/>
      <c r="AZ144" s="496"/>
      <c r="BA144" s="496"/>
      <c r="BB144" s="497"/>
      <c r="BC144" s="495" t="s">
        <v>649</v>
      </c>
      <c r="BD144" s="496"/>
      <c r="BE144" s="496"/>
      <c r="BF144" s="496"/>
      <c r="BG144" s="496"/>
      <c r="BH144" s="496"/>
      <c r="BI144" s="496"/>
      <c r="BJ144" s="496"/>
      <c r="BK144" s="496"/>
      <c r="BL144" s="496"/>
      <c r="BM144" s="496"/>
      <c r="BN144" s="496"/>
      <c r="BO144" s="496"/>
      <c r="BP144" s="496"/>
      <c r="BQ144" s="496"/>
      <c r="BR144" s="496"/>
      <c r="BS144" s="496"/>
      <c r="BT144" s="497"/>
      <c r="BU144" s="495" t="s">
        <v>649</v>
      </c>
      <c r="BV144" s="496"/>
      <c r="BW144" s="496"/>
      <c r="BX144" s="496"/>
      <c r="BY144" s="496"/>
      <c r="BZ144" s="496"/>
      <c r="CA144" s="496"/>
      <c r="CB144" s="496"/>
      <c r="CC144" s="496"/>
      <c r="CD144" s="496"/>
      <c r="CE144" s="496"/>
      <c r="CF144" s="496"/>
      <c r="CG144" s="496"/>
      <c r="CH144" s="496"/>
      <c r="CI144" s="496"/>
      <c r="CJ144" s="496"/>
      <c r="CK144" s="496"/>
      <c r="CL144" s="497"/>
      <c r="CM144" s="620" t="s">
        <v>144</v>
      </c>
      <c r="CN144" s="621"/>
      <c r="CO144" s="621"/>
      <c r="CP144" s="621"/>
      <c r="CQ144" s="621"/>
      <c r="CR144" s="621"/>
      <c r="CS144" s="621"/>
      <c r="CT144" s="621"/>
      <c r="CU144" s="621"/>
      <c r="CV144" s="621"/>
      <c r="CW144" s="621"/>
      <c r="CX144" s="621"/>
      <c r="CY144" s="621"/>
      <c r="CZ144" s="621"/>
      <c r="DA144" s="621"/>
      <c r="DB144" s="621"/>
      <c r="DC144" s="621"/>
      <c r="DD144" s="622"/>
      <c r="DF144" s="16"/>
      <c r="DM144" s="17"/>
      <c r="DR144" s="17"/>
    </row>
    <row r="145" spans="1:110" ht="27.75" customHeight="1">
      <c r="A145" s="433" t="s">
        <v>1</v>
      </c>
      <c r="B145" s="547"/>
      <c r="C145" s="547"/>
      <c r="D145" s="547"/>
      <c r="E145" s="547"/>
      <c r="F145" s="556"/>
      <c r="G145" s="245" t="s">
        <v>2</v>
      </c>
      <c r="H145" s="246"/>
      <c r="I145" s="246"/>
      <c r="J145" s="246"/>
      <c r="K145" s="246"/>
      <c r="L145" s="246"/>
      <c r="M145" s="246"/>
      <c r="N145" s="246"/>
      <c r="O145" s="246"/>
      <c r="P145" s="246"/>
      <c r="Q145" s="246"/>
      <c r="R145" s="246"/>
      <c r="S145" s="246"/>
      <c r="T145" s="246"/>
      <c r="U145" s="246"/>
      <c r="V145" s="246"/>
      <c r="W145" s="246"/>
      <c r="X145" s="246"/>
      <c r="Y145" s="246"/>
      <c r="Z145" s="246"/>
      <c r="AA145" s="513"/>
      <c r="AB145" s="606">
        <v>0</v>
      </c>
      <c r="AC145" s="603"/>
      <c r="AD145" s="607"/>
      <c r="AE145" s="602">
        <v>1</v>
      </c>
      <c r="AF145" s="603"/>
      <c r="AG145" s="607"/>
      <c r="AH145" s="602">
        <v>4</v>
      </c>
      <c r="AI145" s="603"/>
      <c r="AJ145" s="604"/>
      <c r="AK145" s="1504">
        <v>16234</v>
      </c>
      <c r="AL145" s="1504"/>
      <c r="AM145" s="1504"/>
      <c r="AN145" s="1504"/>
      <c r="AO145" s="1504"/>
      <c r="AP145" s="1504"/>
      <c r="AQ145" s="1504"/>
      <c r="AR145" s="1504"/>
      <c r="AS145" s="1504"/>
      <c r="AT145" s="1504"/>
      <c r="AU145" s="1504"/>
      <c r="AV145" s="1504"/>
      <c r="AW145" s="1504"/>
      <c r="AX145" s="1504"/>
      <c r="AY145" s="1504"/>
      <c r="AZ145" s="605"/>
      <c r="BA145" s="605"/>
      <c r="BB145" s="605"/>
      <c r="BC145" s="1504"/>
      <c r="BD145" s="1504"/>
      <c r="BE145" s="1504"/>
      <c r="BF145" s="1504"/>
      <c r="BG145" s="1504"/>
      <c r="BH145" s="1504"/>
      <c r="BI145" s="1504"/>
      <c r="BJ145" s="1504"/>
      <c r="BK145" s="1504"/>
      <c r="BL145" s="1504"/>
      <c r="BM145" s="1504"/>
      <c r="BN145" s="1504"/>
      <c r="BO145" s="1504"/>
      <c r="BP145" s="1504"/>
      <c r="BQ145" s="1504"/>
      <c r="BR145" s="605"/>
      <c r="BS145" s="605"/>
      <c r="BT145" s="605"/>
      <c r="BU145" s="1504"/>
      <c r="BV145" s="1504"/>
      <c r="BW145" s="1504"/>
      <c r="BX145" s="1504"/>
      <c r="BY145" s="1504"/>
      <c r="BZ145" s="1504"/>
      <c r="CA145" s="1504"/>
      <c r="CB145" s="1504"/>
      <c r="CC145" s="1504"/>
      <c r="CD145" s="1504"/>
      <c r="CE145" s="1504"/>
      <c r="CF145" s="1504"/>
      <c r="CG145" s="1504"/>
      <c r="CH145" s="1504"/>
      <c r="CI145" s="1504"/>
      <c r="CJ145" s="605"/>
      <c r="CK145" s="605"/>
      <c r="CL145" s="605"/>
      <c r="CM145" s="347">
        <f t="shared" ref="CM145:CM154" si="6">SUM(AK145:CL145)</f>
        <v>16234</v>
      </c>
      <c r="CN145" s="347"/>
      <c r="CO145" s="347"/>
      <c r="CP145" s="347"/>
      <c r="CQ145" s="347"/>
      <c r="CR145" s="347"/>
      <c r="CS145" s="347"/>
      <c r="CT145" s="347"/>
      <c r="CU145" s="347"/>
      <c r="CV145" s="347"/>
      <c r="CW145" s="347"/>
      <c r="CX145" s="347"/>
      <c r="CY145" s="347"/>
      <c r="CZ145" s="347"/>
      <c r="DA145" s="347"/>
      <c r="DB145" s="348"/>
      <c r="DC145" s="348"/>
      <c r="DD145" s="349"/>
      <c r="DF145" s="16"/>
    </row>
    <row r="146" spans="1:110" ht="15" customHeight="1">
      <c r="A146" s="550"/>
      <c r="B146" s="557"/>
      <c r="C146" s="557"/>
      <c r="D146" s="557"/>
      <c r="E146" s="557"/>
      <c r="F146" s="558"/>
      <c r="G146" s="245" t="s">
        <v>3</v>
      </c>
      <c r="H146" s="246"/>
      <c r="I146" s="246"/>
      <c r="J146" s="246"/>
      <c r="K146" s="246"/>
      <c r="L146" s="246"/>
      <c r="M146" s="246"/>
      <c r="N146" s="246"/>
      <c r="O146" s="246"/>
      <c r="P146" s="246"/>
      <c r="Q146" s="246"/>
      <c r="R146" s="246"/>
      <c r="S146" s="246"/>
      <c r="T146" s="246"/>
      <c r="U146" s="246"/>
      <c r="V146" s="246"/>
      <c r="W146" s="246"/>
      <c r="X146" s="246"/>
      <c r="Y146" s="246"/>
      <c r="Z146" s="246"/>
      <c r="AA146" s="513"/>
      <c r="AB146" s="601">
        <v>0</v>
      </c>
      <c r="AC146" s="599"/>
      <c r="AD146" s="600"/>
      <c r="AE146" s="598">
        <v>2</v>
      </c>
      <c r="AF146" s="599"/>
      <c r="AG146" s="600"/>
      <c r="AH146" s="598">
        <v>4</v>
      </c>
      <c r="AI146" s="599"/>
      <c r="AJ146" s="608"/>
      <c r="AK146" s="1511">
        <v>913558</v>
      </c>
      <c r="AL146" s="1511"/>
      <c r="AM146" s="1511"/>
      <c r="AN146" s="1511"/>
      <c r="AO146" s="1511"/>
      <c r="AP146" s="1511"/>
      <c r="AQ146" s="1511"/>
      <c r="AR146" s="1511"/>
      <c r="AS146" s="1511"/>
      <c r="AT146" s="1511"/>
      <c r="AU146" s="1511"/>
      <c r="AV146" s="1511"/>
      <c r="AW146" s="1511"/>
      <c r="AX146" s="1511"/>
      <c r="AY146" s="1511"/>
      <c r="AZ146" s="619"/>
      <c r="BA146" s="619"/>
      <c r="BB146" s="619"/>
      <c r="BC146" s="1511"/>
      <c r="BD146" s="1511"/>
      <c r="BE146" s="1511"/>
      <c r="BF146" s="1511"/>
      <c r="BG146" s="1511"/>
      <c r="BH146" s="1511"/>
      <c r="BI146" s="1511"/>
      <c r="BJ146" s="1511"/>
      <c r="BK146" s="1511"/>
      <c r="BL146" s="1511"/>
      <c r="BM146" s="1511"/>
      <c r="BN146" s="1511"/>
      <c r="BO146" s="1511"/>
      <c r="BP146" s="1511"/>
      <c r="BQ146" s="1511"/>
      <c r="BR146" s="619"/>
      <c r="BS146" s="619"/>
      <c r="BT146" s="619"/>
      <c r="BU146" s="1511"/>
      <c r="BV146" s="1511"/>
      <c r="BW146" s="1511"/>
      <c r="BX146" s="1511"/>
      <c r="BY146" s="1511"/>
      <c r="BZ146" s="1511"/>
      <c r="CA146" s="1511"/>
      <c r="CB146" s="1511"/>
      <c r="CC146" s="1511"/>
      <c r="CD146" s="1511"/>
      <c r="CE146" s="1511"/>
      <c r="CF146" s="1511"/>
      <c r="CG146" s="1511"/>
      <c r="CH146" s="1511"/>
      <c r="CI146" s="1511"/>
      <c r="CJ146" s="619"/>
      <c r="CK146" s="619"/>
      <c r="CL146" s="619"/>
      <c r="CM146" s="330">
        <f t="shared" si="6"/>
        <v>913558</v>
      </c>
      <c r="CN146" s="330"/>
      <c r="CO146" s="330"/>
      <c r="CP146" s="330"/>
      <c r="CQ146" s="330"/>
      <c r="CR146" s="330"/>
      <c r="CS146" s="330"/>
      <c r="CT146" s="330"/>
      <c r="CU146" s="330"/>
      <c r="CV146" s="330"/>
      <c r="CW146" s="330"/>
      <c r="CX146" s="330"/>
      <c r="CY146" s="330"/>
      <c r="CZ146" s="330"/>
      <c r="DA146" s="330"/>
      <c r="DB146" s="331"/>
      <c r="DC146" s="331"/>
      <c r="DD146" s="332"/>
      <c r="DF146" s="16"/>
    </row>
    <row r="147" spans="1:110" ht="15" customHeight="1">
      <c r="A147" s="550"/>
      <c r="B147" s="557"/>
      <c r="C147" s="557"/>
      <c r="D147" s="557"/>
      <c r="E147" s="557"/>
      <c r="F147" s="558"/>
      <c r="G147" s="245" t="s">
        <v>4</v>
      </c>
      <c r="H147" s="246"/>
      <c r="I147" s="246"/>
      <c r="J147" s="246"/>
      <c r="K147" s="246"/>
      <c r="L147" s="246"/>
      <c r="M147" s="246"/>
      <c r="N147" s="246"/>
      <c r="O147" s="246"/>
      <c r="P147" s="246"/>
      <c r="Q147" s="246"/>
      <c r="R147" s="246"/>
      <c r="S147" s="246"/>
      <c r="T147" s="246"/>
      <c r="U147" s="246"/>
      <c r="V147" s="246"/>
      <c r="W147" s="246"/>
      <c r="X147" s="246"/>
      <c r="Y147" s="246"/>
      <c r="Z147" s="246"/>
      <c r="AA147" s="513"/>
      <c r="AB147" s="601">
        <v>0</v>
      </c>
      <c r="AC147" s="599"/>
      <c r="AD147" s="600"/>
      <c r="AE147" s="598">
        <v>3</v>
      </c>
      <c r="AF147" s="599"/>
      <c r="AG147" s="600"/>
      <c r="AH147" s="598">
        <v>4</v>
      </c>
      <c r="AI147" s="599"/>
      <c r="AJ147" s="608"/>
      <c r="AK147" s="1511">
        <v>1404395</v>
      </c>
      <c r="AL147" s="1511"/>
      <c r="AM147" s="1511"/>
      <c r="AN147" s="1511"/>
      <c r="AO147" s="1511"/>
      <c r="AP147" s="1511"/>
      <c r="AQ147" s="1511"/>
      <c r="AR147" s="1511"/>
      <c r="AS147" s="1511"/>
      <c r="AT147" s="1511"/>
      <c r="AU147" s="1511"/>
      <c r="AV147" s="1511"/>
      <c r="AW147" s="1511"/>
      <c r="AX147" s="1511"/>
      <c r="AY147" s="1511"/>
      <c r="AZ147" s="619"/>
      <c r="BA147" s="619"/>
      <c r="BB147" s="619"/>
      <c r="BC147" s="1511"/>
      <c r="BD147" s="1511"/>
      <c r="BE147" s="1511"/>
      <c r="BF147" s="1511"/>
      <c r="BG147" s="1511"/>
      <c r="BH147" s="1511"/>
      <c r="BI147" s="1511"/>
      <c r="BJ147" s="1511"/>
      <c r="BK147" s="1511"/>
      <c r="BL147" s="1511"/>
      <c r="BM147" s="1511"/>
      <c r="BN147" s="1511"/>
      <c r="BO147" s="1511"/>
      <c r="BP147" s="1511"/>
      <c r="BQ147" s="1511"/>
      <c r="BR147" s="619"/>
      <c r="BS147" s="619"/>
      <c r="BT147" s="619"/>
      <c r="BU147" s="1511"/>
      <c r="BV147" s="1511"/>
      <c r="BW147" s="1511"/>
      <c r="BX147" s="1511"/>
      <c r="BY147" s="1511"/>
      <c r="BZ147" s="1511"/>
      <c r="CA147" s="1511"/>
      <c r="CB147" s="1511"/>
      <c r="CC147" s="1511"/>
      <c r="CD147" s="1511"/>
      <c r="CE147" s="1511"/>
      <c r="CF147" s="1511"/>
      <c r="CG147" s="1511"/>
      <c r="CH147" s="1511"/>
      <c r="CI147" s="1511"/>
      <c r="CJ147" s="619"/>
      <c r="CK147" s="619"/>
      <c r="CL147" s="619"/>
      <c r="CM147" s="330">
        <f t="shared" si="6"/>
        <v>1404395</v>
      </c>
      <c r="CN147" s="330"/>
      <c r="CO147" s="330"/>
      <c r="CP147" s="330"/>
      <c r="CQ147" s="330"/>
      <c r="CR147" s="330"/>
      <c r="CS147" s="330"/>
      <c r="CT147" s="330"/>
      <c r="CU147" s="330"/>
      <c r="CV147" s="330"/>
      <c r="CW147" s="330"/>
      <c r="CX147" s="330"/>
      <c r="CY147" s="330"/>
      <c r="CZ147" s="330"/>
      <c r="DA147" s="330"/>
      <c r="DB147" s="331"/>
      <c r="DC147" s="331"/>
      <c r="DD147" s="332"/>
      <c r="DF147" s="16"/>
    </row>
    <row r="148" spans="1:110" ht="15" customHeight="1">
      <c r="A148" s="550"/>
      <c r="B148" s="557"/>
      <c r="C148" s="557"/>
      <c r="D148" s="557"/>
      <c r="E148" s="557"/>
      <c r="F148" s="558"/>
      <c r="G148" s="245" t="s">
        <v>5</v>
      </c>
      <c r="H148" s="246"/>
      <c r="I148" s="246"/>
      <c r="J148" s="246"/>
      <c r="K148" s="246"/>
      <c r="L148" s="246"/>
      <c r="M148" s="246"/>
      <c r="N148" s="246"/>
      <c r="O148" s="246"/>
      <c r="P148" s="246"/>
      <c r="Q148" s="246"/>
      <c r="R148" s="246"/>
      <c r="S148" s="246"/>
      <c r="T148" s="246"/>
      <c r="U148" s="246"/>
      <c r="V148" s="246"/>
      <c r="W148" s="246"/>
      <c r="X148" s="246"/>
      <c r="Y148" s="246"/>
      <c r="Z148" s="246"/>
      <c r="AA148" s="513"/>
      <c r="AB148" s="601">
        <v>0</v>
      </c>
      <c r="AC148" s="599"/>
      <c r="AD148" s="600"/>
      <c r="AE148" s="598">
        <v>4</v>
      </c>
      <c r="AF148" s="599"/>
      <c r="AG148" s="600"/>
      <c r="AH148" s="598">
        <v>4</v>
      </c>
      <c r="AI148" s="599"/>
      <c r="AJ148" s="608"/>
      <c r="AK148" s="1511">
        <v>1163283</v>
      </c>
      <c r="AL148" s="1511"/>
      <c r="AM148" s="1511"/>
      <c r="AN148" s="1511"/>
      <c r="AO148" s="1511"/>
      <c r="AP148" s="1511"/>
      <c r="AQ148" s="1511"/>
      <c r="AR148" s="1511"/>
      <c r="AS148" s="1511"/>
      <c r="AT148" s="1511"/>
      <c r="AU148" s="1511"/>
      <c r="AV148" s="1511"/>
      <c r="AW148" s="1511"/>
      <c r="AX148" s="1511"/>
      <c r="AY148" s="1511"/>
      <c r="AZ148" s="619"/>
      <c r="BA148" s="619"/>
      <c r="BB148" s="619"/>
      <c r="BC148" s="1511"/>
      <c r="BD148" s="1511"/>
      <c r="BE148" s="1511"/>
      <c r="BF148" s="1511"/>
      <c r="BG148" s="1511"/>
      <c r="BH148" s="1511"/>
      <c r="BI148" s="1511"/>
      <c r="BJ148" s="1511"/>
      <c r="BK148" s="1511"/>
      <c r="BL148" s="1511"/>
      <c r="BM148" s="1511"/>
      <c r="BN148" s="1511"/>
      <c r="BO148" s="1511"/>
      <c r="BP148" s="1511"/>
      <c r="BQ148" s="1511"/>
      <c r="BR148" s="619"/>
      <c r="BS148" s="619"/>
      <c r="BT148" s="619"/>
      <c r="BU148" s="1511"/>
      <c r="BV148" s="1511"/>
      <c r="BW148" s="1511"/>
      <c r="BX148" s="1511"/>
      <c r="BY148" s="1511"/>
      <c r="BZ148" s="1511"/>
      <c r="CA148" s="1511"/>
      <c r="CB148" s="1511"/>
      <c r="CC148" s="1511"/>
      <c r="CD148" s="1511"/>
      <c r="CE148" s="1511"/>
      <c r="CF148" s="1511"/>
      <c r="CG148" s="1511"/>
      <c r="CH148" s="1511"/>
      <c r="CI148" s="1511"/>
      <c r="CJ148" s="619"/>
      <c r="CK148" s="619"/>
      <c r="CL148" s="619"/>
      <c r="CM148" s="330">
        <f t="shared" si="6"/>
        <v>1163283</v>
      </c>
      <c r="CN148" s="330"/>
      <c r="CO148" s="330"/>
      <c r="CP148" s="330"/>
      <c r="CQ148" s="330"/>
      <c r="CR148" s="330"/>
      <c r="CS148" s="330"/>
      <c r="CT148" s="330"/>
      <c r="CU148" s="330"/>
      <c r="CV148" s="330"/>
      <c r="CW148" s="330"/>
      <c r="CX148" s="330"/>
      <c r="CY148" s="330"/>
      <c r="CZ148" s="330"/>
      <c r="DA148" s="330"/>
      <c r="DB148" s="331"/>
      <c r="DC148" s="331"/>
      <c r="DD148" s="332"/>
      <c r="DF148" s="16"/>
    </row>
    <row r="149" spans="1:110" ht="15" customHeight="1">
      <c r="A149" s="550"/>
      <c r="B149" s="557"/>
      <c r="C149" s="557"/>
      <c r="D149" s="557"/>
      <c r="E149" s="557"/>
      <c r="F149" s="558"/>
      <c r="G149" s="245" t="s">
        <v>6</v>
      </c>
      <c r="H149" s="246"/>
      <c r="I149" s="246"/>
      <c r="J149" s="246"/>
      <c r="K149" s="246"/>
      <c r="L149" s="246"/>
      <c r="M149" s="246"/>
      <c r="N149" s="246"/>
      <c r="O149" s="246"/>
      <c r="P149" s="246"/>
      <c r="Q149" s="246"/>
      <c r="R149" s="246"/>
      <c r="S149" s="246"/>
      <c r="T149" s="246"/>
      <c r="U149" s="246"/>
      <c r="V149" s="246"/>
      <c r="W149" s="246"/>
      <c r="X149" s="246"/>
      <c r="Y149" s="246"/>
      <c r="Z149" s="246"/>
      <c r="AA149" s="513"/>
      <c r="AB149" s="601">
        <v>0</v>
      </c>
      <c r="AC149" s="599"/>
      <c r="AD149" s="600"/>
      <c r="AE149" s="598">
        <v>5</v>
      </c>
      <c r="AF149" s="599"/>
      <c r="AG149" s="600"/>
      <c r="AH149" s="598">
        <v>4</v>
      </c>
      <c r="AI149" s="599"/>
      <c r="AJ149" s="608"/>
      <c r="AK149" s="1511">
        <v>757253</v>
      </c>
      <c r="AL149" s="1511"/>
      <c r="AM149" s="1511"/>
      <c r="AN149" s="1511"/>
      <c r="AO149" s="1511"/>
      <c r="AP149" s="1511"/>
      <c r="AQ149" s="1511"/>
      <c r="AR149" s="1511"/>
      <c r="AS149" s="1511"/>
      <c r="AT149" s="1511"/>
      <c r="AU149" s="1511"/>
      <c r="AV149" s="1511"/>
      <c r="AW149" s="1511"/>
      <c r="AX149" s="1511"/>
      <c r="AY149" s="1511"/>
      <c r="AZ149" s="619"/>
      <c r="BA149" s="619"/>
      <c r="BB149" s="619"/>
      <c r="BC149" s="1511"/>
      <c r="BD149" s="1511"/>
      <c r="BE149" s="1511"/>
      <c r="BF149" s="1511"/>
      <c r="BG149" s="1511"/>
      <c r="BH149" s="1511"/>
      <c r="BI149" s="1511"/>
      <c r="BJ149" s="1511"/>
      <c r="BK149" s="1511"/>
      <c r="BL149" s="1511"/>
      <c r="BM149" s="1511"/>
      <c r="BN149" s="1511"/>
      <c r="BO149" s="1511"/>
      <c r="BP149" s="1511"/>
      <c r="BQ149" s="1511"/>
      <c r="BR149" s="619"/>
      <c r="BS149" s="619"/>
      <c r="BT149" s="619"/>
      <c r="BU149" s="1511"/>
      <c r="BV149" s="1511"/>
      <c r="BW149" s="1511"/>
      <c r="BX149" s="1511"/>
      <c r="BY149" s="1511"/>
      <c r="BZ149" s="1511"/>
      <c r="CA149" s="1511"/>
      <c r="CB149" s="1511"/>
      <c r="CC149" s="1511"/>
      <c r="CD149" s="1511"/>
      <c r="CE149" s="1511"/>
      <c r="CF149" s="1511"/>
      <c r="CG149" s="1511"/>
      <c r="CH149" s="1511"/>
      <c r="CI149" s="1511"/>
      <c r="CJ149" s="619"/>
      <c r="CK149" s="619"/>
      <c r="CL149" s="619"/>
      <c r="CM149" s="330">
        <f t="shared" si="6"/>
        <v>757253</v>
      </c>
      <c r="CN149" s="330"/>
      <c r="CO149" s="330"/>
      <c r="CP149" s="330"/>
      <c r="CQ149" s="330"/>
      <c r="CR149" s="330"/>
      <c r="CS149" s="330"/>
      <c r="CT149" s="330"/>
      <c r="CU149" s="330"/>
      <c r="CV149" s="330"/>
      <c r="CW149" s="330"/>
      <c r="CX149" s="330"/>
      <c r="CY149" s="330"/>
      <c r="CZ149" s="330"/>
      <c r="DA149" s="330"/>
      <c r="DB149" s="331"/>
      <c r="DC149" s="331"/>
      <c r="DD149" s="332"/>
      <c r="DF149" s="16"/>
    </row>
    <row r="150" spans="1:110" ht="15" customHeight="1">
      <c r="A150" s="550"/>
      <c r="B150" s="557"/>
      <c r="C150" s="557"/>
      <c r="D150" s="557"/>
      <c r="E150" s="557"/>
      <c r="F150" s="558"/>
      <c r="G150" s="245" t="s">
        <v>7</v>
      </c>
      <c r="H150" s="246"/>
      <c r="I150" s="246"/>
      <c r="J150" s="246"/>
      <c r="K150" s="246"/>
      <c r="L150" s="246"/>
      <c r="M150" s="246"/>
      <c r="N150" s="246"/>
      <c r="O150" s="246"/>
      <c r="P150" s="246"/>
      <c r="Q150" s="246"/>
      <c r="R150" s="246"/>
      <c r="S150" s="246"/>
      <c r="T150" s="246"/>
      <c r="U150" s="246"/>
      <c r="V150" s="246"/>
      <c r="W150" s="246"/>
      <c r="X150" s="246"/>
      <c r="Y150" s="246"/>
      <c r="Z150" s="246"/>
      <c r="AA150" s="513"/>
      <c r="AB150" s="601">
        <v>0</v>
      </c>
      <c r="AC150" s="599"/>
      <c r="AD150" s="600"/>
      <c r="AE150" s="598">
        <v>6</v>
      </c>
      <c r="AF150" s="599"/>
      <c r="AG150" s="600"/>
      <c r="AH150" s="598">
        <v>4</v>
      </c>
      <c r="AI150" s="599"/>
      <c r="AJ150" s="608"/>
      <c r="AK150" s="1511">
        <v>758877</v>
      </c>
      <c r="AL150" s="1511"/>
      <c r="AM150" s="1511"/>
      <c r="AN150" s="1511"/>
      <c r="AO150" s="1511"/>
      <c r="AP150" s="1511"/>
      <c r="AQ150" s="1511"/>
      <c r="AR150" s="1511"/>
      <c r="AS150" s="1511"/>
      <c r="AT150" s="1511"/>
      <c r="AU150" s="1511"/>
      <c r="AV150" s="1511"/>
      <c r="AW150" s="1511"/>
      <c r="AX150" s="1511"/>
      <c r="AY150" s="1511"/>
      <c r="AZ150" s="619"/>
      <c r="BA150" s="619"/>
      <c r="BB150" s="619"/>
      <c r="BC150" s="1511"/>
      <c r="BD150" s="1511"/>
      <c r="BE150" s="1511"/>
      <c r="BF150" s="1511"/>
      <c r="BG150" s="1511"/>
      <c r="BH150" s="1511"/>
      <c r="BI150" s="1511"/>
      <c r="BJ150" s="1511"/>
      <c r="BK150" s="1511"/>
      <c r="BL150" s="1511"/>
      <c r="BM150" s="1511"/>
      <c r="BN150" s="1511"/>
      <c r="BO150" s="1511"/>
      <c r="BP150" s="1511"/>
      <c r="BQ150" s="1511"/>
      <c r="BR150" s="619"/>
      <c r="BS150" s="619"/>
      <c r="BT150" s="619"/>
      <c r="BU150" s="1511"/>
      <c r="BV150" s="1511"/>
      <c r="BW150" s="1511"/>
      <c r="BX150" s="1511"/>
      <c r="BY150" s="1511"/>
      <c r="BZ150" s="1511"/>
      <c r="CA150" s="1511"/>
      <c r="CB150" s="1511"/>
      <c r="CC150" s="1511"/>
      <c r="CD150" s="1511"/>
      <c r="CE150" s="1511"/>
      <c r="CF150" s="1511"/>
      <c r="CG150" s="1511"/>
      <c r="CH150" s="1511"/>
      <c r="CI150" s="1511"/>
      <c r="CJ150" s="619"/>
      <c r="CK150" s="619"/>
      <c r="CL150" s="619"/>
      <c r="CM150" s="330">
        <f t="shared" si="6"/>
        <v>758877</v>
      </c>
      <c r="CN150" s="330"/>
      <c r="CO150" s="330"/>
      <c r="CP150" s="330"/>
      <c r="CQ150" s="330"/>
      <c r="CR150" s="330"/>
      <c r="CS150" s="330"/>
      <c r="CT150" s="330"/>
      <c r="CU150" s="330"/>
      <c r="CV150" s="330"/>
      <c r="CW150" s="330"/>
      <c r="CX150" s="330"/>
      <c r="CY150" s="330"/>
      <c r="CZ150" s="330"/>
      <c r="DA150" s="330"/>
      <c r="DB150" s="331"/>
      <c r="DC150" s="331"/>
      <c r="DD150" s="332"/>
      <c r="DF150" s="16"/>
    </row>
    <row r="151" spans="1:110" ht="15" customHeight="1">
      <c r="A151" s="550"/>
      <c r="B151" s="557"/>
      <c r="C151" s="557"/>
      <c r="D151" s="557"/>
      <c r="E151" s="557"/>
      <c r="F151" s="558"/>
      <c r="G151" s="245" t="s">
        <v>8</v>
      </c>
      <c r="H151" s="246"/>
      <c r="I151" s="246"/>
      <c r="J151" s="246"/>
      <c r="K151" s="246"/>
      <c r="L151" s="246"/>
      <c r="M151" s="246"/>
      <c r="N151" s="246"/>
      <c r="O151" s="246"/>
      <c r="P151" s="246"/>
      <c r="Q151" s="246"/>
      <c r="R151" s="246"/>
      <c r="S151" s="246"/>
      <c r="T151" s="246"/>
      <c r="U151" s="246"/>
      <c r="V151" s="246"/>
      <c r="W151" s="246"/>
      <c r="X151" s="246"/>
      <c r="Y151" s="246"/>
      <c r="Z151" s="246"/>
      <c r="AA151" s="513"/>
      <c r="AB151" s="601">
        <v>0</v>
      </c>
      <c r="AC151" s="599"/>
      <c r="AD151" s="600"/>
      <c r="AE151" s="598">
        <v>7</v>
      </c>
      <c r="AF151" s="599"/>
      <c r="AG151" s="600"/>
      <c r="AH151" s="598">
        <v>4</v>
      </c>
      <c r="AI151" s="599"/>
      <c r="AJ151" s="608"/>
      <c r="AK151" s="1511">
        <v>477593</v>
      </c>
      <c r="AL151" s="1511"/>
      <c r="AM151" s="1511"/>
      <c r="AN151" s="1511"/>
      <c r="AO151" s="1511"/>
      <c r="AP151" s="1511"/>
      <c r="AQ151" s="1511"/>
      <c r="AR151" s="1511"/>
      <c r="AS151" s="1511"/>
      <c r="AT151" s="1511"/>
      <c r="AU151" s="1511"/>
      <c r="AV151" s="1511"/>
      <c r="AW151" s="1511"/>
      <c r="AX151" s="1511"/>
      <c r="AY151" s="1511"/>
      <c r="AZ151" s="619"/>
      <c r="BA151" s="619"/>
      <c r="BB151" s="619"/>
      <c r="BC151" s="1511"/>
      <c r="BD151" s="1511"/>
      <c r="BE151" s="1511"/>
      <c r="BF151" s="1511"/>
      <c r="BG151" s="1511"/>
      <c r="BH151" s="1511"/>
      <c r="BI151" s="1511"/>
      <c r="BJ151" s="1511"/>
      <c r="BK151" s="1511"/>
      <c r="BL151" s="1511"/>
      <c r="BM151" s="1511"/>
      <c r="BN151" s="1511"/>
      <c r="BO151" s="1511"/>
      <c r="BP151" s="1511"/>
      <c r="BQ151" s="1511"/>
      <c r="BR151" s="619"/>
      <c r="BS151" s="619"/>
      <c r="BT151" s="619"/>
      <c r="BU151" s="1511"/>
      <c r="BV151" s="1511"/>
      <c r="BW151" s="1511"/>
      <c r="BX151" s="1511"/>
      <c r="BY151" s="1511"/>
      <c r="BZ151" s="1511"/>
      <c r="CA151" s="1511"/>
      <c r="CB151" s="1511"/>
      <c r="CC151" s="1511"/>
      <c r="CD151" s="1511"/>
      <c r="CE151" s="1511"/>
      <c r="CF151" s="1511"/>
      <c r="CG151" s="1511"/>
      <c r="CH151" s="1511"/>
      <c r="CI151" s="1511"/>
      <c r="CJ151" s="619"/>
      <c r="CK151" s="619"/>
      <c r="CL151" s="619"/>
      <c r="CM151" s="330">
        <f t="shared" si="6"/>
        <v>477593</v>
      </c>
      <c r="CN151" s="330"/>
      <c r="CO151" s="330"/>
      <c r="CP151" s="330"/>
      <c r="CQ151" s="330"/>
      <c r="CR151" s="330"/>
      <c r="CS151" s="330"/>
      <c r="CT151" s="330"/>
      <c r="CU151" s="330"/>
      <c r="CV151" s="330"/>
      <c r="CW151" s="330"/>
      <c r="CX151" s="330"/>
      <c r="CY151" s="330"/>
      <c r="CZ151" s="330"/>
      <c r="DA151" s="330"/>
      <c r="DB151" s="331"/>
      <c r="DC151" s="331"/>
      <c r="DD151" s="332"/>
      <c r="DF151" s="16"/>
    </row>
    <row r="152" spans="1:110" ht="15" customHeight="1">
      <c r="A152" s="550"/>
      <c r="B152" s="557"/>
      <c r="C152" s="557"/>
      <c r="D152" s="557"/>
      <c r="E152" s="557"/>
      <c r="F152" s="558"/>
      <c r="G152" s="245" t="s">
        <v>9</v>
      </c>
      <c r="H152" s="246"/>
      <c r="I152" s="246"/>
      <c r="J152" s="246"/>
      <c r="K152" s="246"/>
      <c r="L152" s="246"/>
      <c r="M152" s="246"/>
      <c r="N152" s="246"/>
      <c r="O152" s="246"/>
      <c r="P152" s="246"/>
      <c r="Q152" s="246"/>
      <c r="R152" s="246"/>
      <c r="S152" s="246"/>
      <c r="T152" s="246"/>
      <c r="U152" s="246"/>
      <c r="V152" s="246"/>
      <c r="W152" s="246"/>
      <c r="X152" s="246"/>
      <c r="Y152" s="246"/>
      <c r="Z152" s="246"/>
      <c r="AA152" s="513"/>
      <c r="AB152" s="601">
        <v>0</v>
      </c>
      <c r="AC152" s="599"/>
      <c r="AD152" s="600"/>
      <c r="AE152" s="598">
        <v>8</v>
      </c>
      <c r="AF152" s="599"/>
      <c r="AG152" s="600"/>
      <c r="AH152" s="598">
        <v>4</v>
      </c>
      <c r="AI152" s="599"/>
      <c r="AJ152" s="608"/>
      <c r="AK152" s="1511">
        <v>631183</v>
      </c>
      <c r="AL152" s="1511"/>
      <c r="AM152" s="1511"/>
      <c r="AN152" s="1511"/>
      <c r="AO152" s="1511"/>
      <c r="AP152" s="1511"/>
      <c r="AQ152" s="1511"/>
      <c r="AR152" s="1511"/>
      <c r="AS152" s="1511"/>
      <c r="AT152" s="1511"/>
      <c r="AU152" s="1511"/>
      <c r="AV152" s="1511"/>
      <c r="AW152" s="1511"/>
      <c r="AX152" s="1511"/>
      <c r="AY152" s="1511"/>
      <c r="AZ152" s="619"/>
      <c r="BA152" s="619"/>
      <c r="BB152" s="619"/>
      <c r="BC152" s="1511"/>
      <c r="BD152" s="1511"/>
      <c r="BE152" s="1511"/>
      <c r="BF152" s="1511"/>
      <c r="BG152" s="1511"/>
      <c r="BH152" s="1511"/>
      <c r="BI152" s="1511"/>
      <c r="BJ152" s="1511"/>
      <c r="BK152" s="1511"/>
      <c r="BL152" s="1511"/>
      <c r="BM152" s="1511"/>
      <c r="BN152" s="1511"/>
      <c r="BO152" s="1511"/>
      <c r="BP152" s="1511"/>
      <c r="BQ152" s="1511"/>
      <c r="BR152" s="619"/>
      <c r="BS152" s="619"/>
      <c r="BT152" s="619"/>
      <c r="BU152" s="1511"/>
      <c r="BV152" s="1511"/>
      <c r="BW152" s="1511"/>
      <c r="BX152" s="1511"/>
      <c r="BY152" s="1511"/>
      <c r="BZ152" s="1511"/>
      <c r="CA152" s="1511"/>
      <c r="CB152" s="1511"/>
      <c r="CC152" s="1511"/>
      <c r="CD152" s="1511"/>
      <c r="CE152" s="1511"/>
      <c r="CF152" s="1511"/>
      <c r="CG152" s="1511"/>
      <c r="CH152" s="1511"/>
      <c r="CI152" s="1511"/>
      <c r="CJ152" s="619"/>
      <c r="CK152" s="619"/>
      <c r="CL152" s="619"/>
      <c r="CM152" s="330">
        <f t="shared" si="6"/>
        <v>631183</v>
      </c>
      <c r="CN152" s="330"/>
      <c r="CO152" s="330"/>
      <c r="CP152" s="330"/>
      <c r="CQ152" s="330"/>
      <c r="CR152" s="330"/>
      <c r="CS152" s="330"/>
      <c r="CT152" s="330"/>
      <c r="CU152" s="330"/>
      <c r="CV152" s="330"/>
      <c r="CW152" s="330"/>
      <c r="CX152" s="330"/>
      <c r="CY152" s="330"/>
      <c r="CZ152" s="330"/>
      <c r="DA152" s="330"/>
      <c r="DB152" s="331"/>
      <c r="DC152" s="331"/>
      <c r="DD152" s="332"/>
      <c r="DF152" s="16"/>
    </row>
    <row r="153" spans="1:110" ht="15" customHeight="1">
      <c r="A153" s="550"/>
      <c r="B153" s="557"/>
      <c r="C153" s="557"/>
      <c r="D153" s="557"/>
      <c r="E153" s="557"/>
      <c r="F153" s="558"/>
      <c r="G153" s="245" t="s">
        <v>10</v>
      </c>
      <c r="H153" s="246"/>
      <c r="I153" s="246"/>
      <c r="J153" s="246"/>
      <c r="K153" s="246"/>
      <c r="L153" s="246"/>
      <c r="M153" s="246"/>
      <c r="N153" s="246"/>
      <c r="O153" s="246"/>
      <c r="P153" s="246"/>
      <c r="Q153" s="246"/>
      <c r="R153" s="246"/>
      <c r="S153" s="246"/>
      <c r="T153" s="246"/>
      <c r="U153" s="246"/>
      <c r="V153" s="246"/>
      <c r="W153" s="246"/>
      <c r="X153" s="246"/>
      <c r="Y153" s="246"/>
      <c r="Z153" s="246"/>
      <c r="AA153" s="513"/>
      <c r="AB153" s="601">
        <v>0</v>
      </c>
      <c r="AC153" s="599"/>
      <c r="AD153" s="600"/>
      <c r="AE153" s="598">
        <v>9</v>
      </c>
      <c r="AF153" s="599"/>
      <c r="AG153" s="600"/>
      <c r="AH153" s="598">
        <v>4</v>
      </c>
      <c r="AI153" s="599"/>
      <c r="AJ153" s="608"/>
      <c r="AK153" s="1511">
        <v>3148980</v>
      </c>
      <c r="AL153" s="1511"/>
      <c r="AM153" s="1511"/>
      <c r="AN153" s="1511"/>
      <c r="AO153" s="1511"/>
      <c r="AP153" s="1511"/>
      <c r="AQ153" s="1511"/>
      <c r="AR153" s="1511"/>
      <c r="AS153" s="1511"/>
      <c r="AT153" s="1511"/>
      <c r="AU153" s="1511"/>
      <c r="AV153" s="1511"/>
      <c r="AW153" s="1511"/>
      <c r="AX153" s="1511"/>
      <c r="AY153" s="1511"/>
      <c r="AZ153" s="619"/>
      <c r="BA153" s="619"/>
      <c r="BB153" s="619"/>
      <c r="BC153" s="1511"/>
      <c r="BD153" s="1511"/>
      <c r="BE153" s="1511"/>
      <c r="BF153" s="1511"/>
      <c r="BG153" s="1511"/>
      <c r="BH153" s="1511"/>
      <c r="BI153" s="1511"/>
      <c r="BJ153" s="1511"/>
      <c r="BK153" s="1511"/>
      <c r="BL153" s="1511"/>
      <c r="BM153" s="1511"/>
      <c r="BN153" s="1511"/>
      <c r="BO153" s="1511"/>
      <c r="BP153" s="1511"/>
      <c r="BQ153" s="1511"/>
      <c r="BR153" s="619"/>
      <c r="BS153" s="619"/>
      <c r="BT153" s="619"/>
      <c r="BU153" s="1511"/>
      <c r="BV153" s="1511"/>
      <c r="BW153" s="1511"/>
      <c r="BX153" s="1511"/>
      <c r="BY153" s="1511"/>
      <c r="BZ153" s="1511"/>
      <c r="CA153" s="1511"/>
      <c r="CB153" s="1511"/>
      <c r="CC153" s="1511"/>
      <c r="CD153" s="1511"/>
      <c r="CE153" s="1511"/>
      <c r="CF153" s="1511"/>
      <c r="CG153" s="1511"/>
      <c r="CH153" s="1511"/>
      <c r="CI153" s="1511"/>
      <c r="CJ153" s="619"/>
      <c r="CK153" s="619"/>
      <c r="CL153" s="619"/>
      <c r="CM153" s="330">
        <f t="shared" si="6"/>
        <v>3148980</v>
      </c>
      <c r="CN153" s="330"/>
      <c r="CO153" s="330"/>
      <c r="CP153" s="330"/>
      <c r="CQ153" s="330"/>
      <c r="CR153" s="330"/>
      <c r="CS153" s="330"/>
      <c r="CT153" s="330"/>
      <c r="CU153" s="330"/>
      <c r="CV153" s="330"/>
      <c r="CW153" s="330"/>
      <c r="CX153" s="330"/>
      <c r="CY153" s="330"/>
      <c r="CZ153" s="330"/>
      <c r="DA153" s="330"/>
      <c r="DB153" s="331"/>
      <c r="DC153" s="331"/>
      <c r="DD153" s="332"/>
      <c r="DF153" s="16"/>
    </row>
    <row r="154" spans="1:110" ht="15" customHeight="1" thickBot="1">
      <c r="A154" s="550"/>
      <c r="B154" s="557"/>
      <c r="C154" s="557"/>
      <c r="D154" s="557"/>
      <c r="E154" s="557"/>
      <c r="F154" s="558"/>
      <c r="G154" s="245" t="s">
        <v>378</v>
      </c>
      <c r="H154" s="246"/>
      <c r="I154" s="246"/>
      <c r="J154" s="246"/>
      <c r="K154" s="246"/>
      <c r="L154" s="246"/>
      <c r="M154" s="246"/>
      <c r="N154" s="246"/>
      <c r="O154" s="246"/>
      <c r="P154" s="246"/>
      <c r="Q154" s="246"/>
      <c r="R154" s="246"/>
      <c r="S154" s="246"/>
      <c r="T154" s="246"/>
      <c r="U154" s="246"/>
      <c r="V154" s="246"/>
      <c r="W154" s="246"/>
      <c r="X154" s="246"/>
      <c r="Y154" s="246"/>
      <c r="Z154" s="246"/>
      <c r="AA154" s="513"/>
      <c r="AB154" s="646">
        <v>1</v>
      </c>
      <c r="AC154" s="647"/>
      <c r="AD154" s="648"/>
      <c r="AE154" s="649">
        <v>0</v>
      </c>
      <c r="AF154" s="647"/>
      <c r="AG154" s="648"/>
      <c r="AH154" s="649">
        <v>4</v>
      </c>
      <c r="AI154" s="647"/>
      <c r="AJ154" s="650"/>
      <c r="AK154" s="321">
        <f>SUM(AK145:BB153)</f>
        <v>9271356</v>
      </c>
      <c r="AL154" s="321"/>
      <c r="AM154" s="321"/>
      <c r="AN154" s="321"/>
      <c r="AO154" s="321"/>
      <c r="AP154" s="321"/>
      <c r="AQ154" s="321"/>
      <c r="AR154" s="321"/>
      <c r="AS154" s="321"/>
      <c r="AT154" s="321"/>
      <c r="AU154" s="321"/>
      <c r="AV154" s="321"/>
      <c r="AW154" s="321"/>
      <c r="AX154" s="321"/>
      <c r="AY154" s="321"/>
      <c r="AZ154" s="626"/>
      <c r="BA154" s="626"/>
      <c r="BB154" s="626"/>
      <c r="BC154" s="321">
        <f>SUM(BC145:BT153)</f>
        <v>0</v>
      </c>
      <c r="BD154" s="321"/>
      <c r="BE154" s="321"/>
      <c r="BF154" s="321"/>
      <c r="BG154" s="321"/>
      <c r="BH154" s="321"/>
      <c r="BI154" s="321"/>
      <c r="BJ154" s="321"/>
      <c r="BK154" s="321"/>
      <c r="BL154" s="321"/>
      <c r="BM154" s="321"/>
      <c r="BN154" s="321"/>
      <c r="BO154" s="321"/>
      <c r="BP154" s="321"/>
      <c r="BQ154" s="321"/>
      <c r="BR154" s="626"/>
      <c r="BS154" s="626"/>
      <c r="BT154" s="626"/>
      <c r="BU154" s="321">
        <f>SUM(BU145:CL153)</f>
        <v>0</v>
      </c>
      <c r="BV154" s="321"/>
      <c r="BW154" s="321"/>
      <c r="BX154" s="321"/>
      <c r="BY154" s="321"/>
      <c r="BZ154" s="321"/>
      <c r="CA154" s="321"/>
      <c r="CB154" s="321"/>
      <c r="CC154" s="321"/>
      <c r="CD154" s="321"/>
      <c r="CE154" s="321"/>
      <c r="CF154" s="321"/>
      <c r="CG154" s="321"/>
      <c r="CH154" s="321"/>
      <c r="CI154" s="321"/>
      <c r="CJ154" s="626"/>
      <c r="CK154" s="626"/>
      <c r="CL154" s="626"/>
      <c r="CM154" s="321">
        <f t="shared" si="6"/>
        <v>9271356</v>
      </c>
      <c r="CN154" s="321"/>
      <c r="CO154" s="321"/>
      <c r="CP154" s="321"/>
      <c r="CQ154" s="321"/>
      <c r="CR154" s="321"/>
      <c r="CS154" s="321"/>
      <c r="CT154" s="321"/>
      <c r="CU154" s="321"/>
      <c r="CV154" s="321"/>
      <c r="CW154" s="321"/>
      <c r="CX154" s="321"/>
      <c r="CY154" s="321"/>
      <c r="CZ154" s="321"/>
      <c r="DA154" s="321"/>
      <c r="DB154" s="534"/>
      <c r="DC154" s="534"/>
      <c r="DD154" s="546"/>
      <c r="DF154" s="16"/>
    </row>
    <row r="155" spans="1:110" ht="11.25" customHeight="1" thickBot="1">
      <c r="A155" s="550"/>
      <c r="B155" s="557"/>
      <c r="C155" s="557"/>
      <c r="D155" s="557"/>
      <c r="E155" s="557"/>
      <c r="F155" s="558"/>
      <c r="G155" s="118"/>
      <c r="H155" s="119"/>
      <c r="I155" s="119"/>
      <c r="J155" s="119"/>
      <c r="K155" s="119"/>
      <c r="L155" s="119"/>
      <c r="M155" s="119"/>
      <c r="N155" s="119"/>
      <c r="O155" s="119"/>
      <c r="P155" s="119"/>
      <c r="Q155" s="119"/>
      <c r="R155" s="119"/>
      <c r="S155" s="119"/>
      <c r="T155" s="119"/>
      <c r="U155" s="119"/>
      <c r="V155" s="119"/>
      <c r="W155" s="119"/>
      <c r="X155" s="119"/>
      <c r="Y155" s="119"/>
      <c r="Z155" s="119"/>
      <c r="AA155" s="119"/>
      <c r="AB155" s="32"/>
      <c r="AC155" s="32"/>
      <c r="AD155" s="32"/>
      <c r="AE155" s="32"/>
      <c r="AF155" s="32"/>
      <c r="AG155" s="32"/>
      <c r="AH155" s="32"/>
      <c r="AI155" s="32"/>
      <c r="AJ155" s="32"/>
      <c r="AK155" s="38"/>
      <c r="AL155" s="38"/>
      <c r="AM155" s="38"/>
      <c r="AN155" s="38"/>
      <c r="AO155" s="38"/>
      <c r="AP155" s="38"/>
      <c r="AQ155" s="38"/>
      <c r="AR155" s="38"/>
      <c r="AS155" s="38"/>
      <c r="AT155" s="38"/>
      <c r="AU155" s="38"/>
      <c r="AV155" s="38"/>
      <c r="AW155" s="38"/>
      <c r="AX155" s="38"/>
      <c r="AY155" s="38"/>
      <c r="BC155" s="38"/>
      <c r="BD155" s="38"/>
      <c r="BE155" s="38"/>
      <c r="BF155" s="38"/>
      <c r="BG155" s="38"/>
      <c r="BH155" s="38"/>
      <c r="BI155" s="38"/>
      <c r="BJ155" s="38"/>
      <c r="BK155" s="38"/>
      <c r="BL155" s="38"/>
      <c r="BM155" s="38"/>
      <c r="BN155" s="38"/>
      <c r="BO155" s="38"/>
      <c r="BP155" s="38"/>
      <c r="BQ155" s="38"/>
      <c r="BU155" s="38"/>
      <c r="BV155" s="38"/>
      <c r="BW155" s="38"/>
      <c r="BX155" s="38"/>
      <c r="BY155" s="38"/>
      <c r="BZ155" s="38"/>
      <c r="CA155" s="38"/>
      <c r="CB155" s="38"/>
      <c r="CC155" s="38"/>
      <c r="CD155" s="38"/>
      <c r="CE155" s="38"/>
      <c r="CF155" s="38"/>
      <c r="CG155" s="38"/>
      <c r="CH155" s="38"/>
      <c r="CI155" s="38"/>
      <c r="CM155" s="38"/>
      <c r="CN155" s="38"/>
      <c r="CO155" s="38"/>
      <c r="CP155" s="38"/>
      <c r="CQ155" s="38"/>
      <c r="CR155" s="38"/>
      <c r="CS155" s="38"/>
      <c r="CT155" s="38"/>
      <c r="CU155" s="38"/>
      <c r="CV155" s="38"/>
      <c r="CW155" s="38"/>
      <c r="CX155" s="38"/>
      <c r="CY155" s="38"/>
      <c r="CZ155" s="38"/>
      <c r="DA155" s="38"/>
      <c r="DF155" s="16"/>
    </row>
    <row r="156" spans="1:110" ht="15" customHeight="1">
      <c r="A156" s="550"/>
      <c r="B156" s="557"/>
      <c r="C156" s="557"/>
      <c r="D156" s="557"/>
      <c r="E156" s="557"/>
      <c r="F156" s="558"/>
      <c r="G156" s="245" t="s">
        <v>11</v>
      </c>
      <c r="H156" s="246"/>
      <c r="I156" s="246"/>
      <c r="J156" s="246"/>
      <c r="K156" s="246"/>
      <c r="L156" s="246"/>
      <c r="M156" s="246"/>
      <c r="N156" s="246"/>
      <c r="O156" s="246"/>
      <c r="P156" s="246"/>
      <c r="Q156" s="246"/>
      <c r="R156" s="246"/>
      <c r="S156" s="246"/>
      <c r="T156" s="246"/>
      <c r="U156" s="246"/>
      <c r="V156" s="246"/>
      <c r="W156" s="246"/>
      <c r="X156" s="246"/>
      <c r="Y156" s="246"/>
      <c r="Z156" s="246"/>
      <c r="AA156" s="513"/>
      <c r="AB156" s="606">
        <v>1</v>
      </c>
      <c r="AC156" s="603"/>
      <c r="AD156" s="607"/>
      <c r="AE156" s="602">
        <v>1</v>
      </c>
      <c r="AF156" s="603"/>
      <c r="AG156" s="607"/>
      <c r="AH156" s="602">
        <v>4</v>
      </c>
      <c r="AI156" s="603"/>
      <c r="AJ156" s="604"/>
      <c r="AK156" s="347">
        <f>SUM(AK145:BB147)</f>
        <v>2334187</v>
      </c>
      <c r="AL156" s="347"/>
      <c r="AM156" s="347"/>
      <c r="AN156" s="347"/>
      <c r="AO156" s="347"/>
      <c r="AP156" s="347"/>
      <c r="AQ156" s="347"/>
      <c r="AR156" s="347"/>
      <c r="AS156" s="347"/>
      <c r="AT156" s="347"/>
      <c r="AU156" s="347"/>
      <c r="AV156" s="347"/>
      <c r="AW156" s="347"/>
      <c r="AX156" s="347"/>
      <c r="AY156" s="347"/>
      <c r="AZ156" s="605"/>
      <c r="BA156" s="605"/>
      <c r="BB156" s="605"/>
      <c r="BC156" s="347">
        <f>SUM(BC145:BT147)</f>
        <v>0</v>
      </c>
      <c r="BD156" s="347"/>
      <c r="BE156" s="347"/>
      <c r="BF156" s="347"/>
      <c r="BG156" s="347"/>
      <c r="BH156" s="347"/>
      <c r="BI156" s="347"/>
      <c r="BJ156" s="347"/>
      <c r="BK156" s="347"/>
      <c r="BL156" s="347"/>
      <c r="BM156" s="347"/>
      <c r="BN156" s="347"/>
      <c r="BO156" s="347"/>
      <c r="BP156" s="347"/>
      <c r="BQ156" s="347"/>
      <c r="BR156" s="605"/>
      <c r="BS156" s="605"/>
      <c r="BT156" s="605"/>
      <c r="BU156" s="347">
        <f>SUM(BU145:CL147)</f>
        <v>0</v>
      </c>
      <c r="BV156" s="347"/>
      <c r="BW156" s="347"/>
      <c r="BX156" s="347"/>
      <c r="BY156" s="347"/>
      <c r="BZ156" s="347"/>
      <c r="CA156" s="347"/>
      <c r="CB156" s="347"/>
      <c r="CC156" s="347"/>
      <c r="CD156" s="347"/>
      <c r="CE156" s="347"/>
      <c r="CF156" s="347"/>
      <c r="CG156" s="347"/>
      <c r="CH156" s="347"/>
      <c r="CI156" s="347"/>
      <c r="CJ156" s="605"/>
      <c r="CK156" s="605"/>
      <c r="CL156" s="605"/>
      <c r="CM156" s="347">
        <f>SUM(AK156:CL156)</f>
        <v>2334187</v>
      </c>
      <c r="CN156" s="347"/>
      <c r="CO156" s="347"/>
      <c r="CP156" s="347"/>
      <c r="CQ156" s="347"/>
      <c r="CR156" s="347"/>
      <c r="CS156" s="347"/>
      <c r="CT156" s="347"/>
      <c r="CU156" s="347"/>
      <c r="CV156" s="347"/>
      <c r="CW156" s="347"/>
      <c r="CX156" s="347"/>
      <c r="CY156" s="347"/>
      <c r="CZ156" s="347"/>
      <c r="DA156" s="347"/>
      <c r="DB156" s="605"/>
      <c r="DC156" s="605"/>
      <c r="DD156" s="628"/>
      <c r="DF156" s="16"/>
    </row>
    <row r="157" spans="1:110" ht="15" customHeight="1">
      <c r="A157" s="550"/>
      <c r="B157" s="557"/>
      <c r="C157" s="557"/>
      <c r="D157" s="557"/>
      <c r="E157" s="557"/>
      <c r="F157" s="558"/>
      <c r="G157" s="245" t="s">
        <v>12</v>
      </c>
      <c r="H157" s="246"/>
      <c r="I157" s="246"/>
      <c r="J157" s="246"/>
      <c r="K157" s="246"/>
      <c r="L157" s="246"/>
      <c r="M157" s="246"/>
      <c r="N157" s="246"/>
      <c r="O157" s="246"/>
      <c r="P157" s="246"/>
      <c r="Q157" s="246"/>
      <c r="R157" s="246"/>
      <c r="S157" s="246"/>
      <c r="T157" s="246"/>
      <c r="U157" s="246"/>
      <c r="V157" s="246"/>
      <c r="W157" s="246"/>
      <c r="X157" s="246"/>
      <c r="Y157" s="246"/>
      <c r="Z157" s="246"/>
      <c r="AA157" s="513"/>
      <c r="AB157" s="601">
        <v>1</v>
      </c>
      <c r="AC157" s="599"/>
      <c r="AD157" s="600"/>
      <c r="AE157" s="598">
        <v>2</v>
      </c>
      <c r="AF157" s="599"/>
      <c r="AG157" s="600"/>
      <c r="AH157" s="598">
        <v>4</v>
      </c>
      <c r="AI157" s="599"/>
      <c r="AJ157" s="608"/>
      <c r="AK157" s="330">
        <f>SUM(AK148:BB151)</f>
        <v>3157006</v>
      </c>
      <c r="AL157" s="330"/>
      <c r="AM157" s="330"/>
      <c r="AN157" s="330"/>
      <c r="AO157" s="330"/>
      <c r="AP157" s="330"/>
      <c r="AQ157" s="330"/>
      <c r="AR157" s="330"/>
      <c r="AS157" s="330"/>
      <c r="AT157" s="330"/>
      <c r="AU157" s="330"/>
      <c r="AV157" s="330"/>
      <c r="AW157" s="330"/>
      <c r="AX157" s="330"/>
      <c r="AY157" s="330"/>
      <c r="AZ157" s="619"/>
      <c r="BA157" s="619"/>
      <c r="BB157" s="619"/>
      <c r="BC157" s="330">
        <f>SUM(BC148:BT151)</f>
        <v>0</v>
      </c>
      <c r="BD157" s="330"/>
      <c r="BE157" s="330"/>
      <c r="BF157" s="330"/>
      <c r="BG157" s="330"/>
      <c r="BH157" s="330"/>
      <c r="BI157" s="330"/>
      <c r="BJ157" s="330"/>
      <c r="BK157" s="330"/>
      <c r="BL157" s="330"/>
      <c r="BM157" s="330"/>
      <c r="BN157" s="330"/>
      <c r="BO157" s="330"/>
      <c r="BP157" s="330"/>
      <c r="BQ157" s="330"/>
      <c r="BR157" s="619"/>
      <c r="BS157" s="619"/>
      <c r="BT157" s="619"/>
      <c r="BU157" s="330">
        <f>SUM(BU148:CL151)</f>
        <v>0</v>
      </c>
      <c r="BV157" s="330"/>
      <c r="BW157" s="330"/>
      <c r="BX157" s="330"/>
      <c r="BY157" s="330"/>
      <c r="BZ157" s="330"/>
      <c r="CA157" s="330"/>
      <c r="CB157" s="330"/>
      <c r="CC157" s="330"/>
      <c r="CD157" s="330"/>
      <c r="CE157" s="330"/>
      <c r="CF157" s="330"/>
      <c r="CG157" s="330"/>
      <c r="CH157" s="330"/>
      <c r="CI157" s="330"/>
      <c r="CJ157" s="619"/>
      <c r="CK157" s="619"/>
      <c r="CL157" s="619"/>
      <c r="CM157" s="330">
        <f>SUM(AK157:CL157)</f>
        <v>3157006</v>
      </c>
      <c r="CN157" s="330"/>
      <c r="CO157" s="330"/>
      <c r="CP157" s="330"/>
      <c r="CQ157" s="330"/>
      <c r="CR157" s="330"/>
      <c r="CS157" s="330"/>
      <c r="CT157" s="330"/>
      <c r="CU157" s="330"/>
      <c r="CV157" s="330"/>
      <c r="CW157" s="330"/>
      <c r="CX157" s="330"/>
      <c r="CY157" s="330"/>
      <c r="CZ157" s="330"/>
      <c r="DA157" s="330"/>
      <c r="DB157" s="619"/>
      <c r="DC157" s="619"/>
      <c r="DD157" s="629"/>
      <c r="DF157" s="16"/>
    </row>
    <row r="158" spans="1:110" ht="15" customHeight="1">
      <c r="A158" s="550"/>
      <c r="B158" s="557"/>
      <c r="C158" s="557"/>
      <c r="D158" s="557"/>
      <c r="E158" s="557"/>
      <c r="F158" s="558"/>
      <c r="G158" s="245" t="s">
        <v>9</v>
      </c>
      <c r="H158" s="246"/>
      <c r="I158" s="246"/>
      <c r="J158" s="246"/>
      <c r="K158" s="246"/>
      <c r="L158" s="246"/>
      <c r="M158" s="246"/>
      <c r="N158" s="246"/>
      <c r="O158" s="246"/>
      <c r="P158" s="246"/>
      <c r="Q158" s="246"/>
      <c r="R158" s="246"/>
      <c r="S158" s="246"/>
      <c r="T158" s="246"/>
      <c r="U158" s="246"/>
      <c r="V158" s="246"/>
      <c r="W158" s="246"/>
      <c r="X158" s="246"/>
      <c r="Y158" s="246"/>
      <c r="Z158" s="246"/>
      <c r="AA158" s="513"/>
      <c r="AB158" s="601">
        <v>1</v>
      </c>
      <c r="AC158" s="599"/>
      <c r="AD158" s="600"/>
      <c r="AE158" s="598">
        <v>3</v>
      </c>
      <c r="AF158" s="599"/>
      <c r="AG158" s="600"/>
      <c r="AH158" s="598">
        <v>4</v>
      </c>
      <c r="AI158" s="599"/>
      <c r="AJ158" s="608"/>
      <c r="AK158" s="330">
        <f>AK152</f>
        <v>631183</v>
      </c>
      <c r="AL158" s="330"/>
      <c r="AM158" s="330"/>
      <c r="AN158" s="330"/>
      <c r="AO158" s="330"/>
      <c r="AP158" s="330"/>
      <c r="AQ158" s="330"/>
      <c r="AR158" s="330"/>
      <c r="AS158" s="330"/>
      <c r="AT158" s="330"/>
      <c r="AU158" s="330"/>
      <c r="AV158" s="330"/>
      <c r="AW158" s="330"/>
      <c r="AX158" s="330"/>
      <c r="AY158" s="330"/>
      <c r="AZ158" s="619"/>
      <c r="BA158" s="619"/>
      <c r="BB158" s="619"/>
      <c r="BC158" s="330">
        <f>BC152</f>
        <v>0</v>
      </c>
      <c r="BD158" s="330"/>
      <c r="BE158" s="330"/>
      <c r="BF158" s="330"/>
      <c r="BG158" s="330"/>
      <c r="BH158" s="330"/>
      <c r="BI158" s="330"/>
      <c r="BJ158" s="330"/>
      <c r="BK158" s="330"/>
      <c r="BL158" s="330"/>
      <c r="BM158" s="330"/>
      <c r="BN158" s="330"/>
      <c r="BO158" s="330"/>
      <c r="BP158" s="330"/>
      <c r="BQ158" s="330"/>
      <c r="BR158" s="619"/>
      <c r="BS158" s="619"/>
      <c r="BT158" s="619"/>
      <c r="BU158" s="330">
        <f>BU152</f>
        <v>0</v>
      </c>
      <c r="BV158" s="330"/>
      <c r="BW158" s="330"/>
      <c r="BX158" s="330"/>
      <c r="BY158" s="330"/>
      <c r="BZ158" s="330"/>
      <c r="CA158" s="330"/>
      <c r="CB158" s="330"/>
      <c r="CC158" s="330"/>
      <c r="CD158" s="330"/>
      <c r="CE158" s="330"/>
      <c r="CF158" s="330"/>
      <c r="CG158" s="330"/>
      <c r="CH158" s="330"/>
      <c r="CI158" s="330"/>
      <c r="CJ158" s="619"/>
      <c r="CK158" s="619"/>
      <c r="CL158" s="619"/>
      <c r="CM158" s="330">
        <f>SUM(AK158:CL158)</f>
        <v>631183</v>
      </c>
      <c r="CN158" s="330"/>
      <c r="CO158" s="330"/>
      <c r="CP158" s="330"/>
      <c r="CQ158" s="330"/>
      <c r="CR158" s="330"/>
      <c r="CS158" s="330"/>
      <c r="CT158" s="330"/>
      <c r="CU158" s="330"/>
      <c r="CV158" s="330"/>
      <c r="CW158" s="330"/>
      <c r="CX158" s="330"/>
      <c r="CY158" s="330"/>
      <c r="CZ158" s="330"/>
      <c r="DA158" s="330"/>
      <c r="DB158" s="619"/>
      <c r="DC158" s="619"/>
      <c r="DD158" s="629"/>
      <c r="DF158" s="16"/>
    </row>
    <row r="159" spans="1:110" ht="15" customHeight="1" thickBot="1">
      <c r="A159" s="559"/>
      <c r="B159" s="553"/>
      <c r="C159" s="553"/>
      <c r="D159" s="553"/>
      <c r="E159" s="553"/>
      <c r="F159" s="560"/>
      <c r="G159" s="245" t="s">
        <v>10</v>
      </c>
      <c r="H159" s="246"/>
      <c r="I159" s="246"/>
      <c r="J159" s="246"/>
      <c r="K159" s="246"/>
      <c r="L159" s="246"/>
      <c r="M159" s="246"/>
      <c r="N159" s="246"/>
      <c r="O159" s="246"/>
      <c r="P159" s="246"/>
      <c r="Q159" s="246"/>
      <c r="R159" s="246"/>
      <c r="S159" s="246"/>
      <c r="T159" s="246"/>
      <c r="U159" s="246"/>
      <c r="V159" s="246"/>
      <c r="W159" s="246"/>
      <c r="X159" s="246"/>
      <c r="Y159" s="246"/>
      <c r="Z159" s="246"/>
      <c r="AA159" s="513"/>
      <c r="AB159" s="646">
        <v>1</v>
      </c>
      <c r="AC159" s="647"/>
      <c r="AD159" s="648"/>
      <c r="AE159" s="649">
        <v>4</v>
      </c>
      <c r="AF159" s="647"/>
      <c r="AG159" s="648"/>
      <c r="AH159" s="649">
        <v>4</v>
      </c>
      <c r="AI159" s="647"/>
      <c r="AJ159" s="650"/>
      <c r="AK159" s="321">
        <f>AK153</f>
        <v>3148980</v>
      </c>
      <c r="AL159" s="321"/>
      <c r="AM159" s="321"/>
      <c r="AN159" s="321"/>
      <c r="AO159" s="321"/>
      <c r="AP159" s="321"/>
      <c r="AQ159" s="321"/>
      <c r="AR159" s="321"/>
      <c r="AS159" s="321"/>
      <c r="AT159" s="321"/>
      <c r="AU159" s="321"/>
      <c r="AV159" s="321"/>
      <c r="AW159" s="321"/>
      <c r="AX159" s="321"/>
      <c r="AY159" s="321"/>
      <c r="AZ159" s="626"/>
      <c r="BA159" s="626"/>
      <c r="BB159" s="626"/>
      <c r="BC159" s="321">
        <f>BC153</f>
        <v>0</v>
      </c>
      <c r="BD159" s="321"/>
      <c r="BE159" s="321"/>
      <c r="BF159" s="321"/>
      <c r="BG159" s="321"/>
      <c r="BH159" s="321"/>
      <c r="BI159" s="321"/>
      <c r="BJ159" s="321"/>
      <c r="BK159" s="321"/>
      <c r="BL159" s="321"/>
      <c r="BM159" s="321"/>
      <c r="BN159" s="321"/>
      <c r="BO159" s="321"/>
      <c r="BP159" s="321"/>
      <c r="BQ159" s="321"/>
      <c r="BR159" s="626"/>
      <c r="BS159" s="626"/>
      <c r="BT159" s="626"/>
      <c r="BU159" s="321">
        <f>BU153</f>
        <v>0</v>
      </c>
      <c r="BV159" s="321"/>
      <c r="BW159" s="321"/>
      <c r="BX159" s="321"/>
      <c r="BY159" s="321"/>
      <c r="BZ159" s="321"/>
      <c r="CA159" s="321"/>
      <c r="CB159" s="321"/>
      <c r="CC159" s="321"/>
      <c r="CD159" s="321"/>
      <c r="CE159" s="321"/>
      <c r="CF159" s="321"/>
      <c r="CG159" s="321"/>
      <c r="CH159" s="321"/>
      <c r="CI159" s="321"/>
      <c r="CJ159" s="626"/>
      <c r="CK159" s="626"/>
      <c r="CL159" s="626"/>
      <c r="CM159" s="321">
        <f>SUM(AK159:CL159)</f>
        <v>3148980</v>
      </c>
      <c r="CN159" s="321"/>
      <c r="CO159" s="321"/>
      <c r="CP159" s="321"/>
      <c r="CQ159" s="321"/>
      <c r="CR159" s="321"/>
      <c r="CS159" s="321"/>
      <c r="CT159" s="321"/>
      <c r="CU159" s="321"/>
      <c r="CV159" s="321"/>
      <c r="CW159" s="321"/>
      <c r="CX159" s="321"/>
      <c r="CY159" s="321"/>
      <c r="CZ159" s="321"/>
      <c r="DA159" s="321"/>
      <c r="DB159" s="626"/>
      <c r="DC159" s="626"/>
      <c r="DD159" s="627"/>
      <c r="DF159" s="16"/>
    </row>
    <row r="160" spans="1:110" ht="11.25" customHeight="1" thickBot="1">
      <c r="M160" s="16"/>
      <c r="R160" s="16"/>
      <c r="U160" s="17"/>
      <c r="V160" s="17"/>
      <c r="W160" s="17"/>
      <c r="AB160" s="32"/>
      <c r="AC160" s="32"/>
      <c r="AD160" s="32"/>
      <c r="AE160" s="32"/>
      <c r="AF160" s="32"/>
      <c r="AG160" s="32"/>
      <c r="AH160" s="32"/>
      <c r="AI160" s="32"/>
      <c r="AJ160" s="32"/>
      <c r="AK160" s="33"/>
      <c r="AL160" s="33"/>
      <c r="AM160" s="33"/>
      <c r="AN160" s="33"/>
      <c r="AO160" s="33"/>
      <c r="AP160" s="33"/>
      <c r="AQ160" s="33"/>
      <c r="AR160" s="33"/>
      <c r="AS160" s="33"/>
      <c r="AT160" s="33"/>
      <c r="AU160" s="33"/>
      <c r="AV160" s="33"/>
      <c r="AW160" s="33"/>
      <c r="AX160" s="33"/>
      <c r="AY160" s="33"/>
      <c r="BC160" s="33"/>
      <c r="BD160" s="33"/>
      <c r="BE160" s="33"/>
      <c r="BF160" s="33"/>
      <c r="BG160" s="33"/>
      <c r="BH160" s="33"/>
      <c r="BI160" s="33"/>
      <c r="BJ160" s="33"/>
      <c r="BK160" s="33"/>
      <c r="BL160" s="33"/>
      <c r="BM160" s="33"/>
      <c r="BN160" s="33"/>
      <c r="BO160" s="33"/>
      <c r="BP160" s="33"/>
      <c r="BQ160" s="33"/>
      <c r="BU160" s="33"/>
      <c r="BV160" s="33"/>
      <c r="BW160" s="33"/>
      <c r="BX160" s="33"/>
      <c r="BY160" s="33"/>
      <c r="BZ160" s="33"/>
      <c r="CA160" s="33"/>
      <c r="CB160" s="33"/>
      <c r="CC160" s="33"/>
      <c r="CD160" s="33"/>
      <c r="CE160" s="33"/>
      <c r="CF160" s="33"/>
      <c r="CG160" s="33"/>
      <c r="CH160" s="33"/>
      <c r="CI160" s="33"/>
      <c r="CM160" s="33"/>
      <c r="CN160" s="33"/>
      <c r="CO160" s="33"/>
      <c r="CP160" s="33"/>
      <c r="CQ160" s="33"/>
      <c r="CR160" s="33"/>
      <c r="CS160" s="33"/>
      <c r="CT160" s="33"/>
      <c r="CU160" s="33"/>
      <c r="CV160" s="33"/>
      <c r="CW160" s="33"/>
      <c r="CX160" s="33"/>
      <c r="CY160" s="33"/>
      <c r="CZ160" s="33"/>
      <c r="DA160" s="33"/>
      <c r="DF160" s="16"/>
    </row>
    <row r="161" spans="1:137" ht="15" customHeight="1">
      <c r="A161" s="433" t="s">
        <v>14</v>
      </c>
      <c r="B161" s="547"/>
      <c r="C161" s="547"/>
      <c r="D161" s="434" t="s">
        <v>15</v>
      </c>
      <c r="E161" s="434"/>
      <c r="F161" s="435"/>
      <c r="G161" s="245" t="s">
        <v>858</v>
      </c>
      <c r="H161" s="246"/>
      <c r="I161" s="246"/>
      <c r="J161" s="246"/>
      <c r="K161" s="246"/>
      <c r="L161" s="246"/>
      <c r="M161" s="246"/>
      <c r="N161" s="246"/>
      <c r="O161" s="246"/>
      <c r="P161" s="246"/>
      <c r="Q161" s="246"/>
      <c r="R161" s="246"/>
      <c r="S161" s="246"/>
      <c r="T161" s="246"/>
      <c r="U161" s="246"/>
      <c r="V161" s="246"/>
      <c r="W161" s="246"/>
      <c r="X161" s="246"/>
      <c r="Y161" s="246"/>
      <c r="Z161" s="246"/>
      <c r="AA161" s="513"/>
      <c r="AB161" s="606">
        <v>1</v>
      </c>
      <c r="AC161" s="603"/>
      <c r="AD161" s="607"/>
      <c r="AE161" s="602">
        <v>5</v>
      </c>
      <c r="AF161" s="603"/>
      <c r="AG161" s="607"/>
      <c r="AH161" s="602">
        <v>4</v>
      </c>
      <c r="AI161" s="603"/>
      <c r="AJ161" s="604"/>
      <c r="AK161" s="1504">
        <v>5491185</v>
      </c>
      <c r="AL161" s="1504"/>
      <c r="AM161" s="1504"/>
      <c r="AN161" s="1504"/>
      <c r="AO161" s="1504"/>
      <c r="AP161" s="1504"/>
      <c r="AQ161" s="1504"/>
      <c r="AR161" s="1504"/>
      <c r="AS161" s="1504"/>
      <c r="AT161" s="1504"/>
      <c r="AU161" s="1504"/>
      <c r="AV161" s="1504"/>
      <c r="AW161" s="1504"/>
      <c r="AX161" s="1504"/>
      <c r="AY161" s="1504"/>
      <c r="AZ161" s="605"/>
      <c r="BA161" s="605"/>
      <c r="BB161" s="605"/>
      <c r="BC161" s="1504"/>
      <c r="BD161" s="1504"/>
      <c r="BE161" s="1504"/>
      <c r="BF161" s="1504"/>
      <c r="BG161" s="1504"/>
      <c r="BH161" s="1504"/>
      <c r="BI161" s="1504"/>
      <c r="BJ161" s="1504"/>
      <c r="BK161" s="1504"/>
      <c r="BL161" s="1504"/>
      <c r="BM161" s="1504"/>
      <c r="BN161" s="1504"/>
      <c r="BO161" s="1504"/>
      <c r="BP161" s="1504"/>
      <c r="BQ161" s="1504"/>
      <c r="BR161" s="605"/>
      <c r="BS161" s="605"/>
      <c r="BT161" s="605"/>
      <c r="BU161" s="1504"/>
      <c r="BV161" s="1504"/>
      <c r="BW161" s="1504"/>
      <c r="BX161" s="1504"/>
      <c r="BY161" s="1504"/>
      <c r="BZ161" s="1504"/>
      <c r="CA161" s="1504"/>
      <c r="CB161" s="1504"/>
      <c r="CC161" s="1504"/>
      <c r="CD161" s="1504"/>
      <c r="CE161" s="1504"/>
      <c r="CF161" s="1504"/>
      <c r="CG161" s="1504"/>
      <c r="CH161" s="1504"/>
      <c r="CI161" s="1504"/>
      <c r="CJ161" s="605"/>
      <c r="CK161" s="605"/>
      <c r="CL161" s="605"/>
      <c r="CM161" s="347">
        <f>SUM(AK161:CL161)</f>
        <v>5491185</v>
      </c>
      <c r="CN161" s="347"/>
      <c r="CO161" s="347"/>
      <c r="CP161" s="347"/>
      <c r="CQ161" s="347"/>
      <c r="CR161" s="347"/>
      <c r="CS161" s="347"/>
      <c r="CT161" s="347"/>
      <c r="CU161" s="347"/>
      <c r="CV161" s="347"/>
      <c r="CW161" s="347"/>
      <c r="CX161" s="347"/>
      <c r="CY161" s="347"/>
      <c r="CZ161" s="347"/>
      <c r="DA161" s="347"/>
      <c r="DB161" s="348"/>
      <c r="DC161" s="348"/>
      <c r="DD161" s="349"/>
      <c r="DF161" s="16"/>
    </row>
    <row r="162" spans="1:137" ht="15" customHeight="1">
      <c r="A162" s="548"/>
      <c r="B162" s="549"/>
      <c r="C162" s="549"/>
      <c r="D162" s="551"/>
      <c r="E162" s="551"/>
      <c r="F162" s="552"/>
      <c r="G162" s="505" t="s">
        <v>317</v>
      </c>
      <c r="H162" s="506"/>
      <c r="I162" s="506"/>
      <c r="J162" s="506"/>
      <c r="K162" s="506"/>
      <c r="L162" s="506"/>
      <c r="M162" s="506"/>
      <c r="N162" s="506"/>
      <c r="O162" s="506"/>
      <c r="P162" s="506"/>
      <c r="Q162" s="506"/>
      <c r="R162" s="506"/>
      <c r="S162" s="506"/>
      <c r="T162" s="506"/>
      <c r="U162" s="506"/>
      <c r="V162" s="506"/>
      <c r="W162" s="506"/>
      <c r="X162" s="506"/>
      <c r="Y162" s="506"/>
      <c r="Z162" s="506"/>
      <c r="AA162" s="507"/>
      <c r="AB162" s="601">
        <v>1</v>
      </c>
      <c r="AC162" s="599"/>
      <c r="AD162" s="600"/>
      <c r="AE162" s="598">
        <v>6</v>
      </c>
      <c r="AF162" s="599"/>
      <c r="AG162" s="600"/>
      <c r="AH162" s="598">
        <v>4</v>
      </c>
      <c r="AI162" s="599"/>
      <c r="AJ162" s="608"/>
      <c r="AK162" s="1511">
        <v>631183</v>
      </c>
      <c r="AL162" s="1511"/>
      <c r="AM162" s="1511"/>
      <c r="AN162" s="1511"/>
      <c r="AO162" s="1511"/>
      <c r="AP162" s="1511"/>
      <c r="AQ162" s="1511"/>
      <c r="AR162" s="1511"/>
      <c r="AS162" s="1511"/>
      <c r="AT162" s="1511"/>
      <c r="AU162" s="1511"/>
      <c r="AV162" s="1511"/>
      <c r="AW162" s="1511"/>
      <c r="AX162" s="1511"/>
      <c r="AY162" s="1511"/>
      <c r="AZ162" s="619"/>
      <c r="BA162" s="619"/>
      <c r="BB162" s="619"/>
      <c r="BC162" s="1511"/>
      <c r="BD162" s="1511"/>
      <c r="BE162" s="1511"/>
      <c r="BF162" s="1511"/>
      <c r="BG162" s="1511"/>
      <c r="BH162" s="1511"/>
      <c r="BI162" s="1511"/>
      <c r="BJ162" s="1511"/>
      <c r="BK162" s="1511"/>
      <c r="BL162" s="1511"/>
      <c r="BM162" s="1511"/>
      <c r="BN162" s="1511"/>
      <c r="BO162" s="1511"/>
      <c r="BP162" s="1511"/>
      <c r="BQ162" s="1511"/>
      <c r="BR162" s="619"/>
      <c r="BS162" s="619"/>
      <c r="BT162" s="619"/>
      <c r="BU162" s="1511"/>
      <c r="BV162" s="1511"/>
      <c r="BW162" s="1511"/>
      <c r="BX162" s="1511"/>
      <c r="BY162" s="1511"/>
      <c r="BZ162" s="1511"/>
      <c r="CA162" s="1511"/>
      <c r="CB162" s="1511"/>
      <c r="CC162" s="1511"/>
      <c r="CD162" s="1511"/>
      <c r="CE162" s="1511"/>
      <c r="CF162" s="1511"/>
      <c r="CG162" s="1511"/>
      <c r="CH162" s="1511"/>
      <c r="CI162" s="1511"/>
      <c r="CJ162" s="619"/>
      <c r="CK162" s="619"/>
      <c r="CL162" s="619"/>
      <c r="CM162" s="330">
        <f>SUM(AK162:CL162)</f>
        <v>631183</v>
      </c>
      <c r="CN162" s="330"/>
      <c r="CO162" s="330"/>
      <c r="CP162" s="330"/>
      <c r="CQ162" s="330"/>
      <c r="CR162" s="330"/>
      <c r="CS162" s="330"/>
      <c r="CT162" s="330"/>
      <c r="CU162" s="330"/>
      <c r="CV162" s="330"/>
      <c r="CW162" s="330"/>
      <c r="CX162" s="330"/>
      <c r="CY162" s="330"/>
      <c r="CZ162" s="330"/>
      <c r="DA162" s="330"/>
      <c r="DB162" s="331"/>
      <c r="DC162" s="331"/>
      <c r="DD162" s="332"/>
      <c r="DF162" s="16"/>
    </row>
    <row r="163" spans="1:137" ht="15" customHeight="1">
      <c r="A163" s="550"/>
      <c r="B163" s="549"/>
      <c r="C163" s="549"/>
      <c r="D163" s="551"/>
      <c r="E163" s="551"/>
      <c r="F163" s="552"/>
      <c r="G163" s="731" t="s">
        <v>333</v>
      </c>
      <c r="H163" s="732"/>
      <c r="I163" s="732"/>
      <c r="J163" s="732"/>
      <c r="K163" s="732"/>
      <c r="L163" s="732"/>
      <c r="M163" s="732"/>
      <c r="N163" s="732"/>
      <c r="O163" s="732"/>
      <c r="P163" s="732"/>
      <c r="Q163" s="732"/>
      <c r="R163" s="732"/>
      <c r="S163" s="732"/>
      <c r="T163" s="732"/>
      <c r="U163" s="732"/>
      <c r="V163" s="732"/>
      <c r="W163" s="732"/>
      <c r="X163" s="732"/>
      <c r="Y163" s="732"/>
      <c r="Z163" s="732"/>
      <c r="AA163" s="732"/>
      <c r="AB163" s="601">
        <v>1</v>
      </c>
      <c r="AC163" s="599"/>
      <c r="AD163" s="600"/>
      <c r="AE163" s="598">
        <v>7</v>
      </c>
      <c r="AF163" s="599"/>
      <c r="AG163" s="600"/>
      <c r="AH163" s="598">
        <v>4</v>
      </c>
      <c r="AI163" s="599"/>
      <c r="AJ163" s="608"/>
      <c r="AK163" s="1511">
        <v>3148980</v>
      </c>
      <c r="AL163" s="1511"/>
      <c r="AM163" s="1511"/>
      <c r="AN163" s="1511"/>
      <c r="AO163" s="1511"/>
      <c r="AP163" s="1511"/>
      <c r="AQ163" s="1511"/>
      <c r="AR163" s="1511"/>
      <c r="AS163" s="1511"/>
      <c r="AT163" s="1511"/>
      <c r="AU163" s="1511"/>
      <c r="AV163" s="1511"/>
      <c r="AW163" s="1511"/>
      <c r="AX163" s="1511"/>
      <c r="AY163" s="1511"/>
      <c r="AZ163" s="619"/>
      <c r="BA163" s="619"/>
      <c r="BB163" s="619"/>
      <c r="BC163" s="1511"/>
      <c r="BD163" s="1511"/>
      <c r="BE163" s="1511"/>
      <c r="BF163" s="1511"/>
      <c r="BG163" s="1511"/>
      <c r="BH163" s="1511"/>
      <c r="BI163" s="1511"/>
      <c r="BJ163" s="1511"/>
      <c r="BK163" s="1511"/>
      <c r="BL163" s="1511"/>
      <c r="BM163" s="1511"/>
      <c r="BN163" s="1511"/>
      <c r="BO163" s="1511"/>
      <c r="BP163" s="1511"/>
      <c r="BQ163" s="1511"/>
      <c r="BR163" s="619"/>
      <c r="BS163" s="619"/>
      <c r="BT163" s="619"/>
      <c r="BU163" s="1511"/>
      <c r="BV163" s="1511"/>
      <c r="BW163" s="1511"/>
      <c r="BX163" s="1511"/>
      <c r="BY163" s="1511"/>
      <c r="BZ163" s="1511"/>
      <c r="CA163" s="1511"/>
      <c r="CB163" s="1511"/>
      <c r="CC163" s="1511"/>
      <c r="CD163" s="1511"/>
      <c r="CE163" s="1511"/>
      <c r="CF163" s="1511"/>
      <c r="CG163" s="1511"/>
      <c r="CH163" s="1511"/>
      <c r="CI163" s="1511"/>
      <c r="CJ163" s="619"/>
      <c r="CK163" s="619"/>
      <c r="CL163" s="619"/>
      <c r="CM163" s="330">
        <f>SUM(AK163:CL163)</f>
        <v>3148980</v>
      </c>
      <c r="CN163" s="330"/>
      <c r="CO163" s="330"/>
      <c r="CP163" s="330"/>
      <c r="CQ163" s="330"/>
      <c r="CR163" s="330"/>
      <c r="CS163" s="330"/>
      <c r="CT163" s="330"/>
      <c r="CU163" s="330"/>
      <c r="CV163" s="330"/>
      <c r="CW163" s="330"/>
      <c r="CX163" s="330"/>
      <c r="CY163" s="330"/>
      <c r="CZ163" s="330"/>
      <c r="DA163" s="330"/>
      <c r="DB163" s="331"/>
      <c r="DC163" s="331"/>
      <c r="DD163" s="332"/>
      <c r="DF163" s="16"/>
    </row>
    <row r="164" spans="1:137" ht="15" customHeight="1" thickBot="1">
      <c r="A164" s="436"/>
      <c r="B164" s="553"/>
      <c r="C164" s="553"/>
      <c r="D164" s="437"/>
      <c r="E164" s="437"/>
      <c r="F164" s="438"/>
      <c r="G164" s="245" t="s">
        <v>378</v>
      </c>
      <c r="H164" s="246"/>
      <c r="I164" s="246"/>
      <c r="J164" s="246"/>
      <c r="K164" s="246"/>
      <c r="L164" s="246"/>
      <c r="M164" s="246"/>
      <c r="N164" s="246"/>
      <c r="O164" s="246"/>
      <c r="P164" s="246"/>
      <c r="Q164" s="246"/>
      <c r="R164" s="246"/>
      <c r="S164" s="246"/>
      <c r="T164" s="246"/>
      <c r="U164" s="246"/>
      <c r="V164" s="246"/>
      <c r="W164" s="246"/>
      <c r="X164" s="246"/>
      <c r="Y164" s="246"/>
      <c r="Z164" s="246"/>
      <c r="AA164" s="513"/>
      <c r="AB164" s="646">
        <v>1</v>
      </c>
      <c r="AC164" s="647"/>
      <c r="AD164" s="648"/>
      <c r="AE164" s="649">
        <v>8</v>
      </c>
      <c r="AF164" s="647"/>
      <c r="AG164" s="648"/>
      <c r="AH164" s="649">
        <v>4</v>
      </c>
      <c r="AI164" s="647"/>
      <c r="AJ164" s="650"/>
      <c r="AK164" s="321">
        <f>SUM(AK161:BB163)</f>
        <v>9271348</v>
      </c>
      <c r="AL164" s="321"/>
      <c r="AM164" s="321"/>
      <c r="AN164" s="321"/>
      <c r="AO164" s="321"/>
      <c r="AP164" s="321"/>
      <c r="AQ164" s="321"/>
      <c r="AR164" s="321"/>
      <c r="AS164" s="321"/>
      <c r="AT164" s="321"/>
      <c r="AU164" s="321"/>
      <c r="AV164" s="321"/>
      <c r="AW164" s="321"/>
      <c r="AX164" s="321"/>
      <c r="AY164" s="321"/>
      <c r="AZ164" s="626"/>
      <c r="BA164" s="626"/>
      <c r="BB164" s="626"/>
      <c r="BC164" s="321">
        <f>SUM(BC161:BT163)</f>
        <v>0</v>
      </c>
      <c r="BD164" s="321"/>
      <c r="BE164" s="321"/>
      <c r="BF164" s="321"/>
      <c r="BG164" s="321"/>
      <c r="BH164" s="321"/>
      <c r="BI164" s="321"/>
      <c r="BJ164" s="321"/>
      <c r="BK164" s="321"/>
      <c r="BL164" s="321"/>
      <c r="BM164" s="321"/>
      <c r="BN164" s="321"/>
      <c r="BO164" s="321"/>
      <c r="BP164" s="321"/>
      <c r="BQ164" s="321"/>
      <c r="BR164" s="626"/>
      <c r="BS164" s="626"/>
      <c r="BT164" s="626"/>
      <c r="BU164" s="321">
        <f>SUM(BU161:CL163)</f>
        <v>0</v>
      </c>
      <c r="BV164" s="321"/>
      <c r="BW164" s="321"/>
      <c r="BX164" s="321"/>
      <c r="BY164" s="321"/>
      <c r="BZ164" s="321"/>
      <c r="CA164" s="321"/>
      <c r="CB164" s="321"/>
      <c r="CC164" s="321"/>
      <c r="CD164" s="321"/>
      <c r="CE164" s="321"/>
      <c r="CF164" s="321"/>
      <c r="CG164" s="321"/>
      <c r="CH164" s="321"/>
      <c r="CI164" s="321"/>
      <c r="CJ164" s="626"/>
      <c r="CK164" s="626"/>
      <c r="CL164" s="626"/>
      <c r="CM164" s="321">
        <f>SUM(AK164:CL164)</f>
        <v>9271348</v>
      </c>
      <c r="CN164" s="321"/>
      <c r="CO164" s="321"/>
      <c r="CP164" s="321"/>
      <c r="CQ164" s="321"/>
      <c r="CR164" s="321"/>
      <c r="CS164" s="321"/>
      <c r="CT164" s="321"/>
      <c r="CU164" s="321"/>
      <c r="CV164" s="321"/>
      <c r="CW164" s="321"/>
      <c r="CX164" s="321"/>
      <c r="CY164" s="321"/>
      <c r="CZ164" s="321"/>
      <c r="DA164" s="321"/>
      <c r="DB164" s="534"/>
      <c r="DC164" s="534"/>
      <c r="DD164" s="546"/>
      <c r="DF164" s="16"/>
    </row>
    <row r="165" spans="1:137" s="17" customFormat="1" ht="15" customHeight="1">
      <c r="A165" s="35"/>
      <c r="B165" s="40"/>
      <c r="C165" s="40"/>
      <c r="D165" s="36"/>
      <c r="E165" s="36"/>
      <c r="F165" s="36"/>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37"/>
      <c r="AC165" s="37"/>
      <c r="AD165" s="37"/>
      <c r="AE165" s="37"/>
      <c r="AF165" s="37"/>
      <c r="AG165" s="37"/>
      <c r="AH165" s="37"/>
      <c r="AI165" s="37"/>
      <c r="AJ165" s="37"/>
      <c r="AK165" s="143"/>
      <c r="AL165" s="41"/>
      <c r="AM165" s="41"/>
      <c r="AN165" s="41"/>
      <c r="AO165" s="41"/>
      <c r="AP165" s="41"/>
      <c r="AQ165" s="41"/>
      <c r="AR165" s="41"/>
      <c r="AS165" s="41"/>
      <c r="AT165" s="143"/>
      <c r="AU165" s="41"/>
      <c r="AV165" s="41"/>
      <c r="AW165" s="41"/>
      <c r="AX165" s="41"/>
      <c r="AY165" s="41"/>
      <c r="AZ165" s="41"/>
      <c r="BA165" s="41"/>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4"/>
      <c r="BW165" s="144"/>
      <c r="BX165" s="144"/>
      <c r="BY165" s="144"/>
      <c r="BZ165" s="144"/>
      <c r="CA165" s="144"/>
      <c r="CB165" s="144"/>
      <c r="CC165" s="144"/>
      <c r="CD165" s="144"/>
      <c r="CE165" s="37"/>
      <c r="CF165" s="37"/>
      <c r="CG165" s="37"/>
      <c r="CH165" s="37"/>
      <c r="CI165" s="37"/>
      <c r="CJ165" s="37"/>
      <c r="CK165" s="37"/>
      <c r="CL165" s="37"/>
      <c r="CM165" s="37"/>
      <c r="CN165" s="143"/>
      <c r="CO165" s="144"/>
      <c r="CP165" s="144"/>
      <c r="CQ165" s="144"/>
      <c r="CR165" s="144"/>
      <c r="CS165" s="144"/>
      <c r="CT165" s="144"/>
      <c r="CU165" s="144"/>
      <c r="CV165" s="144"/>
      <c r="CW165" s="144"/>
      <c r="CX165" s="143"/>
      <c r="CY165" s="143"/>
      <c r="CZ165" s="143"/>
      <c r="DA165" s="143"/>
      <c r="DB165" s="143"/>
      <c r="DC165" s="143"/>
      <c r="DD165" s="143"/>
      <c r="DE165" s="143"/>
      <c r="DF165" s="143"/>
      <c r="DG165" s="143"/>
      <c r="DH165" s="143"/>
      <c r="DI165" s="143"/>
      <c r="DJ165" s="143"/>
      <c r="DK165" s="143"/>
      <c r="DL165" s="143"/>
      <c r="DM165" s="143"/>
      <c r="DN165" s="143"/>
      <c r="DO165" s="143"/>
      <c r="DP165" s="143"/>
      <c r="DQ165" s="143"/>
      <c r="DR165" s="143"/>
      <c r="DS165" s="143"/>
      <c r="DT165" s="143"/>
      <c r="DU165" s="143"/>
      <c r="DV165" s="143"/>
      <c r="DW165" s="143"/>
      <c r="DX165" s="143"/>
      <c r="DY165" s="143"/>
      <c r="DZ165" s="143"/>
      <c r="EA165" s="143"/>
      <c r="EB165" s="143"/>
      <c r="EC165" s="143"/>
      <c r="ED165" s="143"/>
      <c r="EE165" s="143"/>
      <c r="EF165" s="143"/>
      <c r="EG165" s="143"/>
    </row>
    <row r="166" spans="1:137" s="152" customFormat="1" ht="12.75" customHeight="1">
      <c r="A166" s="631"/>
      <c r="B166" s="631"/>
      <c r="C166" s="631"/>
      <c r="D166" s="631"/>
      <c r="E166" s="631"/>
      <c r="F166" s="631"/>
      <c r="G166" s="632"/>
      <c r="H166" s="633" t="s">
        <v>62</v>
      </c>
      <c r="I166" s="266"/>
      <c r="J166" s="266"/>
      <c r="K166" s="266"/>
      <c r="L166" s="266"/>
      <c r="M166" s="266"/>
      <c r="N166" s="266"/>
      <c r="O166" s="266"/>
      <c r="P166" s="266"/>
      <c r="Q166" s="266"/>
      <c r="R166" s="266"/>
      <c r="S166" s="266"/>
      <c r="T166" s="266"/>
      <c r="U166" s="266"/>
      <c r="V166" s="266"/>
      <c r="W166" s="266"/>
      <c r="X166" s="266"/>
      <c r="Y166" s="267"/>
      <c r="Z166" s="634" t="s">
        <v>517</v>
      </c>
      <c r="AA166" s="266"/>
      <c r="AB166" s="266"/>
      <c r="AC166" s="266"/>
      <c r="AD166" s="266"/>
      <c r="AE166" s="267"/>
      <c r="AF166" s="733" t="str">
        <f>"第52表　課税標準額段階別"&amp; LEFT(表00!AA1,6) &amp; "分所得割額等に関する調
　　　　　　　　　　　　　　　　【営業等所得者】（つづき）
第6表関係　(4)算出税額に関する調"</f>
        <v>第52表　課税標準額段階別平成29年度分所得割額等に関する調
　　　　　　　　　　　　　　　　【営業等所得者】（つづき）
第6表関係　(4)算出税額に関する調</v>
      </c>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624" t="s">
        <v>608</v>
      </c>
      <c r="CZ166" s="624"/>
      <c r="DA166" s="624"/>
      <c r="DB166" s="624"/>
      <c r="DC166" s="624"/>
      <c r="DD166" s="624"/>
      <c r="DE166" s="624"/>
      <c r="DF166" s="624"/>
      <c r="DG166" s="624"/>
      <c r="DH166" s="624"/>
      <c r="DI166" s="624"/>
      <c r="DJ166" s="624"/>
      <c r="DK166" s="290" t="str">
        <f>DK1</f>
        <v>長崎県</v>
      </c>
      <c r="DL166" s="290"/>
      <c r="DM166" s="290"/>
      <c r="DN166" s="290"/>
      <c r="DO166" s="290"/>
      <c r="DP166" s="290"/>
      <c r="DQ166" s="290"/>
      <c r="DR166" s="290"/>
      <c r="DS166" s="290"/>
      <c r="DT166" s="290"/>
      <c r="DU166" s="290"/>
      <c r="DV166" s="290"/>
      <c r="DW166" s="290"/>
      <c r="DX166" s="290"/>
      <c r="DY166" s="290"/>
      <c r="DZ166" s="290"/>
      <c r="EA166" s="290"/>
      <c r="EB166" s="290"/>
      <c r="EC166" s="290"/>
      <c r="ED166" s="290"/>
      <c r="EE166" s="290"/>
    </row>
    <row r="167" spans="1:137" s="152" customFormat="1" ht="13.15" customHeight="1" thickBot="1">
      <c r="A167" s="631"/>
      <c r="B167" s="631"/>
      <c r="C167" s="631"/>
      <c r="D167" s="631"/>
      <c r="E167" s="631"/>
      <c r="F167" s="631"/>
      <c r="G167" s="632"/>
      <c r="H167" s="268"/>
      <c r="I167" s="269"/>
      <c r="J167" s="269"/>
      <c r="K167" s="269"/>
      <c r="L167" s="269"/>
      <c r="M167" s="269"/>
      <c r="N167" s="269"/>
      <c r="O167" s="269"/>
      <c r="P167" s="269"/>
      <c r="Q167" s="269"/>
      <c r="R167" s="269"/>
      <c r="S167" s="269"/>
      <c r="T167" s="269"/>
      <c r="U167" s="269"/>
      <c r="V167" s="269"/>
      <c r="W167" s="269"/>
      <c r="X167" s="269"/>
      <c r="Y167" s="270"/>
      <c r="Z167" s="268"/>
      <c r="AA167" s="269"/>
      <c r="AB167" s="269"/>
      <c r="AC167" s="269"/>
      <c r="AD167" s="269"/>
      <c r="AE167" s="270"/>
      <c r="AF167" s="733"/>
      <c r="AG167" s="733"/>
      <c r="AH167" s="733"/>
      <c r="AI167" s="733"/>
      <c r="AJ167" s="733"/>
      <c r="AK167" s="733"/>
      <c r="AL167" s="733"/>
      <c r="AM167" s="733"/>
      <c r="AN167" s="733"/>
      <c r="AO167" s="733"/>
      <c r="AP167" s="733"/>
      <c r="AQ167" s="733"/>
      <c r="AR167" s="733"/>
      <c r="AS167" s="733"/>
      <c r="AT167" s="733"/>
      <c r="AU167" s="733"/>
      <c r="AV167" s="733"/>
      <c r="AW167" s="733"/>
      <c r="AX167" s="733"/>
      <c r="AY167" s="733"/>
      <c r="AZ167" s="733"/>
      <c r="BA167" s="733"/>
      <c r="BB167" s="733"/>
      <c r="BC167" s="733"/>
      <c r="BD167" s="733"/>
      <c r="BE167" s="733"/>
      <c r="BF167" s="733"/>
      <c r="BG167" s="733"/>
      <c r="BH167" s="733"/>
      <c r="BI167" s="733"/>
      <c r="BJ167" s="733"/>
      <c r="BK167" s="733"/>
      <c r="BL167" s="733"/>
      <c r="BM167" s="733"/>
      <c r="BN167" s="733"/>
      <c r="BO167" s="733"/>
      <c r="BP167" s="733"/>
      <c r="BQ167" s="733"/>
      <c r="BR167" s="733"/>
      <c r="BS167" s="733"/>
      <c r="BT167" s="733"/>
      <c r="BU167" s="733"/>
      <c r="BV167" s="733"/>
      <c r="BW167" s="733"/>
      <c r="BX167" s="733"/>
      <c r="BY167" s="733"/>
      <c r="BZ167" s="733"/>
      <c r="CA167" s="733"/>
      <c r="CB167" s="733"/>
      <c r="CC167" s="733"/>
      <c r="CD167" s="733"/>
      <c r="CE167" s="733"/>
      <c r="CF167" s="733"/>
      <c r="CG167" s="733"/>
      <c r="CH167" s="733"/>
      <c r="CI167" s="733"/>
      <c r="CJ167" s="733"/>
      <c r="CK167" s="733"/>
      <c r="CL167" s="733"/>
      <c r="CM167" s="733"/>
      <c r="CN167" s="733"/>
      <c r="CO167" s="733"/>
      <c r="CP167" s="733"/>
      <c r="CQ167" s="733"/>
      <c r="CR167" s="733"/>
      <c r="CS167" s="733"/>
      <c r="CT167" s="733"/>
      <c r="CU167" s="733"/>
      <c r="CV167" s="733"/>
      <c r="CW167" s="733"/>
      <c r="CX167" s="733"/>
      <c r="CY167" s="617"/>
      <c r="CZ167" s="617"/>
      <c r="DA167" s="617"/>
      <c r="DB167" s="617"/>
      <c r="DC167" s="617"/>
      <c r="DD167" s="617"/>
      <c r="DE167" s="617"/>
      <c r="DF167" s="617"/>
      <c r="DG167" s="617"/>
      <c r="DH167" s="617"/>
      <c r="DI167" s="617"/>
      <c r="DJ167" s="617"/>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row>
    <row r="168" spans="1:137" s="152" customFormat="1" ht="25.5" customHeight="1" thickBot="1">
      <c r="A168" s="651"/>
      <c r="B168" s="651"/>
      <c r="C168" s="651"/>
      <c r="D168" s="651"/>
      <c r="E168" s="651"/>
      <c r="F168" s="651"/>
      <c r="G168" s="672"/>
      <c r="H168" s="635">
        <f>H3</f>
        <v>4</v>
      </c>
      <c r="I168" s="652"/>
      <c r="J168" s="653"/>
      <c r="K168" s="635">
        <f>K3</f>
        <v>2</v>
      </c>
      <c r="L168" s="652"/>
      <c r="M168" s="653"/>
      <c r="N168" s="635">
        <f>N3</f>
        <v>2</v>
      </c>
      <c r="O168" s="652"/>
      <c r="P168" s="653"/>
      <c r="Q168" s="635">
        <f>Q3</f>
        <v>0</v>
      </c>
      <c r="R168" s="652"/>
      <c r="S168" s="653"/>
      <c r="T168" s="635">
        <f>T3</f>
        <v>2</v>
      </c>
      <c r="U168" s="652"/>
      <c r="V168" s="653"/>
      <c r="W168" s="635">
        <f>W3</f>
        <v>9</v>
      </c>
      <c r="X168" s="652"/>
      <c r="Y168" s="653"/>
      <c r="Z168" s="625">
        <v>5</v>
      </c>
      <c r="AA168" s="276"/>
      <c r="AB168" s="277"/>
      <c r="AC168" s="635">
        <v>2</v>
      </c>
      <c r="AD168" s="279"/>
      <c r="AE168" s="280"/>
      <c r="AF168" s="733"/>
      <c r="AG168" s="733"/>
      <c r="AH168" s="733"/>
      <c r="AI168" s="733"/>
      <c r="AJ168" s="733"/>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733"/>
      <c r="CU168" s="733"/>
      <c r="CV168" s="733"/>
      <c r="CW168" s="733"/>
      <c r="CX168" s="733"/>
      <c r="CY168" s="617" t="s">
        <v>515</v>
      </c>
      <c r="CZ168" s="617"/>
      <c r="DA168" s="617"/>
      <c r="DB168" s="617"/>
      <c r="DC168" s="617"/>
      <c r="DD168" s="617"/>
      <c r="DE168" s="617"/>
      <c r="DF168" s="617"/>
      <c r="DG168" s="617"/>
      <c r="DH168" s="617"/>
      <c r="DI168" s="617"/>
      <c r="DJ168" s="617"/>
      <c r="DK168" s="289" t="str">
        <f>DK3</f>
        <v>佐世保市</v>
      </c>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row>
    <row r="169" spans="1:137" ht="15" customHeight="1">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3"/>
      <c r="BZ169" s="733"/>
      <c r="CA169" s="733"/>
      <c r="CB169" s="733"/>
      <c r="CC169" s="733"/>
      <c r="CD169" s="733"/>
      <c r="CE169" s="733"/>
      <c r="CF169" s="733"/>
      <c r="CG169" s="733"/>
      <c r="CH169" s="733"/>
      <c r="CI169" s="733"/>
      <c r="CJ169" s="733"/>
      <c r="CK169" s="733"/>
      <c r="CL169" s="733"/>
      <c r="CM169" s="733"/>
      <c r="CN169" s="733"/>
      <c r="CO169" s="733"/>
      <c r="CP169" s="733"/>
      <c r="CQ169" s="733"/>
      <c r="CR169" s="733"/>
      <c r="CS169" s="733"/>
      <c r="CT169" s="733"/>
      <c r="CU169" s="733"/>
      <c r="CV169" s="733"/>
      <c r="CW169" s="733"/>
      <c r="CX169" s="733"/>
    </row>
    <row r="171" spans="1:137" ht="15" customHeight="1">
      <c r="AK171" s="271" t="s">
        <v>35</v>
      </c>
      <c r="AL171" s="271"/>
      <c r="AM171" s="271"/>
      <c r="AN171" s="271"/>
      <c r="AO171" s="271"/>
      <c r="AP171" s="271"/>
      <c r="AQ171" s="271"/>
      <c r="AR171" s="271"/>
      <c r="AS171" s="271"/>
      <c r="AT171" s="271"/>
      <c r="AU171" s="271"/>
      <c r="AV171" s="271"/>
      <c r="AW171" s="271"/>
      <c r="AX171" s="271"/>
      <c r="AY171" s="271"/>
      <c r="AZ171" s="271"/>
      <c r="BA171" s="271"/>
      <c r="BB171" s="271"/>
      <c r="BC171" s="271" t="s">
        <v>584</v>
      </c>
      <c r="BD171" s="271"/>
      <c r="BE171" s="271"/>
      <c r="BF171" s="271"/>
      <c r="BG171" s="271"/>
      <c r="BH171" s="271"/>
      <c r="BI171" s="271"/>
      <c r="BJ171" s="271"/>
      <c r="BK171" s="271"/>
      <c r="BL171" s="271"/>
      <c r="BM171" s="271"/>
      <c r="BN171" s="271"/>
      <c r="BO171" s="271"/>
      <c r="BP171" s="271"/>
      <c r="BQ171" s="271"/>
      <c r="BR171" s="271"/>
      <c r="BS171" s="271"/>
      <c r="BT171" s="271"/>
    </row>
    <row r="172" spans="1:137" ht="15" customHeight="1">
      <c r="A172" s="522" t="s">
        <v>328</v>
      </c>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4"/>
      <c r="AB172" s="200" t="s">
        <v>753</v>
      </c>
      <c r="AC172" s="201"/>
      <c r="AD172" s="201"/>
      <c r="AE172" s="201"/>
      <c r="AF172" s="201"/>
      <c r="AG172" s="201"/>
      <c r="AH172" s="201"/>
      <c r="AI172" s="201"/>
      <c r="AJ172" s="202"/>
      <c r="AK172" s="609" t="s">
        <v>800</v>
      </c>
      <c r="AL172" s="610"/>
      <c r="AM172" s="610"/>
      <c r="AN172" s="610"/>
      <c r="AO172" s="610"/>
      <c r="AP172" s="610"/>
      <c r="AQ172" s="610"/>
      <c r="AR172" s="610"/>
      <c r="AS172" s="610"/>
      <c r="AT172" s="610"/>
      <c r="AU172" s="610"/>
      <c r="AV172" s="610"/>
      <c r="AW172" s="610"/>
      <c r="AX172" s="610"/>
      <c r="AY172" s="610"/>
      <c r="AZ172" s="610"/>
      <c r="BA172" s="610"/>
      <c r="BB172" s="610"/>
      <c r="BC172" s="296"/>
      <c r="BD172" s="296"/>
      <c r="BE172" s="296"/>
      <c r="BF172" s="296"/>
      <c r="BG172" s="296"/>
      <c r="BH172" s="296"/>
      <c r="BI172" s="296"/>
      <c r="BJ172" s="296"/>
      <c r="BK172" s="296"/>
      <c r="BL172" s="296"/>
      <c r="BM172" s="296"/>
      <c r="BN172" s="296"/>
      <c r="BO172" s="296"/>
      <c r="BP172" s="296"/>
      <c r="BQ172" s="296"/>
      <c r="BR172" s="296"/>
      <c r="BS172" s="296"/>
      <c r="BT172" s="297"/>
      <c r="BU172" s="720" t="s">
        <v>722</v>
      </c>
      <c r="BV172" s="721"/>
      <c r="BW172" s="721"/>
      <c r="BX172" s="721"/>
      <c r="BY172" s="721"/>
      <c r="BZ172" s="722"/>
    </row>
    <row r="173" spans="1:137" ht="15" customHeight="1">
      <c r="A173" s="525"/>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7"/>
      <c r="AB173" s="219"/>
      <c r="AC173" s="220"/>
      <c r="AD173" s="220"/>
      <c r="AE173" s="220"/>
      <c r="AF173" s="220"/>
      <c r="AG173" s="220"/>
      <c r="AH173" s="220"/>
      <c r="AI173" s="220"/>
      <c r="AJ173" s="221"/>
      <c r="AK173" s="612"/>
      <c r="AL173" s="613"/>
      <c r="AM173" s="613"/>
      <c r="AN173" s="613"/>
      <c r="AO173" s="613"/>
      <c r="AP173" s="613"/>
      <c r="AQ173" s="613"/>
      <c r="AR173" s="613"/>
      <c r="AS173" s="613"/>
      <c r="AT173" s="613"/>
      <c r="AU173" s="613"/>
      <c r="AV173" s="613"/>
      <c r="AW173" s="613"/>
      <c r="AX173" s="613"/>
      <c r="AY173" s="613"/>
      <c r="AZ173" s="613"/>
      <c r="BA173" s="613"/>
      <c r="BB173" s="613"/>
      <c r="BC173" s="235"/>
      <c r="BD173" s="235"/>
      <c r="BE173" s="235"/>
      <c r="BF173" s="235"/>
      <c r="BG173" s="235"/>
      <c r="BH173" s="235"/>
      <c r="BI173" s="235"/>
      <c r="BJ173" s="235"/>
      <c r="BK173" s="235"/>
      <c r="BL173" s="235"/>
      <c r="BM173" s="235"/>
      <c r="BN173" s="235"/>
      <c r="BO173" s="235"/>
      <c r="BP173" s="235"/>
      <c r="BQ173" s="235"/>
      <c r="BR173" s="235"/>
      <c r="BS173" s="235"/>
      <c r="BT173" s="236"/>
      <c r="BU173" s="723"/>
      <c r="BV173" s="724"/>
      <c r="BW173" s="724"/>
      <c r="BX173" s="724"/>
      <c r="BY173" s="724"/>
      <c r="BZ173" s="725"/>
    </row>
    <row r="174" spans="1:137" ht="15" customHeight="1">
      <c r="A174" s="525"/>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7"/>
      <c r="AB174" s="219"/>
      <c r="AC174" s="220"/>
      <c r="AD174" s="220"/>
      <c r="AE174" s="220"/>
      <c r="AF174" s="220"/>
      <c r="AG174" s="220"/>
      <c r="AH174" s="220"/>
      <c r="AI174" s="220"/>
      <c r="AJ174" s="221"/>
      <c r="AK174" s="612"/>
      <c r="AL174" s="613"/>
      <c r="AM174" s="613"/>
      <c r="AN174" s="613"/>
      <c r="AO174" s="613"/>
      <c r="AP174" s="613"/>
      <c r="AQ174" s="613"/>
      <c r="AR174" s="613"/>
      <c r="AS174" s="613"/>
      <c r="AT174" s="613"/>
      <c r="AU174" s="613"/>
      <c r="AV174" s="613"/>
      <c r="AW174" s="613"/>
      <c r="AX174" s="613"/>
      <c r="AY174" s="613"/>
      <c r="AZ174" s="613"/>
      <c r="BA174" s="613"/>
      <c r="BB174" s="613"/>
      <c r="BC174" s="708" t="s">
        <v>357</v>
      </c>
      <c r="BD174" s="709"/>
      <c r="BE174" s="709"/>
      <c r="BF174" s="709"/>
      <c r="BG174" s="709"/>
      <c r="BH174" s="709"/>
      <c r="BI174" s="709"/>
      <c r="BJ174" s="709"/>
      <c r="BK174" s="709"/>
      <c r="BL174" s="709"/>
      <c r="BM174" s="709"/>
      <c r="BN174" s="709"/>
      <c r="BO174" s="709"/>
      <c r="BP174" s="709"/>
      <c r="BQ174" s="709"/>
      <c r="BR174" s="709"/>
      <c r="BS174" s="709"/>
      <c r="BT174" s="710"/>
      <c r="BU174" s="723"/>
      <c r="BV174" s="724"/>
      <c r="BW174" s="724"/>
      <c r="BX174" s="724"/>
      <c r="BY174" s="724"/>
      <c r="BZ174" s="725"/>
    </row>
    <row r="175" spans="1:137" ht="15" customHeight="1">
      <c r="A175" s="525"/>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7"/>
      <c r="AB175" s="219"/>
      <c r="AC175" s="220"/>
      <c r="AD175" s="220"/>
      <c r="AE175" s="220"/>
      <c r="AF175" s="220"/>
      <c r="AG175" s="220"/>
      <c r="AH175" s="220"/>
      <c r="AI175" s="220"/>
      <c r="AJ175" s="221"/>
      <c r="AK175" s="612"/>
      <c r="AL175" s="613"/>
      <c r="AM175" s="613"/>
      <c r="AN175" s="613"/>
      <c r="AO175" s="613"/>
      <c r="AP175" s="613"/>
      <c r="AQ175" s="613"/>
      <c r="AR175" s="613"/>
      <c r="AS175" s="613"/>
      <c r="AT175" s="613"/>
      <c r="AU175" s="613"/>
      <c r="AV175" s="613"/>
      <c r="AW175" s="613"/>
      <c r="AX175" s="613"/>
      <c r="AY175" s="613"/>
      <c r="AZ175" s="613"/>
      <c r="BA175" s="613"/>
      <c r="BB175" s="613"/>
      <c r="BC175" s="711"/>
      <c r="BD175" s="712"/>
      <c r="BE175" s="712"/>
      <c r="BF175" s="712"/>
      <c r="BG175" s="712"/>
      <c r="BH175" s="712"/>
      <c r="BI175" s="712"/>
      <c r="BJ175" s="712"/>
      <c r="BK175" s="712"/>
      <c r="BL175" s="712"/>
      <c r="BM175" s="712"/>
      <c r="BN175" s="712"/>
      <c r="BO175" s="712"/>
      <c r="BP175" s="712"/>
      <c r="BQ175" s="712"/>
      <c r="BR175" s="712"/>
      <c r="BS175" s="712"/>
      <c r="BT175" s="713"/>
      <c r="BU175" s="723"/>
      <c r="BV175" s="724"/>
      <c r="BW175" s="724"/>
      <c r="BX175" s="724"/>
      <c r="BY175" s="724"/>
      <c r="BZ175" s="725"/>
    </row>
    <row r="176" spans="1:137" ht="15" customHeight="1">
      <c r="A176" s="525"/>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7"/>
      <c r="AB176" s="219"/>
      <c r="AC176" s="220"/>
      <c r="AD176" s="220"/>
      <c r="AE176" s="220"/>
      <c r="AF176" s="220"/>
      <c r="AG176" s="220"/>
      <c r="AH176" s="220"/>
      <c r="AI176" s="220"/>
      <c r="AJ176" s="221"/>
      <c r="AK176" s="612"/>
      <c r="AL176" s="613"/>
      <c r="AM176" s="613"/>
      <c r="AN176" s="613"/>
      <c r="AO176" s="613"/>
      <c r="AP176" s="613"/>
      <c r="AQ176" s="613"/>
      <c r="AR176" s="613"/>
      <c r="AS176" s="613"/>
      <c r="AT176" s="613"/>
      <c r="AU176" s="613"/>
      <c r="AV176" s="613"/>
      <c r="AW176" s="613"/>
      <c r="AX176" s="613"/>
      <c r="AY176" s="613"/>
      <c r="AZ176" s="613"/>
      <c r="BA176" s="613"/>
      <c r="BB176" s="613"/>
      <c r="BC176" s="711"/>
      <c r="BD176" s="712"/>
      <c r="BE176" s="712"/>
      <c r="BF176" s="712"/>
      <c r="BG176" s="712"/>
      <c r="BH176" s="712"/>
      <c r="BI176" s="712"/>
      <c r="BJ176" s="712"/>
      <c r="BK176" s="712"/>
      <c r="BL176" s="712"/>
      <c r="BM176" s="712"/>
      <c r="BN176" s="712"/>
      <c r="BO176" s="712"/>
      <c r="BP176" s="712"/>
      <c r="BQ176" s="712"/>
      <c r="BR176" s="712"/>
      <c r="BS176" s="712"/>
      <c r="BT176" s="713"/>
      <c r="BU176" s="723"/>
      <c r="BV176" s="724"/>
      <c r="BW176" s="724"/>
      <c r="BX176" s="724"/>
      <c r="BY176" s="724"/>
      <c r="BZ176" s="725"/>
    </row>
    <row r="177" spans="1:78" ht="15" customHeight="1" thickBot="1">
      <c r="A177" s="528"/>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30"/>
      <c r="AB177" s="219"/>
      <c r="AC177" s="220"/>
      <c r="AD177" s="220"/>
      <c r="AE177" s="220"/>
      <c r="AF177" s="220"/>
      <c r="AG177" s="220"/>
      <c r="AH177" s="220"/>
      <c r="AI177" s="220"/>
      <c r="AJ177" s="221"/>
      <c r="AK177" s="714" t="s">
        <v>145</v>
      </c>
      <c r="AL177" s="715"/>
      <c r="AM177" s="715"/>
      <c r="AN177" s="715"/>
      <c r="AO177" s="715"/>
      <c r="AP177" s="715"/>
      <c r="AQ177" s="715"/>
      <c r="AR177" s="715"/>
      <c r="AS177" s="715"/>
      <c r="AT177" s="715"/>
      <c r="AU177" s="715"/>
      <c r="AV177" s="715"/>
      <c r="AW177" s="715"/>
      <c r="AX177" s="715"/>
      <c r="AY177" s="715"/>
      <c r="AZ177" s="715"/>
      <c r="BA177" s="715"/>
      <c r="BB177" s="716"/>
      <c r="BC177" s="714" t="s">
        <v>146</v>
      </c>
      <c r="BD177" s="715"/>
      <c r="BE177" s="715"/>
      <c r="BF177" s="715"/>
      <c r="BG177" s="715"/>
      <c r="BH177" s="715"/>
      <c r="BI177" s="715"/>
      <c r="BJ177" s="715"/>
      <c r="BK177" s="715"/>
      <c r="BL177" s="715"/>
      <c r="BM177" s="715"/>
      <c r="BN177" s="715"/>
      <c r="BO177" s="715"/>
      <c r="BP177" s="715"/>
      <c r="BQ177" s="715"/>
      <c r="BR177" s="715"/>
      <c r="BS177" s="715"/>
      <c r="BT177" s="716"/>
      <c r="BU177" s="726" t="s">
        <v>215</v>
      </c>
      <c r="BV177" s="727"/>
      <c r="BW177" s="727"/>
      <c r="BX177" s="727"/>
      <c r="BY177" s="727"/>
      <c r="BZ177" s="728"/>
    </row>
    <row r="178" spans="1:78" ht="22.5" customHeight="1">
      <c r="A178" s="433" t="s">
        <v>1</v>
      </c>
      <c r="B178" s="547"/>
      <c r="C178" s="547"/>
      <c r="D178" s="547"/>
      <c r="E178" s="547"/>
      <c r="F178" s="556"/>
      <c r="G178" s="245" t="s">
        <v>2</v>
      </c>
      <c r="H178" s="246"/>
      <c r="I178" s="246"/>
      <c r="J178" s="246"/>
      <c r="K178" s="246"/>
      <c r="L178" s="246"/>
      <c r="M178" s="246"/>
      <c r="N178" s="246"/>
      <c r="O178" s="246"/>
      <c r="P178" s="246"/>
      <c r="Q178" s="246"/>
      <c r="R178" s="246"/>
      <c r="S178" s="246"/>
      <c r="T178" s="246"/>
      <c r="U178" s="246"/>
      <c r="V178" s="246"/>
      <c r="W178" s="246"/>
      <c r="X178" s="246"/>
      <c r="Y178" s="246"/>
      <c r="Z178" s="246"/>
      <c r="AA178" s="513"/>
      <c r="AB178" s="606">
        <v>0</v>
      </c>
      <c r="AC178" s="603"/>
      <c r="AD178" s="607"/>
      <c r="AE178" s="602">
        <v>1</v>
      </c>
      <c r="AF178" s="603"/>
      <c r="AG178" s="607"/>
      <c r="AH178" s="602">
        <v>5</v>
      </c>
      <c r="AI178" s="603"/>
      <c r="AJ178" s="604"/>
      <c r="AK178" s="1483">
        <v>962</v>
      </c>
      <c r="AL178" s="1508"/>
      <c r="AM178" s="1508"/>
      <c r="AN178" s="1508"/>
      <c r="AO178" s="1508"/>
      <c r="AP178" s="1508"/>
      <c r="AQ178" s="1508"/>
      <c r="AR178" s="1508"/>
      <c r="AS178" s="1508"/>
      <c r="AT178" s="1508"/>
      <c r="AU178" s="1508"/>
      <c r="AV178" s="1508"/>
      <c r="AW178" s="1508"/>
      <c r="AX178" s="1508"/>
      <c r="AY178" s="1508"/>
      <c r="AZ178" s="1508"/>
      <c r="BA178" s="1508"/>
      <c r="BB178" s="1508"/>
      <c r="BC178" s="1504">
        <v>962</v>
      </c>
      <c r="BD178" s="1504"/>
      <c r="BE178" s="1504"/>
      <c r="BF178" s="1504"/>
      <c r="BG178" s="1504"/>
      <c r="BH178" s="1504"/>
      <c r="BI178" s="1504"/>
      <c r="BJ178" s="1504"/>
      <c r="BK178" s="1504"/>
      <c r="BL178" s="1504"/>
      <c r="BM178" s="1504"/>
      <c r="BN178" s="1504"/>
      <c r="BO178" s="1504"/>
      <c r="BP178" s="1504"/>
      <c r="BQ178" s="1504"/>
      <c r="BR178" s="1504"/>
      <c r="BS178" s="1504"/>
      <c r="BT178" s="1515"/>
      <c r="BU178" s="718">
        <f t="shared" ref="BU178:BU187" si="7">IF(CM145=0,0,IF(AK178=0,0,AK178/CM145))</f>
        <v>5.9258346679807811E-2</v>
      </c>
      <c r="BV178" s="719"/>
      <c r="BW178" s="719"/>
      <c r="BX178" s="719"/>
      <c r="BY178" s="719"/>
      <c r="BZ178" s="719"/>
    </row>
    <row r="179" spans="1:78" ht="15" customHeight="1">
      <c r="A179" s="550"/>
      <c r="B179" s="557"/>
      <c r="C179" s="557"/>
      <c r="D179" s="557"/>
      <c r="E179" s="557"/>
      <c r="F179" s="558"/>
      <c r="G179" s="245" t="s">
        <v>3</v>
      </c>
      <c r="H179" s="246"/>
      <c r="I179" s="246"/>
      <c r="J179" s="246"/>
      <c r="K179" s="246"/>
      <c r="L179" s="246"/>
      <c r="M179" s="246"/>
      <c r="N179" s="246"/>
      <c r="O179" s="246"/>
      <c r="P179" s="246"/>
      <c r="Q179" s="246"/>
      <c r="R179" s="246"/>
      <c r="S179" s="246"/>
      <c r="T179" s="246"/>
      <c r="U179" s="246"/>
      <c r="V179" s="246"/>
      <c r="W179" s="246"/>
      <c r="X179" s="246"/>
      <c r="Y179" s="246"/>
      <c r="Z179" s="246"/>
      <c r="AA179" s="513"/>
      <c r="AB179" s="601">
        <v>0</v>
      </c>
      <c r="AC179" s="599"/>
      <c r="AD179" s="600"/>
      <c r="AE179" s="598">
        <v>2</v>
      </c>
      <c r="AF179" s="599"/>
      <c r="AG179" s="600"/>
      <c r="AH179" s="598">
        <v>5</v>
      </c>
      <c r="AI179" s="599"/>
      <c r="AJ179" s="608"/>
      <c r="AK179" s="1511">
        <v>54763</v>
      </c>
      <c r="AL179" s="1511"/>
      <c r="AM179" s="1511"/>
      <c r="AN179" s="1511"/>
      <c r="AO179" s="1511"/>
      <c r="AP179" s="1511"/>
      <c r="AQ179" s="1511"/>
      <c r="AR179" s="1511"/>
      <c r="AS179" s="1511"/>
      <c r="AT179" s="1511"/>
      <c r="AU179" s="1511"/>
      <c r="AV179" s="1511"/>
      <c r="AW179" s="1511"/>
      <c r="AX179" s="1511"/>
      <c r="AY179" s="1511"/>
      <c r="AZ179" s="619"/>
      <c r="BA179" s="619"/>
      <c r="BB179" s="729"/>
      <c r="BC179" s="1511">
        <v>54763</v>
      </c>
      <c r="BD179" s="1511"/>
      <c r="BE179" s="1511"/>
      <c r="BF179" s="1511"/>
      <c r="BG179" s="1511"/>
      <c r="BH179" s="1511"/>
      <c r="BI179" s="1511"/>
      <c r="BJ179" s="1511"/>
      <c r="BK179" s="1511"/>
      <c r="BL179" s="1511"/>
      <c r="BM179" s="1511"/>
      <c r="BN179" s="1511"/>
      <c r="BO179" s="1511"/>
      <c r="BP179" s="1511"/>
      <c r="BQ179" s="1511"/>
      <c r="BR179" s="619"/>
      <c r="BS179" s="619"/>
      <c r="BT179" s="629"/>
      <c r="BU179" s="718">
        <f t="shared" si="7"/>
        <v>5.9944743519294887E-2</v>
      </c>
      <c r="BV179" s="719"/>
      <c r="BW179" s="719"/>
      <c r="BX179" s="719"/>
      <c r="BY179" s="719"/>
      <c r="BZ179" s="719"/>
    </row>
    <row r="180" spans="1:78" ht="15" customHeight="1">
      <c r="A180" s="550"/>
      <c r="B180" s="557"/>
      <c r="C180" s="557"/>
      <c r="D180" s="557"/>
      <c r="E180" s="557"/>
      <c r="F180" s="558"/>
      <c r="G180" s="245" t="s">
        <v>4</v>
      </c>
      <c r="H180" s="246"/>
      <c r="I180" s="246"/>
      <c r="J180" s="246"/>
      <c r="K180" s="246"/>
      <c r="L180" s="246"/>
      <c r="M180" s="246"/>
      <c r="N180" s="246"/>
      <c r="O180" s="246"/>
      <c r="P180" s="246"/>
      <c r="Q180" s="246"/>
      <c r="R180" s="246"/>
      <c r="S180" s="246"/>
      <c r="T180" s="246"/>
      <c r="U180" s="246"/>
      <c r="V180" s="246"/>
      <c r="W180" s="246"/>
      <c r="X180" s="246"/>
      <c r="Y180" s="246"/>
      <c r="Z180" s="246"/>
      <c r="AA180" s="513"/>
      <c r="AB180" s="601">
        <v>0</v>
      </c>
      <c r="AC180" s="599"/>
      <c r="AD180" s="600"/>
      <c r="AE180" s="598">
        <v>3</v>
      </c>
      <c r="AF180" s="599"/>
      <c r="AG180" s="600"/>
      <c r="AH180" s="598">
        <v>5</v>
      </c>
      <c r="AI180" s="599"/>
      <c r="AJ180" s="608"/>
      <c r="AK180" s="1511">
        <v>84235</v>
      </c>
      <c r="AL180" s="1511"/>
      <c r="AM180" s="1511"/>
      <c r="AN180" s="1511"/>
      <c r="AO180" s="1511"/>
      <c r="AP180" s="1511"/>
      <c r="AQ180" s="1511"/>
      <c r="AR180" s="1511"/>
      <c r="AS180" s="1511"/>
      <c r="AT180" s="1511"/>
      <c r="AU180" s="1511"/>
      <c r="AV180" s="1511"/>
      <c r="AW180" s="1511"/>
      <c r="AX180" s="1511"/>
      <c r="AY180" s="1511"/>
      <c r="AZ180" s="619"/>
      <c r="BA180" s="619"/>
      <c r="BB180" s="729"/>
      <c r="BC180" s="1511">
        <v>84235</v>
      </c>
      <c r="BD180" s="1511"/>
      <c r="BE180" s="1511"/>
      <c r="BF180" s="1511"/>
      <c r="BG180" s="1511"/>
      <c r="BH180" s="1511"/>
      <c r="BI180" s="1511"/>
      <c r="BJ180" s="1511"/>
      <c r="BK180" s="1511"/>
      <c r="BL180" s="1511"/>
      <c r="BM180" s="1511"/>
      <c r="BN180" s="1511"/>
      <c r="BO180" s="1511"/>
      <c r="BP180" s="1511"/>
      <c r="BQ180" s="1511"/>
      <c r="BR180" s="619"/>
      <c r="BS180" s="619"/>
      <c r="BT180" s="629"/>
      <c r="BU180" s="718">
        <f t="shared" si="7"/>
        <v>5.9979564153959532E-2</v>
      </c>
      <c r="BV180" s="719"/>
      <c r="BW180" s="719"/>
      <c r="BX180" s="719"/>
      <c r="BY180" s="719"/>
      <c r="BZ180" s="719"/>
    </row>
    <row r="181" spans="1:78" ht="15" customHeight="1">
      <c r="A181" s="550"/>
      <c r="B181" s="557"/>
      <c r="C181" s="557"/>
      <c r="D181" s="557"/>
      <c r="E181" s="557"/>
      <c r="F181" s="558"/>
      <c r="G181" s="245" t="s">
        <v>5</v>
      </c>
      <c r="H181" s="246"/>
      <c r="I181" s="246"/>
      <c r="J181" s="246"/>
      <c r="K181" s="246"/>
      <c r="L181" s="246"/>
      <c r="M181" s="246"/>
      <c r="N181" s="246"/>
      <c r="O181" s="246"/>
      <c r="P181" s="246"/>
      <c r="Q181" s="246"/>
      <c r="R181" s="246"/>
      <c r="S181" s="246"/>
      <c r="T181" s="246"/>
      <c r="U181" s="246"/>
      <c r="V181" s="246"/>
      <c r="W181" s="246"/>
      <c r="X181" s="246"/>
      <c r="Y181" s="246"/>
      <c r="Z181" s="246"/>
      <c r="AA181" s="513"/>
      <c r="AB181" s="601">
        <v>0</v>
      </c>
      <c r="AC181" s="599"/>
      <c r="AD181" s="600"/>
      <c r="AE181" s="598">
        <v>4</v>
      </c>
      <c r="AF181" s="599"/>
      <c r="AG181" s="600"/>
      <c r="AH181" s="598">
        <v>5</v>
      </c>
      <c r="AI181" s="599"/>
      <c r="AJ181" s="608"/>
      <c r="AK181" s="1511">
        <v>69777</v>
      </c>
      <c r="AL181" s="1511"/>
      <c r="AM181" s="1511"/>
      <c r="AN181" s="1511"/>
      <c r="AO181" s="1511"/>
      <c r="AP181" s="1511"/>
      <c r="AQ181" s="1511"/>
      <c r="AR181" s="1511"/>
      <c r="AS181" s="1511"/>
      <c r="AT181" s="1511"/>
      <c r="AU181" s="1511"/>
      <c r="AV181" s="1511"/>
      <c r="AW181" s="1511"/>
      <c r="AX181" s="1511"/>
      <c r="AY181" s="1511"/>
      <c r="AZ181" s="619"/>
      <c r="BA181" s="619"/>
      <c r="BB181" s="729"/>
      <c r="BC181" s="1511">
        <v>69777</v>
      </c>
      <c r="BD181" s="1511"/>
      <c r="BE181" s="1511"/>
      <c r="BF181" s="1511"/>
      <c r="BG181" s="1511"/>
      <c r="BH181" s="1511"/>
      <c r="BI181" s="1511"/>
      <c r="BJ181" s="1511"/>
      <c r="BK181" s="1511"/>
      <c r="BL181" s="1511"/>
      <c r="BM181" s="1511"/>
      <c r="BN181" s="1511"/>
      <c r="BO181" s="1511"/>
      <c r="BP181" s="1511"/>
      <c r="BQ181" s="1511"/>
      <c r="BR181" s="619"/>
      <c r="BS181" s="619"/>
      <c r="BT181" s="629"/>
      <c r="BU181" s="718">
        <f t="shared" si="7"/>
        <v>5.9982824471775137E-2</v>
      </c>
      <c r="BV181" s="719"/>
      <c r="BW181" s="719"/>
      <c r="BX181" s="719"/>
      <c r="BY181" s="719"/>
      <c r="BZ181" s="719"/>
    </row>
    <row r="182" spans="1:78" ht="15" customHeight="1">
      <c r="A182" s="550"/>
      <c r="B182" s="557"/>
      <c r="C182" s="557"/>
      <c r="D182" s="557"/>
      <c r="E182" s="557"/>
      <c r="F182" s="558"/>
      <c r="G182" s="245" t="s">
        <v>6</v>
      </c>
      <c r="H182" s="246"/>
      <c r="I182" s="246"/>
      <c r="J182" s="246"/>
      <c r="K182" s="246"/>
      <c r="L182" s="246"/>
      <c r="M182" s="246"/>
      <c r="N182" s="246"/>
      <c r="O182" s="246"/>
      <c r="P182" s="246"/>
      <c r="Q182" s="246"/>
      <c r="R182" s="246"/>
      <c r="S182" s="246"/>
      <c r="T182" s="246"/>
      <c r="U182" s="246"/>
      <c r="V182" s="246"/>
      <c r="W182" s="246"/>
      <c r="X182" s="246"/>
      <c r="Y182" s="246"/>
      <c r="Z182" s="246"/>
      <c r="AA182" s="513"/>
      <c r="AB182" s="601">
        <v>0</v>
      </c>
      <c r="AC182" s="599"/>
      <c r="AD182" s="600"/>
      <c r="AE182" s="598">
        <v>5</v>
      </c>
      <c r="AF182" s="599"/>
      <c r="AG182" s="600"/>
      <c r="AH182" s="598">
        <v>5</v>
      </c>
      <c r="AI182" s="599"/>
      <c r="AJ182" s="608"/>
      <c r="AK182" s="1511">
        <v>45427</v>
      </c>
      <c r="AL182" s="1511"/>
      <c r="AM182" s="1511"/>
      <c r="AN182" s="1511"/>
      <c r="AO182" s="1511"/>
      <c r="AP182" s="1511"/>
      <c r="AQ182" s="1511"/>
      <c r="AR182" s="1511"/>
      <c r="AS182" s="1511"/>
      <c r="AT182" s="1511"/>
      <c r="AU182" s="1511"/>
      <c r="AV182" s="1511"/>
      <c r="AW182" s="1511"/>
      <c r="AX182" s="1511"/>
      <c r="AY182" s="1511"/>
      <c r="AZ182" s="619"/>
      <c r="BA182" s="619"/>
      <c r="BB182" s="729"/>
      <c r="BC182" s="1511">
        <v>45427</v>
      </c>
      <c r="BD182" s="1511"/>
      <c r="BE182" s="1511"/>
      <c r="BF182" s="1511"/>
      <c r="BG182" s="1511"/>
      <c r="BH182" s="1511"/>
      <c r="BI182" s="1511"/>
      <c r="BJ182" s="1511"/>
      <c r="BK182" s="1511"/>
      <c r="BL182" s="1511"/>
      <c r="BM182" s="1511"/>
      <c r="BN182" s="1511"/>
      <c r="BO182" s="1511"/>
      <c r="BP182" s="1511"/>
      <c r="BQ182" s="1511"/>
      <c r="BR182" s="619"/>
      <c r="BS182" s="619"/>
      <c r="BT182" s="629"/>
      <c r="BU182" s="718">
        <f t="shared" si="7"/>
        <v>5.9989197797829789E-2</v>
      </c>
      <c r="BV182" s="719"/>
      <c r="BW182" s="719"/>
      <c r="BX182" s="719"/>
      <c r="BY182" s="719"/>
      <c r="BZ182" s="719"/>
    </row>
    <row r="183" spans="1:78" ht="15" customHeight="1">
      <c r="A183" s="550"/>
      <c r="B183" s="557"/>
      <c r="C183" s="557"/>
      <c r="D183" s="557"/>
      <c r="E183" s="557"/>
      <c r="F183" s="558"/>
      <c r="G183" s="245" t="s">
        <v>7</v>
      </c>
      <c r="H183" s="246"/>
      <c r="I183" s="246"/>
      <c r="J183" s="246"/>
      <c r="K183" s="246"/>
      <c r="L183" s="246"/>
      <c r="M183" s="246"/>
      <c r="N183" s="246"/>
      <c r="O183" s="246"/>
      <c r="P183" s="246"/>
      <c r="Q183" s="246"/>
      <c r="R183" s="246"/>
      <c r="S183" s="246"/>
      <c r="T183" s="246"/>
      <c r="U183" s="246"/>
      <c r="V183" s="246"/>
      <c r="W183" s="246"/>
      <c r="X183" s="246"/>
      <c r="Y183" s="246"/>
      <c r="Z183" s="246"/>
      <c r="AA183" s="513"/>
      <c r="AB183" s="601">
        <v>0</v>
      </c>
      <c r="AC183" s="599"/>
      <c r="AD183" s="600"/>
      <c r="AE183" s="598">
        <v>6</v>
      </c>
      <c r="AF183" s="599"/>
      <c r="AG183" s="600"/>
      <c r="AH183" s="598">
        <v>5</v>
      </c>
      <c r="AI183" s="599"/>
      <c r="AJ183" s="608"/>
      <c r="AK183" s="1511">
        <v>45525</v>
      </c>
      <c r="AL183" s="1511"/>
      <c r="AM183" s="1511"/>
      <c r="AN183" s="1511"/>
      <c r="AO183" s="1511"/>
      <c r="AP183" s="1511"/>
      <c r="AQ183" s="1511"/>
      <c r="AR183" s="1511"/>
      <c r="AS183" s="1511"/>
      <c r="AT183" s="1511"/>
      <c r="AU183" s="1511"/>
      <c r="AV183" s="1511"/>
      <c r="AW183" s="1511"/>
      <c r="AX183" s="1511"/>
      <c r="AY183" s="1511"/>
      <c r="AZ183" s="619"/>
      <c r="BA183" s="619"/>
      <c r="BB183" s="729"/>
      <c r="BC183" s="1511">
        <v>45525</v>
      </c>
      <c r="BD183" s="1511"/>
      <c r="BE183" s="1511"/>
      <c r="BF183" s="1511"/>
      <c r="BG183" s="1511"/>
      <c r="BH183" s="1511"/>
      <c r="BI183" s="1511"/>
      <c r="BJ183" s="1511"/>
      <c r="BK183" s="1511"/>
      <c r="BL183" s="1511"/>
      <c r="BM183" s="1511"/>
      <c r="BN183" s="1511"/>
      <c r="BO183" s="1511"/>
      <c r="BP183" s="1511"/>
      <c r="BQ183" s="1511"/>
      <c r="BR183" s="619"/>
      <c r="BS183" s="619"/>
      <c r="BT183" s="629"/>
      <c r="BU183" s="718">
        <f t="shared" si="7"/>
        <v>5.998995884708589E-2</v>
      </c>
      <c r="BV183" s="719"/>
      <c r="BW183" s="719"/>
      <c r="BX183" s="719"/>
      <c r="BY183" s="719"/>
      <c r="BZ183" s="719"/>
    </row>
    <row r="184" spans="1:78" ht="15" customHeight="1">
      <c r="A184" s="550"/>
      <c r="B184" s="557"/>
      <c r="C184" s="557"/>
      <c r="D184" s="557"/>
      <c r="E184" s="557"/>
      <c r="F184" s="558"/>
      <c r="G184" s="245" t="s">
        <v>8</v>
      </c>
      <c r="H184" s="246"/>
      <c r="I184" s="246"/>
      <c r="J184" s="246"/>
      <c r="K184" s="246"/>
      <c r="L184" s="246"/>
      <c r="M184" s="246"/>
      <c r="N184" s="246"/>
      <c r="O184" s="246"/>
      <c r="P184" s="246"/>
      <c r="Q184" s="246"/>
      <c r="R184" s="246"/>
      <c r="S184" s="246"/>
      <c r="T184" s="246"/>
      <c r="U184" s="246"/>
      <c r="V184" s="246"/>
      <c r="W184" s="246"/>
      <c r="X184" s="246"/>
      <c r="Y184" s="246"/>
      <c r="Z184" s="246"/>
      <c r="AA184" s="513"/>
      <c r="AB184" s="601">
        <v>0</v>
      </c>
      <c r="AC184" s="599"/>
      <c r="AD184" s="600"/>
      <c r="AE184" s="598">
        <v>7</v>
      </c>
      <c r="AF184" s="599"/>
      <c r="AG184" s="600"/>
      <c r="AH184" s="598">
        <v>5</v>
      </c>
      <c r="AI184" s="599"/>
      <c r="AJ184" s="608"/>
      <c r="AK184" s="1511">
        <v>28652</v>
      </c>
      <c r="AL184" s="1511"/>
      <c r="AM184" s="1511"/>
      <c r="AN184" s="1511"/>
      <c r="AO184" s="1511"/>
      <c r="AP184" s="1511"/>
      <c r="AQ184" s="1511"/>
      <c r="AR184" s="1511"/>
      <c r="AS184" s="1511"/>
      <c r="AT184" s="1511"/>
      <c r="AU184" s="1511"/>
      <c r="AV184" s="1511"/>
      <c r="AW184" s="1511"/>
      <c r="AX184" s="1511"/>
      <c r="AY184" s="1511"/>
      <c r="AZ184" s="619"/>
      <c r="BA184" s="619"/>
      <c r="BB184" s="729"/>
      <c r="BC184" s="1511">
        <v>28652</v>
      </c>
      <c r="BD184" s="1511"/>
      <c r="BE184" s="1511"/>
      <c r="BF184" s="1511"/>
      <c r="BG184" s="1511"/>
      <c r="BH184" s="1511"/>
      <c r="BI184" s="1511"/>
      <c r="BJ184" s="1511"/>
      <c r="BK184" s="1511"/>
      <c r="BL184" s="1511"/>
      <c r="BM184" s="1511"/>
      <c r="BN184" s="1511"/>
      <c r="BO184" s="1511"/>
      <c r="BP184" s="1511"/>
      <c r="BQ184" s="1511"/>
      <c r="BR184" s="619"/>
      <c r="BS184" s="619"/>
      <c r="BT184" s="629"/>
      <c r="BU184" s="718">
        <f t="shared" si="7"/>
        <v>5.9992504077739831E-2</v>
      </c>
      <c r="BV184" s="719"/>
      <c r="BW184" s="719"/>
      <c r="BX184" s="719"/>
      <c r="BY184" s="719"/>
      <c r="BZ184" s="719"/>
    </row>
    <row r="185" spans="1:78" ht="15" customHeight="1">
      <c r="A185" s="550"/>
      <c r="B185" s="557"/>
      <c r="C185" s="557"/>
      <c r="D185" s="557"/>
      <c r="E185" s="557"/>
      <c r="F185" s="558"/>
      <c r="G185" s="245" t="s">
        <v>9</v>
      </c>
      <c r="H185" s="246"/>
      <c r="I185" s="246"/>
      <c r="J185" s="246"/>
      <c r="K185" s="246"/>
      <c r="L185" s="246"/>
      <c r="M185" s="246"/>
      <c r="N185" s="246"/>
      <c r="O185" s="246"/>
      <c r="P185" s="246"/>
      <c r="Q185" s="246"/>
      <c r="R185" s="246"/>
      <c r="S185" s="246"/>
      <c r="T185" s="246"/>
      <c r="U185" s="246"/>
      <c r="V185" s="246"/>
      <c r="W185" s="246"/>
      <c r="X185" s="246"/>
      <c r="Y185" s="246"/>
      <c r="Z185" s="246"/>
      <c r="AA185" s="513"/>
      <c r="AB185" s="601">
        <v>0</v>
      </c>
      <c r="AC185" s="599"/>
      <c r="AD185" s="600"/>
      <c r="AE185" s="598">
        <v>8</v>
      </c>
      <c r="AF185" s="599"/>
      <c r="AG185" s="600"/>
      <c r="AH185" s="598">
        <v>5</v>
      </c>
      <c r="AI185" s="599"/>
      <c r="AJ185" s="608"/>
      <c r="AK185" s="1511">
        <v>37868</v>
      </c>
      <c r="AL185" s="1511"/>
      <c r="AM185" s="1511"/>
      <c r="AN185" s="1511"/>
      <c r="AO185" s="1511"/>
      <c r="AP185" s="1511"/>
      <c r="AQ185" s="1511"/>
      <c r="AR185" s="1511"/>
      <c r="AS185" s="1511"/>
      <c r="AT185" s="1511"/>
      <c r="AU185" s="1511"/>
      <c r="AV185" s="1511"/>
      <c r="AW185" s="1511"/>
      <c r="AX185" s="1511"/>
      <c r="AY185" s="1511"/>
      <c r="AZ185" s="619"/>
      <c r="BA185" s="619"/>
      <c r="BB185" s="729"/>
      <c r="BC185" s="1511">
        <v>37868</v>
      </c>
      <c r="BD185" s="1511"/>
      <c r="BE185" s="1511"/>
      <c r="BF185" s="1511"/>
      <c r="BG185" s="1511"/>
      <c r="BH185" s="1511"/>
      <c r="BI185" s="1511"/>
      <c r="BJ185" s="1511"/>
      <c r="BK185" s="1511"/>
      <c r="BL185" s="1511"/>
      <c r="BM185" s="1511"/>
      <c r="BN185" s="1511"/>
      <c r="BO185" s="1511"/>
      <c r="BP185" s="1511"/>
      <c r="BQ185" s="1511"/>
      <c r="BR185" s="619"/>
      <c r="BS185" s="619"/>
      <c r="BT185" s="629"/>
      <c r="BU185" s="718">
        <f t="shared" si="7"/>
        <v>5.9995278706809277E-2</v>
      </c>
      <c r="BV185" s="719"/>
      <c r="BW185" s="719"/>
      <c r="BX185" s="719"/>
      <c r="BY185" s="719"/>
      <c r="BZ185" s="719"/>
    </row>
    <row r="186" spans="1:78" ht="15" customHeight="1">
      <c r="A186" s="550"/>
      <c r="B186" s="557"/>
      <c r="C186" s="557"/>
      <c r="D186" s="557"/>
      <c r="E186" s="557"/>
      <c r="F186" s="558"/>
      <c r="G186" s="245" t="s">
        <v>10</v>
      </c>
      <c r="H186" s="246"/>
      <c r="I186" s="246"/>
      <c r="J186" s="246"/>
      <c r="K186" s="246"/>
      <c r="L186" s="246"/>
      <c r="M186" s="246"/>
      <c r="N186" s="246"/>
      <c r="O186" s="246"/>
      <c r="P186" s="246"/>
      <c r="Q186" s="246"/>
      <c r="R186" s="246"/>
      <c r="S186" s="246"/>
      <c r="T186" s="246"/>
      <c r="U186" s="246"/>
      <c r="V186" s="246"/>
      <c r="W186" s="246"/>
      <c r="X186" s="246"/>
      <c r="Y186" s="246"/>
      <c r="Z186" s="246"/>
      <c r="AA186" s="513"/>
      <c r="AB186" s="601">
        <v>0</v>
      </c>
      <c r="AC186" s="599"/>
      <c r="AD186" s="600"/>
      <c r="AE186" s="598">
        <v>9</v>
      </c>
      <c r="AF186" s="599"/>
      <c r="AG186" s="600"/>
      <c r="AH186" s="598">
        <v>5</v>
      </c>
      <c r="AI186" s="599"/>
      <c r="AJ186" s="608"/>
      <c r="AK186" s="1511">
        <v>188935</v>
      </c>
      <c r="AL186" s="1511"/>
      <c r="AM186" s="1511"/>
      <c r="AN186" s="1511"/>
      <c r="AO186" s="1511"/>
      <c r="AP186" s="1511"/>
      <c r="AQ186" s="1511"/>
      <c r="AR186" s="1511"/>
      <c r="AS186" s="1511"/>
      <c r="AT186" s="1511"/>
      <c r="AU186" s="1511"/>
      <c r="AV186" s="1511"/>
      <c r="AW186" s="1511"/>
      <c r="AX186" s="1511"/>
      <c r="AY186" s="1511"/>
      <c r="AZ186" s="619"/>
      <c r="BA186" s="619"/>
      <c r="BB186" s="729"/>
      <c r="BC186" s="1511">
        <v>188935</v>
      </c>
      <c r="BD186" s="1511"/>
      <c r="BE186" s="1511"/>
      <c r="BF186" s="1511"/>
      <c r="BG186" s="1511"/>
      <c r="BH186" s="1511"/>
      <c r="BI186" s="1511"/>
      <c r="BJ186" s="1511"/>
      <c r="BK186" s="1511"/>
      <c r="BL186" s="1511"/>
      <c r="BM186" s="1511"/>
      <c r="BN186" s="1511"/>
      <c r="BO186" s="1511"/>
      <c r="BP186" s="1511"/>
      <c r="BQ186" s="1511"/>
      <c r="BR186" s="619"/>
      <c r="BS186" s="619"/>
      <c r="BT186" s="629"/>
      <c r="BU186" s="718">
        <f t="shared" si="7"/>
        <v>5.9998793260039762E-2</v>
      </c>
      <c r="BV186" s="719"/>
      <c r="BW186" s="719"/>
      <c r="BX186" s="719"/>
      <c r="BY186" s="719"/>
      <c r="BZ186" s="719"/>
    </row>
    <row r="187" spans="1:78" ht="15" customHeight="1" thickBot="1">
      <c r="A187" s="550"/>
      <c r="B187" s="557"/>
      <c r="C187" s="557"/>
      <c r="D187" s="557"/>
      <c r="E187" s="557"/>
      <c r="F187" s="558"/>
      <c r="G187" s="245" t="s">
        <v>378</v>
      </c>
      <c r="H187" s="246"/>
      <c r="I187" s="246"/>
      <c r="J187" s="246"/>
      <c r="K187" s="246"/>
      <c r="L187" s="246"/>
      <c r="M187" s="246"/>
      <c r="N187" s="246"/>
      <c r="O187" s="246"/>
      <c r="P187" s="246"/>
      <c r="Q187" s="246"/>
      <c r="R187" s="246"/>
      <c r="S187" s="246"/>
      <c r="T187" s="246"/>
      <c r="U187" s="246"/>
      <c r="V187" s="246"/>
      <c r="W187" s="246"/>
      <c r="X187" s="246"/>
      <c r="Y187" s="246"/>
      <c r="Z187" s="246"/>
      <c r="AA187" s="513"/>
      <c r="AB187" s="646">
        <v>1</v>
      </c>
      <c r="AC187" s="647"/>
      <c r="AD187" s="648"/>
      <c r="AE187" s="649">
        <v>0</v>
      </c>
      <c r="AF187" s="647"/>
      <c r="AG187" s="648"/>
      <c r="AH187" s="649">
        <v>5</v>
      </c>
      <c r="AI187" s="647"/>
      <c r="AJ187" s="650"/>
      <c r="AK187" s="321">
        <f>SUM(AK178:BB186)</f>
        <v>556144</v>
      </c>
      <c r="AL187" s="321"/>
      <c r="AM187" s="321"/>
      <c r="AN187" s="321"/>
      <c r="AO187" s="321"/>
      <c r="AP187" s="321"/>
      <c r="AQ187" s="321"/>
      <c r="AR187" s="321"/>
      <c r="AS187" s="321"/>
      <c r="AT187" s="321"/>
      <c r="AU187" s="321"/>
      <c r="AV187" s="321"/>
      <c r="AW187" s="321"/>
      <c r="AX187" s="321"/>
      <c r="AY187" s="321"/>
      <c r="AZ187" s="626"/>
      <c r="BA187" s="626"/>
      <c r="BB187" s="717"/>
      <c r="BC187" s="321">
        <f>SUM(BC178:BT186)</f>
        <v>556144</v>
      </c>
      <c r="BD187" s="321"/>
      <c r="BE187" s="321"/>
      <c r="BF187" s="321"/>
      <c r="BG187" s="321"/>
      <c r="BH187" s="321"/>
      <c r="BI187" s="321"/>
      <c r="BJ187" s="321"/>
      <c r="BK187" s="321"/>
      <c r="BL187" s="321"/>
      <c r="BM187" s="321"/>
      <c r="BN187" s="321"/>
      <c r="BO187" s="321"/>
      <c r="BP187" s="321"/>
      <c r="BQ187" s="321"/>
      <c r="BR187" s="626"/>
      <c r="BS187" s="626"/>
      <c r="BT187" s="627"/>
      <c r="BU187" s="718">
        <f t="shared" si="7"/>
        <v>5.9985184475712078E-2</v>
      </c>
      <c r="BV187" s="719"/>
      <c r="BW187" s="719"/>
      <c r="BX187" s="719"/>
      <c r="BY187" s="719"/>
      <c r="BZ187" s="719"/>
    </row>
    <row r="188" spans="1:78" ht="11.25" customHeight="1" thickBot="1">
      <c r="A188" s="550"/>
      <c r="B188" s="557"/>
      <c r="C188" s="557"/>
      <c r="D188" s="557"/>
      <c r="E188" s="557"/>
      <c r="F188" s="558"/>
      <c r="G188" s="118"/>
      <c r="H188" s="119"/>
      <c r="I188" s="119"/>
      <c r="J188" s="119"/>
      <c r="K188" s="119"/>
      <c r="L188" s="119"/>
      <c r="M188" s="119"/>
      <c r="N188" s="119"/>
      <c r="O188" s="119"/>
      <c r="P188" s="119"/>
      <c r="Q188" s="119"/>
      <c r="R188" s="119"/>
      <c r="S188" s="119"/>
      <c r="T188" s="119"/>
      <c r="U188" s="119"/>
      <c r="V188" s="119"/>
      <c r="W188" s="119"/>
      <c r="X188" s="119"/>
      <c r="Y188" s="119"/>
      <c r="Z188" s="119"/>
      <c r="AA188" s="119"/>
      <c r="AB188" s="39"/>
      <c r="AC188" s="39"/>
      <c r="AD188" s="39"/>
      <c r="AE188" s="39"/>
      <c r="AF188" s="39"/>
      <c r="AG188" s="39"/>
      <c r="AH188" s="39"/>
      <c r="AI188" s="39"/>
      <c r="AJ188" s="39"/>
      <c r="AK188" s="38"/>
      <c r="AL188" s="38"/>
      <c r="AM188" s="38"/>
      <c r="AN188" s="38"/>
      <c r="AO188" s="38"/>
      <c r="AP188" s="38"/>
      <c r="AQ188" s="38"/>
      <c r="AR188" s="38"/>
      <c r="AS188" s="38"/>
      <c r="AT188" s="38"/>
      <c r="AU188" s="38"/>
      <c r="AV188" s="38"/>
      <c r="AW188" s="38"/>
      <c r="AX188" s="38"/>
      <c r="AY188" s="38"/>
      <c r="BC188" s="38"/>
      <c r="BD188" s="38"/>
      <c r="BE188" s="38"/>
      <c r="BF188" s="38"/>
      <c r="BG188" s="38"/>
      <c r="BH188" s="38"/>
      <c r="BI188" s="38"/>
      <c r="BJ188" s="38"/>
      <c r="BK188" s="38"/>
      <c r="BL188" s="38"/>
      <c r="BM188" s="38"/>
      <c r="BN188" s="38"/>
      <c r="BO188" s="38"/>
      <c r="BP188" s="38"/>
      <c r="BQ188" s="38"/>
      <c r="BU188" s="17"/>
      <c r="BV188" s="17"/>
      <c r="BW188" s="17"/>
      <c r="BX188" s="17"/>
      <c r="BY188" s="17"/>
      <c r="BZ188" s="17"/>
    </row>
    <row r="189" spans="1:78" ht="15" customHeight="1">
      <c r="A189" s="550"/>
      <c r="B189" s="557"/>
      <c r="C189" s="557"/>
      <c r="D189" s="557"/>
      <c r="E189" s="557"/>
      <c r="F189" s="558"/>
      <c r="G189" s="245" t="s">
        <v>11</v>
      </c>
      <c r="H189" s="246"/>
      <c r="I189" s="246"/>
      <c r="J189" s="246"/>
      <c r="K189" s="246"/>
      <c r="L189" s="246"/>
      <c r="M189" s="246"/>
      <c r="N189" s="246"/>
      <c r="O189" s="246"/>
      <c r="P189" s="246"/>
      <c r="Q189" s="246"/>
      <c r="R189" s="246"/>
      <c r="S189" s="246"/>
      <c r="T189" s="246"/>
      <c r="U189" s="246"/>
      <c r="V189" s="246"/>
      <c r="W189" s="246"/>
      <c r="X189" s="246"/>
      <c r="Y189" s="246"/>
      <c r="Z189" s="246"/>
      <c r="AA189" s="513"/>
      <c r="AB189" s="606">
        <v>1</v>
      </c>
      <c r="AC189" s="603"/>
      <c r="AD189" s="607"/>
      <c r="AE189" s="602">
        <v>1</v>
      </c>
      <c r="AF189" s="603"/>
      <c r="AG189" s="607"/>
      <c r="AH189" s="602">
        <v>5</v>
      </c>
      <c r="AI189" s="603"/>
      <c r="AJ189" s="604"/>
      <c r="AK189" s="347">
        <f>SUM(AK178:BB180)</f>
        <v>139960</v>
      </c>
      <c r="AL189" s="347"/>
      <c r="AM189" s="347"/>
      <c r="AN189" s="347"/>
      <c r="AO189" s="347"/>
      <c r="AP189" s="347"/>
      <c r="AQ189" s="347"/>
      <c r="AR189" s="347"/>
      <c r="AS189" s="347"/>
      <c r="AT189" s="347"/>
      <c r="AU189" s="347"/>
      <c r="AV189" s="347"/>
      <c r="AW189" s="347"/>
      <c r="AX189" s="347"/>
      <c r="AY189" s="347"/>
      <c r="AZ189" s="605"/>
      <c r="BA189" s="605"/>
      <c r="BB189" s="730"/>
      <c r="BC189" s="347">
        <f>SUM(BC178:BT180)</f>
        <v>139960</v>
      </c>
      <c r="BD189" s="347"/>
      <c r="BE189" s="347"/>
      <c r="BF189" s="347"/>
      <c r="BG189" s="347"/>
      <c r="BH189" s="347"/>
      <c r="BI189" s="347"/>
      <c r="BJ189" s="347"/>
      <c r="BK189" s="347"/>
      <c r="BL189" s="347"/>
      <c r="BM189" s="347"/>
      <c r="BN189" s="347"/>
      <c r="BO189" s="347"/>
      <c r="BP189" s="347"/>
      <c r="BQ189" s="347"/>
      <c r="BR189" s="605"/>
      <c r="BS189" s="605"/>
      <c r="BT189" s="628"/>
      <c r="BU189" s="718">
        <f>IF(CM156=0,0,IF(AK189=0,0,AK189/CM156))</f>
        <v>5.9960920011978475E-2</v>
      </c>
      <c r="BV189" s="719"/>
      <c r="BW189" s="719"/>
      <c r="BX189" s="719"/>
      <c r="BY189" s="719"/>
      <c r="BZ189" s="719"/>
    </row>
    <row r="190" spans="1:78" ht="15" customHeight="1">
      <c r="A190" s="550"/>
      <c r="B190" s="557"/>
      <c r="C190" s="557"/>
      <c r="D190" s="557"/>
      <c r="E190" s="557"/>
      <c r="F190" s="558"/>
      <c r="G190" s="245" t="s">
        <v>12</v>
      </c>
      <c r="H190" s="246"/>
      <c r="I190" s="246"/>
      <c r="J190" s="246"/>
      <c r="K190" s="246"/>
      <c r="L190" s="246"/>
      <c r="M190" s="246"/>
      <c r="N190" s="246"/>
      <c r="O190" s="246"/>
      <c r="P190" s="246"/>
      <c r="Q190" s="246"/>
      <c r="R190" s="246"/>
      <c r="S190" s="246"/>
      <c r="T190" s="246"/>
      <c r="U190" s="246"/>
      <c r="V190" s="246"/>
      <c r="W190" s="246"/>
      <c r="X190" s="246"/>
      <c r="Y190" s="246"/>
      <c r="Z190" s="246"/>
      <c r="AA190" s="513"/>
      <c r="AB190" s="601">
        <v>1</v>
      </c>
      <c r="AC190" s="599"/>
      <c r="AD190" s="600"/>
      <c r="AE190" s="598">
        <v>2</v>
      </c>
      <c r="AF190" s="599"/>
      <c r="AG190" s="600"/>
      <c r="AH190" s="598">
        <v>5</v>
      </c>
      <c r="AI190" s="599"/>
      <c r="AJ190" s="608"/>
      <c r="AK190" s="330">
        <f>SUM(AK181:BB184)</f>
        <v>189381</v>
      </c>
      <c r="AL190" s="330"/>
      <c r="AM190" s="330"/>
      <c r="AN190" s="330"/>
      <c r="AO190" s="330"/>
      <c r="AP190" s="330"/>
      <c r="AQ190" s="330"/>
      <c r="AR190" s="330"/>
      <c r="AS190" s="330"/>
      <c r="AT190" s="330"/>
      <c r="AU190" s="330"/>
      <c r="AV190" s="330"/>
      <c r="AW190" s="330"/>
      <c r="AX190" s="330"/>
      <c r="AY190" s="330"/>
      <c r="AZ190" s="619"/>
      <c r="BA190" s="619"/>
      <c r="BB190" s="729"/>
      <c r="BC190" s="330">
        <f>SUM(BC181:BT184)</f>
        <v>189381</v>
      </c>
      <c r="BD190" s="330"/>
      <c r="BE190" s="330"/>
      <c r="BF190" s="330"/>
      <c r="BG190" s="330"/>
      <c r="BH190" s="330"/>
      <c r="BI190" s="330"/>
      <c r="BJ190" s="330"/>
      <c r="BK190" s="330"/>
      <c r="BL190" s="330"/>
      <c r="BM190" s="330"/>
      <c r="BN190" s="330"/>
      <c r="BO190" s="330"/>
      <c r="BP190" s="330"/>
      <c r="BQ190" s="330"/>
      <c r="BR190" s="619"/>
      <c r="BS190" s="619"/>
      <c r="BT190" s="629"/>
      <c r="BU190" s="718">
        <f>IF(CM157=0,0,IF(AK190=0,0,AK190/CM157))</f>
        <v>5.9987532491227451E-2</v>
      </c>
      <c r="BV190" s="719"/>
      <c r="BW190" s="719"/>
      <c r="BX190" s="719"/>
      <c r="BY190" s="719"/>
      <c r="BZ190" s="719"/>
    </row>
    <row r="191" spans="1:78" ht="15" customHeight="1">
      <c r="A191" s="550"/>
      <c r="B191" s="557"/>
      <c r="C191" s="557"/>
      <c r="D191" s="557"/>
      <c r="E191" s="557"/>
      <c r="F191" s="558"/>
      <c r="G191" s="245" t="s">
        <v>9</v>
      </c>
      <c r="H191" s="246"/>
      <c r="I191" s="246"/>
      <c r="J191" s="246"/>
      <c r="K191" s="246"/>
      <c r="L191" s="246"/>
      <c r="M191" s="246"/>
      <c r="N191" s="246"/>
      <c r="O191" s="246"/>
      <c r="P191" s="246"/>
      <c r="Q191" s="246"/>
      <c r="R191" s="246"/>
      <c r="S191" s="246"/>
      <c r="T191" s="246"/>
      <c r="U191" s="246"/>
      <c r="V191" s="246"/>
      <c r="W191" s="246"/>
      <c r="X191" s="246"/>
      <c r="Y191" s="246"/>
      <c r="Z191" s="246"/>
      <c r="AA191" s="513"/>
      <c r="AB191" s="601">
        <v>1</v>
      </c>
      <c r="AC191" s="599"/>
      <c r="AD191" s="600"/>
      <c r="AE191" s="598">
        <v>3</v>
      </c>
      <c r="AF191" s="599"/>
      <c r="AG191" s="600"/>
      <c r="AH191" s="598">
        <v>5</v>
      </c>
      <c r="AI191" s="599"/>
      <c r="AJ191" s="608"/>
      <c r="AK191" s="330">
        <f>AK185</f>
        <v>37868</v>
      </c>
      <c r="AL191" s="330"/>
      <c r="AM191" s="330"/>
      <c r="AN191" s="330"/>
      <c r="AO191" s="330"/>
      <c r="AP191" s="330"/>
      <c r="AQ191" s="330"/>
      <c r="AR191" s="330"/>
      <c r="AS191" s="330"/>
      <c r="AT191" s="330"/>
      <c r="AU191" s="330"/>
      <c r="AV191" s="330"/>
      <c r="AW191" s="330"/>
      <c r="AX191" s="330"/>
      <c r="AY191" s="330"/>
      <c r="AZ191" s="619"/>
      <c r="BA191" s="619"/>
      <c r="BB191" s="729"/>
      <c r="BC191" s="330">
        <f>BC185</f>
        <v>37868</v>
      </c>
      <c r="BD191" s="330"/>
      <c r="BE191" s="330"/>
      <c r="BF191" s="330"/>
      <c r="BG191" s="330"/>
      <c r="BH191" s="330"/>
      <c r="BI191" s="330"/>
      <c r="BJ191" s="330"/>
      <c r="BK191" s="330"/>
      <c r="BL191" s="330"/>
      <c r="BM191" s="330"/>
      <c r="BN191" s="330"/>
      <c r="BO191" s="330"/>
      <c r="BP191" s="330"/>
      <c r="BQ191" s="330"/>
      <c r="BR191" s="619"/>
      <c r="BS191" s="619"/>
      <c r="BT191" s="629"/>
      <c r="BU191" s="718">
        <f>IF(CM158=0,0,IF(AK191=0,0,AK191/CM158))</f>
        <v>5.9995278706809277E-2</v>
      </c>
      <c r="BV191" s="719"/>
      <c r="BW191" s="719"/>
      <c r="BX191" s="719"/>
      <c r="BY191" s="719"/>
      <c r="BZ191" s="719"/>
    </row>
    <row r="192" spans="1:78" ht="15" customHeight="1" thickBot="1">
      <c r="A192" s="559"/>
      <c r="B192" s="553"/>
      <c r="C192" s="553"/>
      <c r="D192" s="553"/>
      <c r="E192" s="553"/>
      <c r="F192" s="560"/>
      <c r="G192" s="245" t="s">
        <v>10</v>
      </c>
      <c r="H192" s="246"/>
      <c r="I192" s="246"/>
      <c r="J192" s="246"/>
      <c r="K192" s="246"/>
      <c r="L192" s="246"/>
      <c r="M192" s="246"/>
      <c r="N192" s="246"/>
      <c r="O192" s="246"/>
      <c r="P192" s="246"/>
      <c r="Q192" s="246"/>
      <c r="R192" s="246"/>
      <c r="S192" s="246"/>
      <c r="T192" s="246"/>
      <c r="U192" s="246"/>
      <c r="V192" s="246"/>
      <c r="W192" s="246"/>
      <c r="X192" s="246"/>
      <c r="Y192" s="246"/>
      <c r="Z192" s="246"/>
      <c r="AA192" s="513"/>
      <c r="AB192" s="646">
        <v>1</v>
      </c>
      <c r="AC192" s="647"/>
      <c r="AD192" s="648"/>
      <c r="AE192" s="649">
        <v>4</v>
      </c>
      <c r="AF192" s="647"/>
      <c r="AG192" s="648"/>
      <c r="AH192" s="649">
        <v>5</v>
      </c>
      <c r="AI192" s="647"/>
      <c r="AJ192" s="650"/>
      <c r="AK192" s="321">
        <f>AK186</f>
        <v>188935</v>
      </c>
      <c r="AL192" s="321"/>
      <c r="AM192" s="321"/>
      <c r="AN192" s="321"/>
      <c r="AO192" s="321"/>
      <c r="AP192" s="321"/>
      <c r="AQ192" s="321"/>
      <c r="AR192" s="321"/>
      <c r="AS192" s="321"/>
      <c r="AT192" s="321"/>
      <c r="AU192" s="321"/>
      <c r="AV192" s="321"/>
      <c r="AW192" s="321"/>
      <c r="AX192" s="321"/>
      <c r="AY192" s="321"/>
      <c r="AZ192" s="626"/>
      <c r="BA192" s="626"/>
      <c r="BB192" s="717"/>
      <c r="BC192" s="321">
        <f>BC186</f>
        <v>188935</v>
      </c>
      <c r="BD192" s="321"/>
      <c r="BE192" s="321"/>
      <c r="BF192" s="321"/>
      <c r="BG192" s="321"/>
      <c r="BH192" s="321"/>
      <c r="BI192" s="321"/>
      <c r="BJ192" s="321"/>
      <c r="BK192" s="321"/>
      <c r="BL192" s="321"/>
      <c r="BM192" s="321"/>
      <c r="BN192" s="321"/>
      <c r="BO192" s="321"/>
      <c r="BP192" s="321"/>
      <c r="BQ192" s="321"/>
      <c r="BR192" s="626"/>
      <c r="BS192" s="626"/>
      <c r="BT192" s="627"/>
      <c r="BU192" s="718">
        <f>IF(CM159=0,0,IF(AK192=0,0,AK192/CM159))</f>
        <v>5.9998793260039762E-2</v>
      </c>
      <c r="BV192" s="719"/>
      <c r="BW192" s="719"/>
      <c r="BX192" s="719"/>
      <c r="BY192" s="719"/>
      <c r="BZ192" s="719"/>
    </row>
    <row r="193" spans="1:137" ht="11.25" customHeight="1" thickBot="1">
      <c r="M193" s="16"/>
      <c r="R193" s="16"/>
      <c r="U193" s="17"/>
      <c r="V193" s="17"/>
      <c r="W193" s="17"/>
      <c r="AB193" s="32"/>
      <c r="AC193" s="32"/>
      <c r="AD193" s="32"/>
      <c r="AE193" s="32"/>
      <c r="AF193" s="32"/>
      <c r="AG193" s="32"/>
      <c r="AH193" s="32"/>
      <c r="AI193" s="32"/>
      <c r="AJ193" s="32"/>
      <c r="AK193" s="33"/>
      <c r="AL193" s="33"/>
      <c r="AM193" s="33"/>
      <c r="AN193" s="33"/>
      <c r="AO193" s="33"/>
      <c r="AP193" s="33"/>
      <c r="AQ193" s="33"/>
      <c r="AR193" s="33"/>
      <c r="AS193" s="33"/>
      <c r="AT193" s="33"/>
      <c r="AU193" s="33"/>
      <c r="AV193" s="33"/>
      <c r="AW193" s="33"/>
      <c r="AX193" s="33"/>
      <c r="AY193" s="33"/>
      <c r="BC193" s="33"/>
      <c r="BD193" s="33"/>
      <c r="BE193" s="33"/>
      <c r="BF193" s="33"/>
      <c r="BG193" s="33"/>
      <c r="BH193" s="33"/>
      <c r="BI193" s="33"/>
      <c r="BJ193" s="33"/>
      <c r="BK193" s="33"/>
      <c r="BL193" s="33"/>
      <c r="BM193" s="33"/>
      <c r="BN193" s="33"/>
      <c r="BO193" s="33"/>
      <c r="BP193" s="33"/>
      <c r="BQ193" s="33"/>
      <c r="BU193" s="17"/>
      <c r="BV193" s="17"/>
      <c r="BW193" s="17"/>
      <c r="BX193" s="17"/>
      <c r="BY193" s="17"/>
      <c r="BZ193" s="17"/>
    </row>
    <row r="194" spans="1:137" ht="15" customHeight="1">
      <c r="A194" s="433" t="s">
        <v>14</v>
      </c>
      <c r="B194" s="547"/>
      <c r="C194" s="547"/>
      <c r="D194" s="434" t="s">
        <v>15</v>
      </c>
      <c r="E194" s="434"/>
      <c r="F194" s="435"/>
      <c r="G194" s="245" t="s">
        <v>858</v>
      </c>
      <c r="H194" s="246"/>
      <c r="I194" s="246"/>
      <c r="J194" s="246"/>
      <c r="K194" s="246"/>
      <c r="L194" s="246"/>
      <c r="M194" s="246"/>
      <c r="N194" s="246"/>
      <c r="O194" s="246"/>
      <c r="P194" s="246"/>
      <c r="Q194" s="246"/>
      <c r="R194" s="246"/>
      <c r="S194" s="246"/>
      <c r="T194" s="246"/>
      <c r="U194" s="246"/>
      <c r="V194" s="246"/>
      <c r="W194" s="246"/>
      <c r="X194" s="246"/>
      <c r="Y194" s="246"/>
      <c r="Z194" s="246"/>
      <c r="AA194" s="513"/>
      <c r="AB194" s="606">
        <v>1</v>
      </c>
      <c r="AC194" s="603"/>
      <c r="AD194" s="607"/>
      <c r="AE194" s="602">
        <v>5</v>
      </c>
      <c r="AF194" s="603"/>
      <c r="AG194" s="607"/>
      <c r="AH194" s="602">
        <v>5</v>
      </c>
      <c r="AI194" s="603"/>
      <c r="AJ194" s="604"/>
      <c r="AK194" s="1504">
        <v>219510</v>
      </c>
      <c r="AL194" s="1504"/>
      <c r="AM194" s="1504"/>
      <c r="AN194" s="1504"/>
      <c r="AO194" s="1504"/>
      <c r="AP194" s="1504"/>
      <c r="AQ194" s="1504"/>
      <c r="AR194" s="1504"/>
      <c r="AS194" s="1504"/>
      <c r="AT194" s="1504"/>
      <c r="AU194" s="1504"/>
      <c r="AV194" s="1504"/>
      <c r="AW194" s="1504"/>
      <c r="AX194" s="1504"/>
      <c r="AY194" s="1504"/>
      <c r="AZ194" s="605"/>
      <c r="BA194" s="605"/>
      <c r="BB194" s="730"/>
      <c r="BC194" s="1504">
        <v>219510</v>
      </c>
      <c r="BD194" s="1504"/>
      <c r="BE194" s="1504"/>
      <c r="BF194" s="1504"/>
      <c r="BG194" s="1504"/>
      <c r="BH194" s="1504"/>
      <c r="BI194" s="1504"/>
      <c r="BJ194" s="1504"/>
      <c r="BK194" s="1504"/>
      <c r="BL194" s="1504"/>
      <c r="BM194" s="1504"/>
      <c r="BN194" s="1504"/>
      <c r="BO194" s="1504"/>
      <c r="BP194" s="1504"/>
      <c r="BQ194" s="1504"/>
      <c r="BR194" s="605"/>
      <c r="BS194" s="605"/>
      <c r="BT194" s="628"/>
      <c r="BU194" s="718">
        <f>IF(CM161=0,0,IF(AK194=0,0,AK194/CM161))</f>
        <v>3.9974978078502178E-2</v>
      </c>
      <c r="BV194" s="719"/>
      <c r="BW194" s="719"/>
      <c r="BX194" s="719"/>
      <c r="BY194" s="719"/>
      <c r="BZ194" s="719"/>
    </row>
    <row r="195" spans="1:137" ht="15" customHeight="1">
      <c r="A195" s="548"/>
      <c r="B195" s="549"/>
      <c r="C195" s="549"/>
      <c r="D195" s="551"/>
      <c r="E195" s="551"/>
      <c r="F195" s="552"/>
      <c r="G195" s="505" t="s">
        <v>317</v>
      </c>
      <c r="H195" s="506"/>
      <c r="I195" s="506"/>
      <c r="J195" s="506"/>
      <c r="K195" s="506"/>
      <c r="L195" s="506"/>
      <c r="M195" s="506"/>
      <c r="N195" s="506"/>
      <c r="O195" s="506"/>
      <c r="P195" s="506"/>
      <c r="Q195" s="506"/>
      <c r="R195" s="506"/>
      <c r="S195" s="506"/>
      <c r="T195" s="506"/>
      <c r="U195" s="506"/>
      <c r="V195" s="506"/>
      <c r="W195" s="506"/>
      <c r="X195" s="506"/>
      <c r="Y195" s="506"/>
      <c r="Z195" s="506"/>
      <c r="AA195" s="507"/>
      <c r="AB195" s="601">
        <v>1</v>
      </c>
      <c r="AC195" s="599"/>
      <c r="AD195" s="600"/>
      <c r="AE195" s="598">
        <v>6</v>
      </c>
      <c r="AF195" s="599"/>
      <c r="AG195" s="600"/>
      <c r="AH195" s="598">
        <v>5</v>
      </c>
      <c r="AI195" s="599"/>
      <c r="AJ195" s="608"/>
      <c r="AK195" s="1511">
        <v>25245</v>
      </c>
      <c r="AL195" s="1511"/>
      <c r="AM195" s="1511"/>
      <c r="AN195" s="1511"/>
      <c r="AO195" s="1511"/>
      <c r="AP195" s="1511"/>
      <c r="AQ195" s="1511"/>
      <c r="AR195" s="1511"/>
      <c r="AS195" s="1511"/>
      <c r="AT195" s="1511"/>
      <c r="AU195" s="1511"/>
      <c r="AV195" s="1511"/>
      <c r="AW195" s="1511"/>
      <c r="AX195" s="1511"/>
      <c r="AY195" s="1511"/>
      <c r="AZ195" s="619"/>
      <c r="BA195" s="619"/>
      <c r="BB195" s="729"/>
      <c r="BC195" s="1511">
        <v>25245</v>
      </c>
      <c r="BD195" s="1511"/>
      <c r="BE195" s="1511"/>
      <c r="BF195" s="1511"/>
      <c r="BG195" s="1511"/>
      <c r="BH195" s="1511"/>
      <c r="BI195" s="1511"/>
      <c r="BJ195" s="1511"/>
      <c r="BK195" s="1511"/>
      <c r="BL195" s="1511"/>
      <c r="BM195" s="1511"/>
      <c r="BN195" s="1511"/>
      <c r="BO195" s="1511"/>
      <c r="BP195" s="1511"/>
      <c r="BQ195" s="1511"/>
      <c r="BR195" s="619"/>
      <c r="BS195" s="619"/>
      <c r="BT195" s="629"/>
      <c r="BU195" s="718">
        <f>IF(CM162=0,0,IF(AK195=0,0,AK195/CM162))</f>
        <v>3.9996324362348165E-2</v>
      </c>
      <c r="BV195" s="719"/>
      <c r="BW195" s="719"/>
      <c r="BX195" s="719"/>
      <c r="BY195" s="719"/>
      <c r="BZ195" s="719"/>
    </row>
    <row r="196" spans="1:137" ht="15" customHeight="1">
      <c r="A196" s="550"/>
      <c r="B196" s="549"/>
      <c r="C196" s="549"/>
      <c r="D196" s="551"/>
      <c r="E196" s="551"/>
      <c r="F196" s="552"/>
      <c r="G196" s="731" t="s">
        <v>333</v>
      </c>
      <c r="H196" s="732"/>
      <c r="I196" s="732"/>
      <c r="J196" s="732"/>
      <c r="K196" s="732"/>
      <c r="L196" s="732"/>
      <c r="M196" s="732"/>
      <c r="N196" s="732"/>
      <c r="O196" s="732"/>
      <c r="P196" s="732"/>
      <c r="Q196" s="732"/>
      <c r="R196" s="732"/>
      <c r="S196" s="732"/>
      <c r="T196" s="732"/>
      <c r="U196" s="732"/>
      <c r="V196" s="732"/>
      <c r="W196" s="732"/>
      <c r="X196" s="732"/>
      <c r="Y196" s="732"/>
      <c r="Z196" s="732"/>
      <c r="AA196" s="732"/>
      <c r="AB196" s="601">
        <v>1</v>
      </c>
      <c r="AC196" s="599"/>
      <c r="AD196" s="600"/>
      <c r="AE196" s="598">
        <v>7</v>
      </c>
      <c r="AF196" s="599"/>
      <c r="AG196" s="600"/>
      <c r="AH196" s="598">
        <v>5</v>
      </c>
      <c r="AI196" s="599"/>
      <c r="AJ196" s="608"/>
      <c r="AK196" s="1511">
        <v>125953</v>
      </c>
      <c r="AL196" s="1511"/>
      <c r="AM196" s="1511"/>
      <c r="AN196" s="1511"/>
      <c r="AO196" s="1511"/>
      <c r="AP196" s="1511"/>
      <c r="AQ196" s="1511"/>
      <c r="AR196" s="1511"/>
      <c r="AS196" s="1511"/>
      <c r="AT196" s="1511"/>
      <c r="AU196" s="1511"/>
      <c r="AV196" s="1511"/>
      <c r="AW196" s="1511"/>
      <c r="AX196" s="1511"/>
      <c r="AY196" s="1511"/>
      <c r="AZ196" s="619"/>
      <c r="BA196" s="619"/>
      <c r="BB196" s="729"/>
      <c r="BC196" s="1511">
        <v>125953</v>
      </c>
      <c r="BD196" s="1511"/>
      <c r="BE196" s="1511"/>
      <c r="BF196" s="1511"/>
      <c r="BG196" s="1511"/>
      <c r="BH196" s="1511"/>
      <c r="BI196" s="1511"/>
      <c r="BJ196" s="1511"/>
      <c r="BK196" s="1511"/>
      <c r="BL196" s="1511"/>
      <c r="BM196" s="1511"/>
      <c r="BN196" s="1511"/>
      <c r="BO196" s="1511"/>
      <c r="BP196" s="1511"/>
      <c r="BQ196" s="1511"/>
      <c r="BR196" s="619"/>
      <c r="BS196" s="619"/>
      <c r="BT196" s="629"/>
      <c r="BU196" s="718">
        <f>IF(CM163=0,0,IF(AK196=0,0,AK196/CM163))</f>
        <v>3.9998031108485925E-2</v>
      </c>
      <c r="BV196" s="719"/>
      <c r="BW196" s="719"/>
      <c r="BX196" s="719"/>
      <c r="BY196" s="719"/>
      <c r="BZ196" s="719"/>
    </row>
    <row r="197" spans="1:137" ht="15" customHeight="1" thickBot="1">
      <c r="A197" s="436"/>
      <c r="B197" s="553"/>
      <c r="C197" s="553"/>
      <c r="D197" s="437"/>
      <c r="E197" s="437"/>
      <c r="F197" s="438"/>
      <c r="G197" s="245" t="s">
        <v>378</v>
      </c>
      <c r="H197" s="246"/>
      <c r="I197" s="246"/>
      <c r="J197" s="246"/>
      <c r="K197" s="246"/>
      <c r="L197" s="246"/>
      <c r="M197" s="246"/>
      <c r="N197" s="246"/>
      <c r="O197" s="246"/>
      <c r="P197" s="246"/>
      <c r="Q197" s="246"/>
      <c r="R197" s="246"/>
      <c r="S197" s="246"/>
      <c r="T197" s="246"/>
      <c r="U197" s="246"/>
      <c r="V197" s="246"/>
      <c r="W197" s="246"/>
      <c r="X197" s="246"/>
      <c r="Y197" s="246"/>
      <c r="Z197" s="246"/>
      <c r="AA197" s="513"/>
      <c r="AB197" s="646">
        <v>1</v>
      </c>
      <c r="AC197" s="647"/>
      <c r="AD197" s="648"/>
      <c r="AE197" s="649">
        <v>8</v>
      </c>
      <c r="AF197" s="647"/>
      <c r="AG197" s="648"/>
      <c r="AH197" s="649">
        <v>5</v>
      </c>
      <c r="AI197" s="647"/>
      <c r="AJ197" s="650"/>
      <c r="AK197" s="321">
        <f>SUM(AK194:BB196)</f>
        <v>370708</v>
      </c>
      <c r="AL197" s="321"/>
      <c r="AM197" s="321"/>
      <c r="AN197" s="321"/>
      <c r="AO197" s="321"/>
      <c r="AP197" s="321"/>
      <c r="AQ197" s="321"/>
      <c r="AR197" s="321"/>
      <c r="AS197" s="321"/>
      <c r="AT197" s="321"/>
      <c r="AU197" s="321"/>
      <c r="AV197" s="321"/>
      <c r="AW197" s="321"/>
      <c r="AX197" s="321"/>
      <c r="AY197" s="321"/>
      <c r="AZ197" s="626"/>
      <c r="BA197" s="626"/>
      <c r="BB197" s="717"/>
      <c r="BC197" s="321">
        <f>SUM(BC194:BT196)</f>
        <v>370708</v>
      </c>
      <c r="BD197" s="321"/>
      <c r="BE197" s="321"/>
      <c r="BF197" s="321"/>
      <c r="BG197" s="321"/>
      <c r="BH197" s="321"/>
      <c r="BI197" s="321"/>
      <c r="BJ197" s="321"/>
      <c r="BK197" s="321"/>
      <c r="BL197" s="321"/>
      <c r="BM197" s="321"/>
      <c r="BN197" s="321"/>
      <c r="BO197" s="321"/>
      <c r="BP197" s="321"/>
      <c r="BQ197" s="321"/>
      <c r="BR197" s="626"/>
      <c r="BS197" s="626"/>
      <c r="BT197" s="627"/>
      <c r="BU197" s="718">
        <f>IF(CM164=0,0,IF(AK197=0,0,AK197/CM164))</f>
        <v>3.9984261188340683E-2</v>
      </c>
      <c r="BV197" s="719"/>
      <c r="BW197" s="719"/>
      <c r="BX197" s="719"/>
      <c r="BY197" s="719"/>
      <c r="BZ197" s="719"/>
    </row>
    <row r="198" spans="1:137" s="17" customFormat="1" ht="5.0999999999999996" customHeight="1">
      <c r="A198" s="35"/>
      <c r="B198" s="40"/>
      <c r="C198" s="40"/>
      <c r="D198" s="36"/>
      <c r="E198" s="36"/>
      <c r="F198" s="36"/>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37"/>
      <c r="AC198" s="37"/>
      <c r="AD198" s="37"/>
      <c r="AE198" s="37"/>
      <c r="AF198" s="37"/>
      <c r="AG198" s="37"/>
      <c r="AH198" s="37"/>
      <c r="AI198" s="37"/>
      <c r="AJ198" s="37"/>
      <c r="AK198" s="143"/>
      <c r="AL198" s="41"/>
      <c r="AM198" s="41"/>
      <c r="AN198" s="41"/>
      <c r="AO198" s="41"/>
      <c r="AP198" s="41"/>
      <c r="AQ198" s="41"/>
      <c r="AR198" s="41"/>
      <c r="AS198" s="41"/>
      <c r="AT198" s="143"/>
      <c r="AU198" s="41"/>
      <c r="AV198" s="41"/>
      <c r="AW198" s="41"/>
      <c r="AX198" s="41"/>
      <c r="AY198" s="41"/>
      <c r="AZ198" s="41"/>
      <c r="BA198" s="41"/>
      <c r="BB198" s="143"/>
      <c r="BC198" s="143"/>
      <c r="BD198" s="143"/>
      <c r="BE198" s="143"/>
      <c r="BF198" s="143"/>
      <c r="BG198" s="143"/>
      <c r="BH198" s="143"/>
      <c r="BI198" s="143"/>
      <c r="BJ198" s="143"/>
      <c r="BK198" s="143"/>
      <c r="BL198" s="143"/>
      <c r="BM198" s="143"/>
      <c r="BN198" s="143"/>
      <c r="BO198" s="143"/>
      <c r="BP198" s="143"/>
      <c r="BQ198" s="143"/>
      <c r="BR198" s="143"/>
      <c r="BS198" s="143"/>
      <c r="BT198" s="143"/>
      <c r="BU198" s="143"/>
      <c r="BV198" s="144"/>
      <c r="BW198" s="144"/>
      <c r="BX198" s="144"/>
      <c r="BY198" s="144"/>
      <c r="BZ198" s="144"/>
      <c r="CA198" s="144"/>
      <c r="CB198" s="144"/>
      <c r="CC198" s="144"/>
      <c r="CD198" s="144"/>
      <c r="CE198" s="37"/>
      <c r="CF198" s="37"/>
      <c r="CG198" s="37"/>
      <c r="CH198" s="37"/>
      <c r="CI198" s="37"/>
      <c r="CJ198" s="37"/>
      <c r="CK198" s="37"/>
      <c r="CL198" s="37"/>
      <c r="CM198" s="37"/>
      <c r="CN198" s="143"/>
      <c r="CO198" s="144"/>
      <c r="CP198" s="144"/>
      <c r="CQ198" s="144"/>
      <c r="CR198" s="144"/>
      <c r="CS198" s="144"/>
      <c r="CT198" s="144"/>
      <c r="CU198" s="144"/>
      <c r="CV198" s="144"/>
      <c r="CW198" s="144"/>
      <c r="CX198" s="143"/>
      <c r="CY198" s="143"/>
      <c r="CZ198" s="143"/>
      <c r="DA198" s="143"/>
      <c r="DB198" s="143"/>
      <c r="DC198" s="143"/>
      <c r="DD198" s="143"/>
      <c r="DE198" s="143"/>
      <c r="DF198" s="143"/>
      <c r="DG198" s="143"/>
      <c r="DH198" s="143"/>
      <c r="DI198" s="143"/>
      <c r="DJ198" s="143"/>
      <c r="DK198" s="143"/>
      <c r="DL198" s="143"/>
      <c r="DM198" s="143"/>
      <c r="DN198" s="143"/>
      <c r="DO198" s="143"/>
      <c r="DP198" s="143"/>
      <c r="DQ198" s="143"/>
      <c r="DR198" s="143"/>
      <c r="DS198" s="143"/>
      <c r="DT198" s="143"/>
      <c r="DU198" s="143"/>
      <c r="DV198" s="143"/>
      <c r="DW198" s="143"/>
      <c r="DX198" s="143"/>
      <c r="DY198" s="143"/>
      <c r="DZ198" s="143"/>
      <c r="EA198" s="143"/>
      <c r="EB198" s="143"/>
      <c r="EC198" s="143"/>
      <c r="ED198" s="143"/>
      <c r="EE198" s="143"/>
      <c r="EF198" s="143"/>
      <c r="EG198" s="143"/>
    </row>
    <row r="199" spans="1:137" ht="15" customHeight="1">
      <c r="M199" s="16"/>
      <c r="R199" s="16"/>
      <c r="DA199" s="16"/>
      <c r="DF199" s="16"/>
    </row>
    <row r="200" spans="1:137" ht="15" customHeight="1">
      <c r="M200" s="16"/>
      <c r="R200" s="16"/>
      <c r="DA200" s="16"/>
      <c r="DF200" s="16"/>
    </row>
    <row r="201" spans="1:137" ht="15" customHeight="1">
      <c r="M201" s="16"/>
      <c r="R201" s="16"/>
      <c r="DA201" s="16"/>
      <c r="DF201" s="16"/>
    </row>
    <row r="202" spans="1:137" ht="15" customHeight="1">
      <c r="M202" s="16"/>
      <c r="R202" s="16"/>
      <c r="DA202" s="16"/>
      <c r="DF202" s="16"/>
    </row>
    <row r="203" spans="1:137" ht="15" customHeight="1">
      <c r="M203" s="16"/>
      <c r="R203" s="16"/>
      <c r="DA203" s="16"/>
      <c r="DF203" s="16"/>
    </row>
    <row r="204" spans="1:137" ht="15" customHeight="1">
      <c r="M204" s="16"/>
      <c r="R204" s="16"/>
      <c r="DA204" s="16"/>
      <c r="DF204" s="16"/>
    </row>
    <row r="205" spans="1:137" ht="15" customHeight="1">
      <c r="M205" s="16"/>
      <c r="R205" s="16"/>
      <c r="DA205" s="16"/>
      <c r="DF205" s="16"/>
    </row>
  </sheetData>
  <sheetProtection algorithmName="SHA-512" hashValue="pQIdTY038CLD9BsSfMzebgAnS54IX3rPjkC1WG/brKlkuG3lT9Tij+QdooKjh2L+z3fiI8uHNRiwiWD877o5sA==" saltValue="7cR+FSeox1yB8+m4GMb4Zw==" spinCount="100000" sheet="1" objects="1" scenarios="1" selectLockedCells="1"/>
  <mergeCells count="1386">
    <mergeCell ref="BQ78:BW78"/>
    <mergeCell ref="BX78:CD78"/>
    <mergeCell ref="AS78:AZ78"/>
    <mergeCell ref="AS45:AY45"/>
    <mergeCell ref="AZ45:BI45"/>
    <mergeCell ref="BJ45:BR45"/>
    <mergeCell ref="BS45:CB45"/>
    <mergeCell ref="BA78:BH78"/>
    <mergeCell ref="BI78:BP78"/>
    <mergeCell ref="BI73:BP77"/>
    <mergeCell ref="BU139:CL143"/>
    <mergeCell ref="CM139:DD143"/>
    <mergeCell ref="BC144:BT144"/>
    <mergeCell ref="BU144:CL144"/>
    <mergeCell ref="CM144:DD144"/>
    <mergeCell ref="AK139:BB143"/>
    <mergeCell ref="AK144:BB144"/>
    <mergeCell ref="BJ48:BR48"/>
    <mergeCell ref="BS48:CB48"/>
    <mergeCell ref="AS50:AY50"/>
    <mergeCell ref="AZ50:BI50"/>
    <mergeCell ref="CC50:CL50"/>
    <mergeCell ref="CV50:DD50"/>
    <mergeCell ref="AS53:AY53"/>
    <mergeCell ref="AZ53:BI53"/>
    <mergeCell ref="BJ53:BR53"/>
    <mergeCell ref="CM59:CU59"/>
    <mergeCell ref="CV59:DD59"/>
    <mergeCell ref="CV64:DD64"/>
    <mergeCell ref="BS64:CB64"/>
    <mergeCell ref="CL80:CR80"/>
    <mergeCell ref="CS80:CY80"/>
    <mergeCell ref="AK147:BB147"/>
    <mergeCell ref="CS111:DB111"/>
    <mergeCell ref="DC111:DN111"/>
    <mergeCell ref="BY111:CH111"/>
    <mergeCell ref="CI106:CR110"/>
    <mergeCell ref="CI111:CR111"/>
    <mergeCell ref="CS106:DB110"/>
    <mergeCell ref="BY107:CH110"/>
    <mergeCell ref="CI105:CR105"/>
    <mergeCell ref="AF100:CX103"/>
    <mergeCell ref="CS105:DB105"/>
    <mergeCell ref="AK105:AT105"/>
    <mergeCell ref="AU105:BD105"/>
    <mergeCell ref="BE105:BN105"/>
    <mergeCell ref="BE111:BN111"/>
    <mergeCell ref="BO111:BX111"/>
    <mergeCell ref="BO105:BX105"/>
    <mergeCell ref="BY105:CH105"/>
    <mergeCell ref="AH114:AJ114"/>
    <mergeCell ref="BE107:BN110"/>
    <mergeCell ref="BO107:BX110"/>
    <mergeCell ref="AK111:AT111"/>
    <mergeCell ref="AU111:BD111"/>
    <mergeCell ref="BE114:BN114"/>
    <mergeCell ref="CS112:DB112"/>
    <mergeCell ref="DC112:DN112"/>
    <mergeCell ref="AH113:AJ113"/>
    <mergeCell ref="AK113:AT113"/>
    <mergeCell ref="AU113:BD113"/>
    <mergeCell ref="BE113:BN113"/>
    <mergeCell ref="BO113:BX113"/>
    <mergeCell ref="BY113:CH113"/>
    <mergeCell ref="CY34:DJ35"/>
    <mergeCell ref="CD30:CR30"/>
    <mergeCell ref="BO17:CC17"/>
    <mergeCell ref="DK34:EE35"/>
    <mergeCell ref="DK36:EE36"/>
    <mergeCell ref="DE39:DM39"/>
    <mergeCell ref="BX72:CD72"/>
    <mergeCell ref="CE72:CK72"/>
    <mergeCell ref="CL72:CR72"/>
    <mergeCell ref="CS72:CY72"/>
    <mergeCell ref="CV42:DD44"/>
    <mergeCell ref="DE42:DM44"/>
    <mergeCell ref="CM45:CU45"/>
    <mergeCell ref="DE45:DM45"/>
    <mergeCell ref="AK72:AR72"/>
    <mergeCell ref="AS72:AZ72"/>
    <mergeCell ref="BA72:BH72"/>
    <mergeCell ref="BI72:BP72"/>
    <mergeCell ref="BJ47:BR47"/>
    <mergeCell ref="BJ46:BR46"/>
    <mergeCell ref="BS46:CB46"/>
    <mergeCell ref="BS47:CB47"/>
    <mergeCell ref="CV46:DD46"/>
    <mergeCell ref="BQ72:BW72"/>
    <mergeCell ref="AZ40:BI44"/>
    <mergeCell ref="BJ40:BR44"/>
    <mergeCell ref="CM42:CU44"/>
    <mergeCell ref="AF67:CX70"/>
    <mergeCell ref="CC45:CL45"/>
    <mergeCell ref="AS46:AY46"/>
    <mergeCell ref="AZ46:BI46"/>
    <mergeCell ref="CC46:CL46"/>
    <mergeCell ref="BC185:BT185"/>
    <mergeCell ref="BC178:BT178"/>
    <mergeCell ref="BC179:BT179"/>
    <mergeCell ref="BC180:BT180"/>
    <mergeCell ref="BC181:BT181"/>
    <mergeCell ref="BC194:BT194"/>
    <mergeCell ref="BC196:BT196"/>
    <mergeCell ref="BC197:BT197"/>
    <mergeCell ref="BS39:CB39"/>
    <mergeCell ref="BC186:BT186"/>
    <mergeCell ref="BC187:BT187"/>
    <mergeCell ref="BC189:BT189"/>
    <mergeCell ref="BC190:BT190"/>
    <mergeCell ref="BC182:BT182"/>
    <mergeCell ref="BC183:BT183"/>
    <mergeCell ref="AZ39:BI39"/>
    <mergeCell ref="BJ39:BR39"/>
    <mergeCell ref="BX81:CD81"/>
    <mergeCell ref="BX73:CR73"/>
    <mergeCell ref="BQ73:BW77"/>
    <mergeCell ref="BX74:CD77"/>
    <mergeCell ref="CE74:CK77"/>
    <mergeCell ref="AK150:BB150"/>
    <mergeCell ref="AK138:BB138"/>
    <mergeCell ref="BC138:BT138"/>
    <mergeCell ref="BU138:CL138"/>
    <mergeCell ref="CM138:DD138"/>
    <mergeCell ref="BO112:BX112"/>
    <mergeCell ref="BY112:CH112"/>
    <mergeCell ref="CI112:CR112"/>
    <mergeCell ref="DC106:DN110"/>
    <mergeCell ref="AK153:BB153"/>
    <mergeCell ref="CY3:DJ3"/>
    <mergeCell ref="AZ6:BN6"/>
    <mergeCell ref="BO6:CC6"/>
    <mergeCell ref="CD6:CR6"/>
    <mergeCell ref="AK7:AY11"/>
    <mergeCell ref="AZ7:BN11"/>
    <mergeCell ref="CY1:DJ2"/>
    <mergeCell ref="DK1:EE2"/>
    <mergeCell ref="A3:G3"/>
    <mergeCell ref="H3:J3"/>
    <mergeCell ref="A1:G2"/>
    <mergeCell ref="H1:Y2"/>
    <mergeCell ref="Z1:AE2"/>
    <mergeCell ref="AC3:AE3"/>
    <mergeCell ref="N3:P3"/>
    <mergeCell ref="DK3:EE3"/>
    <mergeCell ref="BC184:BT184"/>
    <mergeCell ref="BO14:CC14"/>
    <mergeCell ref="CD14:CR14"/>
    <mergeCell ref="AZ31:BN31"/>
    <mergeCell ref="BO31:CC31"/>
    <mergeCell ref="CD31:CR31"/>
    <mergeCell ref="BO32:CC32"/>
    <mergeCell ref="CD32:CR32"/>
    <mergeCell ref="CC39:CL39"/>
    <mergeCell ref="CM39:CU39"/>
    <mergeCell ref="CV39:DD39"/>
    <mergeCell ref="BO15:CC15"/>
    <mergeCell ref="CD15:CR15"/>
    <mergeCell ref="BO30:CC30"/>
    <mergeCell ref="BO29:CC29"/>
    <mergeCell ref="CD29:CR29"/>
    <mergeCell ref="CD13:CR13"/>
    <mergeCell ref="AK6:AY6"/>
    <mergeCell ref="BO7:CC11"/>
    <mergeCell ref="CD7:CR11"/>
    <mergeCell ref="AZ12:BN12"/>
    <mergeCell ref="BO12:CC12"/>
    <mergeCell ref="CD12:CR12"/>
    <mergeCell ref="AH13:AJ13"/>
    <mergeCell ref="Q3:S3"/>
    <mergeCell ref="T3:V3"/>
    <mergeCell ref="AK13:AY13"/>
    <mergeCell ref="W3:Y3"/>
    <mergeCell ref="Z3:AB3"/>
    <mergeCell ref="AK12:AY12"/>
    <mergeCell ref="AF1:CX4"/>
    <mergeCell ref="AZ13:BN13"/>
    <mergeCell ref="BO13:CC13"/>
    <mergeCell ref="A7:AA12"/>
    <mergeCell ref="AB7:AJ12"/>
    <mergeCell ref="K3:M3"/>
    <mergeCell ref="AH14:AJ14"/>
    <mergeCell ref="AK14:AY14"/>
    <mergeCell ref="AZ14:BN14"/>
    <mergeCell ref="G16:AA16"/>
    <mergeCell ref="AB16:AD16"/>
    <mergeCell ref="AE16:AG16"/>
    <mergeCell ref="AH16:AJ16"/>
    <mergeCell ref="AK16:AY16"/>
    <mergeCell ref="A13:F27"/>
    <mergeCell ref="G13:AA13"/>
    <mergeCell ref="AB13:AD13"/>
    <mergeCell ref="AE13:AG13"/>
    <mergeCell ref="G14:AA14"/>
    <mergeCell ref="AB14:AD14"/>
    <mergeCell ref="AE14:AG14"/>
    <mergeCell ref="G15:AA15"/>
    <mergeCell ref="AB15:AD15"/>
    <mergeCell ref="G17:AA17"/>
    <mergeCell ref="CD17:CR17"/>
    <mergeCell ref="G18:AA18"/>
    <mergeCell ref="AB18:AD18"/>
    <mergeCell ref="AE18:AG18"/>
    <mergeCell ref="AH18:AJ18"/>
    <mergeCell ref="AK18:AY18"/>
    <mergeCell ref="AZ18:BN18"/>
    <mergeCell ref="BO18:CC18"/>
    <mergeCell ref="CD18:CR18"/>
    <mergeCell ref="AZ16:BN16"/>
    <mergeCell ref="BO16:CC16"/>
    <mergeCell ref="CD16:CR16"/>
    <mergeCell ref="AE15:AG15"/>
    <mergeCell ref="AB17:AD17"/>
    <mergeCell ref="AE17:AG17"/>
    <mergeCell ref="AH17:AJ17"/>
    <mergeCell ref="AH15:AJ15"/>
    <mergeCell ref="AK17:AY17"/>
    <mergeCell ref="AZ17:BN17"/>
    <mergeCell ref="AK15:AY15"/>
    <mergeCell ref="AZ15:BN15"/>
    <mergeCell ref="BO21:CC21"/>
    <mergeCell ref="CD21:CR21"/>
    <mergeCell ref="G22:AA22"/>
    <mergeCell ref="AB22:AD22"/>
    <mergeCell ref="AE22:AG22"/>
    <mergeCell ref="AH22:AJ22"/>
    <mergeCell ref="AK22:AY22"/>
    <mergeCell ref="AZ22:BN22"/>
    <mergeCell ref="BO22:CC22"/>
    <mergeCell ref="CD22:CR22"/>
    <mergeCell ref="G21:AA21"/>
    <mergeCell ref="AB21:AD21"/>
    <mergeCell ref="AE21:AG21"/>
    <mergeCell ref="AH21:AJ21"/>
    <mergeCell ref="AK21:AY21"/>
    <mergeCell ref="AZ21:BN21"/>
    <mergeCell ref="BO19:CC19"/>
    <mergeCell ref="CD19:CR19"/>
    <mergeCell ref="G20:AA20"/>
    <mergeCell ref="AB20:AD20"/>
    <mergeCell ref="AE20:AG20"/>
    <mergeCell ref="AH20:AJ20"/>
    <mergeCell ref="AK20:AY20"/>
    <mergeCell ref="AZ20:BN20"/>
    <mergeCell ref="BO20:CC20"/>
    <mergeCell ref="CD20:CR20"/>
    <mergeCell ref="G19:AA19"/>
    <mergeCell ref="AB19:AD19"/>
    <mergeCell ref="AE19:AG19"/>
    <mergeCell ref="AH19:AJ19"/>
    <mergeCell ref="AK19:AY19"/>
    <mergeCell ref="AZ19:BN19"/>
    <mergeCell ref="BO27:CC27"/>
    <mergeCell ref="CD27:CR27"/>
    <mergeCell ref="A29:C31"/>
    <mergeCell ref="D29:F32"/>
    <mergeCell ref="G29:AA29"/>
    <mergeCell ref="AB29:AD29"/>
    <mergeCell ref="A32:C32"/>
    <mergeCell ref="G32:AA32"/>
    <mergeCell ref="AB32:AD32"/>
    <mergeCell ref="G30:AA30"/>
    <mergeCell ref="G27:AA27"/>
    <mergeCell ref="AB27:AD27"/>
    <mergeCell ref="AE27:AG27"/>
    <mergeCell ref="AH27:AJ27"/>
    <mergeCell ref="AK27:AY27"/>
    <mergeCell ref="AZ27:BN27"/>
    <mergeCell ref="BO24:CC24"/>
    <mergeCell ref="CD24:CR24"/>
    <mergeCell ref="G26:AA26"/>
    <mergeCell ref="AB26:AD26"/>
    <mergeCell ref="AE26:AG26"/>
    <mergeCell ref="AH26:AJ26"/>
    <mergeCell ref="AK26:AY26"/>
    <mergeCell ref="AZ26:BN26"/>
    <mergeCell ref="BO26:CC26"/>
    <mergeCell ref="CD26:CR26"/>
    <mergeCell ref="G24:AA24"/>
    <mergeCell ref="AB24:AD24"/>
    <mergeCell ref="AE24:AG24"/>
    <mergeCell ref="AH24:AJ24"/>
    <mergeCell ref="AK24:AY24"/>
    <mergeCell ref="AZ24:BN24"/>
    <mergeCell ref="A34:G35"/>
    <mergeCell ref="H34:Y35"/>
    <mergeCell ref="Z34:AE35"/>
    <mergeCell ref="AZ32:BN32"/>
    <mergeCell ref="AF34:CX37"/>
    <mergeCell ref="AC36:AE36"/>
    <mergeCell ref="AE32:AG32"/>
    <mergeCell ref="AH32:AJ32"/>
    <mergeCell ref="AK32:AY32"/>
    <mergeCell ref="A36:G36"/>
    <mergeCell ref="AE29:AG29"/>
    <mergeCell ref="AH29:AJ29"/>
    <mergeCell ref="AK29:AY29"/>
    <mergeCell ref="AZ29:BN29"/>
    <mergeCell ref="AB31:AD31"/>
    <mergeCell ref="AE31:AG31"/>
    <mergeCell ref="AH31:AJ31"/>
    <mergeCell ref="AK31:AY31"/>
    <mergeCell ref="AB30:AD30"/>
    <mergeCell ref="G31:AA31"/>
    <mergeCell ref="AE30:AG30"/>
    <mergeCell ref="AH30:AJ30"/>
    <mergeCell ref="AK30:AY30"/>
    <mergeCell ref="AZ30:BN30"/>
    <mergeCell ref="AS40:AY44"/>
    <mergeCell ref="CV45:DD45"/>
    <mergeCell ref="AK39:AR39"/>
    <mergeCell ref="AS39:AY39"/>
    <mergeCell ref="A46:F60"/>
    <mergeCell ref="G46:AA46"/>
    <mergeCell ref="AB46:AD46"/>
    <mergeCell ref="AE46:AG46"/>
    <mergeCell ref="G48:AA48"/>
    <mergeCell ref="AB48:AD48"/>
    <mergeCell ref="Z36:AB36"/>
    <mergeCell ref="CY36:DJ36"/>
    <mergeCell ref="A40:AA45"/>
    <mergeCell ref="AB40:AJ45"/>
    <mergeCell ref="CM40:DM40"/>
    <mergeCell ref="CM41:DM41"/>
    <mergeCell ref="CC40:CL44"/>
    <mergeCell ref="BS40:CB44"/>
    <mergeCell ref="AK45:AR45"/>
    <mergeCell ref="AK40:AR44"/>
    <mergeCell ref="H36:J36"/>
    <mergeCell ref="K36:M36"/>
    <mergeCell ref="N36:P36"/>
    <mergeCell ref="Q36:S36"/>
    <mergeCell ref="T36:V36"/>
    <mergeCell ref="W36:Y36"/>
    <mergeCell ref="CM46:CU46"/>
    <mergeCell ref="CM47:CU47"/>
    <mergeCell ref="DE46:DM46"/>
    <mergeCell ref="G47:AA47"/>
    <mergeCell ref="AB47:AD47"/>
    <mergeCell ref="AE47:AG47"/>
    <mergeCell ref="AH47:AJ47"/>
    <mergeCell ref="AK47:AR47"/>
    <mergeCell ref="AS47:AY47"/>
    <mergeCell ref="AZ47:BI47"/>
    <mergeCell ref="DE47:DM47"/>
    <mergeCell ref="CC47:CL47"/>
    <mergeCell ref="AE48:AG48"/>
    <mergeCell ref="G50:AA50"/>
    <mergeCell ref="AB50:AD50"/>
    <mergeCell ref="AE50:AG50"/>
    <mergeCell ref="AH46:AJ46"/>
    <mergeCell ref="AK46:AR46"/>
    <mergeCell ref="AH50:AJ50"/>
    <mergeCell ref="AK50:AR50"/>
    <mergeCell ref="AH48:AJ48"/>
    <mergeCell ref="AK48:AR48"/>
    <mergeCell ref="DE48:DM48"/>
    <mergeCell ref="G49:AA49"/>
    <mergeCell ref="AB49:AD49"/>
    <mergeCell ref="AE49:AG49"/>
    <mergeCell ref="AH49:AJ49"/>
    <mergeCell ref="AK49:AR49"/>
    <mergeCell ref="AS49:AY49"/>
    <mergeCell ref="AZ49:BI49"/>
    <mergeCell ref="BJ49:BR49"/>
    <mergeCell ref="BS49:CB49"/>
    <mergeCell ref="CV47:DD47"/>
    <mergeCell ref="CC48:CL48"/>
    <mergeCell ref="CM48:CU48"/>
    <mergeCell ref="CV48:DD48"/>
    <mergeCell ref="AS48:AY48"/>
    <mergeCell ref="AZ48:BI48"/>
    <mergeCell ref="DE50:DM50"/>
    <mergeCell ref="G51:AA51"/>
    <mergeCell ref="AB51:AD51"/>
    <mergeCell ref="AE51:AG51"/>
    <mergeCell ref="AH51:AJ51"/>
    <mergeCell ref="AK51:AR51"/>
    <mergeCell ref="CM49:CU49"/>
    <mergeCell ref="CV49:DD49"/>
    <mergeCell ref="DE49:DM49"/>
    <mergeCell ref="CC49:CL49"/>
    <mergeCell ref="CM50:CU50"/>
    <mergeCell ref="BJ50:BR50"/>
    <mergeCell ref="BS50:CB50"/>
    <mergeCell ref="DE51:DM51"/>
    <mergeCell ref="G52:AA52"/>
    <mergeCell ref="AB52:AD52"/>
    <mergeCell ref="AE52:AG52"/>
    <mergeCell ref="AH52:AJ52"/>
    <mergeCell ref="AK52:AR52"/>
    <mergeCell ref="AS52:AY52"/>
    <mergeCell ref="AZ52:BI52"/>
    <mergeCell ref="BJ52:BR52"/>
    <mergeCell ref="BS52:CB52"/>
    <mergeCell ref="AS51:AY51"/>
    <mergeCell ref="AZ51:BI51"/>
    <mergeCell ref="BJ51:BR51"/>
    <mergeCell ref="CC51:CL51"/>
    <mergeCell ref="CM51:CU51"/>
    <mergeCell ref="CV51:DD51"/>
    <mergeCell ref="BS51:CB51"/>
    <mergeCell ref="DE53:DM53"/>
    <mergeCell ref="CC53:CL53"/>
    <mergeCell ref="CM53:CU53"/>
    <mergeCell ref="CV53:DD53"/>
    <mergeCell ref="CM52:CU52"/>
    <mergeCell ref="CV52:DD52"/>
    <mergeCell ref="DE52:DM52"/>
    <mergeCell ref="CC52:CL52"/>
    <mergeCell ref="G53:AA53"/>
    <mergeCell ref="AB53:AD53"/>
    <mergeCell ref="AE53:AG53"/>
    <mergeCell ref="AH53:AJ53"/>
    <mergeCell ref="BS53:CB53"/>
    <mergeCell ref="AK53:AR53"/>
    <mergeCell ref="CM55:CU55"/>
    <mergeCell ref="CV55:DD55"/>
    <mergeCell ref="DE55:DM55"/>
    <mergeCell ref="CC55:CL55"/>
    <mergeCell ref="DE54:DM54"/>
    <mergeCell ref="G55:AA55"/>
    <mergeCell ref="AB55:AD55"/>
    <mergeCell ref="AE55:AG55"/>
    <mergeCell ref="AH55:AJ55"/>
    <mergeCell ref="AK55:AR55"/>
    <mergeCell ref="AS55:AY55"/>
    <mergeCell ref="AZ55:BI55"/>
    <mergeCell ref="BJ55:BR55"/>
    <mergeCell ref="BS55:CB55"/>
    <mergeCell ref="AZ54:BI54"/>
    <mergeCell ref="BJ54:BR54"/>
    <mergeCell ref="CC54:CL54"/>
    <mergeCell ref="CM54:CU54"/>
    <mergeCell ref="CV54:DD54"/>
    <mergeCell ref="BS54:CB54"/>
    <mergeCell ref="G54:AA54"/>
    <mergeCell ref="AB54:AD54"/>
    <mergeCell ref="AE54:AG54"/>
    <mergeCell ref="AH54:AJ54"/>
    <mergeCell ref="AK54:AR54"/>
    <mergeCell ref="AS54:AY54"/>
    <mergeCell ref="DE59:DM59"/>
    <mergeCell ref="CC59:CL59"/>
    <mergeCell ref="G60:AA60"/>
    <mergeCell ref="AB60:AD60"/>
    <mergeCell ref="AE60:AG60"/>
    <mergeCell ref="AH60:AJ60"/>
    <mergeCell ref="AK60:AR60"/>
    <mergeCell ref="AS60:AY60"/>
    <mergeCell ref="DE57:DM57"/>
    <mergeCell ref="G59:AA59"/>
    <mergeCell ref="AB59:AD59"/>
    <mergeCell ref="AE59:AG59"/>
    <mergeCell ref="AH59:AJ59"/>
    <mergeCell ref="AK59:AR59"/>
    <mergeCell ref="AS59:AY59"/>
    <mergeCell ref="AZ59:BI59"/>
    <mergeCell ref="BJ59:BR59"/>
    <mergeCell ref="BS59:CB59"/>
    <mergeCell ref="AZ57:BI57"/>
    <mergeCell ref="BJ57:BR57"/>
    <mergeCell ref="CC57:CL57"/>
    <mergeCell ref="CM57:CU57"/>
    <mergeCell ref="CV57:DD57"/>
    <mergeCell ref="BS57:CB57"/>
    <mergeCell ref="CV58:DD58"/>
    <mergeCell ref="DE58:DM58"/>
    <mergeCell ref="G57:AA57"/>
    <mergeCell ref="AB57:AD57"/>
    <mergeCell ref="AE57:AG57"/>
    <mergeCell ref="AH57:AJ57"/>
    <mergeCell ref="AK57:AR57"/>
    <mergeCell ref="AS57:AY57"/>
    <mergeCell ref="AE64:AG64"/>
    <mergeCell ref="AH64:AJ64"/>
    <mergeCell ref="AK64:AR64"/>
    <mergeCell ref="AS64:AY64"/>
    <mergeCell ref="CC62:CL62"/>
    <mergeCell ref="CM62:CU62"/>
    <mergeCell ref="BJ62:BR62"/>
    <mergeCell ref="BS62:CB62"/>
    <mergeCell ref="CV62:DD62"/>
    <mergeCell ref="DE62:DM62"/>
    <mergeCell ref="DE60:DM60"/>
    <mergeCell ref="A62:C64"/>
    <mergeCell ref="D62:F65"/>
    <mergeCell ref="G62:AA62"/>
    <mergeCell ref="AB62:AD62"/>
    <mergeCell ref="AE62:AG62"/>
    <mergeCell ref="AH62:AJ62"/>
    <mergeCell ref="AK62:AR62"/>
    <mergeCell ref="AS62:AY62"/>
    <mergeCell ref="AZ62:BI62"/>
    <mergeCell ref="AZ60:BI60"/>
    <mergeCell ref="BJ60:BR60"/>
    <mergeCell ref="CC60:CL60"/>
    <mergeCell ref="CM60:CU60"/>
    <mergeCell ref="CV60:DD60"/>
    <mergeCell ref="BS60:CB60"/>
    <mergeCell ref="CV65:DD65"/>
    <mergeCell ref="BS65:CB65"/>
    <mergeCell ref="A69:G69"/>
    <mergeCell ref="H69:J69"/>
    <mergeCell ref="K69:M69"/>
    <mergeCell ref="N69:P69"/>
    <mergeCell ref="Q69:S69"/>
    <mergeCell ref="T69:V69"/>
    <mergeCell ref="W69:Y69"/>
    <mergeCell ref="Z69:AB69"/>
    <mergeCell ref="DE64:DM64"/>
    <mergeCell ref="DE65:DM65"/>
    <mergeCell ref="A67:G68"/>
    <mergeCell ref="H67:Y68"/>
    <mergeCell ref="Z67:AE68"/>
    <mergeCell ref="CY67:DJ68"/>
    <mergeCell ref="DK67:EE68"/>
    <mergeCell ref="CC65:CL65"/>
    <mergeCell ref="CM65:CU65"/>
    <mergeCell ref="A65:C65"/>
    <mergeCell ref="AK65:AR65"/>
    <mergeCell ref="AS65:AY65"/>
    <mergeCell ref="AZ65:BI65"/>
    <mergeCell ref="BJ65:BR65"/>
    <mergeCell ref="G65:AA65"/>
    <mergeCell ref="AB65:AD65"/>
    <mergeCell ref="AE65:AG65"/>
    <mergeCell ref="AH65:AJ65"/>
    <mergeCell ref="AZ64:BI64"/>
    <mergeCell ref="BJ64:BR64"/>
    <mergeCell ref="CC64:CL64"/>
    <mergeCell ref="CM64:CU64"/>
    <mergeCell ref="G64:AA64"/>
    <mergeCell ref="AB64:AD64"/>
    <mergeCell ref="DH74:DN78"/>
    <mergeCell ref="DO74:DV78"/>
    <mergeCell ref="A79:F93"/>
    <mergeCell ref="G79:AA79"/>
    <mergeCell ref="AB79:AD79"/>
    <mergeCell ref="AE79:AG79"/>
    <mergeCell ref="G80:AA80"/>
    <mergeCell ref="AB80:AD80"/>
    <mergeCell ref="AE80:AG80"/>
    <mergeCell ref="CL74:CR77"/>
    <mergeCell ref="AC69:AE69"/>
    <mergeCell ref="CY69:DJ69"/>
    <mergeCell ref="DK69:EE69"/>
    <mergeCell ref="A73:AA78"/>
    <mergeCell ref="AB73:AJ78"/>
    <mergeCell ref="AK73:BH73"/>
    <mergeCell ref="AK74:AR77"/>
    <mergeCell ref="AS74:AZ77"/>
    <mergeCell ref="BA74:BH77"/>
    <mergeCell ref="AK78:AR78"/>
    <mergeCell ref="CS78:CY78"/>
    <mergeCell ref="CE78:CK78"/>
    <mergeCell ref="CE81:CK81"/>
    <mergeCell ref="CE79:CK79"/>
    <mergeCell ref="CL79:CR79"/>
    <mergeCell ref="CL78:CR78"/>
    <mergeCell ref="CS73:CY77"/>
    <mergeCell ref="BI82:BP82"/>
    <mergeCell ref="BX83:CD83"/>
    <mergeCell ref="BI84:BP84"/>
    <mergeCell ref="BX85:CD85"/>
    <mergeCell ref="BQ83:BW83"/>
    <mergeCell ref="BI80:BP80"/>
    <mergeCell ref="AH79:AJ79"/>
    <mergeCell ref="DH80:DN80"/>
    <mergeCell ref="DO80:DV80"/>
    <mergeCell ref="BQ80:BW80"/>
    <mergeCell ref="BX80:CD80"/>
    <mergeCell ref="CE80:CK80"/>
    <mergeCell ref="AH80:AJ80"/>
    <mergeCell ref="AK80:AR80"/>
    <mergeCell ref="AS80:AZ80"/>
    <mergeCell ref="BA80:BH80"/>
    <mergeCell ref="DH79:DN79"/>
    <mergeCell ref="DO79:DV79"/>
    <mergeCell ref="AK79:AR79"/>
    <mergeCell ref="AS79:AZ79"/>
    <mergeCell ref="BA79:BH79"/>
    <mergeCell ref="BI79:BP79"/>
    <mergeCell ref="CS79:CY79"/>
    <mergeCell ref="BX79:CD79"/>
    <mergeCell ref="BQ79:BW79"/>
    <mergeCell ref="G82:AA82"/>
    <mergeCell ref="AB82:AD82"/>
    <mergeCell ref="AE82:AG82"/>
    <mergeCell ref="AH82:AJ82"/>
    <mergeCell ref="CE82:CK82"/>
    <mergeCell ref="CL82:CR82"/>
    <mergeCell ref="CS82:CY82"/>
    <mergeCell ref="DH82:DN82"/>
    <mergeCell ref="DO82:DV82"/>
    <mergeCell ref="AK82:AR82"/>
    <mergeCell ref="AS82:AZ82"/>
    <mergeCell ref="BA82:BH82"/>
    <mergeCell ref="BX82:CD82"/>
    <mergeCell ref="BQ82:BW82"/>
    <mergeCell ref="G81:AA81"/>
    <mergeCell ref="AB81:AD81"/>
    <mergeCell ref="AE81:AG81"/>
    <mergeCell ref="AH81:AJ81"/>
    <mergeCell ref="DH81:DN81"/>
    <mergeCell ref="DO81:DV81"/>
    <mergeCell ref="AK81:AR81"/>
    <mergeCell ref="AS81:AZ81"/>
    <mergeCell ref="BA81:BH81"/>
    <mergeCell ref="BI81:BP81"/>
    <mergeCell ref="BQ81:BW81"/>
    <mergeCell ref="CL81:CR81"/>
    <mergeCell ref="CS81:CY81"/>
    <mergeCell ref="BQ84:BW84"/>
    <mergeCell ref="BQ85:BW85"/>
    <mergeCell ref="AK84:AR84"/>
    <mergeCell ref="AS84:AZ84"/>
    <mergeCell ref="BA84:BH84"/>
    <mergeCell ref="G84:AA84"/>
    <mergeCell ref="AB84:AD84"/>
    <mergeCell ref="AE84:AG84"/>
    <mergeCell ref="AH84:AJ84"/>
    <mergeCell ref="G85:AA85"/>
    <mergeCell ref="AB85:AD85"/>
    <mergeCell ref="AE85:AG85"/>
    <mergeCell ref="AH85:AJ85"/>
    <mergeCell ref="DH83:DN83"/>
    <mergeCell ref="DO83:DV83"/>
    <mergeCell ref="CE84:CK84"/>
    <mergeCell ref="CL84:CR84"/>
    <mergeCell ref="CS84:CY84"/>
    <mergeCell ref="DH84:DN84"/>
    <mergeCell ref="DO84:DV84"/>
    <mergeCell ref="CE83:CK83"/>
    <mergeCell ref="BI83:BP83"/>
    <mergeCell ref="CL83:CR83"/>
    <mergeCell ref="AK83:AR83"/>
    <mergeCell ref="AS83:AZ83"/>
    <mergeCell ref="BX84:CD84"/>
    <mergeCell ref="CS83:CY83"/>
    <mergeCell ref="G83:AA83"/>
    <mergeCell ref="AB83:AD83"/>
    <mergeCell ref="AE83:AG83"/>
    <mergeCell ref="AH83:AJ83"/>
    <mergeCell ref="BA83:BH83"/>
    <mergeCell ref="AH87:AJ87"/>
    <mergeCell ref="G86:AA86"/>
    <mergeCell ref="AB86:AD86"/>
    <mergeCell ref="AE86:AG86"/>
    <mergeCell ref="AH86:AJ86"/>
    <mergeCell ref="BX86:CD86"/>
    <mergeCell ref="CE86:CK86"/>
    <mergeCell ref="DO85:DV85"/>
    <mergeCell ref="AK86:AR86"/>
    <mergeCell ref="AS86:AZ86"/>
    <mergeCell ref="BA86:BH86"/>
    <mergeCell ref="BI86:BP86"/>
    <mergeCell ref="DH86:DN86"/>
    <mergeCell ref="DO86:DV86"/>
    <mergeCell ref="BQ86:BW86"/>
    <mergeCell ref="CL86:CR86"/>
    <mergeCell ref="CS86:CY86"/>
    <mergeCell ref="CE85:CK85"/>
    <mergeCell ref="BA85:BH85"/>
    <mergeCell ref="BI85:BP85"/>
    <mergeCell ref="CL85:CR85"/>
    <mergeCell ref="CS85:CY85"/>
    <mergeCell ref="DH85:DN85"/>
    <mergeCell ref="AK85:AR85"/>
    <mergeCell ref="AS85:AZ85"/>
    <mergeCell ref="BA87:BH87"/>
    <mergeCell ref="G87:AA87"/>
    <mergeCell ref="AB87:AD87"/>
    <mergeCell ref="AE87:AG87"/>
    <mergeCell ref="DO88:DV88"/>
    <mergeCell ref="AK90:AR90"/>
    <mergeCell ref="AS90:AZ90"/>
    <mergeCell ref="BA90:BH90"/>
    <mergeCell ref="G90:AA90"/>
    <mergeCell ref="AB90:AD90"/>
    <mergeCell ref="AE90:AG90"/>
    <mergeCell ref="AH90:AJ90"/>
    <mergeCell ref="BX90:CD90"/>
    <mergeCell ref="CE90:CK90"/>
    <mergeCell ref="CE88:CK88"/>
    <mergeCell ref="BA88:BH88"/>
    <mergeCell ref="BI88:BP88"/>
    <mergeCell ref="CL88:CR88"/>
    <mergeCell ref="CS88:CY88"/>
    <mergeCell ref="DH88:DN88"/>
    <mergeCell ref="DO87:DV87"/>
    <mergeCell ref="G88:AA88"/>
    <mergeCell ref="AB88:AD88"/>
    <mergeCell ref="AE88:AG88"/>
    <mergeCell ref="AH88:AJ88"/>
    <mergeCell ref="AK88:AR88"/>
    <mergeCell ref="AS88:AZ88"/>
    <mergeCell ref="BQ87:BW87"/>
    <mergeCell ref="BQ88:BW88"/>
    <mergeCell ref="BX88:CD88"/>
    <mergeCell ref="BX87:CD87"/>
    <mergeCell ref="CE87:CK87"/>
    <mergeCell ref="CL87:CR87"/>
    <mergeCell ref="BI87:BP87"/>
    <mergeCell ref="CS87:CY87"/>
    <mergeCell ref="DH87:DN87"/>
    <mergeCell ref="DH93:DN93"/>
    <mergeCell ref="DO93:DV93"/>
    <mergeCell ref="BX93:CD93"/>
    <mergeCell ref="CL91:CR91"/>
    <mergeCell ref="CS91:CY91"/>
    <mergeCell ref="DH91:DN91"/>
    <mergeCell ref="DO91:DV91"/>
    <mergeCell ref="G93:AA93"/>
    <mergeCell ref="AB93:AD93"/>
    <mergeCell ref="AE93:AG93"/>
    <mergeCell ref="AH93:AJ93"/>
    <mergeCell ref="CL93:CR93"/>
    <mergeCell ref="BI93:BP93"/>
    <mergeCell ref="AS91:AZ91"/>
    <mergeCell ref="BQ90:BW90"/>
    <mergeCell ref="BQ91:BW91"/>
    <mergeCell ref="BX91:CD91"/>
    <mergeCell ref="CE91:CK91"/>
    <mergeCell ref="BA91:BH91"/>
    <mergeCell ref="BI91:BP91"/>
    <mergeCell ref="CL90:CR90"/>
    <mergeCell ref="BI90:BP90"/>
    <mergeCell ref="CS90:CY90"/>
    <mergeCell ref="DH90:DN90"/>
    <mergeCell ref="DO90:DV90"/>
    <mergeCell ref="G91:AA91"/>
    <mergeCell ref="AB91:AD91"/>
    <mergeCell ref="AE91:AG91"/>
    <mergeCell ref="AH91:AJ91"/>
    <mergeCell ref="AK91:AR91"/>
    <mergeCell ref="CE92:CK92"/>
    <mergeCell ref="CL92:CR92"/>
    <mergeCell ref="DH96:DN96"/>
    <mergeCell ref="DO96:DV96"/>
    <mergeCell ref="A98:C98"/>
    <mergeCell ref="G98:AA98"/>
    <mergeCell ref="AB98:AD98"/>
    <mergeCell ref="AE98:AG98"/>
    <mergeCell ref="AH98:AJ98"/>
    <mergeCell ref="AK98:AR98"/>
    <mergeCell ref="BQ96:BW96"/>
    <mergeCell ref="DH95:DN95"/>
    <mergeCell ref="DO95:DV95"/>
    <mergeCell ref="G96:AA96"/>
    <mergeCell ref="AB96:AD96"/>
    <mergeCell ref="AE96:AG96"/>
    <mergeCell ref="AH96:AJ96"/>
    <mergeCell ref="AK96:AR96"/>
    <mergeCell ref="AS96:AZ96"/>
    <mergeCell ref="BA96:BH96"/>
    <mergeCell ref="BX95:CD95"/>
    <mergeCell ref="CS95:CY95"/>
    <mergeCell ref="BQ95:BW95"/>
    <mergeCell ref="AK95:AR95"/>
    <mergeCell ref="AS95:AZ95"/>
    <mergeCell ref="BA95:BH95"/>
    <mergeCell ref="BI95:BP95"/>
    <mergeCell ref="D95:F98"/>
    <mergeCell ref="G95:AA95"/>
    <mergeCell ref="AB95:AD95"/>
    <mergeCell ref="AE95:AG95"/>
    <mergeCell ref="AH95:AJ95"/>
    <mergeCell ref="BQ98:BW98"/>
    <mergeCell ref="BI97:BP97"/>
    <mergeCell ref="CE98:CK98"/>
    <mergeCell ref="CL98:CR98"/>
    <mergeCell ref="CS98:CY98"/>
    <mergeCell ref="DH98:DN98"/>
    <mergeCell ref="A102:G102"/>
    <mergeCell ref="H102:J102"/>
    <mergeCell ref="K102:M102"/>
    <mergeCell ref="N102:P102"/>
    <mergeCell ref="Q102:S102"/>
    <mergeCell ref="T102:V102"/>
    <mergeCell ref="BX98:CD98"/>
    <mergeCell ref="AS98:AZ98"/>
    <mergeCell ref="BA98:BH98"/>
    <mergeCell ref="BI98:BP98"/>
    <mergeCell ref="DO98:DV98"/>
    <mergeCell ref="A100:G101"/>
    <mergeCell ref="H100:Y101"/>
    <mergeCell ref="Z100:AE101"/>
    <mergeCell ref="CY100:DJ101"/>
    <mergeCell ref="DK100:EE101"/>
    <mergeCell ref="W102:Y102"/>
    <mergeCell ref="Z102:AB102"/>
    <mergeCell ref="AC102:AE102"/>
    <mergeCell ref="CY102:DJ102"/>
    <mergeCell ref="DK102:EE102"/>
    <mergeCell ref="DC105:DN105"/>
    <mergeCell ref="CS114:DB114"/>
    <mergeCell ref="DC114:DN114"/>
    <mergeCell ref="CS113:DB113"/>
    <mergeCell ref="DC113:DN113"/>
    <mergeCell ref="G115:AA115"/>
    <mergeCell ref="AB115:AD115"/>
    <mergeCell ref="AE115:AG115"/>
    <mergeCell ref="AH115:AJ115"/>
    <mergeCell ref="AK115:AT115"/>
    <mergeCell ref="AU115:BD115"/>
    <mergeCell ref="BO114:BX114"/>
    <mergeCell ref="BY114:CH114"/>
    <mergeCell ref="CI114:CR114"/>
    <mergeCell ref="AK114:AT114"/>
    <mergeCell ref="AU114:BD114"/>
    <mergeCell ref="AU112:BD112"/>
    <mergeCell ref="BE112:BN112"/>
    <mergeCell ref="AE113:AG113"/>
    <mergeCell ref="G114:AA114"/>
    <mergeCell ref="AB114:AD114"/>
    <mergeCell ref="AE114:AG114"/>
    <mergeCell ref="AH112:AJ112"/>
    <mergeCell ref="AK112:AT112"/>
    <mergeCell ref="G112:AA112"/>
    <mergeCell ref="AB112:AD112"/>
    <mergeCell ref="AE112:AG112"/>
    <mergeCell ref="CS116:DB116"/>
    <mergeCell ref="DC116:DN116"/>
    <mergeCell ref="BO116:BX116"/>
    <mergeCell ref="BY116:CH116"/>
    <mergeCell ref="CI116:CR116"/>
    <mergeCell ref="BE115:BN115"/>
    <mergeCell ref="BO115:BX115"/>
    <mergeCell ref="CS115:DB115"/>
    <mergeCell ref="DC115:DN115"/>
    <mergeCell ref="G116:AA116"/>
    <mergeCell ref="AB116:AD116"/>
    <mergeCell ref="AE116:AG116"/>
    <mergeCell ref="AH116:AJ116"/>
    <mergeCell ref="AK116:AT116"/>
    <mergeCell ref="AU116:BD116"/>
    <mergeCell ref="AE117:AG117"/>
    <mergeCell ref="A106:AA111"/>
    <mergeCell ref="AB106:AJ111"/>
    <mergeCell ref="AK106:CH106"/>
    <mergeCell ref="AK107:AT110"/>
    <mergeCell ref="AU107:BD110"/>
    <mergeCell ref="CS119:DB119"/>
    <mergeCell ref="DC119:DN119"/>
    <mergeCell ref="BY119:CH119"/>
    <mergeCell ref="CI119:CR119"/>
    <mergeCell ref="G119:AA119"/>
    <mergeCell ref="AB119:AD119"/>
    <mergeCell ref="AE119:AG119"/>
    <mergeCell ref="AH119:AJ119"/>
    <mergeCell ref="AK119:AT119"/>
    <mergeCell ref="AU119:BD119"/>
    <mergeCell ref="BE118:BN118"/>
    <mergeCell ref="BY117:CH117"/>
    <mergeCell ref="CS118:DB118"/>
    <mergeCell ref="DC118:DN118"/>
    <mergeCell ref="BO118:BX118"/>
    <mergeCell ref="BY118:CH118"/>
    <mergeCell ref="CI118:CR118"/>
    <mergeCell ref="BE117:BN117"/>
    <mergeCell ref="BO117:BX117"/>
    <mergeCell ref="CS117:DB117"/>
    <mergeCell ref="DC117:DN117"/>
    <mergeCell ref="G118:AA118"/>
    <mergeCell ref="AB118:AD118"/>
    <mergeCell ref="AE118:AG118"/>
    <mergeCell ref="AH118:AJ118"/>
    <mergeCell ref="AK118:AT118"/>
    <mergeCell ref="AU118:BD118"/>
    <mergeCell ref="G117:AA117"/>
    <mergeCell ref="AB117:AD117"/>
    <mergeCell ref="AH117:AJ117"/>
    <mergeCell ref="AK117:AT117"/>
    <mergeCell ref="AU117:BD117"/>
    <mergeCell ref="CS121:DB121"/>
    <mergeCell ref="DC121:DN121"/>
    <mergeCell ref="BO121:BX121"/>
    <mergeCell ref="BY121:CH121"/>
    <mergeCell ref="CI121:CR121"/>
    <mergeCell ref="BE120:BN120"/>
    <mergeCell ref="BO120:BX120"/>
    <mergeCell ref="CS120:DB120"/>
    <mergeCell ref="DC120:DN120"/>
    <mergeCell ref="G121:AA121"/>
    <mergeCell ref="AB121:AD121"/>
    <mergeCell ref="AE121:AG121"/>
    <mergeCell ref="AH121:AJ121"/>
    <mergeCell ref="AK121:AT121"/>
    <mergeCell ref="AU121:BD121"/>
    <mergeCell ref="G120:AA120"/>
    <mergeCell ref="AB120:AD120"/>
    <mergeCell ref="AE120:AG120"/>
    <mergeCell ref="AH120:AJ120"/>
    <mergeCell ref="AK120:AT120"/>
    <mergeCell ref="AU120:BD120"/>
    <mergeCell ref="CS124:DB124"/>
    <mergeCell ref="DC124:DN124"/>
    <mergeCell ref="BO124:BX124"/>
    <mergeCell ref="BY124:CH124"/>
    <mergeCell ref="CI124:CR124"/>
    <mergeCell ref="BE123:BN123"/>
    <mergeCell ref="BO123:BX123"/>
    <mergeCell ref="CS123:DB123"/>
    <mergeCell ref="DC123:DN123"/>
    <mergeCell ref="G124:AA124"/>
    <mergeCell ref="AB124:AD124"/>
    <mergeCell ref="AE124:AG124"/>
    <mergeCell ref="AH124:AJ124"/>
    <mergeCell ref="AK124:AT124"/>
    <mergeCell ref="AU124:BD124"/>
    <mergeCell ref="G123:AA123"/>
    <mergeCell ref="AB123:AD123"/>
    <mergeCell ref="AE123:AG123"/>
    <mergeCell ref="AH123:AJ123"/>
    <mergeCell ref="AK123:AT123"/>
    <mergeCell ref="AU123:BD123"/>
    <mergeCell ref="A128:C130"/>
    <mergeCell ref="D128:F131"/>
    <mergeCell ref="G128:AA128"/>
    <mergeCell ref="AB128:AD128"/>
    <mergeCell ref="AE128:AG128"/>
    <mergeCell ref="AH128:AJ128"/>
    <mergeCell ref="AK128:AT128"/>
    <mergeCell ref="BY126:CH126"/>
    <mergeCell ref="G126:AA126"/>
    <mergeCell ref="AB126:AD126"/>
    <mergeCell ref="AE126:AG126"/>
    <mergeCell ref="AH126:AJ126"/>
    <mergeCell ref="CI126:CR126"/>
    <mergeCell ref="AK126:AT126"/>
    <mergeCell ref="AU126:BD126"/>
    <mergeCell ref="BE126:BN126"/>
    <mergeCell ref="BO126:BX126"/>
    <mergeCell ref="AB131:AD131"/>
    <mergeCell ref="AE131:AG131"/>
    <mergeCell ref="AH131:AJ131"/>
    <mergeCell ref="AK131:AT131"/>
    <mergeCell ref="A112:F126"/>
    <mergeCell ref="AB113:AD113"/>
    <mergeCell ref="BE124:BN124"/>
    <mergeCell ref="BY123:CH123"/>
    <mergeCell ref="BE121:BN121"/>
    <mergeCell ref="BY120:CH120"/>
    <mergeCell ref="G113:AA113"/>
    <mergeCell ref="BE119:BN119"/>
    <mergeCell ref="BO119:BX119"/>
    <mergeCell ref="BE116:BN116"/>
    <mergeCell ref="BY115:CH115"/>
    <mergeCell ref="CS128:DB128"/>
    <mergeCell ref="DC128:DN128"/>
    <mergeCell ref="CI128:CR128"/>
    <mergeCell ref="CI129:CR129"/>
    <mergeCell ref="DC129:DN129"/>
    <mergeCell ref="CI131:CR131"/>
    <mergeCell ref="CS130:DB130"/>
    <mergeCell ref="DC130:DN130"/>
    <mergeCell ref="G130:AA130"/>
    <mergeCell ref="AB130:AD130"/>
    <mergeCell ref="AE130:AG130"/>
    <mergeCell ref="AH130:AJ130"/>
    <mergeCell ref="BY130:CH130"/>
    <mergeCell ref="CI130:CR130"/>
    <mergeCell ref="AU128:BD128"/>
    <mergeCell ref="BE128:BN128"/>
    <mergeCell ref="BO128:BX128"/>
    <mergeCell ref="BY128:CH128"/>
    <mergeCell ref="AK130:AT130"/>
    <mergeCell ref="AU130:BD130"/>
    <mergeCell ref="BE130:BN130"/>
    <mergeCell ref="BO130:BX130"/>
    <mergeCell ref="A135:G135"/>
    <mergeCell ref="G148:AA148"/>
    <mergeCell ref="AB148:AD148"/>
    <mergeCell ref="AE148:AG148"/>
    <mergeCell ref="AC135:AE135"/>
    <mergeCell ref="H135:J135"/>
    <mergeCell ref="K135:M135"/>
    <mergeCell ref="N135:P135"/>
    <mergeCell ref="AF133:CX136"/>
    <mergeCell ref="AK145:BB145"/>
    <mergeCell ref="BY131:CH131"/>
    <mergeCell ref="CY135:DJ135"/>
    <mergeCell ref="DK135:EE135"/>
    <mergeCell ref="A139:AA144"/>
    <mergeCell ref="AB139:AJ144"/>
    <mergeCell ref="BC139:BT143"/>
    <mergeCell ref="Q135:S135"/>
    <mergeCell ref="T135:V135"/>
    <mergeCell ref="W135:Y135"/>
    <mergeCell ref="Z135:AB135"/>
    <mergeCell ref="AU131:BD131"/>
    <mergeCell ref="DC131:DN131"/>
    <mergeCell ref="A133:G134"/>
    <mergeCell ref="H133:Y134"/>
    <mergeCell ref="Z133:AE134"/>
    <mergeCell ref="CY133:DJ134"/>
    <mergeCell ref="DK133:EE134"/>
    <mergeCell ref="CS131:DB131"/>
    <mergeCell ref="BE131:BN131"/>
    <mergeCell ref="BO131:BX131"/>
    <mergeCell ref="A131:C131"/>
    <mergeCell ref="G131:AA131"/>
    <mergeCell ref="CM148:DD148"/>
    <mergeCell ref="G149:AA149"/>
    <mergeCell ref="AB149:AD149"/>
    <mergeCell ref="AE149:AG149"/>
    <mergeCell ref="AH149:AJ149"/>
    <mergeCell ref="AK149:BB149"/>
    <mergeCell ref="BC149:BT149"/>
    <mergeCell ref="BU149:CL149"/>
    <mergeCell ref="AH145:AJ145"/>
    <mergeCell ref="BU147:CL147"/>
    <mergeCell ref="CM147:DD147"/>
    <mergeCell ref="CM149:DD149"/>
    <mergeCell ref="AH148:AJ148"/>
    <mergeCell ref="AK148:BB148"/>
    <mergeCell ref="BC148:BT148"/>
    <mergeCell ref="BU148:CL148"/>
    <mergeCell ref="BC147:BT147"/>
    <mergeCell ref="CM145:DD145"/>
    <mergeCell ref="G146:AA146"/>
    <mergeCell ref="AB146:AD146"/>
    <mergeCell ref="AE146:AG146"/>
    <mergeCell ref="AH146:AJ146"/>
    <mergeCell ref="AK146:BB146"/>
    <mergeCell ref="BC146:BT146"/>
    <mergeCell ref="BU146:CL146"/>
    <mergeCell ref="CM146:DD146"/>
    <mergeCell ref="BC145:BT145"/>
    <mergeCell ref="BU145:CL145"/>
    <mergeCell ref="G145:AA145"/>
    <mergeCell ref="AB145:AD145"/>
    <mergeCell ref="AE145:AG145"/>
    <mergeCell ref="G147:AA147"/>
    <mergeCell ref="CM151:DD151"/>
    <mergeCell ref="G152:AA152"/>
    <mergeCell ref="AB152:AD152"/>
    <mergeCell ref="AE152:AG152"/>
    <mergeCell ref="AH152:AJ152"/>
    <mergeCell ref="AK152:BB152"/>
    <mergeCell ref="BC152:BT152"/>
    <mergeCell ref="BU152:CL152"/>
    <mergeCell ref="CM152:DD152"/>
    <mergeCell ref="CM150:DD150"/>
    <mergeCell ref="G151:AA151"/>
    <mergeCell ref="AB151:AD151"/>
    <mergeCell ref="AE151:AG151"/>
    <mergeCell ref="AH151:AJ151"/>
    <mergeCell ref="AK151:BB151"/>
    <mergeCell ref="BC151:BT151"/>
    <mergeCell ref="BU151:CL151"/>
    <mergeCell ref="G150:AA150"/>
    <mergeCell ref="AB150:AD150"/>
    <mergeCell ref="AE150:AG150"/>
    <mergeCell ref="AH150:AJ150"/>
    <mergeCell ref="AB156:AD156"/>
    <mergeCell ref="AE156:AG156"/>
    <mergeCell ref="AH156:AJ156"/>
    <mergeCell ref="AK156:BB156"/>
    <mergeCell ref="BC156:BT156"/>
    <mergeCell ref="BU156:CL156"/>
    <mergeCell ref="CM156:DD156"/>
    <mergeCell ref="BC153:BT153"/>
    <mergeCell ref="BU153:CL153"/>
    <mergeCell ref="CM153:DD153"/>
    <mergeCell ref="BC154:BT154"/>
    <mergeCell ref="BU154:CL154"/>
    <mergeCell ref="G153:AA153"/>
    <mergeCell ref="AB153:AD153"/>
    <mergeCell ref="AE153:AG153"/>
    <mergeCell ref="AH153:AJ153"/>
    <mergeCell ref="G154:AA154"/>
    <mergeCell ref="AB154:AD154"/>
    <mergeCell ref="AE154:AG154"/>
    <mergeCell ref="AH154:AJ154"/>
    <mergeCell ref="AK163:BB163"/>
    <mergeCell ref="BC163:BT163"/>
    <mergeCell ref="BU163:CL163"/>
    <mergeCell ref="CM163:DD163"/>
    <mergeCell ref="AE161:AG161"/>
    <mergeCell ref="AH161:AJ161"/>
    <mergeCell ref="AK161:BB161"/>
    <mergeCell ref="BC161:BT161"/>
    <mergeCell ref="AE163:AG163"/>
    <mergeCell ref="AH163:AJ163"/>
    <mergeCell ref="CM159:DD159"/>
    <mergeCell ref="A161:C163"/>
    <mergeCell ref="D161:F164"/>
    <mergeCell ref="G161:AA161"/>
    <mergeCell ref="AB161:AD161"/>
    <mergeCell ref="A164:C164"/>
    <mergeCell ref="G164:AA164"/>
    <mergeCell ref="AB164:AD164"/>
    <mergeCell ref="G163:AA163"/>
    <mergeCell ref="AB163:AD163"/>
    <mergeCell ref="G159:AA159"/>
    <mergeCell ref="AB159:AD159"/>
    <mergeCell ref="AE159:AG159"/>
    <mergeCell ref="AH159:AJ159"/>
    <mergeCell ref="AK159:BB159"/>
    <mergeCell ref="BC159:BT159"/>
    <mergeCell ref="BU159:CL159"/>
    <mergeCell ref="A145:F159"/>
    <mergeCell ref="AB147:AD147"/>
    <mergeCell ref="AE147:AG147"/>
    <mergeCell ref="AH147:AJ147"/>
    <mergeCell ref="AK157:BB157"/>
    <mergeCell ref="A172:AA177"/>
    <mergeCell ref="AB172:AJ177"/>
    <mergeCell ref="BC172:BT173"/>
    <mergeCell ref="AK171:BB171"/>
    <mergeCell ref="BC171:BT171"/>
    <mergeCell ref="BC174:BT176"/>
    <mergeCell ref="BC177:BT177"/>
    <mergeCell ref="AK172:BB176"/>
    <mergeCell ref="AK177:BB177"/>
    <mergeCell ref="DK166:EE167"/>
    <mergeCell ref="AC168:AE168"/>
    <mergeCell ref="DK168:EE168"/>
    <mergeCell ref="BU164:CL164"/>
    <mergeCell ref="CM164:DD164"/>
    <mergeCell ref="Q168:S168"/>
    <mergeCell ref="T168:V168"/>
    <mergeCell ref="W168:Y168"/>
    <mergeCell ref="Z168:AB168"/>
    <mergeCell ref="A166:G167"/>
    <mergeCell ref="H166:Y167"/>
    <mergeCell ref="Z166:AE167"/>
    <mergeCell ref="CY166:DJ167"/>
    <mergeCell ref="AF166:CX169"/>
    <mergeCell ref="CY168:DJ168"/>
    <mergeCell ref="A168:G168"/>
    <mergeCell ref="H168:J168"/>
    <mergeCell ref="K168:M168"/>
    <mergeCell ref="N168:P168"/>
    <mergeCell ref="AK164:BB164"/>
    <mergeCell ref="BC164:BT164"/>
    <mergeCell ref="AE164:AG164"/>
    <mergeCell ref="AH164:AJ164"/>
    <mergeCell ref="AH178:AJ178"/>
    <mergeCell ref="AK178:BB178"/>
    <mergeCell ref="G179:AA179"/>
    <mergeCell ref="AB179:AD179"/>
    <mergeCell ref="AE179:AG179"/>
    <mergeCell ref="AH179:AJ179"/>
    <mergeCell ref="AK179:BB179"/>
    <mergeCell ref="A178:F192"/>
    <mergeCell ref="G178:AA178"/>
    <mergeCell ref="AB178:AD178"/>
    <mergeCell ref="AE178:AG178"/>
    <mergeCell ref="G186:AA186"/>
    <mergeCell ref="AB186:AD186"/>
    <mergeCell ref="AE186:AG186"/>
    <mergeCell ref="G191:AA191"/>
    <mergeCell ref="AB191:AD191"/>
    <mergeCell ref="AE191:AG191"/>
    <mergeCell ref="AH185:AJ185"/>
    <mergeCell ref="AK185:BB185"/>
    <mergeCell ref="G184:AA184"/>
    <mergeCell ref="AB184:AD184"/>
    <mergeCell ref="AE184:AG184"/>
    <mergeCell ref="AH184:AJ184"/>
    <mergeCell ref="AK182:BB182"/>
    <mergeCell ref="G183:AA183"/>
    <mergeCell ref="AB183:AD183"/>
    <mergeCell ref="AE183:AG183"/>
    <mergeCell ref="AH183:AJ183"/>
    <mergeCell ref="AK183:BB183"/>
    <mergeCell ref="G182:AA182"/>
    <mergeCell ref="AB182:AD182"/>
    <mergeCell ref="AE182:AG182"/>
    <mergeCell ref="AH182:AJ182"/>
    <mergeCell ref="AK180:BB180"/>
    <mergeCell ref="G181:AA181"/>
    <mergeCell ref="AB181:AD181"/>
    <mergeCell ref="AE181:AG181"/>
    <mergeCell ref="AH181:AJ181"/>
    <mergeCell ref="AK181:BB181"/>
    <mergeCell ref="G180:AA180"/>
    <mergeCell ref="AB180:AD180"/>
    <mergeCell ref="AE180:AG180"/>
    <mergeCell ref="AH180:AJ180"/>
    <mergeCell ref="D194:F197"/>
    <mergeCell ref="G194:AA194"/>
    <mergeCell ref="AB194:AD194"/>
    <mergeCell ref="A197:C197"/>
    <mergeCell ref="G197:AA197"/>
    <mergeCell ref="AB197:AD197"/>
    <mergeCell ref="G196:AA196"/>
    <mergeCell ref="AB196:AD196"/>
    <mergeCell ref="AH187:AJ187"/>
    <mergeCell ref="AK190:BB190"/>
    <mergeCell ref="G192:AA192"/>
    <mergeCell ref="AB192:AD192"/>
    <mergeCell ref="AE192:AG192"/>
    <mergeCell ref="AH192:AJ192"/>
    <mergeCell ref="AK192:BB192"/>
    <mergeCell ref="G190:AA190"/>
    <mergeCell ref="AB190:AD190"/>
    <mergeCell ref="AE190:AG190"/>
    <mergeCell ref="AK187:BB187"/>
    <mergeCell ref="G189:AA189"/>
    <mergeCell ref="AB189:AD189"/>
    <mergeCell ref="AE189:AG189"/>
    <mergeCell ref="AH189:AJ189"/>
    <mergeCell ref="AK189:BB189"/>
    <mergeCell ref="G187:AA187"/>
    <mergeCell ref="AB187:AD187"/>
    <mergeCell ref="AE187:AG187"/>
    <mergeCell ref="BO25:CC25"/>
    <mergeCell ref="CD25:CR25"/>
    <mergeCell ref="G58:AA58"/>
    <mergeCell ref="AB58:AD58"/>
    <mergeCell ref="AE58:AG58"/>
    <mergeCell ref="AH58:AJ58"/>
    <mergeCell ref="AK58:AR58"/>
    <mergeCell ref="AS58:AY58"/>
    <mergeCell ref="AZ58:BI58"/>
    <mergeCell ref="BJ58:BR58"/>
    <mergeCell ref="G25:AA25"/>
    <mergeCell ref="AB25:AD25"/>
    <mergeCell ref="AE25:AG25"/>
    <mergeCell ref="AH25:AJ25"/>
    <mergeCell ref="AK25:AY25"/>
    <mergeCell ref="AZ25:BN25"/>
    <mergeCell ref="BS58:CB58"/>
    <mergeCell ref="CM58:CU58"/>
    <mergeCell ref="CC58:CL58"/>
    <mergeCell ref="G63:AA63"/>
    <mergeCell ref="AB63:AD63"/>
    <mergeCell ref="AE63:AG63"/>
    <mergeCell ref="AH63:AJ63"/>
    <mergeCell ref="CM63:CU63"/>
    <mergeCell ref="AK87:AR87"/>
    <mergeCell ref="AS87:AZ87"/>
    <mergeCell ref="AK197:BB197"/>
    <mergeCell ref="AE194:AG194"/>
    <mergeCell ref="AH194:AJ194"/>
    <mergeCell ref="AK194:BB194"/>
    <mergeCell ref="AK196:BB196"/>
    <mergeCell ref="AE196:AG196"/>
    <mergeCell ref="AH196:AJ196"/>
    <mergeCell ref="AE197:AG197"/>
    <mergeCell ref="AH197:AJ197"/>
    <mergeCell ref="AH190:AJ190"/>
    <mergeCell ref="AH186:AJ186"/>
    <mergeCell ref="AK186:BB186"/>
    <mergeCell ref="AK184:BB184"/>
    <mergeCell ref="G185:AA185"/>
    <mergeCell ref="AB185:AD185"/>
    <mergeCell ref="AE185:AG185"/>
    <mergeCell ref="DE63:DM63"/>
    <mergeCell ref="G92:AA92"/>
    <mergeCell ref="AB92:AD92"/>
    <mergeCell ref="AE92:AG92"/>
    <mergeCell ref="AH92:AJ92"/>
    <mergeCell ref="AK92:AR92"/>
    <mergeCell ref="AS92:AZ92"/>
    <mergeCell ref="BA92:BH92"/>
    <mergeCell ref="BI92:BP92"/>
    <mergeCell ref="CC63:CL63"/>
    <mergeCell ref="CV63:DD63"/>
    <mergeCell ref="BS63:CB63"/>
    <mergeCell ref="AK63:AR63"/>
    <mergeCell ref="AS63:AY63"/>
    <mergeCell ref="AZ63:BI63"/>
    <mergeCell ref="BJ63:BR63"/>
    <mergeCell ref="BX96:CD96"/>
    <mergeCell ref="CE96:CK96"/>
    <mergeCell ref="CL96:CR96"/>
    <mergeCell ref="BI96:BP96"/>
    <mergeCell ref="CE95:CK95"/>
    <mergeCell ref="CL95:CR95"/>
    <mergeCell ref="CE93:CK93"/>
    <mergeCell ref="CS92:CY92"/>
    <mergeCell ref="G97:AA97"/>
    <mergeCell ref="AB97:AD97"/>
    <mergeCell ref="AE97:AG97"/>
    <mergeCell ref="AH97:AJ97"/>
    <mergeCell ref="AK97:AR97"/>
    <mergeCell ref="AS97:AZ97"/>
    <mergeCell ref="BA97:BH97"/>
    <mergeCell ref="BQ92:BW92"/>
    <mergeCell ref="BX92:CD92"/>
    <mergeCell ref="CS96:CY96"/>
    <mergeCell ref="BQ93:BW93"/>
    <mergeCell ref="AK93:AR93"/>
    <mergeCell ref="AS93:AZ93"/>
    <mergeCell ref="BA93:BH93"/>
    <mergeCell ref="CS93:CY93"/>
    <mergeCell ref="CS125:DB125"/>
    <mergeCell ref="DC125:DN125"/>
    <mergeCell ref="G129:AA129"/>
    <mergeCell ref="AB129:AD129"/>
    <mergeCell ref="AE129:AG129"/>
    <mergeCell ref="AH129:AJ129"/>
    <mergeCell ref="AK129:AT129"/>
    <mergeCell ref="AU129:BD129"/>
    <mergeCell ref="BE129:BN129"/>
    <mergeCell ref="CS129:DB129"/>
    <mergeCell ref="CI125:CR125"/>
    <mergeCell ref="CS97:CY97"/>
    <mergeCell ref="G125:AA125"/>
    <mergeCell ref="AB125:AD125"/>
    <mergeCell ref="AE125:AG125"/>
    <mergeCell ref="AH125:AJ125"/>
    <mergeCell ref="AK125:AT125"/>
    <mergeCell ref="AU125:BD125"/>
    <mergeCell ref="BE125:BN125"/>
    <mergeCell ref="BO125:BX125"/>
    <mergeCell ref="BY125:CH125"/>
    <mergeCell ref="BQ97:BW97"/>
    <mergeCell ref="BX97:CD97"/>
    <mergeCell ref="CE97:CK97"/>
    <mergeCell ref="CI123:CR123"/>
    <mergeCell ref="CI120:CR120"/>
    <mergeCell ref="CI117:CR117"/>
    <mergeCell ref="CI115:CR115"/>
    <mergeCell ref="CI113:CR113"/>
    <mergeCell ref="CL97:CR97"/>
    <mergeCell ref="CS126:DB126"/>
    <mergeCell ref="DC126:DN126"/>
    <mergeCell ref="CM158:DD158"/>
    <mergeCell ref="G162:AA162"/>
    <mergeCell ref="AB162:AD162"/>
    <mergeCell ref="AE162:AG162"/>
    <mergeCell ref="AH162:AJ162"/>
    <mergeCell ref="AK162:BB162"/>
    <mergeCell ref="BC162:BT162"/>
    <mergeCell ref="BU162:CL162"/>
    <mergeCell ref="CM162:DD162"/>
    <mergeCell ref="BU161:CL161"/>
    <mergeCell ref="BU158:CL158"/>
    <mergeCell ref="BY129:CH129"/>
    <mergeCell ref="BO129:BX129"/>
    <mergeCell ref="BC157:BT157"/>
    <mergeCell ref="BU157:CL157"/>
    <mergeCell ref="AK154:BB154"/>
    <mergeCell ref="BC150:BT150"/>
    <mergeCell ref="BU150:CL150"/>
    <mergeCell ref="G158:AA158"/>
    <mergeCell ref="AB158:AD158"/>
    <mergeCell ref="AE158:AG158"/>
    <mergeCell ref="AH158:AJ158"/>
    <mergeCell ref="AK158:BB158"/>
    <mergeCell ref="BC158:BT158"/>
    <mergeCell ref="CM161:DD161"/>
    <mergeCell ref="CM157:DD157"/>
    <mergeCell ref="G157:AA157"/>
    <mergeCell ref="AB157:AD157"/>
    <mergeCell ref="AE157:AG157"/>
    <mergeCell ref="AH157:AJ157"/>
    <mergeCell ref="CM154:DD154"/>
    <mergeCell ref="G156:AA156"/>
    <mergeCell ref="BU185:BZ185"/>
    <mergeCell ref="BU186:BZ186"/>
    <mergeCell ref="BU187:BZ187"/>
    <mergeCell ref="BU180:BZ180"/>
    <mergeCell ref="BU181:BZ181"/>
    <mergeCell ref="BU197:BZ197"/>
    <mergeCell ref="BU189:BZ189"/>
    <mergeCell ref="BU190:BZ190"/>
    <mergeCell ref="BU191:BZ191"/>
    <mergeCell ref="BU192:BZ192"/>
    <mergeCell ref="A95:C97"/>
    <mergeCell ref="BU194:BZ194"/>
    <mergeCell ref="BU195:BZ195"/>
    <mergeCell ref="BU196:BZ196"/>
    <mergeCell ref="BU184:BZ184"/>
    <mergeCell ref="BU182:BZ182"/>
    <mergeCell ref="BU183:BZ183"/>
    <mergeCell ref="BU172:BZ176"/>
    <mergeCell ref="BU177:BZ177"/>
    <mergeCell ref="BU178:BZ178"/>
    <mergeCell ref="BU179:BZ179"/>
    <mergeCell ref="AH191:AJ191"/>
    <mergeCell ref="AK191:BB191"/>
    <mergeCell ref="BC191:BT191"/>
    <mergeCell ref="G195:AA195"/>
    <mergeCell ref="AB195:AD195"/>
    <mergeCell ref="AE195:AG195"/>
    <mergeCell ref="AH195:AJ195"/>
    <mergeCell ref="AK195:BB195"/>
    <mergeCell ref="BC195:BT195"/>
    <mergeCell ref="BC192:BT192"/>
    <mergeCell ref="A194:C196"/>
  </mergeCells>
  <phoneticPr fontId="3"/>
  <dataValidations count="7">
    <dataValidation type="whole" allowBlank="1" showInputMessage="1" showErrorMessage="1" errorTitle="入力エラー" error="数値以外の入力または、12桁以上の入力は行えません。" sqref="CM62:DD64 CM46:DD54 AK95:AZ97 BI79:BP87 BJ62:BR64 BI95:BP97 CI112:CR120 AK112:BX120 BJ46:BR54 AK128:BX130 CI128:CR130 AS92:AZ92 BI92:BP92 AK79:AZ87">
      <formula1>-9999999999</formula1>
      <formula2>99999999999</formula2>
    </dataValidation>
    <dataValidation type="whole" allowBlank="1" showInputMessage="1" showErrorMessage="1" errorTitle="入力エラー" error="数値以外の入力または、15桁以上の入力は行えません。" sqref="AZ46:BI54 BS46:CL54 BS62:CL64 AZ62:BI64">
      <formula1>-9999999999999</formula1>
      <formula2>99999999999999</formula2>
    </dataValidation>
    <dataValidation type="whole" allowBlank="1" showInputMessage="1" showErrorMessage="1" errorTitle="入力エラー" error="数値以外の入力または、11桁以上の入力は行えません。" sqref="BX79:CK87 CS112:DB120 CS128:DB130 AK62:AR64 AK178:BT186 AK46:AR54 AK194:BT196 CS95:CY97 CS93:CY93 DH79:DN87 DH95:DN97 BX95:CK97 CS79:CY87">
      <formula1>-999999999</formula1>
      <formula2>9999999999</formula2>
    </dataValidation>
    <dataValidation type="whole" allowBlank="1" showInputMessage="1" showErrorMessage="1" errorTitle="入力エラー" error="数値以外の入力または、9桁以上の入力は行えません。" sqref="BQ79:BW87 BQ95:BW97">
      <formula1>-9999999</formula1>
      <formula2>99999999</formula2>
    </dataValidation>
    <dataValidation type="whole" allowBlank="1" showInputMessage="1" showErrorMessage="1" errorTitle="入力エラー" error="数値以外の入力または、10桁以上の入力は行えません。" sqref="DC127:DN127 DC122:DN122 BC145:BT153 AZ29:BN31 AZ13:BN21 AS46:AY54 BC161:BT163 AS62:AY64">
      <formula1>-99999999</formula1>
      <formula2>999999999</formula2>
    </dataValidation>
    <dataValidation type="whole" allowBlank="1" showInputMessage="1" showErrorMessage="1" errorTitle="入力エラー" error="数値以外の入力または、13桁以上の入力は行えません。" sqref="AK29:AY31 AK145:BB153 AK13:AY21 AK161:BB163">
      <formula1>-99999999999</formula1>
      <formula2>999999999999</formula2>
    </dataValidation>
    <dataValidation type="whole" allowBlank="1" showInputMessage="1" showErrorMessage="1" errorTitle="入力エラー" error="数値以外の入力または、7桁以上の入力は行えません。" sqref="BO29:CC31 BU145:CL153 BO13:CC21 BU161:CL16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9" firstPageNumber="17" orientation="landscape" useFirstPageNumber="1" horizontalDpi="300" verticalDpi="300" r:id="rId1"/>
  <headerFooter alignWithMargins="0">
    <oddFooter>&amp;R課税市-&amp;P</oddFooter>
  </headerFooter>
  <rowBreaks count="5" manualBreakCount="5">
    <brk id="33" max="135" man="1"/>
    <brk id="66" max="135" man="1"/>
    <brk id="99" max="135" man="1"/>
    <brk id="132" max="135" man="1"/>
    <brk id="165" max="135" man="1"/>
  </rowBreaks>
  <drawing r:id="rId2"/>
  <legacyDrawing r:id="rId3"/>
  <picture r:id="rId4"/>
  <controls>
    <mc:AlternateContent xmlns:mc="http://schemas.openxmlformats.org/markup-compatibility/2006">
      <mc:Choice Requires="x14">
        <control shapeId="37894" r:id="rId5" name="CommandButton1">
          <controlPr defaultSize="0" print="0" autoLine="0" autoPict="0" r:id="rId6">
            <anchor moveWithCells="1">
              <from>
                <xdr:col>12</xdr:col>
                <xdr:colOff>57150</xdr:colOff>
                <xdr:row>3</xdr:row>
                <xdr:rowOff>38100</xdr:rowOff>
              </from>
              <to>
                <xdr:col>24</xdr:col>
                <xdr:colOff>28575</xdr:colOff>
                <xdr:row>5</xdr:row>
                <xdr:rowOff>9525</xdr:rowOff>
              </to>
            </anchor>
          </controlPr>
        </control>
      </mc:Choice>
      <mc:Fallback>
        <control shapeId="37894" r:id="rId5" name="CommandButton1"/>
      </mc:Fallback>
    </mc:AlternateContent>
    <mc:AlternateContent xmlns:mc="http://schemas.openxmlformats.org/markup-compatibility/2006">
      <mc:Choice Requires="x14">
        <control shapeId="37896" r:id="rId7" name="CommandButton3">
          <controlPr defaultSize="0" print="0" autoLine="0" autoPict="0" r:id="rId8">
            <anchor moveWithCells="1">
              <from>
                <xdr:col>12</xdr:col>
                <xdr:colOff>57150</xdr:colOff>
                <xdr:row>36</xdr:row>
                <xdr:rowOff>38100</xdr:rowOff>
              </from>
              <to>
                <xdr:col>24</xdr:col>
                <xdr:colOff>28575</xdr:colOff>
                <xdr:row>37</xdr:row>
                <xdr:rowOff>161925</xdr:rowOff>
              </to>
            </anchor>
          </controlPr>
        </control>
      </mc:Choice>
      <mc:Fallback>
        <control shapeId="37896" r:id="rId7" name="CommandButton3"/>
      </mc:Fallback>
    </mc:AlternateContent>
    <mc:AlternateContent xmlns:mc="http://schemas.openxmlformats.org/markup-compatibility/2006">
      <mc:Choice Requires="x14">
        <control shapeId="37897" r:id="rId9" name="CommandButton2">
          <controlPr defaultSize="0" print="0" autoLine="0" autoPict="0" r:id="rId10">
            <anchor moveWithCells="1">
              <from>
                <xdr:col>0</xdr:col>
                <xdr:colOff>38100</xdr:colOff>
                <xdr:row>36</xdr:row>
                <xdr:rowOff>38100</xdr:rowOff>
              </from>
              <to>
                <xdr:col>12</xdr:col>
                <xdr:colOff>9525</xdr:colOff>
                <xdr:row>37</xdr:row>
                <xdr:rowOff>161925</xdr:rowOff>
              </to>
            </anchor>
          </controlPr>
        </control>
      </mc:Choice>
      <mc:Fallback>
        <control shapeId="37897" r:id="rId9" name="CommandButton2"/>
      </mc:Fallback>
    </mc:AlternateContent>
    <mc:AlternateContent xmlns:mc="http://schemas.openxmlformats.org/markup-compatibility/2006">
      <mc:Choice Requires="x14">
        <control shapeId="37898" r:id="rId11" name="CommandButton5">
          <controlPr defaultSize="0" print="0" autoLine="0" autoPict="0" r:id="rId12">
            <anchor moveWithCells="1">
              <from>
                <xdr:col>12</xdr:col>
                <xdr:colOff>57150</xdr:colOff>
                <xdr:row>69</xdr:row>
                <xdr:rowOff>38100</xdr:rowOff>
              </from>
              <to>
                <xdr:col>24</xdr:col>
                <xdr:colOff>28575</xdr:colOff>
                <xdr:row>70</xdr:row>
                <xdr:rowOff>161925</xdr:rowOff>
              </to>
            </anchor>
          </controlPr>
        </control>
      </mc:Choice>
      <mc:Fallback>
        <control shapeId="37898" r:id="rId11" name="CommandButton5"/>
      </mc:Fallback>
    </mc:AlternateContent>
    <mc:AlternateContent xmlns:mc="http://schemas.openxmlformats.org/markup-compatibility/2006">
      <mc:Choice Requires="x14">
        <control shapeId="37899" r:id="rId13" name="CommandButton4">
          <controlPr defaultSize="0" print="0" autoLine="0" autoPict="0" r:id="rId14">
            <anchor moveWithCells="1">
              <from>
                <xdr:col>0</xdr:col>
                <xdr:colOff>38100</xdr:colOff>
                <xdr:row>69</xdr:row>
                <xdr:rowOff>38100</xdr:rowOff>
              </from>
              <to>
                <xdr:col>12</xdr:col>
                <xdr:colOff>9525</xdr:colOff>
                <xdr:row>70</xdr:row>
                <xdr:rowOff>161925</xdr:rowOff>
              </to>
            </anchor>
          </controlPr>
        </control>
      </mc:Choice>
      <mc:Fallback>
        <control shapeId="37899" r:id="rId13" name="CommandButton4"/>
      </mc:Fallback>
    </mc:AlternateContent>
    <mc:AlternateContent xmlns:mc="http://schemas.openxmlformats.org/markup-compatibility/2006">
      <mc:Choice Requires="x14">
        <control shapeId="37900" r:id="rId15" name="CommandButton7">
          <controlPr defaultSize="0" print="0" autoLine="0" autoPict="0" r:id="rId16">
            <anchor moveWithCells="1">
              <from>
                <xdr:col>12</xdr:col>
                <xdr:colOff>57150</xdr:colOff>
                <xdr:row>102</xdr:row>
                <xdr:rowOff>38100</xdr:rowOff>
              </from>
              <to>
                <xdr:col>24</xdr:col>
                <xdr:colOff>28575</xdr:colOff>
                <xdr:row>103</xdr:row>
                <xdr:rowOff>161925</xdr:rowOff>
              </to>
            </anchor>
          </controlPr>
        </control>
      </mc:Choice>
      <mc:Fallback>
        <control shapeId="37900" r:id="rId15" name="CommandButton7"/>
      </mc:Fallback>
    </mc:AlternateContent>
    <mc:AlternateContent xmlns:mc="http://schemas.openxmlformats.org/markup-compatibility/2006">
      <mc:Choice Requires="x14">
        <control shapeId="37901" r:id="rId17" name="CommandButton6">
          <controlPr defaultSize="0" print="0" autoLine="0" autoPict="0" r:id="rId18">
            <anchor moveWithCells="1">
              <from>
                <xdr:col>0</xdr:col>
                <xdr:colOff>38100</xdr:colOff>
                <xdr:row>102</xdr:row>
                <xdr:rowOff>38100</xdr:rowOff>
              </from>
              <to>
                <xdr:col>12</xdr:col>
                <xdr:colOff>9525</xdr:colOff>
                <xdr:row>103</xdr:row>
                <xdr:rowOff>161925</xdr:rowOff>
              </to>
            </anchor>
          </controlPr>
        </control>
      </mc:Choice>
      <mc:Fallback>
        <control shapeId="37901" r:id="rId17" name="CommandButton6"/>
      </mc:Fallback>
    </mc:AlternateContent>
    <mc:AlternateContent xmlns:mc="http://schemas.openxmlformats.org/markup-compatibility/2006">
      <mc:Choice Requires="x14">
        <control shapeId="37902" r:id="rId19" name="CommandButton9">
          <controlPr defaultSize="0" print="0" autoLine="0" autoPict="0" r:id="rId20">
            <anchor moveWithCells="1">
              <from>
                <xdr:col>12</xdr:col>
                <xdr:colOff>57150</xdr:colOff>
                <xdr:row>135</xdr:row>
                <xdr:rowOff>38100</xdr:rowOff>
              </from>
              <to>
                <xdr:col>24</xdr:col>
                <xdr:colOff>28575</xdr:colOff>
                <xdr:row>136</xdr:row>
                <xdr:rowOff>161925</xdr:rowOff>
              </to>
            </anchor>
          </controlPr>
        </control>
      </mc:Choice>
      <mc:Fallback>
        <control shapeId="37902" r:id="rId19" name="CommandButton9"/>
      </mc:Fallback>
    </mc:AlternateContent>
    <mc:AlternateContent xmlns:mc="http://schemas.openxmlformats.org/markup-compatibility/2006">
      <mc:Choice Requires="x14">
        <control shapeId="37903" r:id="rId21" name="CommandButton8">
          <controlPr defaultSize="0" print="0" autoLine="0" autoPict="0" r:id="rId22">
            <anchor moveWithCells="1">
              <from>
                <xdr:col>0</xdr:col>
                <xdr:colOff>38100</xdr:colOff>
                <xdr:row>135</xdr:row>
                <xdr:rowOff>38100</xdr:rowOff>
              </from>
              <to>
                <xdr:col>12</xdr:col>
                <xdr:colOff>9525</xdr:colOff>
                <xdr:row>136</xdr:row>
                <xdr:rowOff>161925</xdr:rowOff>
              </to>
            </anchor>
          </controlPr>
        </control>
      </mc:Choice>
      <mc:Fallback>
        <control shapeId="37903" r:id="rId21" name="CommandButton8"/>
      </mc:Fallback>
    </mc:AlternateContent>
    <mc:AlternateContent xmlns:mc="http://schemas.openxmlformats.org/markup-compatibility/2006">
      <mc:Choice Requires="x14">
        <control shapeId="37904" r:id="rId23" name="CommandButton10">
          <controlPr defaultSize="0" print="0" autoLine="0" autoPict="0" r:id="rId24">
            <anchor moveWithCells="1">
              <from>
                <xdr:col>0</xdr:col>
                <xdr:colOff>38100</xdr:colOff>
                <xdr:row>168</xdr:row>
                <xdr:rowOff>38100</xdr:rowOff>
              </from>
              <to>
                <xdr:col>12</xdr:col>
                <xdr:colOff>9525</xdr:colOff>
                <xdr:row>169</xdr:row>
                <xdr:rowOff>161925</xdr:rowOff>
              </to>
            </anchor>
          </controlPr>
        </control>
      </mc:Choice>
      <mc:Fallback>
        <control shapeId="37904" r:id="rId23" name="CommandButton10"/>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7"/>
  <dimension ref="A1:EF98"/>
  <sheetViews>
    <sheetView showGridLines="0" zoomScale="85" zoomScaleNormal="85" workbookViewId="0">
      <selection activeCell="AK13" sqref="AK13:AV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561"/>
      <c r="B1" s="561"/>
      <c r="C1" s="561"/>
      <c r="D1" s="561"/>
      <c r="E1" s="561"/>
      <c r="F1" s="561"/>
      <c r="G1" s="562"/>
      <c r="H1" s="563" t="s">
        <v>62</v>
      </c>
      <c r="I1" s="266"/>
      <c r="J1" s="266"/>
      <c r="K1" s="266"/>
      <c r="L1" s="266"/>
      <c r="M1" s="266"/>
      <c r="N1" s="266"/>
      <c r="O1" s="266"/>
      <c r="P1" s="266"/>
      <c r="Q1" s="266"/>
      <c r="R1" s="266"/>
      <c r="S1" s="266"/>
      <c r="T1" s="266"/>
      <c r="U1" s="266"/>
      <c r="V1" s="266"/>
      <c r="W1" s="266"/>
      <c r="X1" s="266"/>
      <c r="Y1" s="267"/>
      <c r="Z1" s="564" t="s">
        <v>517</v>
      </c>
      <c r="AA1" s="266"/>
      <c r="AB1" s="266"/>
      <c r="AC1" s="266"/>
      <c r="AD1" s="266"/>
      <c r="AE1" s="267"/>
      <c r="AF1" s="733" t="str">
        <f>"第7表　課税標準額段階別"&amp; LEFT(表00!AA1,6) &amp; "分所得割額等に関する調
　　　　　　　　　　　　　　　　　　　　　【農業所得者】
総　　括　　表"</f>
        <v>第7表　課税標準額段階別平成29年度分所得割額等に関する調
　　　　　　　　　　　　　　　　　　　　　【農業所得者】
総　　括　　表</v>
      </c>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565" t="s">
        <v>608</v>
      </c>
      <c r="CZ1" s="565"/>
      <c r="DA1" s="565"/>
      <c r="DB1" s="565"/>
      <c r="DC1" s="565"/>
      <c r="DD1" s="565"/>
      <c r="DE1" s="565"/>
      <c r="DF1" s="565"/>
      <c r="DG1" s="565"/>
      <c r="DH1" s="565"/>
      <c r="DI1" s="565"/>
      <c r="DJ1" s="565"/>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561"/>
      <c r="B2" s="561"/>
      <c r="C2" s="561"/>
      <c r="D2" s="561"/>
      <c r="E2" s="561"/>
      <c r="F2" s="561"/>
      <c r="G2" s="562"/>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554"/>
      <c r="CZ2" s="554"/>
      <c r="DA2" s="554"/>
      <c r="DB2" s="554"/>
      <c r="DC2" s="554"/>
      <c r="DD2" s="554"/>
      <c r="DE2" s="554"/>
      <c r="DF2" s="554"/>
      <c r="DG2" s="554"/>
      <c r="DH2" s="554"/>
      <c r="DI2" s="554"/>
      <c r="DJ2" s="554"/>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596" t="s">
        <v>511</v>
      </c>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573">
        <v>0</v>
      </c>
      <c r="AA3" s="276"/>
      <c r="AB3" s="277"/>
      <c r="AC3" s="555">
        <v>7</v>
      </c>
      <c r="AD3" s="279"/>
      <c r="AE3" s="280"/>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554" t="s">
        <v>515</v>
      </c>
      <c r="CZ3" s="554"/>
      <c r="DA3" s="554"/>
      <c r="DB3" s="554"/>
      <c r="DC3" s="554"/>
      <c r="DD3" s="554"/>
      <c r="DE3" s="554"/>
      <c r="DF3" s="554"/>
      <c r="DG3" s="554"/>
      <c r="DH3" s="554"/>
      <c r="DI3" s="554"/>
      <c r="DJ3" s="55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5" customHeight="1">
      <c r="AK6" s="271" t="s">
        <v>63</v>
      </c>
      <c r="AL6" s="271"/>
      <c r="AM6" s="271"/>
      <c r="AN6" s="271"/>
      <c r="AO6" s="271"/>
      <c r="AP6" s="271"/>
      <c r="AQ6" s="271"/>
      <c r="AR6" s="271"/>
      <c r="AS6" s="271"/>
      <c r="AT6" s="271"/>
      <c r="AU6" s="271"/>
      <c r="AV6" s="271"/>
      <c r="AW6" s="271" t="s">
        <v>64</v>
      </c>
      <c r="AX6" s="271"/>
      <c r="AY6" s="271"/>
      <c r="AZ6" s="271"/>
      <c r="BA6" s="271"/>
      <c r="BB6" s="271"/>
      <c r="BC6" s="271"/>
      <c r="BD6" s="271"/>
      <c r="BE6" s="271"/>
      <c r="BF6" s="271"/>
      <c r="BG6" s="271"/>
      <c r="BH6" s="271"/>
      <c r="BI6" s="271" t="s">
        <v>65</v>
      </c>
      <c r="BJ6" s="271"/>
      <c r="BK6" s="271"/>
      <c r="BL6" s="271"/>
      <c r="BM6" s="271"/>
      <c r="BN6" s="271"/>
      <c r="BO6" s="271"/>
      <c r="BP6" s="271"/>
      <c r="BQ6" s="271"/>
      <c r="BR6" s="271"/>
      <c r="BS6" s="271"/>
      <c r="BT6" s="271"/>
      <c r="BU6" s="271" t="s">
        <v>66</v>
      </c>
      <c r="BV6" s="271"/>
      <c r="BW6" s="271"/>
      <c r="BX6" s="271"/>
      <c r="BY6" s="271"/>
      <c r="BZ6" s="271"/>
      <c r="CA6" s="271"/>
      <c r="CB6" s="271"/>
      <c r="CC6" s="271"/>
      <c r="CD6" s="271"/>
      <c r="CE6" s="271"/>
      <c r="CF6" s="271"/>
      <c r="CG6" s="271" t="s">
        <v>67</v>
      </c>
      <c r="CH6" s="271"/>
      <c r="CI6" s="271"/>
      <c r="CJ6" s="271"/>
      <c r="CK6" s="271"/>
      <c r="CL6" s="271"/>
      <c r="CM6" s="271"/>
      <c r="CN6" s="271"/>
      <c r="CO6" s="271"/>
      <c r="CP6" s="271"/>
      <c r="CQ6" s="271"/>
      <c r="CR6" s="271"/>
      <c r="CS6" s="271"/>
      <c r="CT6" s="271"/>
      <c r="CU6" s="271"/>
      <c r="CV6" s="271" t="s">
        <v>68</v>
      </c>
      <c r="CW6" s="271"/>
      <c r="CX6" s="271"/>
      <c r="CY6" s="271"/>
      <c r="CZ6" s="271"/>
      <c r="DA6" s="271"/>
      <c r="DB6" s="271"/>
      <c r="DC6" s="271"/>
      <c r="DD6" s="271"/>
      <c r="DE6" s="271"/>
      <c r="DF6" s="271"/>
      <c r="DG6" s="271"/>
      <c r="DH6" s="271"/>
      <c r="DI6" s="271"/>
      <c r="DJ6" s="271"/>
      <c r="DK6" s="271" t="s">
        <v>69</v>
      </c>
      <c r="DL6" s="271"/>
      <c r="DM6" s="271"/>
      <c r="DN6" s="271"/>
      <c r="DO6" s="271"/>
      <c r="DP6" s="271"/>
      <c r="DQ6" s="271"/>
      <c r="DR6" s="271"/>
      <c r="DS6" s="271"/>
      <c r="DT6" s="271"/>
      <c r="DU6" s="271"/>
      <c r="DV6" s="271"/>
      <c r="DW6" s="271"/>
      <c r="DX6" s="271"/>
      <c r="DY6" s="271"/>
    </row>
    <row r="7" spans="1:135" ht="15" customHeight="1">
      <c r="A7" s="522" t="s">
        <v>328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753</v>
      </c>
      <c r="AC7" s="201"/>
      <c r="AD7" s="201"/>
      <c r="AE7" s="201"/>
      <c r="AF7" s="201"/>
      <c r="AG7" s="201"/>
      <c r="AH7" s="201"/>
      <c r="AI7" s="201"/>
      <c r="AJ7" s="202"/>
      <c r="AK7" s="245" t="s">
        <v>739</v>
      </c>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7"/>
      <c r="CG7" s="200" t="s">
        <v>134</v>
      </c>
      <c r="CH7" s="201"/>
      <c r="CI7" s="201"/>
      <c r="CJ7" s="201"/>
      <c r="CK7" s="201"/>
      <c r="CL7" s="201"/>
      <c r="CM7" s="201"/>
      <c r="CN7" s="201"/>
      <c r="CO7" s="201"/>
      <c r="CP7" s="201"/>
      <c r="CQ7" s="201"/>
      <c r="CR7" s="201"/>
      <c r="CS7" s="201"/>
      <c r="CT7" s="201"/>
      <c r="CU7" s="202"/>
      <c r="CV7" s="200" t="s">
        <v>135</v>
      </c>
      <c r="CW7" s="201"/>
      <c r="CX7" s="201"/>
      <c r="CY7" s="201"/>
      <c r="CZ7" s="201"/>
      <c r="DA7" s="201"/>
      <c r="DB7" s="201"/>
      <c r="DC7" s="201"/>
      <c r="DD7" s="201"/>
      <c r="DE7" s="201"/>
      <c r="DF7" s="201"/>
      <c r="DG7" s="201"/>
      <c r="DH7" s="201"/>
      <c r="DI7" s="201"/>
      <c r="DJ7" s="202"/>
      <c r="DK7" s="200" t="s">
        <v>367</v>
      </c>
      <c r="DL7" s="201"/>
      <c r="DM7" s="201"/>
      <c r="DN7" s="201"/>
      <c r="DO7" s="201"/>
      <c r="DP7" s="201"/>
      <c r="DQ7" s="201"/>
      <c r="DR7" s="201"/>
      <c r="DS7" s="201"/>
      <c r="DT7" s="201"/>
      <c r="DU7" s="201"/>
      <c r="DV7" s="201"/>
      <c r="DW7" s="201"/>
      <c r="DX7" s="201"/>
      <c r="DY7" s="202"/>
    </row>
    <row r="8" spans="1:135"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00" t="s">
        <v>366</v>
      </c>
      <c r="AL8" s="1456"/>
      <c r="AM8" s="1456"/>
      <c r="AN8" s="1456"/>
      <c r="AO8" s="1456"/>
      <c r="AP8" s="1456"/>
      <c r="AQ8" s="1456"/>
      <c r="AR8" s="1456"/>
      <c r="AS8" s="1456"/>
      <c r="AT8" s="1456"/>
      <c r="AU8" s="1456"/>
      <c r="AV8" s="1456"/>
      <c r="AW8" s="1456"/>
      <c r="AX8" s="1456"/>
      <c r="AY8" s="1456"/>
      <c r="AZ8" s="1456"/>
      <c r="BA8" s="1456"/>
      <c r="BB8" s="1456"/>
      <c r="BC8" s="1456"/>
      <c r="BD8" s="1456"/>
      <c r="BE8" s="1456"/>
      <c r="BF8" s="1456"/>
      <c r="BG8" s="1456"/>
      <c r="BH8" s="1457"/>
      <c r="BI8" s="200" t="s">
        <v>376</v>
      </c>
      <c r="BJ8" s="201"/>
      <c r="BK8" s="201"/>
      <c r="BL8" s="201"/>
      <c r="BM8" s="201"/>
      <c r="BN8" s="201"/>
      <c r="BO8" s="201"/>
      <c r="BP8" s="201"/>
      <c r="BQ8" s="201"/>
      <c r="BR8" s="201"/>
      <c r="BS8" s="201"/>
      <c r="BT8" s="201"/>
      <c r="BU8" s="246"/>
      <c r="BV8" s="246"/>
      <c r="BW8" s="246"/>
      <c r="BX8" s="246"/>
      <c r="BY8" s="246"/>
      <c r="BZ8" s="246"/>
      <c r="CA8" s="246"/>
      <c r="CB8" s="246"/>
      <c r="CC8" s="246"/>
      <c r="CD8" s="246"/>
      <c r="CE8" s="246"/>
      <c r="CF8" s="247"/>
      <c r="CG8" s="219"/>
      <c r="CH8" s="220"/>
      <c r="CI8" s="220"/>
      <c r="CJ8" s="220"/>
      <c r="CK8" s="220"/>
      <c r="CL8" s="220"/>
      <c r="CM8" s="220"/>
      <c r="CN8" s="220"/>
      <c r="CO8" s="220"/>
      <c r="CP8" s="220"/>
      <c r="CQ8" s="220"/>
      <c r="CR8" s="220"/>
      <c r="CS8" s="220"/>
      <c r="CT8" s="220"/>
      <c r="CU8" s="221"/>
      <c r="CV8" s="219"/>
      <c r="CW8" s="220"/>
      <c r="CX8" s="220"/>
      <c r="CY8" s="220"/>
      <c r="CZ8" s="220"/>
      <c r="DA8" s="220"/>
      <c r="DB8" s="220"/>
      <c r="DC8" s="220"/>
      <c r="DD8" s="220"/>
      <c r="DE8" s="220"/>
      <c r="DF8" s="220"/>
      <c r="DG8" s="220"/>
      <c r="DH8" s="220"/>
      <c r="DI8" s="220"/>
      <c r="DJ8" s="221"/>
      <c r="DK8" s="219"/>
      <c r="DL8" s="220"/>
      <c r="DM8" s="220"/>
      <c r="DN8" s="220"/>
      <c r="DO8" s="220"/>
      <c r="DP8" s="220"/>
      <c r="DQ8" s="220"/>
      <c r="DR8" s="220"/>
      <c r="DS8" s="220"/>
      <c r="DT8" s="220"/>
      <c r="DU8" s="220"/>
      <c r="DV8" s="220"/>
      <c r="DW8" s="220"/>
      <c r="DX8" s="220"/>
      <c r="DY8" s="221"/>
    </row>
    <row r="9" spans="1:135"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1500"/>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2"/>
      <c r="BI9" s="219"/>
      <c r="BJ9" s="220"/>
      <c r="BK9" s="220"/>
      <c r="BL9" s="220"/>
      <c r="BM9" s="220"/>
      <c r="BN9" s="220"/>
      <c r="BO9" s="220"/>
      <c r="BP9" s="220"/>
      <c r="BQ9" s="220"/>
      <c r="BR9" s="220"/>
      <c r="BS9" s="220"/>
      <c r="BT9" s="220"/>
      <c r="BU9" s="295" t="s">
        <v>0</v>
      </c>
      <c r="BV9" s="296"/>
      <c r="BW9" s="296"/>
      <c r="BX9" s="296"/>
      <c r="BY9" s="296"/>
      <c r="BZ9" s="296"/>
      <c r="CA9" s="296"/>
      <c r="CB9" s="296"/>
      <c r="CC9" s="296"/>
      <c r="CD9" s="296"/>
      <c r="CE9" s="296"/>
      <c r="CF9" s="297"/>
      <c r="CG9" s="219"/>
      <c r="CH9" s="220"/>
      <c r="CI9" s="220"/>
      <c r="CJ9" s="220"/>
      <c r="CK9" s="220"/>
      <c r="CL9" s="220"/>
      <c r="CM9" s="220"/>
      <c r="CN9" s="220"/>
      <c r="CO9" s="220"/>
      <c r="CP9" s="220"/>
      <c r="CQ9" s="220"/>
      <c r="CR9" s="220"/>
      <c r="CS9" s="220"/>
      <c r="CT9" s="220"/>
      <c r="CU9" s="221"/>
      <c r="CV9" s="219"/>
      <c r="CW9" s="220"/>
      <c r="CX9" s="220"/>
      <c r="CY9" s="220"/>
      <c r="CZ9" s="220"/>
      <c r="DA9" s="220"/>
      <c r="DB9" s="220"/>
      <c r="DC9" s="220"/>
      <c r="DD9" s="220"/>
      <c r="DE9" s="220"/>
      <c r="DF9" s="220"/>
      <c r="DG9" s="220"/>
      <c r="DH9" s="220"/>
      <c r="DI9" s="220"/>
      <c r="DJ9" s="221"/>
      <c r="DK9" s="219"/>
      <c r="DL9" s="220"/>
      <c r="DM9" s="220"/>
      <c r="DN9" s="220"/>
      <c r="DO9" s="220"/>
      <c r="DP9" s="220"/>
      <c r="DQ9" s="220"/>
      <c r="DR9" s="220"/>
      <c r="DS9" s="220"/>
      <c r="DT9" s="220"/>
      <c r="DU9" s="220"/>
      <c r="DV9" s="220"/>
      <c r="DW9" s="220"/>
      <c r="DX9" s="220"/>
      <c r="DY9" s="221"/>
    </row>
    <row r="10" spans="1:135"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00" t="s">
        <v>525</v>
      </c>
      <c r="AL10" s="1456"/>
      <c r="AM10" s="1456"/>
      <c r="AN10" s="1456"/>
      <c r="AO10" s="1456"/>
      <c r="AP10" s="1456"/>
      <c r="AQ10" s="1456"/>
      <c r="AR10" s="1456"/>
      <c r="AS10" s="1456"/>
      <c r="AT10" s="1456"/>
      <c r="AU10" s="1456"/>
      <c r="AV10" s="1457"/>
      <c r="AW10" s="200" t="s">
        <v>526</v>
      </c>
      <c r="AX10" s="1456"/>
      <c r="AY10" s="1456"/>
      <c r="AZ10" s="1456"/>
      <c r="BA10" s="1456"/>
      <c r="BB10" s="1456"/>
      <c r="BC10" s="1456"/>
      <c r="BD10" s="1456"/>
      <c r="BE10" s="1456"/>
      <c r="BF10" s="1456"/>
      <c r="BG10" s="1456"/>
      <c r="BH10" s="1457"/>
      <c r="BI10" s="219"/>
      <c r="BJ10" s="220"/>
      <c r="BK10" s="220"/>
      <c r="BL10" s="220"/>
      <c r="BM10" s="220"/>
      <c r="BN10" s="220"/>
      <c r="BO10" s="220"/>
      <c r="BP10" s="220"/>
      <c r="BQ10" s="220"/>
      <c r="BR10" s="220"/>
      <c r="BS10" s="220"/>
      <c r="BT10" s="220"/>
      <c r="BU10" s="234"/>
      <c r="BV10" s="235"/>
      <c r="BW10" s="235"/>
      <c r="BX10" s="235"/>
      <c r="BY10" s="235"/>
      <c r="BZ10" s="235"/>
      <c r="CA10" s="235"/>
      <c r="CB10" s="235"/>
      <c r="CC10" s="235"/>
      <c r="CD10" s="235"/>
      <c r="CE10" s="235"/>
      <c r="CF10" s="236"/>
      <c r="CG10" s="219"/>
      <c r="CH10" s="220"/>
      <c r="CI10" s="220"/>
      <c r="CJ10" s="220"/>
      <c r="CK10" s="220"/>
      <c r="CL10" s="220"/>
      <c r="CM10" s="220"/>
      <c r="CN10" s="220"/>
      <c r="CO10" s="220"/>
      <c r="CP10" s="220"/>
      <c r="CQ10" s="220"/>
      <c r="CR10" s="220"/>
      <c r="CS10" s="220"/>
      <c r="CT10" s="220"/>
      <c r="CU10" s="221"/>
      <c r="CV10" s="219"/>
      <c r="CW10" s="220"/>
      <c r="CX10" s="220"/>
      <c r="CY10" s="220"/>
      <c r="CZ10" s="220"/>
      <c r="DA10" s="220"/>
      <c r="DB10" s="220"/>
      <c r="DC10" s="220"/>
      <c r="DD10" s="220"/>
      <c r="DE10" s="220"/>
      <c r="DF10" s="220"/>
      <c r="DG10" s="220"/>
      <c r="DH10" s="220"/>
      <c r="DI10" s="220"/>
      <c r="DJ10" s="221"/>
      <c r="DK10" s="219"/>
      <c r="DL10" s="220"/>
      <c r="DM10" s="220"/>
      <c r="DN10" s="220"/>
      <c r="DO10" s="220"/>
      <c r="DP10" s="220"/>
      <c r="DQ10" s="220"/>
      <c r="DR10" s="220"/>
      <c r="DS10" s="220"/>
      <c r="DT10" s="220"/>
      <c r="DU10" s="220"/>
      <c r="DV10" s="220"/>
      <c r="DW10" s="220"/>
      <c r="DX10" s="220"/>
      <c r="DY10" s="221"/>
    </row>
    <row r="11" spans="1:135"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1458"/>
      <c r="AL11" s="1503"/>
      <c r="AM11" s="1503"/>
      <c r="AN11" s="1503"/>
      <c r="AO11" s="1503"/>
      <c r="AP11" s="1503"/>
      <c r="AQ11" s="1503"/>
      <c r="AR11" s="1503"/>
      <c r="AS11" s="1503"/>
      <c r="AT11" s="1503"/>
      <c r="AU11" s="1503"/>
      <c r="AV11" s="1460"/>
      <c r="AW11" s="1458"/>
      <c r="AX11" s="1503"/>
      <c r="AY11" s="1503"/>
      <c r="AZ11" s="1503"/>
      <c r="BA11" s="1503"/>
      <c r="BB11" s="1503"/>
      <c r="BC11" s="1503"/>
      <c r="BD11" s="1503"/>
      <c r="BE11" s="1503"/>
      <c r="BF11" s="1503"/>
      <c r="BG11" s="1503"/>
      <c r="BH11" s="1460"/>
      <c r="BI11" s="219"/>
      <c r="BJ11" s="220"/>
      <c r="BK11" s="220"/>
      <c r="BL11" s="220"/>
      <c r="BM11" s="220"/>
      <c r="BN11" s="220"/>
      <c r="BO11" s="220"/>
      <c r="BP11" s="220"/>
      <c r="BQ11" s="220"/>
      <c r="BR11" s="220"/>
      <c r="BS11" s="220"/>
      <c r="BT11" s="220"/>
      <c r="BU11" s="234"/>
      <c r="BV11" s="235"/>
      <c r="BW11" s="235"/>
      <c r="BX11" s="235"/>
      <c r="BY11" s="235"/>
      <c r="BZ11" s="235"/>
      <c r="CA11" s="235"/>
      <c r="CB11" s="235"/>
      <c r="CC11" s="235"/>
      <c r="CD11" s="235"/>
      <c r="CE11" s="235"/>
      <c r="CF11" s="236"/>
      <c r="CG11" s="219"/>
      <c r="CH11" s="220"/>
      <c r="CI11" s="220"/>
      <c r="CJ11" s="220"/>
      <c r="CK11" s="220"/>
      <c r="CL11" s="220"/>
      <c r="CM11" s="220"/>
      <c r="CN11" s="220"/>
      <c r="CO11" s="220"/>
      <c r="CP11" s="220"/>
      <c r="CQ11" s="220"/>
      <c r="CR11" s="220"/>
      <c r="CS11" s="220"/>
      <c r="CT11" s="220"/>
      <c r="CU11" s="221"/>
      <c r="CV11" s="219"/>
      <c r="CW11" s="220"/>
      <c r="CX11" s="220"/>
      <c r="CY11" s="220"/>
      <c r="CZ11" s="220"/>
      <c r="DA11" s="220"/>
      <c r="DB11" s="220"/>
      <c r="DC11" s="220"/>
      <c r="DD11" s="220"/>
      <c r="DE11" s="220"/>
      <c r="DF11" s="220"/>
      <c r="DG11" s="220"/>
      <c r="DH11" s="220"/>
      <c r="DI11" s="220"/>
      <c r="DJ11" s="221"/>
      <c r="DK11" s="219"/>
      <c r="DL11" s="220"/>
      <c r="DM11" s="220"/>
      <c r="DN11" s="220"/>
      <c r="DO11" s="220"/>
      <c r="DP11" s="220"/>
      <c r="DQ11" s="220"/>
      <c r="DR11" s="220"/>
      <c r="DS11" s="220"/>
      <c r="DT11" s="220"/>
      <c r="DU11" s="220"/>
      <c r="DV11" s="220"/>
      <c r="DW11" s="220"/>
      <c r="DX11" s="220"/>
      <c r="DY11" s="221"/>
    </row>
    <row r="12" spans="1:135"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495" t="s">
        <v>527</v>
      </c>
      <c r="AL12" s="496"/>
      <c r="AM12" s="496"/>
      <c r="AN12" s="496"/>
      <c r="AO12" s="496"/>
      <c r="AP12" s="496"/>
      <c r="AQ12" s="496"/>
      <c r="AR12" s="496"/>
      <c r="AS12" s="496"/>
      <c r="AT12" s="496"/>
      <c r="AU12" s="496"/>
      <c r="AV12" s="497"/>
      <c r="AW12" s="495" t="s">
        <v>527</v>
      </c>
      <c r="AX12" s="496"/>
      <c r="AY12" s="496"/>
      <c r="AZ12" s="496"/>
      <c r="BA12" s="496"/>
      <c r="BB12" s="496"/>
      <c r="BC12" s="496"/>
      <c r="BD12" s="496"/>
      <c r="BE12" s="496"/>
      <c r="BF12" s="496"/>
      <c r="BG12" s="496"/>
      <c r="BH12" s="497"/>
      <c r="BI12" s="495" t="s">
        <v>527</v>
      </c>
      <c r="BJ12" s="496"/>
      <c r="BK12" s="496"/>
      <c r="BL12" s="496"/>
      <c r="BM12" s="496"/>
      <c r="BN12" s="496"/>
      <c r="BO12" s="496"/>
      <c r="BP12" s="496"/>
      <c r="BQ12" s="496"/>
      <c r="BR12" s="496"/>
      <c r="BS12" s="496"/>
      <c r="BT12" s="497"/>
      <c r="BU12" s="495" t="s">
        <v>527</v>
      </c>
      <c r="BV12" s="496"/>
      <c r="BW12" s="496"/>
      <c r="BX12" s="496"/>
      <c r="BY12" s="496"/>
      <c r="BZ12" s="496"/>
      <c r="CA12" s="496"/>
      <c r="CB12" s="496"/>
      <c r="CC12" s="496"/>
      <c r="CD12" s="496"/>
      <c r="CE12" s="496"/>
      <c r="CF12" s="497"/>
      <c r="CG12" s="535" t="s">
        <v>528</v>
      </c>
      <c r="CH12" s="536"/>
      <c r="CI12" s="536"/>
      <c r="CJ12" s="536"/>
      <c r="CK12" s="536"/>
      <c r="CL12" s="536"/>
      <c r="CM12" s="536"/>
      <c r="CN12" s="536"/>
      <c r="CO12" s="536"/>
      <c r="CP12" s="536"/>
      <c r="CQ12" s="536"/>
      <c r="CR12" s="536"/>
      <c r="CS12" s="536"/>
      <c r="CT12" s="536"/>
      <c r="CU12" s="537"/>
      <c r="CV12" s="535" t="s">
        <v>528</v>
      </c>
      <c r="CW12" s="536"/>
      <c r="CX12" s="536"/>
      <c r="CY12" s="536"/>
      <c r="CZ12" s="536"/>
      <c r="DA12" s="536"/>
      <c r="DB12" s="536"/>
      <c r="DC12" s="536"/>
      <c r="DD12" s="536"/>
      <c r="DE12" s="536"/>
      <c r="DF12" s="536"/>
      <c r="DG12" s="536"/>
      <c r="DH12" s="536"/>
      <c r="DI12" s="536"/>
      <c r="DJ12" s="537"/>
      <c r="DK12" s="535" t="s">
        <v>528</v>
      </c>
      <c r="DL12" s="536"/>
      <c r="DM12" s="536"/>
      <c r="DN12" s="536"/>
      <c r="DO12" s="536"/>
      <c r="DP12" s="536"/>
      <c r="DQ12" s="536"/>
      <c r="DR12" s="536"/>
      <c r="DS12" s="536"/>
      <c r="DT12" s="536"/>
      <c r="DU12" s="536"/>
      <c r="DV12" s="536"/>
      <c r="DW12" s="536"/>
      <c r="DX12" s="536"/>
      <c r="DY12" s="537"/>
    </row>
    <row r="13" spans="1:135" ht="24.7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531">
        <v>0</v>
      </c>
      <c r="AC13" s="516"/>
      <c r="AD13" s="532"/>
      <c r="AE13" s="515">
        <v>1</v>
      </c>
      <c r="AF13" s="516"/>
      <c r="AG13" s="532"/>
      <c r="AH13" s="515">
        <v>0</v>
      </c>
      <c r="AI13" s="516"/>
      <c r="AJ13" s="517"/>
      <c r="AK13" s="1447">
        <v>9</v>
      </c>
      <c r="AL13" s="1447"/>
      <c r="AM13" s="1447"/>
      <c r="AN13" s="1447"/>
      <c r="AO13" s="1447"/>
      <c r="AP13" s="1447"/>
      <c r="AQ13" s="1447"/>
      <c r="AR13" s="1447"/>
      <c r="AS13" s="1447"/>
      <c r="AT13" s="1447"/>
      <c r="AU13" s="1447"/>
      <c r="AV13" s="1447"/>
      <c r="AW13" s="1504">
        <v>10</v>
      </c>
      <c r="AX13" s="1504"/>
      <c r="AY13" s="1504"/>
      <c r="AZ13" s="1504"/>
      <c r="BA13" s="1504"/>
      <c r="BB13" s="1504"/>
      <c r="BC13" s="1504"/>
      <c r="BD13" s="1504"/>
      <c r="BE13" s="1504"/>
      <c r="BF13" s="1504"/>
      <c r="BG13" s="1504"/>
      <c r="BH13" s="1504"/>
      <c r="BI13" s="412">
        <f t="shared" ref="BI13:BI22" si="0">SUM(AK13:BH13)</f>
        <v>19</v>
      </c>
      <c r="BJ13" s="595"/>
      <c r="BK13" s="595"/>
      <c r="BL13" s="595"/>
      <c r="BM13" s="595"/>
      <c r="BN13" s="595"/>
      <c r="BO13" s="595"/>
      <c r="BP13" s="595"/>
      <c r="BQ13" s="595"/>
      <c r="BR13" s="595"/>
      <c r="BS13" s="595"/>
      <c r="BT13" s="595"/>
      <c r="BU13" s="1505"/>
      <c r="BV13" s="1506"/>
      <c r="BW13" s="1506"/>
      <c r="BX13" s="1506"/>
      <c r="BY13" s="1506"/>
      <c r="BZ13" s="1506"/>
      <c r="CA13" s="1506"/>
      <c r="CB13" s="1506"/>
      <c r="CC13" s="1506"/>
      <c r="CD13" s="1506"/>
      <c r="CE13" s="1506"/>
      <c r="CF13" s="1507"/>
      <c r="CG13" s="1483">
        <v>26240</v>
      </c>
      <c r="CH13" s="1508"/>
      <c r="CI13" s="1508"/>
      <c r="CJ13" s="1508"/>
      <c r="CK13" s="1508"/>
      <c r="CL13" s="1508"/>
      <c r="CM13" s="1508"/>
      <c r="CN13" s="1508"/>
      <c r="CO13" s="1508"/>
      <c r="CP13" s="1508"/>
      <c r="CQ13" s="1508"/>
      <c r="CR13" s="1508"/>
      <c r="CS13" s="1508"/>
      <c r="CT13" s="1508"/>
      <c r="CU13" s="1509"/>
      <c r="CV13" s="1483">
        <v>25644</v>
      </c>
      <c r="CW13" s="1508"/>
      <c r="CX13" s="1508"/>
      <c r="CY13" s="1508"/>
      <c r="CZ13" s="1508"/>
      <c r="DA13" s="1508"/>
      <c r="DB13" s="1508"/>
      <c r="DC13" s="1508"/>
      <c r="DD13" s="1508"/>
      <c r="DE13" s="1508"/>
      <c r="DF13" s="1508"/>
      <c r="DG13" s="1508"/>
      <c r="DH13" s="1508"/>
      <c r="DI13" s="1508"/>
      <c r="DJ13" s="1508"/>
      <c r="DK13" s="1483">
        <v>596</v>
      </c>
      <c r="DL13" s="1508"/>
      <c r="DM13" s="1508"/>
      <c r="DN13" s="1508"/>
      <c r="DO13" s="1508"/>
      <c r="DP13" s="1508"/>
      <c r="DQ13" s="1508"/>
      <c r="DR13" s="1508"/>
      <c r="DS13" s="1508"/>
      <c r="DT13" s="1508"/>
      <c r="DU13" s="1508"/>
      <c r="DV13" s="1508"/>
      <c r="DW13" s="1508"/>
      <c r="DX13" s="1508"/>
      <c r="DY13" s="1510"/>
    </row>
    <row r="14" spans="1:135"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508">
        <v>0</v>
      </c>
      <c r="AC14" s="509"/>
      <c r="AD14" s="510"/>
      <c r="AE14" s="511">
        <v>2</v>
      </c>
      <c r="AF14" s="509"/>
      <c r="AG14" s="510"/>
      <c r="AH14" s="511">
        <v>0</v>
      </c>
      <c r="AI14" s="509"/>
      <c r="AJ14" s="512"/>
      <c r="AK14" s="1448">
        <v>104</v>
      </c>
      <c r="AL14" s="1448"/>
      <c r="AM14" s="1448"/>
      <c r="AN14" s="1448"/>
      <c r="AO14" s="1448"/>
      <c r="AP14" s="1448"/>
      <c r="AQ14" s="1448"/>
      <c r="AR14" s="1448"/>
      <c r="AS14" s="1448"/>
      <c r="AT14" s="1448"/>
      <c r="AU14" s="1448"/>
      <c r="AV14" s="1448"/>
      <c r="AW14" s="1511">
        <v>10</v>
      </c>
      <c r="AX14" s="1511"/>
      <c r="AY14" s="1511"/>
      <c r="AZ14" s="1511"/>
      <c r="BA14" s="1511"/>
      <c r="BB14" s="1511"/>
      <c r="BC14" s="1511"/>
      <c r="BD14" s="1511"/>
      <c r="BE14" s="1511"/>
      <c r="BF14" s="1511"/>
      <c r="BG14" s="1511"/>
      <c r="BH14" s="1511"/>
      <c r="BI14" s="330">
        <f t="shared" si="0"/>
        <v>114</v>
      </c>
      <c r="BJ14" s="331"/>
      <c r="BK14" s="331"/>
      <c r="BL14" s="331"/>
      <c r="BM14" s="331"/>
      <c r="BN14" s="331"/>
      <c r="BO14" s="331"/>
      <c r="BP14" s="331"/>
      <c r="BQ14" s="331"/>
      <c r="BR14" s="331"/>
      <c r="BS14" s="331"/>
      <c r="BT14" s="331"/>
      <c r="BU14" s="1448"/>
      <c r="BV14" s="1448"/>
      <c r="BW14" s="1448"/>
      <c r="BX14" s="1448"/>
      <c r="BY14" s="1448"/>
      <c r="BZ14" s="1448"/>
      <c r="CA14" s="1448"/>
      <c r="CB14" s="1448"/>
      <c r="CC14" s="1448"/>
      <c r="CD14" s="1448"/>
      <c r="CE14" s="1448"/>
      <c r="CF14" s="1448"/>
      <c r="CG14" s="1511">
        <v>176483</v>
      </c>
      <c r="CH14" s="1511"/>
      <c r="CI14" s="1511"/>
      <c r="CJ14" s="1511"/>
      <c r="CK14" s="1511"/>
      <c r="CL14" s="1511"/>
      <c r="CM14" s="1511"/>
      <c r="CN14" s="1511"/>
      <c r="CO14" s="1511"/>
      <c r="CP14" s="1511"/>
      <c r="CQ14" s="1511"/>
      <c r="CR14" s="1511"/>
      <c r="CS14" s="1511"/>
      <c r="CT14" s="1511"/>
      <c r="CU14" s="1511"/>
      <c r="CV14" s="1511">
        <v>120142</v>
      </c>
      <c r="CW14" s="1511"/>
      <c r="CX14" s="1511"/>
      <c r="CY14" s="1511"/>
      <c r="CZ14" s="1511"/>
      <c r="DA14" s="1511"/>
      <c r="DB14" s="1511"/>
      <c r="DC14" s="1511"/>
      <c r="DD14" s="1511"/>
      <c r="DE14" s="1511"/>
      <c r="DF14" s="1511"/>
      <c r="DG14" s="1511"/>
      <c r="DH14" s="1511"/>
      <c r="DI14" s="1511"/>
      <c r="DJ14" s="1487"/>
      <c r="DK14" s="1511">
        <v>56341</v>
      </c>
      <c r="DL14" s="1511"/>
      <c r="DM14" s="1511"/>
      <c r="DN14" s="1511"/>
      <c r="DO14" s="1511"/>
      <c r="DP14" s="1511"/>
      <c r="DQ14" s="1511"/>
      <c r="DR14" s="1511"/>
      <c r="DS14" s="1511"/>
      <c r="DT14" s="1511"/>
      <c r="DU14" s="1511"/>
      <c r="DV14" s="1511"/>
      <c r="DW14" s="1511"/>
      <c r="DX14" s="1511"/>
      <c r="DY14" s="1516"/>
    </row>
    <row r="15" spans="1:135"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508">
        <v>0</v>
      </c>
      <c r="AC15" s="509"/>
      <c r="AD15" s="510"/>
      <c r="AE15" s="511">
        <v>3</v>
      </c>
      <c r="AF15" s="509"/>
      <c r="AG15" s="510"/>
      <c r="AH15" s="511">
        <v>0</v>
      </c>
      <c r="AI15" s="509"/>
      <c r="AJ15" s="512"/>
      <c r="AK15" s="1511">
        <v>57</v>
      </c>
      <c r="AL15" s="1513"/>
      <c r="AM15" s="1513"/>
      <c r="AN15" s="1513"/>
      <c r="AO15" s="1513"/>
      <c r="AP15" s="1513"/>
      <c r="AQ15" s="1513"/>
      <c r="AR15" s="1513"/>
      <c r="AS15" s="1513"/>
      <c r="AT15" s="1513"/>
      <c r="AU15" s="1513"/>
      <c r="AV15" s="1513"/>
      <c r="AW15" s="1511">
        <v>2</v>
      </c>
      <c r="AX15" s="1513"/>
      <c r="AY15" s="1513"/>
      <c r="AZ15" s="1513"/>
      <c r="BA15" s="1513"/>
      <c r="BB15" s="1513"/>
      <c r="BC15" s="1513"/>
      <c r="BD15" s="1513"/>
      <c r="BE15" s="1513"/>
      <c r="BF15" s="1513"/>
      <c r="BG15" s="1513"/>
      <c r="BH15" s="1513"/>
      <c r="BI15" s="330">
        <f t="shared" si="0"/>
        <v>59</v>
      </c>
      <c r="BJ15" s="331"/>
      <c r="BK15" s="331"/>
      <c r="BL15" s="331"/>
      <c r="BM15" s="331"/>
      <c r="BN15" s="331"/>
      <c r="BO15" s="331"/>
      <c r="BP15" s="331"/>
      <c r="BQ15" s="331"/>
      <c r="BR15" s="331"/>
      <c r="BS15" s="331"/>
      <c r="BT15" s="331"/>
      <c r="BU15" s="1511">
        <v>1</v>
      </c>
      <c r="BV15" s="1513"/>
      <c r="BW15" s="1513"/>
      <c r="BX15" s="1513"/>
      <c r="BY15" s="1513"/>
      <c r="BZ15" s="1513"/>
      <c r="CA15" s="1513"/>
      <c r="CB15" s="1513"/>
      <c r="CC15" s="1513"/>
      <c r="CD15" s="1513"/>
      <c r="CE15" s="1513"/>
      <c r="CF15" s="1513"/>
      <c r="CG15" s="1511">
        <v>172331</v>
      </c>
      <c r="CH15" s="1511"/>
      <c r="CI15" s="1511"/>
      <c r="CJ15" s="1511"/>
      <c r="CK15" s="1511"/>
      <c r="CL15" s="1511"/>
      <c r="CM15" s="1511"/>
      <c r="CN15" s="1511"/>
      <c r="CO15" s="1511"/>
      <c r="CP15" s="1511"/>
      <c r="CQ15" s="1511"/>
      <c r="CR15" s="1511"/>
      <c r="CS15" s="1511"/>
      <c r="CT15" s="1511"/>
      <c r="CU15" s="1511"/>
      <c r="CV15" s="1511">
        <v>85562</v>
      </c>
      <c r="CW15" s="1511"/>
      <c r="CX15" s="1511"/>
      <c r="CY15" s="1511"/>
      <c r="CZ15" s="1511"/>
      <c r="DA15" s="1511"/>
      <c r="DB15" s="1511"/>
      <c r="DC15" s="1511"/>
      <c r="DD15" s="1511"/>
      <c r="DE15" s="1511"/>
      <c r="DF15" s="1511"/>
      <c r="DG15" s="1511"/>
      <c r="DH15" s="1511"/>
      <c r="DI15" s="1511"/>
      <c r="DJ15" s="1487"/>
      <c r="DK15" s="1511">
        <v>86769</v>
      </c>
      <c r="DL15" s="1511"/>
      <c r="DM15" s="1511"/>
      <c r="DN15" s="1511"/>
      <c r="DO15" s="1511"/>
      <c r="DP15" s="1511"/>
      <c r="DQ15" s="1511"/>
      <c r="DR15" s="1511"/>
      <c r="DS15" s="1511"/>
      <c r="DT15" s="1511"/>
      <c r="DU15" s="1511"/>
      <c r="DV15" s="1511"/>
      <c r="DW15" s="1511"/>
      <c r="DX15" s="1511"/>
      <c r="DY15" s="1516"/>
    </row>
    <row r="16" spans="1:135"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508">
        <v>0</v>
      </c>
      <c r="AC16" s="509"/>
      <c r="AD16" s="510"/>
      <c r="AE16" s="511">
        <v>4</v>
      </c>
      <c r="AF16" s="509"/>
      <c r="AG16" s="510"/>
      <c r="AH16" s="511">
        <v>0</v>
      </c>
      <c r="AI16" s="509"/>
      <c r="AJ16" s="512"/>
      <c r="AK16" s="1511">
        <v>33</v>
      </c>
      <c r="AL16" s="1513"/>
      <c r="AM16" s="1513"/>
      <c r="AN16" s="1513"/>
      <c r="AO16" s="1513"/>
      <c r="AP16" s="1513"/>
      <c r="AQ16" s="1513"/>
      <c r="AR16" s="1513"/>
      <c r="AS16" s="1513"/>
      <c r="AT16" s="1513"/>
      <c r="AU16" s="1513"/>
      <c r="AV16" s="1513"/>
      <c r="AW16" s="1511"/>
      <c r="AX16" s="1513"/>
      <c r="AY16" s="1513"/>
      <c r="AZ16" s="1513"/>
      <c r="BA16" s="1513"/>
      <c r="BB16" s="1513"/>
      <c r="BC16" s="1513"/>
      <c r="BD16" s="1513"/>
      <c r="BE16" s="1513"/>
      <c r="BF16" s="1513"/>
      <c r="BG16" s="1513"/>
      <c r="BH16" s="1513"/>
      <c r="BI16" s="330">
        <f t="shared" si="0"/>
        <v>33</v>
      </c>
      <c r="BJ16" s="331"/>
      <c r="BK16" s="331"/>
      <c r="BL16" s="331"/>
      <c r="BM16" s="331"/>
      <c r="BN16" s="331"/>
      <c r="BO16" s="331"/>
      <c r="BP16" s="331"/>
      <c r="BQ16" s="331"/>
      <c r="BR16" s="331"/>
      <c r="BS16" s="331"/>
      <c r="BT16" s="331"/>
      <c r="BU16" s="1511"/>
      <c r="BV16" s="1513"/>
      <c r="BW16" s="1513"/>
      <c r="BX16" s="1513"/>
      <c r="BY16" s="1513"/>
      <c r="BZ16" s="1513"/>
      <c r="CA16" s="1513"/>
      <c r="CB16" s="1513"/>
      <c r="CC16" s="1513"/>
      <c r="CD16" s="1513"/>
      <c r="CE16" s="1513"/>
      <c r="CF16" s="1513"/>
      <c r="CG16" s="1511">
        <v>135112</v>
      </c>
      <c r="CH16" s="1511"/>
      <c r="CI16" s="1511"/>
      <c r="CJ16" s="1511"/>
      <c r="CK16" s="1511"/>
      <c r="CL16" s="1511"/>
      <c r="CM16" s="1511"/>
      <c r="CN16" s="1511"/>
      <c r="CO16" s="1511"/>
      <c r="CP16" s="1511"/>
      <c r="CQ16" s="1511"/>
      <c r="CR16" s="1511"/>
      <c r="CS16" s="1511"/>
      <c r="CT16" s="1511"/>
      <c r="CU16" s="1511"/>
      <c r="CV16" s="1511">
        <v>52265</v>
      </c>
      <c r="CW16" s="1511"/>
      <c r="CX16" s="1511"/>
      <c r="CY16" s="1511"/>
      <c r="CZ16" s="1511"/>
      <c r="DA16" s="1511"/>
      <c r="DB16" s="1511"/>
      <c r="DC16" s="1511"/>
      <c r="DD16" s="1511"/>
      <c r="DE16" s="1511"/>
      <c r="DF16" s="1511"/>
      <c r="DG16" s="1511"/>
      <c r="DH16" s="1511"/>
      <c r="DI16" s="1511"/>
      <c r="DJ16" s="1487"/>
      <c r="DK16" s="1511">
        <v>82847</v>
      </c>
      <c r="DL16" s="1511"/>
      <c r="DM16" s="1511"/>
      <c r="DN16" s="1511"/>
      <c r="DO16" s="1511"/>
      <c r="DP16" s="1511"/>
      <c r="DQ16" s="1511"/>
      <c r="DR16" s="1511"/>
      <c r="DS16" s="1511"/>
      <c r="DT16" s="1511"/>
      <c r="DU16" s="1511"/>
      <c r="DV16" s="1511"/>
      <c r="DW16" s="1511"/>
      <c r="DX16" s="1511"/>
      <c r="DY16" s="1516"/>
    </row>
    <row r="17" spans="1:129"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508">
        <v>0</v>
      </c>
      <c r="AC17" s="509"/>
      <c r="AD17" s="510"/>
      <c r="AE17" s="511">
        <v>5</v>
      </c>
      <c r="AF17" s="509"/>
      <c r="AG17" s="510"/>
      <c r="AH17" s="511">
        <v>0</v>
      </c>
      <c r="AI17" s="509"/>
      <c r="AJ17" s="512"/>
      <c r="AK17" s="1511">
        <v>16</v>
      </c>
      <c r="AL17" s="1513"/>
      <c r="AM17" s="1513"/>
      <c r="AN17" s="1513"/>
      <c r="AO17" s="1513"/>
      <c r="AP17" s="1513"/>
      <c r="AQ17" s="1513"/>
      <c r="AR17" s="1513"/>
      <c r="AS17" s="1513"/>
      <c r="AT17" s="1513"/>
      <c r="AU17" s="1513"/>
      <c r="AV17" s="1513"/>
      <c r="AW17" s="1511"/>
      <c r="AX17" s="1513"/>
      <c r="AY17" s="1513"/>
      <c r="AZ17" s="1513"/>
      <c r="BA17" s="1513"/>
      <c r="BB17" s="1513"/>
      <c r="BC17" s="1513"/>
      <c r="BD17" s="1513"/>
      <c r="BE17" s="1513"/>
      <c r="BF17" s="1513"/>
      <c r="BG17" s="1513"/>
      <c r="BH17" s="1513"/>
      <c r="BI17" s="330">
        <f t="shared" si="0"/>
        <v>16</v>
      </c>
      <c r="BJ17" s="331"/>
      <c r="BK17" s="331"/>
      <c r="BL17" s="331"/>
      <c r="BM17" s="331"/>
      <c r="BN17" s="331"/>
      <c r="BO17" s="331"/>
      <c r="BP17" s="331"/>
      <c r="BQ17" s="331"/>
      <c r="BR17" s="331"/>
      <c r="BS17" s="331"/>
      <c r="BT17" s="331"/>
      <c r="BU17" s="1511"/>
      <c r="BV17" s="1513"/>
      <c r="BW17" s="1513"/>
      <c r="BX17" s="1513"/>
      <c r="BY17" s="1513"/>
      <c r="BZ17" s="1513"/>
      <c r="CA17" s="1513"/>
      <c r="CB17" s="1513"/>
      <c r="CC17" s="1513"/>
      <c r="CD17" s="1513"/>
      <c r="CE17" s="1513"/>
      <c r="CF17" s="1513"/>
      <c r="CG17" s="1511">
        <v>81097</v>
      </c>
      <c r="CH17" s="1511"/>
      <c r="CI17" s="1511"/>
      <c r="CJ17" s="1511"/>
      <c r="CK17" s="1511"/>
      <c r="CL17" s="1511"/>
      <c r="CM17" s="1511"/>
      <c r="CN17" s="1511"/>
      <c r="CO17" s="1511"/>
      <c r="CP17" s="1511"/>
      <c r="CQ17" s="1511"/>
      <c r="CR17" s="1511"/>
      <c r="CS17" s="1511"/>
      <c r="CT17" s="1511"/>
      <c r="CU17" s="1511"/>
      <c r="CV17" s="1511">
        <v>25280</v>
      </c>
      <c r="CW17" s="1511"/>
      <c r="CX17" s="1511"/>
      <c r="CY17" s="1511"/>
      <c r="CZ17" s="1511"/>
      <c r="DA17" s="1511"/>
      <c r="DB17" s="1511"/>
      <c r="DC17" s="1511"/>
      <c r="DD17" s="1511"/>
      <c r="DE17" s="1511"/>
      <c r="DF17" s="1511"/>
      <c r="DG17" s="1511"/>
      <c r="DH17" s="1511"/>
      <c r="DI17" s="1511"/>
      <c r="DJ17" s="1487"/>
      <c r="DK17" s="1511">
        <v>55817</v>
      </c>
      <c r="DL17" s="1511"/>
      <c r="DM17" s="1511"/>
      <c r="DN17" s="1511"/>
      <c r="DO17" s="1511"/>
      <c r="DP17" s="1511"/>
      <c r="DQ17" s="1511"/>
      <c r="DR17" s="1511"/>
      <c r="DS17" s="1511"/>
      <c r="DT17" s="1511"/>
      <c r="DU17" s="1511"/>
      <c r="DV17" s="1511"/>
      <c r="DW17" s="1511"/>
      <c r="DX17" s="1511"/>
      <c r="DY17" s="1516"/>
    </row>
    <row r="18" spans="1:129"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508">
        <v>0</v>
      </c>
      <c r="AC18" s="509"/>
      <c r="AD18" s="510"/>
      <c r="AE18" s="511">
        <v>6</v>
      </c>
      <c r="AF18" s="509"/>
      <c r="AG18" s="510"/>
      <c r="AH18" s="511">
        <v>0</v>
      </c>
      <c r="AI18" s="509"/>
      <c r="AJ18" s="512"/>
      <c r="AK18" s="1511">
        <v>14</v>
      </c>
      <c r="AL18" s="1513"/>
      <c r="AM18" s="1513"/>
      <c r="AN18" s="1513"/>
      <c r="AO18" s="1513"/>
      <c r="AP18" s="1513"/>
      <c r="AQ18" s="1513"/>
      <c r="AR18" s="1513"/>
      <c r="AS18" s="1513"/>
      <c r="AT18" s="1513"/>
      <c r="AU18" s="1513"/>
      <c r="AV18" s="1513"/>
      <c r="AW18" s="1511"/>
      <c r="AX18" s="1513"/>
      <c r="AY18" s="1513"/>
      <c r="AZ18" s="1513"/>
      <c r="BA18" s="1513"/>
      <c r="BB18" s="1513"/>
      <c r="BC18" s="1513"/>
      <c r="BD18" s="1513"/>
      <c r="BE18" s="1513"/>
      <c r="BF18" s="1513"/>
      <c r="BG18" s="1513"/>
      <c r="BH18" s="1513"/>
      <c r="BI18" s="330">
        <f t="shared" si="0"/>
        <v>14</v>
      </c>
      <c r="BJ18" s="331"/>
      <c r="BK18" s="331"/>
      <c r="BL18" s="331"/>
      <c r="BM18" s="331"/>
      <c r="BN18" s="331"/>
      <c r="BO18" s="331"/>
      <c r="BP18" s="331"/>
      <c r="BQ18" s="331"/>
      <c r="BR18" s="331"/>
      <c r="BS18" s="331"/>
      <c r="BT18" s="331"/>
      <c r="BU18" s="1511"/>
      <c r="BV18" s="1513"/>
      <c r="BW18" s="1513"/>
      <c r="BX18" s="1513"/>
      <c r="BY18" s="1513"/>
      <c r="BZ18" s="1513"/>
      <c r="CA18" s="1513"/>
      <c r="CB18" s="1513"/>
      <c r="CC18" s="1513"/>
      <c r="CD18" s="1513"/>
      <c r="CE18" s="1513"/>
      <c r="CF18" s="1513"/>
      <c r="CG18" s="1511">
        <v>95810</v>
      </c>
      <c r="CH18" s="1511"/>
      <c r="CI18" s="1511"/>
      <c r="CJ18" s="1511"/>
      <c r="CK18" s="1511"/>
      <c r="CL18" s="1511"/>
      <c r="CM18" s="1511"/>
      <c r="CN18" s="1511"/>
      <c r="CO18" s="1511"/>
      <c r="CP18" s="1511"/>
      <c r="CQ18" s="1511"/>
      <c r="CR18" s="1511"/>
      <c r="CS18" s="1511"/>
      <c r="CT18" s="1511"/>
      <c r="CU18" s="1511"/>
      <c r="CV18" s="1511">
        <v>28534</v>
      </c>
      <c r="CW18" s="1511"/>
      <c r="CX18" s="1511"/>
      <c r="CY18" s="1511"/>
      <c r="CZ18" s="1511"/>
      <c r="DA18" s="1511"/>
      <c r="DB18" s="1511"/>
      <c r="DC18" s="1511"/>
      <c r="DD18" s="1511"/>
      <c r="DE18" s="1511"/>
      <c r="DF18" s="1511"/>
      <c r="DG18" s="1511"/>
      <c r="DH18" s="1511"/>
      <c r="DI18" s="1511"/>
      <c r="DJ18" s="1487"/>
      <c r="DK18" s="1511">
        <v>67276</v>
      </c>
      <c r="DL18" s="1511"/>
      <c r="DM18" s="1511"/>
      <c r="DN18" s="1511"/>
      <c r="DO18" s="1511"/>
      <c r="DP18" s="1511"/>
      <c r="DQ18" s="1511"/>
      <c r="DR18" s="1511"/>
      <c r="DS18" s="1511"/>
      <c r="DT18" s="1511"/>
      <c r="DU18" s="1511"/>
      <c r="DV18" s="1511"/>
      <c r="DW18" s="1511"/>
      <c r="DX18" s="1511"/>
      <c r="DY18" s="1516"/>
    </row>
    <row r="19" spans="1:129"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508">
        <v>0</v>
      </c>
      <c r="AC19" s="509"/>
      <c r="AD19" s="510"/>
      <c r="AE19" s="511">
        <v>7</v>
      </c>
      <c r="AF19" s="509"/>
      <c r="AG19" s="510"/>
      <c r="AH19" s="511">
        <v>0</v>
      </c>
      <c r="AI19" s="509"/>
      <c r="AJ19" s="512"/>
      <c r="AK19" s="1511">
        <v>12</v>
      </c>
      <c r="AL19" s="1513"/>
      <c r="AM19" s="1513"/>
      <c r="AN19" s="1513"/>
      <c r="AO19" s="1513"/>
      <c r="AP19" s="1513"/>
      <c r="AQ19" s="1513"/>
      <c r="AR19" s="1513"/>
      <c r="AS19" s="1513"/>
      <c r="AT19" s="1513"/>
      <c r="AU19" s="1513"/>
      <c r="AV19" s="1513"/>
      <c r="AW19" s="1511"/>
      <c r="AX19" s="1513"/>
      <c r="AY19" s="1513"/>
      <c r="AZ19" s="1513"/>
      <c r="BA19" s="1513"/>
      <c r="BB19" s="1513"/>
      <c r="BC19" s="1513"/>
      <c r="BD19" s="1513"/>
      <c r="BE19" s="1513"/>
      <c r="BF19" s="1513"/>
      <c r="BG19" s="1513"/>
      <c r="BH19" s="1513"/>
      <c r="BI19" s="330">
        <f t="shared" si="0"/>
        <v>12</v>
      </c>
      <c r="BJ19" s="331"/>
      <c r="BK19" s="331"/>
      <c r="BL19" s="331"/>
      <c r="BM19" s="331"/>
      <c r="BN19" s="331"/>
      <c r="BO19" s="331"/>
      <c r="BP19" s="331"/>
      <c r="BQ19" s="331"/>
      <c r="BR19" s="331"/>
      <c r="BS19" s="331"/>
      <c r="BT19" s="331"/>
      <c r="BU19" s="1511"/>
      <c r="BV19" s="1513"/>
      <c r="BW19" s="1513"/>
      <c r="BX19" s="1513"/>
      <c r="BY19" s="1513"/>
      <c r="BZ19" s="1513"/>
      <c r="CA19" s="1513"/>
      <c r="CB19" s="1513"/>
      <c r="CC19" s="1513"/>
      <c r="CD19" s="1513"/>
      <c r="CE19" s="1513"/>
      <c r="CF19" s="1513"/>
      <c r="CG19" s="1511">
        <v>101151</v>
      </c>
      <c r="CH19" s="1511"/>
      <c r="CI19" s="1511"/>
      <c r="CJ19" s="1511"/>
      <c r="CK19" s="1511"/>
      <c r="CL19" s="1511"/>
      <c r="CM19" s="1511"/>
      <c r="CN19" s="1511"/>
      <c r="CO19" s="1511"/>
      <c r="CP19" s="1511"/>
      <c r="CQ19" s="1511"/>
      <c r="CR19" s="1511"/>
      <c r="CS19" s="1511"/>
      <c r="CT19" s="1511"/>
      <c r="CU19" s="1511"/>
      <c r="CV19" s="1511">
        <v>25545</v>
      </c>
      <c r="CW19" s="1511"/>
      <c r="CX19" s="1511"/>
      <c r="CY19" s="1511"/>
      <c r="CZ19" s="1511"/>
      <c r="DA19" s="1511"/>
      <c r="DB19" s="1511"/>
      <c r="DC19" s="1511"/>
      <c r="DD19" s="1511"/>
      <c r="DE19" s="1511"/>
      <c r="DF19" s="1511"/>
      <c r="DG19" s="1511"/>
      <c r="DH19" s="1511"/>
      <c r="DI19" s="1511"/>
      <c r="DJ19" s="1487"/>
      <c r="DK19" s="1511">
        <v>75606</v>
      </c>
      <c r="DL19" s="1511"/>
      <c r="DM19" s="1511"/>
      <c r="DN19" s="1511"/>
      <c r="DO19" s="1511"/>
      <c r="DP19" s="1511"/>
      <c r="DQ19" s="1511"/>
      <c r="DR19" s="1511"/>
      <c r="DS19" s="1511"/>
      <c r="DT19" s="1511"/>
      <c r="DU19" s="1511"/>
      <c r="DV19" s="1511"/>
      <c r="DW19" s="1511"/>
      <c r="DX19" s="1511"/>
      <c r="DY19" s="1516"/>
    </row>
    <row r="20" spans="1:129"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508">
        <v>0</v>
      </c>
      <c r="AC20" s="509"/>
      <c r="AD20" s="510"/>
      <c r="AE20" s="511">
        <v>8</v>
      </c>
      <c r="AF20" s="509"/>
      <c r="AG20" s="510"/>
      <c r="AH20" s="511">
        <v>0</v>
      </c>
      <c r="AI20" s="509"/>
      <c r="AJ20" s="512"/>
      <c r="AK20" s="1511">
        <v>8</v>
      </c>
      <c r="AL20" s="1513"/>
      <c r="AM20" s="1513"/>
      <c r="AN20" s="1513"/>
      <c r="AO20" s="1513"/>
      <c r="AP20" s="1513"/>
      <c r="AQ20" s="1513"/>
      <c r="AR20" s="1513"/>
      <c r="AS20" s="1513"/>
      <c r="AT20" s="1513"/>
      <c r="AU20" s="1513"/>
      <c r="AV20" s="1513"/>
      <c r="AW20" s="1511"/>
      <c r="AX20" s="1513"/>
      <c r="AY20" s="1513"/>
      <c r="AZ20" s="1513"/>
      <c r="BA20" s="1513"/>
      <c r="BB20" s="1513"/>
      <c r="BC20" s="1513"/>
      <c r="BD20" s="1513"/>
      <c r="BE20" s="1513"/>
      <c r="BF20" s="1513"/>
      <c r="BG20" s="1513"/>
      <c r="BH20" s="1513"/>
      <c r="BI20" s="330">
        <f t="shared" si="0"/>
        <v>8</v>
      </c>
      <c r="BJ20" s="331"/>
      <c r="BK20" s="331"/>
      <c r="BL20" s="331"/>
      <c r="BM20" s="331"/>
      <c r="BN20" s="331"/>
      <c r="BO20" s="331"/>
      <c r="BP20" s="331"/>
      <c r="BQ20" s="331"/>
      <c r="BR20" s="331"/>
      <c r="BS20" s="331"/>
      <c r="BT20" s="331"/>
      <c r="BU20" s="1511"/>
      <c r="BV20" s="1513"/>
      <c r="BW20" s="1513"/>
      <c r="BX20" s="1513"/>
      <c r="BY20" s="1513"/>
      <c r="BZ20" s="1513"/>
      <c r="CA20" s="1513"/>
      <c r="CB20" s="1513"/>
      <c r="CC20" s="1513"/>
      <c r="CD20" s="1513"/>
      <c r="CE20" s="1513"/>
      <c r="CF20" s="1513"/>
      <c r="CG20" s="1511">
        <v>79490</v>
      </c>
      <c r="CH20" s="1511"/>
      <c r="CI20" s="1511"/>
      <c r="CJ20" s="1511"/>
      <c r="CK20" s="1511"/>
      <c r="CL20" s="1511"/>
      <c r="CM20" s="1511"/>
      <c r="CN20" s="1511"/>
      <c r="CO20" s="1511"/>
      <c r="CP20" s="1511"/>
      <c r="CQ20" s="1511"/>
      <c r="CR20" s="1511"/>
      <c r="CS20" s="1511"/>
      <c r="CT20" s="1511"/>
      <c r="CU20" s="1511"/>
      <c r="CV20" s="1511">
        <v>14030</v>
      </c>
      <c r="CW20" s="1511"/>
      <c r="CX20" s="1511"/>
      <c r="CY20" s="1511"/>
      <c r="CZ20" s="1511"/>
      <c r="DA20" s="1511"/>
      <c r="DB20" s="1511"/>
      <c r="DC20" s="1511"/>
      <c r="DD20" s="1511"/>
      <c r="DE20" s="1511"/>
      <c r="DF20" s="1511"/>
      <c r="DG20" s="1511"/>
      <c r="DH20" s="1511"/>
      <c r="DI20" s="1511"/>
      <c r="DJ20" s="1487"/>
      <c r="DK20" s="1511">
        <v>65460</v>
      </c>
      <c r="DL20" s="1511"/>
      <c r="DM20" s="1511"/>
      <c r="DN20" s="1511"/>
      <c r="DO20" s="1511"/>
      <c r="DP20" s="1511"/>
      <c r="DQ20" s="1511"/>
      <c r="DR20" s="1511"/>
      <c r="DS20" s="1511"/>
      <c r="DT20" s="1511"/>
      <c r="DU20" s="1511"/>
      <c r="DV20" s="1511"/>
      <c r="DW20" s="1511"/>
      <c r="DX20" s="1511"/>
      <c r="DY20" s="1516"/>
    </row>
    <row r="21" spans="1:129"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508">
        <v>0</v>
      </c>
      <c r="AC21" s="509"/>
      <c r="AD21" s="510"/>
      <c r="AE21" s="511">
        <v>9</v>
      </c>
      <c r="AF21" s="509"/>
      <c r="AG21" s="510"/>
      <c r="AH21" s="511">
        <v>0</v>
      </c>
      <c r="AI21" s="509"/>
      <c r="AJ21" s="512"/>
      <c r="AK21" s="1511">
        <v>9</v>
      </c>
      <c r="AL21" s="1513"/>
      <c r="AM21" s="1513"/>
      <c r="AN21" s="1513"/>
      <c r="AO21" s="1513"/>
      <c r="AP21" s="1513"/>
      <c r="AQ21" s="1513"/>
      <c r="AR21" s="1513"/>
      <c r="AS21" s="1513"/>
      <c r="AT21" s="1513"/>
      <c r="AU21" s="1513"/>
      <c r="AV21" s="1513"/>
      <c r="AW21" s="1511"/>
      <c r="AX21" s="1513"/>
      <c r="AY21" s="1513"/>
      <c r="AZ21" s="1513"/>
      <c r="BA21" s="1513"/>
      <c r="BB21" s="1513"/>
      <c r="BC21" s="1513"/>
      <c r="BD21" s="1513"/>
      <c r="BE21" s="1513"/>
      <c r="BF21" s="1513"/>
      <c r="BG21" s="1513"/>
      <c r="BH21" s="1513"/>
      <c r="BI21" s="588">
        <f t="shared" si="0"/>
        <v>9</v>
      </c>
      <c r="BJ21" s="589"/>
      <c r="BK21" s="589"/>
      <c r="BL21" s="589"/>
      <c r="BM21" s="589"/>
      <c r="BN21" s="589"/>
      <c r="BO21" s="589"/>
      <c r="BP21" s="589"/>
      <c r="BQ21" s="589"/>
      <c r="BR21" s="589"/>
      <c r="BS21" s="589"/>
      <c r="BT21" s="589"/>
      <c r="BU21" s="1511"/>
      <c r="BV21" s="1513"/>
      <c r="BW21" s="1513"/>
      <c r="BX21" s="1513"/>
      <c r="BY21" s="1513"/>
      <c r="BZ21" s="1513"/>
      <c r="CA21" s="1513"/>
      <c r="CB21" s="1513"/>
      <c r="CC21" s="1513"/>
      <c r="CD21" s="1513"/>
      <c r="CE21" s="1513"/>
      <c r="CF21" s="1513"/>
      <c r="CG21" s="1511">
        <v>144749</v>
      </c>
      <c r="CH21" s="1511"/>
      <c r="CI21" s="1511"/>
      <c r="CJ21" s="1511"/>
      <c r="CK21" s="1511"/>
      <c r="CL21" s="1511"/>
      <c r="CM21" s="1511"/>
      <c r="CN21" s="1511"/>
      <c r="CO21" s="1511"/>
      <c r="CP21" s="1511"/>
      <c r="CQ21" s="1511"/>
      <c r="CR21" s="1511"/>
      <c r="CS21" s="1511"/>
      <c r="CT21" s="1511"/>
      <c r="CU21" s="1511"/>
      <c r="CV21" s="1511">
        <v>19402</v>
      </c>
      <c r="CW21" s="1511"/>
      <c r="CX21" s="1511"/>
      <c r="CY21" s="1511"/>
      <c r="CZ21" s="1511"/>
      <c r="DA21" s="1511"/>
      <c r="DB21" s="1511"/>
      <c r="DC21" s="1511"/>
      <c r="DD21" s="1511"/>
      <c r="DE21" s="1511"/>
      <c r="DF21" s="1511"/>
      <c r="DG21" s="1511"/>
      <c r="DH21" s="1511"/>
      <c r="DI21" s="1511"/>
      <c r="DJ21" s="1487"/>
      <c r="DK21" s="1511">
        <v>125347</v>
      </c>
      <c r="DL21" s="1511"/>
      <c r="DM21" s="1511"/>
      <c r="DN21" s="1511"/>
      <c r="DO21" s="1511"/>
      <c r="DP21" s="1511"/>
      <c r="DQ21" s="1511"/>
      <c r="DR21" s="1511"/>
      <c r="DS21" s="1511"/>
      <c r="DT21" s="1511"/>
      <c r="DU21" s="1511"/>
      <c r="DV21" s="1511"/>
      <c r="DW21" s="1511"/>
      <c r="DX21" s="1511"/>
      <c r="DY21" s="1516"/>
    </row>
    <row r="22" spans="1:129" ht="22.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590">
        <v>1</v>
      </c>
      <c r="AC22" s="591"/>
      <c r="AD22" s="592"/>
      <c r="AE22" s="593">
        <v>0</v>
      </c>
      <c r="AF22" s="591"/>
      <c r="AG22" s="592"/>
      <c r="AH22" s="593">
        <v>0</v>
      </c>
      <c r="AI22" s="591"/>
      <c r="AJ22" s="594"/>
      <c r="AK22" s="583">
        <f>SUM(AK13:AV21)</f>
        <v>262</v>
      </c>
      <c r="AL22" s="584"/>
      <c r="AM22" s="584"/>
      <c r="AN22" s="584"/>
      <c r="AO22" s="584"/>
      <c r="AP22" s="584"/>
      <c r="AQ22" s="584"/>
      <c r="AR22" s="584"/>
      <c r="AS22" s="584"/>
      <c r="AT22" s="584"/>
      <c r="AU22" s="584"/>
      <c r="AV22" s="585"/>
      <c r="AW22" s="583">
        <f>SUM(AW13:BH21)</f>
        <v>22</v>
      </c>
      <c r="AX22" s="584"/>
      <c r="AY22" s="584"/>
      <c r="AZ22" s="584"/>
      <c r="BA22" s="584"/>
      <c r="BB22" s="584"/>
      <c r="BC22" s="584"/>
      <c r="BD22" s="584"/>
      <c r="BE22" s="584"/>
      <c r="BF22" s="584"/>
      <c r="BG22" s="584"/>
      <c r="BH22" s="585"/>
      <c r="BI22" s="583">
        <f t="shared" si="0"/>
        <v>284</v>
      </c>
      <c r="BJ22" s="584"/>
      <c r="BK22" s="584"/>
      <c r="BL22" s="584"/>
      <c r="BM22" s="584"/>
      <c r="BN22" s="584"/>
      <c r="BO22" s="584"/>
      <c r="BP22" s="584"/>
      <c r="BQ22" s="584"/>
      <c r="BR22" s="584"/>
      <c r="BS22" s="584"/>
      <c r="BT22" s="585"/>
      <c r="BU22" s="583">
        <f>SUM(BU13:CF21)</f>
        <v>1</v>
      </c>
      <c r="BV22" s="584"/>
      <c r="BW22" s="584"/>
      <c r="BX22" s="584"/>
      <c r="BY22" s="584"/>
      <c r="BZ22" s="584"/>
      <c r="CA22" s="584"/>
      <c r="CB22" s="584"/>
      <c r="CC22" s="584"/>
      <c r="CD22" s="584"/>
      <c r="CE22" s="584"/>
      <c r="CF22" s="585"/>
      <c r="CG22" s="583">
        <f>SUM(CG13:CU21)</f>
        <v>1012463</v>
      </c>
      <c r="CH22" s="586"/>
      <c r="CI22" s="586"/>
      <c r="CJ22" s="586"/>
      <c r="CK22" s="586"/>
      <c r="CL22" s="586"/>
      <c r="CM22" s="586"/>
      <c r="CN22" s="586"/>
      <c r="CO22" s="586"/>
      <c r="CP22" s="586"/>
      <c r="CQ22" s="586"/>
      <c r="CR22" s="586"/>
      <c r="CS22" s="586"/>
      <c r="CT22" s="586"/>
      <c r="CU22" s="587"/>
      <c r="CV22" s="583">
        <f>SUM(CV13:DJ21)</f>
        <v>396404</v>
      </c>
      <c r="CW22" s="586"/>
      <c r="CX22" s="586"/>
      <c r="CY22" s="586"/>
      <c r="CZ22" s="586"/>
      <c r="DA22" s="586"/>
      <c r="DB22" s="586"/>
      <c r="DC22" s="586"/>
      <c r="DD22" s="586"/>
      <c r="DE22" s="586"/>
      <c r="DF22" s="586"/>
      <c r="DG22" s="586"/>
      <c r="DH22" s="586"/>
      <c r="DI22" s="586"/>
      <c r="DJ22" s="587"/>
      <c r="DK22" s="484">
        <f>SUM(DK13:DY21)</f>
        <v>616059</v>
      </c>
      <c r="DL22" s="485"/>
      <c r="DM22" s="485"/>
      <c r="DN22" s="485"/>
      <c r="DO22" s="485"/>
      <c r="DP22" s="485"/>
      <c r="DQ22" s="485"/>
      <c r="DR22" s="485"/>
      <c r="DS22" s="485"/>
      <c r="DT22" s="485"/>
      <c r="DU22" s="485"/>
      <c r="DV22" s="485"/>
      <c r="DW22" s="485"/>
      <c r="DX22" s="485"/>
      <c r="DY22" s="574"/>
    </row>
    <row r="23" spans="1:129" ht="15"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21"/>
      <c r="AC23" s="21"/>
      <c r="AD23" s="21"/>
      <c r="AE23" s="21"/>
      <c r="AF23" s="21"/>
      <c r="AG23" s="21"/>
      <c r="AH23" s="21"/>
      <c r="AI23" s="21"/>
      <c r="AJ23" s="21"/>
      <c r="AK23" s="22"/>
      <c r="AL23" s="23"/>
      <c r="AM23" s="23"/>
      <c r="AN23" s="23"/>
      <c r="AO23" s="23"/>
      <c r="AP23" s="23"/>
      <c r="AQ23" s="23"/>
      <c r="AR23" s="23"/>
      <c r="AS23" s="23"/>
      <c r="AT23" s="23"/>
      <c r="AU23" s="23"/>
      <c r="AV23" s="23"/>
      <c r="AW23" s="22"/>
      <c r="AX23" s="23"/>
      <c r="AY23" s="23"/>
      <c r="AZ23" s="23"/>
      <c r="BA23" s="23"/>
      <c r="BB23" s="23"/>
      <c r="BC23" s="23"/>
      <c r="BD23" s="23"/>
      <c r="BE23" s="23"/>
      <c r="BF23" s="23"/>
      <c r="BG23" s="23"/>
      <c r="BH23" s="23"/>
      <c r="BI23" s="22"/>
      <c r="BJ23" s="23"/>
      <c r="BK23" s="23"/>
      <c r="BL23" s="23"/>
      <c r="BM23" s="23"/>
      <c r="BN23" s="23"/>
      <c r="BO23" s="23"/>
      <c r="BP23" s="23"/>
      <c r="BQ23" s="23"/>
      <c r="BR23" s="23"/>
      <c r="BS23" s="23"/>
      <c r="BT23" s="23"/>
      <c r="BU23" s="22"/>
      <c r="BV23" s="23"/>
      <c r="BW23" s="23"/>
      <c r="BX23" s="23"/>
      <c r="BY23" s="23"/>
      <c r="BZ23" s="23"/>
      <c r="CA23" s="23"/>
      <c r="CB23" s="23"/>
      <c r="CC23" s="23"/>
      <c r="CD23" s="23"/>
      <c r="CE23" s="23"/>
      <c r="CF23" s="23"/>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row>
    <row r="24" spans="1:129"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578">
        <v>1</v>
      </c>
      <c r="AC24" s="579"/>
      <c r="AD24" s="580"/>
      <c r="AE24" s="581">
        <v>1</v>
      </c>
      <c r="AF24" s="579"/>
      <c r="AG24" s="580"/>
      <c r="AH24" s="581">
        <v>0</v>
      </c>
      <c r="AI24" s="579"/>
      <c r="AJ24" s="582"/>
      <c r="AK24" s="540">
        <f>SUM(AK13:AV15)</f>
        <v>170</v>
      </c>
      <c r="AL24" s="541"/>
      <c r="AM24" s="541"/>
      <c r="AN24" s="541"/>
      <c r="AO24" s="541"/>
      <c r="AP24" s="541"/>
      <c r="AQ24" s="541"/>
      <c r="AR24" s="541"/>
      <c r="AS24" s="541"/>
      <c r="AT24" s="541"/>
      <c r="AU24" s="541"/>
      <c r="AV24" s="542"/>
      <c r="AW24" s="540">
        <f>SUM(AW13:BH15)</f>
        <v>22</v>
      </c>
      <c r="AX24" s="541"/>
      <c r="AY24" s="541"/>
      <c r="AZ24" s="541"/>
      <c r="BA24" s="541"/>
      <c r="BB24" s="541"/>
      <c r="BC24" s="541"/>
      <c r="BD24" s="541"/>
      <c r="BE24" s="541"/>
      <c r="BF24" s="541"/>
      <c r="BG24" s="541"/>
      <c r="BH24" s="542"/>
      <c r="BI24" s="540">
        <f>SUM(AK24:BH24)</f>
        <v>192</v>
      </c>
      <c r="BJ24" s="541"/>
      <c r="BK24" s="541"/>
      <c r="BL24" s="541"/>
      <c r="BM24" s="541"/>
      <c r="BN24" s="541"/>
      <c r="BO24" s="541"/>
      <c r="BP24" s="541"/>
      <c r="BQ24" s="541"/>
      <c r="BR24" s="541"/>
      <c r="BS24" s="541"/>
      <c r="BT24" s="542"/>
      <c r="BU24" s="540">
        <f>SUM(BU13:CF15)</f>
        <v>1</v>
      </c>
      <c r="BV24" s="541"/>
      <c r="BW24" s="541"/>
      <c r="BX24" s="541"/>
      <c r="BY24" s="541"/>
      <c r="BZ24" s="541"/>
      <c r="CA24" s="541"/>
      <c r="CB24" s="541"/>
      <c r="CC24" s="541"/>
      <c r="CD24" s="541"/>
      <c r="CE24" s="541"/>
      <c r="CF24" s="542"/>
      <c r="CG24" s="540">
        <f>SUM(CG13:CU15)</f>
        <v>375054</v>
      </c>
      <c r="CH24" s="575"/>
      <c r="CI24" s="575"/>
      <c r="CJ24" s="575"/>
      <c r="CK24" s="575"/>
      <c r="CL24" s="575"/>
      <c r="CM24" s="575"/>
      <c r="CN24" s="575"/>
      <c r="CO24" s="575"/>
      <c r="CP24" s="575"/>
      <c r="CQ24" s="575"/>
      <c r="CR24" s="575"/>
      <c r="CS24" s="575"/>
      <c r="CT24" s="575"/>
      <c r="CU24" s="576"/>
      <c r="CV24" s="540">
        <f>SUM(CV13:DJ15)</f>
        <v>231348</v>
      </c>
      <c r="CW24" s="575"/>
      <c r="CX24" s="575"/>
      <c r="CY24" s="575"/>
      <c r="CZ24" s="575"/>
      <c r="DA24" s="575"/>
      <c r="DB24" s="575"/>
      <c r="DC24" s="575"/>
      <c r="DD24" s="575"/>
      <c r="DE24" s="575"/>
      <c r="DF24" s="575"/>
      <c r="DG24" s="575"/>
      <c r="DH24" s="575"/>
      <c r="DI24" s="575"/>
      <c r="DJ24" s="576"/>
      <c r="DK24" s="487">
        <f>SUM(DK13:DY15)</f>
        <v>143706</v>
      </c>
      <c r="DL24" s="488"/>
      <c r="DM24" s="488"/>
      <c r="DN24" s="488"/>
      <c r="DO24" s="488"/>
      <c r="DP24" s="488"/>
      <c r="DQ24" s="488"/>
      <c r="DR24" s="488"/>
      <c r="DS24" s="488"/>
      <c r="DT24" s="488"/>
      <c r="DU24" s="488"/>
      <c r="DV24" s="488"/>
      <c r="DW24" s="488"/>
      <c r="DX24" s="488"/>
      <c r="DY24" s="577"/>
    </row>
    <row r="25" spans="1:129"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508">
        <v>1</v>
      </c>
      <c r="AC25" s="509"/>
      <c r="AD25" s="510"/>
      <c r="AE25" s="511">
        <v>2</v>
      </c>
      <c r="AF25" s="509"/>
      <c r="AG25" s="510"/>
      <c r="AH25" s="511">
        <v>0</v>
      </c>
      <c r="AI25" s="509"/>
      <c r="AJ25" s="512"/>
      <c r="AK25" s="481">
        <f>SUM(AK16:AV19)</f>
        <v>75</v>
      </c>
      <c r="AL25" s="543"/>
      <c r="AM25" s="543"/>
      <c r="AN25" s="543"/>
      <c r="AO25" s="543"/>
      <c r="AP25" s="543"/>
      <c r="AQ25" s="543"/>
      <c r="AR25" s="543"/>
      <c r="AS25" s="543"/>
      <c r="AT25" s="543"/>
      <c r="AU25" s="543"/>
      <c r="AV25" s="544"/>
      <c r="AW25" s="481">
        <f>SUM(AW16:BH19)</f>
        <v>0</v>
      </c>
      <c r="AX25" s="543"/>
      <c r="AY25" s="543"/>
      <c r="AZ25" s="543"/>
      <c r="BA25" s="543"/>
      <c r="BB25" s="543"/>
      <c r="BC25" s="543"/>
      <c r="BD25" s="543"/>
      <c r="BE25" s="543"/>
      <c r="BF25" s="543"/>
      <c r="BG25" s="543"/>
      <c r="BH25" s="544"/>
      <c r="BI25" s="540">
        <f>SUM(AK25:BH25)</f>
        <v>75</v>
      </c>
      <c r="BJ25" s="541"/>
      <c r="BK25" s="541"/>
      <c r="BL25" s="541"/>
      <c r="BM25" s="541"/>
      <c r="BN25" s="541"/>
      <c r="BO25" s="541"/>
      <c r="BP25" s="541"/>
      <c r="BQ25" s="541"/>
      <c r="BR25" s="541"/>
      <c r="BS25" s="541"/>
      <c r="BT25" s="542"/>
      <c r="BU25" s="481">
        <f>SUM(BU16:CF19)</f>
        <v>0</v>
      </c>
      <c r="BV25" s="543"/>
      <c r="BW25" s="543"/>
      <c r="BX25" s="543"/>
      <c r="BY25" s="543"/>
      <c r="BZ25" s="543"/>
      <c r="CA25" s="543"/>
      <c r="CB25" s="543"/>
      <c r="CC25" s="543"/>
      <c r="CD25" s="543"/>
      <c r="CE25" s="543"/>
      <c r="CF25" s="544"/>
      <c r="CG25" s="481">
        <f>SUM(CG16:CU19)</f>
        <v>413170</v>
      </c>
      <c r="CH25" s="482"/>
      <c r="CI25" s="482"/>
      <c r="CJ25" s="482"/>
      <c r="CK25" s="482"/>
      <c r="CL25" s="482"/>
      <c r="CM25" s="482"/>
      <c r="CN25" s="482"/>
      <c r="CO25" s="482"/>
      <c r="CP25" s="482"/>
      <c r="CQ25" s="482"/>
      <c r="CR25" s="482"/>
      <c r="CS25" s="482"/>
      <c r="CT25" s="482"/>
      <c r="CU25" s="483"/>
      <c r="CV25" s="481">
        <f>SUM(CV16:DJ19)</f>
        <v>131624</v>
      </c>
      <c r="CW25" s="482"/>
      <c r="CX25" s="482"/>
      <c r="CY25" s="482"/>
      <c r="CZ25" s="482"/>
      <c r="DA25" s="482"/>
      <c r="DB25" s="482"/>
      <c r="DC25" s="482"/>
      <c r="DD25" s="482"/>
      <c r="DE25" s="482"/>
      <c r="DF25" s="482"/>
      <c r="DG25" s="482"/>
      <c r="DH25" s="482"/>
      <c r="DI25" s="482"/>
      <c r="DJ25" s="483"/>
      <c r="DK25" s="481">
        <f>SUM(DK16:DY19)</f>
        <v>281546</v>
      </c>
      <c r="DL25" s="482"/>
      <c r="DM25" s="482"/>
      <c r="DN25" s="482"/>
      <c r="DO25" s="482"/>
      <c r="DP25" s="482"/>
      <c r="DQ25" s="482"/>
      <c r="DR25" s="482"/>
      <c r="DS25" s="482"/>
      <c r="DT25" s="482"/>
      <c r="DU25" s="482"/>
      <c r="DV25" s="482"/>
      <c r="DW25" s="482"/>
      <c r="DX25" s="482"/>
      <c r="DY25" s="545"/>
    </row>
    <row r="26" spans="1:129"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508">
        <v>1</v>
      </c>
      <c r="AC26" s="509"/>
      <c r="AD26" s="510"/>
      <c r="AE26" s="511">
        <v>3</v>
      </c>
      <c r="AF26" s="509"/>
      <c r="AG26" s="510"/>
      <c r="AH26" s="511">
        <v>0</v>
      </c>
      <c r="AI26" s="509"/>
      <c r="AJ26" s="512"/>
      <c r="AK26" s="481">
        <f>AK20</f>
        <v>8</v>
      </c>
      <c r="AL26" s="543"/>
      <c r="AM26" s="543"/>
      <c r="AN26" s="543"/>
      <c r="AO26" s="543"/>
      <c r="AP26" s="543"/>
      <c r="AQ26" s="543"/>
      <c r="AR26" s="543"/>
      <c r="AS26" s="543"/>
      <c r="AT26" s="543"/>
      <c r="AU26" s="543"/>
      <c r="AV26" s="544"/>
      <c r="AW26" s="481">
        <f>AW20</f>
        <v>0</v>
      </c>
      <c r="AX26" s="543"/>
      <c r="AY26" s="543"/>
      <c r="AZ26" s="543"/>
      <c r="BA26" s="543"/>
      <c r="BB26" s="543"/>
      <c r="BC26" s="543"/>
      <c r="BD26" s="543"/>
      <c r="BE26" s="543"/>
      <c r="BF26" s="543"/>
      <c r="BG26" s="543"/>
      <c r="BH26" s="544"/>
      <c r="BI26" s="540">
        <f>SUM(AK26:BH26)</f>
        <v>8</v>
      </c>
      <c r="BJ26" s="541"/>
      <c r="BK26" s="541"/>
      <c r="BL26" s="541"/>
      <c r="BM26" s="541"/>
      <c r="BN26" s="541"/>
      <c r="BO26" s="541"/>
      <c r="BP26" s="541"/>
      <c r="BQ26" s="541"/>
      <c r="BR26" s="541"/>
      <c r="BS26" s="541"/>
      <c r="BT26" s="542"/>
      <c r="BU26" s="481">
        <f>BU20</f>
        <v>0</v>
      </c>
      <c r="BV26" s="543"/>
      <c r="BW26" s="543"/>
      <c r="BX26" s="543"/>
      <c r="BY26" s="543"/>
      <c r="BZ26" s="543"/>
      <c r="CA26" s="543"/>
      <c r="CB26" s="543"/>
      <c r="CC26" s="543"/>
      <c r="CD26" s="543"/>
      <c r="CE26" s="543"/>
      <c r="CF26" s="544"/>
      <c r="CG26" s="481">
        <f>CG20</f>
        <v>79490</v>
      </c>
      <c r="CH26" s="482"/>
      <c r="CI26" s="482"/>
      <c r="CJ26" s="482"/>
      <c r="CK26" s="482"/>
      <c r="CL26" s="482"/>
      <c r="CM26" s="482"/>
      <c r="CN26" s="482"/>
      <c r="CO26" s="482"/>
      <c r="CP26" s="482"/>
      <c r="CQ26" s="482"/>
      <c r="CR26" s="482"/>
      <c r="CS26" s="482"/>
      <c r="CT26" s="482"/>
      <c r="CU26" s="483"/>
      <c r="CV26" s="481">
        <f>CV20</f>
        <v>14030</v>
      </c>
      <c r="CW26" s="482"/>
      <c r="CX26" s="482"/>
      <c r="CY26" s="482"/>
      <c r="CZ26" s="482"/>
      <c r="DA26" s="482"/>
      <c r="DB26" s="482"/>
      <c r="DC26" s="482"/>
      <c r="DD26" s="482"/>
      <c r="DE26" s="482"/>
      <c r="DF26" s="482"/>
      <c r="DG26" s="482"/>
      <c r="DH26" s="482"/>
      <c r="DI26" s="482"/>
      <c r="DJ26" s="483"/>
      <c r="DK26" s="481">
        <f>DK20</f>
        <v>65460</v>
      </c>
      <c r="DL26" s="482"/>
      <c r="DM26" s="482"/>
      <c r="DN26" s="482"/>
      <c r="DO26" s="482"/>
      <c r="DP26" s="482"/>
      <c r="DQ26" s="482"/>
      <c r="DR26" s="482"/>
      <c r="DS26" s="482"/>
      <c r="DT26" s="482"/>
      <c r="DU26" s="482"/>
      <c r="DV26" s="482"/>
      <c r="DW26" s="482"/>
      <c r="DX26" s="482"/>
      <c r="DY26" s="545"/>
    </row>
    <row r="27" spans="1:129"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521">
        <v>1</v>
      </c>
      <c r="AC27" s="519"/>
      <c r="AD27" s="520"/>
      <c r="AE27" s="518">
        <v>4</v>
      </c>
      <c r="AF27" s="519"/>
      <c r="AG27" s="520"/>
      <c r="AH27" s="518">
        <v>0</v>
      </c>
      <c r="AI27" s="519"/>
      <c r="AJ27" s="533"/>
      <c r="AK27" s="484">
        <f>AK21</f>
        <v>9</v>
      </c>
      <c r="AL27" s="571"/>
      <c r="AM27" s="571"/>
      <c r="AN27" s="571"/>
      <c r="AO27" s="571"/>
      <c r="AP27" s="571"/>
      <c r="AQ27" s="571"/>
      <c r="AR27" s="571"/>
      <c r="AS27" s="571"/>
      <c r="AT27" s="571"/>
      <c r="AU27" s="571"/>
      <c r="AV27" s="572"/>
      <c r="AW27" s="484">
        <f>AW21</f>
        <v>0</v>
      </c>
      <c r="AX27" s="571"/>
      <c r="AY27" s="571"/>
      <c r="AZ27" s="571"/>
      <c r="BA27" s="571"/>
      <c r="BB27" s="571"/>
      <c r="BC27" s="571"/>
      <c r="BD27" s="571"/>
      <c r="BE27" s="571"/>
      <c r="BF27" s="571"/>
      <c r="BG27" s="571"/>
      <c r="BH27" s="572"/>
      <c r="BI27" s="484">
        <f>SUM(AK27:BH27)</f>
        <v>9</v>
      </c>
      <c r="BJ27" s="571"/>
      <c r="BK27" s="571"/>
      <c r="BL27" s="571"/>
      <c r="BM27" s="571"/>
      <c r="BN27" s="571"/>
      <c r="BO27" s="571"/>
      <c r="BP27" s="571"/>
      <c r="BQ27" s="571"/>
      <c r="BR27" s="571"/>
      <c r="BS27" s="571"/>
      <c r="BT27" s="572"/>
      <c r="BU27" s="484">
        <f>BU21</f>
        <v>0</v>
      </c>
      <c r="BV27" s="571"/>
      <c r="BW27" s="571"/>
      <c r="BX27" s="571"/>
      <c r="BY27" s="571"/>
      <c r="BZ27" s="571"/>
      <c r="CA27" s="571"/>
      <c r="CB27" s="571"/>
      <c r="CC27" s="571"/>
      <c r="CD27" s="571"/>
      <c r="CE27" s="571"/>
      <c r="CF27" s="572"/>
      <c r="CG27" s="484">
        <f>CG21</f>
        <v>144749</v>
      </c>
      <c r="CH27" s="485"/>
      <c r="CI27" s="485"/>
      <c r="CJ27" s="485"/>
      <c r="CK27" s="485"/>
      <c r="CL27" s="485"/>
      <c r="CM27" s="485"/>
      <c r="CN27" s="485"/>
      <c r="CO27" s="485"/>
      <c r="CP27" s="485"/>
      <c r="CQ27" s="485"/>
      <c r="CR27" s="485"/>
      <c r="CS27" s="485"/>
      <c r="CT27" s="485"/>
      <c r="CU27" s="486"/>
      <c r="CV27" s="484">
        <f>CV21</f>
        <v>19402</v>
      </c>
      <c r="CW27" s="485"/>
      <c r="CX27" s="485"/>
      <c r="CY27" s="485"/>
      <c r="CZ27" s="485"/>
      <c r="DA27" s="485"/>
      <c r="DB27" s="485"/>
      <c r="DC27" s="485"/>
      <c r="DD27" s="485"/>
      <c r="DE27" s="485"/>
      <c r="DF27" s="485"/>
      <c r="DG27" s="485"/>
      <c r="DH27" s="485"/>
      <c r="DI27" s="485"/>
      <c r="DJ27" s="486"/>
      <c r="DK27" s="484">
        <f>DK21</f>
        <v>125347</v>
      </c>
      <c r="DL27" s="485"/>
      <c r="DM27" s="485"/>
      <c r="DN27" s="485"/>
      <c r="DO27" s="485"/>
      <c r="DP27" s="485"/>
      <c r="DQ27" s="485"/>
      <c r="DR27" s="485"/>
      <c r="DS27" s="485"/>
      <c r="DT27" s="485"/>
      <c r="DU27" s="485"/>
      <c r="DV27" s="485"/>
      <c r="DW27" s="485"/>
      <c r="DX27" s="485"/>
      <c r="DY27" s="574"/>
    </row>
    <row r="28" spans="1:129" ht="11.25" customHeight="1" thickBot="1">
      <c r="M28" s="16"/>
      <c r="R28" s="16"/>
      <c r="U28" s="17"/>
      <c r="V28" s="17"/>
      <c r="W28" s="17"/>
      <c r="AB28" s="24"/>
      <c r="AC28" s="24"/>
      <c r="AD28" s="24"/>
      <c r="AE28" s="24"/>
      <c r="AF28" s="24"/>
      <c r="AG28" s="24"/>
      <c r="AH28" s="24"/>
      <c r="AI28" s="24"/>
      <c r="AJ28" s="24"/>
      <c r="DA28" s="16"/>
      <c r="DF28" s="16"/>
      <c r="DJ28" s="25"/>
    </row>
    <row r="29" spans="1:129"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531">
        <v>1</v>
      </c>
      <c r="AC29" s="516"/>
      <c r="AD29" s="532"/>
      <c r="AE29" s="515">
        <v>5</v>
      </c>
      <c r="AF29" s="516"/>
      <c r="AG29" s="532"/>
      <c r="AH29" s="515">
        <v>0</v>
      </c>
      <c r="AI29" s="516"/>
      <c r="AJ29" s="517"/>
      <c r="AK29" s="1504">
        <v>245</v>
      </c>
      <c r="AL29" s="1514"/>
      <c r="AM29" s="1514"/>
      <c r="AN29" s="1514"/>
      <c r="AO29" s="1514"/>
      <c r="AP29" s="1514"/>
      <c r="AQ29" s="1514"/>
      <c r="AR29" s="1514"/>
      <c r="AS29" s="1514"/>
      <c r="AT29" s="1514"/>
      <c r="AU29" s="1514"/>
      <c r="AV29" s="1514"/>
      <c r="AW29" s="1504">
        <v>22</v>
      </c>
      <c r="AX29" s="1514"/>
      <c r="AY29" s="1514"/>
      <c r="AZ29" s="1514"/>
      <c r="BA29" s="1514"/>
      <c r="BB29" s="1514"/>
      <c r="BC29" s="1514"/>
      <c r="BD29" s="1514"/>
      <c r="BE29" s="1514"/>
      <c r="BF29" s="1514"/>
      <c r="BG29" s="1514"/>
      <c r="BH29" s="1514"/>
      <c r="BI29" s="347">
        <f>SUM(AK29:BH29)</f>
        <v>267</v>
      </c>
      <c r="BJ29" s="348"/>
      <c r="BK29" s="348"/>
      <c r="BL29" s="348"/>
      <c r="BM29" s="348"/>
      <c r="BN29" s="348"/>
      <c r="BO29" s="348"/>
      <c r="BP29" s="348"/>
      <c r="BQ29" s="348"/>
      <c r="BR29" s="348"/>
      <c r="BS29" s="348"/>
      <c r="BT29" s="348"/>
      <c r="BU29" s="1504">
        <v>1</v>
      </c>
      <c r="BV29" s="1514"/>
      <c r="BW29" s="1514"/>
      <c r="BX29" s="1514"/>
      <c r="BY29" s="1514"/>
      <c r="BZ29" s="1514"/>
      <c r="CA29" s="1514"/>
      <c r="CB29" s="1514"/>
      <c r="CC29" s="1514"/>
      <c r="CD29" s="1514"/>
      <c r="CE29" s="1514"/>
      <c r="CF29" s="1514"/>
      <c r="CG29" s="1504">
        <v>788224</v>
      </c>
      <c r="CH29" s="1504"/>
      <c r="CI29" s="1504"/>
      <c r="CJ29" s="1504"/>
      <c r="CK29" s="1504"/>
      <c r="CL29" s="1504"/>
      <c r="CM29" s="1504"/>
      <c r="CN29" s="1504"/>
      <c r="CO29" s="1504"/>
      <c r="CP29" s="1504"/>
      <c r="CQ29" s="1504"/>
      <c r="CR29" s="1504"/>
      <c r="CS29" s="1504"/>
      <c r="CT29" s="1504"/>
      <c r="CU29" s="1504"/>
      <c r="CV29" s="1504">
        <v>362972</v>
      </c>
      <c r="CW29" s="1504"/>
      <c r="CX29" s="1504"/>
      <c r="CY29" s="1504"/>
      <c r="CZ29" s="1504"/>
      <c r="DA29" s="1504"/>
      <c r="DB29" s="1504"/>
      <c r="DC29" s="1504"/>
      <c r="DD29" s="1504"/>
      <c r="DE29" s="1504"/>
      <c r="DF29" s="1504"/>
      <c r="DG29" s="1504"/>
      <c r="DH29" s="1504"/>
      <c r="DI29" s="1504"/>
      <c r="DJ29" s="1483"/>
      <c r="DK29" s="1504">
        <v>425252</v>
      </c>
      <c r="DL29" s="1504"/>
      <c r="DM29" s="1504"/>
      <c r="DN29" s="1504"/>
      <c r="DO29" s="1504"/>
      <c r="DP29" s="1504"/>
      <c r="DQ29" s="1504"/>
      <c r="DR29" s="1504"/>
      <c r="DS29" s="1504"/>
      <c r="DT29" s="1504"/>
      <c r="DU29" s="1504"/>
      <c r="DV29" s="1504"/>
      <c r="DW29" s="1504"/>
      <c r="DX29" s="1504"/>
      <c r="DY29" s="1515"/>
    </row>
    <row r="30" spans="1:129"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508">
        <v>1</v>
      </c>
      <c r="AC30" s="509"/>
      <c r="AD30" s="510"/>
      <c r="AE30" s="511">
        <v>6</v>
      </c>
      <c r="AF30" s="509"/>
      <c r="AG30" s="510"/>
      <c r="AH30" s="511">
        <v>0</v>
      </c>
      <c r="AI30" s="509"/>
      <c r="AJ30" s="512"/>
      <c r="AK30" s="1511">
        <v>8</v>
      </c>
      <c r="AL30" s="1513"/>
      <c r="AM30" s="1513"/>
      <c r="AN30" s="1513"/>
      <c r="AO30" s="1513"/>
      <c r="AP30" s="1513"/>
      <c r="AQ30" s="1513"/>
      <c r="AR30" s="1513"/>
      <c r="AS30" s="1513"/>
      <c r="AT30" s="1513"/>
      <c r="AU30" s="1513"/>
      <c r="AV30" s="1513"/>
      <c r="AW30" s="1511"/>
      <c r="AX30" s="1513"/>
      <c r="AY30" s="1513"/>
      <c r="AZ30" s="1513"/>
      <c r="BA30" s="1513"/>
      <c r="BB30" s="1513"/>
      <c r="BC30" s="1513"/>
      <c r="BD30" s="1513"/>
      <c r="BE30" s="1513"/>
      <c r="BF30" s="1513"/>
      <c r="BG30" s="1513"/>
      <c r="BH30" s="1513"/>
      <c r="BI30" s="330">
        <f>SUM(AK30:BH30)</f>
        <v>8</v>
      </c>
      <c r="BJ30" s="331"/>
      <c r="BK30" s="331"/>
      <c r="BL30" s="331"/>
      <c r="BM30" s="331"/>
      <c r="BN30" s="331"/>
      <c r="BO30" s="331"/>
      <c r="BP30" s="331"/>
      <c r="BQ30" s="331"/>
      <c r="BR30" s="331"/>
      <c r="BS30" s="331"/>
      <c r="BT30" s="331"/>
      <c r="BU30" s="1511"/>
      <c r="BV30" s="1513"/>
      <c r="BW30" s="1513"/>
      <c r="BX30" s="1513"/>
      <c r="BY30" s="1513"/>
      <c r="BZ30" s="1513"/>
      <c r="CA30" s="1513"/>
      <c r="CB30" s="1513"/>
      <c r="CC30" s="1513"/>
      <c r="CD30" s="1513"/>
      <c r="CE30" s="1513"/>
      <c r="CF30" s="1513"/>
      <c r="CG30" s="1511">
        <v>79490</v>
      </c>
      <c r="CH30" s="1511"/>
      <c r="CI30" s="1511"/>
      <c r="CJ30" s="1511"/>
      <c r="CK30" s="1511"/>
      <c r="CL30" s="1511"/>
      <c r="CM30" s="1511"/>
      <c r="CN30" s="1511"/>
      <c r="CO30" s="1511"/>
      <c r="CP30" s="1511"/>
      <c r="CQ30" s="1511"/>
      <c r="CR30" s="1511"/>
      <c r="CS30" s="1511"/>
      <c r="CT30" s="1511"/>
      <c r="CU30" s="1511"/>
      <c r="CV30" s="1511">
        <v>14030</v>
      </c>
      <c r="CW30" s="1511"/>
      <c r="CX30" s="1511"/>
      <c r="CY30" s="1511"/>
      <c r="CZ30" s="1511"/>
      <c r="DA30" s="1511"/>
      <c r="DB30" s="1511"/>
      <c r="DC30" s="1511"/>
      <c r="DD30" s="1511"/>
      <c r="DE30" s="1511"/>
      <c r="DF30" s="1511"/>
      <c r="DG30" s="1511"/>
      <c r="DH30" s="1511"/>
      <c r="DI30" s="1511"/>
      <c r="DJ30" s="1487"/>
      <c r="DK30" s="1511">
        <v>65460</v>
      </c>
      <c r="DL30" s="1511"/>
      <c r="DM30" s="1511"/>
      <c r="DN30" s="1511"/>
      <c r="DO30" s="1511"/>
      <c r="DP30" s="1511"/>
      <c r="DQ30" s="1511"/>
      <c r="DR30" s="1511"/>
      <c r="DS30" s="1511"/>
      <c r="DT30" s="1511"/>
      <c r="DU30" s="1511"/>
      <c r="DV30" s="1511"/>
      <c r="DW30" s="1511"/>
      <c r="DX30" s="1511"/>
      <c r="DY30" s="1516"/>
    </row>
    <row r="31" spans="1:129" ht="15" customHeight="1">
      <c r="A31" s="550"/>
      <c r="B31" s="549"/>
      <c r="C31" s="549"/>
      <c r="D31" s="551"/>
      <c r="E31" s="551"/>
      <c r="F31" s="552"/>
      <c r="G31" s="245" t="s">
        <v>10</v>
      </c>
      <c r="H31" s="246"/>
      <c r="I31" s="246"/>
      <c r="J31" s="246"/>
      <c r="K31" s="246"/>
      <c r="L31" s="246"/>
      <c r="M31" s="246"/>
      <c r="N31" s="246"/>
      <c r="O31" s="246"/>
      <c r="P31" s="246"/>
      <c r="Q31" s="246"/>
      <c r="R31" s="246"/>
      <c r="S31" s="246"/>
      <c r="T31" s="246"/>
      <c r="U31" s="246"/>
      <c r="V31" s="246"/>
      <c r="W31" s="246"/>
      <c r="X31" s="246"/>
      <c r="Y31" s="246"/>
      <c r="Z31" s="246"/>
      <c r="AA31" s="513"/>
      <c r="AB31" s="508">
        <v>1</v>
      </c>
      <c r="AC31" s="509"/>
      <c r="AD31" s="510"/>
      <c r="AE31" s="511">
        <v>7</v>
      </c>
      <c r="AF31" s="509"/>
      <c r="AG31" s="510"/>
      <c r="AH31" s="511">
        <v>0</v>
      </c>
      <c r="AI31" s="509"/>
      <c r="AJ31" s="512"/>
      <c r="AK31" s="1511">
        <v>9</v>
      </c>
      <c r="AL31" s="1513"/>
      <c r="AM31" s="1513"/>
      <c r="AN31" s="1513"/>
      <c r="AO31" s="1513"/>
      <c r="AP31" s="1513"/>
      <c r="AQ31" s="1513"/>
      <c r="AR31" s="1513"/>
      <c r="AS31" s="1513"/>
      <c r="AT31" s="1513"/>
      <c r="AU31" s="1513"/>
      <c r="AV31" s="1513"/>
      <c r="AW31" s="1511"/>
      <c r="AX31" s="1513"/>
      <c r="AY31" s="1513"/>
      <c r="AZ31" s="1513"/>
      <c r="BA31" s="1513"/>
      <c r="BB31" s="1513"/>
      <c r="BC31" s="1513"/>
      <c r="BD31" s="1513"/>
      <c r="BE31" s="1513"/>
      <c r="BF31" s="1513"/>
      <c r="BG31" s="1513"/>
      <c r="BH31" s="1513"/>
      <c r="BI31" s="330">
        <f>SUM(AK31:BH31)</f>
        <v>9</v>
      </c>
      <c r="BJ31" s="331"/>
      <c r="BK31" s="331"/>
      <c r="BL31" s="331"/>
      <c r="BM31" s="331"/>
      <c r="BN31" s="331"/>
      <c r="BO31" s="331"/>
      <c r="BP31" s="331"/>
      <c r="BQ31" s="331"/>
      <c r="BR31" s="331"/>
      <c r="BS31" s="331"/>
      <c r="BT31" s="331"/>
      <c r="BU31" s="1511"/>
      <c r="BV31" s="1513"/>
      <c r="BW31" s="1513"/>
      <c r="BX31" s="1513"/>
      <c r="BY31" s="1513"/>
      <c r="BZ31" s="1513"/>
      <c r="CA31" s="1513"/>
      <c r="CB31" s="1513"/>
      <c r="CC31" s="1513"/>
      <c r="CD31" s="1513"/>
      <c r="CE31" s="1513"/>
      <c r="CF31" s="1513"/>
      <c r="CG31" s="1511">
        <v>144749</v>
      </c>
      <c r="CH31" s="1511"/>
      <c r="CI31" s="1511"/>
      <c r="CJ31" s="1511"/>
      <c r="CK31" s="1511"/>
      <c r="CL31" s="1511"/>
      <c r="CM31" s="1511"/>
      <c r="CN31" s="1511"/>
      <c r="CO31" s="1511"/>
      <c r="CP31" s="1511"/>
      <c r="CQ31" s="1511"/>
      <c r="CR31" s="1511"/>
      <c r="CS31" s="1511"/>
      <c r="CT31" s="1511"/>
      <c r="CU31" s="1511"/>
      <c r="CV31" s="1511">
        <v>19402</v>
      </c>
      <c r="CW31" s="1511"/>
      <c r="CX31" s="1511"/>
      <c r="CY31" s="1511"/>
      <c r="CZ31" s="1511"/>
      <c r="DA31" s="1511"/>
      <c r="DB31" s="1511"/>
      <c r="DC31" s="1511"/>
      <c r="DD31" s="1511"/>
      <c r="DE31" s="1511"/>
      <c r="DF31" s="1511"/>
      <c r="DG31" s="1511"/>
      <c r="DH31" s="1511"/>
      <c r="DI31" s="1511"/>
      <c r="DJ31" s="1487"/>
      <c r="DK31" s="1511">
        <v>125347</v>
      </c>
      <c r="DL31" s="1511"/>
      <c r="DM31" s="1511"/>
      <c r="DN31" s="1511"/>
      <c r="DO31" s="1511"/>
      <c r="DP31" s="1511"/>
      <c r="DQ31" s="1511"/>
      <c r="DR31" s="1511"/>
      <c r="DS31" s="1511"/>
      <c r="DT31" s="1511"/>
      <c r="DU31" s="1511"/>
      <c r="DV31" s="1511"/>
      <c r="DW31" s="1511"/>
      <c r="DX31" s="1511"/>
      <c r="DY31" s="1516"/>
    </row>
    <row r="32" spans="1:129"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521">
        <v>1</v>
      </c>
      <c r="AC32" s="519"/>
      <c r="AD32" s="520"/>
      <c r="AE32" s="518">
        <v>8</v>
      </c>
      <c r="AF32" s="519"/>
      <c r="AG32" s="520"/>
      <c r="AH32" s="518">
        <v>0</v>
      </c>
      <c r="AI32" s="519"/>
      <c r="AJ32" s="533"/>
      <c r="AK32" s="484">
        <f>SUM(AK29:AV31)</f>
        <v>262</v>
      </c>
      <c r="AL32" s="571"/>
      <c r="AM32" s="571"/>
      <c r="AN32" s="571"/>
      <c r="AO32" s="571"/>
      <c r="AP32" s="571"/>
      <c r="AQ32" s="571"/>
      <c r="AR32" s="571"/>
      <c r="AS32" s="571"/>
      <c r="AT32" s="571"/>
      <c r="AU32" s="571"/>
      <c r="AV32" s="572"/>
      <c r="AW32" s="484">
        <f>SUM(AW29:BH31)</f>
        <v>22</v>
      </c>
      <c r="AX32" s="571"/>
      <c r="AY32" s="571"/>
      <c r="AZ32" s="571"/>
      <c r="BA32" s="571"/>
      <c r="BB32" s="571"/>
      <c r="BC32" s="571"/>
      <c r="BD32" s="571"/>
      <c r="BE32" s="571"/>
      <c r="BF32" s="571"/>
      <c r="BG32" s="571"/>
      <c r="BH32" s="572"/>
      <c r="BI32" s="321">
        <f>SUM(AK32:BH32)</f>
        <v>284</v>
      </c>
      <c r="BJ32" s="534"/>
      <c r="BK32" s="534"/>
      <c r="BL32" s="534"/>
      <c r="BM32" s="534"/>
      <c r="BN32" s="534"/>
      <c r="BO32" s="534"/>
      <c r="BP32" s="534"/>
      <c r="BQ32" s="534"/>
      <c r="BR32" s="534"/>
      <c r="BS32" s="534"/>
      <c r="BT32" s="534"/>
      <c r="BU32" s="484">
        <f>SUM(BU29:CF31)</f>
        <v>1</v>
      </c>
      <c r="BV32" s="571"/>
      <c r="BW32" s="571"/>
      <c r="BX32" s="571"/>
      <c r="BY32" s="571"/>
      <c r="BZ32" s="571"/>
      <c r="CA32" s="571"/>
      <c r="CB32" s="571"/>
      <c r="CC32" s="571"/>
      <c r="CD32" s="571"/>
      <c r="CE32" s="571"/>
      <c r="CF32" s="572"/>
      <c r="CG32" s="484">
        <f>SUM(CG29:CU31)</f>
        <v>1012463</v>
      </c>
      <c r="CH32" s="485"/>
      <c r="CI32" s="485"/>
      <c r="CJ32" s="485"/>
      <c r="CK32" s="485"/>
      <c r="CL32" s="485"/>
      <c r="CM32" s="485"/>
      <c r="CN32" s="485"/>
      <c r="CO32" s="485"/>
      <c r="CP32" s="485"/>
      <c r="CQ32" s="485"/>
      <c r="CR32" s="485"/>
      <c r="CS32" s="485"/>
      <c r="CT32" s="485"/>
      <c r="CU32" s="486"/>
      <c r="CV32" s="484">
        <f>SUM(CV29:DJ31)</f>
        <v>396404</v>
      </c>
      <c r="CW32" s="485"/>
      <c r="CX32" s="485"/>
      <c r="CY32" s="485"/>
      <c r="CZ32" s="485"/>
      <c r="DA32" s="485"/>
      <c r="DB32" s="485"/>
      <c r="DC32" s="485"/>
      <c r="DD32" s="485"/>
      <c r="DE32" s="485"/>
      <c r="DF32" s="485"/>
      <c r="DG32" s="485"/>
      <c r="DH32" s="485"/>
      <c r="DI32" s="485"/>
      <c r="DJ32" s="486"/>
      <c r="DK32" s="484">
        <f>SUM(DK29:DY31)</f>
        <v>616059</v>
      </c>
      <c r="DL32" s="485"/>
      <c r="DM32" s="485"/>
      <c r="DN32" s="485"/>
      <c r="DO32" s="485"/>
      <c r="DP32" s="485"/>
      <c r="DQ32" s="485"/>
      <c r="DR32" s="485"/>
      <c r="DS32" s="485"/>
      <c r="DT32" s="485"/>
      <c r="DU32" s="485"/>
      <c r="DV32" s="485"/>
      <c r="DW32" s="485"/>
      <c r="DX32" s="485"/>
      <c r="DY32" s="574"/>
    </row>
    <row r="33" spans="1:135" s="17" customFormat="1" ht="15" customHeight="1">
      <c r="A33" s="36"/>
      <c r="B33" s="40"/>
      <c r="C33" s="40"/>
      <c r="D33" s="36"/>
      <c r="E33" s="36"/>
      <c r="F33" s="36"/>
      <c r="G33" s="137"/>
      <c r="H33" s="138"/>
      <c r="I33" s="138"/>
      <c r="J33" s="138"/>
      <c r="K33" s="138"/>
      <c r="L33" s="138"/>
      <c r="M33" s="138"/>
      <c r="N33" s="138"/>
      <c r="O33" s="138"/>
      <c r="P33" s="138"/>
      <c r="Q33" s="138"/>
      <c r="R33" s="138"/>
      <c r="S33" s="138"/>
      <c r="T33" s="138"/>
      <c r="U33" s="138"/>
      <c r="V33" s="138"/>
      <c r="W33" s="138"/>
      <c r="X33" s="138"/>
      <c r="Y33" s="138"/>
      <c r="Z33" s="138"/>
      <c r="AA33" s="138"/>
      <c r="AB33" s="99"/>
      <c r="AC33" s="99"/>
      <c r="AD33" s="99"/>
      <c r="AE33" s="99"/>
      <c r="AF33" s="100"/>
      <c r="AG33" s="100"/>
      <c r="AH33" s="100"/>
      <c r="AI33" s="100"/>
      <c r="AJ33" s="100"/>
      <c r="AK33" s="143"/>
      <c r="AL33" s="144"/>
      <c r="AM33" s="144"/>
      <c r="AN33" s="144"/>
      <c r="AO33" s="144"/>
      <c r="AP33" s="144"/>
      <c r="AQ33" s="144"/>
      <c r="AR33" s="144"/>
      <c r="AS33" s="144"/>
      <c r="AT33" s="144"/>
      <c r="AU33" s="144"/>
      <c r="AV33" s="144"/>
      <c r="AW33" s="143"/>
      <c r="AX33" s="144"/>
      <c r="AY33" s="144"/>
      <c r="AZ33" s="144"/>
      <c r="BA33" s="144"/>
      <c r="BB33" s="144"/>
      <c r="BC33" s="144"/>
      <c r="BD33" s="144"/>
      <c r="BE33" s="144"/>
      <c r="BF33" s="144"/>
      <c r="BG33" s="144"/>
      <c r="BH33" s="144"/>
      <c r="BI33" s="143"/>
      <c r="BJ33" s="144"/>
      <c r="BK33" s="144"/>
      <c r="BL33" s="144"/>
      <c r="BM33" s="144"/>
      <c r="BN33" s="144"/>
      <c r="BO33" s="144"/>
      <c r="BP33" s="144"/>
      <c r="BQ33" s="144"/>
      <c r="BR33" s="144"/>
      <c r="BS33" s="144"/>
      <c r="BT33" s="144"/>
      <c r="BU33" s="143"/>
      <c r="BV33" s="144"/>
      <c r="BW33" s="144"/>
      <c r="BX33" s="144"/>
      <c r="BY33" s="144"/>
      <c r="BZ33" s="144"/>
      <c r="CA33" s="144"/>
      <c r="CB33" s="144"/>
      <c r="CC33" s="144"/>
      <c r="CD33" s="144"/>
      <c r="CE33" s="144"/>
      <c r="CF33" s="144"/>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row>
    <row r="34" spans="1:135" s="152" customFormat="1" ht="12.75" customHeight="1">
      <c r="A34" s="561"/>
      <c r="B34" s="561"/>
      <c r="C34" s="561"/>
      <c r="D34" s="561"/>
      <c r="E34" s="561"/>
      <c r="F34" s="561"/>
      <c r="G34" s="562"/>
      <c r="H34" s="563" t="s">
        <v>62</v>
      </c>
      <c r="I34" s="266"/>
      <c r="J34" s="266"/>
      <c r="K34" s="266"/>
      <c r="L34" s="266"/>
      <c r="M34" s="266"/>
      <c r="N34" s="266"/>
      <c r="O34" s="266"/>
      <c r="P34" s="266"/>
      <c r="Q34" s="266"/>
      <c r="R34" s="266"/>
      <c r="S34" s="266"/>
      <c r="T34" s="266"/>
      <c r="U34" s="266"/>
      <c r="V34" s="266"/>
      <c r="W34" s="266"/>
      <c r="X34" s="266"/>
      <c r="Y34" s="267"/>
      <c r="Z34" s="564" t="s">
        <v>517</v>
      </c>
      <c r="AA34" s="266"/>
      <c r="AB34" s="266"/>
      <c r="AC34" s="266"/>
      <c r="AD34" s="266"/>
      <c r="AE34" s="267"/>
      <c r="AF34" s="733" t="str">
        <f>"第7表　課税標準額段階別"&amp; LEFT(表00!AA1,6) &amp; "分所得割額等に関する調
　　　　　　　　　　　　　　　　　【農業所得者】（つづき）
総　　括　　表"</f>
        <v>第7表　課税標準額段階別平成29年度分所得割額等に関する調
　　　　　　　　　　　　　　　　　【農業所得者】（つづき）
総　　括　　表</v>
      </c>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3"/>
      <c r="CI34" s="733"/>
      <c r="CJ34" s="733"/>
      <c r="CK34" s="733"/>
      <c r="CL34" s="733"/>
      <c r="CM34" s="733"/>
      <c r="CN34" s="733"/>
      <c r="CO34" s="733"/>
      <c r="CP34" s="733"/>
      <c r="CQ34" s="733"/>
      <c r="CR34" s="733"/>
      <c r="CS34" s="733"/>
      <c r="CT34" s="733"/>
      <c r="CU34" s="733"/>
      <c r="CV34" s="733"/>
      <c r="CW34" s="733"/>
      <c r="CX34" s="733"/>
      <c r="CY34" s="565" t="s">
        <v>608</v>
      </c>
      <c r="CZ34" s="565"/>
      <c r="DA34" s="565"/>
      <c r="DB34" s="565"/>
      <c r="DC34" s="565"/>
      <c r="DD34" s="565"/>
      <c r="DE34" s="565"/>
      <c r="DF34" s="565"/>
      <c r="DG34" s="565"/>
      <c r="DH34" s="565"/>
      <c r="DI34" s="565"/>
      <c r="DJ34" s="565"/>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5" s="152" customFormat="1" ht="13.15" customHeight="1" thickBot="1">
      <c r="A35" s="561"/>
      <c r="B35" s="561"/>
      <c r="C35" s="561"/>
      <c r="D35" s="561"/>
      <c r="E35" s="561"/>
      <c r="F35" s="561"/>
      <c r="G35" s="56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c r="CQ35" s="733"/>
      <c r="CR35" s="733"/>
      <c r="CS35" s="733"/>
      <c r="CT35" s="733"/>
      <c r="CU35" s="733"/>
      <c r="CV35" s="733"/>
      <c r="CW35" s="733"/>
      <c r="CX35" s="733"/>
      <c r="CY35" s="554"/>
      <c r="CZ35" s="554"/>
      <c r="DA35" s="554"/>
      <c r="DB35" s="554"/>
      <c r="DC35" s="554"/>
      <c r="DD35" s="554"/>
      <c r="DE35" s="554"/>
      <c r="DF35" s="554"/>
      <c r="DG35" s="554"/>
      <c r="DH35" s="554"/>
      <c r="DI35" s="554"/>
      <c r="DJ35" s="554"/>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5" s="152" customFormat="1" ht="25.5" customHeight="1" thickBot="1">
      <c r="A36" s="566"/>
      <c r="B36" s="567"/>
      <c r="C36" s="567"/>
      <c r="D36" s="567"/>
      <c r="E36" s="567"/>
      <c r="F36" s="567"/>
      <c r="G36" s="568"/>
      <c r="H36" s="555">
        <f>H3</f>
        <v>4</v>
      </c>
      <c r="I36" s="569"/>
      <c r="J36" s="570"/>
      <c r="K36" s="555">
        <f>K3</f>
        <v>2</v>
      </c>
      <c r="L36" s="569"/>
      <c r="M36" s="570"/>
      <c r="N36" s="555">
        <f>N3</f>
        <v>2</v>
      </c>
      <c r="O36" s="569"/>
      <c r="P36" s="570"/>
      <c r="Q36" s="555">
        <f>Q3</f>
        <v>0</v>
      </c>
      <c r="R36" s="569"/>
      <c r="S36" s="570"/>
      <c r="T36" s="555">
        <f>T3</f>
        <v>2</v>
      </c>
      <c r="U36" s="569"/>
      <c r="V36" s="570"/>
      <c r="W36" s="555">
        <f>W3</f>
        <v>9</v>
      </c>
      <c r="X36" s="569"/>
      <c r="Y36" s="570"/>
      <c r="Z36" s="573">
        <v>0</v>
      </c>
      <c r="AA36" s="276"/>
      <c r="AB36" s="277"/>
      <c r="AC36" s="555">
        <v>7</v>
      </c>
      <c r="AD36" s="279"/>
      <c r="AE36" s="280"/>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c r="CQ36" s="733"/>
      <c r="CR36" s="733"/>
      <c r="CS36" s="733"/>
      <c r="CT36" s="733"/>
      <c r="CU36" s="733"/>
      <c r="CV36" s="733"/>
      <c r="CW36" s="733"/>
      <c r="CX36" s="733"/>
      <c r="CY36" s="554" t="s">
        <v>515</v>
      </c>
      <c r="CZ36" s="554"/>
      <c r="DA36" s="554"/>
      <c r="DB36" s="554"/>
      <c r="DC36" s="554"/>
      <c r="DD36" s="554"/>
      <c r="DE36" s="554"/>
      <c r="DF36" s="554"/>
      <c r="DG36" s="554"/>
      <c r="DH36" s="554"/>
      <c r="DI36" s="554"/>
      <c r="DJ36" s="554"/>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5" ht="15" customHeight="1">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c r="CN37" s="733"/>
      <c r="CO37" s="733"/>
      <c r="CP37" s="733"/>
      <c r="CQ37" s="733"/>
      <c r="CR37" s="733"/>
      <c r="CS37" s="733"/>
      <c r="CT37" s="733"/>
      <c r="CU37" s="733"/>
      <c r="CV37" s="733"/>
      <c r="CW37" s="733"/>
      <c r="CX37" s="733"/>
    </row>
    <row r="39" spans="1:135" ht="15" customHeight="1">
      <c r="AK39" s="271" t="s">
        <v>70</v>
      </c>
      <c r="AL39" s="271"/>
      <c r="AM39" s="271"/>
      <c r="AN39" s="271"/>
      <c r="AO39" s="271"/>
      <c r="AP39" s="271"/>
      <c r="AQ39" s="271"/>
      <c r="AR39" s="271"/>
      <c r="AS39" s="271"/>
      <c r="AT39" s="271" t="s">
        <v>750</v>
      </c>
      <c r="AU39" s="271"/>
      <c r="AV39" s="271"/>
      <c r="AW39" s="271"/>
      <c r="AX39" s="271"/>
      <c r="AY39" s="271"/>
      <c r="AZ39" s="271"/>
      <c r="BA39" s="271"/>
      <c r="BB39" s="271"/>
      <c r="BC39" s="271" t="s">
        <v>524</v>
      </c>
      <c r="BD39" s="271"/>
      <c r="BE39" s="271"/>
      <c r="BF39" s="271"/>
      <c r="BG39" s="271"/>
      <c r="BH39" s="271"/>
      <c r="BI39" s="271"/>
      <c r="BJ39" s="271"/>
      <c r="BK39" s="271"/>
      <c r="BL39" s="271" t="s">
        <v>29</v>
      </c>
      <c r="BM39" s="271"/>
      <c r="BN39" s="271"/>
      <c r="BO39" s="271"/>
      <c r="BP39" s="271"/>
      <c r="BQ39" s="271"/>
      <c r="BR39" s="271"/>
      <c r="BS39" s="271"/>
      <c r="BT39" s="271"/>
      <c r="BU39" s="271" t="s">
        <v>318</v>
      </c>
      <c r="BV39" s="271"/>
      <c r="BW39" s="271"/>
      <c r="BX39" s="271"/>
      <c r="BY39" s="271"/>
      <c r="BZ39" s="271"/>
      <c r="CA39" s="271"/>
      <c r="CB39" s="271"/>
      <c r="CC39" s="271"/>
      <c r="CD39" s="271" t="s">
        <v>319</v>
      </c>
      <c r="CE39" s="271"/>
      <c r="CF39" s="271"/>
      <c r="CG39" s="271"/>
      <c r="CH39" s="271"/>
      <c r="CI39" s="271"/>
      <c r="CJ39" s="271"/>
      <c r="CK39" s="271"/>
      <c r="CL39" s="271"/>
      <c r="CM39" s="271" t="s">
        <v>30</v>
      </c>
      <c r="CN39" s="271"/>
      <c r="CO39" s="271"/>
      <c r="CP39" s="271"/>
      <c r="CQ39" s="271"/>
      <c r="CR39" s="271"/>
      <c r="CS39" s="271"/>
      <c r="CT39" s="271"/>
      <c r="CU39" s="271"/>
      <c r="CV39" s="271" t="s">
        <v>320</v>
      </c>
      <c r="CW39" s="271"/>
      <c r="CX39" s="271"/>
      <c r="CY39" s="271"/>
      <c r="CZ39" s="271"/>
      <c r="DA39" s="271"/>
      <c r="DB39" s="271"/>
      <c r="DC39" s="271"/>
      <c r="DD39" s="271"/>
      <c r="DE39" s="271" t="s">
        <v>321</v>
      </c>
      <c r="DF39" s="271"/>
      <c r="DG39" s="271"/>
      <c r="DH39" s="271"/>
      <c r="DI39" s="271"/>
      <c r="DJ39" s="271"/>
      <c r="DK39" s="271"/>
      <c r="DL39" s="271"/>
      <c r="DM39" s="271"/>
      <c r="DN39" s="271" t="s">
        <v>31</v>
      </c>
      <c r="DO39" s="271"/>
      <c r="DP39" s="271"/>
      <c r="DQ39" s="271"/>
      <c r="DR39" s="271"/>
      <c r="DS39" s="271"/>
      <c r="DT39" s="271"/>
      <c r="DU39" s="271"/>
      <c r="DV39" s="271"/>
    </row>
    <row r="40" spans="1:135" ht="15" customHeight="1">
      <c r="A40" s="522" t="s">
        <v>328</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753</v>
      </c>
      <c r="AC40" s="201"/>
      <c r="AD40" s="201"/>
      <c r="AE40" s="201"/>
      <c r="AF40" s="201"/>
      <c r="AG40" s="201"/>
      <c r="AH40" s="201"/>
      <c r="AI40" s="201"/>
      <c r="AJ40" s="202"/>
      <c r="AK40" s="200" t="s">
        <v>639</v>
      </c>
      <c r="AL40" s="201"/>
      <c r="AM40" s="201"/>
      <c r="AN40" s="201"/>
      <c r="AO40" s="201"/>
      <c r="AP40" s="201"/>
      <c r="AQ40" s="201"/>
      <c r="AR40" s="201"/>
      <c r="AS40" s="202"/>
      <c r="AT40" s="245" t="s">
        <v>161</v>
      </c>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7"/>
      <c r="CV40" s="200" t="s">
        <v>162</v>
      </c>
      <c r="CW40" s="201"/>
      <c r="CX40" s="201"/>
      <c r="CY40" s="201"/>
      <c r="CZ40" s="201"/>
      <c r="DA40" s="201"/>
      <c r="DB40" s="201"/>
      <c r="DC40" s="201"/>
      <c r="DD40" s="202"/>
      <c r="DE40" s="498" t="s">
        <v>322</v>
      </c>
      <c r="DF40" s="499"/>
      <c r="DG40" s="499"/>
      <c r="DH40" s="499"/>
      <c r="DI40" s="499"/>
      <c r="DJ40" s="499"/>
      <c r="DK40" s="499"/>
      <c r="DL40" s="499"/>
      <c r="DM40" s="500"/>
      <c r="DN40" s="498" t="s">
        <v>323</v>
      </c>
      <c r="DO40" s="499"/>
      <c r="DP40" s="499"/>
      <c r="DQ40" s="499"/>
      <c r="DR40" s="499"/>
      <c r="DS40" s="499"/>
      <c r="DT40" s="499"/>
      <c r="DU40" s="499"/>
      <c r="DV40" s="500"/>
    </row>
    <row r="41" spans="1:135" ht="10.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0"/>
      <c r="AS41" s="221"/>
      <c r="AT41" s="501" t="s">
        <v>324</v>
      </c>
      <c r="AU41" s="502"/>
      <c r="AV41" s="502"/>
      <c r="AW41" s="502"/>
      <c r="AX41" s="502"/>
      <c r="AY41" s="502"/>
      <c r="AZ41" s="502"/>
      <c r="BA41" s="502"/>
      <c r="BB41" s="503"/>
      <c r="BC41" s="501" t="s">
        <v>267</v>
      </c>
      <c r="BD41" s="502"/>
      <c r="BE41" s="502"/>
      <c r="BF41" s="502"/>
      <c r="BG41" s="502"/>
      <c r="BH41" s="502"/>
      <c r="BI41" s="502"/>
      <c r="BJ41" s="502"/>
      <c r="BK41" s="502"/>
      <c r="BL41" s="501" t="s">
        <v>326</v>
      </c>
      <c r="BM41" s="502"/>
      <c r="BN41" s="502"/>
      <c r="BO41" s="502"/>
      <c r="BP41" s="502"/>
      <c r="BQ41" s="502"/>
      <c r="BR41" s="502"/>
      <c r="BS41" s="502"/>
      <c r="BT41" s="502"/>
      <c r="BU41" s="501" t="s">
        <v>718</v>
      </c>
      <c r="BV41" s="502"/>
      <c r="BW41" s="502"/>
      <c r="BX41" s="502"/>
      <c r="BY41" s="502"/>
      <c r="BZ41" s="502"/>
      <c r="CA41" s="502"/>
      <c r="CB41" s="502"/>
      <c r="CC41" s="502"/>
      <c r="CD41" s="501" t="s">
        <v>221</v>
      </c>
      <c r="CE41" s="502"/>
      <c r="CF41" s="502"/>
      <c r="CG41" s="502"/>
      <c r="CH41" s="502"/>
      <c r="CI41" s="502"/>
      <c r="CJ41" s="502"/>
      <c r="CK41" s="502"/>
      <c r="CL41" s="502"/>
      <c r="CM41" s="501" t="s">
        <v>376</v>
      </c>
      <c r="CN41" s="502"/>
      <c r="CO41" s="502"/>
      <c r="CP41" s="502"/>
      <c r="CQ41" s="502"/>
      <c r="CR41" s="502"/>
      <c r="CS41" s="502"/>
      <c r="CT41" s="502"/>
      <c r="CU41" s="502"/>
      <c r="CV41" s="219"/>
      <c r="CW41" s="220"/>
      <c r="CX41" s="220"/>
      <c r="CY41" s="220"/>
      <c r="CZ41" s="220"/>
      <c r="DA41" s="220"/>
      <c r="DB41" s="220"/>
      <c r="DC41" s="220"/>
      <c r="DD41" s="221"/>
      <c r="DE41" s="501"/>
      <c r="DF41" s="502"/>
      <c r="DG41" s="502"/>
      <c r="DH41" s="502"/>
      <c r="DI41" s="502"/>
      <c r="DJ41" s="502"/>
      <c r="DK41" s="502"/>
      <c r="DL41" s="502"/>
      <c r="DM41" s="503"/>
      <c r="DN41" s="501"/>
      <c r="DO41" s="502"/>
      <c r="DP41" s="502"/>
      <c r="DQ41" s="502"/>
      <c r="DR41" s="502"/>
      <c r="DS41" s="502"/>
      <c r="DT41" s="502"/>
      <c r="DU41" s="502"/>
      <c r="DV41" s="503"/>
    </row>
    <row r="42" spans="1:135"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0"/>
      <c r="AS42" s="221"/>
      <c r="AT42" s="501"/>
      <c r="AU42" s="502"/>
      <c r="AV42" s="502"/>
      <c r="AW42" s="502"/>
      <c r="AX42" s="502"/>
      <c r="AY42" s="502"/>
      <c r="AZ42" s="502"/>
      <c r="BA42" s="502"/>
      <c r="BB42" s="503"/>
      <c r="BC42" s="501"/>
      <c r="BD42" s="502"/>
      <c r="BE42" s="502"/>
      <c r="BF42" s="502"/>
      <c r="BG42" s="502"/>
      <c r="BH42" s="502"/>
      <c r="BI42" s="502"/>
      <c r="BJ42" s="502"/>
      <c r="BK42" s="502"/>
      <c r="BL42" s="501"/>
      <c r="BM42" s="502"/>
      <c r="BN42" s="502"/>
      <c r="BO42" s="502"/>
      <c r="BP42" s="502"/>
      <c r="BQ42" s="502"/>
      <c r="BR42" s="502"/>
      <c r="BS42" s="502"/>
      <c r="BT42" s="502"/>
      <c r="BU42" s="501"/>
      <c r="BV42" s="502"/>
      <c r="BW42" s="502"/>
      <c r="BX42" s="502"/>
      <c r="BY42" s="502"/>
      <c r="BZ42" s="502"/>
      <c r="CA42" s="502"/>
      <c r="CB42" s="502"/>
      <c r="CC42" s="502"/>
      <c r="CD42" s="501"/>
      <c r="CE42" s="502"/>
      <c r="CF42" s="502"/>
      <c r="CG42" s="502"/>
      <c r="CH42" s="502"/>
      <c r="CI42" s="502"/>
      <c r="CJ42" s="502"/>
      <c r="CK42" s="502"/>
      <c r="CL42" s="502"/>
      <c r="CM42" s="501"/>
      <c r="CN42" s="502"/>
      <c r="CO42" s="502"/>
      <c r="CP42" s="502"/>
      <c r="CQ42" s="502"/>
      <c r="CR42" s="502"/>
      <c r="CS42" s="502"/>
      <c r="CT42" s="502"/>
      <c r="CU42" s="502"/>
      <c r="CV42" s="219"/>
      <c r="CW42" s="220"/>
      <c r="CX42" s="220"/>
      <c r="CY42" s="220"/>
      <c r="CZ42" s="220"/>
      <c r="DA42" s="220"/>
      <c r="DB42" s="220"/>
      <c r="DC42" s="220"/>
      <c r="DD42" s="221"/>
      <c r="DE42" s="501"/>
      <c r="DF42" s="502"/>
      <c r="DG42" s="502"/>
      <c r="DH42" s="502"/>
      <c r="DI42" s="502"/>
      <c r="DJ42" s="502"/>
      <c r="DK42" s="502"/>
      <c r="DL42" s="502"/>
      <c r="DM42" s="503"/>
      <c r="DN42" s="501"/>
      <c r="DO42" s="502"/>
      <c r="DP42" s="502"/>
      <c r="DQ42" s="502"/>
      <c r="DR42" s="502"/>
      <c r="DS42" s="502"/>
      <c r="DT42" s="502"/>
      <c r="DU42" s="502"/>
      <c r="DV42" s="503"/>
    </row>
    <row r="43" spans="1:135"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0"/>
      <c r="AS43" s="221"/>
      <c r="AT43" s="501"/>
      <c r="AU43" s="502"/>
      <c r="AV43" s="502"/>
      <c r="AW43" s="502"/>
      <c r="AX43" s="502"/>
      <c r="AY43" s="502"/>
      <c r="AZ43" s="502"/>
      <c r="BA43" s="502"/>
      <c r="BB43" s="503"/>
      <c r="BC43" s="501"/>
      <c r="BD43" s="502"/>
      <c r="BE43" s="502"/>
      <c r="BF43" s="502"/>
      <c r="BG43" s="502"/>
      <c r="BH43" s="502"/>
      <c r="BI43" s="502"/>
      <c r="BJ43" s="502"/>
      <c r="BK43" s="502"/>
      <c r="BL43" s="501"/>
      <c r="BM43" s="502"/>
      <c r="BN43" s="502"/>
      <c r="BO43" s="502"/>
      <c r="BP43" s="502"/>
      <c r="BQ43" s="502"/>
      <c r="BR43" s="502"/>
      <c r="BS43" s="502"/>
      <c r="BT43" s="502"/>
      <c r="BU43" s="501"/>
      <c r="BV43" s="502"/>
      <c r="BW43" s="502"/>
      <c r="BX43" s="502"/>
      <c r="BY43" s="502"/>
      <c r="BZ43" s="502"/>
      <c r="CA43" s="502"/>
      <c r="CB43" s="502"/>
      <c r="CC43" s="502"/>
      <c r="CD43" s="501"/>
      <c r="CE43" s="502"/>
      <c r="CF43" s="502"/>
      <c r="CG43" s="502"/>
      <c r="CH43" s="502"/>
      <c r="CI43" s="502"/>
      <c r="CJ43" s="502"/>
      <c r="CK43" s="502"/>
      <c r="CL43" s="502"/>
      <c r="CM43" s="501"/>
      <c r="CN43" s="502"/>
      <c r="CO43" s="502"/>
      <c r="CP43" s="502"/>
      <c r="CQ43" s="502"/>
      <c r="CR43" s="502"/>
      <c r="CS43" s="502"/>
      <c r="CT43" s="502"/>
      <c r="CU43" s="502"/>
      <c r="CV43" s="219"/>
      <c r="CW43" s="220"/>
      <c r="CX43" s="220"/>
      <c r="CY43" s="220"/>
      <c r="CZ43" s="220"/>
      <c r="DA43" s="220"/>
      <c r="DB43" s="220"/>
      <c r="DC43" s="220"/>
      <c r="DD43" s="221"/>
      <c r="DE43" s="501"/>
      <c r="DF43" s="502"/>
      <c r="DG43" s="502"/>
      <c r="DH43" s="502"/>
      <c r="DI43" s="502"/>
      <c r="DJ43" s="502"/>
      <c r="DK43" s="502"/>
      <c r="DL43" s="502"/>
      <c r="DM43" s="503"/>
      <c r="DN43" s="501"/>
      <c r="DO43" s="502"/>
      <c r="DP43" s="502"/>
      <c r="DQ43" s="502"/>
      <c r="DR43" s="502"/>
      <c r="DS43" s="502"/>
      <c r="DT43" s="502"/>
      <c r="DU43" s="502"/>
      <c r="DV43" s="503"/>
    </row>
    <row r="44" spans="1:135"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0"/>
      <c r="AS44" s="221"/>
      <c r="AT44" s="501"/>
      <c r="AU44" s="502"/>
      <c r="AV44" s="502"/>
      <c r="AW44" s="502"/>
      <c r="AX44" s="502"/>
      <c r="AY44" s="502"/>
      <c r="AZ44" s="502"/>
      <c r="BA44" s="502"/>
      <c r="BB44" s="503"/>
      <c r="BC44" s="501"/>
      <c r="BD44" s="502"/>
      <c r="BE44" s="502"/>
      <c r="BF44" s="502"/>
      <c r="BG44" s="502"/>
      <c r="BH44" s="502"/>
      <c r="BI44" s="502"/>
      <c r="BJ44" s="502"/>
      <c r="BK44" s="502"/>
      <c r="BL44" s="501"/>
      <c r="BM44" s="502"/>
      <c r="BN44" s="502"/>
      <c r="BO44" s="502"/>
      <c r="BP44" s="502"/>
      <c r="BQ44" s="502"/>
      <c r="BR44" s="502"/>
      <c r="BS44" s="502"/>
      <c r="BT44" s="502"/>
      <c r="BU44" s="501"/>
      <c r="BV44" s="502"/>
      <c r="BW44" s="502"/>
      <c r="BX44" s="502"/>
      <c r="BY44" s="502"/>
      <c r="BZ44" s="502"/>
      <c r="CA44" s="502"/>
      <c r="CB44" s="502"/>
      <c r="CC44" s="502"/>
      <c r="CD44" s="501"/>
      <c r="CE44" s="502"/>
      <c r="CF44" s="502"/>
      <c r="CG44" s="502"/>
      <c r="CH44" s="502"/>
      <c r="CI44" s="502"/>
      <c r="CJ44" s="502"/>
      <c r="CK44" s="502"/>
      <c r="CL44" s="502"/>
      <c r="CM44" s="501"/>
      <c r="CN44" s="502"/>
      <c r="CO44" s="502"/>
      <c r="CP44" s="502"/>
      <c r="CQ44" s="502"/>
      <c r="CR44" s="502"/>
      <c r="CS44" s="502"/>
      <c r="CT44" s="502"/>
      <c r="CU44" s="502"/>
      <c r="CV44" s="219"/>
      <c r="CW44" s="220"/>
      <c r="CX44" s="220"/>
      <c r="CY44" s="220"/>
      <c r="CZ44" s="220"/>
      <c r="DA44" s="220"/>
      <c r="DB44" s="220"/>
      <c r="DC44" s="220"/>
      <c r="DD44" s="221"/>
      <c r="DE44" s="501"/>
      <c r="DF44" s="502"/>
      <c r="DG44" s="502"/>
      <c r="DH44" s="502"/>
      <c r="DI44" s="502"/>
      <c r="DJ44" s="502"/>
      <c r="DK44" s="502"/>
      <c r="DL44" s="502"/>
      <c r="DM44" s="503"/>
      <c r="DN44" s="501"/>
      <c r="DO44" s="502"/>
      <c r="DP44" s="502"/>
      <c r="DQ44" s="502"/>
      <c r="DR44" s="502"/>
      <c r="DS44" s="502"/>
      <c r="DT44" s="502"/>
      <c r="DU44" s="502"/>
      <c r="DV44" s="503"/>
    </row>
    <row r="45" spans="1:135"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219"/>
      <c r="AC45" s="220"/>
      <c r="AD45" s="220"/>
      <c r="AE45" s="220"/>
      <c r="AF45" s="220"/>
      <c r="AG45" s="220"/>
      <c r="AH45" s="220"/>
      <c r="AI45" s="220"/>
      <c r="AJ45" s="221"/>
      <c r="AK45" s="535" t="s">
        <v>332</v>
      </c>
      <c r="AL45" s="536"/>
      <c r="AM45" s="536"/>
      <c r="AN45" s="536"/>
      <c r="AO45" s="536"/>
      <c r="AP45" s="536"/>
      <c r="AQ45" s="536"/>
      <c r="AR45" s="536"/>
      <c r="AS45" s="537"/>
      <c r="AT45" s="490" t="s">
        <v>332</v>
      </c>
      <c r="AU45" s="491"/>
      <c r="AV45" s="491"/>
      <c r="AW45" s="491"/>
      <c r="AX45" s="491"/>
      <c r="AY45" s="491"/>
      <c r="AZ45" s="491"/>
      <c r="BA45" s="491"/>
      <c r="BB45" s="491"/>
      <c r="BC45" s="490" t="s">
        <v>332</v>
      </c>
      <c r="BD45" s="491"/>
      <c r="BE45" s="491"/>
      <c r="BF45" s="491"/>
      <c r="BG45" s="491"/>
      <c r="BH45" s="491"/>
      <c r="BI45" s="491"/>
      <c r="BJ45" s="491"/>
      <c r="BK45" s="491"/>
      <c r="BL45" s="490" t="s">
        <v>332</v>
      </c>
      <c r="BM45" s="491"/>
      <c r="BN45" s="491"/>
      <c r="BO45" s="491"/>
      <c r="BP45" s="491"/>
      <c r="BQ45" s="491"/>
      <c r="BR45" s="491"/>
      <c r="BS45" s="491"/>
      <c r="BT45" s="491"/>
      <c r="BU45" s="490" t="s">
        <v>332</v>
      </c>
      <c r="BV45" s="491"/>
      <c r="BW45" s="491"/>
      <c r="BX45" s="491"/>
      <c r="BY45" s="491"/>
      <c r="BZ45" s="491"/>
      <c r="CA45" s="491"/>
      <c r="CB45" s="491"/>
      <c r="CC45" s="491"/>
      <c r="CD45" s="490" t="s">
        <v>332</v>
      </c>
      <c r="CE45" s="491"/>
      <c r="CF45" s="491"/>
      <c r="CG45" s="491"/>
      <c r="CH45" s="491"/>
      <c r="CI45" s="491"/>
      <c r="CJ45" s="491"/>
      <c r="CK45" s="491"/>
      <c r="CL45" s="491"/>
      <c r="CM45" s="490" t="s">
        <v>332</v>
      </c>
      <c r="CN45" s="491"/>
      <c r="CO45" s="491"/>
      <c r="CP45" s="491"/>
      <c r="CQ45" s="491"/>
      <c r="CR45" s="491"/>
      <c r="CS45" s="491"/>
      <c r="CT45" s="491"/>
      <c r="CU45" s="491"/>
      <c r="CV45" s="495" t="s">
        <v>332</v>
      </c>
      <c r="CW45" s="496"/>
      <c r="CX45" s="496"/>
      <c r="CY45" s="496"/>
      <c r="CZ45" s="496"/>
      <c r="DA45" s="496"/>
      <c r="DB45" s="496"/>
      <c r="DC45" s="496"/>
      <c r="DD45" s="497"/>
      <c r="DE45" s="495" t="s">
        <v>332</v>
      </c>
      <c r="DF45" s="496"/>
      <c r="DG45" s="496"/>
      <c r="DH45" s="496"/>
      <c r="DI45" s="496"/>
      <c r="DJ45" s="496"/>
      <c r="DK45" s="496"/>
      <c r="DL45" s="496"/>
      <c r="DM45" s="497"/>
      <c r="DN45" s="495" t="s">
        <v>332</v>
      </c>
      <c r="DO45" s="496"/>
      <c r="DP45" s="496"/>
      <c r="DQ45" s="496"/>
      <c r="DR45" s="496"/>
      <c r="DS45" s="496"/>
      <c r="DT45" s="496"/>
      <c r="DU45" s="496"/>
      <c r="DV45" s="497"/>
    </row>
    <row r="46" spans="1:135" ht="24.7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531">
        <v>0</v>
      </c>
      <c r="AC46" s="516"/>
      <c r="AD46" s="532"/>
      <c r="AE46" s="515">
        <v>1</v>
      </c>
      <c r="AF46" s="516"/>
      <c r="AG46" s="532"/>
      <c r="AH46" s="515">
        <v>1</v>
      </c>
      <c r="AI46" s="516"/>
      <c r="AJ46" s="517"/>
      <c r="AK46" s="1504">
        <v>228</v>
      </c>
      <c r="AL46" s="605"/>
      <c r="AM46" s="605"/>
      <c r="AN46" s="605"/>
      <c r="AO46" s="605"/>
      <c r="AP46" s="605"/>
      <c r="AQ46" s="605"/>
      <c r="AR46" s="605"/>
      <c r="AS46" s="605"/>
      <c r="AT46" s="1483">
        <v>17</v>
      </c>
      <c r="AU46" s="1508"/>
      <c r="AV46" s="1508"/>
      <c r="AW46" s="1508"/>
      <c r="AX46" s="1508"/>
      <c r="AY46" s="1508"/>
      <c r="AZ46" s="1508"/>
      <c r="BA46" s="1508"/>
      <c r="BB46" s="1509"/>
      <c r="BC46" s="1505"/>
      <c r="BD46" s="1506"/>
      <c r="BE46" s="1506"/>
      <c r="BF46" s="1506"/>
      <c r="BG46" s="1506"/>
      <c r="BH46" s="1506"/>
      <c r="BI46" s="1506"/>
      <c r="BJ46" s="1506"/>
      <c r="BK46" s="1507"/>
      <c r="BL46" s="1505">
        <v>1</v>
      </c>
      <c r="BM46" s="1506"/>
      <c r="BN46" s="1506"/>
      <c r="BO46" s="1506"/>
      <c r="BP46" s="1506"/>
      <c r="BQ46" s="1506"/>
      <c r="BR46" s="1506"/>
      <c r="BS46" s="1506"/>
      <c r="BT46" s="1507"/>
      <c r="BU46" s="1505"/>
      <c r="BV46" s="1506"/>
      <c r="BW46" s="1506"/>
      <c r="BX46" s="1506"/>
      <c r="BY46" s="1506"/>
      <c r="BZ46" s="1506"/>
      <c r="CA46" s="1506"/>
      <c r="CB46" s="1506"/>
      <c r="CC46" s="1507"/>
      <c r="CD46" s="1505"/>
      <c r="CE46" s="1506"/>
      <c r="CF46" s="1506"/>
      <c r="CG46" s="1506"/>
      <c r="CH46" s="1506"/>
      <c r="CI46" s="1506"/>
      <c r="CJ46" s="1506"/>
      <c r="CK46" s="1506"/>
      <c r="CL46" s="1507"/>
      <c r="CM46" s="487">
        <f t="shared" ref="CM46:CM55" si="1">SUM(AT46:CL46)</f>
        <v>18</v>
      </c>
      <c r="CN46" s="488"/>
      <c r="CO46" s="488"/>
      <c r="CP46" s="488"/>
      <c r="CQ46" s="488"/>
      <c r="CR46" s="488"/>
      <c r="CS46" s="488"/>
      <c r="CT46" s="488"/>
      <c r="CU46" s="489"/>
      <c r="CV46" s="1447"/>
      <c r="CW46" s="1447"/>
      <c r="CX46" s="1447"/>
      <c r="CY46" s="1447"/>
      <c r="CZ46" s="1447"/>
      <c r="DA46" s="1447"/>
      <c r="DB46" s="1447"/>
      <c r="DC46" s="1447"/>
      <c r="DD46" s="1447"/>
      <c r="DE46" s="1447"/>
      <c r="DF46" s="1447"/>
      <c r="DG46" s="1447"/>
      <c r="DH46" s="1447"/>
      <c r="DI46" s="1447"/>
      <c r="DJ46" s="1447"/>
      <c r="DK46" s="1447"/>
      <c r="DL46" s="1447"/>
      <c r="DM46" s="1447"/>
      <c r="DN46" s="1447"/>
      <c r="DO46" s="1447"/>
      <c r="DP46" s="1447"/>
      <c r="DQ46" s="1447"/>
      <c r="DR46" s="1447"/>
      <c r="DS46" s="1447"/>
      <c r="DT46" s="1447"/>
      <c r="DU46" s="1447"/>
      <c r="DV46" s="1517"/>
    </row>
    <row r="47" spans="1:135"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508">
        <v>0</v>
      </c>
      <c r="AC47" s="509"/>
      <c r="AD47" s="510"/>
      <c r="AE47" s="511">
        <v>2</v>
      </c>
      <c r="AF47" s="509"/>
      <c r="AG47" s="510"/>
      <c r="AH47" s="511">
        <v>1</v>
      </c>
      <c r="AI47" s="509"/>
      <c r="AJ47" s="512"/>
      <c r="AK47" s="1511">
        <v>3416</v>
      </c>
      <c r="AL47" s="619"/>
      <c r="AM47" s="619"/>
      <c r="AN47" s="619"/>
      <c r="AO47" s="619"/>
      <c r="AP47" s="619"/>
      <c r="AQ47" s="619"/>
      <c r="AR47" s="619"/>
      <c r="AS47" s="619"/>
      <c r="AT47" s="1487">
        <v>371</v>
      </c>
      <c r="AU47" s="1493"/>
      <c r="AV47" s="1493"/>
      <c r="AW47" s="1493"/>
      <c r="AX47" s="1493"/>
      <c r="AY47" s="1493"/>
      <c r="AZ47" s="1493"/>
      <c r="BA47" s="1493"/>
      <c r="BB47" s="1512"/>
      <c r="BC47" s="1487"/>
      <c r="BD47" s="1493"/>
      <c r="BE47" s="1493"/>
      <c r="BF47" s="1493"/>
      <c r="BG47" s="1493"/>
      <c r="BH47" s="1493"/>
      <c r="BI47" s="1493"/>
      <c r="BJ47" s="1493"/>
      <c r="BK47" s="1512"/>
      <c r="BL47" s="1487">
        <v>44</v>
      </c>
      <c r="BM47" s="1493"/>
      <c r="BN47" s="1493"/>
      <c r="BO47" s="1493"/>
      <c r="BP47" s="1493"/>
      <c r="BQ47" s="1493"/>
      <c r="BR47" s="1493"/>
      <c r="BS47" s="1493"/>
      <c r="BT47" s="1512"/>
      <c r="BU47" s="1487">
        <v>5</v>
      </c>
      <c r="BV47" s="1493"/>
      <c r="BW47" s="1493"/>
      <c r="BX47" s="1493"/>
      <c r="BY47" s="1493"/>
      <c r="BZ47" s="1493"/>
      <c r="CA47" s="1493"/>
      <c r="CB47" s="1493"/>
      <c r="CC47" s="1512"/>
      <c r="CD47" s="1518"/>
      <c r="CE47" s="1519"/>
      <c r="CF47" s="1519"/>
      <c r="CG47" s="1519"/>
      <c r="CH47" s="1519"/>
      <c r="CI47" s="1519"/>
      <c r="CJ47" s="1519"/>
      <c r="CK47" s="1519"/>
      <c r="CL47" s="1520"/>
      <c r="CM47" s="481">
        <f t="shared" si="1"/>
        <v>420</v>
      </c>
      <c r="CN47" s="482"/>
      <c r="CO47" s="482"/>
      <c r="CP47" s="482"/>
      <c r="CQ47" s="482"/>
      <c r="CR47" s="482"/>
      <c r="CS47" s="482"/>
      <c r="CT47" s="482"/>
      <c r="CU47" s="483"/>
      <c r="CV47" s="1448"/>
      <c r="CW47" s="1448"/>
      <c r="CX47" s="1448"/>
      <c r="CY47" s="1448"/>
      <c r="CZ47" s="1448"/>
      <c r="DA47" s="1448"/>
      <c r="DB47" s="1448"/>
      <c r="DC47" s="1448"/>
      <c r="DD47" s="1448"/>
      <c r="DE47" s="1448"/>
      <c r="DF47" s="1448"/>
      <c r="DG47" s="1448"/>
      <c r="DH47" s="1448"/>
      <c r="DI47" s="1448"/>
      <c r="DJ47" s="1448"/>
      <c r="DK47" s="1448"/>
      <c r="DL47" s="1448"/>
      <c r="DM47" s="1448"/>
      <c r="DN47" s="1448"/>
      <c r="DO47" s="1448"/>
      <c r="DP47" s="1448"/>
      <c r="DQ47" s="1448"/>
      <c r="DR47" s="1448"/>
      <c r="DS47" s="1448"/>
      <c r="DT47" s="1448"/>
      <c r="DU47" s="1448"/>
      <c r="DV47" s="1521"/>
    </row>
    <row r="48" spans="1:135"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508">
        <v>0</v>
      </c>
      <c r="AC48" s="509"/>
      <c r="AD48" s="510"/>
      <c r="AE48" s="511">
        <v>3</v>
      </c>
      <c r="AF48" s="509"/>
      <c r="AG48" s="510"/>
      <c r="AH48" s="511">
        <v>1</v>
      </c>
      <c r="AI48" s="509"/>
      <c r="AJ48" s="512"/>
      <c r="AK48" s="1511">
        <v>5225</v>
      </c>
      <c r="AL48" s="619"/>
      <c r="AM48" s="619"/>
      <c r="AN48" s="619"/>
      <c r="AO48" s="619"/>
      <c r="AP48" s="619"/>
      <c r="AQ48" s="619"/>
      <c r="AR48" s="619"/>
      <c r="AS48" s="619"/>
      <c r="AT48" s="1487">
        <v>247</v>
      </c>
      <c r="AU48" s="1493"/>
      <c r="AV48" s="1493"/>
      <c r="AW48" s="1493"/>
      <c r="AX48" s="1493"/>
      <c r="AY48" s="1493"/>
      <c r="AZ48" s="1493"/>
      <c r="BA48" s="1493"/>
      <c r="BB48" s="1512"/>
      <c r="BC48" s="1487"/>
      <c r="BD48" s="1493"/>
      <c r="BE48" s="1493"/>
      <c r="BF48" s="1493"/>
      <c r="BG48" s="1493"/>
      <c r="BH48" s="1493"/>
      <c r="BI48" s="1493"/>
      <c r="BJ48" s="1493"/>
      <c r="BK48" s="1512"/>
      <c r="BL48" s="1487">
        <v>72</v>
      </c>
      <c r="BM48" s="1493"/>
      <c r="BN48" s="1493"/>
      <c r="BO48" s="1493"/>
      <c r="BP48" s="1493"/>
      <c r="BQ48" s="1493"/>
      <c r="BR48" s="1493"/>
      <c r="BS48" s="1493"/>
      <c r="BT48" s="1512"/>
      <c r="BU48" s="1487"/>
      <c r="BV48" s="1493"/>
      <c r="BW48" s="1493"/>
      <c r="BX48" s="1493"/>
      <c r="BY48" s="1493"/>
      <c r="BZ48" s="1493"/>
      <c r="CA48" s="1493"/>
      <c r="CB48" s="1493"/>
      <c r="CC48" s="1512"/>
      <c r="CD48" s="1518"/>
      <c r="CE48" s="1519"/>
      <c r="CF48" s="1519"/>
      <c r="CG48" s="1519"/>
      <c r="CH48" s="1519"/>
      <c r="CI48" s="1519"/>
      <c r="CJ48" s="1519"/>
      <c r="CK48" s="1519"/>
      <c r="CL48" s="1520"/>
      <c r="CM48" s="481">
        <f t="shared" si="1"/>
        <v>319</v>
      </c>
      <c r="CN48" s="482"/>
      <c r="CO48" s="482"/>
      <c r="CP48" s="482"/>
      <c r="CQ48" s="482"/>
      <c r="CR48" s="482"/>
      <c r="CS48" s="482"/>
      <c r="CT48" s="482"/>
      <c r="CU48" s="483"/>
      <c r="CV48" s="1448">
        <v>12</v>
      </c>
      <c r="CW48" s="1448"/>
      <c r="CX48" s="1448"/>
      <c r="CY48" s="1448"/>
      <c r="CZ48" s="1448"/>
      <c r="DA48" s="1448"/>
      <c r="DB48" s="1448"/>
      <c r="DC48" s="1448"/>
      <c r="DD48" s="1448"/>
      <c r="DE48" s="1448"/>
      <c r="DF48" s="1448"/>
      <c r="DG48" s="1448"/>
      <c r="DH48" s="1448"/>
      <c r="DI48" s="1448"/>
      <c r="DJ48" s="1448"/>
      <c r="DK48" s="1448"/>
      <c r="DL48" s="1448"/>
      <c r="DM48" s="1448"/>
      <c r="DN48" s="1448"/>
      <c r="DO48" s="1448"/>
      <c r="DP48" s="1448"/>
      <c r="DQ48" s="1448"/>
      <c r="DR48" s="1448"/>
      <c r="DS48" s="1448"/>
      <c r="DT48" s="1448"/>
      <c r="DU48" s="1448"/>
      <c r="DV48" s="1521"/>
    </row>
    <row r="49" spans="1:126"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508">
        <v>0</v>
      </c>
      <c r="AC49" s="509"/>
      <c r="AD49" s="510"/>
      <c r="AE49" s="511">
        <v>4</v>
      </c>
      <c r="AF49" s="509"/>
      <c r="AG49" s="510"/>
      <c r="AH49" s="511">
        <v>1</v>
      </c>
      <c r="AI49" s="509"/>
      <c r="AJ49" s="512"/>
      <c r="AK49" s="1511">
        <v>5674</v>
      </c>
      <c r="AL49" s="619"/>
      <c r="AM49" s="619"/>
      <c r="AN49" s="619"/>
      <c r="AO49" s="619"/>
      <c r="AP49" s="619"/>
      <c r="AQ49" s="619"/>
      <c r="AR49" s="619"/>
      <c r="AS49" s="619"/>
      <c r="AT49" s="1487">
        <v>56</v>
      </c>
      <c r="AU49" s="1493"/>
      <c r="AV49" s="1493"/>
      <c r="AW49" s="1493"/>
      <c r="AX49" s="1493"/>
      <c r="AY49" s="1493"/>
      <c r="AZ49" s="1493"/>
      <c r="BA49" s="1493"/>
      <c r="BB49" s="1512"/>
      <c r="BC49" s="1487">
        <v>1</v>
      </c>
      <c r="BD49" s="1493"/>
      <c r="BE49" s="1493"/>
      <c r="BF49" s="1493"/>
      <c r="BG49" s="1493"/>
      <c r="BH49" s="1493"/>
      <c r="BI49" s="1493"/>
      <c r="BJ49" s="1493"/>
      <c r="BK49" s="1512"/>
      <c r="BL49" s="1487"/>
      <c r="BM49" s="1493"/>
      <c r="BN49" s="1493"/>
      <c r="BO49" s="1493"/>
      <c r="BP49" s="1493"/>
      <c r="BQ49" s="1493"/>
      <c r="BR49" s="1493"/>
      <c r="BS49" s="1493"/>
      <c r="BT49" s="1512"/>
      <c r="BU49" s="1487"/>
      <c r="BV49" s="1493"/>
      <c r="BW49" s="1493"/>
      <c r="BX49" s="1493"/>
      <c r="BY49" s="1493"/>
      <c r="BZ49" s="1493"/>
      <c r="CA49" s="1493"/>
      <c r="CB49" s="1493"/>
      <c r="CC49" s="1512"/>
      <c r="CD49" s="1518"/>
      <c r="CE49" s="1519"/>
      <c r="CF49" s="1519"/>
      <c r="CG49" s="1519"/>
      <c r="CH49" s="1519"/>
      <c r="CI49" s="1519"/>
      <c r="CJ49" s="1519"/>
      <c r="CK49" s="1519"/>
      <c r="CL49" s="1520"/>
      <c r="CM49" s="481">
        <f t="shared" si="1"/>
        <v>57</v>
      </c>
      <c r="CN49" s="482"/>
      <c r="CO49" s="482"/>
      <c r="CP49" s="482"/>
      <c r="CQ49" s="482"/>
      <c r="CR49" s="482"/>
      <c r="CS49" s="482"/>
      <c r="CT49" s="482"/>
      <c r="CU49" s="483"/>
      <c r="CV49" s="1448"/>
      <c r="CW49" s="1448"/>
      <c r="CX49" s="1448"/>
      <c r="CY49" s="1448"/>
      <c r="CZ49" s="1448"/>
      <c r="DA49" s="1448"/>
      <c r="DB49" s="1448"/>
      <c r="DC49" s="1448"/>
      <c r="DD49" s="1448"/>
      <c r="DE49" s="1448"/>
      <c r="DF49" s="1448"/>
      <c r="DG49" s="1448"/>
      <c r="DH49" s="1448"/>
      <c r="DI49" s="1448"/>
      <c r="DJ49" s="1448"/>
      <c r="DK49" s="1448"/>
      <c r="DL49" s="1448"/>
      <c r="DM49" s="1448"/>
      <c r="DN49" s="1448"/>
      <c r="DO49" s="1448"/>
      <c r="DP49" s="1448"/>
      <c r="DQ49" s="1448"/>
      <c r="DR49" s="1448"/>
      <c r="DS49" s="1448"/>
      <c r="DT49" s="1448"/>
      <c r="DU49" s="1448"/>
      <c r="DV49" s="1521"/>
    </row>
    <row r="50" spans="1:126"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508">
        <v>0</v>
      </c>
      <c r="AC50" s="509"/>
      <c r="AD50" s="510"/>
      <c r="AE50" s="511">
        <v>5</v>
      </c>
      <c r="AF50" s="509"/>
      <c r="AG50" s="510"/>
      <c r="AH50" s="511">
        <v>1</v>
      </c>
      <c r="AI50" s="509"/>
      <c r="AJ50" s="512"/>
      <c r="AK50" s="1511">
        <v>3380</v>
      </c>
      <c r="AL50" s="619"/>
      <c r="AM50" s="619"/>
      <c r="AN50" s="619"/>
      <c r="AO50" s="619"/>
      <c r="AP50" s="619"/>
      <c r="AQ50" s="619"/>
      <c r="AR50" s="619"/>
      <c r="AS50" s="619"/>
      <c r="AT50" s="1487">
        <v>24</v>
      </c>
      <c r="AU50" s="1493"/>
      <c r="AV50" s="1493"/>
      <c r="AW50" s="1493"/>
      <c r="AX50" s="1493"/>
      <c r="AY50" s="1493"/>
      <c r="AZ50" s="1493"/>
      <c r="BA50" s="1493"/>
      <c r="BB50" s="1512"/>
      <c r="BC50" s="1487"/>
      <c r="BD50" s="1493"/>
      <c r="BE50" s="1493"/>
      <c r="BF50" s="1493"/>
      <c r="BG50" s="1493"/>
      <c r="BH50" s="1493"/>
      <c r="BI50" s="1493"/>
      <c r="BJ50" s="1493"/>
      <c r="BK50" s="1512"/>
      <c r="BL50" s="1487"/>
      <c r="BM50" s="1493"/>
      <c r="BN50" s="1493"/>
      <c r="BO50" s="1493"/>
      <c r="BP50" s="1493"/>
      <c r="BQ50" s="1493"/>
      <c r="BR50" s="1493"/>
      <c r="BS50" s="1493"/>
      <c r="BT50" s="1512"/>
      <c r="BU50" s="1487"/>
      <c r="BV50" s="1493"/>
      <c r="BW50" s="1493"/>
      <c r="BX50" s="1493"/>
      <c r="BY50" s="1493"/>
      <c r="BZ50" s="1493"/>
      <c r="CA50" s="1493"/>
      <c r="CB50" s="1493"/>
      <c r="CC50" s="1512"/>
      <c r="CD50" s="1518"/>
      <c r="CE50" s="1519"/>
      <c r="CF50" s="1519"/>
      <c r="CG50" s="1519"/>
      <c r="CH50" s="1519"/>
      <c r="CI50" s="1519"/>
      <c r="CJ50" s="1519"/>
      <c r="CK50" s="1519"/>
      <c r="CL50" s="1520"/>
      <c r="CM50" s="481">
        <f t="shared" si="1"/>
        <v>24</v>
      </c>
      <c r="CN50" s="482"/>
      <c r="CO50" s="482"/>
      <c r="CP50" s="482"/>
      <c r="CQ50" s="482"/>
      <c r="CR50" s="482"/>
      <c r="CS50" s="482"/>
      <c r="CT50" s="482"/>
      <c r="CU50" s="483"/>
      <c r="CV50" s="1448"/>
      <c r="CW50" s="1448"/>
      <c r="CX50" s="1448"/>
      <c r="CY50" s="1448"/>
      <c r="CZ50" s="1448"/>
      <c r="DA50" s="1448"/>
      <c r="DB50" s="1448"/>
      <c r="DC50" s="1448"/>
      <c r="DD50" s="1448"/>
      <c r="DE50" s="1448"/>
      <c r="DF50" s="1448"/>
      <c r="DG50" s="1448"/>
      <c r="DH50" s="1448"/>
      <c r="DI50" s="1448"/>
      <c r="DJ50" s="1448"/>
      <c r="DK50" s="1448"/>
      <c r="DL50" s="1448"/>
      <c r="DM50" s="1448"/>
      <c r="DN50" s="1448"/>
      <c r="DO50" s="1448"/>
      <c r="DP50" s="1448"/>
      <c r="DQ50" s="1448"/>
      <c r="DR50" s="1448"/>
      <c r="DS50" s="1448"/>
      <c r="DT50" s="1448"/>
      <c r="DU50" s="1448"/>
      <c r="DV50" s="1521"/>
    </row>
    <row r="51" spans="1:126"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508">
        <v>0</v>
      </c>
      <c r="AC51" s="509"/>
      <c r="AD51" s="510"/>
      <c r="AE51" s="511">
        <v>6</v>
      </c>
      <c r="AF51" s="509"/>
      <c r="AG51" s="510"/>
      <c r="AH51" s="511">
        <v>1</v>
      </c>
      <c r="AI51" s="509"/>
      <c r="AJ51" s="512"/>
      <c r="AK51" s="1511">
        <v>4888</v>
      </c>
      <c r="AL51" s="619"/>
      <c r="AM51" s="619"/>
      <c r="AN51" s="619"/>
      <c r="AO51" s="619"/>
      <c r="AP51" s="619"/>
      <c r="AQ51" s="619"/>
      <c r="AR51" s="619"/>
      <c r="AS51" s="619"/>
      <c r="AT51" s="1487">
        <v>21</v>
      </c>
      <c r="AU51" s="1493"/>
      <c r="AV51" s="1493"/>
      <c r="AW51" s="1493"/>
      <c r="AX51" s="1493"/>
      <c r="AY51" s="1493"/>
      <c r="AZ51" s="1493"/>
      <c r="BA51" s="1493"/>
      <c r="BB51" s="1512"/>
      <c r="BC51" s="1487">
        <v>1</v>
      </c>
      <c r="BD51" s="1493"/>
      <c r="BE51" s="1493"/>
      <c r="BF51" s="1493"/>
      <c r="BG51" s="1493"/>
      <c r="BH51" s="1493"/>
      <c r="BI51" s="1493"/>
      <c r="BJ51" s="1493"/>
      <c r="BK51" s="1512"/>
      <c r="BL51" s="1487"/>
      <c r="BM51" s="1493"/>
      <c r="BN51" s="1493"/>
      <c r="BO51" s="1493"/>
      <c r="BP51" s="1493"/>
      <c r="BQ51" s="1493"/>
      <c r="BR51" s="1493"/>
      <c r="BS51" s="1493"/>
      <c r="BT51" s="1512"/>
      <c r="BU51" s="1487"/>
      <c r="BV51" s="1493"/>
      <c r="BW51" s="1493"/>
      <c r="BX51" s="1493"/>
      <c r="BY51" s="1493"/>
      <c r="BZ51" s="1493"/>
      <c r="CA51" s="1493"/>
      <c r="CB51" s="1493"/>
      <c r="CC51" s="1512"/>
      <c r="CD51" s="1518"/>
      <c r="CE51" s="1519"/>
      <c r="CF51" s="1519"/>
      <c r="CG51" s="1519"/>
      <c r="CH51" s="1519"/>
      <c r="CI51" s="1519"/>
      <c r="CJ51" s="1519"/>
      <c r="CK51" s="1519"/>
      <c r="CL51" s="1520"/>
      <c r="CM51" s="481">
        <f t="shared" si="1"/>
        <v>22</v>
      </c>
      <c r="CN51" s="482"/>
      <c r="CO51" s="482"/>
      <c r="CP51" s="482"/>
      <c r="CQ51" s="482"/>
      <c r="CR51" s="482"/>
      <c r="CS51" s="482"/>
      <c r="CT51" s="482"/>
      <c r="CU51" s="483"/>
      <c r="CV51" s="1448"/>
      <c r="CW51" s="1448"/>
      <c r="CX51" s="1448"/>
      <c r="CY51" s="1448"/>
      <c r="CZ51" s="1448"/>
      <c r="DA51" s="1448"/>
      <c r="DB51" s="1448"/>
      <c r="DC51" s="1448"/>
      <c r="DD51" s="1448"/>
      <c r="DE51" s="1448"/>
      <c r="DF51" s="1448"/>
      <c r="DG51" s="1448"/>
      <c r="DH51" s="1448"/>
      <c r="DI51" s="1448"/>
      <c r="DJ51" s="1448"/>
      <c r="DK51" s="1448"/>
      <c r="DL51" s="1448"/>
      <c r="DM51" s="1448"/>
      <c r="DN51" s="1448"/>
      <c r="DO51" s="1448"/>
      <c r="DP51" s="1448"/>
      <c r="DQ51" s="1448"/>
      <c r="DR51" s="1448"/>
      <c r="DS51" s="1448"/>
      <c r="DT51" s="1448"/>
      <c r="DU51" s="1448"/>
      <c r="DV51" s="1521"/>
    </row>
    <row r="52" spans="1:126"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508">
        <v>0</v>
      </c>
      <c r="AC52" s="509"/>
      <c r="AD52" s="510"/>
      <c r="AE52" s="511">
        <v>7</v>
      </c>
      <c r="AF52" s="509"/>
      <c r="AG52" s="510"/>
      <c r="AH52" s="511">
        <v>1</v>
      </c>
      <c r="AI52" s="509"/>
      <c r="AJ52" s="512"/>
      <c r="AK52" s="1511">
        <v>4535</v>
      </c>
      <c r="AL52" s="619"/>
      <c r="AM52" s="619"/>
      <c r="AN52" s="619"/>
      <c r="AO52" s="619"/>
      <c r="AP52" s="619"/>
      <c r="AQ52" s="619"/>
      <c r="AR52" s="619"/>
      <c r="AS52" s="619"/>
      <c r="AT52" s="1487">
        <v>18</v>
      </c>
      <c r="AU52" s="1493"/>
      <c r="AV52" s="1493"/>
      <c r="AW52" s="1493"/>
      <c r="AX52" s="1493"/>
      <c r="AY52" s="1493"/>
      <c r="AZ52" s="1493"/>
      <c r="BA52" s="1493"/>
      <c r="BB52" s="1512"/>
      <c r="BC52" s="1487"/>
      <c r="BD52" s="1493"/>
      <c r="BE52" s="1493"/>
      <c r="BF52" s="1493"/>
      <c r="BG52" s="1493"/>
      <c r="BH52" s="1493"/>
      <c r="BI52" s="1493"/>
      <c r="BJ52" s="1493"/>
      <c r="BK52" s="1512"/>
      <c r="BL52" s="1487"/>
      <c r="BM52" s="1493"/>
      <c r="BN52" s="1493"/>
      <c r="BO52" s="1493"/>
      <c r="BP52" s="1493"/>
      <c r="BQ52" s="1493"/>
      <c r="BR52" s="1493"/>
      <c r="BS52" s="1493"/>
      <c r="BT52" s="1512"/>
      <c r="BU52" s="1487"/>
      <c r="BV52" s="1493"/>
      <c r="BW52" s="1493"/>
      <c r="BX52" s="1493"/>
      <c r="BY52" s="1493"/>
      <c r="BZ52" s="1493"/>
      <c r="CA52" s="1493"/>
      <c r="CB52" s="1493"/>
      <c r="CC52" s="1512"/>
      <c r="CD52" s="1518"/>
      <c r="CE52" s="1519"/>
      <c r="CF52" s="1519"/>
      <c r="CG52" s="1519"/>
      <c r="CH52" s="1519"/>
      <c r="CI52" s="1519"/>
      <c r="CJ52" s="1519"/>
      <c r="CK52" s="1519"/>
      <c r="CL52" s="1520"/>
      <c r="CM52" s="481">
        <f t="shared" si="1"/>
        <v>18</v>
      </c>
      <c r="CN52" s="482"/>
      <c r="CO52" s="482"/>
      <c r="CP52" s="482"/>
      <c r="CQ52" s="482"/>
      <c r="CR52" s="482"/>
      <c r="CS52" s="482"/>
      <c r="CT52" s="482"/>
      <c r="CU52" s="483"/>
      <c r="CV52" s="1448"/>
      <c r="CW52" s="1448"/>
      <c r="CX52" s="1448"/>
      <c r="CY52" s="1448"/>
      <c r="CZ52" s="1448"/>
      <c r="DA52" s="1448"/>
      <c r="DB52" s="1448"/>
      <c r="DC52" s="1448"/>
      <c r="DD52" s="1448"/>
      <c r="DE52" s="1448"/>
      <c r="DF52" s="1448"/>
      <c r="DG52" s="1448"/>
      <c r="DH52" s="1448"/>
      <c r="DI52" s="1448"/>
      <c r="DJ52" s="1448"/>
      <c r="DK52" s="1448"/>
      <c r="DL52" s="1448"/>
      <c r="DM52" s="1448"/>
      <c r="DN52" s="1448"/>
      <c r="DO52" s="1448"/>
      <c r="DP52" s="1448"/>
      <c r="DQ52" s="1448"/>
      <c r="DR52" s="1448"/>
      <c r="DS52" s="1448"/>
      <c r="DT52" s="1448"/>
      <c r="DU52" s="1448"/>
      <c r="DV52" s="1521"/>
    </row>
    <row r="53" spans="1:126"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508">
        <v>0</v>
      </c>
      <c r="AC53" s="509"/>
      <c r="AD53" s="510"/>
      <c r="AE53" s="511">
        <v>8</v>
      </c>
      <c r="AF53" s="509"/>
      <c r="AG53" s="510"/>
      <c r="AH53" s="511">
        <v>1</v>
      </c>
      <c r="AI53" s="509"/>
      <c r="AJ53" s="512"/>
      <c r="AK53" s="1511">
        <v>3927</v>
      </c>
      <c r="AL53" s="619"/>
      <c r="AM53" s="619"/>
      <c r="AN53" s="619"/>
      <c r="AO53" s="619"/>
      <c r="AP53" s="619"/>
      <c r="AQ53" s="619"/>
      <c r="AR53" s="619"/>
      <c r="AS53" s="619"/>
      <c r="AT53" s="1487">
        <v>12</v>
      </c>
      <c r="AU53" s="1493"/>
      <c r="AV53" s="1493"/>
      <c r="AW53" s="1493"/>
      <c r="AX53" s="1493"/>
      <c r="AY53" s="1493"/>
      <c r="AZ53" s="1493"/>
      <c r="BA53" s="1493"/>
      <c r="BB53" s="1512"/>
      <c r="BC53" s="1487"/>
      <c r="BD53" s="1493"/>
      <c r="BE53" s="1493"/>
      <c r="BF53" s="1493"/>
      <c r="BG53" s="1493"/>
      <c r="BH53" s="1493"/>
      <c r="BI53" s="1493"/>
      <c r="BJ53" s="1493"/>
      <c r="BK53" s="1512"/>
      <c r="BL53" s="1487"/>
      <c r="BM53" s="1493"/>
      <c r="BN53" s="1493"/>
      <c r="BO53" s="1493"/>
      <c r="BP53" s="1493"/>
      <c r="BQ53" s="1493"/>
      <c r="BR53" s="1493"/>
      <c r="BS53" s="1493"/>
      <c r="BT53" s="1512"/>
      <c r="BU53" s="1487"/>
      <c r="BV53" s="1493"/>
      <c r="BW53" s="1493"/>
      <c r="BX53" s="1493"/>
      <c r="BY53" s="1493"/>
      <c r="BZ53" s="1493"/>
      <c r="CA53" s="1493"/>
      <c r="CB53" s="1493"/>
      <c r="CC53" s="1512"/>
      <c r="CD53" s="1518"/>
      <c r="CE53" s="1519"/>
      <c r="CF53" s="1519"/>
      <c r="CG53" s="1519"/>
      <c r="CH53" s="1519"/>
      <c r="CI53" s="1519"/>
      <c r="CJ53" s="1519"/>
      <c r="CK53" s="1519"/>
      <c r="CL53" s="1520"/>
      <c r="CM53" s="481">
        <f t="shared" si="1"/>
        <v>12</v>
      </c>
      <c r="CN53" s="482"/>
      <c r="CO53" s="482"/>
      <c r="CP53" s="482"/>
      <c r="CQ53" s="482"/>
      <c r="CR53" s="482"/>
      <c r="CS53" s="482"/>
      <c r="CT53" s="482"/>
      <c r="CU53" s="483"/>
      <c r="CV53" s="1448"/>
      <c r="CW53" s="1448"/>
      <c r="CX53" s="1448"/>
      <c r="CY53" s="1448"/>
      <c r="CZ53" s="1448"/>
      <c r="DA53" s="1448"/>
      <c r="DB53" s="1448"/>
      <c r="DC53" s="1448"/>
      <c r="DD53" s="1448"/>
      <c r="DE53" s="1448"/>
      <c r="DF53" s="1448"/>
      <c r="DG53" s="1448"/>
      <c r="DH53" s="1448"/>
      <c r="DI53" s="1448"/>
      <c r="DJ53" s="1448"/>
      <c r="DK53" s="1448"/>
      <c r="DL53" s="1448"/>
      <c r="DM53" s="1448"/>
      <c r="DN53" s="1448"/>
      <c r="DO53" s="1448"/>
      <c r="DP53" s="1448"/>
      <c r="DQ53" s="1448"/>
      <c r="DR53" s="1448"/>
      <c r="DS53" s="1448"/>
      <c r="DT53" s="1448"/>
      <c r="DU53" s="1448"/>
      <c r="DV53" s="1521"/>
    </row>
    <row r="54" spans="1:126"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508">
        <v>0</v>
      </c>
      <c r="AC54" s="509"/>
      <c r="AD54" s="510"/>
      <c r="AE54" s="511">
        <v>9</v>
      </c>
      <c r="AF54" s="509"/>
      <c r="AG54" s="510"/>
      <c r="AH54" s="511">
        <v>1</v>
      </c>
      <c r="AI54" s="509"/>
      <c r="AJ54" s="512"/>
      <c r="AK54" s="1511">
        <v>9074</v>
      </c>
      <c r="AL54" s="619"/>
      <c r="AM54" s="619"/>
      <c r="AN54" s="619"/>
      <c r="AO54" s="619"/>
      <c r="AP54" s="619"/>
      <c r="AQ54" s="619"/>
      <c r="AR54" s="619"/>
      <c r="AS54" s="619"/>
      <c r="AT54" s="1487">
        <v>14</v>
      </c>
      <c r="AU54" s="1493"/>
      <c r="AV54" s="1493"/>
      <c r="AW54" s="1493"/>
      <c r="AX54" s="1493"/>
      <c r="AY54" s="1493"/>
      <c r="AZ54" s="1493"/>
      <c r="BA54" s="1493"/>
      <c r="BB54" s="1512"/>
      <c r="BC54" s="1487"/>
      <c r="BD54" s="1493"/>
      <c r="BE54" s="1493"/>
      <c r="BF54" s="1493"/>
      <c r="BG54" s="1493"/>
      <c r="BH54" s="1493"/>
      <c r="BI54" s="1493"/>
      <c r="BJ54" s="1493"/>
      <c r="BK54" s="1512"/>
      <c r="BL54" s="1487"/>
      <c r="BM54" s="1493"/>
      <c r="BN54" s="1493"/>
      <c r="BO54" s="1493"/>
      <c r="BP54" s="1493"/>
      <c r="BQ54" s="1493"/>
      <c r="BR54" s="1493"/>
      <c r="BS54" s="1493"/>
      <c r="BT54" s="1512"/>
      <c r="BU54" s="1487"/>
      <c r="BV54" s="1493"/>
      <c r="BW54" s="1493"/>
      <c r="BX54" s="1493"/>
      <c r="BY54" s="1493"/>
      <c r="BZ54" s="1493"/>
      <c r="CA54" s="1493"/>
      <c r="CB54" s="1493"/>
      <c r="CC54" s="1512"/>
      <c r="CD54" s="1518"/>
      <c r="CE54" s="1519"/>
      <c r="CF54" s="1519"/>
      <c r="CG54" s="1519"/>
      <c r="CH54" s="1519"/>
      <c r="CI54" s="1519"/>
      <c r="CJ54" s="1519"/>
      <c r="CK54" s="1519"/>
      <c r="CL54" s="1520"/>
      <c r="CM54" s="481">
        <f t="shared" si="1"/>
        <v>14</v>
      </c>
      <c r="CN54" s="482"/>
      <c r="CO54" s="482"/>
      <c r="CP54" s="482"/>
      <c r="CQ54" s="482"/>
      <c r="CR54" s="482"/>
      <c r="CS54" s="482"/>
      <c r="CT54" s="482"/>
      <c r="CU54" s="483"/>
      <c r="CV54" s="1448"/>
      <c r="CW54" s="1448"/>
      <c r="CX54" s="1448"/>
      <c r="CY54" s="1448"/>
      <c r="CZ54" s="1448"/>
      <c r="DA54" s="1448"/>
      <c r="DB54" s="1448"/>
      <c r="DC54" s="1448"/>
      <c r="DD54" s="1448"/>
      <c r="DE54" s="1448"/>
      <c r="DF54" s="1448"/>
      <c r="DG54" s="1448"/>
      <c r="DH54" s="1448"/>
      <c r="DI54" s="1448"/>
      <c r="DJ54" s="1448"/>
      <c r="DK54" s="1448"/>
      <c r="DL54" s="1448"/>
      <c r="DM54" s="1448"/>
      <c r="DN54" s="1448"/>
      <c r="DO54" s="1448"/>
      <c r="DP54" s="1448"/>
      <c r="DQ54" s="1448"/>
      <c r="DR54" s="1448"/>
      <c r="DS54" s="1448"/>
      <c r="DT54" s="1448"/>
      <c r="DU54" s="1448"/>
      <c r="DV54" s="1521"/>
    </row>
    <row r="55" spans="1:126" ht="22.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521">
        <v>1</v>
      </c>
      <c r="AC55" s="519"/>
      <c r="AD55" s="520"/>
      <c r="AE55" s="518">
        <v>0</v>
      </c>
      <c r="AF55" s="519"/>
      <c r="AG55" s="520"/>
      <c r="AH55" s="518">
        <v>1</v>
      </c>
      <c r="AI55" s="519"/>
      <c r="AJ55" s="533"/>
      <c r="AK55" s="321">
        <f>SUM(AK46:AS54)</f>
        <v>40347</v>
      </c>
      <c r="AL55" s="534"/>
      <c r="AM55" s="534"/>
      <c r="AN55" s="534"/>
      <c r="AO55" s="534"/>
      <c r="AP55" s="534"/>
      <c r="AQ55" s="534"/>
      <c r="AR55" s="534"/>
      <c r="AS55" s="534"/>
      <c r="AT55" s="484">
        <f>SUM(AT46:BB54)</f>
        <v>780</v>
      </c>
      <c r="AU55" s="485"/>
      <c r="AV55" s="485"/>
      <c r="AW55" s="485"/>
      <c r="AX55" s="485"/>
      <c r="AY55" s="485"/>
      <c r="AZ55" s="485"/>
      <c r="BA55" s="485"/>
      <c r="BB55" s="486"/>
      <c r="BC55" s="484">
        <f>SUM(BC46:BK54)</f>
        <v>2</v>
      </c>
      <c r="BD55" s="485"/>
      <c r="BE55" s="485"/>
      <c r="BF55" s="485"/>
      <c r="BG55" s="485"/>
      <c r="BH55" s="485"/>
      <c r="BI55" s="485"/>
      <c r="BJ55" s="485"/>
      <c r="BK55" s="486"/>
      <c r="BL55" s="484">
        <f>SUM(BL46:BT54)</f>
        <v>117</v>
      </c>
      <c r="BM55" s="485"/>
      <c r="BN55" s="485"/>
      <c r="BO55" s="485"/>
      <c r="BP55" s="485"/>
      <c r="BQ55" s="485"/>
      <c r="BR55" s="485"/>
      <c r="BS55" s="485"/>
      <c r="BT55" s="486"/>
      <c r="BU55" s="484">
        <f>SUM(BU46:CC54)</f>
        <v>5</v>
      </c>
      <c r="BV55" s="485"/>
      <c r="BW55" s="485"/>
      <c r="BX55" s="485"/>
      <c r="BY55" s="485"/>
      <c r="BZ55" s="485"/>
      <c r="CA55" s="485"/>
      <c r="CB55" s="485"/>
      <c r="CC55" s="486"/>
      <c r="CD55" s="484">
        <f>SUM(CD46:CL54)</f>
        <v>0</v>
      </c>
      <c r="CE55" s="485"/>
      <c r="CF55" s="485"/>
      <c r="CG55" s="485"/>
      <c r="CH55" s="485"/>
      <c r="CI55" s="485"/>
      <c r="CJ55" s="485"/>
      <c r="CK55" s="485"/>
      <c r="CL55" s="486"/>
      <c r="CM55" s="484">
        <f t="shared" si="1"/>
        <v>904</v>
      </c>
      <c r="CN55" s="485"/>
      <c r="CO55" s="485"/>
      <c r="CP55" s="485"/>
      <c r="CQ55" s="485"/>
      <c r="CR55" s="485"/>
      <c r="CS55" s="485"/>
      <c r="CT55" s="485"/>
      <c r="CU55" s="486"/>
      <c r="CV55" s="321">
        <f>SUM(CV46:DD54)</f>
        <v>12</v>
      </c>
      <c r="CW55" s="321"/>
      <c r="CX55" s="321"/>
      <c r="CY55" s="321"/>
      <c r="CZ55" s="321"/>
      <c r="DA55" s="321"/>
      <c r="DB55" s="321"/>
      <c r="DC55" s="321"/>
      <c r="DD55" s="321"/>
      <c r="DE55" s="321">
        <f>SUM(DE46:DM54)</f>
        <v>0</v>
      </c>
      <c r="DF55" s="321"/>
      <c r="DG55" s="321"/>
      <c r="DH55" s="321"/>
      <c r="DI55" s="321"/>
      <c r="DJ55" s="321"/>
      <c r="DK55" s="321"/>
      <c r="DL55" s="321"/>
      <c r="DM55" s="321"/>
      <c r="DN55" s="321">
        <f>SUM(DN46:DV54)</f>
        <v>0</v>
      </c>
      <c r="DO55" s="321"/>
      <c r="DP55" s="321"/>
      <c r="DQ55" s="321"/>
      <c r="DR55" s="321"/>
      <c r="DS55" s="321"/>
      <c r="DT55" s="321"/>
      <c r="DU55" s="321"/>
      <c r="DV55" s="494"/>
    </row>
    <row r="56" spans="1:126" ht="1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24"/>
      <c r="AC56" s="24"/>
      <c r="AD56" s="24"/>
      <c r="AE56" s="24"/>
      <c r="AF56" s="24"/>
      <c r="AG56" s="24"/>
      <c r="AH56" s="24"/>
      <c r="AI56" s="24"/>
      <c r="AJ56" s="24"/>
      <c r="DA56" s="16"/>
      <c r="DF56" s="16"/>
    </row>
    <row r="57" spans="1:126"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531">
        <v>1</v>
      </c>
      <c r="AC57" s="516"/>
      <c r="AD57" s="532"/>
      <c r="AE57" s="515">
        <v>1</v>
      </c>
      <c r="AF57" s="516"/>
      <c r="AG57" s="532"/>
      <c r="AH57" s="515">
        <v>1</v>
      </c>
      <c r="AI57" s="516"/>
      <c r="AJ57" s="517"/>
      <c r="AK57" s="347">
        <f>SUM(AK46:AS48)</f>
        <v>8869</v>
      </c>
      <c r="AL57" s="348"/>
      <c r="AM57" s="348"/>
      <c r="AN57" s="348"/>
      <c r="AO57" s="348"/>
      <c r="AP57" s="348"/>
      <c r="AQ57" s="348"/>
      <c r="AR57" s="348"/>
      <c r="AS57" s="348"/>
      <c r="AT57" s="487">
        <f>SUM(AT46:BB48)</f>
        <v>635</v>
      </c>
      <c r="AU57" s="488"/>
      <c r="AV57" s="488"/>
      <c r="AW57" s="488"/>
      <c r="AX57" s="488"/>
      <c r="AY57" s="488"/>
      <c r="AZ57" s="488"/>
      <c r="BA57" s="488"/>
      <c r="BB57" s="489"/>
      <c r="BC57" s="487">
        <f>SUM(BC46:BK48)</f>
        <v>0</v>
      </c>
      <c r="BD57" s="488"/>
      <c r="BE57" s="488"/>
      <c r="BF57" s="488"/>
      <c r="BG57" s="488"/>
      <c r="BH57" s="488"/>
      <c r="BI57" s="488"/>
      <c r="BJ57" s="488"/>
      <c r="BK57" s="489"/>
      <c r="BL57" s="487">
        <f>SUM(BL46:BT48)</f>
        <v>117</v>
      </c>
      <c r="BM57" s="488"/>
      <c r="BN57" s="488"/>
      <c r="BO57" s="488"/>
      <c r="BP57" s="488"/>
      <c r="BQ57" s="488"/>
      <c r="BR57" s="488"/>
      <c r="BS57" s="488"/>
      <c r="BT57" s="489"/>
      <c r="BU57" s="487">
        <f>SUM(BU46:CC48)</f>
        <v>5</v>
      </c>
      <c r="BV57" s="488"/>
      <c r="BW57" s="488"/>
      <c r="BX57" s="488"/>
      <c r="BY57" s="488"/>
      <c r="BZ57" s="488"/>
      <c r="CA57" s="488"/>
      <c r="CB57" s="488"/>
      <c r="CC57" s="489"/>
      <c r="CD57" s="487">
        <f>SUM(CD46:CL48)</f>
        <v>0</v>
      </c>
      <c r="CE57" s="488"/>
      <c r="CF57" s="488"/>
      <c r="CG57" s="488"/>
      <c r="CH57" s="488"/>
      <c r="CI57" s="488"/>
      <c r="CJ57" s="488"/>
      <c r="CK57" s="488"/>
      <c r="CL57" s="489"/>
      <c r="CM57" s="487">
        <f>SUM(AT57:CL57)</f>
        <v>757</v>
      </c>
      <c r="CN57" s="488"/>
      <c r="CO57" s="488"/>
      <c r="CP57" s="488"/>
      <c r="CQ57" s="488"/>
      <c r="CR57" s="488"/>
      <c r="CS57" s="488"/>
      <c r="CT57" s="488"/>
      <c r="CU57" s="489"/>
      <c r="CV57" s="347">
        <f>SUM(CV46:DD48)</f>
        <v>12</v>
      </c>
      <c r="CW57" s="347"/>
      <c r="CX57" s="347"/>
      <c r="CY57" s="347"/>
      <c r="CZ57" s="347"/>
      <c r="DA57" s="347"/>
      <c r="DB57" s="347"/>
      <c r="DC57" s="347"/>
      <c r="DD57" s="347"/>
      <c r="DE57" s="347">
        <f>SUM(DE46:DM48)</f>
        <v>0</v>
      </c>
      <c r="DF57" s="347"/>
      <c r="DG57" s="347"/>
      <c r="DH57" s="347"/>
      <c r="DI57" s="347"/>
      <c r="DJ57" s="347"/>
      <c r="DK57" s="347"/>
      <c r="DL57" s="347"/>
      <c r="DM57" s="347"/>
      <c r="DN57" s="347">
        <f>SUM(DN46:DV48)</f>
        <v>0</v>
      </c>
      <c r="DO57" s="347"/>
      <c r="DP57" s="347"/>
      <c r="DQ57" s="347"/>
      <c r="DR57" s="347"/>
      <c r="DS57" s="347"/>
      <c r="DT57" s="347"/>
      <c r="DU57" s="347"/>
      <c r="DV57" s="492"/>
    </row>
    <row r="58" spans="1:126"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508">
        <v>1</v>
      </c>
      <c r="AC58" s="509"/>
      <c r="AD58" s="510"/>
      <c r="AE58" s="511">
        <v>2</v>
      </c>
      <c r="AF58" s="509"/>
      <c r="AG58" s="510"/>
      <c r="AH58" s="511">
        <v>1</v>
      </c>
      <c r="AI58" s="509"/>
      <c r="AJ58" s="512"/>
      <c r="AK58" s="330">
        <f>SUM(AK49:AS52)</f>
        <v>18477</v>
      </c>
      <c r="AL58" s="331"/>
      <c r="AM58" s="331"/>
      <c r="AN58" s="331"/>
      <c r="AO58" s="331"/>
      <c r="AP58" s="331"/>
      <c r="AQ58" s="331"/>
      <c r="AR58" s="331"/>
      <c r="AS58" s="331"/>
      <c r="AT58" s="481">
        <f>SUM(AT49:BB52)</f>
        <v>119</v>
      </c>
      <c r="AU58" s="482"/>
      <c r="AV58" s="482"/>
      <c r="AW58" s="482"/>
      <c r="AX58" s="482"/>
      <c r="AY58" s="482"/>
      <c r="AZ58" s="482"/>
      <c r="BA58" s="482"/>
      <c r="BB58" s="483"/>
      <c r="BC58" s="481">
        <f>SUM(BC49:BK52)</f>
        <v>2</v>
      </c>
      <c r="BD58" s="482"/>
      <c r="BE58" s="482"/>
      <c r="BF58" s="482"/>
      <c r="BG58" s="482"/>
      <c r="BH58" s="482"/>
      <c r="BI58" s="482"/>
      <c r="BJ58" s="482"/>
      <c r="BK58" s="483"/>
      <c r="BL58" s="481">
        <f>SUM(BL49:BT52)</f>
        <v>0</v>
      </c>
      <c r="BM58" s="482"/>
      <c r="BN58" s="482"/>
      <c r="BO58" s="482"/>
      <c r="BP58" s="482"/>
      <c r="BQ58" s="482"/>
      <c r="BR58" s="482"/>
      <c r="BS58" s="482"/>
      <c r="BT58" s="483"/>
      <c r="BU58" s="481">
        <f>SUM(BU49:CC52)</f>
        <v>0</v>
      </c>
      <c r="BV58" s="482"/>
      <c r="BW58" s="482"/>
      <c r="BX58" s="482"/>
      <c r="BY58" s="482"/>
      <c r="BZ58" s="482"/>
      <c r="CA58" s="482"/>
      <c r="CB58" s="482"/>
      <c r="CC58" s="483"/>
      <c r="CD58" s="481">
        <f>SUM(CD49:CL52)</f>
        <v>0</v>
      </c>
      <c r="CE58" s="482"/>
      <c r="CF58" s="482"/>
      <c r="CG58" s="482"/>
      <c r="CH58" s="482"/>
      <c r="CI58" s="482"/>
      <c r="CJ58" s="482"/>
      <c r="CK58" s="482"/>
      <c r="CL58" s="483"/>
      <c r="CM58" s="481">
        <f>SUM(AT58:CL58)</f>
        <v>121</v>
      </c>
      <c r="CN58" s="482"/>
      <c r="CO58" s="482"/>
      <c r="CP58" s="482"/>
      <c r="CQ58" s="482"/>
      <c r="CR58" s="482"/>
      <c r="CS58" s="482"/>
      <c r="CT58" s="482"/>
      <c r="CU58" s="483"/>
      <c r="CV58" s="330">
        <f>SUM(CV49:DD52)</f>
        <v>0</v>
      </c>
      <c r="CW58" s="330"/>
      <c r="CX58" s="330"/>
      <c r="CY58" s="330"/>
      <c r="CZ58" s="330"/>
      <c r="DA58" s="330"/>
      <c r="DB58" s="330"/>
      <c r="DC58" s="330"/>
      <c r="DD58" s="330"/>
      <c r="DE58" s="330">
        <f>SUM(DE49:DM52)</f>
        <v>0</v>
      </c>
      <c r="DF58" s="330"/>
      <c r="DG58" s="330"/>
      <c r="DH58" s="330"/>
      <c r="DI58" s="330"/>
      <c r="DJ58" s="330"/>
      <c r="DK58" s="330"/>
      <c r="DL58" s="330"/>
      <c r="DM58" s="330"/>
      <c r="DN58" s="330">
        <f>SUM(DN49:DV52)</f>
        <v>0</v>
      </c>
      <c r="DO58" s="330"/>
      <c r="DP58" s="330"/>
      <c r="DQ58" s="330"/>
      <c r="DR58" s="330"/>
      <c r="DS58" s="330"/>
      <c r="DT58" s="330"/>
      <c r="DU58" s="330"/>
      <c r="DV58" s="493"/>
    </row>
    <row r="59" spans="1:126"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508">
        <v>1</v>
      </c>
      <c r="AC59" s="509"/>
      <c r="AD59" s="510"/>
      <c r="AE59" s="511">
        <v>3</v>
      </c>
      <c r="AF59" s="509"/>
      <c r="AG59" s="510"/>
      <c r="AH59" s="511">
        <v>1</v>
      </c>
      <c r="AI59" s="509"/>
      <c r="AJ59" s="512"/>
      <c r="AK59" s="330">
        <f>AK53</f>
        <v>3927</v>
      </c>
      <c r="AL59" s="331"/>
      <c r="AM59" s="331"/>
      <c r="AN59" s="331"/>
      <c r="AO59" s="331"/>
      <c r="AP59" s="331"/>
      <c r="AQ59" s="331"/>
      <c r="AR59" s="331"/>
      <c r="AS59" s="331"/>
      <c r="AT59" s="481">
        <f>AT53</f>
        <v>12</v>
      </c>
      <c r="AU59" s="482"/>
      <c r="AV59" s="482"/>
      <c r="AW59" s="482"/>
      <c r="AX59" s="482"/>
      <c r="AY59" s="482"/>
      <c r="AZ59" s="482"/>
      <c r="BA59" s="482"/>
      <c r="BB59" s="483"/>
      <c r="BC59" s="481">
        <f>BC53</f>
        <v>0</v>
      </c>
      <c r="BD59" s="482"/>
      <c r="BE59" s="482"/>
      <c r="BF59" s="482"/>
      <c r="BG59" s="482"/>
      <c r="BH59" s="482"/>
      <c r="BI59" s="482"/>
      <c r="BJ59" s="482"/>
      <c r="BK59" s="483"/>
      <c r="BL59" s="481">
        <f>BL53</f>
        <v>0</v>
      </c>
      <c r="BM59" s="482"/>
      <c r="BN59" s="482"/>
      <c r="BO59" s="482"/>
      <c r="BP59" s="482"/>
      <c r="BQ59" s="482"/>
      <c r="BR59" s="482"/>
      <c r="BS59" s="482"/>
      <c r="BT59" s="483"/>
      <c r="BU59" s="481">
        <f>BU53</f>
        <v>0</v>
      </c>
      <c r="BV59" s="482"/>
      <c r="BW59" s="482"/>
      <c r="BX59" s="482"/>
      <c r="BY59" s="482"/>
      <c r="BZ59" s="482"/>
      <c r="CA59" s="482"/>
      <c r="CB59" s="482"/>
      <c r="CC59" s="483"/>
      <c r="CD59" s="481">
        <f>CD53</f>
        <v>0</v>
      </c>
      <c r="CE59" s="482"/>
      <c r="CF59" s="482"/>
      <c r="CG59" s="482"/>
      <c r="CH59" s="482"/>
      <c r="CI59" s="482"/>
      <c r="CJ59" s="482"/>
      <c r="CK59" s="482"/>
      <c r="CL59" s="483"/>
      <c r="CM59" s="481">
        <f>SUM(AT59:CL59)</f>
        <v>12</v>
      </c>
      <c r="CN59" s="482"/>
      <c r="CO59" s="482"/>
      <c r="CP59" s="482"/>
      <c r="CQ59" s="482"/>
      <c r="CR59" s="482"/>
      <c r="CS59" s="482"/>
      <c r="CT59" s="482"/>
      <c r="CU59" s="483"/>
      <c r="CV59" s="330">
        <f>CV53</f>
        <v>0</v>
      </c>
      <c r="CW59" s="330"/>
      <c r="CX59" s="330"/>
      <c r="CY59" s="330"/>
      <c r="CZ59" s="330"/>
      <c r="DA59" s="330"/>
      <c r="DB59" s="330"/>
      <c r="DC59" s="330"/>
      <c r="DD59" s="330"/>
      <c r="DE59" s="330">
        <f>DE53</f>
        <v>0</v>
      </c>
      <c r="DF59" s="330"/>
      <c r="DG59" s="330"/>
      <c r="DH59" s="330"/>
      <c r="DI59" s="330"/>
      <c r="DJ59" s="330"/>
      <c r="DK59" s="330"/>
      <c r="DL59" s="330"/>
      <c r="DM59" s="330"/>
      <c r="DN59" s="330">
        <f>DN53</f>
        <v>0</v>
      </c>
      <c r="DO59" s="330"/>
      <c r="DP59" s="330"/>
      <c r="DQ59" s="330"/>
      <c r="DR59" s="330"/>
      <c r="DS59" s="330"/>
      <c r="DT59" s="330"/>
      <c r="DU59" s="330"/>
      <c r="DV59" s="493"/>
    </row>
    <row r="60" spans="1:126"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521">
        <v>1</v>
      </c>
      <c r="AC60" s="519"/>
      <c r="AD60" s="520"/>
      <c r="AE60" s="518">
        <v>4</v>
      </c>
      <c r="AF60" s="519"/>
      <c r="AG60" s="520"/>
      <c r="AH60" s="518">
        <v>1</v>
      </c>
      <c r="AI60" s="519"/>
      <c r="AJ60" s="533"/>
      <c r="AK60" s="321">
        <f>AK54</f>
        <v>9074</v>
      </c>
      <c r="AL60" s="534"/>
      <c r="AM60" s="534"/>
      <c r="AN60" s="534"/>
      <c r="AO60" s="534"/>
      <c r="AP60" s="534"/>
      <c r="AQ60" s="534"/>
      <c r="AR60" s="534"/>
      <c r="AS60" s="534"/>
      <c r="AT60" s="484">
        <f>AT54</f>
        <v>14</v>
      </c>
      <c r="AU60" s="485"/>
      <c r="AV60" s="485"/>
      <c r="AW60" s="485"/>
      <c r="AX60" s="485"/>
      <c r="AY60" s="485"/>
      <c r="AZ60" s="485"/>
      <c r="BA60" s="485"/>
      <c r="BB60" s="486"/>
      <c r="BC60" s="484">
        <f>BC54</f>
        <v>0</v>
      </c>
      <c r="BD60" s="485"/>
      <c r="BE60" s="485"/>
      <c r="BF60" s="485"/>
      <c r="BG60" s="485"/>
      <c r="BH60" s="485"/>
      <c r="BI60" s="485"/>
      <c r="BJ60" s="485"/>
      <c r="BK60" s="486"/>
      <c r="BL60" s="484">
        <f>BL54</f>
        <v>0</v>
      </c>
      <c r="BM60" s="485"/>
      <c r="BN60" s="485"/>
      <c r="BO60" s="485"/>
      <c r="BP60" s="485"/>
      <c r="BQ60" s="485"/>
      <c r="BR60" s="485"/>
      <c r="BS60" s="485"/>
      <c r="BT60" s="486"/>
      <c r="BU60" s="484">
        <f>BU54</f>
        <v>0</v>
      </c>
      <c r="BV60" s="485"/>
      <c r="BW60" s="485"/>
      <c r="BX60" s="485"/>
      <c r="BY60" s="485"/>
      <c r="BZ60" s="485"/>
      <c r="CA60" s="485"/>
      <c r="CB60" s="485"/>
      <c r="CC60" s="486"/>
      <c r="CD60" s="484">
        <f>CD54</f>
        <v>0</v>
      </c>
      <c r="CE60" s="485"/>
      <c r="CF60" s="485"/>
      <c r="CG60" s="485"/>
      <c r="CH60" s="485"/>
      <c r="CI60" s="485"/>
      <c r="CJ60" s="485"/>
      <c r="CK60" s="485"/>
      <c r="CL60" s="486"/>
      <c r="CM60" s="484">
        <f>SUM(AT60:CL60)</f>
        <v>14</v>
      </c>
      <c r="CN60" s="485"/>
      <c r="CO60" s="485"/>
      <c r="CP60" s="485"/>
      <c r="CQ60" s="485"/>
      <c r="CR60" s="485"/>
      <c r="CS60" s="485"/>
      <c r="CT60" s="485"/>
      <c r="CU60" s="486"/>
      <c r="CV60" s="321">
        <f>CV54</f>
        <v>0</v>
      </c>
      <c r="CW60" s="321"/>
      <c r="CX60" s="321"/>
      <c r="CY60" s="321"/>
      <c r="CZ60" s="321"/>
      <c r="DA60" s="321"/>
      <c r="DB60" s="321"/>
      <c r="DC60" s="321"/>
      <c r="DD60" s="321"/>
      <c r="DE60" s="321">
        <f>DE54</f>
        <v>0</v>
      </c>
      <c r="DF60" s="321"/>
      <c r="DG60" s="321"/>
      <c r="DH60" s="321"/>
      <c r="DI60" s="321"/>
      <c r="DJ60" s="321"/>
      <c r="DK60" s="321"/>
      <c r="DL60" s="321"/>
      <c r="DM60" s="321"/>
      <c r="DN60" s="321">
        <f>DN54</f>
        <v>0</v>
      </c>
      <c r="DO60" s="321"/>
      <c r="DP60" s="321"/>
      <c r="DQ60" s="321"/>
      <c r="DR60" s="321"/>
      <c r="DS60" s="321"/>
      <c r="DT60" s="321"/>
      <c r="DU60" s="321"/>
      <c r="DV60" s="494"/>
    </row>
    <row r="61" spans="1:126" ht="11.25" customHeight="1" thickBot="1">
      <c r="M61" s="16"/>
      <c r="R61" s="16"/>
      <c r="U61" s="17"/>
      <c r="V61" s="17"/>
      <c r="W61" s="17"/>
      <c r="AB61" s="24"/>
      <c r="AC61" s="24"/>
      <c r="AD61" s="24"/>
      <c r="AE61" s="24"/>
      <c r="AF61" s="24"/>
      <c r="AG61" s="24"/>
      <c r="AH61" s="24"/>
      <c r="AI61" s="24"/>
      <c r="AJ61" s="24"/>
      <c r="DA61" s="16"/>
      <c r="DF61" s="16"/>
    </row>
    <row r="62" spans="1:126"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246"/>
      <c r="AB62" s="531">
        <v>1</v>
      </c>
      <c r="AC62" s="516"/>
      <c r="AD62" s="532"/>
      <c r="AE62" s="515">
        <v>5</v>
      </c>
      <c r="AF62" s="516"/>
      <c r="AG62" s="532"/>
      <c r="AH62" s="515">
        <v>1</v>
      </c>
      <c r="AI62" s="516"/>
      <c r="AJ62" s="517"/>
      <c r="AK62" s="1504">
        <v>18227</v>
      </c>
      <c r="AL62" s="605"/>
      <c r="AM62" s="605"/>
      <c r="AN62" s="605"/>
      <c r="AO62" s="605"/>
      <c r="AP62" s="605"/>
      <c r="AQ62" s="605"/>
      <c r="AR62" s="605"/>
      <c r="AS62" s="605"/>
      <c r="AT62" s="1483">
        <v>503</v>
      </c>
      <c r="AU62" s="1508"/>
      <c r="AV62" s="1508"/>
      <c r="AW62" s="1508"/>
      <c r="AX62" s="1508"/>
      <c r="AY62" s="1508"/>
      <c r="AZ62" s="1508"/>
      <c r="BA62" s="1508"/>
      <c r="BB62" s="1509"/>
      <c r="BC62" s="1505">
        <v>1</v>
      </c>
      <c r="BD62" s="1506"/>
      <c r="BE62" s="1506"/>
      <c r="BF62" s="1506"/>
      <c r="BG62" s="1506"/>
      <c r="BH62" s="1506"/>
      <c r="BI62" s="1506"/>
      <c r="BJ62" s="1506"/>
      <c r="BK62" s="1507"/>
      <c r="BL62" s="1505">
        <v>78</v>
      </c>
      <c r="BM62" s="1506"/>
      <c r="BN62" s="1506"/>
      <c r="BO62" s="1506"/>
      <c r="BP62" s="1506"/>
      <c r="BQ62" s="1506"/>
      <c r="BR62" s="1506"/>
      <c r="BS62" s="1506"/>
      <c r="BT62" s="1507"/>
      <c r="BU62" s="1505">
        <v>3</v>
      </c>
      <c r="BV62" s="1506"/>
      <c r="BW62" s="1506"/>
      <c r="BX62" s="1506"/>
      <c r="BY62" s="1506"/>
      <c r="BZ62" s="1506"/>
      <c r="CA62" s="1506"/>
      <c r="CB62" s="1506"/>
      <c r="CC62" s="1507"/>
      <c r="CD62" s="1505"/>
      <c r="CE62" s="1506"/>
      <c r="CF62" s="1506"/>
      <c r="CG62" s="1506"/>
      <c r="CH62" s="1506"/>
      <c r="CI62" s="1506"/>
      <c r="CJ62" s="1506"/>
      <c r="CK62" s="1506"/>
      <c r="CL62" s="1507"/>
      <c r="CM62" s="487">
        <f>SUM(AT62:CL62)</f>
        <v>585</v>
      </c>
      <c r="CN62" s="488"/>
      <c r="CO62" s="488"/>
      <c r="CP62" s="488"/>
      <c r="CQ62" s="488"/>
      <c r="CR62" s="488"/>
      <c r="CS62" s="488"/>
      <c r="CT62" s="488"/>
      <c r="CU62" s="489"/>
      <c r="CV62" s="1447">
        <v>8</v>
      </c>
      <c r="CW62" s="1447"/>
      <c r="CX62" s="1447"/>
      <c r="CY62" s="1447"/>
      <c r="CZ62" s="1447"/>
      <c r="DA62" s="1447"/>
      <c r="DB62" s="1447"/>
      <c r="DC62" s="1447"/>
      <c r="DD62" s="1447"/>
      <c r="DE62" s="1447"/>
      <c r="DF62" s="1447"/>
      <c r="DG62" s="1447"/>
      <c r="DH62" s="1447"/>
      <c r="DI62" s="1447"/>
      <c r="DJ62" s="1447"/>
      <c r="DK62" s="1447"/>
      <c r="DL62" s="1447"/>
      <c r="DM62" s="1447"/>
      <c r="DN62" s="1447"/>
      <c r="DO62" s="1447"/>
      <c r="DP62" s="1447"/>
      <c r="DQ62" s="1447"/>
      <c r="DR62" s="1447"/>
      <c r="DS62" s="1447"/>
      <c r="DT62" s="1447"/>
      <c r="DU62" s="1447"/>
      <c r="DV62" s="1517"/>
    </row>
    <row r="63" spans="1:126"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508">
        <v>1</v>
      </c>
      <c r="AC63" s="509"/>
      <c r="AD63" s="510"/>
      <c r="AE63" s="511">
        <v>6</v>
      </c>
      <c r="AF63" s="509"/>
      <c r="AG63" s="510"/>
      <c r="AH63" s="511">
        <v>1</v>
      </c>
      <c r="AI63" s="509"/>
      <c r="AJ63" s="512"/>
      <c r="AK63" s="1511">
        <v>2618</v>
      </c>
      <c r="AL63" s="619"/>
      <c r="AM63" s="619"/>
      <c r="AN63" s="619"/>
      <c r="AO63" s="619"/>
      <c r="AP63" s="619"/>
      <c r="AQ63" s="619"/>
      <c r="AR63" s="619"/>
      <c r="AS63" s="619"/>
      <c r="AT63" s="1487">
        <v>8</v>
      </c>
      <c r="AU63" s="1493"/>
      <c r="AV63" s="1493"/>
      <c r="AW63" s="1493"/>
      <c r="AX63" s="1493"/>
      <c r="AY63" s="1493"/>
      <c r="AZ63" s="1493"/>
      <c r="BA63" s="1493"/>
      <c r="BB63" s="1512"/>
      <c r="BC63" s="1518"/>
      <c r="BD63" s="1519"/>
      <c r="BE63" s="1519"/>
      <c r="BF63" s="1519"/>
      <c r="BG63" s="1519"/>
      <c r="BH63" s="1519"/>
      <c r="BI63" s="1519"/>
      <c r="BJ63" s="1519"/>
      <c r="BK63" s="1520"/>
      <c r="BL63" s="1518"/>
      <c r="BM63" s="1519"/>
      <c r="BN63" s="1519"/>
      <c r="BO63" s="1519"/>
      <c r="BP63" s="1519"/>
      <c r="BQ63" s="1519"/>
      <c r="BR63" s="1519"/>
      <c r="BS63" s="1519"/>
      <c r="BT63" s="1520"/>
      <c r="BU63" s="1518"/>
      <c r="BV63" s="1519"/>
      <c r="BW63" s="1519"/>
      <c r="BX63" s="1519"/>
      <c r="BY63" s="1519"/>
      <c r="BZ63" s="1519"/>
      <c r="CA63" s="1519"/>
      <c r="CB63" s="1519"/>
      <c r="CC63" s="1520"/>
      <c r="CD63" s="1518"/>
      <c r="CE63" s="1519"/>
      <c r="CF63" s="1519"/>
      <c r="CG63" s="1519"/>
      <c r="CH63" s="1519"/>
      <c r="CI63" s="1519"/>
      <c r="CJ63" s="1519"/>
      <c r="CK63" s="1519"/>
      <c r="CL63" s="1520"/>
      <c r="CM63" s="481">
        <f>SUM(AT63:CL63)</f>
        <v>8</v>
      </c>
      <c r="CN63" s="482"/>
      <c r="CO63" s="482"/>
      <c r="CP63" s="482"/>
      <c r="CQ63" s="482"/>
      <c r="CR63" s="482"/>
      <c r="CS63" s="482"/>
      <c r="CT63" s="482"/>
      <c r="CU63" s="483"/>
      <c r="CV63" s="1448"/>
      <c r="CW63" s="1448"/>
      <c r="CX63" s="1448"/>
      <c r="CY63" s="1448"/>
      <c r="CZ63" s="1448"/>
      <c r="DA63" s="1448"/>
      <c r="DB63" s="1448"/>
      <c r="DC63" s="1448"/>
      <c r="DD63" s="1448"/>
      <c r="DE63" s="1448"/>
      <c r="DF63" s="1448"/>
      <c r="DG63" s="1448"/>
      <c r="DH63" s="1448"/>
      <c r="DI63" s="1448"/>
      <c r="DJ63" s="1448"/>
      <c r="DK63" s="1448"/>
      <c r="DL63" s="1448"/>
      <c r="DM63" s="1448"/>
      <c r="DN63" s="1448"/>
      <c r="DO63" s="1448"/>
      <c r="DP63" s="1448"/>
      <c r="DQ63" s="1448"/>
      <c r="DR63" s="1448"/>
      <c r="DS63" s="1448"/>
      <c r="DT63" s="1448"/>
      <c r="DU63" s="1448"/>
      <c r="DV63" s="1521"/>
    </row>
    <row r="64" spans="1:126" ht="15" customHeight="1">
      <c r="A64" s="550"/>
      <c r="B64" s="549"/>
      <c r="C64" s="549"/>
      <c r="D64" s="551"/>
      <c r="E64" s="551"/>
      <c r="F64" s="552"/>
      <c r="G64" s="245" t="s">
        <v>10</v>
      </c>
      <c r="H64" s="246"/>
      <c r="I64" s="246"/>
      <c r="J64" s="246"/>
      <c r="K64" s="246"/>
      <c r="L64" s="246"/>
      <c r="M64" s="246"/>
      <c r="N64" s="246"/>
      <c r="O64" s="246"/>
      <c r="P64" s="246"/>
      <c r="Q64" s="246"/>
      <c r="R64" s="246"/>
      <c r="S64" s="246"/>
      <c r="T64" s="246"/>
      <c r="U64" s="246"/>
      <c r="V64" s="246"/>
      <c r="W64" s="246"/>
      <c r="X64" s="246"/>
      <c r="Y64" s="246"/>
      <c r="Z64" s="246"/>
      <c r="AA64" s="513"/>
      <c r="AB64" s="508">
        <v>1</v>
      </c>
      <c r="AC64" s="509"/>
      <c r="AD64" s="510"/>
      <c r="AE64" s="511">
        <v>7</v>
      </c>
      <c r="AF64" s="509"/>
      <c r="AG64" s="510"/>
      <c r="AH64" s="511">
        <v>1</v>
      </c>
      <c r="AI64" s="509"/>
      <c r="AJ64" s="512"/>
      <c r="AK64" s="1511">
        <v>6048</v>
      </c>
      <c r="AL64" s="619"/>
      <c r="AM64" s="619"/>
      <c r="AN64" s="619"/>
      <c r="AO64" s="619"/>
      <c r="AP64" s="619"/>
      <c r="AQ64" s="619"/>
      <c r="AR64" s="619"/>
      <c r="AS64" s="619"/>
      <c r="AT64" s="1487">
        <v>9</v>
      </c>
      <c r="AU64" s="1493"/>
      <c r="AV64" s="1493"/>
      <c r="AW64" s="1493"/>
      <c r="AX64" s="1493"/>
      <c r="AY64" s="1493"/>
      <c r="AZ64" s="1493"/>
      <c r="BA64" s="1493"/>
      <c r="BB64" s="1512"/>
      <c r="BC64" s="1518"/>
      <c r="BD64" s="1519"/>
      <c r="BE64" s="1519"/>
      <c r="BF64" s="1519"/>
      <c r="BG64" s="1519"/>
      <c r="BH64" s="1519"/>
      <c r="BI64" s="1519"/>
      <c r="BJ64" s="1519"/>
      <c r="BK64" s="1520"/>
      <c r="BL64" s="1518"/>
      <c r="BM64" s="1519"/>
      <c r="BN64" s="1519"/>
      <c r="BO64" s="1519"/>
      <c r="BP64" s="1519"/>
      <c r="BQ64" s="1519"/>
      <c r="BR64" s="1519"/>
      <c r="BS64" s="1519"/>
      <c r="BT64" s="1520"/>
      <c r="BU64" s="1518"/>
      <c r="BV64" s="1519"/>
      <c r="BW64" s="1519"/>
      <c r="BX64" s="1519"/>
      <c r="BY64" s="1519"/>
      <c r="BZ64" s="1519"/>
      <c r="CA64" s="1519"/>
      <c r="CB64" s="1519"/>
      <c r="CC64" s="1520"/>
      <c r="CD64" s="1518"/>
      <c r="CE64" s="1519"/>
      <c r="CF64" s="1519"/>
      <c r="CG64" s="1519"/>
      <c r="CH64" s="1519"/>
      <c r="CI64" s="1519"/>
      <c r="CJ64" s="1519"/>
      <c r="CK64" s="1519"/>
      <c r="CL64" s="1520"/>
      <c r="CM64" s="481">
        <f>SUM(AT64:CL64)</f>
        <v>9</v>
      </c>
      <c r="CN64" s="482"/>
      <c r="CO64" s="482"/>
      <c r="CP64" s="482"/>
      <c r="CQ64" s="482"/>
      <c r="CR64" s="482"/>
      <c r="CS64" s="482"/>
      <c r="CT64" s="482"/>
      <c r="CU64" s="483"/>
      <c r="CV64" s="1448"/>
      <c r="CW64" s="1448"/>
      <c r="CX64" s="1448"/>
      <c r="CY64" s="1448"/>
      <c r="CZ64" s="1448"/>
      <c r="DA64" s="1448"/>
      <c r="DB64" s="1448"/>
      <c r="DC64" s="1448"/>
      <c r="DD64" s="1448"/>
      <c r="DE64" s="1448"/>
      <c r="DF64" s="1448"/>
      <c r="DG64" s="1448"/>
      <c r="DH64" s="1448"/>
      <c r="DI64" s="1448"/>
      <c r="DJ64" s="1448"/>
      <c r="DK64" s="1448"/>
      <c r="DL64" s="1448"/>
      <c r="DM64" s="1448"/>
      <c r="DN64" s="1448"/>
      <c r="DO64" s="1448"/>
      <c r="DP64" s="1448"/>
      <c r="DQ64" s="1448"/>
      <c r="DR64" s="1448"/>
      <c r="DS64" s="1448"/>
      <c r="DT64" s="1448"/>
      <c r="DU64" s="1448"/>
      <c r="DV64" s="1521"/>
    </row>
    <row r="65" spans="1:136"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246"/>
      <c r="AB65" s="521">
        <v>1</v>
      </c>
      <c r="AC65" s="519"/>
      <c r="AD65" s="520"/>
      <c r="AE65" s="518">
        <v>8</v>
      </c>
      <c r="AF65" s="519"/>
      <c r="AG65" s="520"/>
      <c r="AH65" s="518">
        <v>1</v>
      </c>
      <c r="AI65" s="519"/>
      <c r="AJ65" s="533"/>
      <c r="AK65" s="321">
        <f>SUM(AK62:AS64)</f>
        <v>26893</v>
      </c>
      <c r="AL65" s="534"/>
      <c r="AM65" s="534"/>
      <c r="AN65" s="534"/>
      <c r="AO65" s="534"/>
      <c r="AP65" s="534"/>
      <c r="AQ65" s="534"/>
      <c r="AR65" s="534"/>
      <c r="AS65" s="534"/>
      <c r="AT65" s="484">
        <f>SUM(AT62:BB64)</f>
        <v>520</v>
      </c>
      <c r="AU65" s="485"/>
      <c r="AV65" s="485"/>
      <c r="AW65" s="485"/>
      <c r="AX65" s="485"/>
      <c r="AY65" s="485"/>
      <c r="AZ65" s="485"/>
      <c r="BA65" s="485"/>
      <c r="BB65" s="486"/>
      <c r="BC65" s="484">
        <f>SUM(BC62:BK64)</f>
        <v>1</v>
      </c>
      <c r="BD65" s="485"/>
      <c r="BE65" s="485"/>
      <c r="BF65" s="485"/>
      <c r="BG65" s="485"/>
      <c r="BH65" s="485"/>
      <c r="BI65" s="485"/>
      <c r="BJ65" s="485"/>
      <c r="BK65" s="486"/>
      <c r="BL65" s="484">
        <f>SUM(BL62:BT64)</f>
        <v>78</v>
      </c>
      <c r="BM65" s="485"/>
      <c r="BN65" s="485"/>
      <c r="BO65" s="485"/>
      <c r="BP65" s="485"/>
      <c r="BQ65" s="485"/>
      <c r="BR65" s="485"/>
      <c r="BS65" s="485"/>
      <c r="BT65" s="486"/>
      <c r="BU65" s="484">
        <f>SUM(BU62:CC64)</f>
        <v>3</v>
      </c>
      <c r="BV65" s="485"/>
      <c r="BW65" s="485"/>
      <c r="BX65" s="485"/>
      <c r="BY65" s="485"/>
      <c r="BZ65" s="485"/>
      <c r="CA65" s="485"/>
      <c r="CB65" s="485"/>
      <c r="CC65" s="486"/>
      <c r="CD65" s="484">
        <f>SUM(CD62:CL64)</f>
        <v>0</v>
      </c>
      <c r="CE65" s="485"/>
      <c r="CF65" s="485"/>
      <c r="CG65" s="485"/>
      <c r="CH65" s="485"/>
      <c r="CI65" s="485"/>
      <c r="CJ65" s="485"/>
      <c r="CK65" s="485"/>
      <c r="CL65" s="486"/>
      <c r="CM65" s="484">
        <f>SUM(AT65:CL65)</f>
        <v>602</v>
      </c>
      <c r="CN65" s="485"/>
      <c r="CO65" s="485"/>
      <c r="CP65" s="485"/>
      <c r="CQ65" s="485"/>
      <c r="CR65" s="485"/>
      <c r="CS65" s="485"/>
      <c r="CT65" s="485"/>
      <c r="CU65" s="486"/>
      <c r="CV65" s="321">
        <f>SUM(CV62:DD64)</f>
        <v>8</v>
      </c>
      <c r="CW65" s="321"/>
      <c r="CX65" s="321"/>
      <c r="CY65" s="321"/>
      <c r="CZ65" s="321"/>
      <c r="DA65" s="321"/>
      <c r="DB65" s="321"/>
      <c r="DC65" s="321"/>
      <c r="DD65" s="321"/>
      <c r="DE65" s="321">
        <f>SUM(DE62:DM64)</f>
        <v>0</v>
      </c>
      <c r="DF65" s="321"/>
      <c r="DG65" s="321"/>
      <c r="DH65" s="321"/>
      <c r="DI65" s="321"/>
      <c r="DJ65" s="321"/>
      <c r="DK65" s="321"/>
      <c r="DL65" s="321"/>
      <c r="DM65" s="321"/>
      <c r="DN65" s="321">
        <f>SUM(DN62:DV64)</f>
        <v>0</v>
      </c>
      <c r="DO65" s="321"/>
      <c r="DP65" s="321"/>
      <c r="DQ65" s="321"/>
      <c r="DR65" s="321"/>
      <c r="DS65" s="321"/>
      <c r="DT65" s="321"/>
      <c r="DU65" s="321"/>
      <c r="DV65" s="494"/>
    </row>
    <row r="66" spans="1:136" s="17" customFormat="1" ht="15" customHeight="1">
      <c r="A66" s="36"/>
      <c r="B66" s="40"/>
      <c r="C66" s="40"/>
      <c r="D66" s="36"/>
      <c r="E66" s="36"/>
      <c r="F66" s="36"/>
      <c r="G66" s="137"/>
      <c r="H66" s="138"/>
      <c r="I66" s="138"/>
      <c r="J66" s="138"/>
      <c r="K66" s="138"/>
      <c r="L66" s="138"/>
      <c r="M66" s="138"/>
      <c r="N66" s="138"/>
      <c r="O66" s="138"/>
      <c r="P66" s="138"/>
      <c r="Q66" s="138"/>
      <c r="R66" s="138"/>
      <c r="S66" s="138"/>
      <c r="T66" s="138"/>
      <c r="U66" s="138"/>
      <c r="V66" s="138"/>
      <c r="W66" s="138"/>
      <c r="X66" s="138"/>
      <c r="Y66" s="138"/>
      <c r="Z66" s="138"/>
      <c r="AA66" s="138"/>
      <c r="AB66" s="99"/>
      <c r="AC66" s="99"/>
      <c r="AD66" s="99"/>
      <c r="AE66" s="99"/>
      <c r="AF66" s="100"/>
      <c r="AG66" s="100"/>
      <c r="AH66" s="100"/>
      <c r="AI66" s="100"/>
      <c r="AJ66" s="100"/>
      <c r="AK66" s="143"/>
      <c r="AL66" s="144"/>
      <c r="AM66" s="144"/>
      <c r="AN66" s="144"/>
      <c r="AO66" s="144"/>
      <c r="AP66" s="144"/>
      <c r="AQ66" s="144"/>
      <c r="AR66" s="144"/>
      <c r="AS66" s="144"/>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4"/>
      <c r="DG66" s="144"/>
      <c r="DQ66" s="144"/>
      <c r="DR66" s="144"/>
      <c r="DS66" s="144"/>
      <c r="DT66" s="144"/>
      <c r="DU66" s="144"/>
      <c r="DV66" s="144"/>
      <c r="DW66" s="143"/>
      <c r="DX66" s="144"/>
      <c r="DY66" s="144"/>
      <c r="DZ66" s="144"/>
      <c r="EA66" s="144"/>
      <c r="EB66" s="144"/>
      <c r="EC66" s="144"/>
      <c r="ED66" s="144"/>
      <c r="EE66" s="144"/>
      <c r="EF66" s="144"/>
    </row>
    <row r="67" spans="1:136" s="152" customFormat="1" ht="12.75" customHeight="1">
      <c r="A67" s="561"/>
      <c r="B67" s="561"/>
      <c r="C67" s="561"/>
      <c r="D67" s="561"/>
      <c r="E67" s="561"/>
      <c r="F67" s="561"/>
      <c r="G67" s="562"/>
      <c r="H67" s="563" t="s">
        <v>62</v>
      </c>
      <c r="I67" s="266"/>
      <c r="J67" s="266"/>
      <c r="K67" s="266"/>
      <c r="L67" s="266"/>
      <c r="M67" s="266"/>
      <c r="N67" s="266"/>
      <c r="O67" s="266"/>
      <c r="P67" s="266"/>
      <c r="Q67" s="266"/>
      <c r="R67" s="266"/>
      <c r="S67" s="266"/>
      <c r="T67" s="266"/>
      <c r="U67" s="266"/>
      <c r="V67" s="266"/>
      <c r="W67" s="266"/>
      <c r="X67" s="266"/>
      <c r="Y67" s="267"/>
      <c r="Z67" s="564" t="s">
        <v>517</v>
      </c>
      <c r="AA67" s="266"/>
      <c r="AB67" s="266"/>
      <c r="AC67" s="266"/>
      <c r="AD67" s="266"/>
      <c r="AE67" s="267"/>
      <c r="AF67" s="733" t="str">
        <f>"第7表　課税標準額段階別"&amp; LEFT(表00!AA1,6) &amp; "分所得割額等に関する調
　　　　　　　　　　　　　　　　　【農業所得者】（つづき）
総　　括　　表"</f>
        <v>第7表　課税標準額段階別平成29年度分所得割額等に関する調
　　　　　　　　　　　　　　　　　【農業所得者】（つづき）
総　　括　　表</v>
      </c>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565" t="s">
        <v>608</v>
      </c>
      <c r="CZ67" s="565"/>
      <c r="DA67" s="565"/>
      <c r="DB67" s="565"/>
      <c r="DC67" s="565"/>
      <c r="DD67" s="565"/>
      <c r="DE67" s="565"/>
      <c r="DF67" s="565"/>
      <c r="DG67" s="565"/>
      <c r="DH67" s="565"/>
      <c r="DI67" s="565"/>
      <c r="DJ67" s="565"/>
      <c r="DK67" s="290" t="str">
        <f>DK34</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6" s="152" customFormat="1" ht="13.15" customHeight="1" thickBot="1">
      <c r="A68" s="561"/>
      <c r="B68" s="561"/>
      <c r="C68" s="561"/>
      <c r="D68" s="561"/>
      <c r="E68" s="561"/>
      <c r="F68" s="561"/>
      <c r="G68" s="56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554"/>
      <c r="CZ68" s="554"/>
      <c r="DA68" s="554"/>
      <c r="DB68" s="554"/>
      <c r="DC68" s="554"/>
      <c r="DD68" s="554"/>
      <c r="DE68" s="554"/>
      <c r="DF68" s="554"/>
      <c r="DG68" s="554"/>
      <c r="DH68" s="554"/>
      <c r="DI68" s="554"/>
      <c r="DJ68" s="554"/>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6" s="152" customFormat="1" ht="25.5" customHeight="1" thickBot="1">
      <c r="A69" s="566"/>
      <c r="B69" s="567"/>
      <c r="C69" s="567"/>
      <c r="D69" s="567"/>
      <c r="E69" s="567"/>
      <c r="F69" s="567"/>
      <c r="G69" s="568"/>
      <c r="H69" s="555">
        <f>H36</f>
        <v>4</v>
      </c>
      <c r="I69" s="569"/>
      <c r="J69" s="570"/>
      <c r="K69" s="555">
        <f>K36</f>
        <v>2</v>
      </c>
      <c r="L69" s="569"/>
      <c r="M69" s="570"/>
      <c r="N69" s="555">
        <f>N36</f>
        <v>2</v>
      </c>
      <c r="O69" s="569"/>
      <c r="P69" s="570"/>
      <c r="Q69" s="555">
        <f>Q36</f>
        <v>0</v>
      </c>
      <c r="R69" s="569"/>
      <c r="S69" s="570"/>
      <c r="T69" s="555">
        <f>T36</f>
        <v>2</v>
      </c>
      <c r="U69" s="569"/>
      <c r="V69" s="570"/>
      <c r="W69" s="555">
        <f>W36</f>
        <v>9</v>
      </c>
      <c r="X69" s="569"/>
      <c r="Y69" s="570"/>
      <c r="Z69" s="573">
        <v>0</v>
      </c>
      <c r="AA69" s="276"/>
      <c r="AB69" s="277"/>
      <c r="AC69" s="555">
        <v>7</v>
      </c>
      <c r="AD69" s="279"/>
      <c r="AE69" s="280"/>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554" t="s">
        <v>515</v>
      </c>
      <c r="CZ69" s="554"/>
      <c r="DA69" s="554"/>
      <c r="DB69" s="554"/>
      <c r="DC69" s="554"/>
      <c r="DD69" s="554"/>
      <c r="DE69" s="554"/>
      <c r="DF69" s="554"/>
      <c r="DG69" s="554"/>
      <c r="DH69" s="554"/>
      <c r="DI69" s="554"/>
      <c r="DJ69" s="554"/>
      <c r="DK69" s="289" t="str">
        <f>DK36</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6" ht="15" customHeight="1">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row>
    <row r="72" spans="1:136" ht="15" customHeight="1">
      <c r="AK72" s="271" t="s">
        <v>153</v>
      </c>
      <c r="AL72" s="271"/>
      <c r="AM72" s="271"/>
      <c r="AN72" s="271"/>
      <c r="AO72" s="271"/>
      <c r="AP72" s="271"/>
      <c r="AQ72" s="271"/>
      <c r="AR72" s="271"/>
      <c r="AS72" s="271"/>
      <c r="AT72" s="271" t="s">
        <v>579</v>
      </c>
      <c r="AU72" s="271"/>
      <c r="AV72" s="271"/>
      <c r="AW72" s="271"/>
      <c r="AX72" s="271"/>
      <c r="AY72" s="271"/>
      <c r="AZ72" s="271"/>
      <c r="BA72" s="271"/>
      <c r="BB72" s="271"/>
      <c r="BC72" s="271"/>
      <c r="BD72" s="271" t="s">
        <v>154</v>
      </c>
      <c r="BE72" s="271"/>
      <c r="BF72" s="271"/>
      <c r="BG72" s="271"/>
      <c r="BH72" s="271"/>
      <c r="BI72" s="271"/>
      <c r="BJ72" s="271"/>
      <c r="BK72" s="271"/>
      <c r="BL72" s="271" t="s">
        <v>692</v>
      </c>
      <c r="BM72" s="271"/>
      <c r="BN72" s="271"/>
      <c r="BO72" s="271"/>
      <c r="BP72" s="271"/>
      <c r="BQ72" s="271"/>
      <c r="BR72" s="271"/>
      <c r="BS72" s="271"/>
      <c r="BT72" s="271"/>
      <c r="BU72" s="271"/>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B72" s="17"/>
      <c r="DC72" s="17"/>
      <c r="DD72" s="17"/>
      <c r="DE72" s="17"/>
      <c r="DG72" s="17"/>
      <c r="DH72" s="17"/>
    </row>
    <row r="73" spans="1:136" ht="15" customHeight="1">
      <c r="A73" s="522" t="s">
        <v>328</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753</v>
      </c>
      <c r="AC73" s="201"/>
      <c r="AD73" s="201"/>
      <c r="AE73" s="201"/>
      <c r="AF73" s="201"/>
      <c r="AG73" s="201"/>
      <c r="AH73" s="201"/>
      <c r="AI73" s="201"/>
      <c r="AJ73" s="202"/>
      <c r="AK73" s="295" t="s">
        <v>640</v>
      </c>
      <c r="AL73" s="296"/>
      <c r="AM73" s="296"/>
      <c r="AN73" s="296"/>
      <c r="AO73" s="296"/>
      <c r="AP73" s="296"/>
      <c r="AQ73" s="296"/>
      <c r="AR73" s="296"/>
      <c r="AS73" s="297"/>
      <c r="AT73" s="246" t="s">
        <v>455</v>
      </c>
      <c r="AU73" s="538"/>
      <c r="AV73" s="538"/>
      <c r="AW73" s="538"/>
      <c r="AX73" s="538"/>
      <c r="AY73" s="538"/>
      <c r="AZ73" s="538"/>
      <c r="BA73" s="538"/>
      <c r="BB73" s="538"/>
      <c r="BC73" s="538"/>
      <c r="BD73" s="538"/>
      <c r="BE73" s="538"/>
      <c r="BF73" s="538"/>
      <c r="BG73" s="538"/>
      <c r="BH73" s="538"/>
      <c r="BI73" s="538"/>
      <c r="BJ73" s="538"/>
      <c r="BK73" s="538"/>
      <c r="BL73" s="538"/>
      <c r="BM73" s="538"/>
      <c r="BN73" s="538"/>
      <c r="BO73" s="538"/>
      <c r="BP73" s="538"/>
      <c r="BQ73" s="538"/>
      <c r="BR73" s="538"/>
      <c r="BS73" s="538"/>
      <c r="BT73" s="538"/>
      <c r="BU73" s="539"/>
      <c r="DA73" s="16"/>
      <c r="DF73" s="16"/>
    </row>
    <row r="74" spans="1:136" ht="10.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34"/>
      <c r="AL74" s="235"/>
      <c r="AM74" s="235"/>
      <c r="AN74" s="235"/>
      <c r="AO74" s="235"/>
      <c r="AP74" s="235"/>
      <c r="AQ74" s="235"/>
      <c r="AR74" s="235"/>
      <c r="AS74" s="236"/>
      <c r="AT74" s="200" t="s">
        <v>366</v>
      </c>
      <c r="AU74" s="1522"/>
      <c r="AV74" s="1522"/>
      <c r="AW74" s="1522"/>
      <c r="AX74" s="1522"/>
      <c r="AY74" s="1522"/>
      <c r="AZ74" s="1522"/>
      <c r="BA74" s="1522"/>
      <c r="BB74" s="1522"/>
      <c r="BC74" s="1522"/>
      <c r="BD74" s="1522"/>
      <c r="BE74" s="1522"/>
      <c r="BF74" s="1522"/>
      <c r="BG74" s="1522"/>
      <c r="BH74" s="1522"/>
      <c r="BI74" s="1522"/>
      <c r="BJ74" s="1522"/>
      <c r="BK74" s="1523"/>
      <c r="BL74" s="200" t="s">
        <v>376</v>
      </c>
      <c r="BM74" s="201"/>
      <c r="BN74" s="201"/>
      <c r="BO74" s="201"/>
      <c r="BP74" s="201"/>
      <c r="BQ74" s="201"/>
      <c r="BR74" s="201"/>
      <c r="BS74" s="201"/>
      <c r="BT74" s="201"/>
      <c r="BU74" s="202"/>
      <c r="DA74" s="16"/>
      <c r="DF74" s="16"/>
    </row>
    <row r="75" spans="1:136"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34"/>
      <c r="AL75" s="235"/>
      <c r="AM75" s="235"/>
      <c r="AN75" s="235"/>
      <c r="AO75" s="235"/>
      <c r="AP75" s="235"/>
      <c r="AQ75" s="235"/>
      <c r="AR75" s="235"/>
      <c r="AS75" s="236"/>
      <c r="AT75" s="1524"/>
      <c r="AU75" s="1525"/>
      <c r="AV75" s="1525"/>
      <c r="AW75" s="1525"/>
      <c r="AX75" s="1525"/>
      <c r="AY75" s="1525"/>
      <c r="AZ75" s="1525"/>
      <c r="BA75" s="1525"/>
      <c r="BB75" s="1525"/>
      <c r="BC75" s="1525"/>
      <c r="BD75" s="1525"/>
      <c r="BE75" s="1525"/>
      <c r="BF75" s="1525"/>
      <c r="BG75" s="1525"/>
      <c r="BH75" s="1525"/>
      <c r="BI75" s="1525"/>
      <c r="BJ75" s="1525"/>
      <c r="BK75" s="1526"/>
      <c r="BL75" s="219"/>
      <c r="BM75" s="220"/>
      <c r="BN75" s="220"/>
      <c r="BO75" s="220"/>
      <c r="BP75" s="220"/>
      <c r="BQ75" s="220"/>
      <c r="BR75" s="220"/>
      <c r="BS75" s="220"/>
      <c r="BT75" s="220"/>
      <c r="BU75" s="221"/>
      <c r="DA75" s="16"/>
      <c r="DF75" s="16"/>
    </row>
    <row r="76" spans="1:136"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34"/>
      <c r="AL76" s="235"/>
      <c r="AM76" s="235"/>
      <c r="AN76" s="235"/>
      <c r="AO76" s="235"/>
      <c r="AP76" s="235"/>
      <c r="AQ76" s="235"/>
      <c r="AR76" s="235"/>
      <c r="AS76" s="236"/>
      <c r="AT76" s="597" t="s">
        <v>329</v>
      </c>
      <c r="AU76" s="1527"/>
      <c r="AV76" s="1527"/>
      <c r="AW76" s="1527"/>
      <c r="AX76" s="1527"/>
      <c r="AY76" s="1527"/>
      <c r="AZ76" s="1527"/>
      <c r="BA76" s="1527"/>
      <c r="BB76" s="1527"/>
      <c r="BC76" s="1528"/>
      <c r="BD76" s="373" t="s">
        <v>330</v>
      </c>
      <c r="BE76" s="1522"/>
      <c r="BF76" s="1522"/>
      <c r="BG76" s="1522"/>
      <c r="BH76" s="1522"/>
      <c r="BI76" s="1522"/>
      <c r="BJ76" s="1522"/>
      <c r="BK76" s="1523"/>
      <c r="BL76" s="219"/>
      <c r="BM76" s="220"/>
      <c r="BN76" s="220"/>
      <c r="BO76" s="220"/>
      <c r="BP76" s="220"/>
      <c r="BQ76" s="220"/>
      <c r="BR76" s="220"/>
      <c r="BS76" s="220"/>
      <c r="BT76" s="220"/>
      <c r="BU76" s="221"/>
      <c r="DA76" s="16"/>
      <c r="DF76" s="16"/>
    </row>
    <row r="77" spans="1:136"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34"/>
      <c r="AL77" s="235"/>
      <c r="AM77" s="235"/>
      <c r="AN77" s="235"/>
      <c r="AO77" s="235"/>
      <c r="AP77" s="235"/>
      <c r="AQ77" s="235"/>
      <c r="AR77" s="235"/>
      <c r="AS77" s="236"/>
      <c r="AT77" s="1529"/>
      <c r="AU77" s="1530"/>
      <c r="AV77" s="1530"/>
      <c r="AW77" s="1530"/>
      <c r="AX77" s="1530"/>
      <c r="AY77" s="1530"/>
      <c r="AZ77" s="1530"/>
      <c r="BA77" s="1530"/>
      <c r="BB77" s="1530"/>
      <c r="BC77" s="1531"/>
      <c r="BD77" s="1532"/>
      <c r="BE77" s="1533"/>
      <c r="BF77" s="1533"/>
      <c r="BG77" s="1533"/>
      <c r="BH77" s="1533"/>
      <c r="BI77" s="1533"/>
      <c r="BJ77" s="1533"/>
      <c r="BK77" s="1534"/>
      <c r="BL77" s="219"/>
      <c r="BM77" s="220"/>
      <c r="BN77" s="220"/>
      <c r="BO77" s="220"/>
      <c r="BP77" s="220"/>
      <c r="BQ77" s="220"/>
      <c r="BR77" s="220"/>
      <c r="BS77" s="220"/>
      <c r="BT77" s="220"/>
      <c r="BU77" s="221"/>
      <c r="DA77" s="16"/>
      <c r="DF77" s="16"/>
    </row>
    <row r="78" spans="1:136"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413"/>
      <c r="AC78" s="414"/>
      <c r="AD78" s="414"/>
      <c r="AE78" s="414"/>
      <c r="AF78" s="414"/>
      <c r="AG78" s="414"/>
      <c r="AH78" s="414"/>
      <c r="AI78" s="414"/>
      <c r="AJ78" s="415"/>
      <c r="AK78" s="535" t="s">
        <v>332</v>
      </c>
      <c r="AL78" s="536"/>
      <c r="AM78" s="536"/>
      <c r="AN78" s="536"/>
      <c r="AO78" s="536"/>
      <c r="AP78" s="536"/>
      <c r="AQ78" s="536"/>
      <c r="AR78" s="536"/>
      <c r="AS78" s="537"/>
      <c r="AT78" s="495" t="s">
        <v>271</v>
      </c>
      <c r="AU78" s="496"/>
      <c r="AV78" s="496"/>
      <c r="AW78" s="496"/>
      <c r="AX78" s="496"/>
      <c r="AY78" s="496"/>
      <c r="AZ78" s="496"/>
      <c r="BA78" s="496"/>
      <c r="BB78" s="496"/>
      <c r="BC78" s="497"/>
      <c r="BD78" s="535" t="s">
        <v>332</v>
      </c>
      <c r="BE78" s="496"/>
      <c r="BF78" s="496"/>
      <c r="BG78" s="496"/>
      <c r="BH78" s="496"/>
      <c r="BI78" s="496"/>
      <c r="BJ78" s="496"/>
      <c r="BK78" s="497"/>
      <c r="BL78" s="535" t="s">
        <v>332</v>
      </c>
      <c r="BM78" s="536"/>
      <c r="BN78" s="536"/>
      <c r="BO78" s="536"/>
      <c r="BP78" s="536"/>
      <c r="BQ78" s="536"/>
      <c r="BR78" s="536"/>
      <c r="BS78" s="536"/>
      <c r="BT78" s="536"/>
      <c r="BU78" s="537"/>
      <c r="DA78" s="16"/>
      <c r="DF78" s="16"/>
    </row>
    <row r="79" spans="1:136" ht="24.7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513"/>
      <c r="AB79" s="531">
        <v>0</v>
      </c>
      <c r="AC79" s="516"/>
      <c r="AD79" s="532"/>
      <c r="AE79" s="515">
        <v>1</v>
      </c>
      <c r="AF79" s="516"/>
      <c r="AG79" s="532"/>
      <c r="AH79" s="515">
        <v>2</v>
      </c>
      <c r="AI79" s="516"/>
      <c r="AJ79" s="517"/>
      <c r="AK79" s="1447"/>
      <c r="AL79" s="1447"/>
      <c r="AM79" s="1447"/>
      <c r="AN79" s="1447"/>
      <c r="AO79" s="1447"/>
      <c r="AP79" s="1447"/>
      <c r="AQ79" s="1447"/>
      <c r="AR79" s="1447"/>
      <c r="AS79" s="1447"/>
      <c r="AT79" s="1507">
        <v>193</v>
      </c>
      <c r="AU79" s="605"/>
      <c r="AV79" s="605"/>
      <c r="AW79" s="605"/>
      <c r="AX79" s="605"/>
      <c r="AY79" s="605"/>
      <c r="AZ79" s="605"/>
      <c r="BA79" s="605"/>
      <c r="BB79" s="605"/>
      <c r="BC79" s="605"/>
      <c r="BD79" s="1447">
        <v>17</v>
      </c>
      <c r="BE79" s="605"/>
      <c r="BF79" s="605"/>
      <c r="BG79" s="605"/>
      <c r="BH79" s="605"/>
      <c r="BI79" s="605"/>
      <c r="BJ79" s="605"/>
      <c r="BK79" s="605"/>
      <c r="BL79" s="347">
        <f t="shared" ref="BL79:BL88" si="2">SUM(AT79:BK79)</f>
        <v>210</v>
      </c>
      <c r="BM79" s="348"/>
      <c r="BN79" s="348"/>
      <c r="BO79" s="348"/>
      <c r="BP79" s="348"/>
      <c r="BQ79" s="348"/>
      <c r="BR79" s="348"/>
      <c r="BS79" s="348"/>
      <c r="BT79" s="348"/>
      <c r="BU79" s="349"/>
      <c r="DA79" s="16"/>
      <c r="DF79" s="16"/>
    </row>
    <row r="80" spans="1:136"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513"/>
      <c r="AB80" s="508">
        <v>0</v>
      </c>
      <c r="AC80" s="509"/>
      <c r="AD80" s="510"/>
      <c r="AE80" s="511">
        <v>2</v>
      </c>
      <c r="AF80" s="509"/>
      <c r="AG80" s="510"/>
      <c r="AH80" s="511">
        <v>2</v>
      </c>
      <c r="AI80" s="509"/>
      <c r="AJ80" s="512"/>
      <c r="AK80" s="1448"/>
      <c r="AL80" s="1448"/>
      <c r="AM80" s="1448"/>
      <c r="AN80" s="1448"/>
      <c r="AO80" s="1448"/>
      <c r="AP80" s="1448"/>
      <c r="AQ80" s="1448"/>
      <c r="AR80" s="1448"/>
      <c r="AS80" s="1448"/>
      <c r="AT80" s="1520">
        <v>2882</v>
      </c>
      <c r="AU80" s="619"/>
      <c r="AV80" s="619"/>
      <c r="AW80" s="619"/>
      <c r="AX80" s="619"/>
      <c r="AY80" s="619"/>
      <c r="AZ80" s="619"/>
      <c r="BA80" s="619"/>
      <c r="BB80" s="619"/>
      <c r="BC80" s="619"/>
      <c r="BD80" s="1448">
        <v>114</v>
      </c>
      <c r="BE80" s="619"/>
      <c r="BF80" s="619"/>
      <c r="BG80" s="619"/>
      <c r="BH80" s="619"/>
      <c r="BI80" s="619"/>
      <c r="BJ80" s="619"/>
      <c r="BK80" s="619"/>
      <c r="BL80" s="330">
        <f t="shared" si="2"/>
        <v>2996</v>
      </c>
      <c r="BM80" s="331"/>
      <c r="BN80" s="331"/>
      <c r="BO80" s="331"/>
      <c r="BP80" s="331"/>
      <c r="BQ80" s="331"/>
      <c r="BR80" s="331"/>
      <c r="BS80" s="331"/>
      <c r="BT80" s="331"/>
      <c r="BU80" s="332"/>
      <c r="DA80" s="16"/>
      <c r="DF80" s="16"/>
    </row>
    <row r="81" spans="1:110"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513"/>
      <c r="AB81" s="508">
        <v>0</v>
      </c>
      <c r="AC81" s="509"/>
      <c r="AD81" s="510"/>
      <c r="AE81" s="511">
        <v>3</v>
      </c>
      <c r="AF81" s="509"/>
      <c r="AG81" s="510"/>
      <c r="AH81" s="511">
        <v>2</v>
      </c>
      <c r="AI81" s="509"/>
      <c r="AJ81" s="512"/>
      <c r="AK81" s="1448"/>
      <c r="AL81" s="1448"/>
      <c r="AM81" s="1448"/>
      <c r="AN81" s="1448"/>
      <c r="AO81" s="1448"/>
      <c r="AP81" s="1448"/>
      <c r="AQ81" s="1448"/>
      <c r="AR81" s="1448"/>
      <c r="AS81" s="1448"/>
      <c r="AT81" s="1520">
        <v>4843</v>
      </c>
      <c r="AU81" s="619"/>
      <c r="AV81" s="619"/>
      <c r="AW81" s="619"/>
      <c r="AX81" s="619"/>
      <c r="AY81" s="619"/>
      <c r="AZ81" s="619"/>
      <c r="BA81" s="619"/>
      <c r="BB81" s="619"/>
      <c r="BC81" s="619"/>
      <c r="BD81" s="1448">
        <v>51</v>
      </c>
      <c r="BE81" s="619"/>
      <c r="BF81" s="619"/>
      <c r="BG81" s="619"/>
      <c r="BH81" s="619"/>
      <c r="BI81" s="619"/>
      <c r="BJ81" s="619"/>
      <c r="BK81" s="619"/>
      <c r="BL81" s="330">
        <f t="shared" si="2"/>
        <v>4894</v>
      </c>
      <c r="BM81" s="331"/>
      <c r="BN81" s="331"/>
      <c r="BO81" s="331"/>
      <c r="BP81" s="331"/>
      <c r="BQ81" s="331"/>
      <c r="BR81" s="331"/>
      <c r="BS81" s="331"/>
      <c r="BT81" s="331"/>
      <c r="BU81" s="332"/>
      <c r="DA81" s="16"/>
      <c r="DF81" s="16"/>
    </row>
    <row r="82" spans="1:110"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513"/>
      <c r="AB82" s="508">
        <v>0</v>
      </c>
      <c r="AC82" s="509"/>
      <c r="AD82" s="510"/>
      <c r="AE82" s="511">
        <v>4</v>
      </c>
      <c r="AF82" s="509"/>
      <c r="AG82" s="510"/>
      <c r="AH82" s="511">
        <v>2</v>
      </c>
      <c r="AI82" s="509"/>
      <c r="AJ82" s="512"/>
      <c r="AK82" s="1448"/>
      <c r="AL82" s="1448"/>
      <c r="AM82" s="1448"/>
      <c r="AN82" s="1448"/>
      <c r="AO82" s="1448"/>
      <c r="AP82" s="1448"/>
      <c r="AQ82" s="1448"/>
      <c r="AR82" s="1448"/>
      <c r="AS82" s="1448"/>
      <c r="AT82" s="1520">
        <v>5617</v>
      </c>
      <c r="AU82" s="619"/>
      <c r="AV82" s="619"/>
      <c r="AW82" s="619"/>
      <c r="AX82" s="619"/>
      <c r="AY82" s="619"/>
      <c r="AZ82" s="619"/>
      <c r="BA82" s="619"/>
      <c r="BB82" s="619"/>
      <c r="BC82" s="619"/>
      <c r="BD82" s="1448"/>
      <c r="BE82" s="619"/>
      <c r="BF82" s="619"/>
      <c r="BG82" s="619"/>
      <c r="BH82" s="619"/>
      <c r="BI82" s="619"/>
      <c r="BJ82" s="619"/>
      <c r="BK82" s="619"/>
      <c r="BL82" s="330">
        <f t="shared" si="2"/>
        <v>5617</v>
      </c>
      <c r="BM82" s="331"/>
      <c r="BN82" s="331"/>
      <c r="BO82" s="331"/>
      <c r="BP82" s="331"/>
      <c r="BQ82" s="331"/>
      <c r="BR82" s="331"/>
      <c r="BS82" s="331"/>
      <c r="BT82" s="331"/>
      <c r="BU82" s="332"/>
      <c r="DA82" s="16"/>
      <c r="DF82" s="16"/>
    </row>
    <row r="83" spans="1:110"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513"/>
      <c r="AB83" s="508">
        <v>0</v>
      </c>
      <c r="AC83" s="509"/>
      <c r="AD83" s="510"/>
      <c r="AE83" s="511">
        <v>5</v>
      </c>
      <c r="AF83" s="509"/>
      <c r="AG83" s="510"/>
      <c r="AH83" s="511">
        <v>2</v>
      </c>
      <c r="AI83" s="509"/>
      <c r="AJ83" s="512"/>
      <c r="AK83" s="1448"/>
      <c r="AL83" s="1448"/>
      <c r="AM83" s="1448"/>
      <c r="AN83" s="1448"/>
      <c r="AO83" s="1448"/>
      <c r="AP83" s="1448"/>
      <c r="AQ83" s="1448"/>
      <c r="AR83" s="1448"/>
      <c r="AS83" s="1448"/>
      <c r="AT83" s="1520">
        <v>3356</v>
      </c>
      <c r="AU83" s="619"/>
      <c r="AV83" s="619"/>
      <c r="AW83" s="619"/>
      <c r="AX83" s="619"/>
      <c r="AY83" s="619"/>
      <c r="AZ83" s="619"/>
      <c r="BA83" s="619"/>
      <c r="BB83" s="619"/>
      <c r="BC83" s="619"/>
      <c r="BD83" s="1448"/>
      <c r="BE83" s="619"/>
      <c r="BF83" s="619"/>
      <c r="BG83" s="619"/>
      <c r="BH83" s="619"/>
      <c r="BI83" s="619"/>
      <c r="BJ83" s="619"/>
      <c r="BK83" s="619"/>
      <c r="BL83" s="330">
        <f t="shared" si="2"/>
        <v>3356</v>
      </c>
      <c r="BM83" s="331"/>
      <c r="BN83" s="331"/>
      <c r="BO83" s="331"/>
      <c r="BP83" s="331"/>
      <c r="BQ83" s="331"/>
      <c r="BR83" s="331"/>
      <c r="BS83" s="331"/>
      <c r="BT83" s="331"/>
      <c r="BU83" s="332"/>
      <c r="DA83" s="16"/>
      <c r="DF83" s="16"/>
    </row>
    <row r="84" spans="1:110"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513"/>
      <c r="AB84" s="508">
        <v>0</v>
      </c>
      <c r="AC84" s="509"/>
      <c r="AD84" s="510"/>
      <c r="AE84" s="511">
        <v>6</v>
      </c>
      <c r="AF84" s="509"/>
      <c r="AG84" s="510"/>
      <c r="AH84" s="511">
        <v>2</v>
      </c>
      <c r="AI84" s="509"/>
      <c r="AJ84" s="512"/>
      <c r="AK84" s="1448"/>
      <c r="AL84" s="1448"/>
      <c r="AM84" s="1448"/>
      <c r="AN84" s="1448"/>
      <c r="AO84" s="1448"/>
      <c r="AP84" s="1448"/>
      <c r="AQ84" s="1448"/>
      <c r="AR84" s="1448"/>
      <c r="AS84" s="1448"/>
      <c r="AT84" s="1520">
        <v>4866</v>
      </c>
      <c r="AU84" s="619"/>
      <c r="AV84" s="619"/>
      <c r="AW84" s="619"/>
      <c r="AX84" s="619"/>
      <c r="AY84" s="619"/>
      <c r="AZ84" s="619"/>
      <c r="BA84" s="619"/>
      <c r="BB84" s="619"/>
      <c r="BC84" s="619"/>
      <c r="BD84" s="1448"/>
      <c r="BE84" s="619"/>
      <c r="BF84" s="619"/>
      <c r="BG84" s="619"/>
      <c r="BH84" s="619"/>
      <c r="BI84" s="619"/>
      <c r="BJ84" s="619"/>
      <c r="BK84" s="619"/>
      <c r="BL84" s="330">
        <f t="shared" si="2"/>
        <v>4866</v>
      </c>
      <c r="BM84" s="331"/>
      <c r="BN84" s="331"/>
      <c r="BO84" s="331"/>
      <c r="BP84" s="331"/>
      <c r="BQ84" s="331"/>
      <c r="BR84" s="331"/>
      <c r="BS84" s="331"/>
      <c r="BT84" s="331"/>
      <c r="BU84" s="332"/>
      <c r="DA84" s="16"/>
      <c r="DF84" s="16"/>
    </row>
    <row r="85" spans="1:110"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513"/>
      <c r="AB85" s="508">
        <v>0</v>
      </c>
      <c r="AC85" s="509"/>
      <c r="AD85" s="510"/>
      <c r="AE85" s="511">
        <v>7</v>
      </c>
      <c r="AF85" s="509"/>
      <c r="AG85" s="510"/>
      <c r="AH85" s="511">
        <v>2</v>
      </c>
      <c r="AI85" s="509"/>
      <c r="AJ85" s="512"/>
      <c r="AK85" s="1448"/>
      <c r="AL85" s="1448"/>
      <c r="AM85" s="1448"/>
      <c r="AN85" s="1448"/>
      <c r="AO85" s="1448"/>
      <c r="AP85" s="1448"/>
      <c r="AQ85" s="1448"/>
      <c r="AR85" s="1448"/>
      <c r="AS85" s="1448"/>
      <c r="AT85" s="1520">
        <v>4517</v>
      </c>
      <c r="AU85" s="619"/>
      <c r="AV85" s="619"/>
      <c r="AW85" s="619"/>
      <c r="AX85" s="619"/>
      <c r="AY85" s="619"/>
      <c r="AZ85" s="619"/>
      <c r="BA85" s="619"/>
      <c r="BB85" s="619"/>
      <c r="BC85" s="619"/>
      <c r="BD85" s="1448"/>
      <c r="BE85" s="619"/>
      <c r="BF85" s="619"/>
      <c r="BG85" s="619"/>
      <c r="BH85" s="619"/>
      <c r="BI85" s="619"/>
      <c r="BJ85" s="619"/>
      <c r="BK85" s="619"/>
      <c r="BL85" s="330">
        <f t="shared" si="2"/>
        <v>4517</v>
      </c>
      <c r="BM85" s="331"/>
      <c r="BN85" s="331"/>
      <c r="BO85" s="331"/>
      <c r="BP85" s="331"/>
      <c r="BQ85" s="331"/>
      <c r="BR85" s="331"/>
      <c r="BS85" s="331"/>
      <c r="BT85" s="331"/>
      <c r="BU85" s="332"/>
      <c r="DA85" s="16"/>
      <c r="DF85" s="16"/>
    </row>
    <row r="86" spans="1:110"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513"/>
      <c r="AB86" s="508">
        <v>0</v>
      </c>
      <c r="AC86" s="509"/>
      <c r="AD86" s="510"/>
      <c r="AE86" s="511">
        <v>8</v>
      </c>
      <c r="AF86" s="509"/>
      <c r="AG86" s="510"/>
      <c r="AH86" s="511">
        <v>2</v>
      </c>
      <c r="AI86" s="509"/>
      <c r="AJ86" s="512"/>
      <c r="AK86" s="1448"/>
      <c r="AL86" s="1448"/>
      <c r="AM86" s="1448"/>
      <c r="AN86" s="1448"/>
      <c r="AO86" s="1448"/>
      <c r="AP86" s="1448"/>
      <c r="AQ86" s="1448"/>
      <c r="AR86" s="1448"/>
      <c r="AS86" s="1448"/>
      <c r="AT86" s="1520">
        <v>3915</v>
      </c>
      <c r="AU86" s="619"/>
      <c r="AV86" s="619"/>
      <c r="AW86" s="619"/>
      <c r="AX86" s="619"/>
      <c r="AY86" s="619"/>
      <c r="AZ86" s="619"/>
      <c r="BA86" s="619"/>
      <c r="BB86" s="619"/>
      <c r="BC86" s="619"/>
      <c r="BD86" s="1448"/>
      <c r="BE86" s="619"/>
      <c r="BF86" s="619"/>
      <c r="BG86" s="619"/>
      <c r="BH86" s="619"/>
      <c r="BI86" s="619"/>
      <c r="BJ86" s="619"/>
      <c r="BK86" s="619"/>
      <c r="BL86" s="330">
        <f t="shared" si="2"/>
        <v>3915</v>
      </c>
      <c r="BM86" s="331"/>
      <c r="BN86" s="331"/>
      <c r="BO86" s="331"/>
      <c r="BP86" s="331"/>
      <c r="BQ86" s="331"/>
      <c r="BR86" s="331"/>
      <c r="BS86" s="331"/>
      <c r="BT86" s="331"/>
      <c r="BU86" s="332"/>
      <c r="DA86" s="16"/>
      <c r="DF86" s="16"/>
    </row>
    <row r="87" spans="1:110"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513"/>
      <c r="AB87" s="508">
        <v>0</v>
      </c>
      <c r="AC87" s="509"/>
      <c r="AD87" s="510"/>
      <c r="AE87" s="511">
        <v>9</v>
      </c>
      <c r="AF87" s="509"/>
      <c r="AG87" s="510"/>
      <c r="AH87" s="511">
        <v>2</v>
      </c>
      <c r="AI87" s="509"/>
      <c r="AJ87" s="512"/>
      <c r="AK87" s="1448"/>
      <c r="AL87" s="1448"/>
      <c r="AM87" s="1448"/>
      <c r="AN87" s="1448"/>
      <c r="AO87" s="1448"/>
      <c r="AP87" s="1448"/>
      <c r="AQ87" s="1448"/>
      <c r="AR87" s="1448"/>
      <c r="AS87" s="1448"/>
      <c r="AT87" s="1520">
        <v>9060</v>
      </c>
      <c r="AU87" s="619"/>
      <c r="AV87" s="619"/>
      <c r="AW87" s="619"/>
      <c r="AX87" s="619"/>
      <c r="AY87" s="619"/>
      <c r="AZ87" s="619"/>
      <c r="BA87" s="619"/>
      <c r="BB87" s="619"/>
      <c r="BC87" s="619"/>
      <c r="BD87" s="1448"/>
      <c r="BE87" s="619"/>
      <c r="BF87" s="619"/>
      <c r="BG87" s="619"/>
      <c r="BH87" s="619"/>
      <c r="BI87" s="619"/>
      <c r="BJ87" s="619"/>
      <c r="BK87" s="619"/>
      <c r="BL87" s="330">
        <f t="shared" si="2"/>
        <v>9060</v>
      </c>
      <c r="BM87" s="331"/>
      <c r="BN87" s="331"/>
      <c r="BO87" s="331"/>
      <c r="BP87" s="331"/>
      <c r="BQ87" s="331"/>
      <c r="BR87" s="331"/>
      <c r="BS87" s="331"/>
      <c r="BT87" s="331"/>
      <c r="BU87" s="332"/>
      <c r="DA87" s="16"/>
      <c r="DF87" s="16"/>
    </row>
    <row r="88" spans="1:110" ht="22.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513"/>
      <c r="AB88" s="521">
        <v>1</v>
      </c>
      <c r="AC88" s="519"/>
      <c r="AD88" s="520"/>
      <c r="AE88" s="518">
        <v>0</v>
      </c>
      <c r="AF88" s="519"/>
      <c r="AG88" s="520"/>
      <c r="AH88" s="518">
        <v>2</v>
      </c>
      <c r="AI88" s="519"/>
      <c r="AJ88" s="533"/>
      <c r="AK88" s="321">
        <f>SUM(AK79:AS87)</f>
        <v>0</v>
      </c>
      <c r="AL88" s="321"/>
      <c r="AM88" s="321"/>
      <c r="AN88" s="321"/>
      <c r="AO88" s="321"/>
      <c r="AP88" s="321"/>
      <c r="AQ88" s="321"/>
      <c r="AR88" s="321"/>
      <c r="AS88" s="321"/>
      <c r="AT88" s="486">
        <f>SUM(AT79:BC87)</f>
        <v>39249</v>
      </c>
      <c r="AU88" s="534"/>
      <c r="AV88" s="534"/>
      <c r="AW88" s="534"/>
      <c r="AX88" s="534"/>
      <c r="AY88" s="534"/>
      <c r="AZ88" s="534"/>
      <c r="BA88" s="534"/>
      <c r="BB88" s="534"/>
      <c r="BC88" s="534"/>
      <c r="BD88" s="321">
        <f>SUM(BD79:BK87)</f>
        <v>182</v>
      </c>
      <c r="BE88" s="534"/>
      <c r="BF88" s="534"/>
      <c r="BG88" s="534"/>
      <c r="BH88" s="534"/>
      <c r="BI88" s="534"/>
      <c r="BJ88" s="534"/>
      <c r="BK88" s="534"/>
      <c r="BL88" s="321">
        <f t="shared" si="2"/>
        <v>39431</v>
      </c>
      <c r="BM88" s="534"/>
      <c r="BN88" s="534"/>
      <c r="BO88" s="534"/>
      <c r="BP88" s="534"/>
      <c r="BQ88" s="534"/>
      <c r="BR88" s="534"/>
      <c r="BS88" s="534"/>
      <c r="BT88" s="534"/>
      <c r="BU88" s="546"/>
      <c r="DA88" s="16"/>
      <c r="DF88" s="16"/>
    </row>
    <row r="89" spans="1:110" ht="1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24"/>
      <c r="AC89" s="24"/>
      <c r="AD89" s="24"/>
      <c r="AE89" s="24"/>
      <c r="AF89" s="24"/>
      <c r="AG89" s="24"/>
      <c r="AH89" s="24"/>
      <c r="AI89" s="24"/>
      <c r="AJ89" s="24"/>
      <c r="AS89" s="25"/>
      <c r="DA89" s="16"/>
      <c r="DF89" s="16"/>
    </row>
    <row r="90" spans="1:110"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513"/>
      <c r="AB90" s="531">
        <v>1</v>
      </c>
      <c r="AC90" s="516"/>
      <c r="AD90" s="532"/>
      <c r="AE90" s="515">
        <v>1</v>
      </c>
      <c r="AF90" s="516"/>
      <c r="AG90" s="532"/>
      <c r="AH90" s="515">
        <v>2</v>
      </c>
      <c r="AI90" s="516"/>
      <c r="AJ90" s="517"/>
      <c r="AK90" s="347">
        <f>SUM(AK79:AS81)</f>
        <v>0</v>
      </c>
      <c r="AL90" s="347"/>
      <c r="AM90" s="347"/>
      <c r="AN90" s="347"/>
      <c r="AO90" s="347"/>
      <c r="AP90" s="347"/>
      <c r="AQ90" s="347"/>
      <c r="AR90" s="347"/>
      <c r="AS90" s="347"/>
      <c r="AT90" s="489">
        <f>SUM(AT79:BC81)</f>
        <v>7918</v>
      </c>
      <c r="AU90" s="348"/>
      <c r="AV90" s="348"/>
      <c r="AW90" s="348"/>
      <c r="AX90" s="348"/>
      <c r="AY90" s="348"/>
      <c r="AZ90" s="348"/>
      <c r="BA90" s="348"/>
      <c r="BB90" s="348"/>
      <c r="BC90" s="348"/>
      <c r="BD90" s="347">
        <f>SUM(BD79:BK81)</f>
        <v>182</v>
      </c>
      <c r="BE90" s="348"/>
      <c r="BF90" s="348"/>
      <c r="BG90" s="348"/>
      <c r="BH90" s="348"/>
      <c r="BI90" s="348"/>
      <c r="BJ90" s="348"/>
      <c r="BK90" s="348"/>
      <c r="BL90" s="347">
        <f>SUM(AT90:BK90)</f>
        <v>8100</v>
      </c>
      <c r="BM90" s="348"/>
      <c r="BN90" s="348"/>
      <c r="BO90" s="348"/>
      <c r="BP90" s="348"/>
      <c r="BQ90" s="348"/>
      <c r="BR90" s="348"/>
      <c r="BS90" s="348"/>
      <c r="BT90" s="348"/>
      <c r="BU90" s="349"/>
      <c r="DA90" s="16"/>
      <c r="DF90" s="16"/>
    </row>
    <row r="91" spans="1:110"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513"/>
      <c r="AB91" s="508">
        <v>1</v>
      </c>
      <c r="AC91" s="509"/>
      <c r="AD91" s="510"/>
      <c r="AE91" s="511">
        <v>2</v>
      </c>
      <c r="AF91" s="509"/>
      <c r="AG91" s="510"/>
      <c r="AH91" s="511">
        <v>2</v>
      </c>
      <c r="AI91" s="509"/>
      <c r="AJ91" s="512"/>
      <c r="AK91" s="330">
        <f>SUM(AK82:AS85)</f>
        <v>0</v>
      </c>
      <c r="AL91" s="330"/>
      <c r="AM91" s="330"/>
      <c r="AN91" s="330"/>
      <c r="AO91" s="330"/>
      <c r="AP91" s="330"/>
      <c r="AQ91" s="330"/>
      <c r="AR91" s="330"/>
      <c r="AS91" s="330"/>
      <c r="AT91" s="483">
        <f>SUM(AT82:BC85)</f>
        <v>18356</v>
      </c>
      <c r="AU91" s="331"/>
      <c r="AV91" s="331"/>
      <c r="AW91" s="331"/>
      <c r="AX91" s="331"/>
      <c r="AY91" s="331"/>
      <c r="AZ91" s="331"/>
      <c r="BA91" s="331"/>
      <c r="BB91" s="331"/>
      <c r="BC91" s="331"/>
      <c r="BD91" s="330">
        <f>SUM(BD82:BK85)</f>
        <v>0</v>
      </c>
      <c r="BE91" s="331"/>
      <c r="BF91" s="331"/>
      <c r="BG91" s="331"/>
      <c r="BH91" s="331"/>
      <c r="BI91" s="331"/>
      <c r="BJ91" s="331"/>
      <c r="BK91" s="331"/>
      <c r="BL91" s="330">
        <f>SUM(AT91:BK91)</f>
        <v>18356</v>
      </c>
      <c r="BM91" s="331"/>
      <c r="BN91" s="331"/>
      <c r="BO91" s="331"/>
      <c r="BP91" s="331"/>
      <c r="BQ91" s="331"/>
      <c r="BR91" s="331"/>
      <c r="BS91" s="331"/>
      <c r="BT91" s="331"/>
      <c r="BU91" s="332"/>
      <c r="DA91" s="16"/>
      <c r="DF91" s="16"/>
    </row>
    <row r="92" spans="1:110"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508">
        <v>1</v>
      </c>
      <c r="AC92" s="509"/>
      <c r="AD92" s="510"/>
      <c r="AE92" s="511">
        <v>3</v>
      </c>
      <c r="AF92" s="509"/>
      <c r="AG92" s="510"/>
      <c r="AH92" s="511">
        <v>2</v>
      </c>
      <c r="AI92" s="509"/>
      <c r="AJ92" s="512"/>
      <c r="AK92" s="330">
        <f>AK86</f>
        <v>0</v>
      </c>
      <c r="AL92" s="330"/>
      <c r="AM92" s="330"/>
      <c r="AN92" s="330"/>
      <c r="AO92" s="330"/>
      <c r="AP92" s="330"/>
      <c r="AQ92" s="330"/>
      <c r="AR92" s="330"/>
      <c r="AS92" s="330"/>
      <c r="AT92" s="483">
        <f>AT86</f>
        <v>3915</v>
      </c>
      <c r="AU92" s="331"/>
      <c r="AV92" s="331"/>
      <c r="AW92" s="331"/>
      <c r="AX92" s="331"/>
      <c r="AY92" s="331"/>
      <c r="AZ92" s="331"/>
      <c r="BA92" s="331"/>
      <c r="BB92" s="331"/>
      <c r="BC92" s="331"/>
      <c r="BD92" s="330">
        <f>BD86</f>
        <v>0</v>
      </c>
      <c r="BE92" s="331"/>
      <c r="BF92" s="331"/>
      <c r="BG92" s="331"/>
      <c r="BH92" s="331"/>
      <c r="BI92" s="331"/>
      <c r="BJ92" s="331"/>
      <c r="BK92" s="331"/>
      <c r="BL92" s="330">
        <f>SUM(AT92:BK92)</f>
        <v>3915</v>
      </c>
      <c r="BM92" s="331"/>
      <c r="BN92" s="331"/>
      <c r="BO92" s="331"/>
      <c r="BP92" s="331"/>
      <c r="BQ92" s="331"/>
      <c r="BR92" s="331"/>
      <c r="BS92" s="331"/>
      <c r="BT92" s="331"/>
      <c r="BU92" s="332"/>
      <c r="DA92" s="16"/>
      <c r="DF92" s="16"/>
    </row>
    <row r="93" spans="1:11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521">
        <v>1</v>
      </c>
      <c r="AC93" s="519"/>
      <c r="AD93" s="520"/>
      <c r="AE93" s="518">
        <v>4</v>
      </c>
      <c r="AF93" s="519"/>
      <c r="AG93" s="520"/>
      <c r="AH93" s="518">
        <v>2</v>
      </c>
      <c r="AI93" s="519"/>
      <c r="AJ93" s="533"/>
      <c r="AK93" s="321">
        <f>AK87</f>
        <v>0</v>
      </c>
      <c r="AL93" s="321"/>
      <c r="AM93" s="321"/>
      <c r="AN93" s="321"/>
      <c r="AO93" s="321"/>
      <c r="AP93" s="321"/>
      <c r="AQ93" s="321"/>
      <c r="AR93" s="321"/>
      <c r="AS93" s="321"/>
      <c r="AT93" s="486">
        <f>AT87</f>
        <v>9060</v>
      </c>
      <c r="AU93" s="534"/>
      <c r="AV93" s="534"/>
      <c r="AW93" s="534"/>
      <c r="AX93" s="534"/>
      <c r="AY93" s="534"/>
      <c r="AZ93" s="534"/>
      <c r="BA93" s="534"/>
      <c r="BB93" s="534"/>
      <c r="BC93" s="534"/>
      <c r="BD93" s="321">
        <f>BD87</f>
        <v>0</v>
      </c>
      <c r="BE93" s="534"/>
      <c r="BF93" s="534"/>
      <c r="BG93" s="534"/>
      <c r="BH93" s="534"/>
      <c r="BI93" s="534"/>
      <c r="BJ93" s="534"/>
      <c r="BK93" s="534"/>
      <c r="BL93" s="321">
        <f>SUM(AT93:BK93)</f>
        <v>9060</v>
      </c>
      <c r="BM93" s="534"/>
      <c r="BN93" s="534"/>
      <c r="BO93" s="534"/>
      <c r="BP93" s="534"/>
      <c r="BQ93" s="534"/>
      <c r="BR93" s="534"/>
      <c r="BS93" s="534"/>
      <c r="BT93" s="534"/>
      <c r="BU93" s="546"/>
      <c r="DA93" s="16"/>
      <c r="DF93" s="16"/>
    </row>
    <row r="94" spans="1:110" ht="11.25" customHeight="1" thickBot="1">
      <c r="M94" s="16"/>
      <c r="R94" s="16"/>
      <c r="U94" s="17"/>
      <c r="V94" s="17"/>
      <c r="W94" s="17"/>
      <c r="AB94" s="24"/>
      <c r="AC94" s="24"/>
      <c r="AD94" s="24"/>
      <c r="AE94" s="24"/>
      <c r="AF94" s="24"/>
      <c r="AG94" s="24"/>
      <c r="AH94" s="24"/>
      <c r="AI94" s="24"/>
      <c r="AJ94" s="24"/>
      <c r="AS94" s="25"/>
      <c r="DA94" s="16"/>
      <c r="DF94" s="16"/>
    </row>
    <row r="95" spans="1:110" ht="15" customHeight="1">
      <c r="A95" s="433" t="s">
        <v>14</v>
      </c>
      <c r="B95" s="547"/>
      <c r="C95" s="547"/>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513"/>
      <c r="AB95" s="531">
        <v>1</v>
      </c>
      <c r="AC95" s="516"/>
      <c r="AD95" s="532"/>
      <c r="AE95" s="515">
        <v>5</v>
      </c>
      <c r="AF95" s="516"/>
      <c r="AG95" s="532"/>
      <c r="AH95" s="515">
        <v>2</v>
      </c>
      <c r="AI95" s="516"/>
      <c r="AJ95" s="517"/>
      <c r="AK95" s="1447"/>
      <c r="AL95" s="1447"/>
      <c r="AM95" s="1447"/>
      <c r="AN95" s="1447"/>
      <c r="AO95" s="1447"/>
      <c r="AP95" s="1447"/>
      <c r="AQ95" s="1447"/>
      <c r="AR95" s="1447"/>
      <c r="AS95" s="1447"/>
      <c r="AT95" s="1507">
        <v>17513</v>
      </c>
      <c r="AU95" s="605"/>
      <c r="AV95" s="605"/>
      <c r="AW95" s="605"/>
      <c r="AX95" s="605"/>
      <c r="AY95" s="605"/>
      <c r="AZ95" s="605"/>
      <c r="BA95" s="605"/>
      <c r="BB95" s="605"/>
      <c r="BC95" s="605"/>
      <c r="BD95" s="1447">
        <v>121</v>
      </c>
      <c r="BE95" s="605"/>
      <c r="BF95" s="605"/>
      <c r="BG95" s="605"/>
      <c r="BH95" s="605"/>
      <c r="BI95" s="605"/>
      <c r="BJ95" s="605"/>
      <c r="BK95" s="605"/>
      <c r="BL95" s="347">
        <f>SUM(AT95:BK95)</f>
        <v>17634</v>
      </c>
      <c r="BM95" s="348"/>
      <c r="BN95" s="348"/>
      <c r="BO95" s="348"/>
      <c r="BP95" s="348"/>
      <c r="BQ95" s="348"/>
      <c r="BR95" s="348"/>
      <c r="BS95" s="348"/>
      <c r="BT95" s="348"/>
      <c r="BU95" s="349"/>
      <c r="DA95" s="16"/>
      <c r="DF95" s="16"/>
    </row>
    <row r="96" spans="1:110" ht="15" customHeight="1">
      <c r="A96" s="548"/>
      <c r="B96" s="549"/>
      <c r="C96" s="549"/>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508">
        <v>1</v>
      </c>
      <c r="AC96" s="509"/>
      <c r="AD96" s="510"/>
      <c r="AE96" s="511">
        <v>6</v>
      </c>
      <c r="AF96" s="509"/>
      <c r="AG96" s="510"/>
      <c r="AH96" s="511">
        <v>2</v>
      </c>
      <c r="AI96" s="509"/>
      <c r="AJ96" s="512"/>
      <c r="AK96" s="1448"/>
      <c r="AL96" s="1448"/>
      <c r="AM96" s="1448"/>
      <c r="AN96" s="1448"/>
      <c r="AO96" s="1448"/>
      <c r="AP96" s="1448"/>
      <c r="AQ96" s="1448"/>
      <c r="AR96" s="1448"/>
      <c r="AS96" s="1448"/>
      <c r="AT96" s="1520">
        <v>2610</v>
      </c>
      <c r="AU96" s="619"/>
      <c r="AV96" s="619"/>
      <c r="AW96" s="619"/>
      <c r="AX96" s="619"/>
      <c r="AY96" s="619"/>
      <c r="AZ96" s="619"/>
      <c r="BA96" s="619"/>
      <c r="BB96" s="619"/>
      <c r="BC96" s="619"/>
      <c r="BD96" s="1448"/>
      <c r="BE96" s="619"/>
      <c r="BF96" s="619"/>
      <c r="BG96" s="619"/>
      <c r="BH96" s="619"/>
      <c r="BI96" s="619"/>
      <c r="BJ96" s="619"/>
      <c r="BK96" s="619"/>
      <c r="BL96" s="330">
        <f>SUM(AT96:BK96)</f>
        <v>2610</v>
      </c>
      <c r="BM96" s="331"/>
      <c r="BN96" s="331"/>
      <c r="BO96" s="331"/>
      <c r="BP96" s="331"/>
      <c r="BQ96" s="331"/>
      <c r="BR96" s="331"/>
      <c r="BS96" s="331"/>
      <c r="BT96" s="331"/>
      <c r="BU96" s="332"/>
      <c r="DA96" s="16"/>
      <c r="DF96" s="16"/>
    </row>
    <row r="97" spans="1:110" ht="15" customHeight="1">
      <c r="A97" s="550"/>
      <c r="B97" s="549"/>
      <c r="C97" s="549"/>
      <c r="D97" s="551"/>
      <c r="E97" s="551"/>
      <c r="F97" s="552"/>
      <c r="G97" s="245" t="s">
        <v>10</v>
      </c>
      <c r="H97" s="246"/>
      <c r="I97" s="246"/>
      <c r="J97" s="246"/>
      <c r="K97" s="246"/>
      <c r="L97" s="246"/>
      <c r="M97" s="246"/>
      <c r="N97" s="246"/>
      <c r="O97" s="246"/>
      <c r="P97" s="246"/>
      <c r="Q97" s="246"/>
      <c r="R97" s="246"/>
      <c r="S97" s="246"/>
      <c r="T97" s="246"/>
      <c r="U97" s="246"/>
      <c r="V97" s="246"/>
      <c r="W97" s="246"/>
      <c r="X97" s="246"/>
      <c r="Y97" s="246"/>
      <c r="Z97" s="246"/>
      <c r="AA97" s="513"/>
      <c r="AB97" s="508">
        <v>1</v>
      </c>
      <c r="AC97" s="509"/>
      <c r="AD97" s="510"/>
      <c r="AE97" s="511">
        <v>7</v>
      </c>
      <c r="AF97" s="509"/>
      <c r="AG97" s="510"/>
      <c r="AH97" s="511">
        <v>2</v>
      </c>
      <c r="AI97" s="509"/>
      <c r="AJ97" s="512"/>
      <c r="AK97" s="1448"/>
      <c r="AL97" s="1448"/>
      <c r="AM97" s="1448"/>
      <c r="AN97" s="1448"/>
      <c r="AO97" s="1448"/>
      <c r="AP97" s="1448"/>
      <c r="AQ97" s="1448"/>
      <c r="AR97" s="1448"/>
      <c r="AS97" s="1448"/>
      <c r="AT97" s="1520">
        <v>6039</v>
      </c>
      <c r="AU97" s="619"/>
      <c r="AV97" s="619"/>
      <c r="AW97" s="619"/>
      <c r="AX97" s="619"/>
      <c r="AY97" s="619"/>
      <c r="AZ97" s="619"/>
      <c r="BA97" s="619"/>
      <c r="BB97" s="619"/>
      <c r="BC97" s="619"/>
      <c r="BD97" s="1448"/>
      <c r="BE97" s="619"/>
      <c r="BF97" s="619"/>
      <c r="BG97" s="619"/>
      <c r="BH97" s="619"/>
      <c r="BI97" s="619"/>
      <c r="BJ97" s="619"/>
      <c r="BK97" s="619"/>
      <c r="BL97" s="330">
        <f>SUM(AT97:BK97)</f>
        <v>6039</v>
      </c>
      <c r="BM97" s="331"/>
      <c r="BN97" s="331"/>
      <c r="BO97" s="331"/>
      <c r="BP97" s="331"/>
      <c r="BQ97" s="331"/>
      <c r="BR97" s="331"/>
      <c r="BS97" s="331"/>
      <c r="BT97" s="331"/>
      <c r="BU97" s="332"/>
      <c r="DA97" s="16"/>
      <c r="DF97" s="16"/>
    </row>
    <row r="98" spans="1:110"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513"/>
      <c r="AB98" s="521">
        <v>1</v>
      </c>
      <c r="AC98" s="519"/>
      <c r="AD98" s="520"/>
      <c r="AE98" s="518">
        <v>8</v>
      </c>
      <c r="AF98" s="519"/>
      <c r="AG98" s="520"/>
      <c r="AH98" s="518">
        <v>2</v>
      </c>
      <c r="AI98" s="519"/>
      <c r="AJ98" s="533"/>
      <c r="AK98" s="321">
        <f>SUM(AK95:AS97)</f>
        <v>0</v>
      </c>
      <c r="AL98" s="321"/>
      <c r="AM98" s="321"/>
      <c r="AN98" s="321"/>
      <c r="AO98" s="321"/>
      <c r="AP98" s="321"/>
      <c r="AQ98" s="321"/>
      <c r="AR98" s="321"/>
      <c r="AS98" s="321"/>
      <c r="AT98" s="486">
        <f>SUM(AT95:BC97)</f>
        <v>26162</v>
      </c>
      <c r="AU98" s="534"/>
      <c r="AV98" s="534"/>
      <c r="AW98" s="534"/>
      <c r="AX98" s="534"/>
      <c r="AY98" s="534"/>
      <c r="AZ98" s="534"/>
      <c r="BA98" s="534"/>
      <c r="BB98" s="534"/>
      <c r="BC98" s="534"/>
      <c r="BD98" s="321">
        <f>SUM(BD95:BK97)</f>
        <v>121</v>
      </c>
      <c r="BE98" s="534"/>
      <c r="BF98" s="534"/>
      <c r="BG98" s="534"/>
      <c r="BH98" s="534"/>
      <c r="BI98" s="534"/>
      <c r="BJ98" s="534"/>
      <c r="BK98" s="534"/>
      <c r="BL98" s="321">
        <f>SUM(AT98:BK98)</f>
        <v>26283</v>
      </c>
      <c r="BM98" s="534"/>
      <c r="BN98" s="534"/>
      <c r="BO98" s="534"/>
      <c r="BP98" s="534"/>
      <c r="BQ98" s="534"/>
      <c r="BR98" s="534"/>
      <c r="BS98" s="534"/>
      <c r="BT98" s="534"/>
      <c r="BU98" s="546"/>
      <c r="DA98" s="16"/>
      <c r="DF98" s="16"/>
    </row>
  </sheetData>
  <sheetProtection algorithmName="SHA-512" hashValue="loMmbLCS9PC3hnHo64XCbys4pmBU2WRB4unVN3tfQ5P3BeM9gOQc9KwL/2McZTEdeUJ5gD3Vkau4cm4gr5gcUg==" saltValue="zLrnJz242+uTFc0W6zxrvg==" spinCount="100000" sheet="1" objects="1" scenarios="1" selectLockedCells="1"/>
  <mergeCells count="732">
    <mergeCell ref="BL97:BU97"/>
    <mergeCell ref="AT98:BC98"/>
    <mergeCell ref="BD98:BK98"/>
    <mergeCell ref="BL98:BU98"/>
    <mergeCell ref="BD95:BK95"/>
    <mergeCell ref="AK98:AS98"/>
    <mergeCell ref="BL93:BU93"/>
    <mergeCell ref="AK95:AS95"/>
    <mergeCell ref="AE98:AG98"/>
    <mergeCell ref="AH98:AJ98"/>
    <mergeCell ref="AK93:AS93"/>
    <mergeCell ref="AT93:BC93"/>
    <mergeCell ref="BD93:BK93"/>
    <mergeCell ref="AT95:BC95"/>
    <mergeCell ref="AK97:AS97"/>
    <mergeCell ref="BD97:BK97"/>
    <mergeCell ref="BD96:BK96"/>
    <mergeCell ref="BL95:BU95"/>
    <mergeCell ref="AT97:BC97"/>
    <mergeCell ref="AT96:BC96"/>
    <mergeCell ref="BL96:BU96"/>
    <mergeCell ref="AE96:AG96"/>
    <mergeCell ref="AH96:AJ96"/>
    <mergeCell ref="AK96:AS96"/>
    <mergeCell ref="AK85:AS85"/>
    <mergeCell ref="AT85:BC85"/>
    <mergeCell ref="BD81:BK81"/>
    <mergeCell ref="AK84:AS84"/>
    <mergeCell ref="AT84:BC84"/>
    <mergeCell ref="BD84:BK84"/>
    <mergeCell ref="AT83:BC83"/>
    <mergeCell ref="AK83:AS83"/>
    <mergeCell ref="BD83:BK83"/>
    <mergeCell ref="AT82:BC82"/>
    <mergeCell ref="AK82:AS82"/>
    <mergeCell ref="AK81:AS81"/>
    <mergeCell ref="BD82:BK82"/>
    <mergeCell ref="A98:C98"/>
    <mergeCell ref="G98:AA98"/>
    <mergeCell ref="AB98:AD98"/>
    <mergeCell ref="G96:AA96"/>
    <mergeCell ref="AB96:AD96"/>
    <mergeCell ref="AK87:AS87"/>
    <mergeCell ref="AT87:BC87"/>
    <mergeCell ref="AE95:AG95"/>
    <mergeCell ref="AH95:AJ95"/>
    <mergeCell ref="A79:F93"/>
    <mergeCell ref="G97:AA97"/>
    <mergeCell ref="AB97:AD97"/>
    <mergeCell ref="AE97:AG97"/>
    <mergeCell ref="AH97:AJ97"/>
    <mergeCell ref="A95:C97"/>
    <mergeCell ref="G93:AA93"/>
    <mergeCell ref="AB93:AD93"/>
    <mergeCell ref="AE93:AG93"/>
    <mergeCell ref="AH93:AJ93"/>
    <mergeCell ref="G92:AA92"/>
    <mergeCell ref="AB92:AD92"/>
    <mergeCell ref="AE92:AG92"/>
    <mergeCell ref="AH92:AJ92"/>
    <mergeCell ref="D95:F98"/>
    <mergeCell ref="G95:AA95"/>
    <mergeCell ref="AB95:AD95"/>
    <mergeCell ref="G87:AA87"/>
    <mergeCell ref="AB87:AD87"/>
    <mergeCell ref="AE87:AG87"/>
    <mergeCell ref="AH87:AJ87"/>
    <mergeCell ref="G86:AA86"/>
    <mergeCell ref="AB86:AD86"/>
    <mergeCell ref="AE86:AG86"/>
    <mergeCell ref="AH86:AJ86"/>
    <mergeCell ref="G90:AA90"/>
    <mergeCell ref="AB90:AD90"/>
    <mergeCell ref="AE90:AG90"/>
    <mergeCell ref="AH90:AJ90"/>
    <mergeCell ref="G88:AA88"/>
    <mergeCell ref="AB88:AD88"/>
    <mergeCell ref="AE88:AG88"/>
    <mergeCell ref="AH88:AJ88"/>
    <mergeCell ref="G91:AA91"/>
    <mergeCell ref="AB91:AD91"/>
    <mergeCell ref="AE91:AG91"/>
    <mergeCell ref="AH91:AJ91"/>
    <mergeCell ref="G83:AA83"/>
    <mergeCell ref="AB83:AD83"/>
    <mergeCell ref="AE83:AG83"/>
    <mergeCell ref="AH83:AJ83"/>
    <mergeCell ref="G82:AA82"/>
    <mergeCell ref="AB82:AD82"/>
    <mergeCell ref="AE82:AG82"/>
    <mergeCell ref="AH82:AJ82"/>
    <mergeCell ref="G85:AA85"/>
    <mergeCell ref="AB85:AD85"/>
    <mergeCell ref="AE85:AG85"/>
    <mergeCell ref="AH85:AJ85"/>
    <mergeCell ref="G84:AA84"/>
    <mergeCell ref="AB84:AD84"/>
    <mergeCell ref="AE84:AG84"/>
    <mergeCell ref="AH84:AJ84"/>
    <mergeCell ref="G81:AA81"/>
    <mergeCell ref="AB81:AD81"/>
    <mergeCell ref="AE81:AG81"/>
    <mergeCell ref="AH81:AJ81"/>
    <mergeCell ref="G79:AA79"/>
    <mergeCell ref="AB79:AD79"/>
    <mergeCell ref="AE79:AG79"/>
    <mergeCell ref="G80:AA80"/>
    <mergeCell ref="AB80:AD80"/>
    <mergeCell ref="AE80:AG80"/>
    <mergeCell ref="A73:AA78"/>
    <mergeCell ref="AB73:AJ78"/>
    <mergeCell ref="CY67:DJ68"/>
    <mergeCell ref="H67:Y68"/>
    <mergeCell ref="Z67:AE68"/>
    <mergeCell ref="AC69:AE69"/>
    <mergeCell ref="CY69:DJ69"/>
    <mergeCell ref="AK72:AS72"/>
    <mergeCell ref="AT72:BC72"/>
    <mergeCell ref="AT78:BC78"/>
    <mergeCell ref="BD78:BK78"/>
    <mergeCell ref="AT74:BK75"/>
    <mergeCell ref="AT76:BC77"/>
    <mergeCell ref="BD76:BK77"/>
    <mergeCell ref="BD72:BK72"/>
    <mergeCell ref="BL72:BU72"/>
    <mergeCell ref="BL74:BU77"/>
    <mergeCell ref="BL78:BU78"/>
    <mergeCell ref="AK78:AS78"/>
    <mergeCell ref="DK67:EE68"/>
    <mergeCell ref="A69:G69"/>
    <mergeCell ref="H69:J69"/>
    <mergeCell ref="K69:M69"/>
    <mergeCell ref="N69:P69"/>
    <mergeCell ref="Q69:S69"/>
    <mergeCell ref="T69:V69"/>
    <mergeCell ref="W69:Y69"/>
    <mergeCell ref="Z69:AB69"/>
    <mergeCell ref="A67:G68"/>
    <mergeCell ref="DK69:EE69"/>
    <mergeCell ref="A1:G2"/>
    <mergeCell ref="H1:Y2"/>
    <mergeCell ref="Z1:AE2"/>
    <mergeCell ref="AC3:AE3"/>
    <mergeCell ref="CY1:DJ2"/>
    <mergeCell ref="DK1:EE2"/>
    <mergeCell ref="A3:G3"/>
    <mergeCell ref="H3:J3"/>
    <mergeCell ref="K3:M3"/>
    <mergeCell ref="N3:P3"/>
    <mergeCell ref="AF1:CX4"/>
    <mergeCell ref="DK3:EE3"/>
    <mergeCell ref="Q3:S3"/>
    <mergeCell ref="T3:V3"/>
    <mergeCell ref="W3:Y3"/>
    <mergeCell ref="Z3:AB3"/>
    <mergeCell ref="CY3:DJ3"/>
    <mergeCell ref="A7:AA12"/>
    <mergeCell ref="AB7:AJ12"/>
    <mergeCell ref="AK7:CF7"/>
    <mergeCell ref="BU8:CF8"/>
    <mergeCell ref="CG6:CU6"/>
    <mergeCell ref="CV6:DJ6"/>
    <mergeCell ref="DK6:DY6"/>
    <mergeCell ref="BI8:BT11"/>
    <mergeCell ref="BI12:BT12"/>
    <mergeCell ref="AK6:AV6"/>
    <mergeCell ref="AW6:BH6"/>
    <mergeCell ref="BI6:BT6"/>
    <mergeCell ref="BU6:CF6"/>
    <mergeCell ref="BU12:CF12"/>
    <mergeCell ref="CG7:CU11"/>
    <mergeCell ref="CV7:DJ11"/>
    <mergeCell ref="DK7:DY11"/>
    <mergeCell ref="CG12:CU12"/>
    <mergeCell ref="CV12:DJ12"/>
    <mergeCell ref="DK12:DY12"/>
    <mergeCell ref="AK8:BH9"/>
    <mergeCell ref="AK10:AV11"/>
    <mergeCell ref="AW10:BH11"/>
    <mergeCell ref="AK12:AV12"/>
    <mergeCell ref="A13:F27"/>
    <mergeCell ref="G13:AA13"/>
    <mergeCell ref="AB13:AD13"/>
    <mergeCell ref="AE13:AG13"/>
    <mergeCell ref="G15:AA15"/>
    <mergeCell ref="AB15:AD15"/>
    <mergeCell ref="AE15:AG15"/>
    <mergeCell ref="G16:AA16"/>
    <mergeCell ref="AB16:AD16"/>
    <mergeCell ref="AE16:AG16"/>
    <mergeCell ref="G18:AA18"/>
    <mergeCell ref="AB18:AD18"/>
    <mergeCell ref="AE18:AG18"/>
    <mergeCell ref="G20:AA20"/>
    <mergeCell ref="AB20:AD20"/>
    <mergeCell ref="AE20:AG20"/>
    <mergeCell ref="G22:AA22"/>
    <mergeCell ref="AB22:AD22"/>
    <mergeCell ref="AE22:AG22"/>
    <mergeCell ref="G25:AA25"/>
    <mergeCell ref="AB25:AD25"/>
    <mergeCell ref="AE25:AG25"/>
    <mergeCell ref="G17:AA17"/>
    <mergeCell ref="AB17:AD17"/>
    <mergeCell ref="CG13:CU13"/>
    <mergeCell ref="CV13:DJ13"/>
    <mergeCell ref="DK13:DY13"/>
    <mergeCell ref="G14:AA14"/>
    <mergeCell ref="AB14:AD14"/>
    <mergeCell ref="AE14:AG14"/>
    <mergeCell ref="AH14:AJ14"/>
    <mergeCell ref="AK14:AV14"/>
    <mergeCell ref="AW14:BH14"/>
    <mergeCell ref="BI14:BT14"/>
    <mergeCell ref="BU13:CF13"/>
    <mergeCell ref="AH13:AJ13"/>
    <mergeCell ref="AK13:AV13"/>
    <mergeCell ref="AW13:BH13"/>
    <mergeCell ref="BI13:BT13"/>
    <mergeCell ref="BU14:CF14"/>
    <mergeCell ref="CG14:CU14"/>
    <mergeCell ref="CV14:DJ14"/>
    <mergeCell ref="DK14:DY14"/>
    <mergeCell ref="CG15:CU15"/>
    <mergeCell ref="CV15:DJ15"/>
    <mergeCell ref="DK15:DY15"/>
    <mergeCell ref="AH16:AJ16"/>
    <mergeCell ref="AK16:AV16"/>
    <mergeCell ref="AW16:BH16"/>
    <mergeCell ref="BI16:BT16"/>
    <mergeCell ref="BU16:CF16"/>
    <mergeCell ref="CG16:CU16"/>
    <mergeCell ref="CV16:DJ16"/>
    <mergeCell ref="DK16:DY16"/>
    <mergeCell ref="AE17:AG17"/>
    <mergeCell ref="AH17:AJ17"/>
    <mergeCell ref="AK17:AV17"/>
    <mergeCell ref="AW18:BH18"/>
    <mergeCell ref="BI18:BT18"/>
    <mergeCell ref="AW17:BH17"/>
    <mergeCell ref="AH15:AJ15"/>
    <mergeCell ref="AK15:AV15"/>
    <mergeCell ref="AW15:BH15"/>
    <mergeCell ref="BI15:BT15"/>
    <mergeCell ref="CG18:CU18"/>
    <mergeCell ref="CV18:DJ18"/>
    <mergeCell ref="DK18:DY18"/>
    <mergeCell ref="BI17:BT17"/>
    <mergeCell ref="BU17:CF17"/>
    <mergeCell ref="CG17:CU17"/>
    <mergeCell ref="CV17:DJ17"/>
    <mergeCell ref="DK17:DY17"/>
    <mergeCell ref="AH18:AJ18"/>
    <mergeCell ref="AK18:AV18"/>
    <mergeCell ref="G19:AA19"/>
    <mergeCell ref="AB19:AD19"/>
    <mergeCell ref="AE19:AG19"/>
    <mergeCell ref="AH19:AJ19"/>
    <mergeCell ref="AK19:AV19"/>
    <mergeCell ref="AW20:BH20"/>
    <mergeCell ref="BI20:BT20"/>
    <mergeCell ref="AW19:BH19"/>
    <mergeCell ref="BU18:CF18"/>
    <mergeCell ref="CG20:CU20"/>
    <mergeCell ref="CV20:DJ20"/>
    <mergeCell ref="DK20:DY20"/>
    <mergeCell ref="BI19:BT19"/>
    <mergeCell ref="BU19:CF19"/>
    <mergeCell ref="CG19:CU19"/>
    <mergeCell ref="CV19:DJ19"/>
    <mergeCell ref="DK19:DY19"/>
    <mergeCell ref="AH20:AJ20"/>
    <mergeCell ref="AK20:AV20"/>
    <mergeCell ref="G21:AA21"/>
    <mergeCell ref="AB21:AD21"/>
    <mergeCell ref="AE21:AG21"/>
    <mergeCell ref="AH21:AJ21"/>
    <mergeCell ref="AK21:AV21"/>
    <mergeCell ref="AW22:BH22"/>
    <mergeCell ref="BI22:BT22"/>
    <mergeCell ref="AW21:BH21"/>
    <mergeCell ref="BU20:CF20"/>
    <mergeCell ref="CG22:CU22"/>
    <mergeCell ref="CV22:DJ22"/>
    <mergeCell ref="DK22:DY22"/>
    <mergeCell ref="BI21:BT21"/>
    <mergeCell ref="BU21:CF21"/>
    <mergeCell ref="CG21:CU21"/>
    <mergeCell ref="CV21:DJ21"/>
    <mergeCell ref="DK21:DY21"/>
    <mergeCell ref="AH22:AJ22"/>
    <mergeCell ref="AK22:AV22"/>
    <mergeCell ref="G24:AA24"/>
    <mergeCell ref="AB24:AD24"/>
    <mergeCell ref="AE24:AG24"/>
    <mergeCell ref="AH24:AJ24"/>
    <mergeCell ref="AK24:AV24"/>
    <mergeCell ref="AW25:BH25"/>
    <mergeCell ref="BI25:BT25"/>
    <mergeCell ref="AW24:BH24"/>
    <mergeCell ref="BU22:CF22"/>
    <mergeCell ref="CG25:CU25"/>
    <mergeCell ref="CV25:DJ25"/>
    <mergeCell ref="DK25:DY25"/>
    <mergeCell ref="BI24:BT24"/>
    <mergeCell ref="BU24:CF24"/>
    <mergeCell ref="CG24:CU24"/>
    <mergeCell ref="CV24:DJ24"/>
    <mergeCell ref="DK24:DY24"/>
    <mergeCell ref="AH25:AJ25"/>
    <mergeCell ref="AK25:AV25"/>
    <mergeCell ref="Q36:S36"/>
    <mergeCell ref="T36:V36"/>
    <mergeCell ref="W36:Y36"/>
    <mergeCell ref="Z36:AB36"/>
    <mergeCell ref="CG31:CU31"/>
    <mergeCell ref="CV31:DJ31"/>
    <mergeCell ref="DK31:DY31"/>
    <mergeCell ref="A32:C32"/>
    <mergeCell ref="G32:AA32"/>
    <mergeCell ref="AB32:AD32"/>
    <mergeCell ref="AE32:AG32"/>
    <mergeCell ref="AH32:AJ32"/>
    <mergeCell ref="AK32:AV32"/>
    <mergeCell ref="AW32:BH32"/>
    <mergeCell ref="G31:AA31"/>
    <mergeCell ref="AB31:AD31"/>
    <mergeCell ref="AE31:AG31"/>
    <mergeCell ref="AH31:AJ31"/>
    <mergeCell ref="AK31:AV31"/>
    <mergeCell ref="AW31:BH31"/>
    <mergeCell ref="BI31:BT31"/>
    <mergeCell ref="BU31:CF31"/>
    <mergeCell ref="A29:C31"/>
    <mergeCell ref="D29:F32"/>
    <mergeCell ref="A40:AA45"/>
    <mergeCell ref="AB40:AJ45"/>
    <mergeCell ref="A46:F60"/>
    <mergeCell ref="G51:AA51"/>
    <mergeCell ref="AB51:AD51"/>
    <mergeCell ref="AE49:AG49"/>
    <mergeCell ref="CY36:DJ36"/>
    <mergeCell ref="DK36:EE36"/>
    <mergeCell ref="AF34:CX37"/>
    <mergeCell ref="AC36:AE36"/>
    <mergeCell ref="AK39:AS39"/>
    <mergeCell ref="AT39:BB39"/>
    <mergeCell ref="AK40:AS44"/>
    <mergeCell ref="AK45:AS45"/>
    <mergeCell ref="AT41:BB44"/>
    <mergeCell ref="A34:G35"/>
    <mergeCell ref="H34:Y35"/>
    <mergeCell ref="Z34:AE35"/>
    <mergeCell ref="CY34:DJ35"/>
    <mergeCell ref="DK34:EE35"/>
    <mergeCell ref="A36:G36"/>
    <mergeCell ref="H36:J36"/>
    <mergeCell ref="K36:M36"/>
    <mergeCell ref="N36:P36"/>
    <mergeCell ref="G50:AA50"/>
    <mergeCell ref="AB50:AD50"/>
    <mergeCell ref="AE50:AG50"/>
    <mergeCell ref="AH50:AJ50"/>
    <mergeCell ref="AK49:AS49"/>
    <mergeCell ref="G49:AA49"/>
    <mergeCell ref="AB49:AD49"/>
    <mergeCell ref="AK48:AS48"/>
    <mergeCell ref="AK46:AS46"/>
    <mergeCell ref="AK47:AS47"/>
    <mergeCell ref="G48:AA48"/>
    <mergeCell ref="AB48:AD48"/>
    <mergeCell ref="AE48:AG48"/>
    <mergeCell ref="AH46:AJ46"/>
    <mergeCell ref="AH47:AJ47"/>
    <mergeCell ref="AH48:AJ48"/>
    <mergeCell ref="G46:AA46"/>
    <mergeCell ref="AB46:AD46"/>
    <mergeCell ref="AE46:AG46"/>
    <mergeCell ref="G47:AA47"/>
    <mergeCell ref="AB47:AD47"/>
    <mergeCell ref="AE47:AG47"/>
    <mergeCell ref="G53:AA53"/>
    <mergeCell ref="AB53:AD53"/>
    <mergeCell ref="AE53:AG53"/>
    <mergeCell ref="AH53:AJ53"/>
    <mergeCell ref="AK53:AS53"/>
    <mergeCell ref="BC52:BK52"/>
    <mergeCell ref="BL52:BT52"/>
    <mergeCell ref="AK55:AS55"/>
    <mergeCell ref="AK54:AS54"/>
    <mergeCell ref="AK52:AS52"/>
    <mergeCell ref="BL55:BT55"/>
    <mergeCell ref="G55:AA55"/>
    <mergeCell ref="AB55:AD55"/>
    <mergeCell ref="AE55:AG55"/>
    <mergeCell ref="AH55:AJ55"/>
    <mergeCell ref="AT54:BB54"/>
    <mergeCell ref="AT55:BB55"/>
    <mergeCell ref="BC54:BK54"/>
    <mergeCell ref="BL54:BT54"/>
    <mergeCell ref="G52:AA52"/>
    <mergeCell ref="AB52:AD52"/>
    <mergeCell ref="AE52:AG52"/>
    <mergeCell ref="AH52:AJ52"/>
    <mergeCell ref="G57:AA57"/>
    <mergeCell ref="AB57:AD57"/>
    <mergeCell ref="AE57:AG57"/>
    <mergeCell ref="AH57:AJ57"/>
    <mergeCell ref="G54:AA54"/>
    <mergeCell ref="AB54:AD54"/>
    <mergeCell ref="AE54:AG54"/>
    <mergeCell ref="AH54:AJ54"/>
    <mergeCell ref="AK57:AS57"/>
    <mergeCell ref="G60:AA60"/>
    <mergeCell ref="AB60:AD60"/>
    <mergeCell ref="AE60:AG60"/>
    <mergeCell ref="AH60:AJ60"/>
    <mergeCell ref="G58:AA58"/>
    <mergeCell ref="AB58:AD58"/>
    <mergeCell ref="AE58:AG58"/>
    <mergeCell ref="AH58:AJ58"/>
    <mergeCell ref="G59:AA59"/>
    <mergeCell ref="AB59:AD59"/>
    <mergeCell ref="AE59:AG59"/>
    <mergeCell ref="AH59:AJ59"/>
    <mergeCell ref="A62:C64"/>
    <mergeCell ref="D62:F65"/>
    <mergeCell ref="G62:AA62"/>
    <mergeCell ref="AB62:AD62"/>
    <mergeCell ref="A65:C65"/>
    <mergeCell ref="G65:AA65"/>
    <mergeCell ref="AB65:AD65"/>
    <mergeCell ref="G64:AA64"/>
    <mergeCell ref="AB64:AD64"/>
    <mergeCell ref="G63:AA63"/>
    <mergeCell ref="AB63:AD63"/>
    <mergeCell ref="AE62:AG62"/>
    <mergeCell ref="AH62:AJ62"/>
    <mergeCell ref="AK62:AS62"/>
    <mergeCell ref="AH79:AJ79"/>
    <mergeCell ref="AH64:AJ64"/>
    <mergeCell ref="AE65:AG65"/>
    <mergeCell ref="AH80:AJ80"/>
    <mergeCell ref="AK73:AS77"/>
    <mergeCell ref="BU9:CF11"/>
    <mergeCell ref="AK58:AS58"/>
    <mergeCell ref="AK59:AS59"/>
    <mergeCell ref="AK60:AS60"/>
    <mergeCell ref="AE51:AG51"/>
    <mergeCell ref="AH51:AJ51"/>
    <mergeCell ref="BU52:CC52"/>
    <mergeCell ref="AT51:BB51"/>
    <mergeCell ref="AK51:AS51"/>
    <mergeCell ref="AK50:AS50"/>
    <mergeCell ref="AH49:AJ49"/>
    <mergeCell ref="CD47:CL47"/>
    <mergeCell ref="AT46:BB46"/>
    <mergeCell ref="AT47:BB47"/>
    <mergeCell ref="BC46:BK46"/>
    <mergeCell ref="BL46:BT46"/>
    <mergeCell ref="AW12:BH12"/>
    <mergeCell ref="BL79:BU79"/>
    <mergeCell ref="AT73:BU73"/>
    <mergeCell ref="AK64:AS64"/>
    <mergeCell ref="BL84:BU84"/>
    <mergeCell ref="AT48:BB48"/>
    <mergeCell ref="BC48:BK48"/>
    <mergeCell ref="BL48:BT48"/>
    <mergeCell ref="BU25:CF25"/>
    <mergeCell ref="BU15:CF15"/>
    <mergeCell ref="AK79:AS79"/>
    <mergeCell ref="AT79:BC79"/>
    <mergeCell ref="AK80:AS80"/>
    <mergeCell ref="AT81:BC81"/>
    <mergeCell ref="AW30:BH30"/>
    <mergeCell ref="BI30:BT30"/>
    <mergeCell ref="AT64:BB64"/>
    <mergeCell ref="AT52:BB52"/>
    <mergeCell ref="AT62:BB62"/>
    <mergeCell ref="AT63:BB63"/>
    <mergeCell ref="BC62:BK62"/>
    <mergeCell ref="BL62:BT62"/>
    <mergeCell ref="BI26:BT26"/>
    <mergeCell ref="BU26:CF26"/>
    <mergeCell ref="DK32:DY32"/>
    <mergeCell ref="CG32:CU32"/>
    <mergeCell ref="CV32:DJ32"/>
    <mergeCell ref="BI32:BT32"/>
    <mergeCell ref="BU32:CF32"/>
    <mergeCell ref="CV29:DJ29"/>
    <mergeCell ref="DK29:DY29"/>
    <mergeCell ref="AK29:AV29"/>
    <mergeCell ref="AW29:BH29"/>
    <mergeCell ref="BI29:BT29"/>
    <mergeCell ref="BU29:CF29"/>
    <mergeCell ref="CG29:CU29"/>
    <mergeCell ref="BU30:CF30"/>
    <mergeCell ref="CG30:CU30"/>
    <mergeCell ref="CV30:DJ30"/>
    <mergeCell ref="DK30:DY30"/>
    <mergeCell ref="G30:AA30"/>
    <mergeCell ref="AB30:AD30"/>
    <mergeCell ref="AE30:AG30"/>
    <mergeCell ref="AH30:AJ30"/>
    <mergeCell ref="AK30:AV30"/>
    <mergeCell ref="G26:AA26"/>
    <mergeCell ref="AB26:AD26"/>
    <mergeCell ref="AE26:AG26"/>
    <mergeCell ref="AH26:AJ26"/>
    <mergeCell ref="AK26:AV26"/>
    <mergeCell ref="AH29:AJ29"/>
    <mergeCell ref="G29:AA29"/>
    <mergeCell ref="AB29:AD29"/>
    <mergeCell ref="AE29:AG29"/>
    <mergeCell ref="G27:AA27"/>
    <mergeCell ref="AB27:AD27"/>
    <mergeCell ref="AE27:AG27"/>
    <mergeCell ref="AH27:AJ27"/>
    <mergeCell ref="AK27:AV27"/>
    <mergeCell ref="CG26:CU26"/>
    <mergeCell ref="CV26:DJ26"/>
    <mergeCell ref="DK26:DY26"/>
    <mergeCell ref="AW26:BH26"/>
    <mergeCell ref="CV27:DJ27"/>
    <mergeCell ref="DK27:DY27"/>
    <mergeCell ref="AW27:BH27"/>
    <mergeCell ref="BI27:BT27"/>
    <mergeCell ref="BU27:CF27"/>
    <mergeCell ref="CG27:CU27"/>
    <mergeCell ref="BD80:BK80"/>
    <mergeCell ref="BL80:BU80"/>
    <mergeCell ref="BL85:BU85"/>
    <mergeCell ref="BL83:BU83"/>
    <mergeCell ref="BL81:BU81"/>
    <mergeCell ref="BD86:BK86"/>
    <mergeCell ref="AT80:BC80"/>
    <mergeCell ref="BL82:BU82"/>
    <mergeCell ref="BD85:BK85"/>
    <mergeCell ref="AT86:BC86"/>
    <mergeCell ref="BL92:BU92"/>
    <mergeCell ref="BL86:BU86"/>
    <mergeCell ref="BL88:BU88"/>
    <mergeCell ref="BL90:BU90"/>
    <mergeCell ref="BL87:BU87"/>
    <mergeCell ref="AK88:AS88"/>
    <mergeCell ref="AK90:AS90"/>
    <mergeCell ref="AT90:BC90"/>
    <mergeCell ref="BD90:BK90"/>
    <mergeCell ref="AK91:AS91"/>
    <mergeCell ref="AK86:AS86"/>
    <mergeCell ref="AK92:AS92"/>
    <mergeCell ref="AT92:BC92"/>
    <mergeCell ref="BD92:BK92"/>
    <mergeCell ref="AT91:BC91"/>
    <mergeCell ref="BD91:BK91"/>
    <mergeCell ref="BL91:BU91"/>
    <mergeCell ref="AT88:BC88"/>
    <mergeCell ref="BD88:BK88"/>
    <mergeCell ref="BD87:BK87"/>
    <mergeCell ref="AE63:AG63"/>
    <mergeCell ref="AH63:AJ63"/>
    <mergeCell ref="AK63:AS63"/>
    <mergeCell ref="BD79:BK79"/>
    <mergeCell ref="BC65:BK65"/>
    <mergeCell ref="AF67:CX70"/>
    <mergeCell ref="AH65:AJ65"/>
    <mergeCell ref="AK65:AS65"/>
    <mergeCell ref="AT65:BB65"/>
    <mergeCell ref="BC64:BK64"/>
    <mergeCell ref="BL64:BT64"/>
    <mergeCell ref="AE64:AG64"/>
    <mergeCell ref="CV64:DD64"/>
    <mergeCell ref="BL65:BT65"/>
    <mergeCell ref="CD65:CL65"/>
    <mergeCell ref="CM65:CU65"/>
    <mergeCell ref="CV65:DD65"/>
    <mergeCell ref="DN39:DV39"/>
    <mergeCell ref="DE54:DM54"/>
    <mergeCell ref="DN54:DV54"/>
    <mergeCell ref="DN40:DV44"/>
    <mergeCell ref="CV45:DD45"/>
    <mergeCell ref="DE45:DM45"/>
    <mergeCell ref="DN45:DV45"/>
    <mergeCell ref="CV47:DD47"/>
    <mergeCell ref="DE55:DM55"/>
    <mergeCell ref="DN55:DV55"/>
    <mergeCell ref="CV40:DD44"/>
    <mergeCell ref="DE40:DM44"/>
    <mergeCell ref="DE47:DM47"/>
    <mergeCell ref="DN47:DV47"/>
    <mergeCell ref="DE50:DM50"/>
    <mergeCell ref="DN50:DV50"/>
    <mergeCell ref="DE52:DM52"/>
    <mergeCell ref="CV54:DD54"/>
    <mergeCell ref="CV55:DD55"/>
    <mergeCell ref="CV50:DD50"/>
    <mergeCell ref="DN46:DV46"/>
    <mergeCell ref="CV48:DD48"/>
    <mergeCell ref="DE48:DM48"/>
    <mergeCell ref="DN48:DV48"/>
    <mergeCell ref="CV46:DD46"/>
    <mergeCell ref="BU46:CC46"/>
    <mergeCell ref="BC47:BK47"/>
    <mergeCell ref="BL47:BT47"/>
    <mergeCell ref="CM46:CU46"/>
    <mergeCell ref="DN49:DV49"/>
    <mergeCell ref="AT50:BB50"/>
    <mergeCell ref="BC50:BK50"/>
    <mergeCell ref="BL50:BT50"/>
    <mergeCell ref="CD50:CL50"/>
    <mergeCell ref="BU50:CC50"/>
    <mergeCell ref="AT49:BB49"/>
    <mergeCell ref="BC49:BK49"/>
    <mergeCell ref="BL49:BT49"/>
    <mergeCell ref="CD49:CL49"/>
    <mergeCell ref="BU49:CC49"/>
    <mergeCell ref="CM49:CU49"/>
    <mergeCell ref="CM50:CU50"/>
    <mergeCell ref="BU47:CC47"/>
    <mergeCell ref="BU48:CC48"/>
    <mergeCell ref="CM47:CU47"/>
    <mergeCell ref="CD46:CL46"/>
    <mergeCell ref="CD48:CL48"/>
    <mergeCell ref="CM48:CU48"/>
    <mergeCell ref="DN51:DV51"/>
    <mergeCell ref="DN52:DV52"/>
    <mergeCell ref="AT53:BB53"/>
    <mergeCell ref="BC53:BK53"/>
    <mergeCell ref="BL53:BT53"/>
    <mergeCell ref="CD53:CL53"/>
    <mergeCell ref="CM53:CU53"/>
    <mergeCell ref="CV53:DD53"/>
    <mergeCell ref="DE53:DM53"/>
    <mergeCell ref="BC51:BK51"/>
    <mergeCell ref="BL51:BT51"/>
    <mergeCell ref="CD51:CL51"/>
    <mergeCell ref="BU51:CC51"/>
    <mergeCell ref="CM51:CU51"/>
    <mergeCell ref="CV51:DD51"/>
    <mergeCell ref="DN53:DV53"/>
    <mergeCell ref="CD52:CL52"/>
    <mergeCell ref="BU53:CC53"/>
    <mergeCell ref="CM52:CU52"/>
    <mergeCell ref="CV52:DD52"/>
    <mergeCell ref="DN58:DV58"/>
    <mergeCell ref="AT57:BB57"/>
    <mergeCell ref="AT59:BB59"/>
    <mergeCell ref="BC59:BK59"/>
    <mergeCell ref="BL59:BT59"/>
    <mergeCell ref="CD59:CL59"/>
    <mergeCell ref="DE59:DM59"/>
    <mergeCell ref="DN59:DV59"/>
    <mergeCell ref="CD55:CL55"/>
    <mergeCell ref="BU55:CC55"/>
    <mergeCell ref="DN57:DV57"/>
    <mergeCell ref="AT58:BB58"/>
    <mergeCell ref="BC58:BK58"/>
    <mergeCell ref="BL58:BT58"/>
    <mergeCell ref="CD58:CL58"/>
    <mergeCell ref="CM58:CU58"/>
    <mergeCell ref="CV58:DD58"/>
    <mergeCell ref="DE58:DM58"/>
    <mergeCell ref="CM59:CU59"/>
    <mergeCell ref="CV59:DD59"/>
    <mergeCell ref="BC57:BK57"/>
    <mergeCell ref="BL57:BT57"/>
    <mergeCell ref="CD57:CL57"/>
    <mergeCell ref="BU57:CC57"/>
    <mergeCell ref="CV39:DD39"/>
    <mergeCell ref="DE39:DM39"/>
    <mergeCell ref="BC45:BK45"/>
    <mergeCell ref="BL45:BT45"/>
    <mergeCell ref="CD45:CL45"/>
    <mergeCell ref="DN65:DV65"/>
    <mergeCell ref="CD64:CL64"/>
    <mergeCell ref="CM64:CU64"/>
    <mergeCell ref="DE64:DM64"/>
    <mergeCell ref="DN62:DV62"/>
    <mergeCell ref="BC63:BK63"/>
    <mergeCell ref="BL63:BT63"/>
    <mergeCell ref="CD63:CL63"/>
    <mergeCell ref="CM63:CU63"/>
    <mergeCell ref="CV63:DD63"/>
    <mergeCell ref="DE63:DM63"/>
    <mergeCell ref="DN63:DV63"/>
    <mergeCell ref="DN64:DV64"/>
    <mergeCell ref="BU63:CC63"/>
    <mergeCell ref="BU64:CC64"/>
    <mergeCell ref="BU65:CC65"/>
    <mergeCell ref="DN60:DV60"/>
    <mergeCell ref="CD62:CL62"/>
    <mergeCell ref="CM62:CU62"/>
    <mergeCell ref="DE65:DM65"/>
    <mergeCell ref="DE60:DM60"/>
    <mergeCell ref="DE51:DM51"/>
    <mergeCell ref="CV49:DD49"/>
    <mergeCell ref="DE49:DM49"/>
    <mergeCell ref="DE46:DM46"/>
    <mergeCell ref="BC41:BK44"/>
    <mergeCell ref="BL41:BT44"/>
    <mergeCell ref="CD41:CL44"/>
    <mergeCell ref="CM41:CU44"/>
    <mergeCell ref="BU41:CC44"/>
    <mergeCell ref="CV62:DD62"/>
    <mergeCell ref="DE62:DM62"/>
    <mergeCell ref="BC60:BK60"/>
    <mergeCell ref="BL60:BT60"/>
    <mergeCell ref="CD60:CL60"/>
    <mergeCell ref="CM60:CU60"/>
    <mergeCell ref="CV60:DD60"/>
    <mergeCell ref="CD54:CL54"/>
    <mergeCell ref="BC55:BK55"/>
    <mergeCell ref="DE57:DM57"/>
    <mergeCell ref="CM54:CU54"/>
    <mergeCell ref="CV57:DD57"/>
    <mergeCell ref="BU54:CC54"/>
    <mergeCell ref="AT40:CU40"/>
    <mergeCell ref="BU58:CC58"/>
    <mergeCell ref="BU59:CC59"/>
    <mergeCell ref="BU60:CC60"/>
    <mergeCell ref="BU62:CC62"/>
    <mergeCell ref="AT45:BB45"/>
    <mergeCell ref="CM45:CU45"/>
    <mergeCell ref="BC39:BK39"/>
    <mergeCell ref="BL39:BT39"/>
    <mergeCell ref="CD39:CL39"/>
    <mergeCell ref="CM39:CU39"/>
    <mergeCell ref="BU39:CC39"/>
    <mergeCell ref="BU45:CC45"/>
    <mergeCell ref="AT60:BB60"/>
    <mergeCell ref="CM55:CU55"/>
    <mergeCell ref="CM57:CU57"/>
  </mergeCells>
  <phoneticPr fontId="3"/>
  <dataValidations count="6">
    <dataValidation type="whole" allowBlank="1" showInputMessage="1" showErrorMessage="1" errorTitle="入力エラー" error="数値以外の入力または、10桁以上の入力は行えません。" sqref="BD95:BK97 BD79:BK87 AK29:AV31 AK13:AV21">
      <formula1>-99999999</formula1>
      <formula2>999999999</formula2>
    </dataValidation>
    <dataValidation type="whole" allowBlank="1" showInputMessage="1" showErrorMessage="1" errorTitle="入力エラー" error="数値以外の入力または、13桁以上の入力は行えません。" sqref="AT95:BC97 AT79:BC87 CG29:DY31 CG13:DY21">
      <formula1>-99999999999</formula1>
      <formula2>999999999999</formula2>
    </dataValidation>
    <dataValidation type="whole" allowBlank="1" showInputMessage="1" showErrorMessage="1" errorTitle="入力エラー" error="数値以外の入力または、11桁以上の入力は行えません。" sqref="AK95:AS97 AK79:AS87 CV62:DV64 CV46:DV54 CD46:CL54 AT46:BT54 AT62:BT64 CD62:CL64">
      <formula1>-999999999</formula1>
      <formula2>9999999999</formula2>
    </dataValidation>
    <dataValidation type="whole" allowBlank="1" showInputMessage="1" showErrorMessage="1" errorTitle="入力エラー" error="数値以外の入力または、9桁以上の入力は行えません。" sqref="AW29:BH31 AW13:BH21">
      <formula1>-9999999</formula1>
      <formula2>99999999</formula2>
    </dataValidation>
    <dataValidation type="whole" allowBlank="1" showInputMessage="1" showErrorMessage="1" errorTitle="入力エラー" error="数値以外の入力または、12桁以上の入力は行えません。" sqref="AK46:AS54 AK62:AS64 BU46:CC54 BU62:CC64">
      <formula1>-9999999999</formula1>
      <formula2>99999999999</formula2>
    </dataValidation>
    <dataValidation type="whole" allowBlank="1" showInputMessage="1" showErrorMessage="1" errorTitle="入力エラー" error="数値以外の入力または、8桁以上の入力は行えません。" sqref="BU13:CF21 BU29:CF31">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9" firstPageNumber="23" orientation="landscape" useFirstPageNumber="1" horizontalDpi="300" verticalDpi="300" r:id="rId1"/>
  <headerFooter alignWithMargins="0">
    <oddFooter>&amp;R課税市-&amp;P</oddFooter>
  </headerFooter>
  <rowBreaks count="2" manualBreakCount="2">
    <brk id="33" max="135" man="1"/>
    <brk id="66" max="135" man="1"/>
  </rowBreaks>
  <drawing r:id="rId2"/>
  <legacyDrawing r:id="rId3"/>
  <picture r:id="rId4"/>
  <controls>
    <mc:AlternateContent xmlns:mc="http://schemas.openxmlformats.org/markup-compatibility/2006">
      <mc:Choice Requires="x14">
        <control shapeId="38917"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38917" r:id="rId5" name="CommandButton1"/>
      </mc:Fallback>
    </mc:AlternateContent>
    <mc:AlternateContent xmlns:mc="http://schemas.openxmlformats.org/markup-compatibility/2006">
      <mc:Choice Requires="x14">
        <control shapeId="38918" r:id="rId7" name="CommandButton2">
          <controlPr defaultSize="0" print="0" autoLine="0" r:id="rId8">
            <anchor moveWithCells="1">
              <from>
                <xdr:col>0</xdr:col>
                <xdr:colOff>38100</xdr:colOff>
                <xdr:row>36</xdr:row>
                <xdr:rowOff>76200</xdr:rowOff>
              </from>
              <to>
                <xdr:col>12</xdr:col>
                <xdr:colOff>9525</xdr:colOff>
                <xdr:row>38</xdr:row>
                <xdr:rowOff>9525</xdr:rowOff>
              </to>
            </anchor>
          </controlPr>
        </control>
      </mc:Choice>
      <mc:Fallback>
        <control shapeId="38918" r:id="rId7" name="CommandButton2"/>
      </mc:Fallback>
    </mc:AlternateContent>
    <mc:AlternateContent xmlns:mc="http://schemas.openxmlformats.org/markup-compatibility/2006">
      <mc:Choice Requires="x14">
        <control shapeId="38968" r:id="rId9" name="CommandButton4">
          <controlPr defaultSize="0" print="0" autoLine="0" r:id="rId10">
            <anchor moveWithCells="1">
              <from>
                <xdr:col>0</xdr:col>
                <xdr:colOff>38100</xdr:colOff>
                <xdr:row>69</xdr:row>
                <xdr:rowOff>76200</xdr:rowOff>
              </from>
              <to>
                <xdr:col>12</xdr:col>
                <xdr:colOff>9525</xdr:colOff>
                <xdr:row>71</xdr:row>
                <xdr:rowOff>9525</xdr:rowOff>
              </to>
            </anchor>
          </controlPr>
        </control>
      </mc:Choice>
      <mc:Fallback>
        <control shapeId="38968" r:id="rId9" name="CommandButton4"/>
      </mc:Fallback>
    </mc:AlternateContent>
    <mc:AlternateContent xmlns:mc="http://schemas.openxmlformats.org/markup-compatibility/2006">
      <mc:Choice Requires="x14">
        <control shapeId="38984" r:id="rId11" name="CommandButton3">
          <controlPr defaultSize="0" print="0" autoLine="0" r:id="rId12">
            <anchor moveWithCells="1">
              <from>
                <xdr:col>12</xdr:col>
                <xdr:colOff>47625</xdr:colOff>
                <xdr:row>36</xdr:row>
                <xdr:rowOff>76200</xdr:rowOff>
              </from>
              <to>
                <xdr:col>24</xdr:col>
                <xdr:colOff>19050</xdr:colOff>
                <xdr:row>38</xdr:row>
                <xdr:rowOff>9525</xdr:rowOff>
              </to>
            </anchor>
          </controlPr>
        </control>
      </mc:Choice>
      <mc:Fallback>
        <control shapeId="38984" r:id="rId11" name="CommandButton3"/>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3"/>
  <dimension ref="A1:EG205"/>
  <sheetViews>
    <sheetView showGridLines="0" zoomScale="85" zoomScaleNormal="85" zoomScaleSheetLayoutView="100" workbookViewId="0">
      <selection activeCell="AK13" sqref="AK13:AY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7" s="152" customFormat="1" ht="12.75" customHeight="1">
      <c r="A1" s="631"/>
      <c r="B1" s="631"/>
      <c r="C1" s="631"/>
      <c r="D1" s="631"/>
      <c r="E1" s="631"/>
      <c r="F1" s="631"/>
      <c r="G1" s="632"/>
      <c r="H1" s="633" t="s">
        <v>62</v>
      </c>
      <c r="I1" s="266"/>
      <c r="J1" s="266"/>
      <c r="K1" s="266"/>
      <c r="L1" s="266"/>
      <c r="M1" s="266"/>
      <c r="N1" s="266"/>
      <c r="O1" s="266"/>
      <c r="P1" s="266"/>
      <c r="Q1" s="266"/>
      <c r="R1" s="266"/>
      <c r="S1" s="266"/>
      <c r="T1" s="266"/>
      <c r="U1" s="266"/>
      <c r="V1" s="266"/>
      <c r="W1" s="266"/>
      <c r="X1" s="266"/>
      <c r="Y1" s="267"/>
      <c r="Z1" s="634" t="s">
        <v>517</v>
      </c>
      <c r="AA1" s="266"/>
      <c r="AB1" s="266"/>
      <c r="AC1" s="266"/>
      <c r="AD1" s="266"/>
      <c r="AE1" s="267"/>
      <c r="AF1" s="733" t="str">
        <f>"第53表　課税標準額段階別"&amp; LEFT(表00!AA1,6) &amp; "分所得割額等に関する調
　　　　　　　　　　　　　　　　　　　　　【農業所得者】
第7表関係　(1)総所得金額等に関する調"</f>
        <v>第53表　課税標準額段階別平成29年度分所得割額等に関する調
　　　　　　　　　　　　　　　　　　　　　【農業所得者】
第7表関係　(1)総所得金額等に関する調</v>
      </c>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624" t="s">
        <v>608</v>
      </c>
      <c r="CZ1" s="624"/>
      <c r="DA1" s="624"/>
      <c r="DB1" s="624"/>
      <c r="DC1" s="624"/>
      <c r="DD1" s="624"/>
      <c r="DE1" s="624"/>
      <c r="DF1" s="624"/>
      <c r="DG1" s="624"/>
      <c r="DH1" s="624"/>
      <c r="DI1" s="624"/>
      <c r="DJ1" s="624"/>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631"/>
      <c r="B2" s="631"/>
      <c r="C2" s="631"/>
      <c r="D2" s="631"/>
      <c r="E2" s="631"/>
      <c r="F2" s="631"/>
      <c r="G2" s="632"/>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617"/>
      <c r="CZ2" s="617"/>
      <c r="DA2" s="617"/>
      <c r="DB2" s="617"/>
      <c r="DC2" s="617"/>
      <c r="DD2" s="617"/>
      <c r="DE2" s="617"/>
      <c r="DF2" s="617"/>
      <c r="DG2" s="617"/>
      <c r="DH2" s="617"/>
      <c r="DI2" s="617"/>
      <c r="DJ2" s="617"/>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630"/>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625">
        <v>5</v>
      </c>
      <c r="AA3" s="276"/>
      <c r="AB3" s="277"/>
      <c r="AC3" s="635">
        <v>3</v>
      </c>
      <c r="AD3" s="279"/>
      <c r="AE3" s="280"/>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617" t="s">
        <v>515</v>
      </c>
      <c r="CZ3" s="617"/>
      <c r="DA3" s="617"/>
      <c r="DB3" s="617"/>
      <c r="DC3" s="617"/>
      <c r="DD3" s="617"/>
      <c r="DE3" s="617"/>
      <c r="DF3" s="617"/>
      <c r="DG3" s="617"/>
      <c r="DH3" s="617"/>
      <c r="DI3" s="617"/>
      <c r="DJ3" s="617"/>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3.5" customHeight="1">
      <c r="M4" s="16"/>
      <c r="R4" s="16"/>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row>
    <row r="5" spans="1:137"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row>
    <row r="6" spans="1:137" ht="13.5" customHeight="1">
      <c r="AK6" s="271" t="s">
        <v>334</v>
      </c>
      <c r="AL6" s="271"/>
      <c r="AM6" s="271"/>
      <c r="AN6" s="271"/>
      <c r="AO6" s="271"/>
      <c r="AP6" s="271"/>
      <c r="AQ6" s="271"/>
      <c r="AR6" s="271"/>
      <c r="AS6" s="271"/>
      <c r="AT6" s="271"/>
      <c r="AU6" s="271"/>
      <c r="AV6" s="271"/>
      <c r="AW6" s="271"/>
      <c r="AX6" s="271"/>
      <c r="AY6" s="271"/>
      <c r="AZ6" s="271" t="s">
        <v>335</v>
      </c>
      <c r="BA6" s="271"/>
      <c r="BB6" s="271"/>
      <c r="BC6" s="271"/>
      <c r="BD6" s="271"/>
      <c r="BE6" s="271"/>
      <c r="BF6" s="271"/>
      <c r="BG6" s="271"/>
      <c r="BH6" s="271"/>
      <c r="BI6" s="271"/>
      <c r="BJ6" s="271"/>
      <c r="BK6" s="271"/>
      <c r="BL6" s="271"/>
      <c r="BM6" s="271"/>
      <c r="BN6" s="271"/>
      <c r="BO6" s="271" t="s">
        <v>336</v>
      </c>
      <c r="BP6" s="271"/>
      <c r="BQ6" s="271"/>
      <c r="BR6" s="271"/>
      <c r="BS6" s="271"/>
      <c r="BT6" s="271"/>
      <c r="BU6" s="271"/>
      <c r="BV6" s="271"/>
      <c r="BW6" s="271"/>
      <c r="BX6" s="271"/>
      <c r="BY6" s="271"/>
      <c r="BZ6" s="271"/>
      <c r="CA6" s="271"/>
      <c r="CB6" s="271"/>
      <c r="CC6" s="271"/>
      <c r="CD6" s="271" t="s">
        <v>337</v>
      </c>
      <c r="CE6" s="271"/>
      <c r="CF6" s="271"/>
      <c r="CG6" s="271"/>
      <c r="CH6" s="271"/>
      <c r="CI6" s="271"/>
      <c r="CJ6" s="271"/>
      <c r="CK6" s="271"/>
      <c r="CL6" s="271"/>
      <c r="CM6" s="271"/>
      <c r="CN6" s="271"/>
      <c r="CO6" s="271"/>
      <c r="CP6" s="271"/>
      <c r="CQ6" s="271"/>
      <c r="CR6" s="271"/>
    </row>
    <row r="7" spans="1:137" ht="15" customHeight="1">
      <c r="A7" s="522" t="s">
        <v>338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339</v>
      </c>
      <c r="AC7" s="201"/>
      <c r="AD7" s="201"/>
      <c r="AE7" s="201"/>
      <c r="AF7" s="201"/>
      <c r="AG7" s="201"/>
      <c r="AH7" s="201"/>
      <c r="AI7" s="201"/>
      <c r="AJ7" s="202"/>
      <c r="AK7" s="200" t="s">
        <v>642</v>
      </c>
      <c r="AL7" s="201"/>
      <c r="AM7" s="201"/>
      <c r="AN7" s="201"/>
      <c r="AO7" s="201"/>
      <c r="AP7" s="201"/>
      <c r="AQ7" s="201"/>
      <c r="AR7" s="201"/>
      <c r="AS7" s="201"/>
      <c r="AT7" s="201"/>
      <c r="AU7" s="201"/>
      <c r="AV7" s="201"/>
      <c r="AW7" s="201"/>
      <c r="AX7" s="201"/>
      <c r="AY7" s="202"/>
      <c r="AZ7" s="200" t="s">
        <v>643</v>
      </c>
      <c r="BA7" s="201"/>
      <c r="BB7" s="201"/>
      <c r="BC7" s="201"/>
      <c r="BD7" s="201"/>
      <c r="BE7" s="201"/>
      <c r="BF7" s="201"/>
      <c r="BG7" s="201"/>
      <c r="BH7" s="201"/>
      <c r="BI7" s="201"/>
      <c r="BJ7" s="201"/>
      <c r="BK7" s="201"/>
      <c r="BL7" s="201"/>
      <c r="BM7" s="201"/>
      <c r="BN7" s="202"/>
      <c r="BO7" s="200" t="s">
        <v>107</v>
      </c>
      <c r="BP7" s="201"/>
      <c r="BQ7" s="201"/>
      <c r="BR7" s="201"/>
      <c r="BS7" s="201"/>
      <c r="BT7" s="201"/>
      <c r="BU7" s="201"/>
      <c r="BV7" s="201"/>
      <c r="BW7" s="201"/>
      <c r="BX7" s="201"/>
      <c r="BY7" s="201"/>
      <c r="BZ7" s="201"/>
      <c r="CA7" s="201"/>
      <c r="CB7" s="201"/>
      <c r="CC7" s="202"/>
      <c r="CD7" s="200" t="s">
        <v>641</v>
      </c>
      <c r="CE7" s="201"/>
      <c r="CF7" s="201"/>
      <c r="CG7" s="201"/>
      <c r="CH7" s="201"/>
      <c r="CI7" s="201"/>
      <c r="CJ7" s="201"/>
      <c r="CK7" s="201"/>
      <c r="CL7" s="201"/>
      <c r="CM7" s="201"/>
      <c r="CN7" s="201"/>
      <c r="CO7" s="201"/>
      <c r="CP7" s="201"/>
      <c r="CQ7" s="201"/>
      <c r="CR7" s="202"/>
      <c r="DA7" s="16"/>
      <c r="DF7" s="16"/>
    </row>
    <row r="8" spans="1:137" ht="1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DA8" s="16"/>
      <c r="DF8" s="16"/>
    </row>
    <row r="9" spans="1:137"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DA9" s="16"/>
      <c r="DF9" s="16"/>
      <c r="DK9" s="17"/>
      <c r="DP9" s="17"/>
    </row>
    <row r="10" spans="1:137"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DA10" s="16"/>
      <c r="DF10" s="16"/>
    </row>
    <row r="11" spans="1:137"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DA11" s="16"/>
      <c r="DF11" s="16"/>
      <c r="EB11" s="17"/>
      <c r="EG11" s="17"/>
    </row>
    <row r="12" spans="1:137"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730</v>
      </c>
      <c r="AL12" s="536"/>
      <c r="AM12" s="536"/>
      <c r="AN12" s="536"/>
      <c r="AO12" s="536"/>
      <c r="AP12" s="536"/>
      <c r="AQ12" s="536"/>
      <c r="AR12" s="536"/>
      <c r="AS12" s="536"/>
      <c r="AT12" s="536"/>
      <c r="AU12" s="536"/>
      <c r="AV12" s="536"/>
      <c r="AW12" s="536"/>
      <c r="AX12" s="536"/>
      <c r="AY12" s="537"/>
      <c r="AZ12" s="535" t="s">
        <v>730</v>
      </c>
      <c r="BA12" s="536"/>
      <c r="BB12" s="536"/>
      <c r="BC12" s="536"/>
      <c r="BD12" s="536"/>
      <c r="BE12" s="536"/>
      <c r="BF12" s="536"/>
      <c r="BG12" s="536"/>
      <c r="BH12" s="536"/>
      <c r="BI12" s="536"/>
      <c r="BJ12" s="536"/>
      <c r="BK12" s="536"/>
      <c r="BL12" s="536"/>
      <c r="BM12" s="536"/>
      <c r="BN12" s="537"/>
      <c r="BO12" s="535" t="s">
        <v>730</v>
      </c>
      <c r="BP12" s="536"/>
      <c r="BQ12" s="536"/>
      <c r="BR12" s="536"/>
      <c r="BS12" s="536"/>
      <c r="BT12" s="536"/>
      <c r="BU12" s="536"/>
      <c r="BV12" s="536"/>
      <c r="BW12" s="536"/>
      <c r="BX12" s="536"/>
      <c r="BY12" s="536"/>
      <c r="BZ12" s="536"/>
      <c r="CA12" s="536"/>
      <c r="CB12" s="536"/>
      <c r="CC12" s="537"/>
      <c r="CD12" s="535" t="s">
        <v>730</v>
      </c>
      <c r="CE12" s="536"/>
      <c r="CF12" s="536"/>
      <c r="CG12" s="536"/>
      <c r="CH12" s="536"/>
      <c r="CI12" s="536"/>
      <c r="CJ12" s="536"/>
      <c r="CK12" s="536"/>
      <c r="CL12" s="536"/>
      <c r="CM12" s="536"/>
      <c r="CN12" s="536"/>
      <c r="CO12" s="536"/>
      <c r="CP12" s="536"/>
      <c r="CQ12" s="536"/>
      <c r="CR12" s="537"/>
      <c r="DA12" s="16"/>
      <c r="DF12" s="16"/>
      <c r="EB12" s="17"/>
      <c r="EG12" s="17"/>
    </row>
    <row r="13" spans="1:137" ht="25.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606">
        <v>0</v>
      </c>
      <c r="AC13" s="603"/>
      <c r="AD13" s="607"/>
      <c r="AE13" s="602">
        <v>1</v>
      </c>
      <c r="AF13" s="603"/>
      <c r="AG13" s="607"/>
      <c r="AH13" s="602">
        <v>0</v>
      </c>
      <c r="AI13" s="603"/>
      <c r="AJ13" s="604"/>
      <c r="AK13" s="1483">
        <v>26240</v>
      </c>
      <c r="AL13" s="1508"/>
      <c r="AM13" s="1508"/>
      <c r="AN13" s="1508"/>
      <c r="AO13" s="1508"/>
      <c r="AP13" s="1508"/>
      <c r="AQ13" s="1508"/>
      <c r="AR13" s="1508"/>
      <c r="AS13" s="1508"/>
      <c r="AT13" s="1508"/>
      <c r="AU13" s="1508"/>
      <c r="AV13" s="1508"/>
      <c r="AW13" s="1508"/>
      <c r="AX13" s="1508"/>
      <c r="AY13" s="1509"/>
      <c r="AZ13" s="1483"/>
      <c r="BA13" s="1508"/>
      <c r="BB13" s="1508"/>
      <c r="BC13" s="1508"/>
      <c r="BD13" s="1508"/>
      <c r="BE13" s="1508"/>
      <c r="BF13" s="1508"/>
      <c r="BG13" s="1508"/>
      <c r="BH13" s="1508"/>
      <c r="BI13" s="1508"/>
      <c r="BJ13" s="1508"/>
      <c r="BK13" s="1508"/>
      <c r="BL13" s="1508"/>
      <c r="BM13" s="1508"/>
      <c r="BN13" s="1508"/>
      <c r="BO13" s="1483"/>
      <c r="BP13" s="1508"/>
      <c r="BQ13" s="1508"/>
      <c r="BR13" s="1508"/>
      <c r="BS13" s="1508"/>
      <c r="BT13" s="1508"/>
      <c r="BU13" s="1508"/>
      <c r="BV13" s="1508"/>
      <c r="BW13" s="1508"/>
      <c r="BX13" s="1508"/>
      <c r="BY13" s="1508"/>
      <c r="BZ13" s="1508"/>
      <c r="CA13" s="1508"/>
      <c r="CB13" s="1508"/>
      <c r="CC13" s="1508"/>
      <c r="CD13" s="487">
        <f t="shared" ref="CD13:CD22" si="0">SUM(AK13:CC13)</f>
        <v>26240</v>
      </c>
      <c r="CE13" s="488"/>
      <c r="CF13" s="488"/>
      <c r="CG13" s="488"/>
      <c r="CH13" s="488"/>
      <c r="CI13" s="488"/>
      <c r="CJ13" s="488"/>
      <c r="CK13" s="488"/>
      <c r="CL13" s="488"/>
      <c r="CM13" s="488"/>
      <c r="CN13" s="488"/>
      <c r="CO13" s="488"/>
      <c r="CP13" s="488"/>
      <c r="CQ13" s="488"/>
      <c r="CR13" s="577"/>
      <c r="CU13" s="16" t="s">
        <v>511</v>
      </c>
      <c r="CV13" s="16" t="s">
        <v>511</v>
      </c>
      <c r="CW13" s="16" t="s">
        <v>511</v>
      </c>
      <c r="CX13" s="16" t="s">
        <v>511</v>
      </c>
      <c r="CY13" s="16" t="s">
        <v>511</v>
      </c>
      <c r="CZ13" s="16" t="s">
        <v>511</v>
      </c>
      <c r="DA13" s="16" t="s">
        <v>511</v>
      </c>
      <c r="DB13" s="16" t="s">
        <v>511</v>
      </c>
      <c r="DC13" s="16" t="s">
        <v>511</v>
      </c>
      <c r="DD13" s="16" t="s">
        <v>511</v>
      </c>
      <c r="DE13" s="16" t="s">
        <v>511</v>
      </c>
      <c r="DF13" s="16" t="s">
        <v>511</v>
      </c>
      <c r="DG13" s="16" t="s">
        <v>511</v>
      </c>
      <c r="DH13" s="16" t="s">
        <v>511</v>
      </c>
      <c r="DI13" s="16" t="s">
        <v>511</v>
      </c>
      <c r="EB13" s="17"/>
      <c r="EG13" s="17"/>
    </row>
    <row r="14" spans="1:137"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601">
        <v>0</v>
      </c>
      <c r="AC14" s="599"/>
      <c r="AD14" s="600"/>
      <c r="AE14" s="598">
        <v>2</v>
      </c>
      <c r="AF14" s="599"/>
      <c r="AG14" s="600"/>
      <c r="AH14" s="598">
        <v>0</v>
      </c>
      <c r="AI14" s="599"/>
      <c r="AJ14" s="608"/>
      <c r="AK14" s="1511">
        <v>176483</v>
      </c>
      <c r="AL14" s="1511"/>
      <c r="AM14" s="1511"/>
      <c r="AN14" s="1511"/>
      <c r="AO14" s="1511"/>
      <c r="AP14" s="1511"/>
      <c r="AQ14" s="1511"/>
      <c r="AR14" s="1511"/>
      <c r="AS14" s="1511"/>
      <c r="AT14" s="1511"/>
      <c r="AU14" s="1511"/>
      <c r="AV14" s="1511"/>
      <c r="AW14" s="1511"/>
      <c r="AX14" s="1511"/>
      <c r="AY14" s="1511"/>
      <c r="AZ14" s="1511"/>
      <c r="BA14" s="1511"/>
      <c r="BB14" s="1511"/>
      <c r="BC14" s="1511"/>
      <c r="BD14" s="1511"/>
      <c r="BE14" s="1511"/>
      <c r="BF14" s="1511"/>
      <c r="BG14" s="1511"/>
      <c r="BH14" s="1511"/>
      <c r="BI14" s="1511"/>
      <c r="BJ14" s="1511"/>
      <c r="BK14" s="1511"/>
      <c r="BL14" s="1511"/>
      <c r="BM14" s="1511"/>
      <c r="BN14" s="1487"/>
      <c r="BO14" s="1511"/>
      <c r="BP14" s="1511"/>
      <c r="BQ14" s="1511"/>
      <c r="BR14" s="1511"/>
      <c r="BS14" s="1511"/>
      <c r="BT14" s="1511"/>
      <c r="BU14" s="1511"/>
      <c r="BV14" s="1511"/>
      <c r="BW14" s="1511"/>
      <c r="BX14" s="1511"/>
      <c r="BY14" s="1511"/>
      <c r="BZ14" s="1511"/>
      <c r="CA14" s="1511"/>
      <c r="CB14" s="1511"/>
      <c r="CC14" s="1511"/>
      <c r="CD14" s="481">
        <f t="shared" si="0"/>
        <v>176483</v>
      </c>
      <c r="CE14" s="482"/>
      <c r="CF14" s="482"/>
      <c r="CG14" s="482"/>
      <c r="CH14" s="482"/>
      <c r="CI14" s="482"/>
      <c r="CJ14" s="482"/>
      <c r="CK14" s="482"/>
      <c r="CL14" s="482"/>
      <c r="CM14" s="482"/>
      <c r="CN14" s="482"/>
      <c r="CO14" s="482"/>
      <c r="CP14" s="482"/>
      <c r="CQ14" s="482"/>
      <c r="CR14" s="545"/>
      <c r="DA14" s="16"/>
      <c r="DF14" s="16"/>
      <c r="EB14" s="17"/>
      <c r="EG14" s="17"/>
    </row>
    <row r="15" spans="1:137"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601">
        <v>0</v>
      </c>
      <c r="AC15" s="599"/>
      <c r="AD15" s="600"/>
      <c r="AE15" s="598">
        <v>3</v>
      </c>
      <c r="AF15" s="599"/>
      <c r="AG15" s="600"/>
      <c r="AH15" s="598">
        <v>0</v>
      </c>
      <c r="AI15" s="599"/>
      <c r="AJ15" s="608"/>
      <c r="AK15" s="1511">
        <v>172331</v>
      </c>
      <c r="AL15" s="1511"/>
      <c r="AM15" s="1511"/>
      <c r="AN15" s="1511"/>
      <c r="AO15" s="1511"/>
      <c r="AP15" s="1511"/>
      <c r="AQ15" s="1511"/>
      <c r="AR15" s="1511"/>
      <c r="AS15" s="1511"/>
      <c r="AT15" s="1511"/>
      <c r="AU15" s="1511"/>
      <c r="AV15" s="1511"/>
      <c r="AW15" s="1511"/>
      <c r="AX15" s="1511"/>
      <c r="AY15" s="1511"/>
      <c r="AZ15" s="1511"/>
      <c r="BA15" s="1511"/>
      <c r="BB15" s="1511"/>
      <c r="BC15" s="1511"/>
      <c r="BD15" s="1511"/>
      <c r="BE15" s="1511"/>
      <c r="BF15" s="1511"/>
      <c r="BG15" s="1511"/>
      <c r="BH15" s="1511"/>
      <c r="BI15" s="1511"/>
      <c r="BJ15" s="1511"/>
      <c r="BK15" s="1511"/>
      <c r="BL15" s="1511"/>
      <c r="BM15" s="1511"/>
      <c r="BN15" s="1487"/>
      <c r="BO15" s="1511"/>
      <c r="BP15" s="1511"/>
      <c r="BQ15" s="1511"/>
      <c r="BR15" s="1511"/>
      <c r="BS15" s="1511"/>
      <c r="BT15" s="1511"/>
      <c r="BU15" s="1511"/>
      <c r="BV15" s="1511"/>
      <c r="BW15" s="1511"/>
      <c r="BX15" s="1511"/>
      <c r="BY15" s="1511"/>
      <c r="BZ15" s="1511"/>
      <c r="CA15" s="1511"/>
      <c r="CB15" s="1511"/>
      <c r="CC15" s="1511"/>
      <c r="CD15" s="481">
        <f t="shared" si="0"/>
        <v>172331</v>
      </c>
      <c r="CE15" s="482"/>
      <c r="CF15" s="482"/>
      <c r="CG15" s="482"/>
      <c r="CH15" s="482"/>
      <c r="CI15" s="482"/>
      <c r="CJ15" s="482"/>
      <c r="CK15" s="482"/>
      <c r="CL15" s="482"/>
      <c r="CM15" s="482"/>
      <c r="CN15" s="482"/>
      <c r="CO15" s="482"/>
      <c r="CP15" s="482"/>
      <c r="CQ15" s="482"/>
      <c r="CR15" s="545"/>
      <c r="DA15" s="16"/>
      <c r="DF15" s="16"/>
    </row>
    <row r="16" spans="1:137"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601">
        <v>0</v>
      </c>
      <c r="AC16" s="599"/>
      <c r="AD16" s="600"/>
      <c r="AE16" s="598">
        <v>4</v>
      </c>
      <c r="AF16" s="599"/>
      <c r="AG16" s="600"/>
      <c r="AH16" s="598">
        <v>0</v>
      </c>
      <c r="AI16" s="599"/>
      <c r="AJ16" s="608"/>
      <c r="AK16" s="1511">
        <v>135112</v>
      </c>
      <c r="AL16" s="1511"/>
      <c r="AM16" s="1511"/>
      <c r="AN16" s="1511"/>
      <c r="AO16" s="1511"/>
      <c r="AP16" s="1511"/>
      <c r="AQ16" s="1511"/>
      <c r="AR16" s="1511"/>
      <c r="AS16" s="1511"/>
      <c r="AT16" s="1511"/>
      <c r="AU16" s="1511"/>
      <c r="AV16" s="1511"/>
      <c r="AW16" s="1511"/>
      <c r="AX16" s="1511"/>
      <c r="AY16" s="1511"/>
      <c r="AZ16" s="1511"/>
      <c r="BA16" s="1511"/>
      <c r="BB16" s="1511"/>
      <c r="BC16" s="1511"/>
      <c r="BD16" s="1511"/>
      <c r="BE16" s="1511"/>
      <c r="BF16" s="1511"/>
      <c r="BG16" s="1511"/>
      <c r="BH16" s="1511"/>
      <c r="BI16" s="1511"/>
      <c r="BJ16" s="1511"/>
      <c r="BK16" s="1511"/>
      <c r="BL16" s="1511"/>
      <c r="BM16" s="1511"/>
      <c r="BN16" s="1487"/>
      <c r="BO16" s="1511"/>
      <c r="BP16" s="1511"/>
      <c r="BQ16" s="1511"/>
      <c r="BR16" s="1511"/>
      <c r="BS16" s="1511"/>
      <c r="BT16" s="1511"/>
      <c r="BU16" s="1511"/>
      <c r="BV16" s="1511"/>
      <c r="BW16" s="1511"/>
      <c r="BX16" s="1511"/>
      <c r="BY16" s="1511"/>
      <c r="BZ16" s="1511"/>
      <c r="CA16" s="1511"/>
      <c r="CB16" s="1511"/>
      <c r="CC16" s="1511"/>
      <c r="CD16" s="481">
        <f t="shared" si="0"/>
        <v>135112</v>
      </c>
      <c r="CE16" s="482"/>
      <c r="CF16" s="482"/>
      <c r="CG16" s="482"/>
      <c r="CH16" s="482"/>
      <c r="CI16" s="482"/>
      <c r="CJ16" s="482"/>
      <c r="CK16" s="482"/>
      <c r="CL16" s="482"/>
      <c r="CM16" s="482"/>
      <c r="CN16" s="482"/>
      <c r="CO16" s="482"/>
      <c r="CP16" s="482"/>
      <c r="CQ16" s="482"/>
      <c r="CR16" s="545"/>
      <c r="DA16" s="16"/>
      <c r="DF16" s="16"/>
    </row>
    <row r="17" spans="1:115"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601">
        <v>0</v>
      </c>
      <c r="AC17" s="599"/>
      <c r="AD17" s="600"/>
      <c r="AE17" s="598">
        <v>5</v>
      </c>
      <c r="AF17" s="599"/>
      <c r="AG17" s="600"/>
      <c r="AH17" s="598">
        <v>0</v>
      </c>
      <c r="AI17" s="599"/>
      <c r="AJ17" s="608"/>
      <c r="AK17" s="1511">
        <v>81097</v>
      </c>
      <c r="AL17" s="1511"/>
      <c r="AM17" s="1511"/>
      <c r="AN17" s="1511"/>
      <c r="AO17" s="1511"/>
      <c r="AP17" s="1511"/>
      <c r="AQ17" s="1511"/>
      <c r="AR17" s="1511"/>
      <c r="AS17" s="1511"/>
      <c r="AT17" s="1511"/>
      <c r="AU17" s="1511"/>
      <c r="AV17" s="1511"/>
      <c r="AW17" s="1511"/>
      <c r="AX17" s="1511"/>
      <c r="AY17" s="1511"/>
      <c r="AZ17" s="1511"/>
      <c r="BA17" s="1511"/>
      <c r="BB17" s="1511"/>
      <c r="BC17" s="1511"/>
      <c r="BD17" s="1511"/>
      <c r="BE17" s="1511"/>
      <c r="BF17" s="1511"/>
      <c r="BG17" s="1511"/>
      <c r="BH17" s="1511"/>
      <c r="BI17" s="1511"/>
      <c r="BJ17" s="1511"/>
      <c r="BK17" s="1511"/>
      <c r="BL17" s="1511"/>
      <c r="BM17" s="1511"/>
      <c r="BN17" s="1487"/>
      <c r="BO17" s="1511"/>
      <c r="BP17" s="1511"/>
      <c r="BQ17" s="1511"/>
      <c r="BR17" s="1511"/>
      <c r="BS17" s="1511"/>
      <c r="BT17" s="1511"/>
      <c r="BU17" s="1511"/>
      <c r="BV17" s="1511"/>
      <c r="BW17" s="1511"/>
      <c r="BX17" s="1511"/>
      <c r="BY17" s="1511"/>
      <c r="BZ17" s="1511"/>
      <c r="CA17" s="1511"/>
      <c r="CB17" s="1511"/>
      <c r="CC17" s="1511"/>
      <c r="CD17" s="481">
        <f t="shared" si="0"/>
        <v>81097</v>
      </c>
      <c r="CE17" s="482"/>
      <c r="CF17" s="482"/>
      <c r="CG17" s="482"/>
      <c r="CH17" s="482"/>
      <c r="CI17" s="482"/>
      <c r="CJ17" s="482"/>
      <c r="CK17" s="482"/>
      <c r="CL17" s="482"/>
      <c r="CM17" s="482"/>
      <c r="CN17" s="482"/>
      <c r="CO17" s="482"/>
      <c r="CP17" s="482"/>
      <c r="CQ17" s="482"/>
      <c r="CR17" s="545"/>
      <c r="DA17" s="16"/>
      <c r="DF17" s="16"/>
    </row>
    <row r="18" spans="1:115"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601">
        <v>0</v>
      </c>
      <c r="AC18" s="599"/>
      <c r="AD18" s="600"/>
      <c r="AE18" s="598">
        <v>6</v>
      </c>
      <c r="AF18" s="599"/>
      <c r="AG18" s="600"/>
      <c r="AH18" s="598">
        <v>0</v>
      </c>
      <c r="AI18" s="599"/>
      <c r="AJ18" s="608"/>
      <c r="AK18" s="1511">
        <v>95810</v>
      </c>
      <c r="AL18" s="1511"/>
      <c r="AM18" s="1511"/>
      <c r="AN18" s="1511"/>
      <c r="AO18" s="1511"/>
      <c r="AP18" s="1511"/>
      <c r="AQ18" s="1511"/>
      <c r="AR18" s="1511"/>
      <c r="AS18" s="1511"/>
      <c r="AT18" s="1511"/>
      <c r="AU18" s="1511"/>
      <c r="AV18" s="1511"/>
      <c r="AW18" s="1511"/>
      <c r="AX18" s="1511"/>
      <c r="AY18" s="1511"/>
      <c r="AZ18" s="1511"/>
      <c r="BA18" s="1511"/>
      <c r="BB18" s="1511"/>
      <c r="BC18" s="1511"/>
      <c r="BD18" s="1511"/>
      <c r="BE18" s="1511"/>
      <c r="BF18" s="1511"/>
      <c r="BG18" s="1511"/>
      <c r="BH18" s="1511"/>
      <c r="BI18" s="1511"/>
      <c r="BJ18" s="1511"/>
      <c r="BK18" s="1511"/>
      <c r="BL18" s="1511"/>
      <c r="BM18" s="1511"/>
      <c r="BN18" s="1487"/>
      <c r="BO18" s="1511"/>
      <c r="BP18" s="1511"/>
      <c r="BQ18" s="1511"/>
      <c r="BR18" s="1511"/>
      <c r="BS18" s="1511"/>
      <c r="BT18" s="1511"/>
      <c r="BU18" s="1511"/>
      <c r="BV18" s="1511"/>
      <c r="BW18" s="1511"/>
      <c r="BX18" s="1511"/>
      <c r="BY18" s="1511"/>
      <c r="BZ18" s="1511"/>
      <c r="CA18" s="1511"/>
      <c r="CB18" s="1511"/>
      <c r="CC18" s="1511"/>
      <c r="CD18" s="481">
        <f t="shared" si="0"/>
        <v>95810</v>
      </c>
      <c r="CE18" s="482"/>
      <c r="CF18" s="482"/>
      <c r="CG18" s="482"/>
      <c r="CH18" s="482"/>
      <c r="CI18" s="482"/>
      <c r="CJ18" s="482"/>
      <c r="CK18" s="482"/>
      <c r="CL18" s="482"/>
      <c r="CM18" s="482"/>
      <c r="CN18" s="482"/>
      <c r="CO18" s="482"/>
      <c r="CP18" s="482"/>
      <c r="CQ18" s="482"/>
      <c r="CR18" s="545"/>
      <c r="DA18" s="16"/>
      <c r="DF18" s="16"/>
    </row>
    <row r="19" spans="1:115"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601">
        <v>0</v>
      </c>
      <c r="AC19" s="599"/>
      <c r="AD19" s="600"/>
      <c r="AE19" s="598">
        <v>7</v>
      </c>
      <c r="AF19" s="599"/>
      <c r="AG19" s="600"/>
      <c r="AH19" s="598">
        <v>0</v>
      </c>
      <c r="AI19" s="599"/>
      <c r="AJ19" s="608"/>
      <c r="AK19" s="1511">
        <v>101151</v>
      </c>
      <c r="AL19" s="1511"/>
      <c r="AM19" s="1511"/>
      <c r="AN19" s="1511"/>
      <c r="AO19" s="1511"/>
      <c r="AP19" s="1511"/>
      <c r="AQ19" s="1511"/>
      <c r="AR19" s="1511"/>
      <c r="AS19" s="1511"/>
      <c r="AT19" s="1511"/>
      <c r="AU19" s="1511"/>
      <c r="AV19" s="1511"/>
      <c r="AW19" s="1511"/>
      <c r="AX19" s="1511"/>
      <c r="AY19" s="1511"/>
      <c r="AZ19" s="1511"/>
      <c r="BA19" s="1511"/>
      <c r="BB19" s="1511"/>
      <c r="BC19" s="1511"/>
      <c r="BD19" s="1511"/>
      <c r="BE19" s="1511"/>
      <c r="BF19" s="1511"/>
      <c r="BG19" s="1511"/>
      <c r="BH19" s="1511"/>
      <c r="BI19" s="1511"/>
      <c r="BJ19" s="1511"/>
      <c r="BK19" s="1511"/>
      <c r="BL19" s="1511"/>
      <c r="BM19" s="1511"/>
      <c r="BN19" s="1487"/>
      <c r="BO19" s="1511"/>
      <c r="BP19" s="1511"/>
      <c r="BQ19" s="1511"/>
      <c r="BR19" s="1511"/>
      <c r="BS19" s="1511"/>
      <c r="BT19" s="1511"/>
      <c r="BU19" s="1511"/>
      <c r="BV19" s="1511"/>
      <c r="BW19" s="1511"/>
      <c r="BX19" s="1511"/>
      <c r="BY19" s="1511"/>
      <c r="BZ19" s="1511"/>
      <c r="CA19" s="1511"/>
      <c r="CB19" s="1511"/>
      <c r="CC19" s="1511"/>
      <c r="CD19" s="481">
        <f t="shared" si="0"/>
        <v>101151</v>
      </c>
      <c r="CE19" s="482"/>
      <c r="CF19" s="482"/>
      <c r="CG19" s="482"/>
      <c r="CH19" s="482"/>
      <c r="CI19" s="482"/>
      <c r="CJ19" s="482"/>
      <c r="CK19" s="482"/>
      <c r="CL19" s="482"/>
      <c r="CM19" s="482"/>
      <c r="CN19" s="482"/>
      <c r="CO19" s="482"/>
      <c r="CP19" s="482"/>
      <c r="CQ19" s="482"/>
      <c r="CR19" s="545"/>
      <c r="DA19" s="16"/>
      <c r="DF19" s="16"/>
    </row>
    <row r="20" spans="1:115"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601">
        <v>0</v>
      </c>
      <c r="AC20" s="599"/>
      <c r="AD20" s="600"/>
      <c r="AE20" s="598">
        <v>8</v>
      </c>
      <c r="AF20" s="599"/>
      <c r="AG20" s="600"/>
      <c r="AH20" s="598">
        <v>0</v>
      </c>
      <c r="AI20" s="599"/>
      <c r="AJ20" s="608"/>
      <c r="AK20" s="1511">
        <v>79490</v>
      </c>
      <c r="AL20" s="1511"/>
      <c r="AM20" s="1511"/>
      <c r="AN20" s="1511"/>
      <c r="AO20" s="1511"/>
      <c r="AP20" s="1511"/>
      <c r="AQ20" s="1511"/>
      <c r="AR20" s="1511"/>
      <c r="AS20" s="1511"/>
      <c r="AT20" s="1511"/>
      <c r="AU20" s="1511"/>
      <c r="AV20" s="1511"/>
      <c r="AW20" s="1511"/>
      <c r="AX20" s="1511"/>
      <c r="AY20" s="1511"/>
      <c r="AZ20" s="1511"/>
      <c r="BA20" s="1511"/>
      <c r="BB20" s="1511"/>
      <c r="BC20" s="1511"/>
      <c r="BD20" s="1511"/>
      <c r="BE20" s="1511"/>
      <c r="BF20" s="1511"/>
      <c r="BG20" s="1511"/>
      <c r="BH20" s="1511"/>
      <c r="BI20" s="1511"/>
      <c r="BJ20" s="1511"/>
      <c r="BK20" s="1511"/>
      <c r="BL20" s="1511"/>
      <c r="BM20" s="1511"/>
      <c r="BN20" s="1487"/>
      <c r="BO20" s="1511"/>
      <c r="BP20" s="1511"/>
      <c r="BQ20" s="1511"/>
      <c r="BR20" s="1511"/>
      <c r="BS20" s="1511"/>
      <c r="BT20" s="1511"/>
      <c r="BU20" s="1511"/>
      <c r="BV20" s="1511"/>
      <c r="BW20" s="1511"/>
      <c r="BX20" s="1511"/>
      <c r="BY20" s="1511"/>
      <c r="BZ20" s="1511"/>
      <c r="CA20" s="1511"/>
      <c r="CB20" s="1511"/>
      <c r="CC20" s="1511"/>
      <c r="CD20" s="481">
        <f t="shared" si="0"/>
        <v>79490</v>
      </c>
      <c r="CE20" s="482"/>
      <c r="CF20" s="482"/>
      <c r="CG20" s="482"/>
      <c r="CH20" s="482"/>
      <c r="CI20" s="482"/>
      <c r="CJ20" s="482"/>
      <c r="CK20" s="482"/>
      <c r="CL20" s="482"/>
      <c r="CM20" s="482"/>
      <c r="CN20" s="482"/>
      <c r="CO20" s="482"/>
      <c r="CP20" s="482"/>
      <c r="CQ20" s="482"/>
      <c r="CR20" s="545"/>
      <c r="DA20" s="16"/>
      <c r="DF20" s="16"/>
    </row>
    <row r="21" spans="1:115"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601">
        <v>0</v>
      </c>
      <c r="AC21" s="599"/>
      <c r="AD21" s="600"/>
      <c r="AE21" s="598">
        <v>9</v>
      </c>
      <c r="AF21" s="599"/>
      <c r="AG21" s="600"/>
      <c r="AH21" s="598">
        <v>0</v>
      </c>
      <c r="AI21" s="599"/>
      <c r="AJ21" s="608"/>
      <c r="AK21" s="1511">
        <v>144749</v>
      </c>
      <c r="AL21" s="1511"/>
      <c r="AM21" s="1511"/>
      <c r="AN21" s="1511"/>
      <c r="AO21" s="1511"/>
      <c r="AP21" s="1511"/>
      <c r="AQ21" s="1511"/>
      <c r="AR21" s="1511"/>
      <c r="AS21" s="1511"/>
      <c r="AT21" s="1511"/>
      <c r="AU21" s="1511"/>
      <c r="AV21" s="1511"/>
      <c r="AW21" s="1511"/>
      <c r="AX21" s="1511"/>
      <c r="AY21" s="1511"/>
      <c r="AZ21" s="1511"/>
      <c r="BA21" s="1511"/>
      <c r="BB21" s="1511"/>
      <c r="BC21" s="1511"/>
      <c r="BD21" s="1511"/>
      <c r="BE21" s="1511"/>
      <c r="BF21" s="1511"/>
      <c r="BG21" s="1511"/>
      <c r="BH21" s="1511"/>
      <c r="BI21" s="1511"/>
      <c r="BJ21" s="1511"/>
      <c r="BK21" s="1511"/>
      <c r="BL21" s="1511"/>
      <c r="BM21" s="1511"/>
      <c r="BN21" s="1487"/>
      <c r="BO21" s="1511"/>
      <c r="BP21" s="1511"/>
      <c r="BQ21" s="1511"/>
      <c r="BR21" s="1511"/>
      <c r="BS21" s="1511"/>
      <c r="BT21" s="1511"/>
      <c r="BU21" s="1511"/>
      <c r="BV21" s="1511"/>
      <c r="BW21" s="1511"/>
      <c r="BX21" s="1511"/>
      <c r="BY21" s="1511"/>
      <c r="BZ21" s="1511"/>
      <c r="CA21" s="1511"/>
      <c r="CB21" s="1511"/>
      <c r="CC21" s="1511"/>
      <c r="CD21" s="481">
        <f t="shared" si="0"/>
        <v>144749</v>
      </c>
      <c r="CE21" s="482"/>
      <c r="CF21" s="482"/>
      <c r="CG21" s="482"/>
      <c r="CH21" s="482"/>
      <c r="CI21" s="482"/>
      <c r="CJ21" s="482"/>
      <c r="CK21" s="482"/>
      <c r="CL21" s="482"/>
      <c r="CM21" s="482"/>
      <c r="CN21" s="482"/>
      <c r="CO21" s="482"/>
      <c r="CP21" s="482"/>
      <c r="CQ21" s="482"/>
      <c r="CR21" s="545"/>
      <c r="DA21" s="16"/>
      <c r="DF21" s="16"/>
    </row>
    <row r="22" spans="1:115" ht="1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636">
        <v>1</v>
      </c>
      <c r="AC22" s="637"/>
      <c r="AD22" s="638"/>
      <c r="AE22" s="639">
        <v>0</v>
      </c>
      <c r="AF22" s="637"/>
      <c r="AG22" s="638"/>
      <c r="AH22" s="639">
        <v>0</v>
      </c>
      <c r="AI22" s="637"/>
      <c r="AJ22" s="640"/>
      <c r="AK22" s="583">
        <f>SUM(AK13:AY21)</f>
        <v>1012463</v>
      </c>
      <c r="AL22" s="586"/>
      <c r="AM22" s="586"/>
      <c r="AN22" s="586"/>
      <c r="AO22" s="586"/>
      <c r="AP22" s="586"/>
      <c r="AQ22" s="586"/>
      <c r="AR22" s="586"/>
      <c r="AS22" s="586"/>
      <c r="AT22" s="586"/>
      <c r="AU22" s="586"/>
      <c r="AV22" s="586"/>
      <c r="AW22" s="586"/>
      <c r="AX22" s="586"/>
      <c r="AY22" s="587"/>
      <c r="AZ22" s="583">
        <f>SUM(AZ13:BN21)</f>
        <v>0</v>
      </c>
      <c r="BA22" s="586"/>
      <c r="BB22" s="586"/>
      <c r="BC22" s="586"/>
      <c r="BD22" s="586"/>
      <c r="BE22" s="586"/>
      <c r="BF22" s="586"/>
      <c r="BG22" s="586"/>
      <c r="BH22" s="586"/>
      <c r="BI22" s="586"/>
      <c r="BJ22" s="586"/>
      <c r="BK22" s="586"/>
      <c r="BL22" s="586"/>
      <c r="BM22" s="586"/>
      <c r="BN22" s="587"/>
      <c r="BO22" s="484">
        <f>SUM(BO13:CC21)</f>
        <v>0</v>
      </c>
      <c r="BP22" s="485"/>
      <c r="BQ22" s="485"/>
      <c r="BR22" s="485"/>
      <c r="BS22" s="485"/>
      <c r="BT22" s="485"/>
      <c r="BU22" s="485"/>
      <c r="BV22" s="485"/>
      <c r="BW22" s="485"/>
      <c r="BX22" s="485"/>
      <c r="BY22" s="485"/>
      <c r="BZ22" s="485"/>
      <c r="CA22" s="485"/>
      <c r="CB22" s="485"/>
      <c r="CC22" s="485"/>
      <c r="CD22" s="484">
        <f t="shared" si="0"/>
        <v>1012463</v>
      </c>
      <c r="CE22" s="485"/>
      <c r="CF22" s="485"/>
      <c r="CG22" s="485"/>
      <c r="CH22" s="485"/>
      <c r="CI22" s="485"/>
      <c r="CJ22" s="485"/>
      <c r="CK22" s="485"/>
      <c r="CL22" s="485"/>
      <c r="CM22" s="485"/>
      <c r="CN22" s="485"/>
      <c r="CO22" s="485"/>
      <c r="CP22" s="485"/>
      <c r="CQ22" s="485"/>
      <c r="CR22" s="574"/>
      <c r="DA22" s="16"/>
      <c r="DF22" s="16"/>
    </row>
    <row r="23" spans="1:115" ht="12"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30"/>
      <c r="AC23" s="30"/>
      <c r="AD23" s="30"/>
      <c r="AE23" s="30"/>
      <c r="AF23" s="30"/>
      <c r="AG23" s="30"/>
      <c r="AH23" s="30"/>
      <c r="AI23" s="30"/>
      <c r="AJ23" s="30"/>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DA23" s="16"/>
      <c r="DF23" s="16"/>
    </row>
    <row r="24" spans="1:115"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641">
        <v>1</v>
      </c>
      <c r="AC24" s="642"/>
      <c r="AD24" s="643"/>
      <c r="AE24" s="644">
        <v>1</v>
      </c>
      <c r="AF24" s="642"/>
      <c r="AG24" s="643"/>
      <c r="AH24" s="644">
        <v>0</v>
      </c>
      <c r="AI24" s="642"/>
      <c r="AJ24" s="645"/>
      <c r="AK24" s="540">
        <f>SUM(AK13:AY15)</f>
        <v>375054</v>
      </c>
      <c r="AL24" s="575"/>
      <c r="AM24" s="575"/>
      <c r="AN24" s="575"/>
      <c r="AO24" s="575"/>
      <c r="AP24" s="575"/>
      <c r="AQ24" s="575"/>
      <c r="AR24" s="575"/>
      <c r="AS24" s="575"/>
      <c r="AT24" s="575"/>
      <c r="AU24" s="575"/>
      <c r="AV24" s="575"/>
      <c r="AW24" s="575"/>
      <c r="AX24" s="575"/>
      <c r="AY24" s="576"/>
      <c r="AZ24" s="540">
        <f>SUM(AZ13:BN15)</f>
        <v>0</v>
      </c>
      <c r="BA24" s="575"/>
      <c r="BB24" s="575"/>
      <c r="BC24" s="575"/>
      <c r="BD24" s="575"/>
      <c r="BE24" s="575"/>
      <c r="BF24" s="575"/>
      <c r="BG24" s="575"/>
      <c r="BH24" s="575"/>
      <c r="BI24" s="575"/>
      <c r="BJ24" s="575"/>
      <c r="BK24" s="575"/>
      <c r="BL24" s="575"/>
      <c r="BM24" s="575"/>
      <c r="BN24" s="576"/>
      <c r="BO24" s="487">
        <f>SUM(BO13:CC15)</f>
        <v>0</v>
      </c>
      <c r="BP24" s="488"/>
      <c r="BQ24" s="488"/>
      <c r="BR24" s="488"/>
      <c r="BS24" s="488"/>
      <c r="BT24" s="488"/>
      <c r="BU24" s="488"/>
      <c r="BV24" s="488"/>
      <c r="BW24" s="488"/>
      <c r="BX24" s="488"/>
      <c r="BY24" s="488"/>
      <c r="BZ24" s="488"/>
      <c r="CA24" s="488"/>
      <c r="CB24" s="488"/>
      <c r="CC24" s="488"/>
      <c r="CD24" s="487">
        <f>SUM(AK24:CC24)</f>
        <v>375054</v>
      </c>
      <c r="CE24" s="488"/>
      <c r="CF24" s="488"/>
      <c r="CG24" s="488"/>
      <c r="CH24" s="488"/>
      <c r="CI24" s="488"/>
      <c r="CJ24" s="488"/>
      <c r="CK24" s="488"/>
      <c r="CL24" s="488"/>
      <c r="CM24" s="488"/>
      <c r="CN24" s="488"/>
      <c r="CO24" s="488"/>
      <c r="CP24" s="488"/>
      <c r="CQ24" s="488"/>
      <c r="CR24" s="577"/>
      <c r="DA24" s="16"/>
      <c r="DF24" s="16"/>
    </row>
    <row r="25" spans="1:115"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601">
        <v>1</v>
      </c>
      <c r="AC25" s="599"/>
      <c r="AD25" s="600"/>
      <c r="AE25" s="598">
        <v>2</v>
      </c>
      <c r="AF25" s="599"/>
      <c r="AG25" s="600"/>
      <c r="AH25" s="598">
        <v>0</v>
      </c>
      <c r="AI25" s="599"/>
      <c r="AJ25" s="608"/>
      <c r="AK25" s="481">
        <f>SUM(AK16:AY19)</f>
        <v>413170</v>
      </c>
      <c r="AL25" s="482"/>
      <c r="AM25" s="482"/>
      <c r="AN25" s="482"/>
      <c r="AO25" s="482"/>
      <c r="AP25" s="482"/>
      <c r="AQ25" s="482"/>
      <c r="AR25" s="482"/>
      <c r="AS25" s="482"/>
      <c r="AT25" s="482"/>
      <c r="AU25" s="482"/>
      <c r="AV25" s="482"/>
      <c r="AW25" s="482"/>
      <c r="AX25" s="482"/>
      <c r="AY25" s="483"/>
      <c r="AZ25" s="481">
        <f>SUM(AZ16:BN19)</f>
        <v>0</v>
      </c>
      <c r="BA25" s="482"/>
      <c r="BB25" s="482"/>
      <c r="BC25" s="482"/>
      <c r="BD25" s="482"/>
      <c r="BE25" s="482"/>
      <c r="BF25" s="482"/>
      <c r="BG25" s="482"/>
      <c r="BH25" s="482"/>
      <c r="BI25" s="482"/>
      <c r="BJ25" s="482"/>
      <c r="BK25" s="482"/>
      <c r="BL25" s="482"/>
      <c r="BM25" s="482"/>
      <c r="BN25" s="483"/>
      <c r="BO25" s="481">
        <f>SUM(BO16:CC19)</f>
        <v>0</v>
      </c>
      <c r="BP25" s="482"/>
      <c r="BQ25" s="482"/>
      <c r="BR25" s="482"/>
      <c r="BS25" s="482"/>
      <c r="BT25" s="482"/>
      <c r="BU25" s="482"/>
      <c r="BV25" s="482"/>
      <c r="BW25" s="482"/>
      <c r="BX25" s="482"/>
      <c r="BY25" s="482"/>
      <c r="BZ25" s="482"/>
      <c r="CA25" s="482"/>
      <c r="CB25" s="482"/>
      <c r="CC25" s="482"/>
      <c r="CD25" s="481">
        <f>SUM(AK25:CC25)</f>
        <v>413170</v>
      </c>
      <c r="CE25" s="482"/>
      <c r="CF25" s="482"/>
      <c r="CG25" s="482"/>
      <c r="CH25" s="482"/>
      <c r="CI25" s="482"/>
      <c r="CJ25" s="482"/>
      <c r="CK25" s="482"/>
      <c r="CL25" s="482"/>
      <c r="CM25" s="482"/>
      <c r="CN25" s="482"/>
      <c r="CO25" s="482"/>
      <c r="CP25" s="482"/>
      <c r="CQ25" s="482"/>
      <c r="CR25" s="545"/>
      <c r="DA25" s="16"/>
      <c r="DF25" s="16"/>
    </row>
    <row r="26" spans="1:115"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601">
        <v>1</v>
      </c>
      <c r="AC26" s="599"/>
      <c r="AD26" s="600"/>
      <c r="AE26" s="598">
        <v>3</v>
      </c>
      <c r="AF26" s="599"/>
      <c r="AG26" s="600"/>
      <c r="AH26" s="598">
        <v>0</v>
      </c>
      <c r="AI26" s="599"/>
      <c r="AJ26" s="608"/>
      <c r="AK26" s="481">
        <f>AK20</f>
        <v>79490</v>
      </c>
      <c r="AL26" s="482"/>
      <c r="AM26" s="482"/>
      <c r="AN26" s="482"/>
      <c r="AO26" s="482"/>
      <c r="AP26" s="482"/>
      <c r="AQ26" s="482"/>
      <c r="AR26" s="482"/>
      <c r="AS26" s="482"/>
      <c r="AT26" s="482"/>
      <c r="AU26" s="482"/>
      <c r="AV26" s="482"/>
      <c r="AW26" s="482"/>
      <c r="AX26" s="482"/>
      <c r="AY26" s="483"/>
      <c r="AZ26" s="481">
        <f>AZ20</f>
        <v>0</v>
      </c>
      <c r="BA26" s="482"/>
      <c r="BB26" s="482"/>
      <c r="BC26" s="482"/>
      <c r="BD26" s="482"/>
      <c r="BE26" s="482"/>
      <c r="BF26" s="482"/>
      <c r="BG26" s="482"/>
      <c r="BH26" s="482"/>
      <c r="BI26" s="482"/>
      <c r="BJ26" s="482"/>
      <c r="BK26" s="482"/>
      <c r="BL26" s="482"/>
      <c r="BM26" s="482"/>
      <c r="BN26" s="483"/>
      <c r="BO26" s="481">
        <f>BO20</f>
        <v>0</v>
      </c>
      <c r="BP26" s="482"/>
      <c r="BQ26" s="482"/>
      <c r="BR26" s="482"/>
      <c r="BS26" s="482"/>
      <c r="BT26" s="482"/>
      <c r="BU26" s="482"/>
      <c r="BV26" s="482"/>
      <c r="BW26" s="482"/>
      <c r="BX26" s="482"/>
      <c r="BY26" s="482"/>
      <c r="BZ26" s="482"/>
      <c r="CA26" s="482"/>
      <c r="CB26" s="482"/>
      <c r="CC26" s="482"/>
      <c r="CD26" s="481">
        <f>SUM(AK26:CC26)</f>
        <v>79490</v>
      </c>
      <c r="CE26" s="482"/>
      <c r="CF26" s="482"/>
      <c r="CG26" s="482"/>
      <c r="CH26" s="482"/>
      <c r="CI26" s="482"/>
      <c r="CJ26" s="482"/>
      <c r="CK26" s="482"/>
      <c r="CL26" s="482"/>
      <c r="CM26" s="482"/>
      <c r="CN26" s="482"/>
      <c r="CO26" s="482"/>
      <c r="CP26" s="482"/>
      <c r="CQ26" s="482"/>
      <c r="CR26" s="545"/>
      <c r="DA26" s="16"/>
      <c r="DF26" s="16"/>
    </row>
    <row r="27" spans="1:115"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646">
        <v>1</v>
      </c>
      <c r="AC27" s="647"/>
      <c r="AD27" s="648"/>
      <c r="AE27" s="649">
        <v>4</v>
      </c>
      <c r="AF27" s="647"/>
      <c r="AG27" s="648"/>
      <c r="AH27" s="649">
        <v>0</v>
      </c>
      <c r="AI27" s="647"/>
      <c r="AJ27" s="650"/>
      <c r="AK27" s="484">
        <f>AK21</f>
        <v>144749</v>
      </c>
      <c r="AL27" s="485"/>
      <c r="AM27" s="485"/>
      <c r="AN27" s="485"/>
      <c r="AO27" s="485"/>
      <c r="AP27" s="485"/>
      <c r="AQ27" s="485"/>
      <c r="AR27" s="485"/>
      <c r="AS27" s="485"/>
      <c r="AT27" s="485"/>
      <c r="AU27" s="485"/>
      <c r="AV27" s="485"/>
      <c r="AW27" s="485"/>
      <c r="AX27" s="485"/>
      <c r="AY27" s="486"/>
      <c r="AZ27" s="484">
        <f>AZ21</f>
        <v>0</v>
      </c>
      <c r="BA27" s="485"/>
      <c r="BB27" s="485"/>
      <c r="BC27" s="485"/>
      <c r="BD27" s="485"/>
      <c r="BE27" s="485"/>
      <c r="BF27" s="485"/>
      <c r="BG27" s="485"/>
      <c r="BH27" s="485"/>
      <c r="BI27" s="485"/>
      <c r="BJ27" s="485"/>
      <c r="BK27" s="485"/>
      <c r="BL27" s="485"/>
      <c r="BM27" s="485"/>
      <c r="BN27" s="486"/>
      <c r="BO27" s="484">
        <f>BO21</f>
        <v>0</v>
      </c>
      <c r="BP27" s="485"/>
      <c r="BQ27" s="485"/>
      <c r="BR27" s="485"/>
      <c r="BS27" s="485"/>
      <c r="BT27" s="485"/>
      <c r="BU27" s="485"/>
      <c r="BV27" s="485"/>
      <c r="BW27" s="485"/>
      <c r="BX27" s="485"/>
      <c r="BY27" s="485"/>
      <c r="BZ27" s="485"/>
      <c r="CA27" s="485"/>
      <c r="CB27" s="485"/>
      <c r="CC27" s="485"/>
      <c r="CD27" s="484">
        <f>SUM(AK27:CC27)</f>
        <v>144749</v>
      </c>
      <c r="CE27" s="485"/>
      <c r="CF27" s="485"/>
      <c r="CG27" s="485"/>
      <c r="CH27" s="485"/>
      <c r="CI27" s="485"/>
      <c r="CJ27" s="485"/>
      <c r="CK27" s="485"/>
      <c r="CL27" s="485"/>
      <c r="CM27" s="485"/>
      <c r="CN27" s="485"/>
      <c r="CO27" s="485"/>
      <c r="CP27" s="485"/>
      <c r="CQ27" s="485"/>
      <c r="CR27" s="574"/>
      <c r="DA27" s="16"/>
      <c r="DF27" s="16"/>
    </row>
    <row r="28" spans="1:115" ht="11.25" customHeight="1" thickBot="1">
      <c r="M28" s="16"/>
      <c r="R28" s="16"/>
      <c r="U28" s="17"/>
      <c r="V28" s="17"/>
      <c r="W28" s="17"/>
      <c r="AB28" s="32"/>
      <c r="AC28" s="32"/>
      <c r="AD28" s="32"/>
      <c r="AE28" s="32"/>
      <c r="AF28" s="32"/>
      <c r="AG28" s="32"/>
      <c r="AH28" s="32"/>
      <c r="AI28" s="32"/>
      <c r="AJ28" s="32"/>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4"/>
      <c r="BP28" s="34"/>
      <c r="BQ28" s="34"/>
      <c r="BR28" s="34"/>
      <c r="BS28" s="34"/>
      <c r="BT28" s="34"/>
      <c r="BU28" s="34"/>
      <c r="BV28" s="34"/>
      <c r="BW28" s="34"/>
      <c r="BX28" s="34"/>
      <c r="BY28" s="34"/>
      <c r="BZ28" s="34"/>
      <c r="CA28" s="34"/>
      <c r="CB28" s="34"/>
      <c r="CC28" s="34"/>
      <c r="CD28" s="33"/>
      <c r="CE28" s="33"/>
      <c r="CF28" s="33"/>
      <c r="CG28" s="33"/>
      <c r="CH28" s="33"/>
      <c r="CI28" s="33"/>
      <c r="CJ28" s="33"/>
      <c r="CK28" s="33"/>
      <c r="CL28" s="33"/>
      <c r="CM28" s="33"/>
      <c r="CN28" s="33"/>
      <c r="CO28" s="33"/>
      <c r="CP28" s="33"/>
      <c r="CQ28" s="33"/>
      <c r="CR28" s="33"/>
      <c r="DA28" s="16"/>
      <c r="DF28" s="16"/>
    </row>
    <row r="29" spans="1:115"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606">
        <v>1</v>
      </c>
      <c r="AC29" s="603"/>
      <c r="AD29" s="607"/>
      <c r="AE29" s="602">
        <v>5</v>
      </c>
      <c r="AF29" s="603"/>
      <c r="AG29" s="607"/>
      <c r="AH29" s="602">
        <v>0</v>
      </c>
      <c r="AI29" s="603"/>
      <c r="AJ29" s="604"/>
      <c r="AK29" s="1504">
        <v>788224</v>
      </c>
      <c r="AL29" s="1504"/>
      <c r="AM29" s="1504"/>
      <c r="AN29" s="1504"/>
      <c r="AO29" s="1504"/>
      <c r="AP29" s="1504"/>
      <c r="AQ29" s="1504"/>
      <c r="AR29" s="1504"/>
      <c r="AS29" s="1504"/>
      <c r="AT29" s="1504"/>
      <c r="AU29" s="1504"/>
      <c r="AV29" s="1504"/>
      <c r="AW29" s="1504"/>
      <c r="AX29" s="1504"/>
      <c r="AY29" s="1504"/>
      <c r="AZ29" s="1504"/>
      <c r="BA29" s="1504"/>
      <c r="BB29" s="1504"/>
      <c r="BC29" s="1504"/>
      <c r="BD29" s="1504"/>
      <c r="BE29" s="1504"/>
      <c r="BF29" s="1504"/>
      <c r="BG29" s="1504"/>
      <c r="BH29" s="1504"/>
      <c r="BI29" s="1504"/>
      <c r="BJ29" s="1504"/>
      <c r="BK29" s="1504"/>
      <c r="BL29" s="1504"/>
      <c r="BM29" s="1504"/>
      <c r="BN29" s="1483"/>
      <c r="BO29" s="1504"/>
      <c r="BP29" s="1504"/>
      <c r="BQ29" s="1504"/>
      <c r="BR29" s="1504"/>
      <c r="BS29" s="1504"/>
      <c r="BT29" s="1504"/>
      <c r="BU29" s="1504"/>
      <c r="BV29" s="1504"/>
      <c r="BW29" s="1504"/>
      <c r="BX29" s="1504"/>
      <c r="BY29" s="1504"/>
      <c r="BZ29" s="1504"/>
      <c r="CA29" s="1504"/>
      <c r="CB29" s="1504"/>
      <c r="CC29" s="1483"/>
      <c r="CD29" s="347">
        <f>SUM(AK29:CC29)</f>
        <v>788224</v>
      </c>
      <c r="CE29" s="347"/>
      <c r="CF29" s="347"/>
      <c r="CG29" s="347"/>
      <c r="CH29" s="347"/>
      <c r="CI29" s="347"/>
      <c r="CJ29" s="347"/>
      <c r="CK29" s="347"/>
      <c r="CL29" s="347"/>
      <c r="CM29" s="347"/>
      <c r="CN29" s="347"/>
      <c r="CO29" s="347"/>
      <c r="CP29" s="347"/>
      <c r="CQ29" s="347"/>
      <c r="CR29" s="492"/>
      <c r="CW29" s="16" t="s">
        <v>511</v>
      </c>
      <c r="CX29" s="16" t="s">
        <v>511</v>
      </c>
      <c r="CY29" s="16" t="s">
        <v>511</v>
      </c>
      <c r="CZ29" s="16" t="s">
        <v>511</v>
      </c>
      <c r="DA29" s="16" t="s">
        <v>511</v>
      </c>
      <c r="DB29" s="16" t="s">
        <v>511</v>
      </c>
      <c r="DC29" s="16" t="s">
        <v>511</v>
      </c>
      <c r="DD29" s="16" t="s">
        <v>511</v>
      </c>
      <c r="DE29" s="16" t="s">
        <v>511</v>
      </c>
      <c r="DF29" s="16" t="s">
        <v>511</v>
      </c>
      <c r="DG29" s="16" t="s">
        <v>511</v>
      </c>
      <c r="DH29" s="16" t="s">
        <v>511</v>
      </c>
      <c r="DI29" s="16" t="s">
        <v>511</v>
      </c>
      <c r="DJ29" s="16" t="s">
        <v>511</v>
      </c>
      <c r="DK29" s="16" t="s">
        <v>511</v>
      </c>
    </row>
    <row r="30" spans="1:115"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601">
        <v>1</v>
      </c>
      <c r="AC30" s="599"/>
      <c r="AD30" s="600"/>
      <c r="AE30" s="598">
        <v>6</v>
      </c>
      <c r="AF30" s="599"/>
      <c r="AG30" s="600"/>
      <c r="AH30" s="598">
        <v>0</v>
      </c>
      <c r="AI30" s="599"/>
      <c r="AJ30" s="608"/>
      <c r="AK30" s="1511">
        <v>79490</v>
      </c>
      <c r="AL30" s="1511"/>
      <c r="AM30" s="1511"/>
      <c r="AN30" s="1511"/>
      <c r="AO30" s="1511"/>
      <c r="AP30" s="1511"/>
      <c r="AQ30" s="1511"/>
      <c r="AR30" s="1511"/>
      <c r="AS30" s="1511"/>
      <c r="AT30" s="1511"/>
      <c r="AU30" s="1511"/>
      <c r="AV30" s="1511"/>
      <c r="AW30" s="1511"/>
      <c r="AX30" s="1511"/>
      <c r="AY30" s="1511"/>
      <c r="AZ30" s="1511"/>
      <c r="BA30" s="1511"/>
      <c r="BB30" s="1511"/>
      <c r="BC30" s="1511"/>
      <c r="BD30" s="1511"/>
      <c r="BE30" s="1511"/>
      <c r="BF30" s="1511"/>
      <c r="BG30" s="1511"/>
      <c r="BH30" s="1511"/>
      <c r="BI30" s="1511"/>
      <c r="BJ30" s="1511"/>
      <c r="BK30" s="1511"/>
      <c r="BL30" s="1511"/>
      <c r="BM30" s="1511"/>
      <c r="BN30" s="1487"/>
      <c r="BO30" s="1511"/>
      <c r="BP30" s="1511"/>
      <c r="BQ30" s="1511"/>
      <c r="BR30" s="1511"/>
      <c r="BS30" s="1511"/>
      <c r="BT30" s="1511"/>
      <c r="BU30" s="1511"/>
      <c r="BV30" s="1511"/>
      <c r="BW30" s="1511"/>
      <c r="BX30" s="1511"/>
      <c r="BY30" s="1511"/>
      <c r="BZ30" s="1511"/>
      <c r="CA30" s="1511"/>
      <c r="CB30" s="1511"/>
      <c r="CC30" s="1487"/>
      <c r="CD30" s="330">
        <f>SUM(AK30:CC30)</f>
        <v>79490</v>
      </c>
      <c r="CE30" s="330"/>
      <c r="CF30" s="330"/>
      <c r="CG30" s="330"/>
      <c r="CH30" s="330"/>
      <c r="CI30" s="330"/>
      <c r="CJ30" s="330"/>
      <c r="CK30" s="330"/>
      <c r="CL30" s="330"/>
      <c r="CM30" s="330"/>
      <c r="CN30" s="330"/>
      <c r="CO30" s="330"/>
      <c r="CP30" s="330"/>
      <c r="CQ30" s="330"/>
      <c r="CR30" s="493"/>
      <c r="DA30" s="16"/>
      <c r="DF30" s="16"/>
    </row>
    <row r="31" spans="1:115" ht="15" customHeight="1">
      <c r="A31" s="550"/>
      <c r="B31" s="549"/>
      <c r="C31" s="549"/>
      <c r="D31" s="551"/>
      <c r="E31" s="551"/>
      <c r="F31" s="552"/>
      <c r="G31" s="731" t="s">
        <v>333</v>
      </c>
      <c r="H31" s="732"/>
      <c r="I31" s="732"/>
      <c r="J31" s="732"/>
      <c r="K31" s="732"/>
      <c r="L31" s="732"/>
      <c r="M31" s="732"/>
      <c r="N31" s="732"/>
      <c r="O31" s="732"/>
      <c r="P31" s="732"/>
      <c r="Q31" s="732"/>
      <c r="R31" s="732"/>
      <c r="S31" s="732"/>
      <c r="T31" s="732"/>
      <c r="U31" s="732"/>
      <c r="V31" s="732"/>
      <c r="W31" s="732"/>
      <c r="X31" s="732"/>
      <c r="Y31" s="732"/>
      <c r="Z31" s="732"/>
      <c r="AA31" s="732"/>
      <c r="AB31" s="601">
        <v>1</v>
      </c>
      <c r="AC31" s="599"/>
      <c r="AD31" s="600"/>
      <c r="AE31" s="598">
        <v>7</v>
      </c>
      <c r="AF31" s="599"/>
      <c r="AG31" s="600"/>
      <c r="AH31" s="598">
        <v>0</v>
      </c>
      <c r="AI31" s="599"/>
      <c r="AJ31" s="608"/>
      <c r="AK31" s="1511">
        <v>144749</v>
      </c>
      <c r="AL31" s="1511"/>
      <c r="AM31" s="1511"/>
      <c r="AN31" s="1511"/>
      <c r="AO31" s="1511"/>
      <c r="AP31" s="1511"/>
      <c r="AQ31" s="1511"/>
      <c r="AR31" s="1511"/>
      <c r="AS31" s="1511"/>
      <c r="AT31" s="1511"/>
      <c r="AU31" s="1511"/>
      <c r="AV31" s="1511"/>
      <c r="AW31" s="1511"/>
      <c r="AX31" s="1511"/>
      <c r="AY31" s="1511"/>
      <c r="AZ31" s="1511"/>
      <c r="BA31" s="1511"/>
      <c r="BB31" s="1511"/>
      <c r="BC31" s="1511"/>
      <c r="BD31" s="1511"/>
      <c r="BE31" s="1511"/>
      <c r="BF31" s="1511"/>
      <c r="BG31" s="1511"/>
      <c r="BH31" s="1511"/>
      <c r="BI31" s="1511"/>
      <c r="BJ31" s="1511"/>
      <c r="BK31" s="1511"/>
      <c r="BL31" s="1511"/>
      <c r="BM31" s="1511"/>
      <c r="BN31" s="1487"/>
      <c r="BO31" s="1511"/>
      <c r="BP31" s="1511"/>
      <c r="BQ31" s="1511"/>
      <c r="BR31" s="1511"/>
      <c r="BS31" s="1511"/>
      <c r="BT31" s="1511"/>
      <c r="BU31" s="1511"/>
      <c r="BV31" s="1511"/>
      <c r="BW31" s="1511"/>
      <c r="BX31" s="1511"/>
      <c r="BY31" s="1511"/>
      <c r="BZ31" s="1511"/>
      <c r="CA31" s="1511"/>
      <c r="CB31" s="1511"/>
      <c r="CC31" s="1487"/>
      <c r="CD31" s="330">
        <f>SUM(AK31:CC31)</f>
        <v>144749</v>
      </c>
      <c r="CE31" s="330"/>
      <c r="CF31" s="330"/>
      <c r="CG31" s="330"/>
      <c r="CH31" s="330"/>
      <c r="CI31" s="330"/>
      <c r="CJ31" s="330"/>
      <c r="CK31" s="330"/>
      <c r="CL31" s="330"/>
      <c r="CM31" s="330"/>
      <c r="CN31" s="330"/>
      <c r="CO31" s="330"/>
      <c r="CP31" s="330"/>
      <c r="CQ31" s="330"/>
      <c r="CR31" s="493"/>
      <c r="DA31" s="16"/>
      <c r="DF31" s="16"/>
    </row>
    <row r="32" spans="1:115"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646">
        <v>1</v>
      </c>
      <c r="AC32" s="647"/>
      <c r="AD32" s="648"/>
      <c r="AE32" s="649">
        <v>8</v>
      </c>
      <c r="AF32" s="647"/>
      <c r="AG32" s="648"/>
      <c r="AH32" s="649">
        <v>0</v>
      </c>
      <c r="AI32" s="647"/>
      <c r="AJ32" s="650"/>
      <c r="AK32" s="484">
        <f>SUM(AK29:AY31)</f>
        <v>1012463</v>
      </c>
      <c r="AL32" s="485"/>
      <c r="AM32" s="485"/>
      <c r="AN32" s="485"/>
      <c r="AO32" s="485"/>
      <c r="AP32" s="485"/>
      <c r="AQ32" s="485"/>
      <c r="AR32" s="485"/>
      <c r="AS32" s="485"/>
      <c r="AT32" s="485"/>
      <c r="AU32" s="485"/>
      <c r="AV32" s="485"/>
      <c r="AW32" s="485"/>
      <c r="AX32" s="485"/>
      <c r="AY32" s="486"/>
      <c r="AZ32" s="484">
        <f>SUM(AZ29:BN31)</f>
        <v>0</v>
      </c>
      <c r="BA32" s="485"/>
      <c r="BB32" s="485"/>
      <c r="BC32" s="485"/>
      <c r="BD32" s="485"/>
      <c r="BE32" s="485"/>
      <c r="BF32" s="485"/>
      <c r="BG32" s="485"/>
      <c r="BH32" s="485"/>
      <c r="BI32" s="485"/>
      <c r="BJ32" s="485"/>
      <c r="BK32" s="485"/>
      <c r="BL32" s="485"/>
      <c r="BM32" s="485"/>
      <c r="BN32" s="486"/>
      <c r="BO32" s="484">
        <f>SUM(BO29:CC31)</f>
        <v>0</v>
      </c>
      <c r="BP32" s="485"/>
      <c r="BQ32" s="485"/>
      <c r="BR32" s="485"/>
      <c r="BS32" s="485"/>
      <c r="BT32" s="485"/>
      <c r="BU32" s="485"/>
      <c r="BV32" s="485"/>
      <c r="BW32" s="485"/>
      <c r="BX32" s="485"/>
      <c r="BY32" s="485"/>
      <c r="BZ32" s="485"/>
      <c r="CA32" s="485"/>
      <c r="CB32" s="485"/>
      <c r="CC32" s="485"/>
      <c r="CD32" s="321">
        <f>SUM(AK32:CC32)</f>
        <v>1012463</v>
      </c>
      <c r="CE32" s="321"/>
      <c r="CF32" s="321"/>
      <c r="CG32" s="321"/>
      <c r="CH32" s="321"/>
      <c r="CI32" s="321"/>
      <c r="CJ32" s="321"/>
      <c r="CK32" s="321"/>
      <c r="CL32" s="321"/>
      <c r="CM32" s="321"/>
      <c r="CN32" s="321"/>
      <c r="CO32" s="321"/>
      <c r="CP32" s="321"/>
      <c r="CQ32" s="321"/>
      <c r="CR32" s="494"/>
      <c r="DA32" s="16"/>
      <c r="DF32" s="16"/>
    </row>
    <row r="33" spans="1:137" s="17" customFormat="1" ht="15" customHeight="1">
      <c r="A33" s="35"/>
      <c r="B33" s="40"/>
      <c r="C33" s="40"/>
      <c r="D33" s="36"/>
      <c r="E33" s="36"/>
      <c r="F33" s="36"/>
      <c r="G33" s="138"/>
      <c r="H33" s="138"/>
      <c r="I33" s="138"/>
      <c r="J33" s="138"/>
      <c r="K33" s="138"/>
      <c r="L33" s="138"/>
      <c r="M33" s="138"/>
      <c r="N33" s="138"/>
      <c r="O33" s="138"/>
      <c r="P33" s="138"/>
      <c r="Q33" s="138"/>
      <c r="R33" s="138"/>
      <c r="S33" s="138"/>
      <c r="T33" s="138"/>
      <c r="U33" s="138"/>
      <c r="V33" s="138"/>
      <c r="W33" s="138"/>
      <c r="X33" s="138"/>
      <c r="Y33" s="138"/>
      <c r="Z33" s="138"/>
      <c r="AA33" s="138"/>
      <c r="AB33" s="37"/>
      <c r="AC33" s="37"/>
      <c r="AD33" s="37"/>
      <c r="AE33" s="37"/>
      <c r="AF33" s="37"/>
      <c r="AG33" s="37"/>
      <c r="AH33" s="37"/>
      <c r="AI33" s="37"/>
      <c r="AJ33" s="37"/>
      <c r="AK33" s="143"/>
      <c r="AL33" s="41"/>
      <c r="AM33" s="41"/>
      <c r="AN33" s="41"/>
      <c r="AO33" s="41"/>
      <c r="AP33" s="41"/>
      <c r="AQ33" s="41"/>
      <c r="AR33" s="41"/>
      <c r="AS33" s="41"/>
      <c r="AT33" s="143"/>
      <c r="AU33" s="41"/>
      <c r="AV33" s="41"/>
      <c r="AW33" s="41"/>
      <c r="AX33" s="41"/>
      <c r="AY33" s="41"/>
      <c r="AZ33" s="41"/>
      <c r="BA33" s="41"/>
      <c r="BB33" s="143"/>
      <c r="BC33" s="143"/>
      <c r="BD33" s="143"/>
      <c r="BE33" s="143"/>
      <c r="BF33" s="143"/>
      <c r="BG33" s="143"/>
      <c r="BH33" s="143"/>
      <c r="BI33" s="143"/>
      <c r="BJ33" s="143"/>
      <c r="BK33" s="143"/>
      <c r="BL33" s="143"/>
      <c r="BM33" s="143"/>
      <c r="BN33" s="143"/>
      <c r="BO33" s="143"/>
      <c r="BP33" s="143"/>
      <c r="BQ33" s="143"/>
      <c r="BR33" s="143"/>
      <c r="BS33" s="143"/>
      <c r="BT33" s="143"/>
      <c r="BU33" s="143"/>
      <c r="BV33" s="144"/>
      <c r="BW33" s="144"/>
      <c r="BX33" s="144"/>
      <c r="BY33" s="144"/>
      <c r="BZ33" s="144"/>
      <c r="CA33" s="144"/>
      <c r="CB33" s="144"/>
      <c r="CC33" s="144"/>
      <c r="CD33" s="144"/>
      <c r="CE33" s="37"/>
      <c r="CF33" s="37"/>
      <c r="CG33" s="37"/>
      <c r="CH33" s="37"/>
      <c r="CI33" s="37"/>
      <c r="CJ33" s="37"/>
      <c r="CK33" s="37"/>
      <c r="CL33" s="37"/>
      <c r="CM33" s="37"/>
      <c r="CN33" s="143"/>
      <c r="CO33" s="144"/>
      <c r="CP33" s="144"/>
      <c r="CQ33" s="144"/>
      <c r="CR33" s="144"/>
      <c r="CS33" s="144"/>
      <c r="CT33" s="144"/>
      <c r="CU33" s="144"/>
      <c r="CV33" s="144"/>
      <c r="CW33" s="144"/>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row>
    <row r="34" spans="1:137" s="152" customFormat="1" ht="12.75" customHeight="1">
      <c r="A34" s="631"/>
      <c r="B34" s="631"/>
      <c r="C34" s="631"/>
      <c r="D34" s="631"/>
      <c r="E34" s="631"/>
      <c r="F34" s="631"/>
      <c r="G34" s="632"/>
      <c r="H34" s="633" t="s">
        <v>62</v>
      </c>
      <c r="I34" s="266"/>
      <c r="J34" s="266"/>
      <c r="K34" s="266"/>
      <c r="L34" s="266"/>
      <c r="M34" s="266"/>
      <c r="N34" s="266"/>
      <c r="O34" s="266"/>
      <c r="P34" s="266"/>
      <c r="Q34" s="266"/>
      <c r="R34" s="266"/>
      <c r="S34" s="266"/>
      <c r="T34" s="266"/>
      <c r="U34" s="266"/>
      <c r="V34" s="266"/>
      <c r="W34" s="266"/>
      <c r="X34" s="266"/>
      <c r="Y34" s="267"/>
      <c r="Z34" s="634" t="s">
        <v>517</v>
      </c>
      <c r="AA34" s="266"/>
      <c r="AB34" s="266"/>
      <c r="AC34" s="266"/>
      <c r="AD34" s="266"/>
      <c r="AE34" s="267"/>
      <c r="AF34" s="733" t="str">
        <f>"第53表　課税標準額段階別"&amp; LEFT(表00!AA1,6) &amp; "分所得割額等に関する調
　　　　　　　　　　　　　　　　　【農業所得者】（つづき）
第7表関係　(2)所得控除額に関する調"</f>
        <v>第53表　課税標準額段階別平成29年度分所得割額等に関する調
　　　　　　　　　　　　　　　　　【農業所得者】（つづき）
第7表関係　(2)所得控除額に関する調</v>
      </c>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3"/>
      <c r="CI34" s="733"/>
      <c r="CJ34" s="733"/>
      <c r="CK34" s="733"/>
      <c r="CL34" s="733"/>
      <c r="CM34" s="733"/>
      <c r="CN34" s="733"/>
      <c r="CO34" s="733"/>
      <c r="CP34" s="733"/>
      <c r="CQ34" s="733"/>
      <c r="CR34" s="733"/>
      <c r="CS34" s="733"/>
      <c r="CT34" s="733"/>
      <c r="CU34" s="733"/>
      <c r="CV34" s="733"/>
      <c r="CW34" s="733"/>
      <c r="CX34" s="733"/>
      <c r="CY34" s="624" t="s">
        <v>608</v>
      </c>
      <c r="CZ34" s="624"/>
      <c r="DA34" s="624"/>
      <c r="DB34" s="624"/>
      <c r="DC34" s="624"/>
      <c r="DD34" s="624"/>
      <c r="DE34" s="624"/>
      <c r="DF34" s="624"/>
      <c r="DG34" s="624"/>
      <c r="DH34" s="624"/>
      <c r="DI34" s="624"/>
      <c r="DJ34" s="624"/>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7" s="152" customFormat="1" ht="13.15" customHeight="1" thickBot="1">
      <c r="A35" s="631"/>
      <c r="B35" s="631"/>
      <c r="C35" s="631"/>
      <c r="D35" s="631"/>
      <c r="E35" s="631"/>
      <c r="F35" s="631"/>
      <c r="G35" s="63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c r="CQ35" s="733"/>
      <c r="CR35" s="733"/>
      <c r="CS35" s="733"/>
      <c r="CT35" s="733"/>
      <c r="CU35" s="733"/>
      <c r="CV35" s="733"/>
      <c r="CW35" s="733"/>
      <c r="CX35" s="733"/>
      <c r="CY35" s="617"/>
      <c r="CZ35" s="617"/>
      <c r="DA35" s="617"/>
      <c r="DB35" s="617"/>
      <c r="DC35" s="617"/>
      <c r="DD35" s="617"/>
      <c r="DE35" s="617"/>
      <c r="DF35" s="617"/>
      <c r="DG35" s="617"/>
      <c r="DH35" s="617"/>
      <c r="DI35" s="617"/>
      <c r="DJ35" s="617"/>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7" s="152" customFormat="1" ht="25.5" customHeight="1" thickBot="1">
      <c r="A36" s="651"/>
      <c r="B36" s="567"/>
      <c r="C36" s="567"/>
      <c r="D36" s="567"/>
      <c r="E36" s="567"/>
      <c r="F36" s="567"/>
      <c r="G36" s="568"/>
      <c r="H36" s="635">
        <f>H3</f>
        <v>4</v>
      </c>
      <c r="I36" s="652"/>
      <c r="J36" s="653"/>
      <c r="K36" s="635">
        <f>K3</f>
        <v>2</v>
      </c>
      <c r="L36" s="652"/>
      <c r="M36" s="653"/>
      <c r="N36" s="635">
        <f>N3</f>
        <v>2</v>
      </c>
      <c r="O36" s="652"/>
      <c r="P36" s="653"/>
      <c r="Q36" s="635">
        <f>Q3</f>
        <v>0</v>
      </c>
      <c r="R36" s="652"/>
      <c r="S36" s="653"/>
      <c r="T36" s="635">
        <f>T3</f>
        <v>2</v>
      </c>
      <c r="U36" s="652"/>
      <c r="V36" s="653"/>
      <c r="W36" s="635">
        <f>W3</f>
        <v>9</v>
      </c>
      <c r="X36" s="652"/>
      <c r="Y36" s="653"/>
      <c r="Z36" s="625">
        <v>5</v>
      </c>
      <c r="AA36" s="276"/>
      <c r="AB36" s="277"/>
      <c r="AC36" s="635">
        <v>3</v>
      </c>
      <c r="AD36" s="279"/>
      <c r="AE36" s="280"/>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c r="CQ36" s="733"/>
      <c r="CR36" s="733"/>
      <c r="CS36" s="733"/>
      <c r="CT36" s="733"/>
      <c r="CU36" s="733"/>
      <c r="CV36" s="733"/>
      <c r="CW36" s="733"/>
      <c r="CX36" s="733"/>
      <c r="CY36" s="617" t="s">
        <v>515</v>
      </c>
      <c r="CZ36" s="617"/>
      <c r="DA36" s="617"/>
      <c r="DB36" s="617"/>
      <c r="DC36" s="617"/>
      <c r="DD36" s="617"/>
      <c r="DE36" s="617"/>
      <c r="DF36" s="617"/>
      <c r="DG36" s="617"/>
      <c r="DH36" s="617"/>
      <c r="DI36" s="617"/>
      <c r="DJ36" s="617"/>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7" ht="15" customHeight="1">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c r="CN37" s="733"/>
      <c r="CO37" s="733"/>
      <c r="CP37" s="733"/>
      <c r="CQ37" s="733"/>
      <c r="CR37" s="733"/>
      <c r="CS37" s="733"/>
      <c r="CT37" s="733"/>
      <c r="CU37" s="733"/>
      <c r="CV37" s="733"/>
      <c r="CW37" s="733"/>
      <c r="CX37" s="733"/>
    </row>
    <row r="38" spans="1:137" ht="15" customHeight="1">
      <c r="AI38" s="16" t="s">
        <v>511</v>
      </c>
      <c r="AJ38" s="16" t="s">
        <v>511</v>
      </c>
      <c r="AK38" s="16" t="s">
        <v>511</v>
      </c>
      <c r="AL38" s="16" t="s">
        <v>511</v>
      </c>
      <c r="AM38" s="16" t="s">
        <v>511</v>
      </c>
      <c r="AN38" s="16" t="s">
        <v>511</v>
      </c>
      <c r="AO38" s="16" t="s">
        <v>511</v>
      </c>
      <c r="AP38" s="16" t="s">
        <v>511</v>
      </c>
      <c r="AQ38" s="16" t="s">
        <v>511</v>
      </c>
      <c r="AR38" s="16" t="s">
        <v>511</v>
      </c>
      <c r="AS38" s="16" t="s">
        <v>511</v>
      </c>
      <c r="AT38" s="16" t="s">
        <v>511</v>
      </c>
      <c r="AU38" s="16" t="s">
        <v>511</v>
      </c>
      <c r="AV38" s="16" t="s">
        <v>511</v>
      </c>
      <c r="AW38" s="16" t="s">
        <v>511</v>
      </c>
      <c r="AX38" s="16" t="s">
        <v>511</v>
      </c>
      <c r="AY38" s="16" t="s">
        <v>511</v>
      </c>
    </row>
    <row r="39" spans="1:137" ht="15" customHeight="1">
      <c r="AK39" s="271" t="s">
        <v>147</v>
      </c>
      <c r="AL39" s="271"/>
      <c r="AM39" s="271"/>
      <c r="AN39" s="271"/>
      <c r="AO39" s="271"/>
      <c r="AP39" s="271"/>
      <c r="AQ39" s="271"/>
      <c r="AR39" s="271"/>
      <c r="AS39" s="271" t="s">
        <v>148</v>
      </c>
      <c r="AT39" s="271"/>
      <c r="AU39" s="271"/>
      <c r="AV39" s="271"/>
      <c r="AW39" s="271"/>
      <c r="AX39" s="271"/>
      <c r="AY39" s="271"/>
      <c r="AZ39" s="271" t="s">
        <v>149</v>
      </c>
      <c r="BA39" s="271"/>
      <c r="BB39" s="271"/>
      <c r="BC39" s="271"/>
      <c r="BD39" s="271"/>
      <c r="BE39" s="271"/>
      <c r="BF39" s="271"/>
      <c r="BG39" s="271"/>
      <c r="BH39" s="271"/>
      <c r="BI39" s="271"/>
      <c r="BJ39" s="271" t="s">
        <v>150</v>
      </c>
      <c r="BK39" s="271"/>
      <c r="BL39" s="271"/>
      <c r="BM39" s="271"/>
      <c r="BN39" s="271"/>
      <c r="BO39" s="271"/>
      <c r="BP39" s="271"/>
      <c r="BQ39" s="271"/>
      <c r="BR39" s="271"/>
      <c r="BS39" s="271" t="s">
        <v>151</v>
      </c>
      <c r="BT39" s="271"/>
      <c r="BU39" s="271"/>
      <c r="BV39" s="271"/>
      <c r="BW39" s="271"/>
      <c r="BX39" s="271"/>
      <c r="BY39" s="271"/>
      <c r="BZ39" s="271"/>
      <c r="CA39" s="271"/>
      <c r="CB39" s="271"/>
      <c r="CC39" s="299" t="s">
        <v>152</v>
      </c>
      <c r="CD39" s="299"/>
      <c r="CE39" s="299"/>
      <c r="CF39" s="299"/>
      <c r="CG39" s="299"/>
      <c r="CH39" s="299"/>
      <c r="CI39" s="299"/>
      <c r="CJ39" s="299"/>
      <c r="CK39" s="299"/>
      <c r="CL39" s="299"/>
      <c r="CM39" s="299" t="s">
        <v>360</v>
      </c>
      <c r="CN39" s="299"/>
      <c r="CO39" s="299"/>
      <c r="CP39" s="299"/>
      <c r="CQ39" s="299"/>
      <c r="CR39" s="299"/>
      <c r="CS39" s="299"/>
      <c r="CT39" s="299"/>
      <c r="CU39" s="299"/>
      <c r="CV39" s="299" t="s">
        <v>318</v>
      </c>
      <c r="CW39" s="299"/>
      <c r="CX39" s="299"/>
      <c r="CY39" s="299"/>
      <c r="CZ39" s="299"/>
      <c r="DA39" s="299"/>
      <c r="DB39" s="299"/>
      <c r="DC39" s="299"/>
      <c r="DD39" s="299"/>
      <c r="DE39" s="299" t="s">
        <v>319</v>
      </c>
      <c r="DF39" s="299"/>
      <c r="DG39" s="299"/>
      <c r="DH39" s="299"/>
      <c r="DI39" s="299"/>
      <c r="DJ39" s="299"/>
      <c r="DK39" s="299"/>
      <c r="DL39" s="299"/>
      <c r="DM39" s="299"/>
    </row>
    <row r="40" spans="1:137" ht="15" customHeight="1">
      <c r="A40" s="522" t="s">
        <v>338</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339</v>
      </c>
      <c r="AC40" s="201"/>
      <c r="AD40" s="201"/>
      <c r="AE40" s="201"/>
      <c r="AF40" s="201"/>
      <c r="AG40" s="201"/>
      <c r="AH40" s="201"/>
      <c r="AI40" s="201"/>
      <c r="AJ40" s="202"/>
      <c r="AK40" s="200" t="s">
        <v>205</v>
      </c>
      <c r="AL40" s="201"/>
      <c r="AM40" s="201"/>
      <c r="AN40" s="201"/>
      <c r="AO40" s="201"/>
      <c r="AP40" s="201"/>
      <c r="AQ40" s="201"/>
      <c r="AR40" s="202"/>
      <c r="AS40" s="200" t="s">
        <v>434</v>
      </c>
      <c r="AT40" s="201"/>
      <c r="AU40" s="201"/>
      <c r="AV40" s="201"/>
      <c r="AW40" s="201"/>
      <c r="AX40" s="201"/>
      <c r="AY40" s="202"/>
      <c r="AZ40" s="200" t="s">
        <v>435</v>
      </c>
      <c r="BA40" s="201"/>
      <c r="BB40" s="201"/>
      <c r="BC40" s="201"/>
      <c r="BD40" s="201"/>
      <c r="BE40" s="201"/>
      <c r="BF40" s="201"/>
      <c r="BG40" s="201"/>
      <c r="BH40" s="201"/>
      <c r="BI40" s="202"/>
      <c r="BJ40" s="200" t="s">
        <v>206</v>
      </c>
      <c r="BK40" s="201"/>
      <c r="BL40" s="201"/>
      <c r="BM40" s="201"/>
      <c r="BN40" s="201"/>
      <c r="BO40" s="201"/>
      <c r="BP40" s="201"/>
      <c r="BQ40" s="201"/>
      <c r="BR40" s="202"/>
      <c r="BS40" s="200" t="s">
        <v>436</v>
      </c>
      <c r="BT40" s="201"/>
      <c r="BU40" s="201"/>
      <c r="BV40" s="201"/>
      <c r="BW40" s="201"/>
      <c r="BX40" s="201"/>
      <c r="BY40" s="201"/>
      <c r="BZ40" s="201"/>
      <c r="CA40" s="201"/>
      <c r="CB40" s="202"/>
      <c r="CC40" s="200" t="s">
        <v>437</v>
      </c>
      <c r="CD40" s="201"/>
      <c r="CE40" s="201"/>
      <c r="CF40" s="201"/>
      <c r="CG40" s="201"/>
      <c r="CH40" s="201"/>
      <c r="CI40" s="201"/>
      <c r="CJ40" s="201"/>
      <c r="CK40" s="201"/>
      <c r="CL40" s="202"/>
      <c r="CM40" s="358" t="s">
        <v>207</v>
      </c>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row>
    <row r="41" spans="1:137" ht="1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1"/>
      <c r="AS41" s="219"/>
      <c r="AT41" s="220"/>
      <c r="AU41" s="220"/>
      <c r="AV41" s="220"/>
      <c r="AW41" s="220"/>
      <c r="AX41" s="220"/>
      <c r="AY41" s="221"/>
      <c r="AZ41" s="219"/>
      <c r="BA41" s="220"/>
      <c r="BB41" s="220"/>
      <c r="BC41" s="220"/>
      <c r="BD41" s="220"/>
      <c r="BE41" s="220"/>
      <c r="BF41" s="220"/>
      <c r="BG41" s="220"/>
      <c r="BH41" s="220"/>
      <c r="BI41" s="221"/>
      <c r="BJ41" s="219"/>
      <c r="BK41" s="220"/>
      <c r="BL41" s="220"/>
      <c r="BM41" s="220"/>
      <c r="BN41" s="220"/>
      <c r="BO41" s="220"/>
      <c r="BP41" s="220"/>
      <c r="BQ41" s="220"/>
      <c r="BR41" s="221"/>
      <c r="BS41" s="219"/>
      <c r="BT41" s="220"/>
      <c r="BU41" s="220"/>
      <c r="BV41" s="220"/>
      <c r="BW41" s="220"/>
      <c r="BX41" s="220"/>
      <c r="BY41" s="220"/>
      <c r="BZ41" s="220"/>
      <c r="CA41" s="220"/>
      <c r="CB41" s="221"/>
      <c r="CC41" s="219"/>
      <c r="CD41" s="220"/>
      <c r="CE41" s="220"/>
      <c r="CF41" s="220"/>
      <c r="CG41" s="220"/>
      <c r="CH41" s="220"/>
      <c r="CI41" s="220"/>
      <c r="CJ41" s="220"/>
      <c r="CK41" s="220"/>
      <c r="CL41" s="221"/>
      <c r="CM41" s="623" t="s">
        <v>623</v>
      </c>
      <c r="CN41" s="623"/>
      <c r="CO41" s="623"/>
      <c r="CP41" s="623"/>
      <c r="CQ41" s="623"/>
      <c r="CR41" s="623"/>
      <c r="CS41" s="623"/>
      <c r="CT41" s="623"/>
      <c r="CU41" s="623"/>
      <c r="CV41" s="623"/>
      <c r="CW41" s="623"/>
      <c r="CX41" s="623"/>
      <c r="CY41" s="623"/>
      <c r="CZ41" s="623"/>
      <c r="DA41" s="623"/>
      <c r="DB41" s="623"/>
      <c r="DC41" s="623"/>
      <c r="DD41" s="623"/>
      <c r="DE41" s="623"/>
      <c r="DF41" s="623"/>
      <c r="DG41" s="623"/>
      <c r="DH41" s="623"/>
      <c r="DI41" s="623"/>
      <c r="DJ41" s="623"/>
      <c r="DK41" s="623"/>
      <c r="DL41" s="623"/>
      <c r="DM41" s="623"/>
    </row>
    <row r="42" spans="1:137"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1"/>
      <c r="AS42" s="219"/>
      <c r="AT42" s="220"/>
      <c r="AU42" s="220"/>
      <c r="AV42" s="220"/>
      <c r="AW42" s="220"/>
      <c r="AX42" s="220"/>
      <c r="AY42" s="221"/>
      <c r="AZ42" s="219"/>
      <c r="BA42" s="220"/>
      <c r="BB42" s="220"/>
      <c r="BC42" s="220"/>
      <c r="BD42" s="220"/>
      <c r="BE42" s="220"/>
      <c r="BF42" s="220"/>
      <c r="BG42" s="220"/>
      <c r="BH42" s="220"/>
      <c r="BI42" s="221"/>
      <c r="BJ42" s="219"/>
      <c r="BK42" s="220"/>
      <c r="BL42" s="220"/>
      <c r="BM42" s="220"/>
      <c r="BN42" s="220"/>
      <c r="BO42" s="220"/>
      <c r="BP42" s="220"/>
      <c r="BQ42" s="220"/>
      <c r="BR42" s="221"/>
      <c r="BS42" s="219"/>
      <c r="BT42" s="220"/>
      <c r="BU42" s="220"/>
      <c r="BV42" s="220"/>
      <c r="BW42" s="220"/>
      <c r="BX42" s="220"/>
      <c r="BY42" s="220"/>
      <c r="BZ42" s="220"/>
      <c r="CA42" s="220"/>
      <c r="CB42" s="221"/>
      <c r="CC42" s="219"/>
      <c r="CD42" s="220"/>
      <c r="CE42" s="220"/>
      <c r="CF42" s="220"/>
      <c r="CG42" s="220"/>
      <c r="CH42" s="220"/>
      <c r="CI42" s="220"/>
      <c r="CJ42" s="220"/>
      <c r="CK42" s="220"/>
      <c r="CL42" s="221"/>
      <c r="CM42" s="200" t="s">
        <v>624</v>
      </c>
      <c r="CN42" s="201"/>
      <c r="CO42" s="201"/>
      <c r="CP42" s="201"/>
      <c r="CQ42" s="201"/>
      <c r="CR42" s="201"/>
      <c r="CS42" s="201"/>
      <c r="CT42" s="201"/>
      <c r="CU42" s="202"/>
      <c r="CV42" s="200" t="s">
        <v>625</v>
      </c>
      <c r="CW42" s="201"/>
      <c r="CX42" s="201"/>
      <c r="CY42" s="201"/>
      <c r="CZ42" s="201"/>
      <c r="DA42" s="201"/>
      <c r="DB42" s="201"/>
      <c r="DC42" s="201"/>
      <c r="DD42" s="202"/>
      <c r="DE42" s="200" t="s">
        <v>376</v>
      </c>
      <c r="DF42" s="201"/>
      <c r="DG42" s="201"/>
      <c r="DH42" s="201"/>
      <c r="DI42" s="201"/>
      <c r="DJ42" s="201"/>
      <c r="DK42" s="201"/>
      <c r="DL42" s="201"/>
      <c r="DM42" s="202"/>
    </row>
    <row r="43" spans="1:137"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1"/>
      <c r="AS43" s="219"/>
      <c r="AT43" s="220"/>
      <c r="AU43" s="220"/>
      <c r="AV43" s="220"/>
      <c r="AW43" s="220"/>
      <c r="AX43" s="220"/>
      <c r="AY43" s="221"/>
      <c r="AZ43" s="219"/>
      <c r="BA43" s="220"/>
      <c r="BB43" s="220"/>
      <c r="BC43" s="220"/>
      <c r="BD43" s="220"/>
      <c r="BE43" s="220"/>
      <c r="BF43" s="220"/>
      <c r="BG43" s="220"/>
      <c r="BH43" s="220"/>
      <c r="BI43" s="221"/>
      <c r="BJ43" s="219"/>
      <c r="BK43" s="220"/>
      <c r="BL43" s="220"/>
      <c r="BM43" s="220"/>
      <c r="BN43" s="220"/>
      <c r="BO43" s="220"/>
      <c r="BP43" s="220"/>
      <c r="BQ43" s="220"/>
      <c r="BR43" s="221"/>
      <c r="BS43" s="219"/>
      <c r="BT43" s="220"/>
      <c r="BU43" s="220"/>
      <c r="BV43" s="220"/>
      <c r="BW43" s="220"/>
      <c r="BX43" s="220"/>
      <c r="BY43" s="220"/>
      <c r="BZ43" s="220"/>
      <c r="CA43" s="220"/>
      <c r="CB43" s="221"/>
      <c r="CC43" s="219"/>
      <c r="CD43" s="220"/>
      <c r="CE43" s="220"/>
      <c r="CF43" s="220"/>
      <c r="CG43" s="220"/>
      <c r="CH43" s="220"/>
      <c r="CI43" s="220"/>
      <c r="CJ43" s="220"/>
      <c r="CK43" s="220"/>
      <c r="CL43" s="221"/>
      <c r="CM43" s="219"/>
      <c r="CN43" s="220"/>
      <c r="CO43" s="220"/>
      <c r="CP43" s="220"/>
      <c r="CQ43" s="220"/>
      <c r="CR43" s="220"/>
      <c r="CS43" s="220"/>
      <c r="CT43" s="220"/>
      <c r="CU43" s="221"/>
      <c r="CV43" s="219"/>
      <c r="CW43" s="220"/>
      <c r="CX43" s="220"/>
      <c r="CY43" s="220"/>
      <c r="CZ43" s="220"/>
      <c r="DA43" s="220"/>
      <c r="DB43" s="220"/>
      <c r="DC43" s="220"/>
      <c r="DD43" s="221"/>
      <c r="DE43" s="219"/>
      <c r="DF43" s="220"/>
      <c r="DG43" s="220"/>
      <c r="DH43" s="220"/>
      <c r="DI43" s="220"/>
      <c r="DJ43" s="220"/>
      <c r="DK43" s="220"/>
      <c r="DL43" s="220"/>
      <c r="DM43" s="221"/>
    </row>
    <row r="44" spans="1:137"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1"/>
      <c r="AS44" s="219"/>
      <c r="AT44" s="220"/>
      <c r="AU44" s="220"/>
      <c r="AV44" s="220"/>
      <c r="AW44" s="220"/>
      <c r="AX44" s="220"/>
      <c r="AY44" s="221"/>
      <c r="AZ44" s="219"/>
      <c r="BA44" s="220"/>
      <c r="BB44" s="220"/>
      <c r="BC44" s="220"/>
      <c r="BD44" s="220"/>
      <c r="BE44" s="220"/>
      <c r="BF44" s="220"/>
      <c r="BG44" s="220"/>
      <c r="BH44" s="220"/>
      <c r="BI44" s="221"/>
      <c r="BJ44" s="219"/>
      <c r="BK44" s="220"/>
      <c r="BL44" s="220"/>
      <c r="BM44" s="220"/>
      <c r="BN44" s="220"/>
      <c r="BO44" s="220"/>
      <c r="BP44" s="220"/>
      <c r="BQ44" s="220"/>
      <c r="BR44" s="221"/>
      <c r="BS44" s="219"/>
      <c r="BT44" s="220"/>
      <c r="BU44" s="220"/>
      <c r="BV44" s="220"/>
      <c r="BW44" s="220"/>
      <c r="BX44" s="220"/>
      <c r="BY44" s="220"/>
      <c r="BZ44" s="220"/>
      <c r="CA44" s="220"/>
      <c r="CB44" s="221"/>
      <c r="CC44" s="219"/>
      <c r="CD44" s="220"/>
      <c r="CE44" s="220"/>
      <c r="CF44" s="220"/>
      <c r="CG44" s="220"/>
      <c r="CH44" s="220"/>
      <c r="CI44" s="220"/>
      <c r="CJ44" s="220"/>
      <c r="CK44" s="220"/>
      <c r="CL44" s="221"/>
      <c r="CM44" s="219"/>
      <c r="CN44" s="220"/>
      <c r="CO44" s="220"/>
      <c r="CP44" s="220"/>
      <c r="CQ44" s="220"/>
      <c r="CR44" s="220"/>
      <c r="CS44" s="220"/>
      <c r="CT44" s="220"/>
      <c r="CU44" s="221"/>
      <c r="CV44" s="219"/>
      <c r="CW44" s="220"/>
      <c r="CX44" s="220"/>
      <c r="CY44" s="220"/>
      <c r="CZ44" s="220"/>
      <c r="DA44" s="220"/>
      <c r="DB44" s="220"/>
      <c r="DC44" s="220"/>
      <c r="DD44" s="221"/>
      <c r="DE44" s="219"/>
      <c r="DF44" s="220"/>
      <c r="DG44" s="220"/>
      <c r="DH44" s="220"/>
      <c r="DI44" s="220"/>
      <c r="DJ44" s="220"/>
      <c r="DK44" s="220"/>
      <c r="DL44" s="220"/>
      <c r="DM44" s="221"/>
    </row>
    <row r="45" spans="1:137"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413"/>
      <c r="AC45" s="414"/>
      <c r="AD45" s="414"/>
      <c r="AE45" s="414"/>
      <c r="AF45" s="414"/>
      <c r="AG45" s="414"/>
      <c r="AH45" s="414"/>
      <c r="AI45" s="414"/>
      <c r="AJ45" s="415"/>
      <c r="AK45" s="535" t="s">
        <v>730</v>
      </c>
      <c r="AL45" s="536"/>
      <c r="AM45" s="536"/>
      <c r="AN45" s="536"/>
      <c r="AO45" s="536"/>
      <c r="AP45" s="536"/>
      <c r="AQ45" s="536"/>
      <c r="AR45" s="537"/>
      <c r="AS45" s="535" t="s">
        <v>730</v>
      </c>
      <c r="AT45" s="536"/>
      <c r="AU45" s="536"/>
      <c r="AV45" s="536"/>
      <c r="AW45" s="536"/>
      <c r="AX45" s="536"/>
      <c r="AY45" s="536"/>
      <c r="AZ45" s="535" t="s">
        <v>730</v>
      </c>
      <c r="BA45" s="536"/>
      <c r="BB45" s="536"/>
      <c r="BC45" s="536"/>
      <c r="BD45" s="536"/>
      <c r="BE45" s="536"/>
      <c r="BF45" s="536"/>
      <c r="BG45" s="536"/>
      <c r="BH45" s="536"/>
      <c r="BI45" s="537"/>
      <c r="BJ45" s="535" t="s">
        <v>730</v>
      </c>
      <c r="BK45" s="536"/>
      <c r="BL45" s="536"/>
      <c r="BM45" s="536"/>
      <c r="BN45" s="536"/>
      <c r="BO45" s="536"/>
      <c r="BP45" s="536"/>
      <c r="BQ45" s="536"/>
      <c r="BR45" s="536"/>
      <c r="BS45" s="535" t="s">
        <v>730</v>
      </c>
      <c r="BT45" s="536"/>
      <c r="BU45" s="536"/>
      <c r="BV45" s="536"/>
      <c r="BW45" s="536"/>
      <c r="BX45" s="536"/>
      <c r="BY45" s="536"/>
      <c r="BZ45" s="536"/>
      <c r="CA45" s="536"/>
      <c r="CB45" s="537"/>
      <c r="CC45" s="535" t="s">
        <v>730</v>
      </c>
      <c r="CD45" s="536"/>
      <c r="CE45" s="536"/>
      <c r="CF45" s="536"/>
      <c r="CG45" s="536"/>
      <c r="CH45" s="536"/>
      <c r="CI45" s="536"/>
      <c r="CJ45" s="536"/>
      <c r="CK45" s="536"/>
      <c r="CL45" s="537"/>
      <c r="CM45" s="535" t="s">
        <v>730</v>
      </c>
      <c r="CN45" s="536"/>
      <c r="CO45" s="536"/>
      <c r="CP45" s="536"/>
      <c r="CQ45" s="536"/>
      <c r="CR45" s="536"/>
      <c r="CS45" s="536"/>
      <c r="CT45" s="536"/>
      <c r="CU45" s="536"/>
      <c r="CV45" s="535" t="s">
        <v>730</v>
      </c>
      <c r="CW45" s="536"/>
      <c r="CX45" s="536"/>
      <c r="CY45" s="536"/>
      <c r="CZ45" s="536"/>
      <c r="DA45" s="536"/>
      <c r="DB45" s="536"/>
      <c r="DC45" s="536"/>
      <c r="DD45" s="536"/>
      <c r="DE45" s="535" t="s">
        <v>730</v>
      </c>
      <c r="DF45" s="536"/>
      <c r="DG45" s="536"/>
      <c r="DH45" s="536"/>
      <c r="DI45" s="536"/>
      <c r="DJ45" s="536"/>
      <c r="DK45" s="536"/>
      <c r="DL45" s="536"/>
      <c r="DM45" s="537"/>
    </row>
    <row r="46" spans="1:137" ht="22.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606">
        <v>0</v>
      </c>
      <c r="AC46" s="603"/>
      <c r="AD46" s="607"/>
      <c r="AE46" s="602">
        <v>1</v>
      </c>
      <c r="AF46" s="603"/>
      <c r="AG46" s="607"/>
      <c r="AH46" s="602">
        <v>1</v>
      </c>
      <c r="AI46" s="603"/>
      <c r="AJ46" s="604"/>
      <c r="AK46" s="1505"/>
      <c r="AL46" s="658"/>
      <c r="AM46" s="658"/>
      <c r="AN46" s="658"/>
      <c r="AO46" s="658"/>
      <c r="AP46" s="658"/>
      <c r="AQ46" s="658"/>
      <c r="AR46" s="659"/>
      <c r="AS46" s="1505">
        <v>663</v>
      </c>
      <c r="AT46" s="658"/>
      <c r="AU46" s="658"/>
      <c r="AV46" s="658"/>
      <c r="AW46" s="658"/>
      <c r="AX46" s="658"/>
      <c r="AY46" s="659"/>
      <c r="AZ46" s="1447">
        <v>9574</v>
      </c>
      <c r="BA46" s="1447"/>
      <c r="BB46" s="1447"/>
      <c r="BC46" s="1447"/>
      <c r="BD46" s="1447"/>
      <c r="BE46" s="1447"/>
      <c r="BF46" s="1447"/>
      <c r="BG46" s="1447"/>
      <c r="BH46" s="1447"/>
      <c r="BI46" s="1447"/>
      <c r="BJ46" s="1447">
        <v>24</v>
      </c>
      <c r="BK46" s="1447"/>
      <c r="BL46" s="1447"/>
      <c r="BM46" s="1447"/>
      <c r="BN46" s="1447"/>
      <c r="BO46" s="1447"/>
      <c r="BP46" s="1447"/>
      <c r="BQ46" s="1447"/>
      <c r="BR46" s="1447"/>
      <c r="BS46" s="1447">
        <v>717</v>
      </c>
      <c r="BT46" s="1447"/>
      <c r="BU46" s="1447"/>
      <c r="BV46" s="1447"/>
      <c r="BW46" s="1447"/>
      <c r="BX46" s="1447"/>
      <c r="BY46" s="1447"/>
      <c r="BZ46" s="1447"/>
      <c r="CA46" s="1447"/>
      <c r="CB46" s="1505"/>
      <c r="CC46" s="1447">
        <v>246</v>
      </c>
      <c r="CD46" s="605"/>
      <c r="CE46" s="605"/>
      <c r="CF46" s="605"/>
      <c r="CG46" s="605"/>
      <c r="CH46" s="605"/>
      <c r="CI46" s="605"/>
      <c r="CJ46" s="605"/>
      <c r="CK46" s="605"/>
      <c r="CL46" s="605"/>
      <c r="CM46" s="1447">
        <v>260</v>
      </c>
      <c r="CN46" s="1447"/>
      <c r="CO46" s="1447"/>
      <c r="CP46" s="1447"/>
      <c r="CQ46" s="1447"/>
      <c r="CR46" s="1447"/>
      <c r="CS46" s="1447"/>
      <c r="CT46" s="1447"/>
      <c r="CU46" s="1447"/>
      <c r="CV46" s="1447">
        <v>300</v>
      </c>
      <c r="CW46" s="1447"/>
      <c r="CX46" s="1447"/>
      <c r="CY46" s="1447"/>
      <c r="CZ46" s="1447"/>
      <c r="DA46" s="1447"/>
      <c r="DB46" s="1447"/>
      <c r="DC46" s="1447"/>
      <c r="DD46" s="1447"/>
      <c r="DE46" s="347">
        <f t="shared" ref="DE46:DE55" si="1">SUM(CM46:DD46)</f>
        <v>560</v>
      </c>
      <c r="DF46" s="347"/>
      <c r="DG46" s="347"/>
      <c r="DH46" s="347"/>
      <c r="DI46" s="347"/>
      <c r="DJ46" s="347"/>
      <c r="DK46" s="347"/>
      <c r="DL46" s="347"/>
      <c r="DM46" s="492"/>
    </row>
    <row r="47" spans="1:137"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601">
        <v>0</v>
      </c>
      <c r="AC47" s="599"/>
      <c r="AD47" s="600"/>
      <c r="AE47" s="598">
        <v>2</v>
      </c>
      <c r="AF47" s="599"/>
      <c r="AG47" s="600"/>
      <c r="AH47" s="598">
        <v>1</v>
      </c>
      <c r="AI47" s="599"/>
      <c r="AJ47" s="608"/>
      <c r="AK47" s="1518"/>
      <c r="AL47" s="660"/>
      <c r="AM47" s="660"/>
      <c r="AN47" s="660"/>
      <c r="AO47" s="660"/>
      <c r="AP47" s="660"/>
      <c r="AQ47" s="660"/>
      <c r="AR47" s="661"/>
      <c r="AS47" s="1518">
        <v>3004</v>
      </c>
      <c r="AT47" s="660"/>
      <c r="AU47" s="660"/>
      <c r="AV47" s="660"/>
      <c r="AW47" s="660"/>
      <c r="AX47" s="660"/>
      <c r="AY47" s="661"/>
      <c r="AZ47" s="1448">
        <v>43900</v>
      </c>
      <c r="BA47" s="1448"/>
      <c r="BB47" s="1448"/>
      <c r="BC47" s="1448"/>
      <c r="BD47" s="1448"/>
      <c r="BE47" s="1448"/>
      <c r="BF47" s="1448"/>
      <c r="BG47" s="1448"/>
      <c r="BH47" s="1448"/>
      <c r="BI47" s="1448"/>
      <c r="BJ47" s="1448">
        <v>10</v>
      </c>
      <c r="BK47" s="1448"/>
      <c r="BL47" s="1448"/>
      <c r="BM47" s="1448"/>
      <c r="BN47" s="1448"/>
      <c r="BO47" s="1448"/>
      <c r="BP47" s="1448"/>
      <c r="BQ47" s="1448"/>
      <c r="BR47" s="1448"/>
      <c r="BS47" s="1448">
        <v>4313</v>
      </c>
      <c r="BT47" s="1448"/>
      <c r="BU47" s="1448"/>
      <c r="BV47" s="1448"/>
      <c r="BW47" s="1448"/>
      <c r="BX47" s="1448"/>
      <c r="BY47" s="1448"/>
      <c r="BZ47" s="1448"/>
      <c r="CA47" s="1448"/>
      <c r="CB47" s="1518"/>
      <c r="CC47" s="1448">
        <v>1145</v>
      </c>
      <c r="CD47" s="619"/>
      <c r="CE47" s="619"/>
      <c r="CF47" s="619"/>
      <c r="CG47" s="619"/>
      <c r="CH47" s="619"/>
      <c r="CI47" s="619"/>
      <c r="CJ47" s="619"/>
      <c r="CK47" s="619"/>
      <c r="CL47" s="619"/>
      <c r="CM47" s="1448">
        <v>1040</v>
      </c>
      <c r="CN47" s="1448"/>
      <c r="CO47" s="1448"/>
      <c r="CP47" s="1448"/>
      <c r="CQ47" s="1448"/>
      <c r="CR47" s="1448"/>
      <c r="CS47" s="1448"/>
      <c r="CT47" s="1448"/>
      <c r="CU47" s="1448"/>
      <c r="CV47" s="1448">
        <v>900</v>
      </c>
      <c r="CW47" s="1448"/>
      <c r="CX47" s="1448"/>
      <c r="CY47" s="1448"/>
      <c r="CZ47" s="1448"/>
      <c r="DA47" s="1448"/>
      <c r="DB47" s="1448"/>
      <c r="DC47" s="1448"/>
      <c r="DD47" s="1448"/>
      <c r="DE47" s="330">
        <f t="shared" si="1"/>
        <v>1940</v>
      </c>
      <c r="DF47" s="330"/>
      <c r="DG47" s="330"/>
      <c r="DH47" s="330"/>
      <c r="DI47" s="330"/>
      <c r="DJ47" s="330"/>
      <c r="DK47" s="330"/>
      <c r="DL47" s="330"/>
      <c r="DM47" s="493"/>
    </row>
    <row r="48" spans="1:137"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601">
        <v>0</v>
      </c>
      <c r="AC48" s="599"/>
      <c r="AD48" s="600"/>
      <c r="AE48" s="598">
        <v>3</v>
      </c>
      <c r="AF48" s="599"/>
      <c r="AG48" s="600"/>
      <c r="AH48" s="598">
        <v>1</v>
      </c>
      <c r="AI48" s="599"/>
      <c r="AJ48" s="608"/>
      <c r="AK48" s="1518"/>
      <c r="AL48" s="660"/>
      <c r="AM48" s="660"/>
      <c r="AN48" s="660"/>
      <c r="AO48" s="660"/>
      <c r="AP48" s="660"/>
      <c r="AQ48" s="660"/>
      <c r="AR48" s="661"/>
      <c r="AS48" s="1518">
        <v>5920</v>
      </c>
      <c r="AT48" s="660"/>
      <c r="AU48" s="660"/>
      <c r="AV48" s="660"/>
      <c r="AW48" s="660"/>
      <c r="AX48" s="660"/>
      <c r="AY48" s="661"/>
      <c r="AZ48" s="1448">
        <v>36414</v>
      </c>
      <c r="BA48" s="1448"/>
      <c r="BB48" s="1448"/>
      <c r="BC48" s="1448"/>
      <c r="BD48" s="1448"/>
      <c r="BE48" s="1448"/>
      <c r="BF48" s="1448"/>
      <c r="BG48" s="1448"/>
      <c r="BH48" s="1448"/>
      <c r="BI48" s="1448"/>
      <c r="BJ48" s="1448"/>
      <c r="BK48" s="1448"/>
      <c r="BL48" s="1448"/>
      <c r="BM48" s="1448"/>
      <c r="BN48" s="1448"/>
      <c r="BO48" s="1448"/>
      <c r="BP48" s="1448"/>
      <c r="BQ48" s="1448"/>
      <c r="BR48" s="1448"/>
      <c r="BS48" s="1448">
        <v>2539</v>
      </c>
      <c r="BT48" s="1448"/>
      <c r="BU48" s="1448"/>
      <c r="BV48" s="1448"/>
      <c r="BW48" s="1448"/>
      <c r="BX48" s="1448"/>
      <c r="BY48" s="1448"/>
      <c r="BZ48" s="1448"/>
      <c r="CA48" s="1448"/>
      <c r="CB48" s="1518"/>
      <c r="CC48" s="1448">
        <v>619</v>
      </c>
      <c r="CD48" s="619"/>
      <c r="CE48" s="619"/>
      <c r="CF48" s="619"/>
      <c r="CG48" s="619"/>
      <c r="CH48" s="619"/>
      <c r="CI48" s="619"/>
      <c r="CJ48" s="619"/>
      <c r="CK48" s="619"/>
      <c r="CL48" s="619"/>
      <c r="CM48" s="1448">
        <v>780</v>
      </c>
      <c r="CN48" s="1448"/>
      <c r="CO48" s="1448"/>
      <c r="CP48" s="1448"/>
      <c r="CQ48" s="1448"/>
      <c r="CR48" s="1448"/>
      <c r="CS48" s="1448"/>
      <c r="CT48" s="1448"/>
      <c r="CU48" s="1448"/>
      <c r="CV48" s="1448">
        <v>1200</v>
      </c>
      <c r="CW48" s="1448"/>
      <c r="CX48" s="1448"/>
      <c r="CY48" s="1448"/>
      <c r="CZ48" s="1448"/>
      <c r="DA48" s="1448"/>
      <c r="DB48" s="1448"/>
      <c r="DC48" s="1448"/>
      <c r="DD48" s="1448"/>
      <c r="DE48" s="330">
        <f t="shared" si="1"/>
        <v>1980</v>
      </c>
      <c r="DF48" s="330"/>
      <c r="DG48" s="330"/>
      <c r="DH48" s="330"/>
      <c r="DI48" s="330"/>
      <c r="DJ48" s="330"/>
      <c r="DK48" s="330"/>
      <c r="DL48" s="330"/>
      <c r="DM48" s="493"/>
    </row>
    <row r="49" spans="1:117"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601">
        <v>0</v>
      </c>
      <c r="AC49" s="599"/>
      <c r="AD49" s="600"/>
      <c r="AE49" s="598">
        <v>4</v>
      </c>
      <c r="AF49" s="599"/>
      <c r="AG49" s="600"/>
      <c r="AH49" s="598">
        <v>1</v>
      </c>
      <c r="AI49" s="599"/>
      <c r="AJ49" s="608"/>
      <c r="AK49" s="1518"/>
      <c r="AL49" s="660"/>
      <c r="AM49" s="660"/>
      <c r="AN49" s="660"/>
      <c r="AO49" s="660"/>
      <c r="AP49" s="660"/>
      <c r="AQ49" s="660"/>
      <c r="AR49" s="661"/>
      <c r="AS49" s="1518">
        <v>2391</v>
      </c>
      <c r="AT49" s="660"/>
      <c r="AU49" s="660"/>
      <c r="AV49" s="660"/>
      <c r="AW49" s="660"/>
      <c r="AX49" s="660"/>
      <c r="AY49" s="661"/>
      <c r="AZ49" s="1448">
        <v>28348</v>
      </c>
      <c r="BA49" s="1448"/>
      <c r="BB49" s="1448"/>
      <c r="BC49" s="1448"/>
      <c r="BD49" s="1448"/>
      <c r="BE49" s="1448"/>
      <c r="BF49" s="1448"/>
      <c r="BG49" s="1448"/>
      <c r="BH49" s="1448"/>
      <c r="BI49" s="1448"/>
      <c r="BJ49" s="1448"/>
      <c r="BK49" s="1448"/>
      <c r="BL49" s="1448"/>
      <c r="BM49" s="1448"/>
      <c r="BN49" s="1448"/>
      <c r="BO49" s="1448"/>
      <c r="BP49" s="1448"/>
      <c r="BQ49" s="1448"/>
      <c r="BR49" s="1448"/>
      <c r="BS49" s="1448">
        <v>1505</v>
      </c>
      <c r="BT49" s="1448"/>
      <c r="BU49" s="1448"/>
      <c r="BV49" s="1448"/>
      <c r="BW49" s="1448"/>
      <c r="BX49" s="1448"/>
      <c r="BY49" s="1448"/>
      <c r="BZ49" s="1448"/>
      <c r="CA49" s="1448"/>
      <c r="CB49" s="1518"/>
      <c r="CC49" s="1448">
        <v>471</v>
      </c>
      <c r="CD49" s="619"/>
      <c r="CE49" s="619"/>
      <c r="CF49" s="619"/>
      <c r="CG49" s="619"/>
      <c r="CH49" s="619"/>
      <c r="CI49" s="619"/>
      <c r="CJ49" s="619"/>
      <c r="CK49" s="619"/>
      <c r="CL49" s="619"/>
      <c r="CM49" s="1448">
        <v>780</v>
      </c>
      <c r="CN49" s="1448"/>
      <c r="CO49" s="1448"/>
      <c r="CP49" s="1448"/>
      <c r="CQ49" s="1448"/>
      <c r="CR49" s="1448"/>
      <c r="CS49" s="1448"/>
      <c r="CT49" s="1448"/>
      <c r="CU49" s="1448"/>
      <c r="CV49" s="1448">
        <v>600</v>
      </c>
      <c r="CW49" s="1448"/>
      <c r="CX49" s="1448"/>
      <c r="CY49" s="1448"/>
      <c r="CZ49" s="1448"/>
      <c r="DA49" s="1448"/>
      <c r="DB49" s="1448"/>
      <c r="DC49" s="1448"/>
      <c r="DD49" s="1448"/>
      <c r="DE49" s="330">
        <f t="shared" si="1"/>
        <v>1380</v>
      </c>
      <c r="DF49" s="330"/>
      <c r="DG49" s="330"/>
      <c r="DH49" s="330"/>
      <c r="DI49" s="330"/>
      <c r="DJ49" s="330"/>
      <c r="DK49" s="330"/>
      <c r="DL49" s="330"/>
      <c r="DM49" s="493"/>
    </row>
    <row r="50" spans="1:117"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601">
        <v>0</v>
      </c>
      <c r="AC50" s="599"/>
      <c r="AD50" s="600"/>
      <c r="AE50" s="598">
        <v>5</v>
      </c>
      <c r="AF50" s="599"/>
      <c r="AG50" s="600"/>
      <c r="AH50" s="598">
        <v>1</v>
      </c>
      <c r="AI50" s="599"/>
      <c r="AJ50" s="608"/>
      <c r="AK50" s="1518"/>
      <c r="AL50" s="660"/>
      <c r="AM50" s="660"/>
      <c r="AN50" s="660"/>
      <c r="AO50" s="660"/>
      <c r="AP50" s="660"/>
      <c r="AQ50" s="660"/>
      <c r="AR50" s="661"/>
      <c r="AS50" s="1518">
        <v>1195</v>
      </c>
      <c r="AT50" s="660"/>
      <c r="AU50" s="660"/>
      <c r="AV50" s="660"/>
      <c r="AW50" s="660"/>
      <c r="AX50" s="660"/>
      <c r="AY50" s="661"/>
      <c r="AZ50" s="1448">
        <v>13843</v>
      </c>
      <c r="BA50" s="1448"/>
      <c r="BB50" s="1448"/>
      <c r="BC50" s="1448"/>
      <c r="BD50" s="1448"/>
      <c r="BE50" s="1448"/>
      <c r="BF50" s="1448"/>
      <c r="BG50" s="1448"/>
      <c r="BH50" s="1448"/>
      <c r="BI50" s="1448"/>
      <c r="BJ50" s="1448"/>
      <c r="BK50" s="1448"/>
      <c r="BL50" s="1448"/>
      <c r="BM50" s="1448"/>
      <c r="BN50" s="1448"/>
      <c r="BO50" s="1448"/>
      <c r="BP50" s="1448"/>
      <c r="BQ50" s="1448"/>
      <c r="BR50" s="1448"/>
      <c r="BS50" s="1448">
        <v>830</v>
      </c>
      <c r="BT50" s="1448"/>
      <c r="BU50" s="1448"/>
      <c r="BV50" s="1448"/>
      <c r="BW50" s="1448"/>
      <c r="BX50" s="1448"/>
      <c r="BY50" s="1448"/>
      <c r="BZ50" s="1448"/>
      <c r="CA50" s="1448"/>
      <c r="CB50" s="1518"/>
      <c r="CC50" s="1448">
        <v>242</v>
      </c>
      <c r="CD50" s="619"/>
      <c r="CE50" s="619"/>
      <c r="CF50" s="619"/>
      <c r="CG50" s="619"/>
      <c r="CH50" s="619"/>
      <c r="CI50" s="619"/>
      <c r="CJ50" s="619"/>
      <c r="CK50" s="619"/>
      <c r="CL50" s="619"/>
      <c r="CM50" s="1448"/>
      <c r="CN50" s="1448"/>
      <c r="CO50" s="1448"/>
      <c r="CP50" s="1448"/>
      <c r="CQ50" s="1448"/>
      <c r="CR50" s="1448"/>
      <c r="CS50" s="1448"/>
      <c r="CT50" s="1448"/>
      <c r="CU50" s="1448"/>
      <c r="CV50" s="1448"/>
      <c r="CW50" s="1448"/>
      <c r="CX50" s="1448"/>
      <c r="CY50" s="1448"/>
      <c r="CZ50" s="1448"/>
      <c r="DA50" s="1448"/>
      <c r="DB50" s="1448"/>
      <c r="DC50" s="1448"/>
      <c r="DD50" s="1448"/>
      <c r="DE50" s="330">
        <f t="shared" si="1"/>
        <v>0</v>
      </c>
      <c r="DF50" s="330"/>
      <c r="DG50" s="330"/>
      <c r="DH50" s="330"/>
      <c r="DI50" s="330"/>
      <c r="DJ50" s="330"/>
      <c r="DK50" s="330"/>
      <c r="DL50" s="330"/>
      <c r="DM50" s="493"/>
    </row>
    <row r="51" spans="1:117"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601">
        <v>0</v>
      </c>
      <c r="AC51" s="599"/>
      <c r="AD51" s="600"/>
      <c r="AE51" s="598">
        <v>6</v>
      </c>
      <c r="AF51" s="599"/>
      <c r="AG51" s="600"/>
      <c r="AH51" s="598">
        <v>1</v>
      </c>
      <c r="AI51" s="599"/>
      <c r="AJ51" s="608"/>
      <c r="AK51" s="1518"/>
      <c r="AL51" s="660"/>
      <c r="AM51" s="660"/>
      <c r="AN51" s="660"/>
      <c r="AO51" s="660"/>
      <c r="AP51" s="660"/>
      <c r="AQ51" s="660"/>
      <c r="AR51" s="661"/>
      <c r="AS51" s="1518">
        <v>673</v>
      </c>
      <c r="AT51" s="660"/>
      <c r="AU51" s="660"/>
      <c r="AV51" s="660"/>
      <c r="AW51" s="660"/>
      <c r="AX51" s="660"/>
      <c r="AY51" s="661"/>
      <c r="AZ51" s="1448">
        <v>16164</v>
      </c>
      <c r="BA51" s="1448"/>
      <c r="BB51" s="1448"/>
      <c r="BC51" s="1448"/>
      <c r="BD51" s="1448"/>
      <c r="BE51" s="1448"/>
      <c r="BF51" s="1448"/>
      <c r="BG51" s="1448"/>
      <c r="BH51" s="1448"/>
      <c r="BI51" s="1448"/>
      <c r="BJ51" s="1448">
        <v>1440</v>
      </c>
      <c r="BK51" s="1448"/>
      <c r="BL51" s="1448"/>
      <c r="BM51" s="1448"/>
      <c r="BN51" s="1448"/>
      <c r="BO51" s="1448"/>
      <c r="BP51" s="1448"/>
      <c r="BQ51" s="1448"/>
      <c r="BR51" s="1448"/>
      <c r="BS51" s="1448">
        <v>775</v>
      </c>
      <c r="BT51" s="1448"/>
      <c r="BU51" s="1448"/>
      <c r="BV51" s="1448"/>
      <c r="BW51" s="1448"/>
      <c r="BX51" s="1448"/>
      <c r="BY51" s="1448"/>
      <c r="BZ51" s="1448"/>
      <c r="CA51" s="1448"/>
      <c r="CB51" s="1518"/>
      <c r="CC51" s="1448">
        <v>202</v>
      </c>
      <c r="CD51" s="619"/>
      <c r="CE51" s="619"/>
      <c r="CF51" s="619"/>
      <c r="CG51" s="619"/>
      <c r="CH51" s="619"/>
      <c r="CI51" s="619"/>
      <c r="CJ51" s="619"/>
      <c r="CK51" s="619"/>
      <c r="CL51" s="619"/>
      <c r="CM51" s="1448">
        <v>520</v>
      </c>
      <c r="CN51" s="1448"/>
      <c r="CO51" s="1448"/>
      <c r="CP51" s="1448"/>
      <c r="CQ51" s="1448"/>
      <c r="CR51" s="1448"/>
      <c r="CS51" s="1448"/>
      <c r="CT51" s="1448"/>
      <c r="CU51" s="1448"/>
      <c r="CV51" s="1448"/>
      <c r="CW51" s="1448"/>
      <c r="CX51" s="1448"/>
      <c r="CY51" s="1448"/>
      <c r="CZ51" s="1448"/>
      <c r="DA51" s="1448"/>
      <c r="DB51" s="1448"/>
      <c r="DC51" s="1448"/>
      <c r="DD51" s="1448"/>
      <c r="DE51" s="330">
        <f t="shared" si="1"/>
        <v>520</v>
      </c>
      <c r="DF51" s="330"/>
      <c r="DG51" s="330"/>
      <c r="DH51" s="330"/>
      <c r="DI51" s="330"/>
      <c r="DJ51" s="330"/>
      <c r="DK51" s="330"/>
      <c r="DL51" s="330"/>
      <c r="DM51" s="493"/>
    </row>
    <row r="52" spans="1:117"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601">
        <v>0</v>
      </c>
      <c r="AC52" s="599"/>
      <c r="AD52" s="600"/>
      <c r="AE52" s="598">
        <v>7</v>
      </c>
      <c r="AF52" s="599"/>
      <c r="AG52" s="600"/>
      <c r="AH52" s="598">
        <v>1</v>
      </c>
      <c r="AI52" s="599"/>
      <c r="AJ52" s="608"/>
      <c r="AK52" s="1518"/>
      <c r="AL52" s="660"/>
      <c r="AM52" s="660"/>
      <c r="AN52" s="660"/>
      <c r="AO52" s="660"/>
      <c r="AP52" s="660"/>
      <c r="AQ52" s="660"/>
      <c r="AR52" s="661"/>
      <c r="AS52" s="1518">
        <v>993</v>
      </c>
      <c r="AT52" s="660"/>
      <c r="AU52" s="660"/>
      <c r="AV52" s="660"/>
      <c r="AW52" s="660"/>
      <c r="AX52" s="660"/>
      <c r="AY52" s="661"/>
      <c r="AZ52" s="1448">
        <v>15561</v>
      </c>
      <c r="BA52" s="1448"/>
      <c r="BB52" s="1448"/>
      <c r="BC52" s="1448"/>
      <c r="BD52" s="1448"/>
      <c r="BE52" s="1448"/>
      <c r="BF52" s="1448"/>
      <c r="BG52" s="1448"/>
      <c r="BH52" s="1448"/>
      <c r="BI52" s="1448"/>
      <c r="BJ52" s="1448">
        <v>840</v>
      </c>
      <c r="BK52" s="1448"/>
      <c r="BL52" s="1448"/>
      <c r="BM52" s="1448"/>
      <c r="BN52" s="1448"/>
      <c r="BO52" s="1448"/>
      <c r="BP52" s="1448"/>
      <c r="BQ52" s="1448"/>
      <c r="BR52" s="1448"/>
      <c r="BS52" s="1448">
        <v>591</v>
      </c>
      <c r="BT52" s="1448"/>
      <c r="BU52" s="1448"/>
      <c r="BV52" s="1448"/>
      <c r="BW52" s="1448"/>
      <c r="BX52" s="1448"/>
      <c r="BY52" s="1448"/>
      <c r="BZ52" s="1448"/>
      <c r="CA52" s="1448"/>
      <c r="CB52" s="1518"/>
      <c r="CC52" s="1448">
        <v>210</v>
      </c>
      <c r="CD52" s="619"/>
      <c r="CE52" s="619"/>
      <c r="CF52" s="619"/>
      <c r="CG52" s="619"/>
      <c r="CH52" s="619"/>
      <c r="CI52" s="619"/>
      <c r="CJ52" s="619"/>
      <c r="CK52" s="619"/>
      <c r="CL52" s="619"/>
      <c r="CM52" s="1448">
        <v>260</v>
      </c>
      <c r="CN52" s="1448"/>
      <c r="CO52" s="1448"/>
      <c r="CP52" s="1448"/>
      <c r="CQ52" s="1448"/>
      <c r="CR52" s="1448"/>
      <c r="CS52" s="1448"/>
      <c r="CT52" s="1448"/>
      <c r="CU52" s="1448"/>
      <c r="CV52" s="1448">
        <v>300</v>
      </c>
      <c r="CW52" s="1448"/>
      <c r="CX52" s="1448"/>
      <c r="CY52" s="1448"/>
      <c r="CZ52" s="1448"/>
      <c r="DA52" s="1448"/>
      <c r="DB52" s="1448"/>
      <c r="DC52" s="1448"/>
      <c r="DD52" s="1448"/>
      <c r="DE52" s="330">
        <f t="shared" si="1"/>
        <v>560</v>
      </c>
      <c r="DF52" s="330"/>
      <c r="DG52" s="330"/>
      <c r="DH52" s="330"/>
      <c r="DI52" s="330"/>
      <c r="DJ52" s="330"/>
      <c r="DK52" s="330"/>
      <c r="DL52" s="330"/>
      <c r="DM52" s="493"/>
    </row>
    <row r="53" spans="1:117"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601">
        <v>0</v>
      </c>
      <c r="AC53" s="599"/>
      <c r="AD53" s="600"/>
      <c r="AE53" s="598">
        <v>8</v>
      </c>
      <c r="AF53" s="599"/>
      <c r="AG53" s="600"/>
      <c r="AH53" s="598">
        <v>1</v>
      </c>
      <c r="AI53" s="599"/>
      <c r="AJ53" s="608"/>
      <c r="AK53" s="1518"/>
      <c r="AL53" s="660"/>
      <c r="AM53" s="660"/>
      <c r="AN53" s="660"/>
      <c r="AO53" s="660"/>
      <c r="AP53" s="660"/>
      <c r="AQ53" s="660"/>
      <c r="AR53" s="661"/>
      <c r="AS53" s="1518">
        <v>361</v>
      </c>
      <c r="AT53" s="660"/>
      <c r="AU53" s="660"/>
      <c r="AV53" s="660"/>
      <c r="AW53" s="660"/>
      <c r="AX53" s="660"/>
      <c r="AY53" s="661"/>
      <c r="AZ53" s="1448">
        <v>8136</v>
      </c>
      <c r="BA53" s="1448"/>
      <c r="BB53" s="1448"/>
      <c r="BC53" s="1448"/>
      <c r="BD53" s="1448"/>
      <c r="BE53" s="1448"/>
      <c r="BF53" s="1448"/>
      <c r="BG53" s="1448"/>
      <c r="BH53" s="1448"/>
      <c r="BI53" s="1448"/>
      <c r="BJ53" s="1448"/>
      <c r="BK53" s="1448"/>
      <c r="BL53" s="1448"/>
      <c r="BM53" s="1448"/>
      <c r="BN53" s="1448"/>
      <c r="BO53" s="1448"/>
      <c r="BP53" s="1448"/>
      <c r="BQ53" s="1448"/>
      <c r="BR53" s="1448"/>
      <c r="BS53" s="1448">
        <v>373</v>
      </c>
      <c r="BT53" s="1448"/>
      <c r="BU53" s="1448"/>
      <c r="BV53" s="1448"/>
      <c r="BW53" s="1448"/>
      <c r="BX53" s="1448"/>
      <c r="BY53" s="1448"/>
      <c r="BZ53" s="1448"/>
      <c r="CA53" s="1448"/>
      <c r="CB53" s="1518"/>
      <c r="CC53" s="1448">
        <v>130</v>
      </c>
      <c r="CD53" s="619"/>
      <c r="CE53" s="619"/>
      <c r="CF53" s="619"/>
      <c r="CG53" s="619"/>
      <c r="CH53" s="619"/>
      <c r="CI53" s="619"/>
      <c r="CJ53" s="619"/>
      <c r="CK53" s="619"/>
      <c r="CL53" s="619"/>
      <c r="CM53" s="1448">
        <v>260</v>
      </c>
      <c r="CN53" s="1448"/>
      <c r="CO53" s="1448"/>
      <c r="CP53" s="1448"/>
      <c r="CQ53" s="1448"/>
      <c r="CR53" s="1448"/>
      <c r="CS53" s="1448"/>
      <c r="CT53" s="1448"/>
      <c r="CU53" s="1448"/>
      <c r="CV53" s="1448"/>
      <c r="CW53" s="1448"/>
      <c r="CX53" s="1448"/>
      <c r="CY53" s="1448"/>
      <c r="CZ53" s="1448"/>
      <c r="DA53" s="1448"/>
      <c r="DB53" s="1448"/>
      <c r="DC53" s="1448"/>
      <c r="DD53" s="1448"/>
      <c r="DE53" s="330">
        <f t="shared" si="1"/>
        <v>260</v>
      </c>
      <c r="DF53" s="330"/>
      <c r="DG53" s="330"/>
      <c r="DH53" s="330"/>
      <c r="DI53" s="330"/>
      <c r="DJ53" s="330"/>
      <c r="DK53" s="330"/>
      <c r="DL53" s="330"/>
      <c r="DM53" s="493"/>
    </row>
    <row r="54" spans="1:117"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601">
        <v>0</v>
      </c>
      <c r="AC54" s="599"/>
      <c r="AD54" s="600"/>
      <c r="AE54" s="598">
        <v>9</v>
      </c>
      <c r="AF54" s="599"/>
      <c r="AG54" s="600"/>
      <c r="AH54" s="598">
        <v>1</v>
      </c>
      <c r="AI54" s="599"/>
      <c r="AJ54" s="608"/>
      <c r="AK54" s="1518"/>
      <c r="AL54" s="660"/>
      <c r="AM54" s="660"/>
      <c r="AN54" s="660"/>
      <c r="AO54" s="660"/>
      <c r="AP54" s="660"/>
      <c r="AQ54" s="660"/>
      <c r="AR54" s="661"/>
      <c r="AS54" s="1518">
        <v>1271</v>
      </c>
      <c r="AT54" s="660"/>
      <c r="AU54" s="660"/>
      <c r="AV54" s="660"/>
      <c r="AW54" s="660"/>
      <c r="AX54" s="660"/>
      <c r="AY54" s="661"/>
      <c r="AZ54" s="1448">
        <v>10602</v>
      </c>
      <c r="BA54" s="1448"/>
      <c r="BB54" s="1448"/>
      <c r="BC54" s="1448"/>
      <c r="BD54" s="1448"/>
      <c r="BE54" s="1448"/>
      <c r="BF54" s="1448"/>
      <c r="BG54" s="1448"/>
      <c r="BH54" s="1448"/>
      <c r="BI54" s="1448"/>
      <c r="BJ54" s="1448">
        <v>840</v>
      </c>
      <c r="BK54" s="1448"/>
      <c r="BL54" s="1448"/>
      <c r="BM54" s="1448"/>
      <c r="BN54" s="1448"/>
      <c r="BO54" s="1448"/>
      <c r="BP54" s="1448"/>
      <c r="BQ54" s="1448"/>
      <c r="BR54" s="1448"/>
      <c r="BS54" s="1448">
        <v>484</v>
      </c>
      <c r="BT54" s="1448"/>
      <c r="BU54" s="1448"/>
      <c r="BV54" s="1448"/>
      <c r="BW54" s="1448"/>
      <c r="BX54" s="1448"/>
      <c r="BY54" s="1448"/>
      <c r="BZ54" s="1448"/>
      <c r="CA54" s="1448"/>
      <c r="CB54" s="1518"/>
      <c r="CC54" s="1448">
        <v>135</v>
      </c>
      <c r="CD54" s="619"/>
      <c r="CE54" s="619"/>
      <c r="CF54" s="619"/>
      <c r="CG54" s="619"/>
      <c r="CH54" s="619"/>
      <c r="CI54" s="619"/>
      <c r="CJ54" s="619"/>
      <c r="CK54" s="619"/>
      <c r="CL54" s="619"/>
      <c r="CM54" s="1448">
        <v>520</v>
      </c>
      <c r="CN54" s="1448"/>
      <c r="CO54" s="1448"/>
      <c r="CP54" s="1448"/>
      <c r="CQ54" s="1448"/>
      <c r="CR54" s="1448"/>
      <c r="CS54" s="1448"/>
      <c r="CT54" s="1448"/>
      <c r="CU54" s="1448"/>
      <c r="CV54" s="1448"/>
      <c r="CW54" s="1448"/>
      <c r="CX54" s="1448"/>
      <c r="CY54" s="1448"/>
      <c r="CZ54" s="1448"/>
      <c r="DA54" s="1448"/>
      <c r="DB54" s="1448"/>
      <c r="DC54" s="1448"/>
      <c r="DD54" s="1448"/>
      <c r="DE54" s="330">
        <f t="shared" si="1"/>
        <v>520</v>
      </c>
      <c r="DF54" s="330"/>
      <c r="DG54" s="330"/>
      <c r="DH54" s="330"/>
      <c r="DI54" s="330"/>
      <c r="DJ54" s="330"/>
      <c r="DK54" s="330"/>
      <c r="DL54" s="330"/>
      <c r="DM54" s="493"/>
    </row>
    <row r="55" spans="1:117" ht="1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646">
        <v>1</v>
      </c>
      <c r="AC55" s="647"/>
      <c r="AD55" s="648"/>
      <c r="AE55" s="649">
        <v>0</v>
      </c>
      <c r="AF55" s="647"/>
      <c r="AG55" s="648"/>
      <c r="AH55" s="649">
        <v>1</v>
      </c>
      <c r="AI55" s="647"/>
      <c r="AJ55" s="650"/>
      <c r="AK55" s="484">
        <f>SUM(AK46:AR54)</f>
        <v>0</v>
      </c>
      <c r="AL55" s="654"/>
      <c r="AM55" s="654"/>
      <c r="AN55" s="654"/>
      <c r="AO55" s="654"/>
      <c r="AP55" s="654"/>
      <c r="AQ55" s="654"/>
      <c r="AR55" s="655"/>
      <c r="AS55" s="484">
        <f>SUM(AS46:AY54)</f>
        <v>16471</v>
      </c>
      <c r="AT55" s="654"/>
      <c r="AU55" s="654"/>
      <c r="AV55" s="654"/>
      <c r="AW55" s="654"/>
      <c r="AX55" s="654"/>
      <c r="AY55" s="655"/>
      <c r="AZ55" s="321">
        <f>SUM(AZ46:BI54)</f>
        <v>182542</v>
      </c>
      <c r="BA55" s="321"/>
      <c r="BB55" s="321"/>
      <c r="BC55" s="321"/>
      <c r="BD55" s="321"/>
      <c r="BE55" s="321"/>
      <c r="BF55" s="321"/>
      <c r="BG55" s="321"/>
      <c r="BH55" s="321"/>
      <c r="BI55" s="321"/>
      <c r="BJ55" s="321">
        <f>SUM(BJ46:BR54)</f>
        <v>3154</v>
      </c>
      <c r="BK55" s="321"/>
      <c r="BL55" s="321"/>
      <c r="BM55" s="321"/>
      <c r="BN55" s="321"/>
      <c r="BO55" s="321"/>
      <c r="BP55" s="321"/>
      <c r="BQ55" s="321"/>
      <c r="BR55" s="321"/>
      <c r="BS55" s="321">
        <f>SUM(BS46:CB54)</f>
        <v>12127</v>
      </c>
      <c r="BT55" s="534"/>
      <c r="BU55" s="534"/>
      <c r="BV55" s="534"/>
      <c r="BW55" s="534"/>
      <c r="BX55" s="534"/>
      <c r="BY55" s="534"/>
      <c r="BZ55" s="534"/>
      <c r="CA55" s="534"/>
      <c r="CB55" s="656"/>
      <c r="CC55" s="321">
        <f>SUM(CC46:CL54)</f>
        <v>3400</v>
      </c>
      <c r="CD55" s="534"/>
      <c r="CE55" s="534"/>
      <c r="CF55" s="534"/>
      <c r="CG55" s="534"/>
      <c r="CH55" s="534"/>
      <c r="CI55" s="534"/>
      <c r="CJ55" s="534"/>
      <c r="CK55" s="534"/>
      <c r="CL55" s="534"/>
      <c r="CM55" s="321">
        <f>SUM(CM46:CU54)</f>
        <v>4420</v>
      </c>
      <c r="CN55" s="321"/>
      <c r="CO55" s="321"/>
      <c r="CP55" s="321"/>
      <c r="CQ55" s="321"/>
      <c r="CR55" s="321"/>
      <c r="CS55" s="321"/>
      <c r="CT55" s="321"/>
      <c r="CU55" s="321"/>
      <c r="CV55" s="321">
        <f>SUM(CV46:DD54)</f>
        <v>3300</v>
      </c>
      <c r="CW55" s="321"/>
      <c r="CX55" s="321"/>
      <c r="CY55" s="321"/>
      <c r="CZ55" s="321"/>
      <c r="DA55" s="321"/>
      <c r="DB55" s="321"/>
      <c r="DC55" s="321"/>
      <c r="DD55" s="321"/>
      <c r="DE55" s="321">
        <f t="shared" si="1"/>
        <v>7720</v>
      </c>
      <c r="DF55" s="321"/>
      <c r="DG55" s="321"/>
      <c r="DH55" s="321"/>
      <c r="DI55" s="321"/>
      <c r="DJ55" s="321"/>
      <c r="DK55" s="321"/>
      <c r="DL55" s="321"/>
      <c r="DM55" s="494"/>
    </row>
    <row r="56" spans="1:117" ht="11.2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32"/>
      <c r="AC56" s="32"/>
      <c r="AD56" s="32"/>
      <c r="AE56" s="32"/>
      <c r="AF56" s="32"/>
      <c r="AG56" s="32"/>
      <c r="AH56" s="32"/>
      <c r="AI56" s="32"/>
      <c r="AJ56" s="32"/>
      <c r="AU56" s="17"/>
      <c r="AV56" s="17"/>
      <c r="DA56" s="16"/>
      <c r="DF56" s="16"/>
      <c r="DG56" s="17"/>
      <c r="DL56" s="17"/>
    </row>
    <row r="57" spans="1:117"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606">
        <v>1</v>
      </c>
      <c r="AC57" s="603"/>
      <c r="AD57" s="607"/>
      <c r="AE57" s="602">
        <v>1</v>
      </c>
      <c r="AF57" s="603"/>
      <c r="AG57" s="607"/>
      <c r="AH57" s="602">
        <v>1</v>
      </c>
      <c r="AI57" s="603"/>
      <c r="AJ57" s="604"/>
      <c r="AK57" s="487">
        <f>SUM(AK46:AR48)</f>
        <v>0</v>
      </c>
      <c r="AL57" s="658"/>
      <c r="AM57" s="658"/>
      <c r="AN57" s="658"/>
      <c r="AO57" s="658"/>
      <c r="AP57" s="658"/>
      <c r="AQ57" s="658"/>
      <c r="AR57" s="659"/>
      <c r="AS57" s="487">
        <f>SUM(AS46:AY48)</f>
        <v>9587</v>
      </c>
      <c r="AT57" s="658"/>
      <c r="AU57" s="658"/>
      <c r="AV57" s="658"/>
      <c r="AW57" s="658"/>
      <c r="AX57" s="658"/>
      <c r="AY57" s="659"/>
      <c r="AZ57" s="347">
        <f>SUM(AZ46:BI48)</f>
        <v>89888</v>
      </c>
      <c r="BA57" s="347"/>
      <c r="BB57" s="347"/>
      <c r="BC57" s="347"/>
      <c r="BD57" s="347"/>
      <c r="BE57" s="347"/>
      <c r="BF57" s="347"/>
      <c r="BG57" s="347"/>
      <c r="BH57" s="347"/>
      <c r="BI57" s="347"/>
      <c r="BJ57" s="347">
        <f>SUM(BJ46:BR48)</f>
        <v>34</v>
      </c>
      <c r="BK57" s="347"/>
      <c r="BL57" s="347"/>
      <c r="BM57" s="347"/>
      <c r="BN57" s="347"/>
      <c r="BO57" s="347"/>
      <c r="BP57" s="347"/>
      <c r="BQ57" s="347"/>
      <c r="BR57" s="347"/>
      <c r="BS57" s="347">
        <f>SUM(BS46:CB48)</f>
        <v>7569</v>
      </c>
      <c r="BT57" s="348"/>
      <c r="BU57" s="348"/>
      <c r="BV57" s="348"/>
      <c r="BW57" s="348"/>
      <c r="BX57" s="348"/>
      <c r="BY57" s="348"/>
      <c r="BZ57" s="348"/>
      <c r="CA57" s="348"/>
      <c r="CB57" s="657"/>
      <c r="CC57" s="347">
        <f>SUM(CC46:CL48)</f>
        <v>2010</v>
      </c>
      <c r="CD57" s="348"/>
      <c r="CE57" s="348"/>
      <c r="CF57" s="348"/>
      <c r="CG57" s="348"/>
      <c r="CH57" s="348"/>
      <c r="CI57" s="348"/>
      <c r="CJ57" s="348"/>
      <c r="CK57" s="348"/>
      <c r="CL57" s="348"/>
      <c r="CM57" s="347">
        <f>SUM(CM46:CU48)</f>
        <v>2080</v>
      </c>
      <c r="CN57" s="347"/>
      <c r="CO57" s="347"/>
      <c r="CP57" s="347"/>
      <c r="CQ57" s="347"/>
      <c r="CR57" s="347"/>
      <c r="CS57" s="347"/>
      <c r="CT57" s="347"/>
      <c r="CU57" s="347"/>
      <c r="CV57" s="347">
        <f>SUM(CV46:DD48)</f>
        <v>2400</v>
      </c>
      <c r="CW57" s="347"/>
      <c r="CX57" s="347"/>
      <c r="CY57" s="347"/>
      <c r="CZ57" s="347"/>
      <c r="DA57" s="347"/>
      <c r="DB57" s="347"/>
      <c r="DC57" s="347"/>
      <c r="DD57" s="347"/>
      <c r="DE57" s="347">
        <f>SUM(CM57:DD57)</f>
        <v>4480</v>
      </c>
      <c r="DF57" s="347"/>
      <c r="DG57" s="347"/>
      <c r="DH57" s="347"/>
      <c r="DI57" s="347"/>
      <c r="DJ57" s="347"/>
      <c r="DK57" s="347"/>
      <c r="DL57" s="347"/>
      <c r="DM57" s="492"/>
    </row>
    <row r="58" spans="1:117"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601">
        <v>1</v>
      </c>
      <c r="AC58" s="599"/>
      <c r="AD58" s="600"/>
      <c r="AE58" s="598">
        <v>2</v>
      </c>
      <c r="AF58" s="599"/>
      <c r="AG58" s="600"/>
      <c r="AH58" s="598">
        <v>1</v>
      </c>
      <c r="AI58" s="599"/>
      <c r="AJ58" s="608"/>
      <c r="AK58" s="481">
        <f>SUM(AK49:AR52)</f>
        <v>0</v>
      </c>
      <c r="AL58" s="660"/>
      <c r="AM58" s="660"/>
      <c r="AN58" s="660"/>
      <c r="AO58" s="660"/>
      <c r="AP58" s="660"/>
      <c r="AQ58" s="660"/>
      <c r="AR58" s="661"/>
      <c r="AS58" s="481">
        <f>SUM(AS49:AY52)</f>
        <v>5252</v>
      </c>
      <c r="AT58" s="660"/>
      <c r="AU58" s="660"/>
      <c r="AV58" s="660"/>
      <c r="AW58" s="660"/>
      <c r="AX58" s="660"/>
      <c r="AY58" s="661"/>
      <c r="AZ58" s="330">
        <f>SUM(AZ49:BI52)</f>
        <v>73916</v>
      </c>
      <c r="BA58" s="330"/>
      <c r="BB58" s="330"/>
      <c r="BC58" s="330"/>
      <c r="BD58" s="330"/>
      <c r="BE58" s="330"/>
      <c r="BF58" s="330"/>
      <c r="BG58" s="330"/>
      <c r="BH58" s="330"/>
      <c r="BI58" s="330"/>
      <c r="BJ58" s="330">
        <f>SUM(BJ49:BR52)</f>
        <v>2280</v>
      </c>
      <c r="BK58" s="330"/>
      <c r="BL58" s="330"/>
      <c r="BM58" s="330"/>
      <c r="BN58" s="330"/>
      <c r="BO58" s="330"/>
      <c r="BP58" s="330"/>
      <c r="BQ58" s="330"/>
      <c r="BR58" s="330"/>
      <c r="BS58" s="330">
        <f>SUM(BS49:CB52)</f>
        <v>3701</v>
      </c>
      <c r="BT58" s="331"/>
      <c r="BU58" s="331"/>
      <c r="BV58" s="331"/>
      <c r="BW58" s="331"/>
      <c r="BX58" s="331"/>
      <c r="BY58" s="331"/>
      <c r="BZ58" s="331"/>
      <c r="CA58" s="331"/>
      <c r="CB58" s="662"/>
      <c r="CC58" s="330">
        <f>SUM(CC49:CL52)</f>
        <v>1125</v>
      </c>
      <c r="CD58" s="331"/>
      <c r="CE58" s="331"/>
      <c r="CF58" s="331"/>
      <c r="CG58" s="331"/>
      <c r="CH58" s="331"/>
      <c r="CI58" s="331"/>
      <c r="CJ58" s="331"/>
      <c r="CK58" s="331"/>
      <c r="CL58" s="331"/>
      <c r="CM58" s="330">
        <f>SUM(CM49:CU52)</f>
        <v>1560</v>
      </c>
      <c r="CN58" s="330"/>
      <c r="CO58" s="330"/>
      <c r="CP58" s="330"/>
      <c r="CQ58" s="330"/>
      <c r="CR58" s="330"/>
      <c r="CS58" s="330"/>
      <c r="CT58" s="330"/>
      <c r="CU58" s="330"/>
      <c r="CV58" s="330">
        <f>SUM(CV49:DD52)</f>
        <v>900</v>
      </c>
      <c r="CW58" s="330"/>
      <c r="CX58" s="330"/>
      <c r="CY58" s="330"/>
      <c r="CZ58" s="330"/>
      <c r="DA58" s="330"/>
      <c r="DB58" s="330"/>
      <c r="DC58" s="330"/>
      <c r="DD58" s="330"/>
      <c r="DE58" s="330">
        <f>SUM(CM58:DD58)</f>
        <v>2460</v>
      </c>
      <c r="DF58" s="330"/>
      <c r="DG58" s="330"/>
      <c r="DH58" s="330"/>
      <c r="DI58" s="330"/>
      <c r="DJ58" s="330"/>
      <c r="DK58" s="330"/>
      <c r="DL58" s="330"/>
      <c r="DM58" s="493"/>
    </row>
    <row r="59" spans="1:117"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601">
        <v>1</v>
      </c>
      <c r="AC59" s="599"/>
      <c r="AD59" s="600"/>
      <c r="AE59" s="598">
        <v>3</v>
      </c>
      <c r="AF59" s="599"/>
      <c r="AG59" s="600"/>
      <c r="AH59" s="598">
        <v>1</v>
      </c>
      <c r="AI59" s="599"/>
      <c r="AJ59" s="608"/>
      <c r="AK59" s="481">
        <f>AK53</f>
        <v>0</v>
      </c>
      <c r="AL59" s="660"/>
      <c r="AM59" s="660"/>
      <c r="AN59" s="660"/>
      <c r="AO59" s="660"/>
      <c r="AP59" s="660"/>
      <c r="AQ59" s="660"/>
      <c r="AR59" s="661"/>
      <c r="AS59" s="481">
        <f>AS53</f>
        <v>361</v>
      </c>
      <c r="AT59" s="660"/>
      <c r="AU59" s="660"/>
      <c r="AV59" s="660"/>
      <c r="AW59" s="660"/>
      <c r="AX59" s="660"/>
      <c r="AY59" s="661"/>
      <c r="AZ59" s="330">
        <f>AZ53</f>
        <v>8136</v>
      </c>
      <c r="BA59" s="330"/>
      <c r="BB59" s="330"/>
      <c r="BC59" s="330"/>
      <c r="BD59" s="330"/>
      <c r="BE59" s="330"/>
      <c r="BF59" s="330"/>
      <c r="BG59" s="330"/>
      <c r="BH59" s="330"/>
      <c r="BI59" s="330"/>
      <c r="BJ59" s="330">
        <f>BJ53</f>
        <v>0</v>
      </c>
      <c r="BK59" s="330"/>
      <c r="BL59" s="330"/>
      <c r="BM59" s="330"/>
      <c r="BN59" s="330"/>
      <c r="BO59" s="330"/>
      <c r="BP59" s="330"/>
      <c r="BQ59" s="330"/>
      <c r="BR59" s="330"/>
      <c r="BS59" s="330">
        <f>BS53</f>
        <v>373</v>
      </c>
      <c r="BT59" s="331"/>
      <c r="BU59" s="331"/>
      <c r="BV59" s="331"/>
      <c r="BW59" s="331"/>
      <c r="BX59" s="331"/>
      <c r="BY59" s="331"/>
      <c r="BZ59" s="331"/>
      <c r="CA59" s="331"/>
      <c r="CB59" s="662"/>
      <c r="CC59" s="330">
        <f>CC53</f>
        <v>130</v>
      </c>
      <c r="CD59" s="331"/>
      <c r="CE59" s="331"/>
      <c r="CF59" s="331"/>
      <c r="CG59" s="331"/>
      <c r="CH59" s="331"/>
      <c r="CI59" s="331"/>
      <c r="CJ59" s="331"/>
      <c r="CK59" s="331"/>
      <c r="CL59" s="331"/>
      <c r="CM59" s="330">
        <f>CM53</f>
        <v>260</v>
      </c>
      <c r="CN59" s="330"/>
      <c r="CO59" s="330"/>
      <c r="CP59" s="330"/>
      <c r="CQ59" s="330"/>
      <c r="CR59" s="330"/>
      <c r="CS59" s="330"/>
      <c r="CT59" s="330"/>
      <c r="CU59" s="330"/>
      <c r="CV59" s="330">
        <f>CV53</f>
        <v>0</v>
      </c>
      <c r="CW59" s="330"/>
      <c r="CX59" s="330"/>
      <c r="CY59" s="330"/>
      <c r="CZ59" s="330"/>
      <c r="DA59" s="330"/>
      <c r="DB59" s="330"/>
      <c r="DC59" s="330"/>
      <c r="DD59" s="330"/>
      <c r="DE59" s="330">
        <f>SUM(CM59:DD59)</f>
        <v>260</v>
      </c>
      <c r="DF59" s="330"/>
      <c r="DG59" s="330"/>
      <c r="DH59" s="330"/>
      <c r="DI59" s="330"/>
      <c r="DJ59" s="330"/>
      <c r="DK59" s="330"/>
      <c r="DL59" s="330"/>
      <c r="DM59" s="493"/>
    </row>
    <row r="60" spans="1:117"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646">
        <v>1</v>
      </c>
      <c r="AC60" s="647"/>
      <c r="AD60" s="648"/>
      <c r="AE60" s="649">
        <v>4</v>
      </c>
      <c r="AF60" s="647"/>
      <c r="AG60" s="648"/>
      <c r="AH60" s="649">
        <v>1</v>
      </c>
      <c r="AI60" s="647"/>
      <c r="AJ60" s="650"/>
      <c r="AK60" s="484">
        <f>AK54</f>
        <v>0</v>
      </c>
      <c r="AL60" s="654"/>
      <c r="AM60" s="654"/>
      <c r="AN60" s="654"/>
      <c r="AO60" s="654"/>
      <c r="AP60" s="654"/>
      <c r="AQ60" s="654"/>
      <c r="AR60" s="655"/>
      <c r="AS60" s="484">
        <f>AS54</f>
        <v>1271</v>
      </c>
      <c r="AT60" s="654"/>
      <c r="AU60" s="654"/>
      <c r="AV60" s="654"/>
      <c r="AW60" s="654"/>
      <c r="AX60" s="654"/>
      <c r="AY60" s="655"/>
      <c r="AZ60" s="321">
        <f>AZ54</f>
        <v>10602</v>
      </c>
      <c r="BA60" s="321"/>
      <c r="BB60" s="321"/>
      <c r="BC60" s="321"/>
      <c r="BD60" s="321"/>
      <c r="BE60" s="321"/>
      <c r="BF60" s="321"/>
      <c r="BG60" s="321"/>
      <c r="BH60" s="321"/>
      <c r="BI60" s="321"/>
      <c r="BJ60" s="321">
        <f>BJ54</f>
        <v>840</v>
      </c>
      <c r="BK60" s="321"/>
      <c r="BL60" s="321"/>
      <c r="BM60" s="321"/>
      <c r="BN60" s="321"/>
      <c r="BO60" s="321"/>
      <c r="BP60" s="321"/>
      <c r="BQ60" s="321"/>
      <c r="BR60" s="321"/>
      <c r="BS60" s="321">
        <f>BS54</f>
        <v>484</v>
      </c>
      <c r="BT60" s="534"/>
      <c r="BU60" s="534"/>
      <c r="BV60" s="534"/>
      <c r="BW60" s="534"/>
      <c r="BX60" s="534"/>
      <c r="BY60" s="534"/>
      <c r="BZ60" s="534"/>
      <c r="CA60" s="534"/>
      <c r="CB60" s="656"/>
      <c r="CC60" s="321">
        <f>CC54</f>
        <v>135</v>
      </c>
      <c r="CD60" s="534"/>
      <c r="CE60" s="534"/>
      <c r="CF60" s="534"/>
      <c r="CG60" s="534"/>
      <c r="CH60" s="534"/>
      <c r="CI60" s="534"/>
      <c r="CJ60" s="534"/>
      <c r="CK60" s="534"/>
      <c r="CL60" s="534"/>
      <c r="CM60" s="321">
        <f>CM54</f>
        <v>520</v>
      </c>
      <c r="CN60" s="321"/>
      <c r="CO60" s="321"/>
      <c r="CP60" s="321"/>
      <c r="CQ60" s="321"/>
      <c r="CR60" s="321"/>
      <c r="CS60" s="321"/>
      <c r="CT60" s="321"/>
      <c r="CU60" s="321"/>
      <c r="CV60" s="321">
        <f>CV54</f>
        <v>0</v>
      </c>
      <c r="CW60" s="321"/>
      <c r="CX60" s="321"/>
      <c r="CY60" s="321"/>
      <c r="CZ60" s="321"/>
      <c r="DA60" s="321"/>
      <c r="DB60" s="321"/>
      <c r="DC60" s="321"/>
      <c r="DD60" s="321"/>
      <c r="DE60" s="321">
        <f>SUM(CM60:DD60)</f>
        <v>520</v>
      </c>
      <c r="DF60" s="321"/>
      <c r="DG60" s="321"/>
      <c r="DH60" s="321"/>
      <c r="DI60" s="321"/>
      <c r="DJ60" s="321"/>
      <c r="DK60" s="321"/>
      <c r="DL60" s="321"/>
      <c r="DM60" s="494"/>
    </row>
    <row r="61" spans="1:117" ht="11.25" customHeight="1" thickBot="1">
      <c r="M61" s="16"/>
      <c r="R61" s="16"/>
      <c r="U61" s="17"/>
      <c r="V61" s="17"/>
      <c r="W61" s="17"/>
      <c r="AB61" s="32"/>
      <c r="AC61" s="32"/>
      <c r="AD61" s="32"/>
      <c r="AE61" s="32"/>
      <c r="AF61" s="32"/>
      <c r="AG61" s="32"/>
      <c r="AH61" s="32"/>
      <c r="AI61" s="32"/>
      <c r="AJ61" s="32"/>
      <c r="AU61" s="17"/>
      <c r="AV61" s="17"/>
      <c r="DA61" s="16"/>
      <c r="DF61" s="16"/>
      <c r="DG61" s="17"/>
      <c r="DL61" s="17"/>
    </row>
    <row r="62" spans="1:117"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513"/>
      <c r="AB62" s="606">
        <v>1</v>
      </c>
      <c r="AC62" s="603"/>
      <c r="AD62" s="607"/>
      <c r="AE62" s="602">
        <v>5</v>
      </c>
      <c r="AF62" s="603"/>
      <c r="AG62" s="607"/>
      <c r="AH62" s="602">
        <v>1</v>
      </c>
      <c r="AI62" s="603"/>
      <c r="AJ62" s="604"/>
      <c r="AK62" s="1505"/>
      <c r="AL62" s="658"/>
      <c r="AM62" s="658"/>
      <c r="AN62" s="658"/>
      <c r="AO62" s="658"/>
      <c r="AP62" s="658"/>
      <c r="AQ62" s="658"/>
      <c r="AR62" s="659"/>
      <c r="AS62" s="1505">
        <v>14839</v>
      </c>
      <c r="AT62" s="658"/>
      <c r="AU62" s="658"/>
      <c r="AV62" s="658"/>
      <c r="AW62" s="658"/>
      <c r="AX62" s="658"/>
      <c r="AY62" s="659"/>
      <c r="AZ62" s="1447">
        <v>163804</v>
      </c>
      <c r="BA62" s="1447"/>
      <c r="BB62" s="1447"/>
      <c r="BC62" s="1447"/>
      <c r="BD62" s="1447"/>
      <c r="BE62" s="1447"/>
      <c r="BF62" s="1447"/>
      <c r="BG62" s="1447"/>
      <c r="BH62" s="1447"/>
      <c r="BI62" s="1447"/>
      <c r="BJ62" s="1447">
        <v>2314</v>
      </c>
      <c r="BK62" s="1447"/>
      <c r="BL62" s="1447"/>
      <c r="BM62" s="1447"/>
      <c r="BN62" s="1447"/>
      <c r="BO62" s="1447"/>
      <c r="BP62" s="1447"/>
      <c r="BQ62" s="1447"/>
      <c r="BR62" s="1447"/>
      <c r="BS62" s="1447">
        <v>11270</v>
      </c>
      <c r="BT62" s="605"/>
      <c r="BU62" s="605"/>
      <c r="BV62" s="605"/>
      <c r="BW62" s="605"/>
      <c r="BX62" s="605"/>
      <c r="BY62" s="605"/>
      <c r="BZ62" s="605"/>
      <c r="CA62" s="605"/>
      <c r="CB62" s="730"/>
      <c r="CC62" s="1447">
        <v>3135</v>
      </c>
      <c r="CD62" s="605"/>
      <c r="CE62" s="605"/>
      <c r="CF62" s="605"/>
      <c r="CG62" s="605"/>
      <c r="CH62" s="605"/>
      <c r="CI62" s="605"/>
      <c r="CJ62" s="605"/>
      <c r="CK62" s="605"/>
      <c r="CL62" s="605"/>
      <c r="CM62" s="1447">
        <v>3640</v>
      </c>
      <c r="CN62" s="1447"/>
      <c r="CO62" s="1447"/>
      <c r="CP62" s="1447"/>
      <c r="CQ62" s="1447"/>
      <c r="CR62" s="1447"/>
      <c r="CS62" s="1447"/>
      <c r="CT62" s="1447"/>
      <c r="CU62" s="1447"/>
      <c r="CV62" s="1447">
        <v>3300</v>
      </c>
      <c r="CW62" s="1447"/>
      <c r="CX62" s="1447"/>
      <c r="CY62" s="1447"/>
      <c r="CZ62" s="1447"/>
      <c r="DA62" s="1447"/>
      <c r="DB62" s="1447"/>
      <c r="DC62" s="1447"/>
      <c r="DD62" s="1447"/>
      <c r="DE62" s="347">
        <f>SUM(CM62:DD62)</f>
        <v>6940</v>
      </c>
      <c r="DF62" s="347"/>
      <c r="DG62" s="347"/>
      <c r="DH62" s="347"/>
      <c r="DI62" s="347"/>
      <c r="DJ62" s="347"/>
      <c r="DK62" s="347"/>
      <c r="DL62" s="347"/>
      <c r="DM62" s="492"/>
    </row>
    <row r="63" spans="1:117"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601">
        <v>1</v>
      </c>
      <c r="AC63" s="599"/>
      <c r="AD63" s="600"/>
      <c r="AE63" s="598">
        <v>6</v>
      </c>
      <c r="AF63" s="599"/>
      <c r="AG63" s="600"/>
      <c r="AH63" s="598">
        <v>1</v>
      </c>
      <c r="AI63" s="599"/>
      <c r="AJ63" s="608"/>
      <c r="AK63" s="1518"/>
      <c r="AL63" s="660"/>
      <c r="AM63" s="660"/>
      <c r="AN63" s="660"/>
      <c r="AO63" s="660"/>
      <c r="AP63" s="660"/>
      <c r="AQ63" s="660"/>
      <c r="AR63" s="661"/>
      <c r="AS63" s="1518">
        <v>361</v>
      </c>
      <c r="AT63" s="660"/>
      <c r="AU63" s="660"/>
      <c r="AV63" s="660"/>
      <c r="AW63" s="660"/>
      <c r="AX63" s="660"/>
      <c r="AY63" s="661"/>
      <c r="AZ63" s="1448">
        <v>8136</v>
      </c>
      <c r="BA63" s="1448"/>
      <c r="BB63" s="1448"/>
      <c r="BC63" s="1448"/>
      <c r="BD63" s="1448"/>
      <c r="BE63" s="1448"/>
      <c r="BF63" s="1448"/>
      <c r="BG63" s="1448"/>
      <c r="BH63" s="1448"/>
      <c r="BI63" s="1448"/>
      <c r="BJ63" s="1448"/>
      <c r="BK63" s="1448"/>
      <c r="BL63" s="1448"/>
      <c r="BM63" s="1448"/>
      <c r="BN63" s="1448"/>
      <c r="BO63" s="1448"/>
      <c r="BP63" s="1448"/>
      <c r="BQ63" s="1448"/>
      <c r="BR63" s="1448"/>
      <c r="BS63" s="1448">
        <v>373</v>
      </c>
      <c r="BT63" s="619"/>
      <c r="BU63" s="619"/>
      <c r="BV63" s="619"/>
      <c r="BW63" s="619"/>
      <c r="BX63" s="619"/>
      <c r="BY63" s="619"/>
      <c r="BZ63" s="619"/>
      <c r="CA63" s="619"/>
      <c r="CB63" s="729"/>
      <c r="CC63" s="1448">
        <v>130</v>
      </c>
      <c r="CD63" s="619"/>
      <c r="CE63" s="619"/>
      <c r="CF63" s="619"/>
      <c r="CG63" s="619"/>
      <c r="CH63" s="619"/>
      <c r="CI63" s="619"/>
      <c r="CJ63" s="619"/>
      <c r="CK63" s="619"/>
      <c r="CL63" s="619"/>
      <c r="CM63" s="1448">
        <v>260</v>
      </c>
      <c r="CN63" s="1448"/>
      <c r="CO63" s="1448"/>
      <c r="CP63" s="1448"/>
      <c r="CQ63" s="1448"/>
      <c r="CR63" s="1448"/>
      <c r="CS63" s="1448"/>
      <c r="CT63" s="1448"/>
      <c r="CU63" s="1448"/>
      <c r="CV63" s="1448"/>
      <c r="CW63" s="1448"/>
      <c r="CX63" s="1448"/>
      <c r="CY63" s="1448"/>
      <c r="CZ63" s="1448"/>
      <c r="DA63" s="1448"/>
      <c r="DB63" s="1448"/>
      <c r="DC63" s="1448"/>
      <c r="DD63" s="1448"/>
      <c r="DE63" s="330">
        <f>SUM(CM63:DD63)</f>
        <v>260</v>
      </c>
      <c r="DF63" s="330"/>
      <c r="DG63" s="330"/>
      <c r="DH63" s="330"/>
      <c r="DI63" s="330"/>
      <c r="DJ63" s="330"/>
      <c r="DK63" s="330"/>
      <c r="DL63" s="330"/>
      <c r="DM63" s="493"/>
    </row>
    <row r="64" spans="1:117" ht="15" customHeight="1">
      <c r="A64" s="550"/>
      <c r="B64" s="549"/>
      <c r="C64" s="549"/>
      <c r="D64" s="551"/>
      <c r="E64" s="551"/>
      <c r="F64" s="552"/>
      <c r="G64" s="731" t="s">
        <v>333</v>
      </c>
      <c r="H64" s="732"/>
      <c r="I64" s="732"/>
      <c r="J64" s="732"/>
      <c r="K64" s="732"/>
      <c r="L64" s="732"/>
      <c r="M64" s="732"/>
      <c r="N64" s="732"/>
      <c r="O64" s="732"/>
      <c r="P64" s="732"/>
      <c r="Q64" s="732"/>
      <c r="R64" s="732"/>
      <c r="S64" s="732"/>
      <c r="T64" s="732"/>
      <c r="U64" s="732"/>
      <c r="V64" s="732"/>
      <c r="W64" s="732"/>
      <c r="X64" s="732"/>
      <c r="Y64" s="732"/>
      <c r="Z64" s="732"/>
      <c r="AA64" s="732"/>
      <c r="AB64" s="601">
        <v>1</v>
      </c>
      <c r="AC64" s="599"/>
      <c r="AD64" s="600"/>
      <c r="AE64" s="598">
        <v>7</v>
      </c>
      <c r="AF64" s="599"/>
      <c r="AG64" s="600"/>
      <c r="AH64" s="598">
        <v>1</v>
      </c>
      <c r="AI64" s="599"/>
      <c r="AJ64" s="608"/>
      <c r="AK64" s="1518"/>
      <c r="AL64" s="660"/>
      <c r="AM64" s="660"/>
      <c r="AN64" s="660"/>
      <c r="AO64" s="660"/>
      <c r="AP64" s="660"/>
      <c r="AQ64" s="660"/>
      <c r="AR64" s="661"/>
      <c r="AS64" s="1518">
        <v>1271</v>
      </c>
      <c r="AT64" s="660"/>
      <c r="AU64" s="660"/>
      <c r="AV64" s="660"/>
      <c r="AW64" s="660"/>
      <c r="AX64" s="660"/>
      <c r="AY64" s="661"/>
      <c r="AZ64" s="1448">
        <v>10602</v>
      </c>
      <c r="BA64" s="1448"/>
      <c r="BB64" s="1448"/>
      <c r="BC64" s="1448"/>
      <c r="BD64" s="1448"/>
      <c r="BE64" s="1448"/>
      <c r="BF64" s="1448"/>
      <c r="BG64" s="1448"/>
      <c r="BH64" s="1448"/>
      <c r="BI64" s="1448"/>
      <c r="BJ64" s="1448">
        <v>840</v>
      </c>
      <c r="BK64" s="1448"/>
      <c r="BL64" s="1448"/>
      <c r="BM64" s="1448"/>
      <c r="BN64" s="1448"/>
      <c r="BO64" s="1448"/>
      <c r="BP64" s="1448"/>
      <c r="BQ64" s="1448"/>
      <c r="BR64" s="1448"/>
      <c r="BS64" s="1448">
        <v>484</v>
      </c>
      <c r="BT64" s="619"/>
      <c r="BU64" s="619"/>
      <c r="BV64" s="619"/>
      <c r="BW64" s="619"/>
      <c r="BX64" s="619"/>
      <c r="BY64" s="619"/>
      <c r="BZ64" s="619"/>
      <c r="CA64" s="619"/>
      <c r="CB64" s="729"/>
      <c r="CC64" s="1448">
        <v>135</v>
      </c>
      <c r="CD64" s="619"/>
      <c r="CE64" s="619"/>
      <c r="CF64" s="619"/>
      <c r="CG64" s="619"/>
      <c r="CH64" s="619"/>
      <c r="CI64" s="619"/>
      <c r="CJ64" s="619"/>
      <c r="CK64" s="619"/>
      <c r="CL64" s="619"/>
      <c r="CM64" s="1448">
        <v>520</v>
      </c>
      <c r="CN64" s="1448"/>
      <c r="CO64" s="1448"/>
      <c r="CP64" s="1448"/>
      <c r="CQ64" s="1448"/>
      <c r="CR64" s="1448"/>
      <c r="CS64" s="1448"/>
      <c r="CT64" s="1448"/>
      <c r="CU64" s="1448"/>
      <c r="CV64" s="1448"/>
      <c r="CW64" s="1448"/>
      <c r="CX64" s="1448"/>
      <c r="CY64" s="1448"/>
      <c r="CZ64" s="1448"/>
      <c r="DA64" s="1448"/>
      <c r="DB64" s="1448"/>
      <c r="DC64" s="1448"/>
      <c r="DD64" s="1448"/>
      <c r="DE64" s="330">
        <f>SUM(CM64:DD64)</f>
        <v>520</v>
      </c>
      <c r="DF64" s="330"/>
      <c r="DG64" s="330"/>
      <c r="DH64" s="330"/>
      <c r="DI64" s="330"/>
      <c r="DJ64" s="330"/>
      <c r="DK64" s="330"/>
      <c r="DL64" s="330"/>
      <c r="DM64" s="493"/>
    </row>
    <row r="65" spans="1:137"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513"/>
      <c r="AB65" s="646">
        <v>1</v>
      </c>
      <c r="AC65" s="647"/>
      <c r="AD65" s="648"/>
      <c r="AE65" s="649">
        <v>8</v>
      </c>
      <c r="AF65" s="647"/>
      <c r="AG65" s="648"/>
      <c r="AH65" s="649">
        <v>1</v>
      </c>
      <c r="AI65" s="647"/>
      <c r="AJ65" s="650"/>
      <c r="AK65" s="484">
        <f>SUM(AK62:AR64)</f>
        <v>0</v>
      </c>
      <c r="AL65" s="654"/>
      <c r="AM65" s="654"/>
      <c r="AN65" s="654"/>
      <c r="AO65" s="654"/>
      <c r="AP65" s="654"/>
      <c r="AQ65" s="654"/>
      <c r="AR65" s="655"/>
      <c r="AS65" s="484">
        <f>SUM(AS62:AY64)</f>
        <v>16471</v>
      </c>
      <c r="AT65" s="654"/>
      <c r="AU65" s="654"/>
      <c r="AV65" s="654"/>
      <c r="AW65" s="654"/>
      <c r="AX65" s="654"/>
      <c r="AY65" s="655"/>
      <c r="AZ65" s="321">
        <f>SUM(AZ62:BI64)</f>
        <v>182542</v>
      </c>
      <c r="BA65" s="321"/>
      <c r="BB65" s="321"/>
      <c r="BC65" s="321"/>
      <c r="BD65" s="321"/>
      <c r="BE65" s="321"/>
      <c r="BF65" s="321"/>
      <c r="BG65" s="321"/>
      <c r="BH65" s="321"/>
      <c r="BI65" s="321"/>
      <c r="BJ65" s="321">
        <f>SUM(BJ62:BR64)</f>
        <v>3154</v>
      </c>
      <c r="BK65" s="321"/>
      <c r="BL65" s="321"/>
      <c r="BM65" s="321"/>
      <c r="BN65" s="321"/>
      <c r="BO65" s="321"/>
      <c r="BP65" s="321"/>
      <c r="BQ65" s="321"/>
      <c r="BR65" s="321"/>
      <c r="BS65" s="321">
        <f>SUM(BS62:CB64)</f>
        <v>12127</v>
      </c>
      <c r="BT65" s="534"/>
      <c r="BU65" s="534"/>
      <c r="BV65" s="534"/>
      <c r="BW65" s="534"/>
      <c r="BX65" s="534"/>
      <c r="BY65" s="534"/>
      <c r="BZ65" s="534"/>
      <c r="CA65" s="534"/>
      <c r="CB65" s="656"/>
      <c r="CC65" s="321">
        <f>SUM(CC62:CL64)</f>
        <v>3400</v>
      </c>
      <c r="CD65" s="534"/>
      <c r="CE65" s="534"/>
      <c r="CF65" s="534"/>
      <c r="CG65" s="534"/>
      <c r="CH65" s="534"/>
      <c r="CI65" s="534"/>
      <c r="CJ65" s="534"/>
      <c r="CK65" s="534"/>
      <c r="CL65" s="534"/>
      <c r="CM65" s="321">
        <f>SUM(CM62:CU64)</f>
        <v>4420</v>
      </c>
      <c r="CN65" s="321"/>
      <c r="CO65" s="321"/>
      <c r="CP65" s="321"/>
      <c r="CQ65" s="321"/>
      <c r="CR65" s="321"/>
      <c r="CS65" s="321"/>
      <c r="CT65" s="321"/>
      <c r="CU65" s="321"/>
      <c r="CV65" s="321">
        <f>SUM(CV62:DD64)</f>
        <v>3300</v>
      </c>
      <c r="CW65" s="321"/>
      <c r="CX65" s="321"/>
      <c r="CY65" s="321"/>
      <c r="CZ65" s="321"/>
      <c r="DA65" s="321"/>
      <c r="DB65" s="321"/>
      <c r="DC65" s="321"/>
      <c r="DD65" s="321"/>
      <c r="DE65" s="321">
        <f>SUM(CM65:DD65)</f>
        <v>7720</v>
      </c>
      <c r="DF65" s="321"/>
      <c r="DG65" s="321"/>
      <c r="DH65" s="321"/>
      <c r="DI65" s="321"/>
      <c r="DJ65" s="321"/>
      <c r="DK65" s="321"/>
      <c r="DL65" s="321"/>
      <c r="DM65" s="494"/>
    </row>
    <row r="66" spans="1:137" s="17" customFormat="1" ht="15" customHeight="1">
      <c r="A66" s="35"/>
      <c r="B66" s="40"/>
      <c r="C66" s="40"/>
      <c r="D66" s="36"/>
      <c r="E66" s="36"/>
      <c r="F66" s="36"/>
      <c r="G66" s="138"/>
      <c r="H66" s="138"/>
      <c r="I66" s="138"/>
      <c r="J66" s="138"/>
      <c r="K66" s="138"/>
      <c r="L66" s="138"/>
      <c r="M66" s="138"/>
      <c r="N66" s="138"/>
      <c r="O66" s="138"/>
      <c r="P66" s="138"/>
      <c r="Q66" s="138"/>
      <c r="R66" s="138"/>
      <c r="S66" s="138"/>
      <c r="T66" s="138"/>
      <c r="U66" s="138"/>
      <c r="V66" s="138"/>
      <c r="W66" s="138"/>
      <c r="X66" s="138"/>
      <c r="Y66" s="138"/>
      <c r="Z66" s="138"/>
      <c r="AA66" s="138"/>
      <c r="AB66" s="37"/>
      <c r="AC66" s="37"/>
      <c r="AD66" s="37"/>
      <c r="AE66" s="37"/>
      <c r="AF66" s="37"/>
      <c r="AG66" s="37"/>
      <c r="AH66" s="37"/>
      <c r="AI66" s="37"/>
      <c r="AJ66" s="37"/>
      <c r="AK66" s="143"/>
      <c r="AL66" s="41"/>
      <c r="AM66" s="41"/>
      <c r="AN66" s="41"/>
      <c r="AO66" s="41"/>
      <c r="AP66" s="41"/>
      <c r="AQ66" s="41"/>
      <c r="AR66" s="41"/>
      <c r="AS66" s="41"/>
      <c r="AT66" s="143"/>
      <c r="AU66" s="41"/>
      <c r="AV66" s="41"/>
      <c r="AW66" s="41"/>
      <c r="AX66" s="41"/>
      <c r="AY66" s="41"/>
      <c r="AZ66" s="41"/>
      <c r="BA66" s="41"/>
      <c r="BB66" s="143"/>
      <c r="BC66" s="143"/>
      <c r="BD66" s="143"/>
      <c r="BE66" s="143"/>
      <c r="BF66" s="143"/>
      <c r="BG66" s="143"/>
      <c r="BH66" s="143"/>
      <c r="BI66" s="143"/>
      <c r="BJ66" s="143"/>
      <c r="BK66" s="143"/>
      <c r="BL66" s="143"/>
      <c r="BM66" s="143"/>
      <c r="BN66" s="143"/>
      <c r="BO66" s="143"/>
      <c r="BP66" s="143"/>
      <c r="BQ66" s="143"/>
      <c r="BR66" s="143"/>
      <c r="BS66" s="143"/>
      <c r="BT66" s="143"/>
      <c r="BU66" s="143"/>
      <c r="BV66" s="144"/>
      <c r="BW66" s="144"/>
      <c r="BX66" s="144"/>
      <c r="BY66" s="144"/>
      <c r="BZ66" s="144"/>
      <c r="CA66" s="144"/>
      <c r="CB66" s="144"/>
      <c r="CC66" s="144"/>
      <c r="CD66" s="144"/>
      <c r="CE66" s="37"/>
      <c r="CF66" s="37"/>
      <c r="CG66" s="37"/>
      <c r="CH66" s="37"/>
      <c r="CI66" s="37"/>
      <c r="CJ66" s="37"/>
      <c r="CK66" s="37"/>
      <c r="CL66" s="37"/>
      <c r="CM66" s="37"/>
      <c r="CN66" s="143"/>
      <c r="CO66" s="144"/>
      <c r="CP66" s="144"/>
      <c r="CQ66" s="144"/>
      <c r="CR66" s="144"/>
      <c r="CS66" s="144"/>
      <c r="CT66" s="144"/>
      <c r="CU66" s="144"/>
      <c r="CV66" s="144"/>
      <c r="CW66" s="144"/>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row>
    <row r="67" spans="1:137" s="152" customFormat="1" ht="12.75" customHeight="1">
      <c r="A67" s="631"/>
      <c r="B67" s="631"/>
      <c r="C67" s="631"/>
      <c r="D67" s="631"/>
      <c r="E67" s="631"/>
      <c r="F67" s="631"/>
      <c r="G67" s="632"/>
      <c r="H67" s="633" t="s">
        <v>62</v>
      </c>
      <c r="I67" s="266"/>
      <c r="J67" s="266"/>
      <c r="K67" s="266"/>
      <c r="L67" s="266"/>
      <c r="M67" s="266"/>
      <c r="N67" s="266"/>
      <c r="O67" s="266"/>
      <c r="P67" s="266"/>
      <c r="Q67" s="266"/>
      <c r="R67" s="266"/>
      <c r="S67" s="266"/>
      <c r="T67" s="266"/>
      <c r="U67" s="266"/>
      <c r="V67" s="266"/>
      <c r="W67" s="266"/>
      <c r="X67" s="266"/>
      <c r="Y67" s="267"/>
      <c r="Z67" s="634" t="s">
        <v>517</v>
      </c>
      <c r="AA67" s="266"/>
      <c r="AB67" s="266"/>
      <c r="AC67" s="266"/>
      <c r="AD67" s="266"/>
      <c r="AE67" s="267"/>
      <c r="AF67" s="733" t="str">
        <f>"第53表　課税標準額段階別"&amp; LEFT(表00!AA1,6) &amp; "分所得割額等に関する調
　　　　　　　　　　　　　　　　　【農業所得者】（つづき）
第7表関係　(2)所得控除額に関する調"</f>
        <v>第53表　課税標準額段階別平成29年度分所得割額等に関する調
　　　　　　　　　　　　　　　　　【農業所得者】（つづき）
第7表関係　(2)所得控除額に関する調</v>
      </c>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624" t="s">
        <v>608</v>
      </c>
      <c r="CZ67" s="624"/>
      <c r="DA67" s="624"/>
      <c r="DB67" s="624"/>
      <c r="DC67" s="624"/>
      <c r="DD67" s="624"/>
      <c r="DE67" s="624"/>
      <c r="DF67" s="624"/>
      <c r="DG67" s="624"/>
      <c r="DH67" s="624"/>
      <c r="DI67" s="624"/>
      <c r="DJ67" s="624"/>
      <c r="DK67" s="290" t="str">
        <f>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7" s="152" customFormat="1" ht="13.15" customHeight="1" thickBot="1">
      <c r="A68" s="631"/>
      <c r="B68" s="631"/>
      <c r="C68" s="631"/>
      <c r="D68" s="631"/>
      <c r="E68" s="631"/>
      <c r="F68" s="631"/>
      <c r="G68" s="63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617"/>
      <c r="CZ68" s="617"/>
      <c r="DA68" s="617"/>
      <c r="DB68" s="617"/>
      <c r="DC68" s="617"/>
      <c r="DD68" s="617"/>
      <c r="DE68" s="617"/>
      <c r="DF68" s="617"/>
      <c r="DG68" s="617"/>
      <c r="DH68" s="617"/>
      <c r="DI68" s="617"/>
      <c r="DJ68" s="617"/>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7" s="152" customFormat="1" ht="25.5" customHeight="1" thickBot="1">
      <c r="A69" s="651"/>
      <c r="B69" s="651"/>
      <c r="C69" s="651"/>
      <c r="D69" s="651"/>
      <c r="E69" s="651"/>
      <c r="F69" s="651"/>
      <c r="G69" s="672"/>
      <c r="H69" s="635">
        <f>H3</f>
        <v>4</v>
      </c>
      <c r="I69" s="652"/>
      <c r="J69" s="653"/>
      <c r="K69" s="635">
        <f>K3</f>
        <v>2</v>
      </c>
      <c r="L69" s="652"/>
      <c r="M69" s="653"/>
      <c r="N69" s="635">
        <f>N3</f>
        <v>2</v>
      </c>
      <c r="O69" s="652"/>
      <c r="P69" s="653"/>
      <c r="Q69" s="635">
        <f>Q3</f>
        <v>0</v>
      </c>
      <c r="R69" s="652"/>
      <c r="S69" s="653"/>
      <c r="T69" s="635">
        <f>T3</f>
        <v>2</v>
      </c>
      <c r="U69" s="652"/>
      <c r="V69" s="653"/>
      <c r="W69" s="635">
        <f>W3</f>
        <v>9</v>
      </c>
      <c r="X69" s="652"/>
      <c r="Y69" s="653"/>
      <c r="Z69" s="625">
        <v>5</v>
      </c>
      <c r="AA69" s="276"/>
      <c r="AB69" s="277"/>
      <c r="AC69" s="635">
        <v>3</v>
      </c>
      <c r="AD69" s="279"/>
      <c r="AE69" s="280"/>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617" t="s">
        <v>515</v>
      </c>
      <c r="CZ69" s="617"/>
      <c r="DA69" s="617"/>
      <c r="DB69" s="617"/>
      <c r="DC69" s="617"/>
      <c r="DD69" s="617"/>
      <c r="DE69" s="617"/>
      <c r="DF69" s="617"/>
      <c r="DG69" s="617"/>
      <c r="DH69" s="617"/>
      <c r="DI69" s="617"/>
      <c r="DJ69" s="617"/>
      <c r="DK69" s="289" t="str">
        <f>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7" ht="15" customHeight="1">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row>
    <row r="72" spans="1:137" ht="15" customHeight="1">
      <c r="AK72" s="271" t="s">
        <v>443</v>
      </c>
      <c r="AL72" s="271"/>
      <c r="AM72" s="271"/>
      <c r="AN72" s="271"/>
      <c r="AO72" s="271"/>
      <c r="AP72" s="271"/>
      <c r="AQ72" s="271"/>
      <c r="AR72" s="271"/>
      <c r="AS72" s="271" t="s">
        <v>320</v>
      </c>
      <c r="AT72" s="271"/>
      <c r="AU72" s="271"/>
      <c r="AV72" s="271"/>
      <c r="AW72" s="271"/>
      <c r="AX72" s="271"/>
      <c r="AY72" s="271"/>
      <c r="AZ72" s="271"/>
      <c r="BA72" s="271" t="s">
        <v>321</v>
      </c>
      <c r="BB72" s="271"/>
      <c r="BC72" s="271"/>
      <c r="BD72" s="271"/>
      <c r="BE72" s="271"/>
      <c r="BF72" s="271"/>
      <c r="BG72" s="271"/>
      <c r="BH72" s="271"/>
      <c r="BI72" s="271" t="s">
        <v>31</v>
      </c>
      <c r="BJ72" s="271"/>
      <c r="BK72" s="271"/>
      <c r="BL72" s="271"/>
      <c r="BM72" s="271"/>
      <c r="BN72" s="271"/>
      <c r="BO72" s="271"/>
      <c r="BP72" s="271"/>
      <c r="BQ72" s="271" t="s">
        <v>361</v>
      </c>
      <c r="BR72" s="271"/>
      <c r="BS72" s="271"/>
      <c r="BT72" s="271"/>
      <c r="BU72" s="271"/>
      <c r="BV72" s="271"/>
      <c r="BW72" s="271"/>
      <c r="BX72" s="271" t="s">
        <v>186</v>
      </c>
      <c r="BY72" s="271"/>
      <c r="BZ72" s="271"/>
      <c r="CA72" s="271"/>
      <c r="CB72" s="271"/>
      <c r="CC72" s="271"/>
      <c r="CD72" s="271"/>
      <c r="CE72" s="271" t="s">
        <v>187</v>
      </c>
      <c r="CF72" s="271"/>
      <c r="CG72" s="271"/>
      <c r="CH72" s="271"/>
      <c r="CI72" s="271"/>
      <c r="CJ72" s="271"/>
      <c r="CK72" s="271"/>
      <c r="CL72" s="271" t="s">
        <v>523</v>
      </c>
      <c r="CM72" s="271"/>
      <c r="CN72" s="271"/>
      <c r="CO72" s="271"/>
      <c r="CP72" s="271"/>
      <c r="CQ72" s="271"/>
      <c r="CR72" s="271"/>
      <c r="CS72" s="271" t="s">
        <v>660</v>
      </c>
      <c r="CT72" s="271"/>
      <c r="CU72" s="271"/>
      <c r="CV72" s="271"/>
      <c r="CW72" s="271"/>
      <c r="CX72" s="271"/>
      <c r="CY72" s="271"/>
      <c r="DA72" s="16"/>
      <c r="DF72" s="16"/>
    </row>
    <row r="73" spans="1:137" ht="15" customHeight="1">
      <c r="A73" s="522" t="s">
        <v>338</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339</v>
      </c>
      <c r="AC73" s="201"/>
      <c r="AD73" s="201"/>
      <c r="AE73" s="201"/>
      <c r="AF73" s="201"/>
      <c r="AG73" s="201"/>
      <c r="AH73" s="201"/>
      <c r="AI73" s="201"/>
      <c r="AJ73" s="202"/>
      <c r="AK73" s="245" t="s">
        <v>208</v>
      </c>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7"/>
      <c r="BI73" s="200" t="s">
        <v>209</v>
      </c>
      <c r="BJ73" s="201"/>
      <c r="BK73" s="201"/>
      <c r="BL73" s="201"/>
      <c r="BM73" s="201"/>
      <c r="BN73" s="201"/>
      <c r="BO73" s="201"/>
      <c r="BP73" s="202"/>
      <c r="BQ73" s="295" t="s">
        <v>210</v>
      </c>
      <c r="BR73" s="296"/>
      <c r="BS73" s="296"/>
      <c r="BT73" s="296"/>
      <c r="BU73" s="296"/>
      <c r="BV73" s="296"/>
      <c r="BW73" s="297"/>
      <c r="BX73" s="615" t="s">
        <v>694</v>
      </c>
      <c r="BY73" s="616"/>
      <c r="BZ73" s="616"/>
      <c r="CA73" s="616"/>
      <c r="CB73" s="616"/>
      <c r="CC73" s="616"/>
      <c r="CD73" s="616"/>
      <c r="CE73" s="616"/>
      <c r="CF73" s="616"/>
      <c r="CG73" s="616"/>
      <c r="CH73" s="616"/>
      <c r="CI73" s="616"/>
      <c r="CJ73" s="616"/>
      <c r="CK73" s="616"/>
      <c r="CL73" s="616"/>
      <c r="CM73" s="616"/>
      <c r="CN73" s="616"/>
      <c r="CO73" s="616"/>
      <c r="CP73" s="616"/>
      <c r="CQ73" s="616"/>
      <c r="CR73" s="616"/>
      <c r="CS73" s="609" t="s">
        <v>212</v>
      </c>
      <c r="CT73" s="610"/>
      <c r="CU73" s="610"/>
      <c r="CV73" s="610"/>
      <c r="CW73" s="610"/>
      <c r="CX73" s="610"/>
      <c r="CY73" s="611"/>
      <c r="DA73" s="16"/>
      <c r="DF73" s="16"/>
      <c r="DH73" s="142"/>
      <c r="DI73" s="142"/>
      <c r="DJ73" s="142"/>
      <c r="DK73" s="142"/>
      <c r="DL73" s="142"/>
      <c r="DM73" s="142"/>
      <c r="DN73" s="142"/>
      <c r="DO73" s="142"/>
      <c r="DP73" s="142"/>
      <c r="DQ73" s="142"/>
      <c r="DR73" s="142"/>
      <c r="DS73" s="142"/>
      <c r="DT73" s="142"/>
      <c r="DU73" s="142"/>
      <c r="DV73" s="142"/>
    </row>
    <row r="74" spans="1:137" ht="1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00" t="s">
        <v>626</v>
      </c>
      <c r="AL74" s="201"/>
      <c r="AM74" s="201"/>
      <c r="AN74" s="201"/>
      <c r="AO74" s="201"/>
      <c r="AP74" s="201"/>
      <c r="AQ74" s="201"/>
      <c r="AR74" s="202"/>
      <c r="AS74" s="200" t="s">
        <v>627</v>
      </c>
      <c r="AT74" s="201"/>
      <c r="AU74" s="201"/>
      <c r="AV74" s="201"/>
      <c r="AW74" s="201"/>
      <c r="AX74" s="201"/>
      <c r="AY74" s="201"/>
      <c r="AZ74" s="202"/>
      <c r="BA74" s="200" t="s">
        <v>376</v>
      </c>
      <c r="BB74" s="201"/>
      <c r="BC74" s="201"/>
      <c r="BD74" s="201"/>
      <c r="BE74" s="201"/>
      <c r="BF74" s="201"/>
      <c r="BG74" s="201"/>
      <c r="BH74" s="202"/>
      <c r="BI74" s="219"/>
      <c r="BJ74" s="220"/>
      <c r="BK74" s="220"/>
      <c r="BL74" s="220"/>
      <c r="BM74" s="220"/>
      <c r="BN74" s="220"/>
      <c r="BO74" s="220"/>
      <c r="BP74" s="221"/>
      <c r="BQ74" s="234"/>
      <c r="BR74" s="235"/>
      <c r="BS74" s="235"/>
      <c r="BT74" s="235"/>
      <c r="BU74" s="235"/>
      <c r="BV74" s="235"/>
      <c r="BW74" s="236"/>
      <c r="BX74" s="663" t="s">
        <v>862</v>
      </c>
      <c r="BY74" s="664"/>
      <c r="BZ74" s="664"/>
      <c r="CA74" s="664"/>
      <c r="CB74" s="664"/>
      <c r="CC74" s="664"/>
      <c r="CD74" s="665"/>
      <c r="CE74" s="609" t="s">
        <v>565</v>
      </c>
      <c r="CF74" s="610"/>
      <c r="CG74" s="610"/>
      <c r="CH74" s="610"/>
      <c r="CI74" s="610"/>
      <c r="CJ74" s="610"/>
      <c r="CK74" s="611"/>
      <c r="CL74" s="200" t="s">
        <v>376</v>
      </c>
      <c r="CM74" s="201"/>
      <c r="CN74" s="201"/>
      <c r="CO74" s="201"/>
      <c r="CP74" s="201"/>
      <c r="CQ74" s="201"/>
      <c r="CR74" s="202"/>
      <c r="CS74" s="612"/>
      <c r="CT74" s="613"/>
      <c r="CU74" s="613"/>
      <c r="CV74" s="613"/>
      <c r="CW74" s="613"/>
      <c r="CX74" s="613"/>
      <c r="CY74" s="614"/>
      <c r="DA74" s="16"/>
      <c r="DF74" s="16"/>
      <c r="DH74" s="736"/>
      <c r="DI74" s="737"/>
      <c r="DJ74" s="737"/>
      <c r="DK74" s="737"/>
      <c r="DL74" s="737"/>
      <c r="DM74" s="737"/>
      <c r="DN74" s="737"/>
      <c r="DO74" s="502"/>
      <c r="DP74" s="738"/>
      <c r="DQ74" s="738"/>
      <c r="DR74" s="738"/>
      <c r="DS74" s="738"/>
      <c r="DT74" s="738"/>
      <c r="DU74" s="738"/>
      <c r="DV74" s="738"/>
    </row>
    <row r="75" spans="1:137"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19"/>
      <c r="AL75" s="220"/>
      <c r="AM75" s="220"/>
      <c r="AN75" s="220"/>
      <c r="AO75" s="220"/>
      <c r="AP75" s="220"/>
      <c r="AQ75" s="220"/>
      <c r="AR75" s="221"/>
      <c r="AS75" s="219"/>
      <c r="AT75" s="220"/>
      <c r="AU75" s="220"/>
      <c r="AV75" s="220"/>
      <c r="AW75" s="220"/>
      <c r="AX75" s="220"/>
      <c r="AY75" s="220"/>
      <c r="AZ75" s="221"/>
      <c r="BA75" s="219"/>
      <c r="BB75" s="220"/>
      <c r="BC75" s="220"/>
      <c r="BD75" s="220"/>
      <c r="BE75" s="220"/>
      <c r="BF75" s="220"/>
      <c r="BG75" s="220"/>
      <c r="BH75" s="221"/>
      <c r="BI75" s="219"/>
      <c r="BJ75" s="220"/>
      <c r="BK75" s="220"/>
      <c r="BL75" s="220"/>
      <c r="BM75" s="220"/>
      <c r="BN75" s="220"/>
      <c r="BO75" s="220"/>
      <c r="BP75" s="221"/>
      <c r="BQ75" s="234"/>
      <c r="BR75" s="235"/>
      <c r="BS75" s="235"/>
      <c r="BT75" s="235"/>
      <c r="BU75" s="235"/>
      <c r="BV75" s="235"/>
      <c r="BW75" s="236"/>
      <c r="BX75" s="666"/>
      <c r="BY75" s="667"/>
      <c r="BZ75" s="667"/>
      <c r="CA75" s="667"/>
      <c r="CB75" s="667"/>
      <c r="CC75" s="667"/>
      <c r="CD75" s="668"/>
      <c r="CE75" s="612"/>
      <c r="CF75" s="613"/>
      <c r="CG75" s="613"/>
      <c r="CH75" s="613"/>
      <c r="CI75" s="613"/>
      <c r="CJ75" s="613"/>
      <c r="CK75" s="614"/>
      <c r="CL75" s="219"/>
      <c r="CM75" s="220"/>
      <c r="CN75" s="220"/>
      <c r="CO75" s="220"/>
      <c r="CP75" s="220"/>
      <c r="CQ75" s="220"/>
      <c r="CR75" s="221"/>
      <c r="CS75" s="612"/>
      <c r="CT75" s="613"/>
      <c r="CU75" s="613"/>
      <c r="CV75" s="613"/>
      <c r="CW75" s="613"/>
      <c r="CX75" s="613"/>
      <c r="CY75" s="614"/>
      <c r="DA75" s="16"/>
      <c r="DF75" s="16"/>
      <c r="DH75" s="737"/>
      <c r="DI75" s="737"/>
      <c r="DJ75" s="737"/>
      <c r="DK75" s="737"/>
      <c r="DL75" s="737"/>
      <c r="DM75" s="737"/>
      <c r="DN75" s="737"/>
      <c r="DO75" s="738"/>
      <c r="DP75" s="738"/>
      <c r="DQ75" s="738"/>
      <c r="DR75" s="738"/>
      <c r="DS75" s="738"/>
      <c r="DT75" s="738"/>
      <c r="DU75" s="738"/>
      <c r="DV75" s="738"/>
    </row>
    <row r="76" spans="1:137"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19"/>
      <c r="AL76" s="220"/>
      <c r="AM76" s="220"/>
      <c r="AN76" s="220"/>
      <c r="AO76" s="220"/>
      <c r="AP76" s="220"/>
      <c r="AQ76" s="220"/>
      <c r="AR76" s="221"/>
      <c r="AS76" s="219"/>
      <c r="AT76" s="220"/>
      <c r="AU76" s="220"/>
      <c r="AV76" s="220"/>
      <c r="AW76" s="220"/>
      <c r="AX76" s="220"/>
      <c r="AY76" s="220"/>
      <c r="AZ76" s="221"/>
      <c r="BA76" s="219"/>
      <c r="BB76" s="220"/>
      <c r="BC76" s="220"/>
      <c r="BD76" s="220"/>
      <c r="BE76" s="220"/>
      <c r="BF76" s="220"/>
      <c r="BG76" s="220"/>
      <c r="BH76" s="221"/>
      <c r="BI76" s="219"/>
      <c r="BJ76" s="220"/>
      <c r="BK76" s="220"/>
      <c r="BL76" s="220"/>
      <c r="BM76" s="220"/>
      <c r="BN76" s="220"/>
      <c r="BO76" s="220"/>
      <c r="BP76" s="221"/>
      <c r="BQ76" s="234"/>
      <c r="BR76" s="235"/>
      <c r="BS76" s="235"/>
      <c r="BT76" s="235"/>
      <c r="BU76" s="235"/>
      <c r="BV76" s="235"/>
      <c r="BW76" s="236"/>
      <c r="BX76" s="666"/>
      <c r="BY76" s="667"/>
      <c r="BZ76" s="667"/>
      <c r="CA76" s="667"/>
      <c r="CB76" s="667"/>
      <c r="CC76" s="667"/>
      <c r="CD76" s="668"/>
      <c r="CE76" s="612"/>
      <c r="CF76" s="613"/>
      <c r="CG76" s="613"/>
      <c r="CH76" s="613"/>
      <c r="CI76" s="613"/>
      <c r="CJ76" s="613"/>
      <c r="CK76" s="614"/>
      <c r="CL76" s="219"/>
      <c r="CM76" s="220"/>
      <c r="CN76" s="220"/>
      <c r="CO76" s="220"/>
      <c r="CP76" s="220"/>
      <c r="CQ76" s="220"/>
      <c r="CR76" s="221"/>
      <c r="CS76" s="612"/>
      <c r="CT76" s="613"/>
      <c r="CU76" s="613"/>
      <c r="CV76" s="613"/>
      <c r="CW76" s="613"/>
      <c r="CX76" s="613"/>
      <c r="CY76" s="614"/>
      <c r="DA76" s="16"/>
      <c r="DF76" s="16"/>
      <c r="DH76" s="737"/>
      <c r="DI76" s="737"/>
      <c r="DJ76" s="737"/>
      <c r="DK76" s="737"/>
      <c r="DL76" s="737"/>
      <c r="DM76" s="737"/>
      <c r="DN76" s="737"/>
      <c r="DO76" s="738"/>
      <c r="DP76" s="738"/>
      <c r="DQ76" s="738"/>
      <c r="DR76" s="738"/>
      <c r="DS76" s="738"/>
      <c r="DT76" s="738"/>
      <c r="DU76" s="738"/>
      <c r="DV76" s="738"/>
    </row>
    <row r="77" spans="1:137"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19"/>
      <c r="AL77" s="220"/>
      <c r="AM77" s="220"/>
      <c r="AN77" s="220"/>
      <c r="AO77" s="220"/>
      <c r="AP77" s="220"/>
      <c r="AQ77" s="220"/>
      <c r="AR77" s="221"/>
      <c r="AS77" s="219"/>
      <c r="AT77" s="220"/>
      <c r="AU77" s="220"/>
      <c r="AV77" s="220"/>
      <c r="AW77" s="220"/>
      <c r="AX77" s="220"/>
      <c r="AY77" s="220"/>
      <c r="AZ77" s="221"/>
      <c r="BA77" s="219"/>
      <c r="BB77" s="220"/>
      <c r="BC77" s="220"/>
      <c r="BD77" s="220"/>
      <c r="BE77" s="220"/>
      <c r="BF77" s="220"/>
      <c r="BG77" s="220"/>
      <c r="BH77" s="221"/>
      <c r="BI77" s="219"/>
      <c r="BJ77" s="220"/>
      <c r="BK77" s="220"/>
      <c r="BL77" s="220"/>
      <c r="BM77" s="220"/>
      <c r="BN77" s="220"/>
      <c r="BO77" s="220"/>
      <c r="BP77" s="221"/>
      <c r="BQ77" s="234"/>
      <c r="BR77" s="235"/>
      <c r="BS77" s="235"/>
      <c r="BT77" s="235"/>
      <c r="BU77" s="235"/>
      <c r="BV77" s="235"/>
      <c r="BW77" s="236"/>
      <c r="BX77" s="666"/>
      <c r="BY77" s="667"/>
      <c r="BZ77" s="667"/>
      <c r="CA77" s="667"/>
      <c r="CB77" s="667"/>
      <c r="CC77" s="667"/>
      <c r="CD77" s="668"/>
      <c r="CE77" s="612"/>
      <c r="CF77" s="613"/>
      <c r="CG77" s="613"/>
      <c r="CH77" s="613"/>
      <c r="CI77" s="613"/>
      <c r="CJ77" s="613"/>
      <c r="CK77" s="614"/>
      <c r="CL77" s="219"/>
      <c r="CM77" s="220"/>
      <c r="CN77" s="220"/>
      <c r="CO77" s="220"/>
      <c r="CP77" s="220"/>
      <c r="CQ77" s="220"/>
      <c r="CR77" s="221"/>
      <c r="CS77" s="612"/>
      <c r="CT77" s="613"/>
      <c r="CU77" s="613"/>
      <c r="CV77" s="613"/>
      <c r="CW77" s="613"/>
      <c r="CX77" s="613"/>
      <c r="CY77" s="614"/>
      <c r="DA77" s="16"/>
      <c r="DF77" s="16"/>
      <c r="DH77" s="737"/>
      <c r="DI77" s="737"/>
      <c r="DJ77" s="737"/>
      <c r="DK77" s="737"/>
      <c r="DL77" s="737"/>
      <c r="DM77" s="737"/>
      <c r="DN77" s="737"/>
      <c r="DO77" s="738"/>
      <c r="DP77" s="738"/>
      <c r="DQ77" s="738"/>
      <c r="DR77" s="738"/>
      <c r="DS77" s="738"/>
      <c r="DT77" s="738"/>
      <c r="DU77" s="738"/>
      <c r="DV77" s="738"/>
    </row>
    <row r="78" spans="1:137"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219"/>
      <c r="AC78" s="220"/>
      <c r="AD78" s="220"/>
      <c r="AE78" s="220"/>
      <c r="AF78" s="220"/>
      <c r="AG78" s="220"/>
      <c r="AH78" s="220"/>
      <c r="AI78" s="220"/>
      <c r="AJ78" s="221"/>
      <c r="AK78" s="535" t="s">
        <v>730</v>
      </c>
      <c r="AL78" s="536"/>
      <c r="AM78" s="536"/>
      <c r="AN78" s="536"/>
      <c r="AO78" s="536"/>
      <c r="AP78" s="536"/>
      <c r="AQ78" s="536"/>
      <c r="AR78" s="537"/>
      <c r="AS78" s="535" t="s">
        <v>730</v>
      </c>
      <c r="AT78" s="536"/>
      <c r="AU78" s="536"/>
      <c r="AV78" s="536"/>
      <c r="AW78" s="536"/>
      <c r="AX78" s="536"/>
      <c r="AY78" s="536"/>
      <c r="AZ78" s="537"/>
      <c r="BA78" s="535" t="s">
        <v>730</v>
      </c>
      <c r="BB78" s="536"/>
      <c r="BC78" s="536"/>
      <c r="BD78" s="536"/>
      <c r="BE78" s="536"/>
      <c r="BF78" s="536"/>
      <c r="BG78" s="536"/>
      <c r="BH78" s="537"/>
      <c r="BI78" s="535" t="s">
        <v>730</v>
      </c>
      <c r="BJ78" s="536"/>
      <c r="BK78" s="536"/>
      <c r="BL78" s="536"/>
      <c r="BM78" s="536"/>
      <c r="BN78" s="536"/>
      <c r="BO78" s="536"/>
      <c r="BP78" s="537"/>
      <c r="BQ78" s="535" t="s">
        <v>730</v>
      </c>
      <c r="BR78" s="536"/>
      <c r="BS78" s="536"/>
      <c r="BT78" s="536"/>
      <c r="BU78" s="536"/>
      <c r="BV78" s="536"/>
      <c r="BW78" s="536"/>
      <c r="BX78" s="535" t="s">
        <v>730</v>
      </c>
      <c r="BY78" s="536"/>
      <c r="BZ78" s="536"/>
      <c r="CA78" s="536"/>
      <c r="CB78" s="536"/>
      <c r="CC78" s="536"/>
      <c r="CD78" s="536"/>
      <c r="CE78" s="535" t="s">
        <v>730</v>
      </c>
      <c r="CF78" s="536"/>
      <c r="CG78" s="536"/>
      <c r="CH78" s="536"/>
      <c r="CI78" s="536"/>
      <c r="CJ78" s="536"/>
      <c r="CK78" s="536"/>
      <c r="CL78" s="535" t="s">
        <v>730</v>
      </c>
      <c r="CM78" s="536"/>
      <c r="CN78" s="536"/>
      <c r="CO78" s="536"/>
      <c r="CP78" s="536"/>
      <c r="CQ78" s="536"/>
      <c r="CR78" s="536"/>
      <c r="CS78" s="535" t="s">
        <v>730</v>
      </c>
      <c r="CT78" s="536"/>
      <c r="CU78" s="536"/>
      <c r="CV78" s="536"/>
      <c r="CW78" s="536"/>
      <c r="CX78" s="536"/>
      <c r="CY78" s="537"/>
      <c r="DA78" s="16"/>
      <c r="DF78" s="16"/>
      <c r="DH78" s="737"/>
      <c r="DI78" s="737"/>
      <c r="DJ78" s="737"/>
      <c r="DK78" s="737"/>
      <c r="DL78" s="737"/>
      <c r="DM78" s="737"/>
      <c r="DN78" s="737"/>
      <c r="DO78" s="738"/>
      <c r="DP78" s="738"/>
      <c r="DQ78" s="738"/>
      <c r="DR78" s="738"/>
      <c r="DS78" s="738"/>
      <c r="DT78" s="738"/>
      <c r="DU78" s="738"/>
      <c r="DV78" s="738"/>
    </row>
    <row r="79" spans="1:137" ht="22.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246"/>
      <c r="AB79" s="675">
        <v>0</v>
      </c>
      <c r="AC79" s="673"/>
      <c r="AD79" s="673"/>
      <c r="AE79" s="673">
        <v>1</v>
      </c>
      <c r="AF79" s="673"/>
      <c r="AG79" s="673"/>
      <c r="AH79" s="673">
        <v>2</v>
      </c>
      <c r="AI79" s="673"/>
      <c r="AJ79" s="674"/>
      <c r="AK79" s="1447"/>
      <c r="AL79" s="1447"/>
      <c r="AM79" s="1447"/>
      <c r="AN79" s="1447"/>
      <c r="AO79" s="1447"/>
      <c r="AP79" s="1447"/>
      <c r="AQ79" s="1447"/>
      <c r="AR79" s="1447"/>
      <c r="AS79" s="1447"/>
      <c r="AT79" s="1447"/>
      <c r="AU79" s="1447"/>
      <c r="AV79" s="1447"/>
      <c r="AW79" s="1447"/>
      <c r="AX79" s="1447"/>
      <c r="AY79" s="1447"/>
      <c r="AZ79" s="1447"/>
      <c r="BA79" s="347">
        <f t="shared" ref="BA79:BA88" si="2">SUM(AK79:AZ79)</f>
        <v>0</v>
      </c>
      <c r="BB79" s="605"/>
      <c r="BC79" s="605"/>
      <c r="BD79" s="605"/>
      <c r="BE79" s="605"/>
      <c r="BF79" s="605"/>
      <c r="BG79" s="605"/>
      <c r="BH79" s="605"/>
      <c r="BI79" s="1447"/>
      <c r="BJ79" s="1447"/>
      <c r="BK79" s="1447"/>
      <c r="BL79" s="1447"/>
      <c r="BM79" s="1447"/>
      <c r="BN79" s="1447"/>
      <c r="BO79" s="1447"/>
      <c r="BP79" s="1505"/>
      <c r="BQ79" s="1447"/>
      <c r="BR79" s="605"/>
      <c r="BS79" s="605"/>
      <c r="BT79" s="605"/>
      <c r="BU79" s="605"/>
      <c r="BV79" s="605"/>
      <c r="BW79" s="605"/>
      <c r="BX79" s="1447">
        <v>1320</v>
      </c>
      <c r="BY79" s="1447"/>
      <c r="BZ79" s="1447"/>
      <c r="CA79" s="1447"/>
      <c r="CB79" s="1447"/>
      <c r="CC79" s="1447"/>
      <c r="CD79" s="1447"/>
      <c r="CE79" s="1447">
        <v>760</v>
      </c>
      <c r="CF79" s="1447"/>
      <c r="CG79" s="1447"/>
      <c r="CH79" s="1447"/>
      <c r="CI79" s="1447"/>
      <c r="CJ79" s="1447"/>
      <c r="CK79" s="1447"/>
      <c r="CL79" s="347">
        <f t="shared" ref="CL79:CL88" si="3">SUM(BX79:CK79)</f>
        <v>2080</v>
      </c>
      <c r="CM79" s="347"/>
      <c r="CN79" s="347"/>
      <c r="CO79" s="347"/>
      <c r="CP79" s="347"/>
      <c r="CQ79" s="347"/>
      <c r="CR79" s="347"/>
      <c r="CS79" s="1447"/>
      <c r="CT79" s="1447"/>
      <c r="CU79" s="1447"/>
      <c r="CV79" s="1447"/>
      <c r="CW79" s="1447"/>
      <c r="CX79" s="1447"/>
      <c r="CY79" s="1517"/>
      <c r="DA79" s="16"/>
      <c r="DF79" s="16"/>
    </row>
    <row r="80" spans="1:137"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246"/>
      <c r="AB80" s="669">
        <v>0</v>
      </c>
      <c r="AC80" s="670"/>
      <c r="AD80" s="670"/>
      <c r="AE80" s="670">
        <v>2</v>
      </c>
      <c r="AF80" s="670"/>
      <c r="AG80" s="670"/>
      <c r="AH80" s="670">
        <v>2</v>
      </c>
      <c r="AI80" s="670"/>
      <c r="AJ80" s="671"/>
      <c r="AK80" s="1448"/>
      <c r="AL80" s="1448"/>
      <c r="AM80" s="1448"/>
      <c r="AN80" s="1448"/>
      <c r="AO80" s="1448"/>
      <c r="AP80" s="1448"/>
      <c r="AQ80" s="1448"/>
      <c r="AR80" s="1448"/>
      <c r="AS80" s="1448"/>
      <c r="AT80" s="1448"/>
      <c r="AU80" s="1448"/>
      <c r="AV80" s="1448"/>
      <c r="AW80" s="1448"/>
      <c r="AX80" s="1448"/>
      <c r="AY80" s="1448"/>
      <c r="AZ80" s="1448"/>
      <c r="BA80" s="330">
        <f t="shared" si="2"/>
        <v>0</v>
      </c>
      <c r="BB80" s="619"/>
      <c r="BC80" s="619"/>
      <c r="BD80" s="619"/>
      <c r="BE80" s="619"/>
      <c r="BF80" s="619"/>
      <c r="BG80" s="619"/>
      <c r="BH80" s="619"/>
      <c r="BI80" s="1448"/>
      <c r="BJ80" s="1448"/>
      <c r="BK80" s="1448"/>
      <c r="BL80" s="1448"/>
      <c r="BM80" s="1448"/>
      <c r="BN80" s="1448"/>
      <c r="BO80" s="1448"/>
      <c r="BP80" s="1518"/>
      <c r="BQ80" s="309"/>
      <c r="BR80" s="310"/>
      <c r="BS80" s="310"/>
      <c r="BT80" s="310"/>
      <c r="BU80" s="310"/>
      <c r="BV80" s="310"/>
      <c r="BW80" s="310"/>
      <c r="BX80" s="1448">
        <v>5610</v>
      </c>
      <c r="BY80" s="1448"/>
      <c r="BZ80" s="1448"/>
      <c r="CA80" s="1448"/>
      <c r="CB80" s="1448"/>
      <c r="CC80" s="1448"/>
      <c r="CD80" s="1448"/>
      <c r="CE80" s="1448">
        <v>3040</v>
      </c>
      <c r="CF80" s="1448"/>
      <c r="CG80" s="1448"/>
      <c r="CH80" s="1448"/>
      <c r="CI80" s="1448"/>
      <c r="CJ80" s="1448"/>
      <c r="CK80" s="1448"/>
      <c r="CL80" s="330">
        <f t="shared" si="3"/>
        <v>8650</v>
      </c>
      <c r="CM80" s="330"/>
      <c r="CN80" s="330"/>
      <c r="CO80" s="330"/>
      <c r="CP80" s="330"/>
      <c r="CQ80" s="330"/>
      <c r="CR80" s="330"/>
      <c r="CS80" s="1448">
        <v>540</v>
      </c>
      <c r="CT80" s="1448"/>
      <c r="CU80" s="1448"/>
      <c r="CV80" s="1448"/>
      <c r="CW80" s="1448"/>
      <c r="CX80" s="1448"/>
      <c r="CY80" s="1521"/>
      <c r="DA80" s="16"/>
      <c r="DF80" s="16"/>
    </row>
    <row r="81" spans="1:110"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246"/>
      <c r="AB81" s="669">
        <v>0</v>
      </c>
      <c r="AC81" s="670"/>
      <c r="AD81" s="670"/>
      <c r="AE81" s="670">
        <v>3</v>
      </c>
      <c r="AF81" s="670"/>
      <c r="AG81" s="670"/>
      <c r="AH81" s="670">
        <v>2</v>
      </c>
      <c r="AI81" s="670"/>
      <c r="AJ81" s="671"/>
      <c r="AK81" s="1448"/>
      <c r="AL81" s="1448"/>
      <c r="AM81" s="1448"/>
      <c r="AN81" s="1448"/>
      <c r="AO81" s="1448"/>
      <c r="AP81" s="1448"/>
      <c r="AQ81" s="1448"/>
      <c r="AR81" s="1448"/>
      <c r="AS81" s="1448"/>
      <c r="AT81" s="1448"/>
      <c r="AU81" s="1448"/>
      <c r="AV81" s="1448"/>
      <c r="AW81" s="1448"/>
      <c r="AX81" s="1448"/>
      <c r="AY81" s="1448"/>
      <c r="AZ81" s="1448"/>
      <c r="BA81" s="330">
        <f t="shared" si="2"/>
        <v>0</v>
      </c>
      <c r="BB81" s="619"/>
      <c r="BC81" s="619"/>
      <c r="BD81" s="619"/>
      <c r="BE81" s="619"/>
      <c r="BF81" s="619"/>
      <c r="BG81" s="619"/>
      <c r="BH81" s="619"/>
      <c r="BI81" s="1448"/>
      <c r="BJ81" s="1448"/>
      <c r="BK81" s="1448"/>
      <c r="BL81" s="1448"/>
      <c r="BM81" s="1448"/>
      <c r="BN81" s="1448"/>
      <c r="BO81" s="1448"/>
      <c r="BP81" s="1518"/>
      <c r="BQ81" s="309"/>
      <c r="BR81" s="310"/>
      <c r="BS81" s="310"/>
      <c r="BT81" s="310"/>
      <c r="BU81" s="310"/>
      <c r="BV81" s="310"/>
      <c r="BW81" s="310"/>
      <c r="BX81" s="1448">
        <v>2310</v>
      </c>
      <c r="BY81" s="1448"/>
      <c r="BZ81" s="1448"/>
      <c r="CA81" s="1448"/>
      <c r="CB81" s="1448"/>
      <c r="CC81" s="1448"/>
      <c r="CD81" s="1448"/>
      <c r="CE81" s="1448">
        <v>1520</v>
      </c>
      <c r="CF81" s="1448"/>
      <c r="CG81" s="1448"/>
      <c r="CH81" s="1448"/>
      <c r="CI81" s="1448"/>
      <c r="CJ81" s="1448"/>
      <c r="CK81" s="1448"/>
      <c r="CL81" s="330">
        <f t="shared" si="3"/>
        <v>3830</v>
      </c>
      <c r="CM81" s="330"/>
      <c r="CN81" s="330"/>
      <c r="CO81" s="330"/>
      <c r="CP81" s="330"/>
      <c r="CQ81" s="330"/>
      <c r="CR81" s="330"/>
      <c r="CS81" s="1448">
        <v>310</v>
      </c>
      <c r="CT81" s="1448"/>
      <c r="CU81" s="1448"/>
      <c r="CV81" s="1448"/>
      <c r="CW81" s="1448"/>
      <c r="CX81" s="1448"/>
      <c r="CY81" s="1521"/>
      <c r="DA81" s="16"/>
      <c r="DF81" s="16"/>
    </row>
    <row r="82" spans="1:110"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246"/>
      <c r="AB82" s="669">
        <v>0</v>
      </c>
      <c r="AC82" s="670"/>
      <c r="AD82" s="670"/>
      <c r="AE82" s="670">
        <v>4</v>
      </c>
      <c r="AF82" s="670"/>
      <c r="AG82" s="670"/>
      <c r="AH82" s="670">
        <v>2</v>
      </c>
      <c r="AI82" s="670"/>
      <c r="AJ82" s="671"/>
      <c r="AK82" s="1448"/>
      <c r="AL82" s="1448"/>
      <c r="AM82" s="1448"/>
      <c r="AN82" s="1448"/>
      <c r="AO82" s="1448"/>
      <c r="AP82" s="1448"/>
      <c r="AQ82" s="1448"/>
      <c r="AR82" s="1448"/>
      <c r="AS82" s="1448"/>
      <c r="AT82" s="1448"/>
      <c r="AU82" s="1448"/>
      <c r="AV82" s="1448"/>
      <c r="AW82" s="1448"/>
      <c r="AX82" s="1448"/>
      <c r="AY82" s="1448"/>
      <c r="AZ82" s="1448"/>
      <c r="BA82" s="330">
        <f t="shared" si="2"/>
        <v>0</v>
      </c>
      <c r="BB82" s="619"/>
      <c r="BC82" s="619"/>
      <c r="BD82" s="619"/>
      <c r="BE82" s="619"/>
      <c r="BF82" s="619"/>
      <c r="BG82" s="619"/>
      <c r="BH82" s="619"/>
      <c r="BI82" s="1448"/>
      <c r="BJ82" s="1448"/>
      <c r="BK82" s="1448"/>
      <c r="BL82" s="1448"/>
      <c r="BM82" s="1448"/>
      <c r="BN82" s="1448"/>
      <c r="BO82" s="1448"/>
      <c r="BP82" s="1518"/>
      <c r="BQ82" s="309"/>
      <c r="BR82" s="310"/>
      <c r="BS82" s="310"/>
      <c r="BT82" s="310"/>
      <c r="BU82" s="310"/>
      <c r="BV82" s="310"/>
      <c r="BW82" s="310"/>
      <c r="BX82" s="1448">
        <v>330</v>
      </c>
      <c r="BY82" s="1448"/>
      <c r="BZ82" s="1448"/>
      <c r="CA82" s="1448"/>
      <c r="CB82" s="1448"/>
      <c r="CC82" s="1448"/>
      <c r="CD82" s="1448"/>
      <c r="CE82" s="1448">
        <v>380</v>
      </c>
      <c r="CF82" s="1448"/>
      <c r="CG82" s="1448"/>
      <c r="CH82" s="1448"/>
      <c r="CI82" s="1448"/>
      <c r="CJ82" s="1448"/>
      <c r="CK82" s="1448"/>
      <c r="CL82" s="330">
        <f t="shared" si="3"/>
        <v>710</v>
      </c>
      <c r="CM82" s="330"/>
      <c r="CN82" s="330"/>
      <c r="CO82" s="330"/>
      <c r="CP82" s="330"/>
      <c r="CQ82" s="330"/>
      <c r="CR82" s="330"/>
      <c r="CS82" s="1448"/>
      <c r="CT82" s="1448"/>
      <c r="CU82" s="1448"/>
      <c r="CV82" s="1448"/>
      <c r="CW82" s="1448"/>
      <c r="CX82" s="1448"/>
      <c r="CY82" s="1521"/>
      <c r="DA82" s="16"/>
      <c r="DF82" s="16"/>
    </row>
    <row r="83" spans="1:110"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246"/>
      <c r="AB83" s="669">
        <v>0</v>
      </c>
      <c r="AC83" s="670"/>
      <c r="AD83" s="670"/>
      <c r="AE83" s="670">
        <v>5</v>
      </c>
      <c r="AF83" s="670"/>
      <c r="AG83" s="670"/>
      <c r="AH83" s="670">
        <v>2</v>
      </c>
      <c r="AI83" s="670"/>
      <c r="AJ83" s="671"/>
      <c r="AK83" s="1448"/>
      <c r="AL83" s="1448"/>
      <c r="AM83" s="1448"/>
      <c r="AN83" s="1448"/>
      <c r="AO83" s="1448"/>
      <c r="AP83" s="1448"/>
      <c r="AQ83" s="1448"/>
      <c r="AR83" s="1448"/>
      <c r="AS83" s="1448"/>
      <c r="AT83" s="1448"/>
      <c r="AU83" s="1448"/>
      <c r="AV83" s="1448"/>
      <c r="AW83" s="1448"/>
      <c r="AX83" s="1448"/>
      <c r="AY83" s="1448"/>
      <c r="AZ83" s="1448"/>
      <c r="BA83" s="330">
        <f t="shared" si="2"/>
        <v>0</v>
      </c>
      <c r="BB83" s="619"/>
      <c r="BC83" s="619"/>
      <c r="BD83" s="619"/>
      <c r="BE83" s="619"/>
      <c r="BF83" s="619"/>
      <c r="BG83" s="619"/>
      <c r="BH83" s="619"/>
      <c r="BI83" s="1448"/>
      <c r="BJ83" s="1448"/>
      <c r="BK83" s="1448"/>
      <c r="BL83" s="1448"/>
      <c r="BM83" s="1448"/>
      <c r="BN83" s="1448"/>
      <c r="BO83" s="1448"/>
      <c r="BP83" s="1518"/>
      <c r="BQ83" s="309"/>
      <c r="BR83" s="310"/>
      <c r="BS83" s="310"/>
      <c r="BT83" s="310"/>
      <c r="BU83" s="310"/>
      <c r="BV83" s="310"/>
      <c r="BW83" s="310"/>
      <c r="BX83" s="1448">
        <v>330</v>
      </c>
      <c r="BY83" s="1448"/>
      <c r="BZ83" s="1448"/>
      <c r="CA83" s="1448"/>
      <c r="CB83" s="1448"/>
      <c r="CC83" s="1448"/>
      <c r="CD83" s="1448"/>
      <c r="CE83" s="1448"/>
      <c r="CF83" s="1448"/>
      <c r="CG83" s="1448"/>
      <c r="CH83" s="1448"/>
      <c r="CI83" s="1448"/>
      <c r="CJ83" s="1448"/>
      <c r="CK83" s="1448"/>
      <c r="CL83" s="330">
        <f t="shared" si="3"/>
        <v>330</v>
      </c>
      <c r="CM83" s="330"/>
      <c r="CN83" s="330"/>
      <c r="CO83" s="330"/>
      <c r="CP83" s="330"/>
      <c r="CQ83" s="330"/>
      <c r="CR83" s="330"/>
      <c r="CS83" s="1448">
        <v>30</v>
      </c>
      <c r="CT83" s="1448"/>
      <c r="CU83" s="1448"/>
      <c r="CV83" s="1448"/>
      <c r="CW83" s="1448"/>
      <c r="CX83" s="1448"/>
      <c r="CY83" s="1521"/>
      <c r="DA83" s="16"/>
      <c r="DF83" s="16"/>
    </row>
    <row r="84" spans="1:110"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246"/>
      <c r="AB84" s="669">
        <v>0</v>
      </c>
      <c r="AC84" s="670"/>
      <c r="AD84" s="670"/>
      <c r="AE84" s="670">
        <v>6</v>
      </c>
      <c r="AF84" s="670"/>
      <c r="AG84" s="670"/>
      <c r="AH84" s="670">
        <v>2</v>
      </c>
      <c r="AI84" s="670"/>
      <c r="AJ84" s="671"/>
      <c r="AK84" s="1448"/>
      <c r="AL84" s="1448"/>
      <c r="AM84" s="1448"/>
      <c r="AN84" s="1448"/>
      <c r="AO84" s="1448"/>
      <c r="AP84" s="1448"/>
      <c r="AQ84" s="1448"/>
      <c r="AR84" s="1448"/>
      <c r="AS84" s="1448"/>
      <c r="AT84" s="1448"/>
      <c r="AU84" s="1448"/>
      <c r="AV84" s="1448"/>
      <c r="AW84" s="1448"/>
      <c r="AX84" s="1448"/>
      <c r="AY84" s="1448"/>
      <c r="AZ84" s="1448"/>
      <c r="BA84" s="330">
        <f t="shared" si="2"/>
        <v>0</v>
      </c>
      <c r="BB84" s="619"/>
      <c r="BC84" s="619"/>
      <c r="BD84" s="619"/>
      <c r="BE84" s="619"/>
      <c r="BF84" s="619"/>
      <c r="BG84" s="619"/>
      <c r="BH84" s="619"/>
      <c r="BI84" s="1448"/>
      <c r="BJ84" s="1448"/>
      <c r="BK84" s="1448"/>
      <c r="BL84" s="1448"/>
      <c r="BM84" s="1448"/>
      <c r="BN84" s="1448"/>
      <c r="BO84" s="1448"/>
      <c r="BP84" s="1518"/>
      <c r="BQ84" s="309"/>
      <c r="BR84" s="310"/>
      <c r="BS84" s="310"/>
      <c r="BT84" s="310"/>
      <c r="BU84" s="310"/>
      <c r="BV84" s="310"/>
      <c r="BW84" s="310"/>
      <c r="BX84" s="1448"/>
      <c r="BY84" s="1448"/>
      <c r="BZ84" s="1448"/>
      <c r="CA84" s="1448"/>
      <c r="CB84" s="1448"/>
      <c r="CC84" s="1448"/>
      <c r="CD84" s="1448"/>
      <c r="CE84" s="1448"/>
      <c r="CF84" s="1448"/>
      <c r="CG84" s="1448"/>
      <c r="CH84" s="1448"/>
      <c r="CI84" s="1448"/>
      <c r="CJ84" s="1448"/>
      <c r="CK84" s="1448"/>
      <c r="CL84" s="330">
        <f t="shared" si="3"/>
        <v>0</v>
      </c>
      <c r="CM84" s="330"/>
      <c r="CN84" s="330"/>
      <c r="CO84" s="330"/>
      <c r="CP84" s="330"/>
      <c r="CQ84" s="330"/>
      <c r="CR84" s="330"/>
      <c r="CS84" s="1448"/>
      <c r="CT84" s="1448"/>
      <c r="CU84" s="1448"/>
      <c r="CV84" s="1448"/>
      <c r="CW84" s="1448"/>
      <c r="CX84" s="1448"/>
      <c r="CY84" s="1521"/>
      <c r="DA84" s="16"/>
      <c r="DF84" s="16"/>
    </row>
    <row r="85" spans="1:110"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246"/>
      <c r="AB85" s="669">
        <v>0</v>
      </c>
      <c r="AC85" s="670"/>
      <c r="AD85" s="670"/>
      <c r="AE85" s="670">
        <v>7</v>
      </c>
      <c r="AF85" s="670"/>
      <c r="AG85" s="670"/>
      <c r="AH85" s="670">
        <v>2</v>
      </c>
      <c r="AI85" s="670"/>
      <c r="AJ85" s="671"/>
      <c r="AK85" s="1448"/>
      <c r="AL85" s="1448"/>
      <c r="AM85" s="1448"/>
      <c r="AN85" s="1448"/>
      <c r="AO85" s="1448"/>
      <c r="AP85" s="1448"/>
      <c r="AQ85" s="1448"/>
      <c r="AR85" s="1448"/>
      <c r="AS85" s="309"/>
      <c r="AT85" s="309"/>
      <c r="AU85" s="309"/>
      <c r="AV85" s="309"/>
      <c r="AW85" s="309"/>
      <c r="AX85" s="309"/>
      <c r="AY85" s="309"/>
      <c r="AZ85" s="309"/>
      <c r="BA85" s="330">
        <f t="shared" si="2"/>
        <v>0</v>
      </c>
      <c r="BB85" s="619"/>
      <c r="BC85" s="619"/>
      <c r="BD85" s="619"/>
      <c r="BE85" s="619"/>
      <c r="BF85" s="619"/>
      <c r="BG85" s="619"/>
      <c r="BH85" s="619"/>
      <c r="BI85" s="309"/>
      <c r="BJ85" s="309"/>
      <c r="BK85" s="309"/>
      <c r="BL85" s="309"/>
      <c r="BM85" s="309"/>
      <c r="BN85" s="309"/>
      <c r="BO85" s="309"/>
      <c r="BP85" s="676"/>
      <c r="BQ85" s="309"/>
      <c r="BR85" s="310"/>
      <c r="BS85" s="310"/>
      <c r="BT85" s="310"/>
      <c r="BU85" s="310"/>
      <c r="BV85" s="310"/>
      <c r="BW85" s="310"/>
      <c r="BX85" s="1448"/>
      <c r="BY85" s="1448"/>
      <c r="BZ85" s="1448"/>
      <c r="CA85" s="1448"/>
      <c r="CB85" s="1448"/>
      <c r="CC85" s="1448"/>
      <c r="CD85" s="1448"/>
      <c r="CE85" s="1448"/>
      <c r="CF85" s="1448"/>
      <c r="CG85" s="1448"/>
      <c r="CH85" s="1448"/>
      <c r="CI85" s="1448"/>
      <c r="CJ85" s="1448"/>
      <c r="CK85" s="1448"/>
      <c r="CL85" s="330">
        <f t="shared" si="3"/>
        <v>0</v>
      </c>
      <c r="CM85" s="330"/>
      <c r="CN85" s="330"/>
      <c r="CO85" s="330"/>
      <c r="CP85" s="330"/>
      <c r="CQ85" s="330"/>
      <c r="CR85" s="330"/>
      <c r="CS85" s="1448"/>
      <c r="CT85" s="1448"/>
      <c r="CU85" s="1448"/>
      <c r="CV85" s="1448"/>
      <c r="CW85" s="1448"/>
      <c r="CX85" s="1448"/>
      <c r="CY85" s="1521"/>
      <c r="DA85" s="16"/>
      <c r="DF85" s="16"/>
    </row>
    <row r="86" spans="1:110"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246"/>
      <c r="AB86" s="669">
        <v>0</v>
      </c>
      <c r="AC86" s="670"/>
      <c r="AD86" s="670"/>
      <c r="AE86" s="670">
        <v>8</v>
      </c>
      <c r="AF86" s="670"/>
      <c r="AG86" s="670"/>
      <c r="AH86" s="670">
        <v>2</v>
      </c>
      <c r="AI86" s="670"/>
      <c r="AJ86" s="671"/>
      <c r="AK86" s="1448"/>
      <c r="AL86" s="1448"/>
      <c r="AM86" s="1448"/>
      <c r="AN86" s="1448"/>
      <c r="AO86" s="1448"/>
      <c r="AP86" s="1448"/>
      <c r="AQ86" s="1448"/>
      <c r="AR86" s="1448"/>
      <c r="AS86" s="309"/>
      <c r="AT86" s="309"/>
      <c r="AU86" s="309"/>
      <c r="AV86" s="309"/>
      <c r="AW86" s="309"/>
      <c r="AX86" s="309"/>
      <c r="AY86" s="309"/>
      <c r="AZ86" s="309"/>
      <c r="BA86" s="330">
        <f t="shared" si="2"/>
        <v>0</v>
      </c>
      <c r="BB86" s="619"/>
      <c r="BC86" s="619"/>
      <c r="BD86" s="619"/>
      <c r="BE86" s="619"/>
      <c r="BF86" s="619"/>
      <c r="BG86" s="619"/>
      <c r="BH86" s="619"/>
      <c r="BI86" s="309"/>
      <c r="BJ86" s="309"/>
      <c r="BK86" s="309"/>
      <c r="BL86" s="309"/>
      <c r="BM86" s="309"/>
      <c r="BN86" s="309"/>
      <c r="BO86" s="309"/>
      <c r="BP86" s="676"/>
      <c r="BQ86" s="309"/>
      <c r="BR86" s="310"/>
      <c r="BS86" s="310"/>
      <c r="BT86" s="310"/>
      <c r="BU86" s="310"/>
      <c r="BV86" s="310"/>
      <c r="BW86" s="310"/>
      <c r="BX86" s="1448"/>
      <c r="BY86" s="1448"/>
      <c r="BZ86" s="1448"/>
      <c r="CA86" s="1448"/>
      <c r="CB86" s="1448"/>
      <c r="CC86" s="1448"/>
      <c r="CD86" s="1448"/>
      <c r="CE86" s="1448"/>
      <c r="CF86" s="1448"/>
      <c r="CG86" s="1448"/>
      <c r="CH86" s="1448"/>
      <c r="CI86" s="1448"/>
      <c r="CJ86" s="1448"/>
      <c r="CK86" s="1448"/>
      <c r="CL86" s="330">
        <f t="shared" si="3"/>
        <v>0</v>
      </c>
      <c r="CM86" s="330"/>
      <c r="CN86" s="330"/>
      <c r="CO86" s="330"/>
      <c r="CP86" s="330"/>
      <c r="CQ86" s="330"/>
      <c r="CR86" s="330"/>
      <c r="CS86" s="1448"/>
      <c r="CT86" s="1448"/>
      <c r="CU86" s="1448"/>
      <c r="CV86" s="1448"/>
      <c r="CW86" s="1448"/>
      <c r="CX86" s="1448"/>
      <c r="CY86" s="1521"/>
      <c r="DA86" s="16"/>
      <c r="DF86" s="16"/>
    </row>
    <row r="87" spans="1:110"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246"/>
      <c r="AB87" s="669">
        <v>0</v>
      </c>
      <c r="AC87" s="670"/>
      <c r="AD87" s="670"/>
      <c r="AE87" s="670">
        <v>9</v>
      </c>
      <c r="AF87" s="670"/>
      <c r="AG87" s="670"/>
      <c r="AH87" s="670">
        <v>2</v>
      </c>
      <c r="AI87" s="670"/>
      <c r="AJ87" s="671"/>
      <c r="AK87" s="1448"/>
      <c r="AL87" s="1448"/>
      <c r="AM87" s="1448"/>
      <c r="AN87" s="1448"/>
      <c r="AO87" s="1448"/>
      <c r="AP87" s="1448"/>
      <c r="AQ87" s="1448"/>
      <c r="AR87" s="1448"/>
      <c r="AS87" s="309"/>
      <c r="AT87" s="309"/>
      <c r="AU87" s="309"/>
      <c r="AV87" s="309"/>
      <c r="AW87" s="309"/>
      <c r="AX87" s="309"/>
      <c r="AY87" s="309"/>
      <c r="AZ87" s="309"/>
      <c r="BA87" s="330">
        <f t="shared" si="2"/>
        <v>0</v>
      </c>
      <c r="BB87" s="619"/>
      <c r="BC87" s="619"/>
      <c r="BD87" s="619"/>
      <c r="BE87" s="619"/>
      <c r="BF87" s="619"/>
      <c r="BG87" s="619"/>
      <c r="BH87" s="619"/>
      <c r="BI87" s="309"/>
      <c r="BJ87" s="309"/>
      <c r="BK87" s="309"/>
      <c r="BL87" s="309"/>
      <c r="BM87" s="309"/>
      <c r="BN87" s="309"/>
      <c r="BO87" s="309"/>
      <c r="BP87" s="676"/>
      <c r="BQ87" s="309"/>
      <c r="BR87" s="310"/>
      <c r="BS87" s="310"/>
      <c r="BT87" s="310"/>
      <c r="BU87" s="310"/>
      <c r="BV87" s="310"/>
      <c r="BW87" s="310"/>
      <c r="BX87" s="1448"/>
      <c r="BY87" s="1448"/>
      <c r="BZ87" s="1448"/>
      <c r="CA87" s="1448"/>
      <c r="CB87" s="1448"/>
      <c r="CC87" s="1448"/>
      <c r="CD87" s="1448"/>
      <c r="CE87" s="1448"/>
      <c r="CF87" s="1448"/>
      <c r="CG87" s="1448"/>
      <c r="CH87" s="1448"/>
      <c r="CI87" s="1448"/>
      <c r="CJ87" s="1448"/>
      <c r="CK87" s="1448"/>
      <c r="CL87" s="330">
        <f t="shared" si="3"/>
        <v>0</v>
      </c>
      <c r="CM87" s="330"/>
      <c r="CN87" s="330"/>
      <c r="CO87" s="330"/>
      <c r="CP87" s="330"/>
      <c r="CQ87" s="330"/>
      <c r="CR87" s="330"/>
      <c r="CS87" s="309"/>
      <c r="CT87" s="309"/>
      <c r="CU87" s="309"/>
      <c r="CV87" s="309"/>
      <c r="CW87" s="309"/>
      <c r="CX87" s="309"/>
      <c r="CY87" s="677"/>
      <c r="DA87" s="16"/>
      <c r="DF87" s="16"/>
    </row>
    <row r="88" spans="1:110" ht="1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246"/>
      <c r="AB88" s="678">
        <v>1</v>
      </c>
      <c r="AC88" s="679"/>
      <c r="AD88" s="680"/>
      <c r="AE88" s="681">
        <v>0</v>
      </c>
      <c r="AF88" s="679"/>
      <c r="AG88" s="682"/>
      <c r="AH88" s="650">
        <v>2</v>
      </c>
      <c r="AI88" s="679"/>
      <c r="AJ88" s="679"/>
      <c r="AK88" s="321">
        <f>SUM(AK79:AR87)</f>
        <v>0</v>
      </c>
      <c r="AL88" s="321"/>
      <c r="AM88" s="321"/>
      <c r="AN88" s="321"/>
      <c r="AO88" s="321"/>
      <c r="AP88" s="321"/>
      <c r="AQ88" s="321"/>
      <c r="AR88" s="321"/>
      <c r="AS88" s="321">
        <f>SUM(AS79:AZ87)</f>
        <v>0</v>
      </c>
      <c r="AT88" s="321"/>
      <c r="AU88" s="321"/>
      <c r="AV88" s="321"/>
      <c r="AW88" s="321"/>
      <c r="AX88" s="321"/>
      <c r="AY88" s="321"/>
      <c r="AZ88" s="321"/>
      <c r="BA88" s="321">
        <f t="shared" si="2"/>
        <v>0</v>
      </c>
      <c r="BB88" s="626"/>
      <c r="BC88" s="626"/>
      <c r="BD88" s="626"/>
      <c r="BE88" s="626"/>
      <c r="BF88" s="626"/>
      <c r="BG88" s="626"/>
      <c r="BH88" s="626"/>
      <c r="BI88" s="321">
        <f>SUM(BI79:BP87)</f>
        <v>0</v>
      </c>
      <c r="BJ88" s="321"/>
      <c r="BK88" s="321"/>
      <c r="BL88" s="321"/>
      <c r="BM88" s="321"/>
      <c r="BN88" s="321"/>
      <c r="BO88" s="321"/>
      <c r="BP88" s="484"/>
      <c r="BQ88" s="321">
        <f>SUM(BQ79:BW87)</f>
        <v>0</v>
      </c>
      <c r="BR88" s="626"/>
      <c r="BS88" s="626"/>
      <c r="BT88" s="626"/>
      <c r="BU88" s="626"/>
      <c r="BV88" s="626"/>
      <c r="BW88" s="626"/>
      <c r="BX88" s="321">
        <f>SUM(BX79:CD87)</f>
        <v>9900</v>
      </c>
      <c r="BY88" s="626"/>
      <c r="BZ88" s="626"/>
      <c r="CA88" s="626"/>
      <c r="CB88" s="626"/>
      <c r="CC88" s="626"/>
      <c r="CD88" s="626"/>
      <c r="CE88" s="321">
        <f>SUM(CE79:CK87)</f>
        <v>5700</v>
      </c>
      <c r="CF88" s="626"/>
      <c r="CG88" s="626"/>
      <c r="CH88" s="626"/>
      <c r="CI88" s="626"/>
      <c r="CJ88" s="626"/>
      <c r="CK88" s="626"/>
      <c r="CL88" s="321">
        <f t="shared" si="3"/>
        <v>15600</v>
      </c>
      <c r="CM88" s="321"/>
      <c r="CN88" s="321"/>
      <c r="CO88" s="321"/>
      <c r="CP88" s="321"/>
      <c r="CQ88" s="321"/>
      <c r="CR88" s="321"/>
      <c r="CS88" s="321">
        <f>SUM(CS79:CY87)</f>
        <v>880</v>
      </c>
      <c r="CT88" s="626"/>
      <c r="CU88" s="626"/>
      <c r="CV88" s="626"/>
      <c r="CW88" s="626"/>
      <c r="CX88" s="626"/>
      <c r="CY88" s="627"/>
      <c r="DA88" s="16"/>
      <c r="DF88" s="16"/>
    </row>
    <row r="89" spans="1:110" ht="11.2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32"/>
      <c r="AC89" s="32"/>
      <c r="AD89" s="32"/>
      <c r="AE89" s="32"/>
      <c r="AF89" s="32"/>
      <c r="AG89" s="32"/>
      <c r="AH89" s="32"/>
      <c r="AI89" s="32"/>
      <c r="AJ89" s="32"/>
      <c r="BC89" s="17"/>
      <c r="BS89" s="17"/>
      <c r="BT89" s="17"/>
      <c r="DA89" s="16"/>
      <c r="DF89" s="16"/>
    </row>
    <row r="90" spans="1:110"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246"/>
      <c r="AB90" s="675">
        <v>1</v>
      </c>
      <c r="AC90" s="673"/>
      <c r="AD90" s="673"/>
      <c r="AE90" s="673">
        <v>1</v>
      </c>
      <c r="AF90" s="673"/>
      <c r="AG90" s="673"/>
      <c r="AH90" s="673">
        <v>2</v>
      </c>
      <c r="AI90" s="673"/>
      <c r="AJ90" s="674"/>
      <c r="AK90" s="347">
        <f>SUM(AK79:AR81)</f>
        <v>0</v>
      </c>
      <c r="AL90" s="347"/>
      <c r="AM90" s="347"/>
      <c r="AN90" s="347"/>
      <c r="AO90" s="347"/>
      <c r="AP90" s="347"/>
      <c r="AQ90" s="347"/>
      <c r="AR90" s="347"/>
      <c r="AS90" s="347">
        <f>SUM(AS79:AZ81)</f>
        <v>0</v>
      </c>
      <c r="AT90" s="347"/>
      <c r="AU90" s="347"/>
      <c r="AV90" s="347"/>
      <c r="AW90" s="347"/>
      <c r="AX90" s="347"/>
      <c r="AY90" s="347"/>
      <c r="AZ90" s="347"/>
      <c r="BA90" s="347">
        <f>SUM(AK90:AZ90)</f>
        <v>0</v>
      </c>
      <c r="BB90" s="605"/>
      <c r="BC90" s="605"/>
      <c r="BD90" s="605"/>
      <c r="BE90" s="605"/>
      <c r="BF90" s="605"/>
      <c r="BG90" s="605"/>
      <c r="BH90" s="605"/>
      <c r="BI90" s="347">
        <f>SUM(BI79:BP81)</f>
        <v>0</v>
      </c>
      <c r="BJ90" s="347"/>
      <c r="BK90" s="347"/>
      <c r="BL90" s="347"/>
      <c r="BM90" s="347"/>
      <c r="BN90" s="347"/>
      <c r="BO90" s="347"/>
      <c r="BP90" s="487"/>
      <c r="BQ90" s="347">
        <f>SUM(BQ79:BW81)</f>
        <v>0</v>
      </c>
      <c r="BR90" s="605"/>
      <c r="BS90" s="605"/>
      <c r="BT90" s="605"/>
      <c r="BU90" s="605"/>
      <c r="BV90" s="605"/>
      <c r="BW90" s="605"/>
      <c r="BX90" s="347">
        <f>SUM(BX79:CD81)</f>
        <v>9240</v>
      </c>
      <c r="BY90" s="605"/>
      <c r="BZ90" s="605"/>
      <c r="CA90" s="605"/>
      <c r="CB90" s="605"/>
      <c r="CC90" s="605"/>
      <c r="CD90" s="605"/>
      <c r="CE90" s="347">
        <f>SUM(CE79:CK81)</f>
        <v>5320</v>
      </c>
      <c r="CF90" s="605"/>
      <c r="CG90" s="605"/>
      <c r="CH90" s="605"/>
      <c r="CI90" s="605"/>
      <c r="CJ90" s="605"/>
      <c r="CK90" s="605"/>
      <c r="CL90" s="347">
        <f>SUM(BX90:CK90)</f>
        <v>14560</v>
      </c>
      <c r="CM90" s="605"/>
      <c r="CN90" s="605"/>
      <c r="CO90" s="605"/>
      <c r="CP90" s="605"/>
      <c r="CQ90" s="605"/>
      <c r="CR90" s="605"/>
      <c r="CS90" s="347">
        <f>SUM(CS79:CY81)</f>
        <v>850</v>
      </c>
      <c r="CT90" s="605"/>
      <c r="CU90" s="605"/>
      <c r="CV90" s="605"/>
      <c r="CW90" s="605"/>
      <c r="CX90" s="605"/>
      <c r="CY90" s="628"/>
      <c r="DA90" s="16"/>
      <c r="DF90" s="16"/>
    </row>
    <row r="91" spans="1:110"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246"/>
      <c r="AB91" s="669">
        <v>1</v>
      </c>
      <c r="AC91" s="670"/>
      <c r="AD91" s="670"/>
      <c r="AE91" s="670">
        <v>2</v>
      </c>
      <c r="AF91" s="670"/>
      <c r="AG91" s="670"/>
      <c r="AH91" s="670">
        <v>2</v>
      </c>
      <c r="AI91" s="670"/>
      <c r="AJ91" s="671"/>
      <c r="AK91" s="330">
        <f>SUM(AK82:AR85)</f>
        <v>0</v>
      </c>
      <c r="AL91" s="330"/>
      <c r="AM91" s="330"/>
      <c r="AN91" s="330"/>
      <c r="AO91" s="330"/>
      <c r="AP91" s="330"/>
      <c r="AQ91" s="330"/>
      <c r="AR91" s="330"/>
      <c r="AS91" s="330">
        <f>SUM(AS82:AZ85)</f>
        <v>0</v>
      </c>
      <c r="AT91" s="330"/>
      <c r="AU91" s="330"/>
      <c r="AV91" s="330"/>
      <c r="AW91" s="330"/>
      <c r="AX91" s="330"/>
      <c r="AY91" s="330"/>
      <c r="AZ91" s="330"/>
      <c r="BA91" s="330">
        <f>SUM(AK91:AZ91)</f>
        <v>0</v>
      </c>
      <c r="BB91" s="619"/>
      <c r="BC91" s="619"/>
      <c r="BD91" s="619"/>
      <c r="BE91" s="619"/>
      <c r="BF91" s="619"/>
      <c r="BG91" s="619"/>
      <c r="BH91" s="619"/>
      <c r="BI91" s="330">
        <f>SUM(BI82:BP85)</f>
        <v>0</v>
      </c>
      <c r="BJ91" s="330"/>
      <c r="BK91" s="330"/>
      <c r="BL91" s="330"/>
      <c r="BM91" s="330"/>
      <c r="BN91" s="330"/>
      <c r="BO91" s="330"/>
      <c r="BP91" s="481"/>
      <c r="BQ91" s="687"/>
      <c r="BR91" s="688"/>
      <c r="BS91" s="688"/>
      <c r="BT91" s="688"/>
      <c r="BU91" s="688"/>
      <c r="BV91" s="688"/>
      <c r="BW91" s="688"/>
      <c r="BX91" s="330">
        <f>SUM(BX82:CD85)</f>
        <v>660</v>
      </c>
      <c r="BY91" s="619"/>
      <c r="BZ91" s="619"/>
      <c r="CA91" s="619"/>
      <c r="CB91" s="619"/>
      <c r="CC91" s="619"/>
      <c r="CD91" s="619"/>
      <c r="CE91" s="330">
        <f>SUM(CE82:CK85)</f>
        <v>380</v>
      </c>
      <c r="CF91" s="619"/>
      <c r="CG91" s="619"/>
      <c r="CH91" s="619"/>
      <c r="CI91" s="619"/>
      <c r="CJ91" s="619"/>
      <c r="CK91" s="619"/>
      <c r="CL91" s="330">
        <f>SUM(BX91:CK91)</f>
        <v>1040</v>
      </c>
      <c r="CM91" s="619"/>
      <c r="CN91" s="619"/>
      <c r="CO91" s="619"/>
      <c r="CP91" s="619"/>
      <c r="CQ91" s="619"/>
      <c r="CR91" s="619"/>
      <c r="CS91" s="330">
        <f>SUM(CS82:CY85)</f>
        <v>30</v>
      </c>
      <c r="CT91" s="619"/>
      <c r="CU91" s="619"/>
      <c r="CV91" s="619"/>
      <c r="CW91" s="619"/>
      <c r="CX91" s="619"/>
      <c r="CY91" s="629"/>
      <c r="DA91" s="16"/>
      <c r="DF91" s="16"/>
    </row>
    <row r="92" spans="1:110"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669">
        <v>1</v>
      </c>
      <c r="AC92" s="670"/>
      <c r="AD92" s="670"/>
      <c r="AE92" s="670">
        <v>3</v>
      </c>
      <c r="AF92" s="670"/>
      <c r="AG92" s="670"/>
      <c r="AH92" s="670">
        <v>2</v>
      </c>
      <c r="AI92" s="670"/>
      <c r="AJ92" s="671"/>
      <c r="AK92" s="330">
        <f>AK86</f>
        <v>0</v>
      </c>
      <c r="AL92" s="330"/>
      <c r="AM92" s="330"/>
      <c r="AN92" s="330"/>
      <c r="AO92" s="330"/>
      <c r="AP92" s="330"/>
      <c r="AQ92" s="330"/>
      <c r="AR92" s="330"/>
      <c r="AS92" s="309"/>
      <c r="AT92" s="309"/>
      <c r="AU92" s="309"/>
      <c r="AV92" s="309"/>
      <c r="AW92" s="309"/>
      <c r="AX92" s="309"/>
      <c r="AY92" s="309"/>
      <c r="AZ92" s="309"/>
      <c r="BA92" s="330">
        <f>SUM(AK92:AZ92)</f>
        <v>0</v>
      </c>
      <c r="BB92" s="619"/>
      <c r="BC92" s="619"/>
      <c r="BD92" s="619"/>
      <c r="BE92" s="619"/>
      <c r="BF92" s="619"/>
      <c r="BG92" s="619"/>
      <c r="BH92" s="619"/>
      <c r="BI92" s="309"/>
      <c r="BJ92" s="309"/>
      <c r="BK92" s="309"/>
      <c r="BL92" s="309"/>
      <c r="BM92" s="309"/>
      <c r="BN92" s="309"/>
      <c r="BO92" s="309"/>
      <c r="BP92" s="676"/>
      <c r="BQ92" s="687"/>
      <c r="BR92" s="688"/>
      <c r="BS92" s="688"/>
      <c r="BT92" s="688"/>
      <c r="BU92" s="688"/>
      <c r="BV92" s="688"/>
      <c r="BW92" s="688"/>
      <c r="BX92" s="330">
        <f>BX86</f>
        <v>0</v>
      </c>
      <c r="BY92" s="619"/>
      <c r="BZ92" s="619"/>
      <c r="CA92" s="619"/>
      <c r="CB92" s="619"/>
      <c r="CC92" s="619"/>
      <c r="CD92" s="619"/>
      <c r="CE92" s="330">
        <f>CE86</f>
        <v>0</v>
      </c>
      <c r="CF92" s="619"/>
      <c r="CG92" s="619"/>
      <c r="CH92" s="619"/>
      <c r="CI92" s="619"/>
      <c r="CJ92" s="619"/>
      <c r="CK92" s="619"/>
      <c r="CL92" s="330">
        <f>SUM(BX92:CK92)</f>
        <v>0</v>
      </c>
      <c r="CM92" s="619"/>
      <c r="CN92" s="619"/>
      <c r="CO92" s="619"/>
      <c r="CP92" s="619"/>
      <c r="CQ92" s="619"/>
      <c r="CR92" s="619"/>
      <c r="CS92" s="330">
        <f>CS86</f>
        <v>0</v>
      </c>
      <c r="CT92" s="619"/>
      <c r="CU92" s="619"/>
      <c r="CV92" s="619"/>
      <c r="CW92" s="619"/>
      <c r="CX92" s="619"/>
      <c r="CY92" s="629"/>
      <c r="DA92" s="16"/>
      <c r="DF92" s="16"/>
    </row>
    <row r="93" spans="1:11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689">
        <v>1</v>
      </c>
      <c r="AC93" s="690"/>
      <c r="AD93" s="690"/>
      <c r="AE93" s="690">
        <v>4</v>
      </c>
      <c r="AF93" s="690"/>
      <c r="AG93" s="690"/>
      <c r="AH93" s="690">
        <v>2</v>
      </c>
      <c r="AI93" s="690"/>
      <c r="AJ93" s="681"/>
      <c r="AK93" s="321">
        <f>AK87</f>
        <v>0</v>
      </c>
      <c r="AL93" s="321"/>
      <c r="AM93" s="321"/>
      <c r="AN93" s="321"/>
      <c r="AO93" s="321"/>
      <c r="AP93" s="321"/>
      <c r="AQ93" s="321"/>
      <c r="AR93" s="321"/>
      <c r="AS93" s="683"/>
      <c r="AT93" s="683"/>
      <c r="AU93" s="683"/>
      <c r="AV93" s="683"/>
      <c r="AW93" s="683"/>
      <c r="AX93" s="683"/>
      <c r="AY93" s="683"/>
      <c r="AZ93" s="683"/>
      <c r="BA93" s="321">
        <f>SUM(AK93:AZ93)</f>
        <v>0</v>
      </c>
      <c r="BB93" s="626"/>
      <c r="BC93" s="626"/>
      <c r="BD93" s="626"/>
      <c r="BE93" s="626"/>
      <c r="BF93" s="626"/>
      <c r="BG93" s="626"/>
      <c r="BH93" s="626"/>
      <c r="BI93" s="683"/>
      <c r="BJ93" s="683"/>
      <c r="BK93" s="683"/>
      <c r="BL93" s="683"/>
      <c r="BM93" s="683"/>
      <c r="BN93" s="683"/>
      <c r="BO93" s="683"/>
      <c r="BP93" s="684"/>
      <c r="BQ93" s="683"/>
      <c r="BR93" s="691"/>
      <c r="BS93" s="691"/>
      <c r="BT93" s="691"/>
      <c r="BU93" s="691"/>
      <c r="BV93" s="691"/>
      <c r="BW93" s="691"/>
      <c r="BX93" s="321">
        <f>BX87</f>
        <v>0</v>
      </c>
      <c r="BY93" s="626"/>
      <c r="BZ93" s="626"/>
      <c r="CA93" s="626"/>
      <c r="CB93" s="626"/>
      <c r="CC93" s="626"/>
      <c r="CD93" s="626"/>
      <c r="CE93" s="321">
        <f>CE87</f>
        <v>0</v>
      </c>
      <c r="CF93" s="626"/>
      <c r="CG93" s="626"/>
      <c r="CH93" s="626"/>
      <c r="CI93" s="626"/>
      <c r="CJ93" s="626"/>
      <c r="CK93" s="626"/>
      <c r="CL93" s="321">
        <f>SUM(BX93:CK93)</f>
        <v>0</v>
      </c>
      <c r="CM93" s="626"/>
      <c r="CN93" s="626"/>
      <c r="CO93" s="626"/>
      <c r="CP93" s="626"/>
      <c r="CQ93" s="626"/>
      <c r="CR93" s="626"/>
      <c r="CS93" s="685"/>
      <c r="CT93" s="685"/>
      <c r="CU93" s="685"/>
      <c r="CV93" s="685"/>
      <c r="CW93" s="685"/>
      <c r="CX93" s="685"/>
      <c r="CY93" s="686"/>
      <c r="DA93" s="16"/>
      <c r="DF93" s="16"/>
    </row>
    <row r="94" spans="1:110" ht="11.25" customHeight="1" thickBot="1">
      <c r="M94" s="16"/>
      <c r="R94" s="16"/>
      <c r="U94" s="17"/>
      <c r="V94" s="17"/>
      <c r="W94" s="17"/>
      <c r="AB94" s="32"/>
      <c r="AC94" s="32"/>
      <c r="AD94" s="32"/>
      <c r="AE94" s="32"/>
      <c r="AF94" s="32"/>
      <c r="AG94" s="32"/>
      <c r="AH94" s="32"/>
      <c r="AI94" s="32"/>
      <c r="AJ94" s="32"/>
      <c r="BC94" s="17"/>
      <c r="BS94" s="17"/>
      <c r="BT94" s="17"/>
      <c r="DA94" s="16"/>
      <c r="DF94" s="16"/>
    </row>
    <row r="95" spans="1:110" ht="15" customHeight="1">
      <c r="A95" s="433" t="s">
        <v>14</v>
      </c>
      <c r="B95" s="434"/>
      <c r="C95" s="434"/>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246"/>
      <c r="AB95" s="675">
        <v>1</v>
      </c>
      <c r="AC95" s="673"/>
      <c r="AD95" s="673"/>
      <c r="AE95" s="673">
        <v>5</v>
      </c>
      <c r="AF95" s="673"/>
      <c r="AG95" s="673"/>
      <c r="AH95" s="673">
        <v>2</v>
      </c>
      <c r="AI95" s="673"/>
      <c r="AJ95" s="674"/>
      <c r="AK95" s="1447"/>
      <c r="AL95" s="1447"/>
      <c r="AM95" s="1447"/>
      <c r="AN95" s="1447"/>
      <c r="AO95" s="1447"/>
      <c r="AP95" s="1447"/>
      <c r="AQ95" s="1447"/>
      <c r="AR95" s="1447"/>
      <c r="AS95" s="1447"/>
      <c r="AT95" s="1447"/>
      <c r="AU95" s="1447"/>
      <c r="AV95" s="1447"/>
      <c r="AW95" s="1447"/>
      <c r="AX95" s="1447"/>
      <c r="AY95" s="1447"/>
      <c r="AZ95" s="1447"/>
      <c r="BA95" s="347">
        <f>SUM(AK95:AZ95)</f>
        <v>0</v>
      </c>
      <c r="BB95" s="605"/>
      <c r="BC95" s="605"/>
      <c r="BD95" s="605"/>
      <c r="BE95" s="605"/>
      <c r="BF95" s="605"/>
      <c r="BG95" s="605"/>
      <c r="BH95" s="605"/>
      <c r="BI95" s="1447"/>
      <c r="BJ95" s="1447"/>
      <c r="BK95" s="1447"/>
      <c r="BL95" s="1447"/>
      <c r="BM95" s="1447"/>
      <c r="BN95" s="1447"/>
      <c r="BO95" s="1447"/>
      <c r="BP95" s="1505"/>
      <c r="BQ95" s="1447"/>
      <c r="BR95" s="605"/>
      <c r="BS95" s="605"/>
      <c r="BT95" s="605"/>
      <c r="BU95" s="605"/>
      <c r="BV95" s="605"/>
      <c r="BW95" s="605"/>
      <c r="BX95" s="1447">
        <v>9900</v>
      </c>
      <c r="BY95" s="1447"/>
      <c r="BZ95" s="1447"/>
      <c r="CA95" s="1447"/>
      <c r="CB95" s="1447"/>
      <c r="CC95" s="1447"/>
      <c r="CD95" s="1447"/>
      <c r="CE95" s="1447">
        <v>5700</v>
      </c>
      <c r="CF95" s="1447"/>
      <c r="CG95" s="1447"/>
      <c r="CH95" s="1447"/>
      <c r="CI95" s="1447"/>
      <c r="CJ95" s="1447"/>
      <c r="CK95" s="1447"/>
      <c r="CL95" s="347">
        <f>SUM(BX95:CK95)</f>
        <v>15600</v>
      </c>
      <c r="CM95" s="347"/>
      <c r="CN95" s="347"/>
      <c r="CO95" s="347"/>
      <c r="CP95" s="347"/>
      <c r="CQ95" s="347"/>
      <c r="CR95" s="347"/>
      <c r="CS95" s="1447">
        <v>880</v>
      </c>
      <c r="CT95" s="1447"/>
      <c r="CU95" s="1447"/>
      <c r="CV95" s="1447"/>
      <c r="CW95" s="1447"/>
      <c r="CX95" s="1447"/>
      <c r="CY95" s="1517"/>
      <c r="DA95" s="16"/>
      <c r="DF95" s="16"/>
    </row>
    <row r="96" spans="1:110" ht="15" customHeight="1">
      <c r="A96" s="548"/>
      <c r="B96" s="551"/>
      <c r="C96" s="551"/>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669">
        <v>1</v>
      </c>
      <c r="AC96" s="670"/>
      <c r="AD96" s="670"/>
      <c r="AE96" s="670">
        <v>6</v>
      </c>
      <c r="AF96" s="670"/>
      <c r="AG96" s="670"/>
      <c r="AH96" s="670">
        <v>2</v>
      </c>
      <c r="AI96" s="670"/>
      <c r="AJ96" s="671"/>
      <c r="AK96" s="1448"/>
      <c r="AL96" s="1448"/>
      <c r="AM96" s="1448"/>
      <c r="AN96" s="1448"/>
      <c r="AO96" s="1448"/>
      <c r="AP96" s="1448"/>
      <c r="AQ96" s="1448"/>
      <c r="AR96" s="1448"/>
      <c r="AS96" s="309"/>
      <c r="AT96" s="309"/>
      <c r="AU96" s="309"/>
      <c r="AV96" s="309"/>
      <c r="AW96" s="309"/>
      <c r="AX96" s="309"/>
      <c r="AY96" s="309"/>
      <c r="AZ96" s="309"/>
      <c r="BA96" s="330">
        <f>SUM(AK96:AZ96)</f>
        <v>0</v>
      </c>
      <c r="BB96" s="619"/>
      <c r="BC96" s="619"/>
      <c r="BD96" s="619"/>
      <c r="BE96" s="619"/>
      <c r="BF96" s="619"/>
      <c r="BG96" s="619"/>
      <c r="BH96" s="619"/>
      <c r="BI96" s="309"/>
      <c r="BJ96" s="309"/>
      <c r="BK96" s="309"/>
      <c r="BL96" s="309"/>
      <c r="BM96" s="309"/>
      <c r="BN96" s="309"/>
      <c r="BO96" s="309"/>
      <c r="BP96" s="676"/>
      <c r="BQ96" s="309"/>
      <c r="BR96" s="310"/>
      <c r="BS96" s="310"/>
      <c r="BT96" s="310"/>
      <c r="BU96" s="310"/>
      <c r="BV96" s="310"/>
      <c r="BW96" s="310"/>
      <c r="BX96" s="1448"/>
      <c r="BY96" s="1448"/>
      <c r="BZ96" s="1448"/>
      <c r="CA96" s="1448"/>
      <c r="CB96" s="1448"/>
      <c r="CC96" s="1448"/>
      <c r="CD96" s="1448"/>
      <c r="CE96" s="1448"/>
      <c r="CF96" s="1448"/>
      <c r="CG96" s="1448"/>
      <c r="CH96" s="1448"/>
      <c r="CI96" s="1448"/>
      <c r="CJ96" s="1448"/>
      <c r="CK96" s="1448"/>
      <c r="CL96" s="330">
        <f>SUM(BX96:CK96)</f>
        <v>0</v>
      </c>
      <c r="CM96" s="330"/>
      <c r="CN96" s="330"/>
      <c r="CO96" s="330"/>
      <c r="CP96" s="330"/>
      <c r="CQ96" s="330"/>
      <c r="CR96" s="330"/>
      <c r="CS96" s="1448"/>
      <c r="CT96" s="1448"/>
      <c r="CU96" s="1448"/>
      <c r="CV96" s="1448"/>
      <c r="CW96" s="1448"/>
      <c r="CX96" s="1448"/>
      <c r="CY96" s="1521"/>
      <c r="DA96" s="16"/>
      <c r="DF96" s="16"/>
    </row>
    <row r="97" spans="1:137" ht="15" customHeight="1">
      <c r="A97" s="548"/>
      <c r="B97" s="551"/>
      <c r="C97" s="551"/>
      <c r="D97" s="551"/>
      <c r="E97" s="551"/>
      <c r="F97" s="552"/>
      <c r="G97" s="731" t="s">
        <v>333</v>
      </c>
      <c r="H97" s="732"/>
      <c r="I97" s="732"/>
      <c r="J97" s="732"/>
      <c r="K97" s="732"/>
      <c r="L97" s="732"/>
      <c r="M97" s="732"/>
      <c r="N97" s="732"/>
      <c r="O97" s="732"/>
      <c r="P97" s="732"/>
      <c r="Q97" s="732"/>
      <c r="R97" s="732"/>
      <c r="S97" s="732"/>
      <c r="T97" s="732"/>
      <c r="U97" s="732"/>
      <c r="V97" s="732"/>
      <c r="W97" s="732"/>
      <c r="X97" s="732"/>
      <c r="Y97" s="732"/>
      <c r="Z97" s="732"/>
      <c r="AA97" s="732"/>
      <c r="AB97" s="669">
        <v>1</v>
      </c>
      <c r="AC97" s="670"/>
      <c r="AD97" s="670"/>
      <c r="AE97" s="670">
        <v>7</v>
      </c>
      <c r="AF97" s="670"/>
      <c r="AG97" s="670"/>
      <c r="AH97" s="670">
        <v>2</v>
      </c>
      <c r="AI97" s="670"/>
      <c r="AJ97" s="671"/>
      <c r="AK97" s="1448"/>
      <c r="AL97" s="1448"/>
      <c r="AM97" s="1448"/>
      <c r="AN97" s="1448"/>
      <c r="AO97" s="1448"/>
      <c r="AP97" s="1448"/>
      <c r="AQ97" s="1448"/>
      <c r="AR97" s="1448"/>
      <c r="AS97" s="309"/>
      <c r="AT97" s="309"/>
      <c r="AU97" s="309"/>
      <c r="AV97" s="309"/>
      <c r="AW97" s="309"/>
      <c r="AX97" s="309"/>
      <c r="AY97" s="309"/>
      <c r="AZ97" s="309"/>
      <c r="BA97" s="330">
        <f>SUM(AK97:AZ97)</f>
        <v>0</v>
      </c>
      <c r="BB97" s="619"/>
      <c r="BC97" s="619"/>
      <c r="BD97" s="619"/>
      <c r="BE97" s="619"/>
      <c r="BF97" s="619"/>
      <c r="BG97" s="619"/>
      <c r="BH97" s="619"/>
      <c r="BI97" s="309"/>
      <c r="BJ97" s="309"/>
      <c r="BK97" s="309"/>
      <c r="BL97" s="309"/>
      <c r="BM97" s="309"/>
      <c r="BN97" s="309"/>
      <c r="BO97" s="309"/>
      <c r="BP97" s="676"/>
      <c r="BQ97" s="309"/>
      <c r="BR97" s="310"/>
      <c r="BS97" s="310"/>
      <c r="BT97" s="310"/>
      <c r="BU97" s="310"/>
      <c r="BV97" s="310"/>
      <c r="BW97" s="310"/>
      <c r="BX97" s="1448"/>
      <c r="BY97" s="1448"/>
      <c r="BZ97" s="1448"/>
      <c r="CA97" s="1448"/>
      <c r="CB97" s="1448"/>
      <c r="CC97" s="1448"/>
      <c r="CD97" s="1448"/>
      <c r="CE97" s="1448"/>
      <c r="CF97" s="1448"/>
      <c r="CG97" s="1448"/>
      <c r="CH97" s="1448"/>
      <c r="CI97" s="1448"/>
      <c r="CJ97" s="1448"/>
      <c r="CK97" s="1448"/>
      <c r="CL97" s="330">
        <f>SUM(BX97:CK97)</f>
        <v>0</v>
      </c>
      <c r="CM97" s="330"/>
      <c r="CN97" s="330"/>
      <c r="CO97" s="330"/>
      <c r="CP97" s="330"/>
      <c r="CQ97" s="330"/>
      <c r="CR97" s="330"/>
      <c r="CS97" s="1448"/>
      <c r="CT97" s="1448"/>
      <c r="CU97" s="1448"/>
      <c r="CV97" s="1448"/>
      <c r="CW97" s="1448"/>
      <c r="CX97" s="1448"/>
      <c r="CY97" s="1521"/>
      <c r="DA97" s="16"/>
      <c r="DF97" s="16"/>
    </row>
    <row r="98" spans="1:137"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246"/>
      <c r="AB98" s="689">
        <v>1</v>
      </c>
      <c r="AC98" s="690"/>
      <c r="AD98" s="690"/>
      <c r="AE98" s="690">
        <v>8</v>
      </c>
      <c r="AF98" s="690"/>
      <c r="AG98" s="690"/>
      <c r="AH98" s="690">
        <v>2</v>
      </c>
      <c r="AI98" s="690"/>
      <c r="AJ98" s="681"/>
      <c r="AK98" s="321">
        <f>SUM(AK95:AR97)</f>
        <v>0</v>
      </c>
      <c r="AL98" s="321"/>
      <c r="AM98" s="321"/>
      <c r="AN98" s="321"/>
      <c r="AO98" s="321"/>
      <c r="AP98" s="321"/>
      <c r="AQ98" s="321"/>
      <c r="AR98" s="321"/>
      <c r="AS98" s="321">
        <f>SUM(AS95:AZ97)</f>
        <v>0</v>
      </c>
      <c r="AT98" s="321"/>
      <c r="AU98" s="321"/>
      <c r="AV98" s="321"/>
      <c r="AW98" s="321"/>
      <c r="AX98" s="321"/>
      <c r="AY98" s="321"/>
      <c r="AZ98" s="321"/>
      <c r="BA98" s="321">
        <f>SUM(AK98:AZ98)</f>
        <v>0</v>
      </c>
      <c r="BB98" s="626"/>
      <c r="BC98" s="626"/>
      <c r="BD98" s="626"/>
      <c r="BE98" s="626"/>
      <c r="BF98" s="626"/>
      <c r="BG98" s="626"/>
      <c r="BH98" s="626"/>
      <c r="BI98" s="321">
        <f>SUM(BI95:BP97)</f>
        <v>0</v>
      </c>
      <c r="BJ98" s="321"/>
      <c r="BK98" s="321"/>
      <c r="BL98" s="321"/>
      <c r="BM98" s="321"/>
      <c r="BN98" s="321"/>
      <c r="BO98" s="321"/>
      <c r="BP98" s="484"/>
      <c r="BQ98" s="321">
        <f>SUM(BQ95:BW97)</f>
        <v>0</v>
      </c>
      <c r="BR98" s="626"/>
      <c r="BS98" s="626"/>
      <c r="BT98" s="626"/>
      <c r="BU98" s="626"/>
      <c r="BV98" s="626"/>
      <c r="BW98" s="626"/>
      <c r="BX98" s="321">
        <f>SUM(BX95:CD97)</f>
        <v>9900</v>
      </c>
      <c r="BY98" s="626"/>
      <c r="BZ98" s="626"/>
      <c r="CA98" s="626"/>
      <c r="CB98" s="626"/>
      <c r="CC98" s="626"/>
      <c r="CD98" s="626"/>
      <c r="CE98" s="321">
        <f>SUM(CE95:CK97)</f>
        <v>5700</v>
      </c>
      <c r="CF98" s="626"/>
      <c r="CG98" s="626"/>
      <c r="CH98" s="626"/>
      <c r="CI98" s="626"/>
      <c r="CJ98" s="626"/>
      <c r="CK98" s="626"/>
      <c r="CL98" s="321">
        <f>SUM(BX98:CK98)</f>
        <v>15600</v>
      </c>
      <c r="CM98" s="321"/>
      <c r="CN98" s="321"/>
      <c r="CO98" s="321"/>
      <c r="CP98" s="321"/>
      <c r="CQ98" s="321"/>
      <c r="CR98" s="321"/>
      <c r="CS98" s="321">
        <f>SUM(CS95:CY97)</f>
        <v>880</v>
      </c>
      <c r="CT98" s="626"/>
      <c r="CU98" s="626"/>
      <c r="CV98" s="626"/>
      <c r="CW98" s="626"/>
      <c r="CX98" s="626"/>
      <c r="CY98" s="627"/>
      <c r="DA98" s="16"/>
      <c r="DF98" s="16"/>
    </row>
    <row r="99" spans="1:137" s="17" customFormat="1" ht="15" customHeight="1">
      <c r="A99" s="35"/>
      <c r="B99" s="40"/>
      <c r="C99" s="40"/>
      <c r="D99" s="36"/>
      <c r="E99" s="36"/>
      <c r="F99" s="36"/>
      <c r="G99" s="138"/>
      <c r="H99" s="138"/>
      <c r="I99" s="138"/>
      <c r="J99" s="138"/>
      <c r="K99" s="138"/>
      <c r="L99" s="138"/>
      <c r="M99" s="138"/>
      <c r="N99" s="138"/>
      <c r="O99" s="138"/>
      <c r="P99" s="138"/>
      <c r="Q99" s="138"/>
      <c r="R99" s="138"/>
      <c r="S99" s="138"/>
      <c r="T99" s="138"/>
      <c r="U99" s="138"/>
      <c r="V99" s="138"/>
      <c r="W99" s="138"/>
      <c r="X99" s="138"/>
      <c r="Y99" s="138"/>
      <c r="Z99" s="138"/>
      <c r="AA99" s="138"/>
      <c r="AB99" s="37"/>
      <c r="AC99" s="37"/>
      <c r="AD99" s="37"/>
      <c r="AE99" s="37"/>
      <c r="AF99" s="37"/>
      <c r="AG99" s="37"/>
      <c r="AH99" s="37"/>
      <c r="AI99" s="37"/>
      <c r="AJ99" s="37"/>
      <c r="AK99" s="143"/>
      <c r="AL99" s="41"/>
      <c r="AM99" s="41"/>
      <c r="AN99" s="41"/>
      <c r="AO99" s="41"/>
      <c r="AP99" s="41"/>
      <c r="AQ99" s="41"/>
      <c r="AR99" s="41"/>
      <c r="AS99" s="41"/>
      <c r="AT99" s="143"/>
      <c r="AU99" s="41"/>
      <c r="AV99" s="41"/>
      <c r="AW99" s="41"/>
      <c r="AX99" s="41"/>
      <c r="AY99" s="41"/>
      <c r="AZ99" s="41"/>
      <c r="BA99" s="41"/>
      <c r="BB99" s="143"/>
      <c r="BC99" s="143"/>
      <c r="BD99" s="143"/>
      <c r="BE99" s="143"/>
      <c r="BF99" s="143"/>
      <c r="BG99" s="143"/>
      <c r="BH99" s="143"/>
      <c r="BI99" s="143"/>
      <c r="BJ99" s="143"/>
      <c r="BK99" s="143"/>
      <c r="BL99" s="143"/>
      <c r="BM99" s="143"/>
      <c r="BN99" s="143"/>
      <c r="BO99" s="143"/>
      <c r="BP99" s="143"/>
      <c r="BQ99" s="143"/>
      <c r="BR99" s="143"/>
      <c r="BS99" s="143"/>
      <c r="BT99" s="143"/>
      <c r="BU99" s="143"/>
      <c r="BV99" s="144"/>
      <c r="BW99" s="144"/>
      <c r="BX99" s="144"/>
      <c r="BY99" s="144"/>
      <c r="BZ99" s="144"/>
      <c r="CA99" s="144"/>
      <c r="CB99" s="144"/>
      <c r="CC99" s="144"/>
      <c r="CD99" s="144"/>
      <c r="CE99" s="37"/>
      <c r="CF99" s="37"/>
      <c r="CG99" s="37"/>
      <c r="CH99" s="37"/>
      <c r="CI99" s="37"/>
      <c r="CJ99" s="37"/>
      <c r="CK99" s="37"/>
      <c r="CL99" s="37"/>
      <c r="CM99" s="37"/>
      <c r="CN99" s="143"/>
      <c r="CO99" s="144"/>
      <c r="CP99" s="144"/>
      <c r="CQ99" s="144"/>
      <c r="CR99" s="144"/>
      <c r="CS99" s="144"/>
      <c r="CT99" s="144"/>
      <c r="CU99" s="144"/>
      <c r="CV99" s="144"/>
      <c r="CW99" s="144"/>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row>
    <row r="100" spans="1:137" s="152" customFormat="1" ht="12.75" customHeight="1">
      <c r="A100" s="631"/>
      <c r="B100" s="631"/>
      <c r="C100" s="631"/>
      <c r="D100" s="631"/>
      <c r="E100" s="631"/>
      <c r="F100" s="631"/>
      <c r="G100" s="632"/>
      <c r="H100" s="633" t="s">
        <v>62</v>
      </c>
      <c r="I100" s="266"/>
      <c r="J100" s="266"/>
      <c r="K100" s="266"/>
      <c r="L100" s="266"/>
      <c r="M100" s="266"/>
      <c r="N100" s="266"/>
      <c r="O100" s="266"/>
      <c r="P100" s="266"/>
      <c r="Q100" s="266"/>
      <c r="R100" s="266"/>
      <c r="S100" s="266"/>
      <c r="T100" s="266"/>
      <c r="U100" s="266"/>
      <c r="V100" s="266"/>
      <c r="W100" s="266"/>
      <c r="X100" s="266"/>
      <c r="Y100" s="267"/>
      <c r="Z100" s="634" t="s">
        <v>517</v>
      </c>
      <c r="AA100" s="266"/>
      <c r="AB100" s="266"/>
      <c r="AC100" s="266"/>
      <c r="AD100" s="266"/>
      <c r="AE100" s="267"/>
      <c r="AF100" s="733" t="str">
        <f>"第53表　課税標準額段階別"&amp; LEFT(表00!AA1,6) &amp; "分所得割額等に関する調
　　　　　　　　　　　　　　　　　【農業所得者】（つづき）
第7表関係　(2)所得控除額に関する調"</f>
        <v>第53表　課税標準額段階別平成29年度分所得割額等に関する調
　　　　　　　　　　　　　　　　　【農業所得者】（つづき）
第7表関係　(2)所得控除額に関する調</v>
      </c>
      <c r="AG100" s="733"/>
      <c r="AH100" s="733"/>
      <c r="AI100" s="733"/>
      <c r="AJ100" s="733"/>
      <c r="AK100" s="733"/>
      <c r="AL100" s="733"/>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33"/>
      <c r="BQ100" s="733"/>
      <c r="BR100" s="733"/>
      <c r="BS100" s="733"/>
      <c r="BT100" s="733"/>
      <c r="BU100" s="733"/>
      <c r="BV100" s="733"/>
      <c r="BW100" s="733"/>
      <c r="BX100" s="733"/>
      <c r="BY100" s="733"/>
      <c r="BZ100" s="733"/>
      <c r="CA100" s="733"/>
      <c r="CB100" s="733"/>
      <c r="CC100" s="733"/>
      <c r="CD100" s="733"/>
      <c r="CE100" s="733"/>
      <c r="CF100" s="733"/>
      <c r="CG100" s="733"/>
      <c r="CH100" s="733"/>
      <c r="CI100" s="733"/>
      <c r="CJ100" s="733"/>
      <c r="CK100" s="733"/>
      <c r="CL100" s="733"/>
      <c r="CM100" s="733"/>
      <c r="CN100" s="733"/>
      <c r="CO100" s="733"/>
      <c r="CP100" s="733"/>
      <c r="CQ100" s="733"/>
      <c r="CR100" s="733"/>
      <c r="CS100" s="733"/>
      <c r="CT100" s="733"/>
      <c r="CU100" s="733"/>
      <c r="CV100" s="733"/>
      <c r="CW100" s="733"/>
      <c r="CX100" s="733"/>
      <c r="CY100" s="624" t="s">
        <v>608</v>
      </c>
      <c r="CZ100" s="624"/>
      <c r="DA100" s="624"/>
      <c r="DB100" s="624"/>
      <c r="DC100" s="624"/>
      <c r="DD100" s="624"/>
      <c r="DE100" s="624"/>
      <c r="DF100" s="624"/>
      <c r="DG100" s="624"/>
      <c r="DH100" s="624"/>
      <c r="DI100" s="624"/>
      <c r="DJ100" s="624"/>
      <c r="DK100" s="290" t="str">
        <f>DK1</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37" s="152" customFormat="1" ht="13.15" customHeight="1" thickBot="1">
      <c r="A101" s="631"/>
      <c r="B101" s="631"/>
      <c r="C101" s="631"/>
      <c r="D101" s="631"/>
      <c r="E101" s="631"/>
      <c r="F101" s="631"/>
      <c r="G101" s="632"/>
      <c r="H101" s="268"/>
      <c r="I101" s="269"/>
      <c r="J101" s="269"/>
      <c r="K101" s="269"/>
      <c r="L101" s="269"/>
      <c r="M101" s="269"/>
      <c r="N101" s="269"/>
      <c r="O101" s="269"/>
      <c r="P101" s="269"/>
      <c r="Q101" s="269"/>
      <c r="R101" s="269"/>
      <c r="S101" s="269"/>
      <c r="T101" s="269"/>
      <c r="U101" s="269"/>
      <c r="V101" s="269"/>
      <c r="W101" s="269"/>
      <c r="X101" s="269"/>
      <c r="Y101" s="270"/>
      <c r="Z101" s="268"/>
      <c r="AA101" s="269"/>
      <c r="AB101" s="269"/>
      <c r="AC101" s="269"/>
      <c r="AD101" s="269"/>
      <c r="AE101" s="270"/>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S101" s="733"/>
      <c r="CT101" s="733"/>
      <c r="CU101" s="733"/>
      <c r="CV101" s="733"/>
      <c r="CW101" s="733"/>
      <c r="CX101" s="733"/>
      <c r="CY101" s="617"/>
      <c r="CZ101" s="617"/>
      <c r="DA101" s="617"/>
      <c r="DB101" s="617"/>
      <c r="DC101" s="617"/>
      <c r="DD101" s="617"/>
      <c r="DE101" s="617"/>
      <c r="DF101" s="617"/>
      <c r="DG101" s="617"/>
      <c r="DH101" s="617"/>
      <c r="DI101" s="617"/>
      <c r="DJ101" s="617"/>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37" s="152" customFormat="1" ht="25.5" customHeight="1" thickBot="1">
      <c r="A102" s="651"/>
      <c r="B102" s="651"/>
      <c r="C102" s="651"/>
      <c r="D102" s="651"/>
      <c r="E102" s="651"/>
      <c r="F102" s="651"/>
      <c r="G102" s="672"/>
      <c r="H102" s="635">
        <f>H3</f>
        <v>4</v>
      </c>
      <c r="I102" s="652"/>
      <c r="J102" s="653"/>
      <c r="K102" s="635">
        <f>K3</f>
        <v>2</v>
      </c>
      <c r="L102" s="652"/>
      <c r="M102" s="653"/>
      <c r="N102" s="635">
        <f>N3</f>
        <v>2</v>
      </c>
      <c r="O102" s="652"/>
      <c r="P102" s="653"/>
      <c r="Q102" s="635">
        <f>Q3</f>
        <v>0</v>
      </c>
      <c r="R102" s="652"/>
      <c r="S102" s="653"/>
      <c r="T102" s="635">
        <f>T3</f>
        <v>2</v>
      </c>
      <c r="U102" s="652"/>
      <c r="V102" s="653"/>
      <c r="W102" s="635">
        <f>W3</f>
        <v>9</v>
      </c>
      <c r="X102" s="652"/>
      <c r="Y102" s="653"/>
      <c r="Z102" s="625">
        <v>5</v>
      </c>
      <c r="AA102" s="276"/>
      <c r="AB102" s="277"/>
      <c r="AC102" s="635">
        <v>3</v>
      </c>
      <c r="AD102" s="279"/>
      <c r="AE102" s="280"/>
      <c r="AF102" s="733"/>
      <c r="AG102" s="733"/>
      <c r="AH102" s="733"/>
      <c r="AI102" s="733"/>
      <c r="AJ102" s="733"/>
      <c r="AK102" s="733"/>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33"/>
      <c r="BQ102" s="733"/>
      <c r="BR102" s="733"/>
      <c r="BS102" s="733"/>
      <c r="BT102" s="733"/>
      <c r="BU102" s="733"/>
      <c r="BV102" s="733"/>
      <c r="BW102" s="733"/>
      <c r="BX102" s="733"/>
      <c r="BY102" s="733"/>
      <c r="BZ102" s="733"/>
      <c r="CA102" s="733"/>
      <c r="CB102" s="733"/>
      <c r="CC102" s="733"/>
      <c r="CD102" s="733"/>
      <c r="CE102" s="733"/>
      <c r="CF102" s="733"/>
      <c r="CG102" s="733"/>
      <c r="CH102" s="733"/>
      <c r="CI102" s="733"/>
      <c r="CJ102" s="733"/>
      <c r="CK102" s="733"/>
      <c r="CL102" s="733"/>
      <c r="CM102" s="733"/>
      <c r="CN102" s="733"/>
      <c r="CO102" s="733"/>
      <c r="CP102" s="733"/>
      <c r="CQ102" s="733"/>
      <c r="CR102" s="733"/>
      <c r="CS102" s="733"/>
      <c r="CT102" s="733"/>
      <c r="CU102" s="733"/>
      <c r="CV102" s="733"/>
      <c r="CW102" s="733"/>
      <c r="CX102" s="733"/>
      <c r="CY102" s="617" t="s">
        <v>515</v>
      </c>
      <c r="CZ102" s="617"/>
      <c r="DA102" s="617"/>
      <c r="DB102" s="617"/>
      <c r="DC102" s="617"/>
      <c r="DD102" s="617"/>
      <c r="DE102" s="617"/>
      <c r="DF102" s="617"/>
      <c r="DG102" s="617"/>
      <c r="DH102" s="617"/>
      <c r="DI102" s="617"/>
      <c r="DJ102" s="617"/>
      <c r="DK102" s="289" t="str">
        <f>DK3</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37" ht="15" customHeight="1">
      <c r="AF103" s="733"/>
      <c r="AG103" s="733"/>
      <c r="AH103" s="733"/>
      <c r="AI103" s="733"/>
      <c r="AJ103" s="733"/>
      <c r="AK103" s="733"/>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33"/>
      <c r="BQ103" s="733"/>
      <c r="BR103" s="733"/>
      <c r="BS103" s="733"/>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3"/>
      <c r="CT103" s="733"/>
      <c r="CU103" s="733"/>
      <c r="CV103" s="733"/>
      <c r="CW103" s="733"/>
      <c r="CX103" s="733"/>
    </row>
    <row r="105" spans="1:137" ht="15" customHeight="1">
      <c r="AK105" s="271" t="s">
        <v>290</v>
      </c>
      <c r="AL105" s="271"/>
      <c r="AM105" s="271"/>
      <c r="AN105" s="271"/>
      <c r="AO105" s="271"/>
      <c r="AP105" s="271"/>
      <c r="AQ105" s="271"/>
      <c r="AR105" s="271"/>
      <c r="AS105" s="271"/>
      <c r="AT105" s="271"/>
      <c r="AU105" s="271" t="s">
        <v>188</v>
      </c>
      <c r="AV105" s="271"/>
      <c r="AW105" s="271"/>
      <c r="AX105" s="271"/>
      <c r="AY105" s="271"/>
      <c r="AZ105" s="271"/>
      <c r="BA105" s="271"/>
      <c r="BB105" s="271"/>
      <c r="BC105" s="271"/>
      <c r="BD105" s="271"/>
      <c r="BE105" s="271" t="s">
        <v>480</v>
      </c>
      <c r="BF105" s="271"/>
      <c r="BG105" s="271"/>
      <c r="BH105" s="271"/>
      <c r="BI105" s="271"/>
      <c r="BJ105" s="271"/>
      <c r="BK105" s="271"/>
      <c r="BL105" s="271"/>
      <c r="BM105" s="271"/>
      <c r="BN105" s="271"/>
      <c r="BO105" s="271" t="s">
        <v>481</v>
      </c>
      <c r="BP105" s="271"/>
      <c r="BQ105" s="271"/>
      <c r="BR105" s="271"/>
      <c r="BS105" s="271"/>
      <c r="BT105" s="271"/>
      <c r="BU105" s="271"/>
      <c r="BV105" s="271"/>
      <c r="BW105" s="271"/>
      <c r="BX105" s="271"/>
      <c r="BY105" s="271" t="s">
        <v>482</v>
      </c>
      <c r="BZ105" s="271"/>
      <c r="CA105" s="271"/>
      <c r="CB105" s="271"/>
      <c r="CC105" s="271"/>
      <c r="CD105" s="271"/>
      <c r="CE105" s="271"/>
      <c r="CF105" s="271"/>
      <c r="CG105" s="271"/>
      <c r="CH105" s="271"/>
      <c r="CI105" s="271" t="s">
        <v>661</v>
      </c>
      <c r="CJ105" s="271"/>
      <c r="CK105" s="271"/>
      <c r="CL105" s="271"/>
      <c r="CM105" s="271"/>
      <c r="CN105" s="271"/>
      <c r="CO105" s="271"/>
      <c r="CP105" s="271"/>
      <c r="CQ105" s="271"/>
      <c r="CR105" s="271"/>
      <c r="CS105" s="271" t="s">
        <v>476</v>
      </c>
      <c r="CT105" s="271"/>
      <c r="CU105" s="271"/>
      <c r="CV105" s="271"/>
      <c r="CW105" s="271"/>
      <c r="CX105" s="271"/>
      <c r="CY105" s="271"/>
      <c r="CZ105" s="271"/>
      <c r="DA105" s="271"/>
      <c r="DB105" s="271"/>
      <c r="DC105" s="271" t="s">
        <v>362</v>
      </c>
      <c r="DD105" s="271"/>
      <c r="DE105" s="271"/>
      <c r="DF105" s="271"/>
      <c r="DG105" s="271"/>
      <c r="DH105" s="271"/>
      <c r="DI105" s="271"/>
      <c r="DJ105" s="271"/>
      <c r="DK105" s="271"/>
      <c r="DL105" s="271"/>
      <c r="DM105" s="271"/>
      <c r="DN105" s="271"/>
    </row>
    <row r="106" spans="1:137" ht="15" customHeight="1">
      <c r="A106" s="522" t="s">
        <v>338</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339</v>
      </c>
      <c r="AC106" s="201"/>
      <c r="AD106" s="201"/>
      <c r="AE106" s="201"/>
      <c r="AF106" s="201"/>
      <c r="AG106" s="201"/>
      <c r="AH106" s="201"/>
      <c r="AI106" s="201"/>
      <c r="AJ106" s="202"/>
      <c r="AK106" s="245" t="s">
        <v>213</v>
      </c>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7"/>
      <c r="CI106" s="200" t="s">
        <v>308</v>
      </c>
      <c r="CJ106" s="201"/>
      <c r="CK106" s="201"/>
      <c r="CL106" s="201"/>
      <c r="CM106" s="201"/>
      <c r="CN106" s="201"/>
      <c r="CO106" s="201"/>
      <c r="CP106" s="201"/>
      <c r="CQ106" s="201"/>
      <c r="CR106" s="202"/>
      <c r="CS106" s="200" t="s">
        <v>214</v>
      </c>
      <c r="CT106" s="201"/>
      <c r="CU106" s="201"/>
      <c r="CV106" s="201"/>
      <c r="CW106" s="201"/>
      <c r="CX106" s="201"/>
      <c r="CY106" s="201"/>
      <c r="CZ106" s="201"/>
      <c r="DA106" s="201"/>
      <c r="DB106" s="202"/>
      <c r="DC106" s="200" t="s">
        <v>641</v>
      </c>
      <c r="DD106" s="201"/>
      <c r="DE106" s="201"/>
      <c r="DF106" s="201"/>
      <c r="DG106" s="201"/>
      <c r="DH106" s="201"/>
      <c r="DI106" s="201"/>
      <c r="DJ106" s="201"/>
      <c r="DK106" s="201"/>
      <c r="DL106" s="201"/>
      <c r="DM106" s="201"/>
      <c r="DN106" s="202"/>
    </row>
    <row r="107" spans="1:137" ht="1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1"/>
      <c r="AK107" s="692" t="s">
        <v>684</v>
      </c>
      <c r="AL107" s="693"/>
      <c r="AM107" s="693"/>
      <c r="AN107" s="693"/>
      <c r="AO107" s="693"/>
      <c r="AP107" s="693"/>
      <c r="AQ107" s="693"/>
      <c r="AR107" s="693"/>
      <c r="AS107" s="693"/>
      <c r="AT107" s="694"/>
      <c r="AU107" s="692" t="s">
        <v>307</v>
      </c>
      <c r="AV107" s="693"/>
      <c r="AW107" s="693"/>
      <c r="AX107" s="693"/>
      <c r="AY107" s="693"/>
      <c r="AZ107" s="693"/>
      <c r="BA107" s="693"/>
      <c r="BB107" s="693"/>
      <c r="BC107" s="693"/>
      <c r="BD107" s="694"/>
      <c r="BE107" s="295" t="s">
        <v>202</v>
      </c>
      <c r="BF107" s="296"/>
      <c r="BG107" s="296"/>
      <c r="BH107" s="296"/>
      <c r="BI107" s="296"/>
      <c r="BJ107" s="296"/>
      <c r="BK107" s="296"/>
      <c r="BL107" s="296"/>
      <c r="BM107" s="296"/>
      <c r="BN107" s="297"/>
      <c r="BO107" s="295" t="s">
        <v>203</v>
      </c>
      <c r="BP107" s="296"/>
      <c r="BQ107" s="296"/>
      <c r="BR107" s="296"/>
      <c r="BS107" s="296"/>
      <c r="BT107" s="296"/>
      <c r="BU107" s="296"/>
      <c r="BV107" s="296"/>
      <c r="BW107" s="296"/>
      <c r="BX107" s="297"/>
      <c r="BY107" s="200" t="s">
        <v>376</v>
      </c>
      <c r="BZ107" s="201"/>
      <c r="CA107" s="201"/>
      <c r="CB107" s="201"/>
      <c r="CC107" s="201"/>
      <c r="CD107" s="201"/>
      <c r="CE107" s="201"/>
      <c r="CF107" s="201"/>
      <c r="CG107" s="201"/>
      <c r="CH107" s="202"/>
      <c r="CI107" s="219"/>
      <c r="CJ107" s="220"/>
      <c r="CK107" s="220"/>
      <c r="CL107" s="220"/>
      <c r="CM107" s="220"/>
      <c r="CN107" s="220"/>
      <c r="CO107" s="220"/>
      <c r="CP107" s="220"/>
      <c r="CQ107" s="220"/>
      <c r="CR107" s="221"/>
      <c r="CS107" s="219"/>
      <c r="CT107" s="220"/>
      <c r="CU107" s="220"/>
      <c r="CV107" s="220"/>
      <c r="CW107" s="220"/>
      <c r="CX107" s="220"/>
      <c r="CY107" s="220"/>
      <c r="CZ107" s="220"/>
      <c r="DA107" s="220"/>
      <c r="DB107" s="221"/>
      <c r="DC107" s="219"/>
      <c r="DD107" s="220"/>
      <c r="DE107" s="220"/>
      <c r="DF107" s="220"/>
      <c r="DG107" s="220"/>
      <c r="DH107" s="220"/>
      <c r="DI107" s="220"/>
      <c r="DJ107" s="220"/>
      <c r="DK107" s="220"/>
      <c r="DL107" s="220"/>
      <c r="DM107" s="220"/>
      <c r="DN107" s="221"/>
    </row>
    <row r="108" spans="1:137" ht="1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1"/>
      <c r="AK108" s="695"/>
      <c r="AL108" s="696"/>
      <c r="AM108" s="696"/>
      <c r="AN108" s="696"/>
      <c r="AO108" s="696"/>
      <c r="AP108" s="696"/>
      <c r="AQ108" s="696"/>
      <c r="AR108" s="696"/>
      <c r="AS108" s="696"/>
      <c r="AT108" s="697"/>
      <c r="AU108" s="695"/>
      <c r="AV108" s="696"/>
      <c r="AW108" s="696"/>
      <c r="AX108" s="696"/>
      <c r="AY108" s="696"/>
      <c r="AZ108" s="696"/>
      <c r="BA108" s="696"/>
      <c r="BB108" s="696"/>
      <c r="BC108" s="696"/>
      <c r="BD108" s="697"/>
      <c r="BE108" s="234"/>
      <c r="BF108" s="235"/>
      <c r="BG108" s="235"/>
      <c r="BH108" s="235"/>
      <c r="BI108" s="235"/>
      <c r="BJ108" s="235"/>
      <c r="BK108" s="235"/>
      <c r="BL108" s="235"/>
      <c r="BM108" s="235"/>
      <c r="BN108" s="236"/>
      <c r="BO108" s="234"/>
      <c r="BP108" s="235"/>
      <c r="BQ108" s="235"/>
      <c r="BR108" s="235"/>
      <c r="BS108" s="235"/>
      <c r="BT108" s="235"/>
      <c r="BU108" s="235"/>
      <c r="BV108" s="235"/>
      <c r="BW108" s="235"/>
      <c r="BX108" s="236"/>
      <c r="BY108" s="219"/>
      <c r="BZ108" s="220"/>
      <c r="CA108" s="220"/>
      <c r="CB108" s="220"/>
      <c r="CC108" s="220"/>
      <c r="CD108" s="220"/>
      <c r="CE108" s="220"/>
      <c r="CF108" s="220"/>
      <c r="CG108" s="220"/>
      <c r="CH108" s="221"/>
      <c r="CI108" s="219"/>
      <c r="CJ108" s="220"/>
      <c r="CK108" s="220"/>
      <c r="CL108" s="220"/>
      <c r="CM108" s="220"/>
      <c r="CN108" s="220"/>
      <c r="CO108" s="220"/>
      <c r="CP108" s="220"/>
      <c r="CQ108" s="220"/>
      <c r="CR108" s="221"/>
      <c r="CS108" s="219"/>
      <c r="CT108" s="220"/>
      <c r="CU108" s="220"/>
      <c r="CV108" s="220"/>
      <c r="CW108" s="220"/>
      <c r="CX108" s="220"/>
      <c r="CY108" s="220"/>
      <c r="CZ108" s="220"/>
      <c r="DA108" s="220"/>
      <c r="DB108" s="221"/>
      <c r="DC108" s="219"/>
      <c r="DD108" s="220"/>
      <c r="DE108" s="220"/>
      <c r="DF108" s="220"/>
      <c r="DG108" s="220"/>
      <c r="DH108" s="220"/>
      <c r="DI108" s="220"/>
      <c r="DJ108" s="220"/>
      <c r="DK108" s="220"/>
      <c r="DL108" s="220"/>
      <c r="DM108" s="220"/>
      <c r="DN108" s="221"/>
    </row>
    <row r="109" spans="1:137" ht="1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1"/>
      <c r="AK109" s="695"/>
      <c r="AL109" s="696"/>
      <c r="AM109" s="696"/>
      <c r="AN109" s="696"/>
      <c r="AO109" s="696"/>
      <c r="AP109" s="696"/>
      <c r="AQ109" s="696"/>
      <c r="AR109" s="696"/>
      <c r="AS109" s="696"/>
      <c r="AT109" s="697"/>
      <c r="AU109" s="695"/>
      <c r="AV109" s="696"/>
      <c r="AW109" s="696"/>
      <c r="AX109" s="696"/>
      <c r="AY109" s="696"/>
      <c r="AZ109" s="696"/>
      <c r="BA109" s="696"/>
      <c r="BB109" s="696"/>
      <c r="BC109" s="696"/>
      <c r="BD109" s="697"/>
      <c r="BE109" s="234"/>
      <c r="BF109" s="235"/>
      <c r="BG109" s="235"/>
      <c r="BH109" s="235"/>
      <c r="BI109" s="235"/>
      <c r="BJ109" s="235"/>
      <c r="BK109" s="235"/>
      <c r="BL109" s="235"/>
      <c r="BM109" s="235"/>
      <c r="BN109" s="236"/>
      <c r="BO109" s="234"/>
      <c r="BP109" s="235"/>
      <c r="BQ109" s="235"/>
      <c r="BR109" s="235"/>
      <c r="BS109" s="235"/>
      <c r="BT109" s="235"/>
      <c r="BU109" s="235"/>
      <c r="BV109" s="235"/>
      <c r="BW109" s="235"/>
      <c r="BX109" s="236"/>
      <c r="BY109" s="219"/>
      <c r="BZ109" s="220"/>
      <c r="CA109" s="220"/>
      <c r="CB109" s="220"/>
      <c r="CC109" s="220"/>
      <c r="CD109" s="220"/>
      <c r="CE109" s="220"/>
      <c r="CF109" s="220"/>
      <c r="CG109" s="220"/>
      <c r="CH109" s="221"/>
      <c r="CI109" s="219"/>
      <c r="CJ109" s="220"/>
      <c r="CK109" s="220"/>
      <c r="CL109" s="220"/>
      <c r="CM109" s="220"/>
      <c r="CN109" s="220"/>
      <c r="CO109" s="220"/>
      <c r="CP109" s="220"/>
      <c r="CQ109" s="220"/>
      <c r="CR109" s="221"/>
      <c r="CS109" s="219"/>
      <c r="CT109" s="220"/>
      <c r="CU109" s="220"/>
      <c r="CV109" s="220"/>
      <c r="CW109" s="220"/>
      <c r="CX109" s="220"/>
      <c r="CY109" s="220"/>
      <c r="CZ109" s="220"/>
      <c r="DA109" s="220"/>
      <c r="DB109" s="221"/>
      <c r="DC109" s="219"/>
      <c r="DD109" s="220"/>
      <c r="DE109" s="220"/>
      <c r="DF109" s="220"/>
      <c r="DG109" s="220"/>
      <c r="DH109" s="220"/>
      <c r="DI109" s="220"/>
      <c r="DJ109" s="220"/>
      <c r="DK109" s="220"/>
      <c r="DL109" s="220"/>
      <c r="DM109" s="220"/>
      <c r="DN109" s="221"/>
    </row>
    <row r="110" spans="1:137" ht="1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695"/>
      <c r="AL110" s="696"/>
      <c r="AM110" s="696"/>
      <c r="AN110" s="696"/>
      <c r="AO110" s="696"/>
      <c r="AP110" s="696"/>
      <c r="AQ110" s="696"/>
      <c r="AR110" s="696"/>
      <c r="AS110" s="696"/>
      <c r="AT110" s="697"/>
      <c r="AU110" s="695"/>
      <c r="AV110" s="696"/>
      <c r="AW110" s="696"/>
      <c r="AX110" s="696"/>
      <c r="AY110" s="696"/>
      <c r="AZ110" s="696"/>
      <c r="BA110" s="696"/>
      <c r="BB110" s="696"/>
      <c r="BC110" s="696"/>
      <c r="BD110" s="697"/>
      <c r="BE110" s="234"/>
      <c r="BF110" s="235"/>
      <c r="BG110" s="235"/>
      <c r="BH110" s="235"/>
      <c r="BI110" s="235"/>
      <c r="BJ110" s="235"/>
      <c r="BK110" s="235"/>
      <c r="BL110" s="235"/>
      <c r="BM110" s="235"/>
      <c r="BN110" s="236"/>
      <c r="BO110" s="234"/>
      <c r="BP110" s="235"/>
      <c r="BQ110" s="235"/>
      <c r="BR110" s="235"/>
      <c r="BS110" s="235"/>
      <c r="BT110" s="235"/>
      <c r="BU110" s="235"/>
      <c r="BV110" s="235"/>
      <c r="BW110" s="235"/>
      <c r="BX110" s="236"/>
      <c r="BY110" s="219"/>
      <c r="BZ110" s="220"/>
      <c r="CA110" s="220"/>
      <c r="CB110" s="220"/>
      <c r="CC110" s="220"/>
      <c r="CD110" s="220"/>
      <c r="CE110" s="220"/>
      <c r="CF110" s="220"/>
      <c r="CG110" s="220"/>
      <c r="CH110" s="221"/>
      <c r="CI110" s="219"/>
      <c r="CJ110" s="220"/>
      <c r="CK110" s="220"/>
      <c r="CL110" s="220"/>
      <c r="CM110" s="220"/>
      <c r="CN110" s="220"/>
      <c r="CO110" s="220"/>
      <c r="CP110" s="220"/>
      <c r="CQ110" s="220"/>
      <c r="CR110" s="221"/>
      <c r="CS110" s="219"/>
      <c r="CT110" s="220"/>
      <c r="CU110" s="220"/>
      <c r="CV110" s="220"/>
      <c r="CW110" s="220"/>
      <c r="CX110" s="220"/>
      <c r="CY110" s="220"/>
      <c r="CZ110" s="220"/>
      <c r="DA110" s="220"/>
      <c r="DB110" s="221"/>
      <c r="DC110" s="219"/>
      <c r="DD110" s="220"/>
      <c r="DE110" s="220"/>
      <c r="DF110" s="220"/>
      <c r="DG110" s="220"/>
      <c r="DH110" s="220"/>
      <c r="DI110" s="220"/>
      <c r="DJ110" s="220"/>
      <c r="DK110" s="220"/>
      <c r="DL110" s="220"/>
      <c r="DM110" s="220"/>
      <c r="DN110" s="221"/>
    </row>
    <row r="111" spans="1:137" ht="1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413"/>
      <c r="AC111" s="414"/>
      <c r="AD111" s="414"/>
      <c r="AE111" s="414"/>
      <c r="AF111" s="414"/>
      <c r="AG111" s="414"/>
      <c r="AH111" s="414"/>
      <c r="AI111" s="414"/>
      <c r="AJ111" s="415"/>
      <c r="AK111" s="535" t="s">
        <v>730</v>
      </c>
      <c r="AL111" s="536"/>
      <c r="AM111" s="536"/>
      <c r="AN111" s="536"/>
      <c r="AO111" s="536"/>
      <c r="AP111" s="536"/>
      <c r="AQ111" s="536"/>
      <c r="AR111" s="536"/>
      <c r="AS111" s="536"/>
      <c r="AT111" s="537"/>
      <c r="AU111" s="535" t="s">
        <v>730</v>
      </c>
      <c r="AV111" s="536"/>
      <c r="AW111" s="536"/>
      <c r="AX111" s="536"/>
      <c r="AY111" s="536"/>
      <c r="AZ111" s="536"/>
      <c r="BA111" s="536"/>
      <c r="BB111" s="536"/>
      <c r="BC111" s="536"/>
      <c r="BD111" s="537"/>
      <c r="BE111" s="535" t="s">
        <v>730</v>
      </c>
      <c r="BF111" s="536"/>
      <c r="BG111" s="536"/>
      <c r="BH111" s="536"/>
      <c r="BI111" s="536"/>
      <c r="BJ111" s="536"/>
      <c r="BK111" s="536"/>
      <c r="BL111" s="536"/>
      <c r="BM111" s="536"/>
      <c r="BN111" s="537"/>
      <c r="BO111" s="535" t="s">
        <v>730</v>
      </c>
      <c r="BP111" s="536"/>
      <c r="BQ111" s="536"/>
      <c r="BR111" s="536"/>
      <c r="BS111" s="536"/>
      <c r="BT111" s="536"/>
      <c r="BU111" s="536"/>
      <c r="BV111" s="536"/>
      <c r="BW111" s="536"/>
      <c r="BX111" s="537"/>
      <c r="BY111" s="535" t="s">
        <v>730</v>
      </c>
      <c r="BZ111" s="536"/>
      <c r="CA111" s="536"/>
      <c r="CB111" s="536"/>
      <c r="CC111" s="536"/>
      <c r="CD111" s="536"/>
      <c r="CE111" s="536"/>
      <c r="CF111" s="536"/>
      <c r="CG111" s="536"/>
      <c r="CH111" s="537"/>
      <c r="CI111" s="535" t="s">
        <v>730</v>
      </c>
      <c r="CJ111" s="536"/>
      <c r="CK111" s="536"/>
      <c r="CL111" s="536"/>
      <c r="CM111" s="536"/>
      <c r="CN111" s="536"/>
      <c r="CO111" s="536"/>
      <c r="CP111" s="536"/>
      <c r="CQ111" s="536"/>
      <c r="CR111" s="537"/>
      <c r="CS111" s="535" t="s">
        <v>730</v>
      </c>
      <c r="CT111" s="536"/>
      <c r="CU111" s="536"/>
      <c r="CV111" s="536"/>
      <c r="CW111" s="536"/>
      <c r="CX111" s="536"/>
      <c r="CY111" s="536"/>
      <c r="CZ111" s="536"/>
      <c r="DA111" s="536"/>
      <c r="DB111" s="537"/>
      <c r="DC111" s="535" t="s">
        <v>730</v>
      </c>
      <c r="DD111" s="536"/>
      <c r="DE111" s="536"/>
      <c r="DF111" s="536"/>
      <c r="DG111" s="536"/>
      <c r="DH111" s="536"/>
      <c r="DI111" s="536"/>
      <c r="DJ111" s="536"/>
      <c r="DK111" s="536"/>
      <c r="DL111" s="536"/>
      <c r="DM111" s="536"/>
      <c r="DN111" s="537"/>
    </row>
    <row r="112" spans="1:137" ht="22.5" customHeight="1">
      <c r="A112" s="433" t="s">
        <v>1</v>
      </c>
      <c r="B112" s="547"/>
      <c r="C112" s="547"/>
      <c r="D112" s="547"/>
      <c r="E112" s="547"/>
      <c r="F112" s="556"/>
      <c r="G112" s="245" t="s">
        <v>2</v>
      </c>
      <c r="H112" s="246"/>
      <c r="I112" s="246"/>
      <c r="J112" s="246"/>
      <c r="K112" s="246"/>
      <c r="L112" s="246"/>
      <c r="M112" s="246"/>
      <c r="N112" s="246"/>
      <c r="O112" s="246"/>
      <c r="P112" s="246"/>
      <c r="Q112" s="246"/>
      <c r="R112" s="246"/>
      <c r="S112" s="246"/>
      <c r="T112" s="246"/>
      <c r="U112" s="246"/>
      <c r="V112" s="246"/>
      <c r="W112" s="246"/>
      <c r="X112" s="246"/>
      <c r="Y112" s="246"/>
      <c r="Z112" s="246"/>
      <c r="AA112" s="513"/>
      <c r="AB112" s="606">
        <v>0</v>
      </c>
      <c r="AC112" s="603"/>
      <c r="AD112" s="607"/>
      <c r="AE112" s="602">
        <v>1</v>
      </c>
      <c r="AF112" s="603"/>
      <c r="AG112" s="607"/>
      <c r="AH112" s="602">
        <v>3</v>
      </c>
      <c r="AI112" s="603"/>
      <c r="AJ112" s="604"/>
      <c r="AK112" s="1447">
        <v>330</v>
      </c>
      <c r="AL112" s="605"/>
      <c r="AM112" s="605"/>
      <c r="AN112" s="605"/>
      <c r="AO112" s="605"/>
      <c r="AP112" s="605"/>
      <c r="AQ112" s="605"/>
      <c r="AR112" s="605"/>
      <c r="AS112" s="605"/>
      <c r="AT112" s="605"/>
      <c r="AU112" s="1447"/>
      <c r="AV112" s="605"/>
      <c r="AW112" s="605"/>
      <c r="AX112" s="605"/>
      <c r="AY112" s="605"/>
      <c r="AZ112" s="605"/>
      <c r="BA112" s="605"/>
      <c r="BB112" s="605"/>
      <c r="BC112" s="605"/>
      <c r="BD112" s="605"/>
      <c r="BE112" s="1447"/>
      <c r="BF112" s="605"/>
      <c r="BG112" s="605"/>
      <c r="BH112" s="605"/>
      <c r="BI112" s="605"/>
      <c r="BJ112" s="605"/>
      <c r="BK112" s="605"/>
      <c r="BL112" s="605"/>
      <c r="BM112" s="605"/>
      <c r="BN112" s="605"/>
      <c r="BO112" s="1447">
        <v>4950</v>
      </c>
      <c r="BP112" s="605"/>
      <c r="BQ112" s="605"/>
      <c r="BR112" s="605"/>
      <c r="BS112" s="605"/>
      <c r="BT112" s="605"/>
      <c r="BU112" s="605"/>
      <c r="BV112" s="605"/>
      <c r="BW112" s="605"/>
      <c r="BX112" s="605"/>
      <c r="BY112" s="347">
        <f t="shared" ref="BY112:BY121" si="4">SUM(AK112:BX112)</f>
        <v>5280</v>
      </c>
      <c r="BZ112" s="348"/>
      <c r="CA112" s="348"/>
      <c r="CB112" s="348"/>
      <c r="CC112" s="348"/>
      <c r="CD112" s="348"/>
      <c r="CE112" s="348"/>
      <c r="CF112" s="348"/>
      <c r="CG112" s="348"/>
      <c r="CH112" s="348"/>
      <c r="CI112" s="1447">
        <v>230</v>
      </c>
      <c r="CJ112" s="605"/>
      <c r="CK112" s="605"/>
      <c r="CL112" s="605"/>
      <c r="CM112" s="605"/>
      <c r="CN112" s="605"/>
      <c r="CO112" s="605"/>
      <c r="CP112" s="605"/>
      <c r="CQ112" s="605"/>
      <c r="CR112" s="730"/>
      <c r="CS112" s="1447">
        <v>6270</v>
      </c>
      <c r="CT112" s="605"/>
      <c r="CU112" s="605"/>
      <c r="CV112" s="605"/>
      <c r="CW112" s="605"/>
      <c r="CX112" s="605"/>
      <c r="CY112" s="605"/>
      <c r="CZ112" s="605"/>
      <c r="DA112" s="605"/>
      <c r="DB112" s="605"/>
      <c r="DC112" s="347">
        <f t="shared" ref="DC112:DC121" si="5">SUM(CS112,CI112,BY112,CS79,CL79,BQ79,BI79,BA79,DE46,CC46,BS46,BJ46,AZ46,AS46,AK46)</f>
        <v>25644</v>
      </c>
      <c r="DD112" s="347"/>
      <c r="DE112" s="347"/>
      <c r="DF112" s="347"/>
      <c r="DG112" s="347"/>
      <c r="DH112" s="347"/>
      <c r="DI112" s="347"/>
      <c r="DJ112" s="347"/>
      <c r="DK112" s="347"/>
      <c r="DL112" s="347"/>
      <c r="DM112" s="347"/>
      <c r="DN112" s="492"/>
    </row>
    <row r="113" spans="1:118" ht="15" customHeight="1">
      <c r="A113" s="550"/>
      <c r="B113" s="557"/>
      <c r="C113" s="557"/>
      <c r="D113" s="557"/>
      <c r="E113" s="557"/>
      <c r="F113" s="558"/>
      <c r="G113" s="245" t="s">
        <v>3</v>
      </c>
      <c r="H113" s="246"/>
      <c r="I113" s="246"/>
      <c r="J113" s="246"/>
      <c r="K113" s="246"/>
      <c r="L113" s="246"/>
      <c r="M113" s="246"/>
      <c r="N113" s="246"/>
      <c r="O113" s="246"/>
      <c r="P113" s="246"/>
      <c r="Q113" s="246"/>
      <c r="R113" s="246"/>
      <c r="S113" s="246"/>
      <c r="T113" s="246"/>
      <c r="U113" s="246"/>
      <c r="V113" s="246"/>
      <c r="W113" s="246"/>
      <c r="X113" s="246"/>
      <c r="Y113" s="246"/>
      <c r="Z113" s="246"/>
      <c r="AA113" s="513"/>
      <c r="AB113" s="601">
        <v>0</v>
      </c>
      <c r="AC113" s="599"/>
      <c r="AD113" s="600"/>
      <c r="AE113" s="598">
        <v>2</v>
      </c>
      <c r="AF113" s="599"/>
      <c r="AG113" s="600"/>
      <c r="AH113" s="598">
        <v>3</v>
      </c>
      <c r="AI113" s="599"/>
      <c r="AJ113" s="608"/>
      <c r="AK113" s="1448">
        <v>4950</v>
      </c>
      <c r="AL113" s="619"/>
      <c r="AM113" s="619"/>
      <c r="AN113" s="619"/>
      <c r="AO113" s="619"/>
      <c r="AP113" s="619"/>
      <c r="AQ113" s="619"/>
      <c r="AR113" s="619"/>
      <c r="AS113" s="619"/>
      <c r="AT113" s="619"/>
      <c r="AU113" s="1448">
        <v>1350</v>
      </c>
      <c r="AV113" s="619"/>
      <c r="AW113" s="619"/>
      <c r="AX113" s="619"/>
      <c r="AY113" s="619"/>
      <c r="AZ113" s="619"/>
      <c r="BA113" s="619"/>
      <c r="BB113" s="619"/>
      <c r="BC113" s="619"/>
      <c r="BD113" s="619"/>
      <c r="BE113" s="1448">
        <v>3040</v>
      </c>
      <c r="BF113" s="619"/>
      <c r="BG113" s="619"/>
      <c r="BH113" s="619"/>
      <c r="BI113" s="619"/>
      <c r="BJ113" s="619"/>
      <c r="BK113" s="619"/>
      <c r="BL113" s="619"/>
      <c r="BM113" s="619"/>
      <c r="BN113" s="619"/>
      <c r="BO113" s="1448">
        <v>9450</v>
      </c>
      <c r="BP113" s="619"/>
      <c r="BQ113" s="619"/>
      <c r="BR113" s="619"/>
      <c r="BS113" s="619"/>
      <c r="BT113" s="619"/>
      <c r="BU113" s="619"/>
      <c r="BV113" s="619"/>
      <c r="BW113" s="619"/>
      <c r="BX113" s="619"/>
      <c r="BY113" s="330">
        <f t="shared" si="4"/>
        <v>18790</v>
      </c>
      <c r="BZ113" s="331"/>
      <c r="CA113" s="331"/>
      <c r="CB113" s="331"/>
      <c r="CC113" s="331"/>
      <c r="CD113" s="331"/>
      <c r="CE113" s="331"/>
      <c r="CF113" s="331"/>
      <c r="CG113" s="331"/>
      <c r="CH113" s="331"/>
      <c r="CI113" s="1448">
        <v>230</v>
      </c>
      <c r="CJ113" s="619"/>
      <c r="CK113" s="619"/>
      <c r="CL113" s="619"/>
      <c r="CM113" s="619"/>
      <c r="CN113" s="619"/>
      <c r="CO113" s="619"/>
      <c r="CP113" s="619"/>
      <c r="CQ113" s="619"/>
      <c r="CR113" s="729"/>
      <c r="CS113" s="1448">
        <v>37620</v>
      </c>
      <c r="CT113" s="619"/>
      <c r="CU113" s="619"/>
      <c r="CV113" s="619"/>
      <c r="CW113" s="619"/>
      <c r="CX113" s="619"/>
      <c r="CY113" s="619"/>
      <c r="CZ113" s="619"/>
      <c r="DA113" s="619"/>
      <c r="DB113" s="619"/>
      <c r="DC113" s="588">
        <f t="shared" si="5"/>
        <v>120142</v>
      </c>
      <c r="DD113" s="588"/>
      <c r="DE113" s="588"/>
      <c r="DF113" s="588"/>
      <c r="DG113" s="588"/>
      <c r="DH113" s="588"/>
      <c r="DI113" s="588"/>
      <c r="DJ113" s="588"/>
      <c r="DK113" s="588"/>
      <c r="DL113" s="588"/>
      <c r="DM113" s="588"/>
      <c r="DN113" s="618"/>
    </row>
    <row r="114" spans="1:118" ht="15" customHeight="1">
      <c r="A114" s="550"/>
      <c r="B114" s="557"/>
      <c r="C114" s="557"/>
      <c r="D114" s="557"/>
      <c r="E114" s="557"/>
      <c r="F114" s="558"/>
      <c r="G114" s="245" t="s">
        <v>4</v>
      </c>
      <c r="H114" s="246"/>
      <c r="I114" s="246"/>
      <c r="J114" s="246"/>
      <c r="K114" s="246"/>
      <c r="L114" s="246"/>
      <c r="M114" s="246"/>
      <c r="N114" s="246"/>
      <c r="O114" s="246"/>
      <c r="P114" s="246"/>
      <c r="Q114" s="246"/>
      <c r="R114" s="246"/>
      <c r="S114" s="246"/>
      <c r="T114" s="246"/>
      <c r="U114" s="246"/>
      <c r="V114" s="246"/>
      <c r="W114" s="246"/>
      <c r="X114" s="246"/>
      <c r="Y114" s="246"/>
      <c r="Z114" s="246"/>
      <c r="AA114" s="513"/>
      <c r="AB114" s="601">
        <v>0</v>
      </c>
      <c r="AC114" s="599"/>
      <c r="AD114" s="600"/>
      <c r="AE114" s="598">
        <v>3</v>
      </c>
      <c r="AF114" s="599"/>
      <c r="AG114" s="600"/>
      <c r="AH114" s="598">
        <v>3</v>
      </c>
      <c r="AI114" s="599"/>
      <c r="AJ114" s="608"/>
      <c r="AK114" s="1448">
        <v>1320</v>
      </c>
      <c r="AL114" s="619"/>
      <c r="AM114" s="619"/>
      <c r="AN114" s="619"/>
      <c r="AO114" s="619"/>
      <c r="AP114" s="619"/>
      <c r="AQ114" s="619"/>
      <c r="AR114" s="619"/>
      <c r="AS114" s="619"/>
      <c r="AT114" s="619"/>
      <c r="AU114" s="1448">
        <v>450</v>
      </c>
      <c r="AV114" s="619"/>
      <c r="AW114" s="619"/>
      <c r="AX114" s="619"/>
      <c r="AY114" s="619"/>
      <c r="AZ114" s="619"/>
      <c r="BA114" s="619"/>
      <c r="BB114" s="619"/>
      <c r="BC114" s="619"/>
      <c r="BD114" s="619"/>
      <c r="BE114" s="1448">
        <v>1900</v>
      </c>
      <c r="BF114" s="619"/>
      <c r="BG114" s="619"/>
      <c r="BH114" s="619"/>
      <c r="BI114" s="619"/>
      <c r="BJ114" s="619"/>
      <c r="BK114" s="619"/>
      <c r="BL114" s="619"/>
      <c r="BM114" s="619"/>
      <c r="BN114" s="619"/>
      <c r="BO114" s="1448">
        <v>10350</v>
      </c>
      <c r="BP114" s="619"/>
      <c r="BQ114" s="619"/>
      <c r="BR114" s="619"/>
      <c r="BS114" s="619"/>
      <c r="BT114" s="619"/>
      <c r="BU114" s="619"/>
      <c r="BV114" s="619"/>
      <c r="BW114" s="619"/>
      <c r="BX114" s="619"/>
      <c r="BY114" s="330">
        <f t="shared" si="4"/>
        <v>14020</v>
      </c>
      <c r="BZ114" s="331"/>
      <c r="CA114" s="331"/>
      <c r="CB114" s="331"/>
      <c r="CC114" s="331"/>
      <c r="CD114" s="331"/>
      <c r="CE114" s="331"/>
      <c r="CF114" s="331"/>
      <c r="CG114" s="331"/>
      <c r="CH114" s="331"/>
      <c r="CI114" s="1448">
        <v>460</v>
      </c>
      <c r="CJ114" s="619"/>
      <c r="CK114" s="619"/>
      <c r="CL114" s="619"/>
      <c r="CM114" s="619"/>
      <c r="CN114" s="619"/>
      <c r="CO114" s="619"/>
      <c r="CP114" s="619"/>
      <c r="CQ114" s="619"/>
      <c r="CR114" s="729"/>
      <c r="CS114" s="1448">
        <v>19470</v>
      </c>
      <c r="CT114" s="619"/>
      <c r="CU114" s="619"/>
      <c r="CV114" s="619"/>
      <c r="CW114" s="619"/>
      <c r="CX114" s="619"/>
      <c r="CY114" s="619"/>
      <c r="CZ114" s="619"/>
      <c r="DA114" s="619"/>
      <c r="DB114" s="619"/>
      <c r="DC114" s="588">
        <f t="shared" si="5"/>
        <v>85562</v>
      </c>
      <c r="DD114" s="588"/>
      <c r="DE114" s="588"/>
      <c r="DF114" s="588"/>
      <c r="DG114" s="588"/>
      <c r="DH114" s="588"/>
      <c r="DI114" s="588"/>
      <c r="DJ114" s="588"/>
      <c r="DK114" s="588"/>
      <c r="DL114" s="588"/>
      <c r="DM114" s="588"/>
      <c r="DN114" s="618"/>
    </row>
    <row r="115" spans="1:118" ht="15" customHeight="1">
      <c r="A115" s="550"/>
      <c r="B115" s="557"/>
      <c r="C115" s="557"/>
      <c r="D115" s="557"/>
      <c r="E115" s="557"/>
      <c r="F115" s="558"/>
      <c r="G115" s="245" t="s">
        <v>5</v>
      </c>
      <c r="H115" s="246"/>
      <c r="I115" s="246"/>
      <c r="J115" s="246"/>
      <c r="K115" s="246"/>
      <c r="L115" s="246"/>
      <c r="M115" s="246"/>
      <c r="N115" s="246"/>
      <c r="O115" s="246"/>
      <c r="P115" s="246"/>
      <c r="Q115" s="246"/>
      <c r="R115" s="246"/>
      <c r="S115" s="246"/>
      <c r="T115" s="246"/>
      <c r="U115" s="246"/>
      <c r="V115" s="246"/>
      <c r="W115" s="246"/>
      <c r="X115" s="246"/>
      <c r="Y115" s="246"/>
      <c r="Z115" s="246"/>
      <c r="AA115" s="513"/>
      <c r="AB115" s="601">
        <v>0</v>
      </c>
      <c r="AC115" s="599"/>
      <c r="AD115" s="600"/>
      <c r="AE115" s="598">
        <v>4</v>
      </c>
      <c r="AF115" s="599"/>
      <c r="AG115" s="600"/>
      <c r="AH115" s="598">
        <v>3</v>
      </c>
      <c r="AI115" s="599"/>
      <c r="AJ115" s="608"/>
      <c r="AK115" s="1448">
        <v>1980</v>
      </c>
      <c r="AL115" s="619"/>
      <c r="AM115" s="619"/>
      <c r="AN115" s="619"/>
      <c r="AO115" s="619"/>
      <c r="AP115" s="619"/>
      <c r="AQ115" s="619"/>
      <c r="AR115" s="619"/>
      <c r="AS115" s="619"/>
      <c r="AT115" s="619"/>
      <c r="AU115" s="1448"/>
      <c r="AV115" s="619"/>
      <c r="AW115" s="619"/>
      <c r="AX115" s="619"/>
      <c r="AY115" s="619"/>
      <c r="AZ115" s="619"/>
      <c r="BA115" s="619"/>
      <c r="BB115" s="619"/>
      <c r="BC115" s="619"/>
      <c r="BD115" s="619"/>
      <c r="BE115" s="1448">
        <v>760</v>
      </c>
      <c r="BF115" s="619"/>
      <c r="BG115" s="619"/>
      <c r="BH115" s="619"/>
      <c r="BI115" s="619"/>
      <c r="BJ115" s="619"/>
      <c r="BK115" s="619"/>
      <c r="BL115" s="619"/>
      <c r="BM115" s="619"/>
      <c r="BN115" s="619"/>
      <c r="BO115" s="1448">
        <v>3600</v>
      </c>
      <c r="BP115" s="619"/>
      <c r="BQ115" s="619"/>
      <c r="BR115" s="619"/>
      <c r="BS115" s="619"/>
      <c r="BT115" s="619"/>
      <c r="BU115" s="619"/>
      <c r="BV115" s="619"/>
      <c r="BW115" s="619"/>
      <c r="BX115" s="619"/>
      <c r="BY115" s="330">
        <f t="shared" si="4"/>
        <v>6340</v>
      </c>
      <c r="BZ115" s="331"/>
      <c r="CA115" s="331"/>
      <c r="CB115" s="331"/>
      <c r="CC115" s="331"/>
      <c r="CD115" s="331"/>
      <c r="CE115" s="331"/>
      <c r="CF115" s="331"/>
      <c r="CG115" s="331"/>
      <c r="CH115" s="331"/>
      <c r="CI115" s="1448">
        <v>230</v>
      </c>
      <c r="CJ115" s="619"/>
      <c r="CK115" s="619"/>
      <c r="CL115" s="619"/>
      <c r="CM115" s="619"/>
      <c r="CN115" s="619"/>
      <c r="CO115" s="619"/>
      <c r="CP115" s="619"/>
      <c r="CQ115" s="619"/>
      <c r="CR115" s="729"/>
      <c r="CS115" s="1448">
        <v>10890</v>
      </c>
      <c r="CT115" s="619"/>
      <c r="CU115" s="619"/>
      <c r="CV115" s="619"/>
      <c r="CW115" s="619"/>
      <c r="CX115" s="619"/>
      <c r="CY115" s="619"/>
      <c r="CZ115" s="619"/>
      <c r="DA115" s="619"/>
      <c r="DB115" s="619"/>
      <c r="DC115" s="588">
        <f t="shared" si="5"/>
        <v>52265</v>
      </c>
      <c r="DD115" s="588"/>
      <c r="DE115" s="588"/>
      <c r="DF115" s="588"/>
      <c r="DG115" s="588"/>
      <c r="DH115" s="588"/>
      <c r="DI115" s="588"/>
      <c r="DJ115" s="588"/>
      <c r="DK115" s="588"/>
      <c r="DL115" s="588"/>
      <c r="DM115" s="588"/>
      <c r="DN115" s="618"/>
    </row>
    <row r="116" spans="1:118" ht="15" customHeight="1">
      <c r="A116" s="550"/>
      <c r="B116" s="557"/>
      <c r="C116" s="557"/>
      <c r="D116" s="557"/>
      <c r="E116" s="557"/>
      <c r="F116" s="558"/>
      <c r="G116" s="245" t="s">
        <v>6</v>
      </c>
      <c r="H116" s="246"/>
      <c r="I116" s="246"/>
      <c r="J116" s="246"/>
      <c r="K116" s="246"/>
      <c r="L116" s="246"/>
      <c r="M116" s="246"/>
      <c r="N116" s="246"/>
      <c r="O116" s="246"/>
      <c r="P116" s="246"/>
      <c r="Q116" s="246"/>
      <c r="R116" s="246"/>
      <c r="S116" s="246"/>
      <c r="T116" s="246"/>
      <c r="U116" s="246"/>
      <c r="V116" s="246"/>
      <c r="W116" s="246"/>
      <c r="X116" s="246"/>
      <c r="Y116" s="246"/>
      <c r="Z116" s="246"/>
      <c r="AA116" s="513"/>
      <c r="AB116" s="601">
        <v>0</v>
      </c>
      <c r="AC116" s="599"/>
      <c r="AD116" s="600"/>
      <c r="AE116" s="598">
        <v>5</v>
      </c>
      <c r="AF116" s="599"/>
      <c r="AG116" s="600"/>
      <c r="AH116" s="598">
        <v>3</v>
      </c>
      <c r="AI116" s="599"/>
      <c r="AJ116" s="608"/>
      <c r="AK116" s="1448"/>
      <c r="AL116" s="619"/>
      <c r="AM116" s="619"/>
      <c r="AN116" s="619"/>
      <c r="AO116" s="619"/>
      <c r="AP116" s="619"/>
      <c r="AQ116" s="619"/>
      <c r="AR116" s="619"/>
      <c r="AS116" s="619"/>
      <c r="AT116" s="619"/>
      <c r="AU116" s="1448">
        <v>900</v>
      </c>
      <c r="AV116" s="619"/>
      <c r="AW116" s="619"/>
      <c r="AX116" s="619"/>
      <c r="AY116" s="619"/>
      <c r="AZ116" s="619"/>
      <c r="BA116" s="619"/>
      <c r="BB116" s="619"/>
      <c r="BC116" s="619"/>
      <c r="BD116" s="619"/>
      <c r="BE116" s="1448">
        <v>380</v>
      </c>
      <c r="BF116" s="619"/>
      <c r="BG116" s="619"/>
      <c r="BH116" s="619"/>
      <c r="BI116" s="619"/>
      <c r="BJ116" s="619"/>
      <c r="BK116" s="619"/>
      <c r="BL116" s="619"/>
      <c r="BM116" s="619"/>
      <c r="BN116" s="619"/>
      <c r="BO116" s="1448">
        <v>2250</v>
      </c>
      <c r="BP116" s="619"/>
      <c r="BQ116" s="619"/>
      <c r="BR116" s="619"/>
      <c r="BS116" s="619"/>
      <c r="BT116" s="619"/>
      <c r="BU116" s="619"/>
      <c r="BV116" s="619"/>
      <c r="BW116" s="619"/>
      <c r="BX116" s="619"/>
      <c r="BY116" s="330">
        <f t="shared" si="4"/>
        <v>3530</v>
      </c>
      <c r="BZ116" s="331"/>
      <c r="CA116" s="331"/>
      <c r="CB116" s="331"/>
      <c r="CC116" s="331"/>
      <c r="CD116" s="331"/>
      <c r="CE116" s="331"/>
      <c r="CF116" s="331"/>
      <c r="CG116" s="331"/>
      <c r="CH116" s="331"/>
      <c r="CI116" s="1448"/>
      <c r="CJ116" s="619"/>
      <c r="CK116" s="619"/>
      <c r="CL116" s="619"/>
      <c r="CM116" s="619"/>
      <c r="CN116" s="619"/>
      <c r="CO116" s="619"/>
      <c r="CP116" s="619"/>
      <c r="CQ116" s="619"/>
      <c r="CR116" s="729"/>
      <c r="CS116" s="1448">
        <v>5280</v>
      </c>
      <c r="CT116" s="619"/>
      <c r="CU116" s="619"/>
      <c r="CV116" s="619"/>
      <c r="CW116" s="619"/>
      <c r="CX116" s="619"/>
      <c r="CY116" s="619"/>
      <c r="CZ116" s="619"/>
      <c r="DA116" s="619"/>
      <c r="DB116" s="619"/>
      <c r="DC116" s="588">
        <f t="shared" si="5"/>
        <v>25280</v>
      </c>
      <c r="DD116" s="588"/>
      <c r="DE116" s="588"/>
      <c r="DF116" s="588"/>
      <c r="DG116" s="588"/>
      <c r="DH116" s="588"/>
      <c r="DI116" s="588"/>
      <c r="DJ116" s="588"/>
      <c r="DK116" s="588"/>
      <c r="DL116" s="588"/>
      <c r="DM116" s="588"/>
      <c r="DN116" s="618"/>
    </row>
    <row r="117" spans="1:118" ht="15" customHeight="1">
      <c r="A117" s="550"/>
      <c r="B117" s="557"/>
      <c r="C117" s="557"/>
      <c r="D117" s="557"/>
      <c r="E117" s="557"/>
      <c r="F117" s="558"/>
      <c r="G117" s="245" t="s">
        <v>7</v>
      </c>
      <c r="H117" s="246"/>
      <c r="I117" s="246"/>
      <c r="J117" s="246"/>
      <c r="K117" s="246"/>
      <c r="L117" s="246"/>
      <c r="M117" s="246"/>
      <c r="N117" s="246"/>
      <c r="O117" s="246"/>
      <c r="P117" s="246"/>
      <c r="Q117" s="246"/>
      <c r="R117" s="246"/>
      <c r="S117" s="246"/>
      <c r="T117" s="246"/>
      <c r="U117" s="246"/>
      <c r="V117" s="246"/>
      <c r="W117" s="246"/>
      <c r="X117" s="246"/>
      <c r="Y117" s="246"/>
      <c r="Z117" s="246"/>
      <c r="AA117" s="513"/>
      <c r="AB117" s="601">
        <v>0</v>
      </c>
      <c r="AC117" s="599"/>
      <c r="AD117" s="600"/>
      <c r="AE117" s="598">
        <v>6</v>
      </c>
      <c r="AF117" s="599"/>
      <c r="AG117" s="600"/>
      <c r="AH117" s="598">
        <v>3</v>
      </c>
      <c r="AI117" s="599"/>
      <c r="AJ117" s="608"/>
      <c r="AK117" s="1448">
        <v>990</v>
      </c>
      <c r="AL117" s="619"/>
      <c r="AM117" s="619"/>
      <c r="AN117" s="619"/>
      <c r="AO117" s="619"/>
      <c r="AP117" s="619"/>
      <c r="AQ117" s="619"/>
      <c r="AR117" s="619"/>
      <c r="AS117" s="619"/>
      <c r="AT117" s="619"/>
      <c r="AU117" s="1448">
        <v>900</v>
      </c>
      <c r="AV117" s="619"/>
      <c r="AW117" s="619"/>
      <c r="AX117" s="619"/>
      <c r="AY117" s="619"/>
      <c r="AZ117" s="619"/>
      <c r="BA117" s="619"/>
      <c r="BB117" s="619"/>
      <c r="BC117" s="619"/>
      <c r="BD117" s="619"/>
      <c r="BE117" s="1448"/>
      <c r="BF117" s="619"/>
      <c r="BG117" s="619"/>
      <c r="BH117" s="619"/>
      <c r="BI117" s="619"/>
      <c r="BJ117" s="619"/>
      <c r="BK117" s="619"/>
      <c r="BL117" s="619"/>
      <c r="BM117" s="619"/>
      <c r="BN117" s="619"/>
      <c r="BO117" s="1448">
        <v>2250</v>
      </c>
      <c r="BP117" s="619"/>
      <c r="BQ117" s="619"/>
      <c r="BR117" s="619"/>
      <c r="BS117" s="619"/>
      <c r="BT117" s="619"/>
      <c r="BU117" s="619"/>
      <c r="BV117" s="619"/>
      <c r="BW117" s="619"/>
      <c r="BX117" s="619"/>
      <c r="BY117" s="330">
        <f t="shared" si="4"/>
        <v>4140</v>
      </c>
      <c r="BZ117" s="331"/>
      <c r="CA117" s="331"/>
      <c r="CB117" s="331"/>
      <c r="CC117" s="331"/>
      <c r="CD117" s="331"/>
      <c r="CE117" s="331"/>
      <c r="CF117" s="331"/>
      <c r="CG117" s="331"/>
      <c r="CH117" s="331"/>
      <c r="CI117" s="1448"/>
      <c r="CJ117" s="619"/>
      <c r="CK117" s="619"/>
      <c r="CL117" s="619"/>
      <c r="CM117" s="619"/>
      <c r="CN117" s="619"/>
      <c r="CO117" s="619"/>
      <c r="CP117" s="619"/>
      <c r="CQ117" s="619"/>
      <c r="CR117" s="729"/>
      <c r="CS117" s="1448">
        <v>4620</v>
      </c>
      <c r="CT117" s="619"/>
      <c r="CU117" s="619"/>
      <c r="CV117" s="619"/>
      <c r="CW117" s="619"/>
      <c r="CX117" s="619"/>
      <c r="CY117" s="619"/>
      <c r="CZ117" s="619"/>
      <c r="DA117" s="619"/>
      <c r="DB117" s="619"/>
      <c r="DC117" s="588">
        <f t="shared" si="5"/>
        <v>28534</v>
      </c>
      <c r="DD117" s="588"/>
      <c r="DE117" s="588"/>
      <c r="DF117" s="588"/>
      <c r="DG117" s="588"/>
      <c r="DH117" s="588"/>
      <c r="DI117" s="588"/>
      <c r="DJ117" s="588"/>
      <c r="DK117" s="588"/>
      <c r="DL117" s="588"/>
      <c r="DM117" s="588"/>
      <c r="DN117" s="618"/>
    </row>
    <row r="118" spans="1:118" ht="15" customHeight="1">
      <c r="A118" s="550"/>
      <c r="B118" s="557"/>
      <c r="C118" s="557"/>
      <c r="D118" s="557"/>
      <c r="E118" s="557"/>
      <c r="F118" s="558"/>
      <c r="G118" s="245" t="s">
        <v>8</v>
      </c>
      <c r="H118" s="246"/>
      <c r="I118" s="246"/>
      <c r="J118" s="246"/>
      <c r="K118" s="246"/>
      <c r="L118" s="246"/>
      <c r="M118" s="246"/>
      <c r="N118" s="246"/>
      <c r="O118" s="246"/>
      <c r="P118" s="246"/>
      <c r="Q118" s="246"/>
      <c r="R118" s="246"/>
      <c r="S118" s="246"/>
      <c r="T118" s="246"/>
      <c r="U118" s="246"/>
      <c r="V118" s="246"/>
      <c r="W118" s="246"/>
      <c r="X118" s="246"/>
      <c r="Y118" s="246"/>
      <c r="Z118" s="246"/>
      <c r="AA118" s="513"/>
      <c r="AB118" s="601">
        <v>0</v>
      </c>
      <c r="AC118" s="599"/>
      <c r="AD118" s="600"/>
      <c r="AE118" s="598">
        <v>7</v>
      </c>
      <c r="AF118" s="599"/>
      <c r="AG118" s="600"/>
      <c r="AH118" s="598">
        <v>3</v>
      </c>
      <c r="AI118" s="599"/>
      <c r="AJ118" s="608"/>
      <c r="AK118" s="1448">
        <v>1320</v>
      </c>
      <c r="AL118" s="619"/>
      <c r="AM118" s="619"/>
      <c r="AN118" s="619"/>
      <c r="AO118" s="619"/>
      <c r="AP118" s="619"/>
      <c r="AQ118" s="619"/>
      <c r="AR118" s="619"/>
      <c r="AS118" s="619"/>
      <c r="AT118" s="619"/>
      <c r="AU118" s="1448"/>
      <c r="AV118" s="619"/>
      <c r="AW118" s="619"/>
      <c r="AX118" s="619"/>
      <c r="AY118" s="619"/>
      <c r="AZ118" s="619"/>
      <c r="BA118" s="619"/>
      <c r="BB118" s="619"/>
      <c r="BC118" s="619"/>
      <c r="BD118" s="619"/>
      <c r="BE118" s="1448">
        <v>380</v>
      </c>
      <c r="BF118" s="619"/>
      <c r="BG118" s="619"/>
      <c r="BH118" s="619"/>
      <c r="BI118" s="619"/>
      <c r="BJ118" s="619"/>
      <c r="BK118" s="619"/>
      <c r="BL118" s="619"/>
      <c r="BM118" s="619"/>
      <c r="BN118" s="619"/>
      <c r="BO118" s="1448">
        <v>900</v>
      </c>
      <c r="BP118" s="619"/>
      <c r="BQ118" s="619"/>
      <c r="BR118" s="619"/>
      <c r="BS118" s="619"/>
      <c r="BT118" s="619"/>
      <c r="BU118" s="619"/>
      <c r="BV118" s="619"/>
      <c r="BW118" s="619"/>
      <c r="BX118" s="619"/>
      <c r="BY118" s="330">
        <f t="shared" si="4"/>
        <v>2600</v>
      </c>
      <c r="BZ118" s="331"/>
      <c r="CA118" s="331"/>
      <c r="CB118" s="331"/>
      <c r="CC118" s="331"/>
      <c r="CD118" s="331"/>
      <c r="CE118" s="331"/>
      <c r="CF118" s="331"/>
      <c r="CG118" s="331"/>
      <c r="CH118" s="331"/>
      <c r="CI118" s="1448">
        <v>230</v>
      </c>
      <c r="CJ118" s="619"/>
      <c r="CK118" s="619"/>
      <c r="CL118" s="619"/>
      <c r="CM118" s="619"/>
      <c r="CN118" s="619"/>
      <c r="CO118" s="619"/>
      <c r="CP118" s="619"/>
      <c r="CQ118" s="619"/>
      <c r="CR118" s="729"/>
      <c r="CS118" s="1448">
        <v>3960</v>
      </c>
      <c r="CT118" s="619"/>
      <c r="CU118" s="619"/>
      <c r="CV118" s="619"/>
      <c r="CW118" s="619"/>
      <c r="CX118" s="619"/>
      <c r="CY118" s="619"/>
      <c r="CZ118" s="619"/>
      <c r="DA118" s="619"/>
      <c r="DB118" s="619"/>
      <c r="DC118" s="588">
        <f t="shared" si="5"/>
        <v>25545</v>
      </c>
      <c r="DD118" s="588"/>
      <c r="DE118" s="588"/>
      <c r="DF118" s="588"/>
      <c r="DG118" s="588"/>
      <c r="DH118" s="588"/>
      <c r="DI118" s="588"/>
      <c r="DJ118" s="588"/>
      <c r="DK118" s="588"/>
      <c r="DL118" s="588"/>
      <c r="DM118" s="588"/>
      <c r="DN118" s="618"/>
    </row>
    <row r="119" spans="1:118" ht="15" customHeight="1">
      <c r="A119" s="550"/>
      <c r="B119" s="557"/>
      <c r="C119" s="557"/>
      <c r="D119" s="557"/>
      <c r="E119" s="557"/>
      <c r="F119" s="558"/>
      <c r="G119" s="245" t="s">
        <v>9</v>
      </c>
      <c r="H119" s="246"/>
      <c r="I119" s="246"/>
      <c r="J119" s="246"/>
      <c r="K119" s="246"/>
      <c r="L119" s="246"/>
      <c r="M119" s="246"/>
      <c r="N119" s="246"/>
      <c r="O119" s="246"/>
      <c r="P119" s="246"/>
      <c r="Q119" s="246"/>
      <c r="R119" s="246"/>
      <c r="S119" s="246"/>
      <c r="T119" s="246"/>
      <c r="U119" s="246"/>
      <c r="V119" s="246"/>
      <c r="W119" s="246"/>
      <c r="X119" s="246"/>
      <c r="Y119" s="246"/>
      <c r="Z119" s="246"/>
      <c r="AA119" s="513"/>
      <c r="AB119" s="601">
        <v>0</v>
      </c>
      <c r="AC119" s="599"/>
      <c r="AD119" s="600"/>
      <c r="AE119" s="598">
        <v>8</v>
      </c>
      <c r="AF119" s="599"/>
      <c r="AG119" s="600"/>
      <c r="AH119" s="598">
        <v>3</v>
      </c>
      <c r="AI119" s="599"/>
      <c r="AJ119" s="608"/>
      <c r="AK119" s="1448">
        <v>330</v>
      </c>
      <c r="AL119" s="619"/>
      <c r="AM119" s="619"/>
      <c r="AN119" s="619"/>
      <c r="AO119" s="619"/>
      <c r="AP119" s="619"/>
      <c r="AQ119" s="619"/>
      <c r="AR119" s="619"/>
      <c r="AS119" s="619"/>
      <c r="AT119" s="619"/>
      <c r="AU119" s="1448">
        <v>900</v>
      </c>
      <c r="AV119" s="619"/>
      <c r="AW119" s="619"/>
      <c r="AX119" s="619"/>
      <c r="AY119" s="619"/>
      <c r="AZ119" s="619"/>
      <c r="BA119" s="619"/>
      <c r="BB119" s="619"/>
      <c r="BC119" s="619"/>
      <c r="BD119" s="619"/>
      <c r="BE119" s="1448"/>
      <c r="BF119" s="619"/>
      <c r="BG119" s="619"/>
      <c r="BH119" s="619"/>
      <c r="BI119" s="619"/>
      <c r="BJ119" s="619"/>
      <c r="BK119" s="619"/>
      <c r="BL119" s="619"/>
      <c r="BM119" s="619"/>
      <c r="BN119" s="619"/>
      <c r="BO119" s="1448">
        <v>900</v>
      </c>
      <c r="BP119" s="619"/>
      <c r="BQ119" s="619"/>
      <c r="BR119" s="619"/>
      <c r="BS119" s="619"/>
      <c r="BT119" s="619"/>
      <c r="BU119" s="619"/>
      <c r="BV119" s="619"/>
      <c r="BW119" s="619"/>
      <c r="BX119" s="619"/>
      <c r="BY119" s="330">
        <f t="shared" si="4"/>
        <v>2130</v>
      </c>
      <c r="BZ119" s="331"/>
      <c r="CA119" s="331"/>
      <c r="CB119" s="331"/>
      <c r="CC119" s="331"/>
      <c r="CD119" s="331"/>
      <c r="CE119" s="331"/>
      <c r="CF119" s="331"/>
      <c r="CG119" s="331"/>
      <c r="CH119" s="331"/>
      <c r="CI119" s="1448"/>
      <c r="CJ119" s="619"/>
      <c r="CK119" s="619"/>
      <c r="CL119" s="619"/>
      <c r="CM119" s="619"/>
      <c r="CN119" s="619"/>
      <c r="CO119" s="619"/>
      <c r="CP119" s="619"/>
      <c r="CQ119" s="619"/>
      <c r="CR119" s="729"/>
      <c r="CS119" s="1448">
        <v>2640</v>
      </c>
      <c r="CT119" s="619"/>
      <c r="CU119" s="619"/>
      <c r="CV119" s="619"/>
      <c r="CW119" s="619"/>
      <c r="CX119" s="619"/>
      <c r="CY119" s="619"/>
      <c r="CZ119" s="619"/>
      <c r="DA119" s="619"/>
      <c r="DB119" s="619"/>
      <c r="DC119" s="588">
        <f t="shared" si="5"/>
        <v>14030</v>
      </c>
      <c r="DD119" s="588"/>
      <c r="DE119" s="588"/>
      <c r="DF119" s="588"/>
      <c r="DG119" s="588"/>
      <c r="DH119" s="588"/>
      <c r="DI119" s="588"/>
      <c r="DJ119" s="588"/>
      <c r="DK119" s="588"/>
      <c r="DL119" s="588"/>
      <c r="DM119" s="588"/>
      <c r="DN119" s="618"/>
    </row>
    <row r="120" spans="1:118" ht="15" customHeight="1">
      <c r="A120" s="550"/>
      <c r="B120" s="557"/>
      <c r="C120" s="557"/>
      <c r="D120" s="557"/>
      <c r="E120" s="557"/>
      <c r="F120" s="558"/>
      <c r="G120" s="245" t="s">
        <v>10</v>
      </c>
      <c r="H120" s="246"/>
      <c r="I120" s="246"/>
      <c r="J120" s="246"/>
      <c r="K120" s="246"/>
      <c r="L120" s="246"/>
      <c r="M120" s="246"/>
      <c r="N120" s="246"/>
      <c r="O120" s="246"/>
      <c r="P120" s="246"/>
      <c r="Q120" s="246"/>
      <c r="R120" s="246"/>
      <c r="S120" s="246"/>
      <c r="T120" s="246"/>
      <c r="U120" s="246"/>
      <c r="V120" s="246"/>
      <c r="W120" s="246"/>
      <c r="X120" s="246"/>
      <c r="Y120" s="246"/>
      <c r="Z120" s="246"/>
      <c r="AA120" s="513"/>
      <c r="AB120" s="601">
        <v>0</v>
      </c>
      <c r="AC120" s="599"/>
      <c r="AD120" s="600"/>
      <c r="AE120" s="598">
        <v>9</v>
      </c>
      <c r="AF120" s="599"/>
      <c r="AG120" s="600"/>
      <c r="AH120" s="598">
        <v>3</v>
      </c>
      <c r="AI120" s="599"/>
      <c r="AJ120" s="608"/>
      <c r="AK120" s="1448">
        <v>330</v>
      </c>
      <c r="AL120" s="619"/>
      <c r="AM120" s="619"/>
      <c r="AN120" s="619"/>
      <c r="AO120" s="619"/>
      <c r="AP120" s="619"/>
      <c r="AQ120" s="619"/>
      <c r="AR120" s="619"/>
      <c r="AS120" s="619"/>
      <c r="AT120" s="619"/>
      <c r="AU120" s="1448"/>
      <c r="AV120" s="619"/>
      <c r="AW120" s="619"/>
      <c r="AX120" s="619"/>
      <c r="AY120" s="619"/>
      <c r="AZ120" s="619"/>
      <c r="BA120" s="619"/>
      <c r="BB120" s="619"/>
      <c r="BC120" s="619"/>
      <c r="BD120" s="619"/>
      <c r="BE120" s="1448"/>
      <c r="BF120" s="619"/>
      <c r="BG120" s="619"/>
      <c r="BH120" s="619"/>
      <c r="BI120" s="619"/>
      <c r="BJ120" s="619"/>
      <c r="BK120" s="619"/>
      <c r="BL120" s="619"/>
      <c r="BM120" s="619"/>
      <c r="BN120" s="619"/>
      <c r="BO120" s="1448">
        <v>2250</v>
      </c>
      <c r="BP120" s="619"/>
      <c r="BQ120" s="619"/>
      <c r="BR120" s="619"/>
      <c r="BS120" s="619"/>
      <c r="BT120" s="619"/>
      <c r="BU120" s="619"/>
      <c r="BV120" s="619"/>
      <c r="BW120" s="619"/>
      <c r="BX120" s="619"/>
      <c r="BY120" s="330">
        <f t="shared" si="4"/>
        <v>2580</v>
      </c>
      <c r="BZ120" s="331"/>
      <c r="CA120" s="331"/>
      <c r="CB120" s="331"/>
      <c r="CC120" s="331"/>
      <c r="CD120" s="331"/>
      <c r="CE120" s="331"/>
      <c r="CF120" s="331"/>
      <c r="CG120" s="331"/>
      <c r="CH120" s="331"/>
      <c r="CI120" s="1448"/>
      <c r="CJ120" s="619"/>
      <c r="CK120" s="619"/>
      <c r="CL120" s="619"/>
      <c r="CM120" s="619"/>
      <c r="CN120" s="619"/>
      <c r="CO120" s="619"/>
      <c r="CP120" s="619"/>
      <c r="CQ120" s="619"/>
      <c r="CR120" s="729"/>
      <c r="CS120" s="1448">
        <v>2970</v>
      </c>
      <c r="CT120" s="619"/>
      <c r="CU120" s="619"/>
      <c r="CV120" s="619"/>
      <c r="CW120" s="619"/>
      <c r="CX120" s="619"/>
      <c r="CY120" s="619"/>
      <c r="CZ120" s="619"/>
      <c r="DA120" s="619"/>
      <c r="DB120" s="619"/>
      <c r="DC120" s="588">
        <f t="shared" si="5"/>
        <v>19402</v>
      </c>
      <c r="DD120" s="588"/>
      <c r="DE120" s="588"/>
      <c r="DF120" s="588"/>
      <c r="DG120" s="588"/>
      <c r="DH120" s="588"/>
      <c r="DI120" s="588"/>
      <c r="DJ120" s="588"/>
      <c r="DK120" s="588"/>
      <c r="DL120" s="588"/>
      <c r="DM120" s="588"/>
      <c r="DN120" s="618"/>
    </row>
    <row r="121" spans="1:118" ht="15" customHeight="1" thickBot="1">
      <c r="A121" s="550"/>
      <c r="B121" s="557"/>
      <c r="C121" s="557"/>
      <c r="D121" s="557"/>
      <c r="E121" s="557"/>
      <c r="F121" s="558"/>
      <c r="G121" s="245" t="s">
        <v>378</v>
      </c>
      <c r="H121" s="246"/>
      <c r="I121" s="246"/>
      <c r="J121" s="246"/>
      <c r="K121" s="246"/>
      <c r="L121" s="246"/>
      <c r="M121" s="246"/>
      <c r="N121" s="246"/>
      <c r="O121" s="246"/>
      <c r="P121" s="246"/>
      <c r="Q121" s="246"/>
      <c r="R121" s="246"/>
      <c r="S121" s="246"/>
      <c r="T121" s="246"/>
      <c r="U121" s="246"/>
      <c r="V121" s="246"/>
      <c r="W121" s="246"/>
      <c r="X121" s="246"/>
      <c r="Y121" s="246"/>
      <c r="Z121" s="246"/>
      <c r="AA121" s="513"/>
      <c r="AB121" s="646">
        <v>1</v>
      </c>
      <c r="AC121" s="647"/>
      <c r="AD121" s="648"/>
      <c r="AE121" s="649">
        <v>0</v>
      </c>
      <c r="AF121" s="647"/>
      <c r="AG121" s="648"/>
      <c r="AH121" s="649">
        <v>3</v>
      </c>
      <c r="AI121" s="647"/>
      <c r="AJ121" s="650"/>
      <c r="AK121" s="321">
        <f>SUM(AK112:AT120)</f>
        <v>11550</v>
      </c>
      <c r="AL121" s="534"/>
      <c r="AM121" s="534"/>
      <c r="AN121" s="534"/>
      <c r="AO121" s="534"/>
      <c r="AP121" s="534"/>
      <c r="AQ121" s="534"/>
      <c r="AR121" s="534"/>
      <c r="AS121" s="534"/>
      <c r="AT121" s="534"/>
      <c r="AU121" s="321">
        <f>SUM(AU112:BD120)</f>
        <v>4500</v>
      </c>
      <c r="AV121" s="534"/>
      <c r="AW121" s="534"/>
      <c r="AX121" s="534"/>
      <c r="AY121" s="534"/>
      <c r="AZ121" s="534"/>
      <c r="BA121" s="534"/>
      <c r="BB121" s="534"/>
      <c r="BC121" s="534"/>
      <c r="BD121" s="534"/>
      <c r="BE121" s="321">
        <f>SUM(BE112:BN120)</f>
        <v>6460</v>
      </c>
      <c r="BF121" s="534"/>
      <c r="BG121" s="534"/>
      <c r="BH121" s="534"/>
      <c r="BI121" s="534"/>
      <c r="BJ121" s="534"/>
      <c r="BK121" s="534"/>
      <c r="BL121" s="534"/>
      <c r="BM121" s="534"/>
      <c r="BN121" s="534"/>
      <c r="BO121" s="321">
        <f>SUM(BO112:BX120)</f>
        <v>36900</v>
      </c>
      <c r="BP121" s="534"/>
      <c r="BQ121" s="534"/>
      <c r="BR121" s="534"/>
      <c r="BS121" s="534"/>
      <c r="BT121" s="534"/>
      <c r="BU121" s="534"/>
      <c r="BV121" s="534"/>
      <c r="BW121" s="534"/>
      <c r="BX121" s="534"/>
      <c r="BY121" s="321">
        <f t="shared" si="4"/>
        <v>59410</v>
      </c>
      <c r="BZ121" s="534"/>
      <c r="CA121" s="534"/>
      <c r="CB121" s="534"/>
      <c r="CC121" s="534"/>
      <c r="CD121" s="534"/>
      <c r="CE121" s="534"/>
      <c r="CF121" s="534"/>
      <c r="CG121" s="534"/>
      <c r="CH121" s="534"/>
      <c r="CI121" s="321">
        <f>SUM(CI112:CR120)</f>
        <v>1380</v>
      </c>
      <c r="CJ121" s="534"/>
      <c r="CK121" s="534"/>
      <c r="CL121" s="534"/>
      <c r="CM121" s="534"/>
      <c r="CN121" s="534"/>
      <c r="CO121" s="534"/>
      <c r="CP121" s="534"/>
      <c r="CQ121" s="534"/>
      <c r="CR121" s="656"/>
      <c r="CS121" s="321">
        <f>SUM(CS112:DB120)</f>
        <v>93720</v>
      </c>
      <c r="CT121" s="534"/>
      <c r="CU121" s="534"/>
      <c r="CV121" s="534"/>
      <c r="CW121" s="534"/>
      <c r="CX121" s="534"/>
      <c r="CY121" s="534"/>
      <c r="CZ121" s="534"/>
      <c r="DA121" s="534"/>
      <c r="DB121" s="534"/>
      <c r="DC121" s="698">
        <f t="shared" si="5"/>
        <v>396404</v>
      </c>
      <c r="DD121" s="698"/>
      <c r="DE121" s="698"/>
      <c r="DF121" s="698"/>
      <c r="DG121" s="698"/>
      <c r="DH121" s="698"/>
      <c r="DI121" s="698"/>
      <c r="DJ121" s="698"/>
      <c r="DK121" s="698"/>
      <c r="DL121" s="698"/>
      <c r="DM121" s="698"/>
      <c r="DN121" s="699"/>
    </row>
    <row r="122" spans="1:118" ht="11.25" customHeight="1" thickBot="1">
      <c r="A122" s="550"/>
      <c r="B122" s="557"/>
      <c r="C122" s="557"/>
      <c r="D122" s="557"/>
      <c r="E122" s="557"/>
      <c r="F122" s="558"/>
      <c r="G122" s="118"/>
      <c r="H122" s="119"/>
      <c r="I122" s="119"/>
      <c r="J122" s="119"/>
      <c r="K122" s="119"/>
      <c r="L122" s="119"/>
      <c r="M122" s="119"/>
      <c r="N122" s="119"/>
      <c r="O122" s="119"/>
      <c r="P122" s="119"/>
      <c r="Q122" s="119"/>
      <c r="R122" s="119"/>
      <c r="S122" s="119"/>
      <c r="T122" s="119"/>
      <c r="U122" s="119"/>
      <c r="V122" s="119"/>
      <c r="W122" s="119"/>
      <c r="X122" s="119"/>
      <c r="Y122" s="119"/>
      <c r="Z122" s="119"/>
      <c r="AA122" s="119"/>
      <c r="AB122" s="32"/>
      <c r="AC122" s="32"/>
      <c r="AD122" s="32"/>
      <c r="AE122" s="32"/>
      <c r="AF122" s="32"/>
      <c r="AG122" s="32"/>
      <c r="AH122" s="32"/>
      <c r="AI122" s="32"/>
      <c r="AJ122" s="32"/>
      <c r="DA122" s="16"/>
      <c r="DF122" s="16"/>
    </row>
    <row r="123" spans="1:118" ht="15" customHeight="1">
      <c r="A123" s="550"/>
      <c r="B123" s="557"/>
      <c r="C123" s="557"/>
      <c r="D123" s="557"/>
      <c r="E123" s="557"/>
      <c r="F123" s="558"/>
      <c r="G123" s="245" t="s">
        <v>11</v>
      </c>
      <c r="H123" s="246"/>
      <c r="I123" s="246"/>
      <c r="J123" s="246"/>
      <c r="K123" s="246"/>
      <c r="L123" s="246"/>
      <c r="M123" s="246"/>
      <c r="N123" s="246"/>
      <c r="O123" s="246"/>
      <c r="P123" s="246"/>
      <c r="Q123" s="246"/>
      <c r="R123" s="246"/>
      <c r="S123" s="246"/>
      <c r="T123" s="246"/>
      <c r="U123" s="246"/>
      <c r="V123" s="246"/>
      <c r="W123" s="246"/>
      <c r="X123" s="246"/>
      <c r="Y123" s="246"/>
      <c r="Z123" s="246"/>
      <c r="AA123" s="246"/>
      <c r="AB123" s="704">
        <v>1</v>
      </c>
      <c r="AC123" s="705"/>
      <c r="AD123" s="706"/>
      <c r="AE123" s="674">
        <v>1</v>
      </c>
      <c r="AF123" s="705"/>
      <c r="AG123" s="707"/>
      <c r="AH123" s="604">
        <v>3</v>
      </c>
      <c r="AI123" s="705"/>
      <c r="AJ123" s="705"/>
      <c r="AK123" s="347">
        <f>SUM(AK112:AT114)</f>
        <v>6600</v>
      </c>
      <c r="AL123" s="348"/>
      <c r="AM123" s="348"/>
      <c r="AN123" s="348"/>
      <c r="AO123" s="348"/>
      <c r="AP123" s="348"/>
      <c r="AQ123" s="348"/>
      <c r="AR123" s="348"/>
      <c r="AS123" s="348"/>
      <c r="AT123" s="348"/>
      <c r="AU123" s="347">
        <f>SUM(AU112:BD114)</f>
        <v>1800</v>
      </c>
      <c r="AV123" s="348"/>
      <c r="AW123" s="348"/>
      <c r="AX123" s="348"/>
      <c r="AY123" s="348"/>
      <c r="AZ123" s="348"/>
      <c r="BA123" s="348"/>
      <c r="BB123" s="348"/>
      <c r="BC123" s="348"/>
      <c r="BD123" s="348"/>
      <c r="BE123" s="347">
        <f>SUM(BE112:BN114)</f>
        <v>4940</v>
      </c>
      <c r="BF123" s="348"/>
      <c r="BG123" s="348"/>
      <c r="BH123" s="348"/>
      <c r="BI123" s="348"/>
      <c r="BJ123" s="348"/>
      <c r="BK123" s="348"/>
      <c r="BL123" s="348"/>
      <c r="BM123" s="348"/>
      <c r="BN123" s="348"/>
      <c r="BO123" s="347">
        <f>SUM(BO112:BX114)</f>
        <v>24750</v>
      </c>
      <c r="BP123" s="348"/>
      <c r="BQ123" s="348"/>
      <c r="BR123" s="348"/>
      <c r="BS123" s="348"/>
      <c r="BT123" s="348"/>
      <c r="BU123" s="348"/>
      <c r="BV123" s="348"/>
      <c r="BW123" s="348"/>
      <c r="BX123" s="348"/>
      <c r="BY123" s="347">
        <f>SUM(AK123:BX123)</f>
        <v>38090</v>
      </c>
      <c r="BZ123" s="348"/>
      <c r="CA123" s="348"/>
      <c r="CB123" s="348"/>
      <c r="CC123" s="348"/>
      <c r="CD123" s="348"/>
      <c r="CE123" s="348"/>
      <c r="CF123" s="348"/>
      <c r="CG123" s="348"/>
      <c r="CH123" s="348"/>
      <c r="CI123" s="347">
        <f>SUM(CI112:CR114)</f>
        <v>920</v>
      </c>
      <c r="CJ123" s="348"/>
      <c r="CK123" s="348"/>
      <c r="CL123" s="348"/>
      <c r="CM123" s="348"/>
      <c r="CN123" s="348"/>
      <c r="CO123" s="348"/>
      <c r="CP123" s="348"/>
      <c r="CQ123" s="348"/>
      <c r="CR123" s="657"/>
      <c r="CS123" s="347">
        <f>SUM(CS112:DB114)</f>
        <v>63360</v>
      </c>
      <c r="CT123" s="348"/>
      <c r="CU123" s="348"/>
      <c r="CV123" s="348"/>
      <c r="CW123" s="348"/>
      <c r="CX123" s="348"/>
      <c r="CY123" s="348"/>
      <c r="CZ123" s="348"/>
      <c r="DA123" s="348"/>
      <c r="DB123" s="348"/>
      <c r="DC123" s="347">
        <f>SUM(CS123,CI123,BY123,CS90,CL90,BQ90,BI90,BA90,DE57,CC57,BS57,BJ57,AZ57,AS57,AK57)</f>
        <v>231348</v>
      </c>
      <c r="DD123" s="347"/>
      <c r="DE123" s="347"/>
      <c r="DF123" s="347"/>
      <c r="DG123" s="347"/>
      <c r="DH123" s="347"/>
      <c r="DI123" s="347"/>
      <c r="DJ123" s="347"/>
      <c r="DK123" s="347"/>
      <c r="DL123" s="347"/>
      <c r="DM123" s="347"/>
      <c r="DN123" s="492"/>
    </row>
    <row r="124" spans="1:118" ht="15" customHeight="1">
      <c r="A124" s="550"/>
      <c r="B124" s="557"/>
      <c r="C124" s="557"/>
      <c r="D124" s="557"/>
      <c r="E124" s="557"/>
      <c r="F124" s="558"/>
      <c r="G124" s="245" t="s">
        <v>12</v>
      </c>
      <c r="H124" s="246"/>
      <c r="I124" s="246"/>
      <c r="J124" s="246"/>
      <c r="K124" s="246"/>
      <c r="L124" s="246"/>
      <c r="M124" s="246"/>
      <c r="N124" s="246"/>
      <c r="O124" s="246"/>
      <c r="P124" s="246"/>
      <c r="Q124" s="246"/>
      <c r="R124" s="246"/>
      <c r="S124" s="246"/>
      <c r="T124" s="246"/>
      <c r="U124" s="246"/>
      <c r="V124" s="246"/>
      <c r="W124" s="246"/>
      <c r="X124" s="246"/>
      <c r="Y124" s="246"/>
      <c r="Z124" s="246"/>
      <c r="AA124" s="246"/>
      <c r="AB124" s="700">
        <v>1</v>
      </c>
      <c r="AC124" s="701"/>
      <c r="AD124" s="702"/>
      <c r="AE124" s="671">
        <v>2</v>
      </c>
      <c r="AF124" s="701"/>
      <c r="AG124" s="703"/>
      <c r="AH124" s="608">
        <v>3</v>
      </c>
      <c r="AI124" s="701"/>
      <c r="AJ124" s="701"/>
      <c r="AK124" s="330">
        <f>SUM(AK115:AT118)</f>
        <v>4290</v>
      </c>
      <c r="AL124" s="331"/>
      <c r="AM124" s="331"/>
      <c r="AN124" s="331"/>
      <c r="AO124" s="331"/>
      <c r="AP124" s="331"/>
      <c r="AQ124" s="331"/>
      <c r="AR124" s="331"/>
      <c r="AS124" s="331"/>
      <c r="AT124" s="331"/>
      <c r="AU124" s="330">
        <f>SUM(AU115:BD118)</f>
        <v>1800</v>
      </c>
      <c r="AV124" s="331"/>
      <c r="AW124" s="331"/>
      <c r="AX124" s="331"/>
      <c r="AY124" s="331"/>
      <c r="AZ124" s="331"/>
      <c r="BA124" s="331"/>
      <c r="BB124" s="331"/>
      <c r="BC124" s="331"/>
      <c r="BD124" s="331"/>
      <c r="BE124" s="330">
        <f>SUM(BE115:BN118)</f>
        <v>1520</v>
      </c>
      <c r="BF124" s="331"/>
      <c r="BG124" s="331"/>
      <c r="BH124" s="331"/>
      <c r="BI124" s="331"/>
      <c r="BJ124" s="331"/>
      <c r="BK124" s="331"/>
      <c r="BL124" s="331"/>
      <c r="BM124" s="331"/>
      <c r="BN124" s="331"/>
      <c r="BO124" s="330">
        <f>SUM(BO115:BX118)</f>
        <v>9000</v>
      </c>
      <c r="BP124" s="331"/>
      <c r="BQ124" s="331"/>
      <c r="BR124" s="331"/>
      <c r="BS124" s="331"/>
      <c r="BT124" s="331"/>
      <c r="BU124" s="331"/>
      <c r="BV124" s="331"/>
      <c r="BW124" s="331"/>
      <c r="BX124" s="331"/>
      <c r="BY124" s="330">
        <f>SUM(AK124:BX124)</f>
        <v>16610</v>
      </c>
      <c r="BZ124" s="331"/>
      <c r="CA124" s="331"/>
      <c r="CB124" s="331"/>
      <c r="CC124" s="331"/>
      <c r="CD124" s="331"/>
      <c r="CE124" s="331"/>
      <c r="CF124" s="331"/>
      <c r="CG124" s="331"/>
      <c r="CH124" s="331"/>
      <c r="CI124" s="330">
        <f>SUM(CI115:CR118)</f>
        <v>460</v>
      </c>
      <c r="CJ124" s="331"/>
      <c r="CK124" s="331"/>
      <c r="CL124" s="331"/>
      <c r="CM124" s="331"/>
      <c r="CN124" s="331"/>
      <c r="CO124" s="331"/>
      <c r="CP124" s="331"/>
      <c r="CQ124" s="331"/>
      <c r="CR124" s="662"/>
      <c r="CS124" s="330">
        <f>SUM(CS115:DB118)</f>
        <v>24750</v>
      </c>
      <c r="CT124" s="331"/>
      <c r="CU124" s="331"/>
      <c r="CV124" s="331"/>
      <c r="CW124" s="331"/>
      <c r="CX124" s="331"/>
      <c r="CY124" s="331"/>
      <c r="CZ124" s="331"/>
      <c r="DA124" s="331"/>
      <c r="DB124" s="331"/>
      <c r="DC124" s="588">
        <f>SUM(CS124,CI124,BY124,CS91,CL91,BQ91,BI91,BA91,DE58,CC58,BS58,BJ58,AZ58,AS58,AK58)</f>
        <v>131624</v>
      </c>
      <c r="DD124" s="588"/>
      <c r="DE124" s="588"/>
      <c r="DF124" s="588"/>
      <c r="DG124" s="588"/>
      <c r="DH124" s="588"/>
      <c r="DI124" s="588"/>
      <c r="DJ124" s="588"/>
      <c r="DK124" s="588"/>
      <c r="DL124" s="588"/>
      <c r="DM124" s="588"/>
      <c r="DN124" s="618"/>
    </row>
    <row r="125" spans="1:118" ht="15" customHeight="1">
      <c r="A125" s="550"/>
      <c r="B125" s="557"/>
      <c r="C125" s="557"/>
      <c r="D125" s="557"/>
      <c r="E125" s="557"/>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700">
        <v>1</v>
      </c>
      <c r="AC125" s="701"/>
      <c r="AD125" s="702"/>
      <c r="AE125" s="671">
        <v>3</v>
      </c>
      <c r="AF125" s="701"/>
      <c r="AG125" s="703"/>
      <c r="AH125" s="608">
        <v>3</v>
      </c>
      <c r="AI125" s="701"/>
      <c r="AJ125" s="701"/>
      <c r="AK125" s="330">
        <f>AK119</f>
        <v>330</v>
      </c>
      <c r="AL125" s="331"/>
      <c r="AM125" s="331"/>
      <c r="AN125" s="331"/>
      <c r="AO125" s="331"/>
      <c r="AP125" s="331"/>
      <c r="AQ125" s="331"/>
      <c r="AR125" s="331"/>
      <c r="AS125" s="331"/>
      <c r="AT125" s="331"/>
      <c r="AU125" s="330">
        <f>AU119</f>
        <v>900</v>
      </c>
      <c r="AV125" s="331"/>
      <c r="AW125" s="331"/>
      <c r="AX125" s="331"/>
      <c r="AY125" s="331"/>
      <c r="AZ125" s="331"/>
      <c r="BA125" s="331"/>
      <c r="BB125" s="331"/>
      <c r="BC125" s="331"/>
      <c r="BD125" s="331"/>
      <c r="BE125" s="330">
        <f>BE119</f>
        <v>0</v>
      </c>
      <c r="BF125" s="331"/>
      <c r="BG125" s="331"/>
      <c r="BH125" s="331"/>
      <c r="BI125" s="331"/>
      <c r="BJ125" s="331"/>
      <c r="BK125" s="331"/>
      <c r="BL125" s="331"/>
      <c r="BM125" s="331"/>
      <c r="BN125" s="331"/>
      <c r="BO125" s="330">
        <f>BO119</f>
        <v>900</v>
      </c>
      <c r="BP125" s="331"/>
      <c r="BQ125" s="331"/>
      <c r="BR125" s="331"/>
      <c r="BS125" s="331"/>
      <c r="BT125" s="331"/>
      <c r="BU125" s="331"/>
      <c r="BV125" s="331"/>
      <c r="BW125" s="331"/>
      <c r="BX125" s="331"/>
      <c r="BY125" s="330">
        <f>SUM(AK125:BX125)</f>
        <v>2130</v>
      </c>
      <c r="BZ125" s="331"/>
      <c r="CA125" s="331"/>
      <c r="CB125" s="331"/>
      <c r="CC125" s="331"/>
      <c r="CD125" s="331"/>
      <c r="CE125" s="331"/>
      <c r="CF125" s="331"/>
      <c r="CG125" s="331"/>
      <c r="CH125" s="331"/>
      <c r="CI125" s="330">
        <f>CI119</f>
        <v>0</v>
      </c>
      <c r="CJ125" s="331"/>
      <c r="CK125" s="331"/>
      <c r="CL125" s="331"/>
      <c r="CM125" s="331"/>
      <c r="CN125" s="331"/>
      <c r="CO125" s="331"/>
      <c r="CP125" s="331"/>
      <c r="CQ125" s="331"/>
      <c r="CR125" s="662"/>
      <c r="CS125" s="330">
        <f>CS119</f>
        <v>2640</v>
      </c>
      <c r="CT125" s="331"/>
      <c r="CU125" s="331"/>
      <c r="CV125" s="331"/>
      <c r="CW125" s="331"/>
      <c r="CX125" s="331"/>
      <c r="CY125" s="331"/>
      <c r="CZ125" s="331"/>
      <c r="DA125" s="331"/>
      <c r="DB125" s="331"/>
      <c r="DC125" s="588">
        <f>SUM(CS125,CI125,BY125,CS92,CL92,BQ92,BI92,BA92,DE59,CC59,BS59,BJ59,AZ59,AS59,AK59)</f>
        <v>14030</v>
      </c>
      <c r="DD125" s="588"/>
      <c r="DE125" s="588"/>
      <c r="DF125" s="588"/>
      <c r="DG125" s="588"/>
      <c r="DH125" s="588"/>
      <c r="DI125" s="588"/>
      <c r="DJ125" s="588"/>
      <c r="DK125" s="588"/>
      <c r="DL125" s="588"/>
      <c r="DM125" s="588"/>
      <c r="DN125" s="618"/>
    </row>
    <row r="126" spans="1:118" ht="1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678">
        <v>1</v>
      </c>
      <c r="AC126" s="679"/>
      <c r="AD126" s="680"/>
      <c r="AE126" s="681">
        <v>4</v>
      </c>
      <c r="AF126" s="679"/>
      <c r="AG126" s="682"/>
      <c r="AH126" s="650">
        <v>3</v>
      </c>
      <c r="AI126" s="679"/>
      <c r="AJ126" s="679"/>
      <c r="AK126" s="321">
        <f>AK120</f>
        <v>330</v>
      </c>
      <c r="AL126" s="534"/>
      <c r="AM126" s="534"/>
      <c r="AN126" s="534"/>
      <c r="AO126" s="534"/>
      <c r="AP126" s="534"/>
      <c r="AQ126" s="534"/>
      <c r="AR126" s="534"/>
      <c r="AS126" s="534"/>
      <c r="AT126" s="534"/>
      <c r="AU126" s="321">
        <f>AU120</f>
        <v>0</v>
      </c>
      <c r="AV126" s="534"/>
      <c r="AW126" s="534"/>
      <c r="AX126" s="534"/>
      <c r="AY126" s="534"/>
      <c r="AZ126" s="534"/>
      <c r="BA126" s="534"/>
      <c r="BB126" s="534"/>
      <c r="BC126" s="534"/>
      <c r="BD126" s="534"/>
      <c r="BE126" s="321">
        <f>BE120</f>
        <v>0</v>
      </c>
      <c r="BF126" s="534"/>
      <c r="BG126" s="534"/>
      <c r="BH126" s="534"/>
      <c r="BI126" s="534"/>
      <c r="BJ126" s="534"/>
      <c r="BK126" s="534"/>
      <c r="BL126" s="534"/>
      <c r="BM126" s="534"/>
      <c r="BN126" s="534"/>
      <c r="BO126" s="321">
        <f>BO120</f>
        <v>2250</v>
      </c>
      <c r="BP126" s="534"/>
      <c r="BQ126" s="534"/>
      <c r="BR126" s="534"/>
      <c r="BS126" s="534"/>
      <c r="BT126" s="534"/>
      <c r="BU126" s="534"/>
      <c r="BV126" s="534"/>
      <c r="BW126" s="534"/>
      <c r="BX126" s="534"/>
      <c r="BY126" s="321">
        <f>SUM(AK126:BX126)</f>
        <v>2580</v>
      </c>
      <c r="BZ126" s="534"/>
      <c r="CA126" s="534"/>
      <c r="CB126" s="534"/>
      <c r="CC126" s="534"/>
      <c r="CD126" s="534"/>
      <c r="CE126" s="534"/>
      <c r="CF126" s="534"/>
      <c r="CG126" s="534"/>
      <c r="CH126" s="534"/>
      <c r="CI126" s="321">
        <f>CI120</f>
        <v>0</v>
      </c>
      <c r="CJ126" s="534"/>
      <c r="CK126" s="534"/>
      <c r="CL126" s="534"/>
      <c r="CM126" s="534"/>
      <c r="CN126" s="534"/>
      <c r="CO126" s="534"/>
      <c r="CP126" s="534"/>
      <c r="CQ126" s="534"/>
      <c r="CR126" s="656"/>
      <c r="CS126" s="321">
        <f>CS120</f>
        <v>2970</v>
      </c>
      <c r="CT126" s="534"/>
      <c r="CU126" s="534"/>
      <c r="CV126" s="534"/>
      <c r="CW126" s="534"/>
      <c r="CX126" s="534"/>
      <c r="CY126" s="534"/>
      <c r="CZ126" s="534"/>
      <c r="DA126" s="534"/>
      <c r="DB126" s="534"/>
      <c r="DC126" s="698">
        <f>SUM(CS126,CI126,BY126,CS93,CL93,BQ93,BI93,BA93,DE60,CC60,BS60,BJ60,AZ60,AS60,AK60)</f>
        <v>19402</v>
      </c>
      <c r="DD126" s="698"/>
      <c r="DE126" s="698"/>
      <c r="DF126" s="698"/>
      <c r="DG126" s="698"/>
      <c r="DH126" s="698"/>
      <c r="DI126" s="698"/>
      <c r="DJ126" s="698"/>
      <c r="DK126" s="698"/>
      <c r="DL126" s="698"/>
      <c r="DM126" s="698"/>
      <c r="DN126" s="699"/>
    </row>
    <row r="127" spans="1:118" ht="11.25" customHeight="1" thickBot="1">
      <c r="M127" s="16"/>
      <c r="R127" s="16"/>
      <c r="U127" s="17"/>
      <c r="V127" s="17"/>
      <c r="W127" s="17"/>
      <c r="AB127" s="32"/>
      <c r="AC127" s="32"/>
      <c r="AD127" s="32"/>
      <c r="AE127" s="32"/>
      <c r="AF127" s="32"/>
      <c r="AG127" s="32"/>
      <c r="AH127" s="32"/>
      <c r="AI127" s="32"/>
      <c r="AJ127" s="32"/>
      <c r="DA127" s="16"/>
      <c r="DF127" s="16"/>
    </row>
    <row r="128" spans="1:118" ht="15" customHeight="1">
      <c r="A128" s="433" t="s">
        <v>14</v>
      </c>
      <c r="B128" s="547"/>
      <c r="C128" s="547"/>
      <c r="D128" s="434" t="s">
        <v>15</v>
      </c>
      <c r="E128" s="434"/>
      <c r="F128" s="435"/>
      <c r="G128" s="245" t="s">
        <v>858</v>
      </c>
      <c r="H128" s="246"/>
      <c r="I128" s="246"/>
      <c r="J128" s="246"/>
      <c r="K128" s="246"/>
      <c r="L128" s="246"/>
      <c r="M128" s="246"/>
      <c r="N128" s="246"/>
      <c r="O128" s="246"/>
      <c r="P128" s="246"/>
      <c r="Q128" s="246"/>
      <c r="R128" s="246"/>
      <c r="S128" s="246"/>
      <c r="T128" s="246"/>
      <c r="U128" s="246"/>
      <c r="V128" s="246"/>
      <c r="W128" s="246"/>
      <c r="X128" s="246"/>
      <c r="Y128" s="246"/>
      <c r="Z128" s="246"/>
      <c r="AA128" s="246"/>
      <c r="AB128" s="704">
        <v>1</v>
      </c>
      <c r="AC128" s="705"/>
      <c r="AD128" s="706"/>
      <c r="AE128" s="674">
        <v>5</v>
      </c>
      <c r="AF128" s="705"/>
      <c r="AG128" s="707"/>
      <c r="AH128" s="604">
        <v>3</v>
      </c>
      <c r="AI128" s="705"/>
      <c r="AJ128" s="705"/>
      <c r="AK128" s="1447">
        <v>10890</v>
      </c>
      <c r="AL128" s="605"/>
      <c r="AM128" s="605"/>
      <c r="AN128" s="605"/>
      <c r="AO128" s="605"/>
      <c r="AP128" s="605"/>
      <c r="AQ128" s="605"/>
      <c r="AR128" s="605"/>
      <c r="AS128" s="605"/>
      <c r="AT128" s="605"/>
      <c r="AU128" s="1447">
        <v>3600</v>
      </c>
      <c r="AV128" s="605"/>
      <c r="AW128" s="605"/>
      <c r="AX128" s="605"/>
      <c r="AY128" s="605"/>
      <c r="AZ128" s="605"/>
      <c r="BA128" s="605"/>
      <c r="BB128" s="605"/>
      <c r="BC128" s="605"/>
      <c r="BD128" s="605"/>
      <c r="BE128" s="1447">
        <v>6460</v>
      </c>
      <c r="BF128" s="605"/>
      <c r="BG128" s="605"/>
      <c r="BH128" s="605"/>
      <c r="BI128" s="605"/>
      <c r="BJ128" s="605"/>
      <c r="BK128" s="605"/>
      <c r="BL128" s="605"/>
      <c r="BM128" s="605"/>
      <c r="BN128" s="605"/>
      <c r="BO128" s="1447">
        <v>33750</v>
      </c>
      <c r="BP128" s="605"/>
      <c r="BQ128" s="605"/>
      <c r="BR128" s="605"/>
      <c r="BS128" s="605"/>
      <c r="BT128" s="605"/>
      <c r="BU128" s="605"/>
      <c r="BV128" s="605"/>
      <c r="BW128" s="605"/>
      <c r="BX128" s="605"/>
      <c r="BY128" s="347">
        <f>SUM(AK128:BX128)</f>
        <v>54700</v>
      </c>
      <c r="BZ128" s="348"/>
      <c r="CA128" s="348"/>
      <c r="CB128" s="348"/>
      <c r="CC128" s="348"/>
      <c r="CD128" s="348"/>
      <c r="CE128" s="348"/>
      <c r="CF128" s="348"/>
      <c r="CG128" s="348"/>
      <c r="CH128" s="348"/>
      <c r="CI128" s="1447">
        <v>1380</v>
      </c>
      <c r="CJ128" s="605"/>
      <c r="CK128" s="605"/>
      <c r="CL128" s="605"/>
      <c r="CM128" s="605"/>
      <c r="CN128" s="605"/>
      <c r="CO128" s="605"/>
      <c r="CP128" s="605"/>
      <c r="CQ128" s="605"/>
      <c r="CR128" s="730"/>
      <c r="CS128" s="1447">
        <v>88110</v>
      </c>
      <c r="CT128" s="605"/>
      <c r="CU128" s="605"/>
      <c r="CV128" s="605"/>
      <c r="CW128" s="605"/>
      <c r="CX128" s="605"/>
      <c r="CY128" s="605"/>
      <c r="CZ128" s="605"/>
      <c r="DA128" s="605"/>
      <c r="DB128" s="605"/>
      <c r="DC128" s="347">
        <f>SUM(CS128,CI128,BY128,CS95,CL95,BQ95,BI95,BA95,DE62,CC62,BS62,BJ62,AZ62,AS62,AK62)</f>
        <v>362972</v>
      </c>
      <c r="DD128" s="347"/>
      <c r="DE128" s="347"/>
      <c r="DF128" s="347"/>
      <c r="DG128" s="347"/>
      <c r="DH128" s="347"/>
      <c r="DI128" s="347"/>
      <c r="DJ128" s="347"/>
      <c r="DK128" s="347"/>
      <c r="DL128" s="347"/>
      <c r="DM128" s="347"/>
      <c r="DN128" s="492"/>
    </row>
    <row r="129" spans="1:137" ht="15" customHeight="1">
      <c r="A129" s="548"/>
      <c r="B129" s="549"/>
      <c r="C129" s="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700">
        <v>1</v>
      </c>
      <c r="AC129" s="701"/>
      <c r="AD129" s="702"/>
      <c r="AE129" s="671">
        <v>6</v>
      </c>
      <c r="AF129" s="701"/>
      <c r="AG129" s="703"/>
      <c r="AH129" s="608">
        <v>3</v>
      </c>
      <c r="AI129" s="701"/>
      <c r="AJ129" s="701"/>
      <c r="AK129" s="1448">
        <v>330</v>
      </c>
      <c r="AL129" s="619"/>
      <c r="AM129" s="619"/>
      <c r="AN129" s="619"/>
      <c r="AO129" s="619"/>
      <c r="AP129" s="619"/>
      <c r="AQ129" s="619"/>
      <c r="AR129" s="619"/>
      <c r="AS129" s="619"/>
      <c r="AT129" s="619"/>
      <c r="AU129" s="1448">
        <v>900</v>
      </c>
      <c r="AV129" s="619"/>
      <c r="AW129" s="619"/>
      <c r="AX129" s="619"/>
      <c r="AY129" s="619"/>
      <c r="AZ129" s="619"/>
      <c r="BA129" s="619"/>
      <c r="BB129" s="619"/>
      <c r="BC129" s="619"/>
      <c r="BD129" s="619"/>
      <c r="BE129" s="1448"/>
      <c r="BF129" s="619"/>
      <c r="BG129" s="619"/>
      <c r="BH129" s="619"/>
      <c r="BI129" s="619"/>
      <c r="BJ129" s="619"/>
      <c r="BK129" s="619"/>
      <c r="BL129" s="619"/>
      <c r="BM129" s="619"/>
      <c r="BN129" s="619"/>
      <c r="BO129" s="1448">
        <v>900</v>
      </c>
      <c r="BP129" s="619"/>
      <c r="BQ129" s="619"/>
      <c r="BR129" s="619"/>
      <c r="BS129" s="619"/>
      <c r="BT129" s="619"/>
      <c r="BU129" s="619"/>
      <c r="BV129" s="619"/>
      <c r="BW129" s="619"/>
      <c r="BX129" s="619"/>
      <c r="BY129" s="330">
        <f>SUM(AK129:BX129)</f>
        <v>2130</v>
      </c>
      <c r="BZ129" s="331"/>
      <c r="CA129" s="331"/>
      <c r="CB129" s="331"/>
      <c r="CC129" s="331"/>
      <c r="CD129" s="331"/>
      <c r="CE129" s="331"/>
      <c r="CF129" s="331"/>
      <c r="CG129" s="331"/>
      <c r="CH129" s="331"/>
      <c r="CI129" s="1448"/>
      <c r="CJ129" s="619"/>
      <c r="CK129" s="619"/>
      <c r="CL129" s="619"/>
      <c r="CM129" s="619"/>
      <c r="CN129" s="619"/>
      <c r="CO129" s="619"/>
      <c r="CP129" s="619"/>
      <c r="CQ129" s="619"/>
      <c r="CR129" s="729"/>
      <c r="CS129" s="1448">
        <v>2640</v>
      </c>
      <c r="CT129" s="619"/>
      <c r="CU129" s="619"/>
      <c r="CV129" s="619"/>
      <c r="CW129" s="619"/>
      <c r="CX129" s="619"/>
      <c r="CY129" s="619"/>
      <c r="CZ129" s="619"/>
      <c r="DA129" s="619"/>
      <c r="DB129" s="619"/>
      <c r="DC129" s="588">
        <f>SUM(CS129,CI129,BY129,CS96,CL96,BQ96,BI96,BA96,DE63,CC63,BS63,BJ63,AZ63,AS63,AK63)</f>
        <v>14030</v>
      </c>
      <c r="DD129" s="588"/>
      <c r="DE129" s="588"/>
      <c r="DF129" s="588"/>
      <c r="DG129" s="588"/>
      <c r="DH129" s="588"/>
      <c r="DI129" s="588"/>
      <c r="DJ129" s="588"/>
      <c r="DK129" s="588"/>
      <c r="DL129" s="588"/>
      <c r="DM129" s="588"/>
      <c r="DN129" s="618"/>
    </row>
    <row r="130" spans="1:137" ht="15" customHeight="1">
      <c r="A130" s="550"/>
      <c r="B130" s="549"/>
      <c r="C130" s="549"/>
      <c r="D130" s="551"/>
      <c r="E130" s="551"/>
      <c r="F130" s="552"/>
      <c r="G130" s="731" t="s">
        <v>333</v>
      </c>
      <c r="H130" s="732"/>
      <c r="I130" s="732"/>
      <c r="J130" s="732"/>
      <c r="K130" s="732"/>
      <c r="L130" s="732"/>
      <c r="M130" s="732"/>
      <c r="N130" s="732"/>
      <c r="O130" s="732"/>
      <c r="P130" s="732"/>
      <c r="Q130" s="732"/>
      <c r="R130" s="732"/>
      <c r="S130" s="732"/>
      <c r="T130" s="732"/>
      <c r="U130" s="732"/>
      <c r="V130" s="732"/>
      <c r="W130" s="732"/>
      <c r="X130" s="732"/>
      <c r="Y130" s="732"/>
      <c r="Z130" s="732"/>
      <c r="AA130" s="732"/>
      <c r="AB130" s="700">
        <v>1</v>
      </c>
      <c r="AC130" s="701"/>
      <c r="AD130" s="702"/>
      <c r="AE130" s="671">
        <v>7</v>
      </c>
      <c r="AF130" s="701"/>
      <c r="AG130" s="703"/>
      <c r="AH130" s="608">
        <v>3</v>
      </c>
      <c r="AI130" s="701"/>
      <c r="AJ130" s="701"/>
      <c r="AK130" s="1448">
        <v>330</v>
      </c>
      <c r="AL130" s="619"/>
      <c r="AM130" s="619"/>
      <c r="AN130" s="619"/>
      <c r="AO130" s="619"/>
      <c r="AP130" s="619"/>
      <c r="AQ130" s="619"/>
      <c r="AR130" s="619"/>
      <c r="AS130" s="619"/>
      <c r="AT130" s="619"/>
      <c r="AU130" s="1448"/>
      <c r="AV130" s="619"/>
      <c r="AW130" s="619"/>
      <c r="AX130" s="619"/>
      <c r="AY130" s="619"/>
      <c r="AZ130" s="619"/>
      <c r="BA130" s="619"/>
      <c r="BB130" s="619"/>
      <c r="BC130" s="619"/>
      <c r="BD130" s="619"/>
      <c r="BE130" s="1448"/>
      <c r="BF130" s="619"/>
      <c r="BG130" s="619"/>
      <c r="BH130" s="619"/>
      <c r="BI130" s="619"/>
      <c r="BJ130" s="619"/>
      <c r="BK130" s="619"/>
      <c r="BL130" s="619"/>
      <c r="BM130" s="619"/>
      <c r="BN130" s="619"/>
      <c r="BO130" s="1448">
        <v>2250</v>
      </c>
      <c r="BP130" s="619"/>
      <c r="BQ130" s="619"/>
      <c r="BR130" s="619"/>
      <c r="BS130" s="619"/>
      <c r="BT130" s="619"/>
      <c r="BU130" s="619"/>
      <c r="BV130" s="619"/>
      <c r="BW130" s="619"/>
      <c r="BX130" s="619"/>
      <c r="BY130" s="330">
        <f>SUM(AK130:BX130)</f>
        <v>2580</v>
      </c>
      <c r="BZ130" s="331"/>
      <c r="CA130" s="331"/>
      <c r="CB130" s="331"/>
      <c r="CC130" s="331"/>
      <c r="CD130" s="331"/>
      <c r="CE130" s="331"/>
      <c r="CF130" s="331"/>
      <c r="CG130" s="331"/>
      <c r="CH130" s="331"/>
      <c r="CI130" s="1448"/>
      <c r="CJ130" s="619"/>
      <c r="CK130" s="619"/>
      <c r="CL130" s="619"/>
      <c r="CM130" s="619"/>
      <c r="CN130" s="619"/>
      <c r="CO130" s="619"/>
      <c r="CP130" s="619"/>
      <c r="CQ130" s="619"/>
      <c r="CR130" s="729"/>
      <c r="CS130" s="1448">
        <v>2970</v>
      </c>
      <c r="CT130" s="619"/>
      <c r="CU130" s="619"/>
      <c r="CV130" s="619"/>
      <c r="CW130" s="619"/>
      <c r="CX130" s="619"/>
      <c r="CY130" s="619"/>
      <c r="CZ130" s="619"/>
      <c r="DA130" s="619"/>
      <c r="DB130" s="619"/>
      <c r="DC130" s="588">
        <f>SUM(CS130,CI130,BY130,CS97,CL97,BQ97,BI97,BA97,DE64,CC64,BS64,BJ64,AZ64,AS64,AK64)</f>
        <v>19402</v>
      </c>
      <c r="DD130" s="588"/>
      <c r="DE130" s="588"/>
      <c r="DF130" s="588"/>
      <c r="DG130" s="588"/>
      <c r="DH130" s="588"/>
      <c r="DI130" s="588"/>
      <c r="DJ130" s="588"/>
      <c r="DK130" s="588"/>
      <c r="DL130" s="588"/>
      <c r="DM130" s="588"/>
      <c r="DN130" s="618"/>
    </row>
    <row r="131" spans="1:137" ht="15" customHeight="1" thickBot="1">
      <c r="A131" s="436"/>
      <c r="B131" s="553"/>
      <c r="C131" s="553"/>
      <c r="D131" s="437"/>
      <c r="E131" s="437"/>
      <c r="F131" s="438"/>
      <c r="G131" s="245" t="s">
        <v>378</v>
      </c>
      <c r="H131" s="246"/>
      <c r="I131" s="246"/>
      <c r="J131" s="246"/>
      <c r="K131" s="246"/>
      <c r="L131" s="246"/>
      <c r="M131" s="246"/>
      <c r="N131" s="246"/>
      <c r="O131" s="246"/>
      <c r="P131" s="246"/>
      <c r="Q131" s="246"/>
      <c r="R131" s="246"/>
      <c r="S131" s="246"/>
      <c r="T131" s="246"/>
      <c r="U131" s="246"/>
      <c r="V131" s="246"/>
      <c r="W131" s="246"/>
      <c r="X131" s="246"/>
      <c r="Y131" s="246"/>
      <c r="Z131" s="246"/>
      <c r="AA131" s="246"/>
      <c r="AB131" s="678">
        <v>1</v>
      </c>
      <c r="AC131" s="679"/>
      <c r="AD131" s="680"/>
      <c r="AE131" s="681">
        <v>8</v>
      </c>
      <c r="AF131" s="679"/>
      <c r="AG131" s="682"/>
      <c r="AH131" s="650">
        <v>3</v>
      </c>
      <c r="AI131" s="679"/>
      <c r="AJ131" s="679"/>
      <c r="AK131" s="321">
        <f>SUM(AK128:AT130)</f>
        <v>11550</v>
      </c>
      <c r="AL131" s="534"/>
      <c r="AM131" s="534"/>
      <c r="AN131" s="534"/>
      <c r="AO131" s="534"/>
      <c r="AP131" s="534"/>
      <c r="AQ131" s="534"/>
      <c r="AR131" s="534"/>
      <c r="AS131" s="534"/>
      <c r="AT131" s="534"/>
      <c r="AU131" s="321">
        <f>SUM(AU128:BD130)</f>
        <v>4500</v>
      </c>
      <c r="AV131" s="534"/>
      <c r="AW131" s="534"/>
      <c r="AX131" s="534"/>
      <c r="AY131" s="534"/>
      <c r="AZ131" s="534"/>
      <c r="BA131" s="534"/>
      <c r="BB131" s="534"/>
      <c r="BC131" s="534"/>
      <c r="BD131" s="534"/>
      <c r="BE131" s="321">
        <f>SUM(BE128:BN130)</f>
        <v>6460</v>
      </c>
      <c r="BF131" s="534"/>
      <c r="BG131" s="534"/>
      <c r="BH131" s="534"/>
      <c r="BI131" s="534"/>
      <c r="BJ131" s="534"/>
      <c r="BK131" s="534"/>
      <c r="BL131" s="534"/>
      <c r="BM131" s="534"/>
      <c r="BN131" s="534"/>
      <c r="BO131" s="321">
        <f>SUM(BO128:BX130)</f>
        <v>36900</v>
      </c>
      <c r="BP131" s="534"/>
      <c r="BQ131" s="534"/>
      <c r="BR131" s="534"/>
      <c r="BS131" s="534"/>
      <c r="BT131" s="534"/>
      <c r="BU131" s="534"/>
      <c r="BV131" s="534"/>
      <c r="BW131" s="534"/>
      <c r="BX131" s="534"/>
      <c r="BY131" s="321">
        <f>SUM(AK131:BX131)</f>
        <v>59410</v>
      </c>
      <c r="BZ131" s="534"/>
      <c r="CA131" s="534"/>
      <c r="CB131" s="534"/>
      <c r="CC131" s="534"/>
      <c r="CD131" s="534"/>
      <c r="CE131" s="534"/>
      <c r="CF131" s="534"/>
      <c r="CG131" s="534"/>
      <c r="CH131" s="534"/>
      <c r="CI131" s="321">
        <f>SUM(CI128:CR130)</f>
        <v>1380</v>
      </c>
      <c r="CJ131" s="534"/>
      <c r="CK131" s="534"/>
      <c r="CL131" s="534"/>
      <c r="CM131" s="534"/>
      <c r="CN131" s="534"/>
      <c r="CO131" s="534"/>
      <c r="CP131" s="534"/>
      <c r="CQ131" s="534"/>
      <c r="CR131" s="656"/>
      <c r="CS131" s="321">
        <f>SUM(CS128:DB130)</f>
        <v>93720</v>
      </c>
      <c r="CT131" s="534"/>
      <c r="CU131" s="534"/>
      <c r="CV131" s="534"/>
      <c r="CW131" s="534"/>
      <c r="CX131" s="534"/>
      <c r="CY131" s="534"/>
      <c r="CZ131" s="534"/>
      <c r="DA131" s="534"/>
      <c r="DB131" s="534"/>
      <c r="DC131" s="698">
        <f>SUM(CS131,CI131,BY131,CS98,CL98,BQ98,BI98,BA98,DE65,CC65,BS65,BJ65,AZ65,AS65,AK65)</f>
        <v>396404</v>
      </c>
      <c r="DD131" s="698"/>
      <c r="DE131" s="698"/>
      <c r="DF131" s="698"/>
      <c r="DG131" s="698"/>
      <c r="DH131" s="698"/>
      <c r="DI131" s="698"/>
      <c r="DJ131" s="698"/>
      <c r="DK131" s="698"/>
      <c r="DL131" s="698"/>
      <c r="DM131" s="698"/>
      <c r="DN131" s="699"/>
    </row>
    <row r="132" spans="1:137" s="17" customFormat="1" ht="15" customHeight="1">
      <c r="A132" s="35"/>
      <c r="B132" s="40"/>
      <c r="C132" s="40"/>
      <c r="D132" s="36"/>
      <c r="E132" s="36"/>
      <c r="F132" s="36"/>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37"/>
      <c r="AC132" s="37"/>
      <c r="AD132" s="37"/>
      <c r="AE132" s="37"/>
      <c r="AF132" s="37"/>
      <c r="AG132" s="37"/>
      <c r="AH132" s="37"/>
      <c r="AI132" s="37"/>
      <c r="AJ132" s="37"/>
      <c r="AK132" s="143"/>
      <c r="AL132" s="41"/>
      <c r="AM132" s="41"/>
      <c r="AN132" s="41"/>
      <c r="AO132" s="41"/>
      <c r="AP132" s="41"/>
      <c r="AQ132" s="41"/>
      <c r="AR132" s="41"/>
      <c r="AS132" s="41"/>
      <c r="AT132" s="143"/>
      <c r="AU132" s="41"/>
      <c r="AV132" s="41"/>
      <c r="AW132" s="41"/>
      <c r="AX132" s="41"/>
      <c r="AY132" s="41"/>
      <c r="AZ132" s="41"/>
      <c r="BA132" s="41"/>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4"/>
      <c r="BW132" s="144"/>
      <c r="BX132" s="144"/>
      <c r="BY132" s="144"/>
      <c r="BZ132" s="144"/>
      <c r="CA132" s="144"/>
      <c r="CB132" s="144"/>
      <c r="CC132" s="144"/>
      <c r="CD132" s="144"/>
      <c r="CE132" s="37"/>
      <c r="CF132" s="37"/>
      <c r="CG132" s="37"/>
      <c r="CH132" s="37"/>
      <c r="CI132" s="37"/>
      <c r="CJ132" s="37"/>
      <c r="CK132" s="37"/>
      <c r="CL132" s="37"/>
      <c r="CM132" s="37"/>
      <c r="CN132" s="143"/>
      <c r="CO132" s="144"/>
      <c r="CP132" s="144"/>
      <c r="CQ132" s="144"/>
      <c r="CR132" s="144"/>
      <c r="CS132" s="144"/>
      <c r="CT132" s="144"/>
      <c r="CU132" s="144"/>
      <c r="CV132" s="144"/>
      <c r="CW132" s="144"/>
      <c r="CX132" s="143"/>
      <c r="CY132" s="143"/>
      <c r="CZ132" s="143"/>
      <c r="DA132" s="143"/>
      <c r="DB132" s="143"/>
      <c r="DC132" s="143"/>
      <c r="DD132" s="143"/>
      <c r="DE132" s="143"/>
      <c r="DF132" s="143"/>
      <c r="DG132" s="143"/>
      <c r="DH132" s="143"/>
      <c r="DI132" s="143"/>
      <c r="DJ132" s="143"/>
      <c r="DK132" s="143"/>
      <c r="DL132" s="143"/>
      <c r="DM132" s="143"/>
      <c r="DN132" s="143"/>
      <c r="DO132" s="143"/>
      <c r="DP132" s="143"/>
      <c r="DQ132" s="143"/>
      <c r="DR132" s="143"/>
      <c r="DS132" s="143"/>
      <c r="DT132" s="143"/>
      <c r="DU132" s="143"/>
      <c r="DV132" s="143"/>
      <c r="DW132" s="143"/>
      <c r="DX132" s="143"/>
      <c r="DY132" s="143"/>
      <c r="DZ132" s="143"/>
      <c r="EA132" s="143"/>
      <c r="EB132" s="143"/>
      <c r="EC132" s="143"/>
      <c r="ED132" s="143"/>
      <c r="EE132" s="143"/>
      <c r="EF132" s="143"/>
      <c r="EG132" s="143"/>
    </row>
    <row r="133" spans="1:137" s="152" customFormat="1" ht="12.75" customHeight="1">
      <c r="A133" s="631"/>
      <c r="B133" s="631"/>
      <c r="C133" s="631"/>
      <c r="D133" s="631"/>
      <c r="E133" s="631"/>
      <c r="F133" s="631"/>
      <c r="G133" s="632"/>
      <c r="H133" s="633" t="s">
        <v>62</v>
      </c>
      <c r="I133" s="266"/>
      <c r="J133" s="266"/>
      <c r="K133" s="266"/>
      <c r="L133" s="266"/>
      <c r="M133" s="266"/>
      <c r="N133" s="266"/>
      <c r="O133" s="266"/>
      <c r="P133" s="266"/>
      <c r="Q133" s="266"/>
      <c r="R133" s="266"/>
      <c r="S133" s="266"/>
      <c r="T133" s="266"/>
      <c r="U133" s="266"/>
      <c r="V133" s="266"/>
      <c r="W133" s="266"/>
      <c r="X133" s="266"/>
      <c r="Y133" s="267"/>
      <c r="Z133" s="634" t="s">
        <v>517</v>
      </c>
      <c r="AA133" s="266"/>
      <c r="AB133" s="266"/>
      <c r="AC133" s="266"/>
      <c r="AD133" s="266"/>
      <c r="AE133" s="267"/>
      <c r="AF133" s="733" t="str">
        <f>"第53表　課税標準額段階別"&amp; LEFT(表00!AA1,6) &amp; "分所得割額等に関する調
　　　　　　　　　　　　　　　　　【農業所得者】（つづき）
第7表関係　(3)課税標準額に関する調"</f>
        <v>第53表　課税標準額段階別平成29年度分所得割額等に関する調
　　　　　　　　　　　　　　　　　【農業所得者】（つづき）
第7表関係　(3)課税標準額に関する調</v>
      </c>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624" t="s">
        <v>608</v>
      </c>
      <c r="CZ133" s="624"/>
      <c r="DA133" s="624"/>
      <c r="DB133" s="624"/>
      <c r="DC133" s="624"/>
      <c r="DD133" s="624"/>
      <c r="DE133" s="624"/>
      <c r="DF133" s="624"/>
      <c r="DG133" s="624"/>
      <c r="DH133" s="624"/>
      <c r="DI133" s="624"/>
      <c r="DJ133" s="624"/>
      <c r="DK133" s="290" t="str">
        <f>DK1</f>
        <v>長崎県</v>
      </c>
      <c r="DL133" s="290"/>
      <c r="DM133" s="290"/>
      <c r="DN133" s="290"/>
      <c r="DO133" s="290"/>
      <c r="DP133" s="290"/>
      <c r="DQ133" s="290"/>
      <c r="DR133" s="290"/>
      <c r="DS133" s="290"/>
      <c r="DT133" s="290"/>
      <c r="DU133" s="290"/>
      <c r="DV133" s="290"/>
      <c r="DW133" s="290"/>
      <c r="DX133" s="290"/>
      <c r="DY133" s="290"/>
      <c r="DZ133" s="290"/>
      <c r="EA133" s="290"/>
      <c r="EB133" s="290"/>
      <c r="EC133" s="290"/>
      <c r="ED133" s="290"/>
      <c r="EE133" s="290"/>
    </row>
    <row r="134" spans="1:137" s="152" customFormat="1" ht="13.15" customHeight="1" thickBot="1">
      <c r="A134" s="631"/>
      <c r="B134" s="631"/>
      <c r="C134" s="631"/>
      <c r="D134" s="631"/>
      <c r="E134" s="631"/>
      <c r="F134" s="631"/>
      <c r="G134" s="632"/>
      <c r="H134" s="268"/>
      <c r="I134" s="269"/>
      <c r="J134" s="269"/>
      <c r="K134" s="269"/>
      <c r="L134" s="269"/>
      <c r="M134" s="269"/>
      <c r="N134" s="269"/>
      <c r="O134" s="269"/>
      <c r="P134" s="269"/>
      <c r="Q134" s="269"/>
      <c r="R134" s="269"/>
      <c r="S134" s="269"/>
      <c r="T134" s="269"/>
      <c r="U134" s="269"/>
      <c r="V134" s="269"/>
      <c r="W134" s="269"/>
      <c r="X134" s="269"/>
      <c r="Y134" s="270"/>
      <c r="Z134" s="268"/>
      <c r="AA134" s="269"/>
      <c r="AB134" s="269"/>
      <c r="AC134" s="269"/>
      <c r="AD134" s="269"/>
      <c r="AE134" s="270"/>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617"/>
      <c r="CZ134" s="617"/>
      <c r="DA134" s="617"/>
      <c r="DB134" s="617"/>
      <c r="DC134" s="617"/>
      <c r="DD134" s="617"/>
      <c r="DE134" s="617"/>
      <c r="DF134" s="617"/>
      <c r="DG134" s="617"/>
      <c r="DH134" s="617"/>
      <c r="DI134" s="617"/>
      <c r="DJ134" s="617"/>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c r="EE134" s="291"/>
    </row>
    <row r="135" spans="1:137" s="152" customFormat="1" ht="25.5" customHeight="1" thickBot="1">
      <c r="A135" s="651"/>
      <c r="B135" s="651"/>
      <c r="C135" s="651"/>
      <c r="D135" s="651"/>
      <c r="E135" s="651"/>
      <c r="F135" s="651"/>
      <c r="G135" s="672"/>
      <c r="H135" s="635">
        <f>H3</f>
        <v>4</v>
      </c>
      <c r="I135" s="652"/>
      <c r="J135" s="653"/>
      <c r="K135" s="635">
        <f>K3</f>
        <v>2</v>
      </c>
      <c r="L135" s="652"/>
      <c r="M135" s="653"/>
      <c r="N135" s="635">
        <f>N3</f>
        <v>2</v>
      </c>
      <c r="O135" s="652"/>
      <c r="P135" s="653"/>
      <c r="Q135" s="635">
        <f>Q3</f>
        <v>0</v>
      </c>
      <c r="R135" s="652"/>
      <c r="S135" s="653"/>
      <c r="T135" s="635">
        <f>T3</f>
        <v>2</v>
      </c>
      <c r="U135" s="652"/>
      <c r="V135" s="653"/>
      <c r="W135" s="635">
        <f>W3</f>
        <v>9</v>
      </c>
      <c r="X135" s="652"/>
      <c r="Y135" s="653"/>
      <c r="Z135" s="625">
        <v>5</v>
      </c>
      <c r="AA135" s="276"/>
      <c r="AB135" s="277"/>
      <c r="AC135" s="635">
        <v>3</v>
      </c>
      <c r="AD135" s="279"/>
      <c r="AE135" s="280"/>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617" t="s">
        <v>515</v>
      </c>
      <c r="CZ135" s="617"/>
      <c r="DA135" s="617"/>
      <c r="DB135" s="617"/>
      <c r="DC135" s="617"/>
      <c r="DD135" s="617"/>
      <c r="DE135" s="617"/>
      <c r="DF135" s="617"/>
      <c r="DG135" s="617"/>
      <c r="DH135" s="617"/>
      <c r="DI135" s="617"/>
      <c r="DJ135" s="617"/>
      <c r="DK135" s="289" t="str">
        <f>DK3</f>
        <v>佐世保市</v>
      </c>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row>
    <row r="136" spans="1:137" ht="15" customHeight="1">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row>
    <row r="138" spans="1:137" ht="15" customHeight="1">
      <c r="AK138" s="271" t="s">
        <v>363</v>
      </c>
      <c r="AL138" s="271"/>
      <c r="AM138" s="271"/>
      <c r="AN138" s="271"/>
      <c r="AO138" s="271"/>
      <c r="AP138" s="271"/>
      <c r="AQ138" s="271"/>
      <c r="AR138" s="271"/>
      <c r="AS138" s="271"/>
      <c r="AT138" s="271"/>
      <c r="AU138" s="271"/>
      <c r="AV138" s="271"/>
      <c r="AW138" s="271"/>
      <c r="AX138" s="271"/>
      <c r="AY138" s="271"/>
      <c r="AZ138" s="271"/>
      <c r="BA138" s="271"/>
      <c r="BB138" s="271"/>
      <c r="BC138" s="271" t="s">
        <v>484</v>
      </c>
      <c r="BD138" s="271"/>
      <c r="BE138" s="271"/>
      <c r="BF138" s="271"/>
      <c r="BG138" s="271"/>
      <c r="BH138" s="271"/>
      <c r="BI138" s="271"/>
      <c r="BJ138" s="271"/>
      <c r="BK138" s="271"/>
      <c r="BL138" s="271"/>
      <c r="BM138" s="271"/>
      <c r="BN138" s="271"/>
      <c r="BO138" s="271"/>
      <c r="BP138" s="271"/>
      <c r="BQ138" s="271"/>
      <c r="BR138" s="271"/>
      <c r="BS138" s="271"/>
      <c r="BT138" s="271"/>
      <c r="BU138" s="271" t="s">
        <v>485</v>
      </c>
      <c r="BV138" s="271"/>
      <c r="BW138" s="271"/>
      <c r="BX138" s="271"/>
      <c r="BY138" s="271"/>
      <c r="BZ138" s="271"/>
      <c r="CA138" s="271"/>
      <c r="CB138" s="271"/>
      <c r="CC138" s="271"/>
      <c r="CD138" s="271"/>
      <c r="CE138" s="271"/>
      <c r="CF138" s="271"/>
      <c r="CG138" s="271"/>
      <c r="CH138" s="271"/>
      <c r="CI138" s="271"/>
      <c r="CJ138" s="271"/>
      <c r="CK138" s="271"/>
      <c r="CL138" s="271"/>
      <c r="CM138" s="271" t="s">
        <v>662</v>
      </c>
      <c r="CN138" s="271"/>
      <c r="CO138" s="271"/>
      <c r="CP138" s="271"/>
      <c r="CQ138" s="271"/>
      <c r="CR138" s="271"/>
      <c r="CS138" s="271"/>
      <c r="CT138" s="271"/>
      <c r="CU138" s="271"/>
      <c r="CV138" s="271"/>
      <c r="CW138" s="271"/>
      <c r="CX138" s="271"/>
      <c r="CY138" s="271"/>
      <c r="CZ138" s="271"/>
      <c r="DA138" s="271"/>
      <c r="DB138" s="271"/>
      <c r="DC138" s="271"/>
      <c r="DD138" s="271"/>
    </row>
    <row r="139" spans="1:137" ht="15" customHeight="1">
      <c r="A139" s="522" t="s">
        <v>338</v>
      </c>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4"/>
      <c r="AB139" s="200" t="s">
        <v>339</v>
      </c>
      <c r="AC139" s="201"/>
      <c r="AD139" s="201"/>
      <c r="AE139" s="201"/>
      <c r="AF139" s="201"/>
      <c r="AG139" s="201"/>
      <c r="AH139" s="201"/>
      <c r="AI139" s="201"/>
      <c r="AJ139" s="202"/>
      <c r="AK139" s="200" t="s">
        <v>100</v>
      </c>
      <c r="AL139" s="201"/>
      <c r="AM139" s="201"/>
      <c r="AN139" s="201"/>
      <c r="AO139" s="201"/>
      <c r="AP139" s="201"/>
      <c r="AQ139" s="201"/>
      <c r="AR139" s="201"/>
      <c r="AS139" s="201"/>
      <c r="AT139" s="201"/>
      <c r="AU139" s="201"/>
      <c r="AV139" s="201"/>
      <c r="AW139" s="201"/>
      <c r="AX139" s="201"/>
      <c r="AY139" s="201"/>
      <c r="AZ139" s="201"/>
      <c r="BA139" s="201"/>
      <c r="BB139" s="202"/>
      <c r="BC139" s="200" t="s">
        <v>799</v>
      </c>
      <c r="BD139" s="201"/>
      <c r="BE139" s="201"/>
      <c r="BF139" s="201"/>
      <c r="BG139" s="201"/>
      <c r="BH139" s="201"/>
      <c r="BI139" s="201"/>
      <c r="BJ139" s="201"/>
      <c r="BK139" s="201"/>
      <c r="BL139" s="201"/>
      <c r="BM139" s="201"/>
      <c r="BN139" s="201"/>
      <c r="BO139" s="201"/>
      <c r="BP139" s="201"/>
      <c r="BQ139" s="201"/>
      <c r="BR139" s="201"/>
      <c r="BS139" s="201"/>
      <c r="BT139" s="202"/>
      <c r="BU139" s="200" t="s">
        <v>101</v>
      </c>
      <c r="BV139" s="201"/>
      <c r="BW139" s="201"/>
      <c r="BX139" s="201"/>
      <c r="BY139" s="201"/>
      <c r="BZ139" s="201"/>
      <c r="CA139" s="201"/>
      <c r="CB139" s="201"/>
      <c r="CC139" s="201"/>
      <c r="CD139" s="201"/>
      <c r="CE139" s="201"/>
      <c r="CF139" s="201"/>
      <c r="CG139" s="201"/>
      <c r="CH139" s="201"/>
      <c r="CI139" s="201"/>
      <c r="CJ139" s="201"/>
      <c r="CK139" s="201"/>
      <c r="CL139" s="202"/>
      <c r="CM139" s="200" t="s">
        <v>641</v>
      </c>
      <c r="CN139" s="201"/>
      <c r="CO139" s="201"/>
      <c r="CP139" s="201"/>
      <c r="CQ139" s="201"/>
      <c r="CR139" s="201"/>
      <c r="CS139" s="201"/>
      <c r="CT139" s="201"/>
      <c r="CU139" s="201"/>
      <c r="CV139" s="201"/>
      <c r="CW139" s="201"/>
      <c r="CX139" s="201"/>
      <c r="CY139" s="201"/>
      <c r="CZ139" s="201"/>
      <c r="DA139" s="201"/>
      <c r="DB139" s="201"/>
      <c r="DC139" s="201"/>
      <c r="DD139" s="202"/>
      <c r="DF139" s="16"/>
      <c r="DM139" s="17"/>
      <c r="DR139" s="17"/>
    </row>
    <row r="140" spans="1:137" ht="15" customHeight="1">
      <c r="A140" s="525"/>
      <c r="B140" s="526"/>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7"/>
      <c r="AB140" s="219"/>
      <c r="AC140" s="220"/>
      <c r="AD140" s="220"/>
      <c r="AE140" s="220"/>
      <c r="AF140" s="220"/>
      <c r="AG140" s="220"/>
      <c r="AH140" s="220"/>
      <c r="AI140" s="220"/>
      <c r="AJ140" s="221"/>
      <c r="AK140" s="219"/>
      <c r="AL140" s="220"/>
      <c r="AM140" s="220"/>
      <c r="AN140" s="220"/>
      <c r="AO140" s="220"/>
      <c r="AP140" s="220"/>
      <c r="AQ140" s="220"/>
      <c r="AR140" s="220"/>
      <c r="AS140" s="220"/>
      <c r="AT140" s="220"/>
      <c r="AU140" s="220"/>
      <c r="AV140" s="220"/>
      <c r="AW140" s="220"/>
      <c r="AX140" s="220"/>
      <c r="AY140" s="220"/>
      <c r="AZ140" s="220"/>
      <c r="BA140" s="220"/>
      <c r="BB140" s="221"/>
      <c r="BC140" s="219"/>
      <c r="BD140" s="220"/>
      <c r="BE140" s="220"/>
      <c r="BF140" s="220"/>
      <c r="BG140" s="220"/>
      <c r="BH140" s="220"/>
      <c r="BI140" s="220"/>
      <c r="BJ140" s="220"/>
      <c r="BK140" s="220"/>
      <c r="BL140" s="220"/>
      <c r="BM140" s="220"/>
      <c r="BN140" s="220"/>
      <c r="BO140" s="220"/>
      <c r="BP140" s="220"/>
      <c r="BQ140" s="220"/>
      <c r="BR140" s="220"/>
      <c r="BS140" s="220"/>
      <c r="BT140" s="221"/>
      <c r="BU140" s="219"/>
      <c r="BV140" s="220"/>
      <c r="BW140" s="220"/>
      <c r="BX140" s="220"/>
      <c r="BY140" s="220"/>
      <c r="BZ140" s="220"/>
      <c r="CA140" s="220"/>
      <c r="CB140" s="220"/>
      <c r="CC140" s="220"/>
      <c r="CD140" s="220"/>
      <c r="CE140" s="220"/>
      <c r="CF140" s="220"/>
      <c r="CG140" s="220"/>
      <c r="CH140" s="220"/>
      <c r="CI140" s="220"/>
      <c r="CJ140" s="220"/>
      <c r="CK140" s="220"/>
      <c r="CL140" s="221"/>
      <c r="CM140" s="219"/>
      <c r="CN140" s="220"/>
      <c r="CO140" s="220"/>
      <c r="CP140" s="220"/>
      <c r="CQ140" s="220"/>
      <c r="CR140" s="220"/>
      <c r="CS140" s="220"/>
      <c r="CT140" s="220"/>
      <c r="CU140" s="220"/>
      <c r="CV140" s="220"/>
      <c r="CW140" s="220"/>
      <c r="CX140" s="220"/>
      <c r="CY140" s="220"/>
      <c r="CZ140" s="220"/>
      <c r="DA140" s="220"/>
      <c r="DB140" s="220"/>
      <c r="DC140" s="220"/>
      <c r="DD140" s="221"/>
      <c r="DF140" s="16"/>
      <c r="DM140" s="17"/>
      <c r="DR140" s="17"/>
    </row>
    <row r="141" spans="1:137" ht="15" customHeight="1">
      <c r="A141" s="525"/>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7"/>
      <c r="AB141" s="219"/>
      <c r="AC141" s="220"/>
      <c r="AD141" s="220"/>
      <c r="AE141" s="220"/>
      <c r="AF141" s="220"/>
      <c r="AG141" s="220"/>
      <c r="AH141" s="220"/>
      <c r="AI141" s="220"/>
      <c r="AJ141" s="221"/>
      <c r="AK141" s="219"/>
      <c r="AL141" s="220"/>
      <c r="AM141" s="220"/>
      <c r="AN141" s="220"/>
      <c r="AO141" s="220"/>
      <c r="AP141" s="220"/>
      <c r="AQ141" s="220"/>
      <c r="AR141" s="220"/>
      <c r="AS141" s="220"/>
      <c r="AT141" s="220"/>
      <c r="AU141" s="220"/>
      <c r="AV141" s="220"/>
      <c r="AW141" s="220"/>
      <c r="AX141" s="220"/>
      <c r="AY141" s="220"/>
      <c r="AZ141" s="220"/>
      <c r="BA141" s="220"/>
      <c r="BB141" s="221"/>
      <c r="BC141" s="219"/>
      <c r="BD141" s="220"/>
      <c r="BE141" s="220"/>
      <c r="BF141" s="220"/>
      <c r="BG141" s="220"/>
      <c r="BH141" s="220"/>
      <c r="BI141" s="220"/>
      <c r="BJ141" s="220"/>
      <c r="BK141" s="220"/>
      <c r="BL141" s="220"/>
      <c r="BM141" s="220"/>
      <c r="BN141" s="220"/>
      <c r="BO141" s="220"/>
      <c r="BP141" s="220"/>
      <c r="BQ141" s="220"/>
      <c r="BR141" s="220"/>
      <c r="BS141" s="220"/>
      <c r="BT141" s="221"/>
      <c r="BU141" s="219"/>
      <c r="BV141" s="220"/>
      <c r="BW141" s="220"/>
      <c r="BX141" s="220"/>
      <c r="BY141" s="220"/>
      <c r="BZ141" s="220"/>
      <c r="CA141" s="220"/>
      <c r="CB141" s="220"/>
      <c r="CC141" s="220"/>
      <c r="CD141" s="220"/>
      <c r="CE141" s="220"/>
      <c r="CF141" s="220"/>
      <c r="CG141" s="220"/>
      <c r="CH141" s="220"/>
      <c r="CI141" s="220"/>
      <c r="CJ141" s="220"/>
      <c r="CK141" s="220"/>
      <c r="CL141" s="221"/>
      <c r="CM141" s="219"/>
      <c r="CN141" s="220"/>
      <c r="CO141" s="220"/>
      <c r="CP141" s="220"/>
      <c r="CQ141" s="220"/>
      <c r="CR141" s="220"/>
      <c r="CS141" s="220"/>
      <c r="CT141" s="220"/>
      <c r="CU141" s="220"/>
      <c r="CV141" s="220"/>
      <c r="CW141" s="220"/>
      <c r="CX141" s="220"/>
      <c r="CY141" s="220"/>
      <c r="CZ141" s="220"/>
      <c r="DA141" s="220"/>
      <c r="DB141" s="220"/>
      <c r="DC141" s="220"/>
      <c r="DD141" s="221"/>
      <c r="DF141" s="16"/>
      <c r="DM141" s="17"/>
      <c r="DR141" s="17"/>
    </row>
    <row r="142" spans="1:137" ht="15" customHeight="1">
      <c r="A142" s="525"/>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7"/>
      <c r="AB142" s="219"/>
      <c r="AC142" s="220"/>
      <c r="AD142" s="220"/>
      <c r="AE142" s="220"/>
      <c r="AF142" s="220"/>
      <c r="AG142" s="220"/>
      <c r="AH142" s="220"/>
      <c r="AI142" s="220"/>
      <c r="AJ142" s="221"/>
      <c r="AK142" s="219"/>
      <c r="AL142" s="220"/>
      <c r="AM142" s="220"/>
      <c r="AN142" s="220"/>
      <c r="AO142" s="220"/>
      <c r="AP142" s="220"/>
      <c r="AQ142" s="220"/>
      <c r="AR142" s="220"/>
      <c r="AS142" s="220"/>
      <c r="AT142" s="220"/>
      <c r="AU142" s="220"/>
      <c r="AV142" s="220"/>
      <c r="AW142" s="220"/>
      <c r="AX142" s="220"/>
      <c r="AY142" s="220"/>
      <c r="AZ142" s="220"/>
      <c r="BA142" s="220"/>
      <c r="BB142" s="221"/>
      <c r="BC142" s="219"/>
      <c r="BD142" s="220"/>
      <c r="BE142" s="220"/>
      <c r="BF142" s="220"/>
      <c r="BG142" s="220"/>
      <c r="BH142" s="220"/>
      <c r="BI142" s="220"/>
      <c r="BJ142" s="220"/>
      <c r="BK142" s="220"/>
      <c r="BL142" s="220"/>
      <c r="BM142" s="220"/>
      <c r="BN142" s="220"/>
      <c r="BO142" s="220"/>
      <c r="BP142" s="220"/>
      <c r="BQ142" s="220"/>
      <c r="BR142" s="220"/>
      <c r="BS142" s="220"/>
      <c r="BT142" s="221"/>
      <c r="BU142" s="219"/>
      <c r="BV142" s="220"/>
      <c r="BW142" s="220"/>
      <c r="BX142" s="220"/>
      <c r="BY142" s="220"/>
      <c r="BZ142" s="220"/>
      <c r="CA142" s="220"/>
      <c r="CB142" s="220"/>
      <c r="CC142" s="220"/>
      <c r="CD142" s="220"/>
      <c r="CE142" s="220"/>
      <c r="CF142" s="220"/>
      <c r="CG142" s="220"/>
      <c r="CH142" s="220"/>
      <c r="CI142" s="220"/>
      <c r="CJ142" s="220"/>
      <c r="CK142" s="220"/>
      <c r="CL142" s="221"/>
      <c r="CM142" s="219"/>
      <c r="CN142" s="220"/>
      <c r="CO142" s="220"/>
      <c r="CP142" s="220"/>
      <c r="CQ142" s="220"/>
      <c r="CR142" s="220"/>
      <c r="CS142" s="220"/>
      <c r="CT142" s="220"/>
      <c r="CU142" s="220"/>
      <c r="CV142" s="220"/>
      <c r="CW142" s="220"/>
      <c r="CX142" s="220"/>
      <c r="CY142" s="220"/>
      <c r="CZ142" s="220"/>
      <c r="DA142" s="220"/>
      <c r="DB142" s="220"/>
      <c r="DC142" s="220"/>
      <c r="DD142" s="221"/>
      <c r="DF142" s="16"/>
      <c r="DM142" s="17"/>
      <c r="DR142" s="17"/>
    </row>
    <row r="143" spans="1:137" ht="15" customHeight="1">
      <c r="A143" s="525"/>
      <c r="B143" s="526"/>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7"/>
      <c r="AB143" s="219"/>
      <c r="AC143" s="220"/>
      <c r="AD143" s="220"/>
      <c r="AE143" s="220"/>
      <c r="AF143" s="220"/>
      <c r="AG143" s="220"/>
      <c r="AH143" s="220"/>
      <c r="AI143" s="220"/>
      <c r="AJ143" s="221"/>
      <c r="AK143" s="219"/>
      <c r="AL143" s="220"/>
      <c r="AM143" s="220"/>
      <c r="AN143" s="220"/>
      <c r="AO143" s="220"/>
      <c r="AP143" s="220"/>
      <c r="AQ143" s="220"/>
      <c r="AR143" s="220"/>
      <c r="AS143" s="220"/>
      <c r="AT143" s="220"/>
      <c r="AU143" s="220"/>
      <c r="AV143" s="220"/>
      <c r="AW143" s="220"/>
      <c r="AX143" s="220"/>
      <c r="AY143" s="220"/>
      <c r="AZ143" s="220"/>
      <c r="BA143" s="220"/>
      <c r="BB143" s="221"/>
      <c r="BC143" s="219"/>
      <c r="BD143" s="220"/>
      <c r="BE143" s="220"/>
      <c r="BF143" s="220"/>
      <c r="BG143" s="220"/>
      <c r="BH143" s="220"/>
      <c r="BI143" s="220"/>
      <c r="BJ143" s="220"/>
      <c r="BK143" s="220"/>
      <c r="BL143" s="220"/>
      <c r="BM143" s="220"/>
      <c r="BN143" s="220"/>
      <c r="BO143" s="220"/>
      <c r="BP143" s="220"/>
      <c r="BQ143" s="220"/>
      <c r="BR143" s="220"/>
      <c r="BS143" s="220"/>
      <c r="BT143" s="221"/>
      <c r="BU143" s="219"/>
      <c r="BV143" s="220"/>
      <c r="BW143" s="220"/>
      <c r="BX143" s="220"/>
      <c r="BY143" s="220"/>
      <c r="BZ143" s="220"/>
      <c r="CA143" s="220"/>
      <c r="CB143" s="220"/>
      <c r="CC143" s="220"/>
      <c r="CD143" s="220"/>
      <c r="CE143" s="220"/>
      <c r="CF143" s="220"/>
      <c r="CG143" s="220"/>
      <c r="CH143" s="220"/>
      <c r="CI143" s="220"/>
      <c r="CJ143" s="220"/>
      <c r="CK143" s="220"/>
      <c r="CL143" s="221"/>
      <c r="CM143" s="219"/>
      <c r="CN143" s="220"/>
      <c r="CO143" s="220"/>
      <c r="CP143" s="220"/>
      <c r="CQ143" s="220"/>
      <c r="CR143" s="220"/>
      <c r="CS143" s="220"/>
      <c r="CT143" s="220"/>
      <c r="CU143" s="220"/>
      <c r="CV143" s="220"/>
      <c r="CW143" s="220"/>
      <c r="CX143" s="220"/>
      <c r="CY143" s="220"/>
      <c r="CZ143" s="220"/>
      <c r="DA143" s="220"/>
      <c r="DB143" s="220"/>
      <c r="DC143" s="220"/>
      <c r="DD143" s="221"/>
      <c r="DF143" s="16"/>
      <c r="DM143" s="17"/>
      <c r="DR143" s="17"/>
    </row>
    <row r="144" spans="1:137" ht="15" customHeight="1" thickBot="1">
      <c r="A144" s="528"/>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30"/>
      <c r="AB144" s="219"/>
      <c r="AC144" s="220"/>
      <c r="AD144" s="220"/>
      <c r="AE144" s="220"/>
      <c r="AF144" s="220"/>
      <c r="AG144" s="220"/>
      <c r="AH144" s="220"/>
      <c r="AI144" s="220"/>
      <c r="AJ144" s="221"/>
      <c r="AK144" s="495" t="s">
        <v>730</v>
      </c>
      <c r="AL144" s="496"/>
      <c r="AM144" s="496"/>
      <c r="AN144" s="496"/>
      <c r="AO144" s="496"/>
      <c r="AP144" s="496"/>
      <c r="AQ144" s="496"/>
      <c r="AR144" s="496"/>
      <c r="AS144" s="496"/>
      <c r="AT144" s="496"/>
      <c r="AU144" s="496"/>
      <c r="AV144" s="496"/>
      <c r="AW144" s="496"/>
      <c r="AX144" s="496"/>
      <c r="AY144" s="496"/>
      <c r="AZ144" s="496"/>
      <c r="BA144" s="496"/>
      <c r="BB144" s="497"/>
      <c r="BC144" s="495" t="s">
        <v>730</v>
      </c>
      <c r="BD144" s="496"/>
      <c r="BE144" s="496"/>
      <c r="BF144" s="496"/>
      <c r="BG144" s="496"/>
      <c r="BH144" s="496"/>
      <c r="BI144" s="496"/>
      <c r="BJ144" s="496"/>
      <c r="BK144" s="496"/>
      <c r="BL144" s="496"/>
      <c r="BM144" s="496"/>
      <c r="BN144" s="496"/>
      <c r="BO144" s="496"/>
      <c r="BP144" s="496"/>
      <c r="BQ144" s="496"/>
      <c r="BR144" s="496"/>
      <c r="BS144" s="496"/>
      <c r="BT144" s="497"/>
      <c r="BU144" s="495" t="s">
        <v>730</v>
      </c>
      <c r="BV144" s="496"/>
      <c r="BW144" s="496"/>
      <c r="BX144" s="496"/>
      <c r="BY144" s="496"/>
      <c r="BZ144" s="496"/>
      <c r="CA144" s="496"/>
      <c r="CB144" s="496"/>
      <c r="CC144" s="496"/>
      <c r="CD144" s="496"/>
      <c r="CE144" s="496"/>
      <c r="CF144" s="496"/>
      <c r="CG144" s="496"/>
      <c r="CH144" s="496"/>
      <c r="CI144" s="496"/>
      <c r="CJ144" s="496"/>
      <c r="CK144" s="496"/>
      <c r="CL144" s="497"/>
      <c r="CM144" s="620" t="s">
        <v>36</v>
      </c>
      <c r="CN144" s="621"/>
      <c r="CO144" s="621"/>
      <c r="CP144" s="621"/>
      <c r="CQ144" s="621"/>
      <c r="CR144" s="621"/>
      <c r="CS144" s="621"/>
      <c r="CT144" s="621"/>
      <c r="CU144" s="621"/>
      <c r="CV144" s="621"/>
      <c r="CW144" s="621"/>
      <c r="CX144" s="621"/>
      <c r="CY144" s="621"/>
      <c r="CZ144" s="621"/>
      <c r="DA144" s="621"/>
      <c r="DB144" s="621"/>
      <c r="DC144" s="621"/>
      <c r="DD144" s="622"/>
      <c r="DF144" s="16"/>
      <c r="DM144" s="17"/>
      <c r="DR144" s="17"/>
    </row>
    <row r="145" spans="1:110" ht="27.75" customHeight="1">
      <c r="A145" s="433" t="s">
        <v>1</v>
      </c>
      <c r="B145" s="547"/>
      <c r="C145" s="547"/>
      <c r="D145" s="547"/>
      <c r="E145" s="547"/>
      <c r="F145" s="556"/>
      <c r="G145" s="245" t="s">
        <v>2</v>
      </c>
      <c r="H145" s="246"/>
      <c r="I145" s="246"/>
      <c r="J145" s="246"/>
      <c r="K145" s="246"/>
      <c r="L145" s="246"/>
      <c r="M145" s="246"/>
      <c r="N145" s="246"/>
      <c r="O145" s="246"/>
      <c r="P145" s="246"/>
      <c r="Q145" s="246"/>
      <c r="R145" s="246"/>
      <c r="S145" s="246"/>
      <c r="T145" s="246"/>
      <c r="U145" s="246"/>
      <c r="V145" s="246"/>
      <c r="W145" s="246"/>
      <c r="X145" s="246"/>
      <c r="Y145" s="246"/>
      <c r="Z145" s="246"/>
      <c r="AA145" s="513"/>
      <c r="AB145" s="606">
        <v>0</v>
      </c>
      <c r="AC145" s="603"/>
      <c r="AD145" s="607"/>
      <c r="AE145" s="602">
        <v>1</v>
      </c>
      <c r="AF145" s="603"/>
      <c r="AG145" s="607"/>
      <c r="AH145" s="602">
        <v>4</v>
      </c>
      <c r="AI145" s="603"/>
      <c r="AJ145" s="604"/>
      <c r="AK145" s="1504">
        <v>596</v>
      </c>
      <c r="AL145" s="1504"/>
      <c r="AM145" s="1504"/>
      <c r="AN145" s="1504"/>
      <c r="AO145" s="1504"/>
      <c r="AP145" s="1504"/>
      <c r="AQ145" s="1504"/>
      <c r="AR145" s="1504"/>
      <c r="AS145" s="1504"/>
      <c r="AT145" s="1504"/>
      <c r="AU145" s="1504"/>
      <c r="AV145" s="1504"/>
      <c r="AW145" s="1504"/>
      <c r="AX145" s="1504"/>
      <c r="AY145" s="1504"/>
      <c r="AZ145" s="605"/>
      <c r="BA145" s="605"/>
      <c r="BB145" s="605"/>
      <c r="BC145" s="1504"/>
      <c r="BD145" s="1504"/>
      <c r="BE145" s="1504"/>
      <c r="BF145" s="1504"/>
      <c r="BG145" s="1504"/>
      <c r="BH145" s="1504"/>
      <c r="BI145" s="1504"/>
      <c r="BJ145" s="1504"/>
      <c r="BK145" s="1504"/>
      <c r="BL145" s="1504"/>
      <c r="BM145" s="1504"/>
      <c r="BN145" s="1504"/>
      <c r="BO145" s="1504"/>
      <c r="BP145" s="1504"/>
      <c r="BQ145" s="1504"/>
      <c r="BR145" s="605"/>
      <c r="BS145" s="605"/>
      <c r="BT145" s="605"/>
      <c r="BU145" s="1504"/>
      <c r="BV145" s="1504"/>
      <c r="BW145" s="1504"/>
      <c r="BX145" s="1504"/>
      <c r="BY145" s="1504"/>
      <c r="BZ145" s="1504"/>
      <c r="CA145" s="1504"/>
      <c r="CB145" s="1504"/>
      <c r="CC145" s="1504"/>
      <c r="CD145" s="1504"/>
      <c r="CE145" s="1504"/>
      <c r="CF145" s="1504"/>
      <c r="CG145" s="1504"/>
      <c r="CH145" s="1504"/>
      <c r="CI145" s="1504"/>
      <c r="CJ145" s="605"/>
      <c r="CK145" s="605"/>
      <c r="CL145" s="605"/>
      <c r="CM145" s="347">
        <f t="shared" ref="CM145:CM154" si="6">SUM(AK145:CL145)</f>
        <v>596</v>
      </c>
      <c r="CN145" s="347"/>
      <c r="CO145" s="347"/>
      <c r="CP145" s="347"/>
      <c r="CQ145" s="347"/>
      <c r="CR145" s="347"/>
      <c r="CS145" s="347"/>
      <c r="CT145" s="347"/>
      <c r="CU145" s="347"/>
      <c r="CV145" s="347"/>
      <c r="CW145" s="347"/>
      <c r="CX145" s="347"/>
      <c r="CY145" s="347"/>
      <c r="CZ145" s="347"/>
      <c r="DA145" s="347"/>
      <c r="DB145" s="348"/>
      <c r="DC145" s="348"/>
      <c r="DD145" s="349"/>
      <c r="DF145" s="16"/>
    </row>
    <row r="146" spans="1:110" ht="15" customHeight="1">
      <c r="A146" s="550"/>
      <c r="B146" s="557"/>
      <c r="C146" s="557"/>
      <c r="D146" s="557"/>
      <c r="E146" s="557"/>
      <c r="F146" s="558"/>
      <c r="G146" s="245" t="s">
        <v>3</v>
      </c>
      <c r="H146" s="246"/>
      <c r="I146" s="246"/>
      <c r="J146" s="246"/>
      <c r="K146" s="246"/>
      <c r="L146" s="246"/>
      <c r="M146" s="246"/>
      <c r="N146" s="246"/>
      <c r="O146" s="246"/>
      <c r="P146" s="246"/>
      <c r="Q146" s="246"/>
      <c r="R146" s="246"/>
      <c r="S146" s="246"/>
      <c r="T146" s="246"/>
      <c r="U146" s="246"/>
      <c r="V146" s="246"/>
      <c r="W146" s="246"/>
      <c r="X146" s="246"/>
      <c r="Y146" s="246"/>
      <c r="Z146" s="246"/>
      <c r="AA146" s="513"/>
      <c r="AB146" s="601">
        <v>0</v>
      </c>
      <c r="AC146" s="599"/>
      <c r="AD146" s="600"/>
      <c r="AE146" s="598">
        <v>2</v>
      </c>
      <c r="AF146" s="599"/>
      <c r="AG146" s="600"/>
      <c r="AH146" s="598">
        <v>4</v>
      </c>
      <c r="AI146" s="599"/>
      <c r="AJ146" s="608"/>
      <c r="AK146" s="1511">
        <v>56341</v>
      </c>
      <c r="AL146" s="1511"/>
      <c r="AM146" s="1511"/>
      <c r="AN146" s="1511"/>
      <c r="AO146" s="1511"/>
      <c r="AP146" s="1511"/>
      <c r="AQ146" s="1511"/>
      <c r="AR146" s="1511"/>
      <c r="AS146" s="1511"/>
      <c r="AT146" s="1511"/>
      <c r="AU146" s="1511"/>
      <c r="AV146" s="1511"/>
      <c r="AW146" s="1511"/>
      <c r="AX146" s="1511"/>
      <c r="AY146" s="1511"/>
      <c r="AZ146" s="619"/>
      <c r="BA146" s="619"/>
      <c r="BB146" s="619"/>
      <c r="BC146" s="1511"/>
      <c r="BD146" s="1511"/>
      <c r="BE146" s="1511"/>
      <c r="BF146" s="1511"/>
      <c r="BG146" s="1511"/>
      <c r="BH146" s="1511"/>
      <c r="BI146" s="1511"/>
      <c r="BJ146" s="1511"/>
      <c r="BK146" s="1511"/>
      <c r="BL146" s="1511"/>
      <c r="BM146" s="1511"/>
      <c r="BN146" s="1511"/>
      <c r="BO146" s="1511"/>
      <c r="BP146" s="1511"/>
      <c r="BQ146" s="1511"/>
      <c r="BR146" s="619"/>
      <c r="BS146" s="619"/>
      <c r="BT146" s="619"/>
      <c r="BU146" s="1511"/>
      <c r="BV146" s="1511"/>
      <c r="BW146" s="1511"/>
      <c r="BX146" s="1511"/>
      <c r="BY146" s="1511"/>
      <c r="BZ146" s="1511"/>
      <c r="CA146" s="1511"/>
      <c r="CB146" s="1511"/>
      <c r="CC146" s="1511"/>
      <c r="CD146" s="1511"/>
      <c r="CE146" s="1511"/>
      <c r="CF146" s="1511"/>
      <c r="CG146" s="1511"/>
      <c r="CH146" s="1511"/>
      <c r="CI146" s="1511"/>
      <c r="CJ146" s="619"/>
      <c r="CK146" s="619"/>
      <c r="CL146" s="619"/>
      <c r="CM146" s="330">
        <f t="shared" si="6"/>
        <v>56341</v>
      </c>
      <c r="CN146" s="330"/>
      <c r="CO146" s="330"/>
      <c r="CP146" s="330"/>
      <c r="CQ146" s="330"/>
      <c r="CR146" s="330"/>
      <c r="CS146" s="330"/>
      <c r="CT146" s="330"/>
      <c r="CU146" s="330"/>
      <c r="CV146" s="330"/>
      <c r="CW146" s="330"/>
      <c r="CX146" s="330"/>
      <c r="CY146" s="330"/>
      <c r="CZ146" s="330"/>
      <c r="DA146" s="330"/>
      <c r="DB146" s="331"/>
      <c r="DC146" s="331"/>
      <c r="DD146" s="332"/>
      <c r="DF146" s="16"/>
    </row>
    <row r="147" spans="1:110" ht="15" customHeight="1">
      <c r="A147" s="550"/>
      <c r="B147" s="557"/>
      <c r="C147" s="557"/>
      <c r="D147" s="557"/>
      <c r="E147" s="557"/>
      <c r="F147" s="558"/>
      <c r="G147" s="245" t="s">
        <v>4</v>
      </c>
      <c r="H147" s="246"/>
      <c r="I147" s="246"/>
      <c r="J147" s="246"/>
      <c r="K147" s="246"/>
      <c r="L147" s="246"/>
      <c r="M147" s="246"/>
      <c r="N147" s="246"/>
      <c r="O147" s="246"/>
      <c r="P147" s="246"/>
      <c r="Q147" s="246"/>
      <c r="R147" s="246"/>
      <c r="S147" s="246"/>
      <c r="T147" s="246"/>
      <c r="U147" s="246"/>
      <c r="V147" s="246"/>
      <c r="W147" s="246"/>
      <c r="X147" s="246"/>
      <c r="Y147" s="246"/>
      <c r="Z147" s="246"/>
      <c r="AA147" s="513"/>
      <c r="AB147" s="601">
        <v>0</v>
      </c>
      <c r="AC147" s="599"/>
      <c r="AD147" s="600"/>
      <c r="AE147" s="598">
        <v>3</v>
      </c>
      <c r="AF147" s="599"/>
      <c r="AG147" s="600"/>
      <c r="AH147" s="598">
        <v>4</v>
      </c>
      <c r="AI147" s="599"/>
      <c r="AJ147" s="608"/>
      <c r="AK147" s="1511">
        <v>86769</v>
      </c>
      <c r="AL147" s="1511"/>
      <c r="AM147" s="1511"/>
      <c r="AN147" s="1511"/>
      <c r="AO147" s="1511"/>
      <c r="AP147" s="1511"/>
      <c r="AQ147" s="1511"/>
      <c r="AR147" s="1511"/>
      <c r="AS147" s="1511"/>
      <c r="AT147" s="1511"/>
      <c r="AU147" s="1511"/>
      <c r="AV147" s="1511"/>
      <c r="AW147" s="1511"/>
      <c r="AX147" s="1511"/>
      <c r="AY147" s="1511"/>
      <c r="AZ147" s="619"/>
      <c r="BA147" s="619"/>
      <c r="BB147" s="619"/>
      <c r="BC147" s="1511"/>
      <c r="BD147" s="1511"/>
      <c r="BE147" s="1511"/>
      <c r="BF147" s="1511"/>
      <c r="BG147" s="1511"/>
      <c r="BH147" s="1511"/>
      <c r="BI147" s="1511"/>
      <c r="BJ147" s="1511"/>
      <c r="BK147" s="1511"/>
      <c r="BL147" s="1511"/>
      <c r="BM147" s="1511"/>
      <c r="BN147" s="1511"/>
      <c r="BO147" s="1511"/>
      <c r="BP147" s="1511"/>
      <c r="BQ147" s="1511"/>
      <c r="BR147" s="619"/>
      <c r="BS147" s="619"/>
      <c r="BT147" s="619"/>
      <c r="BU147" s="1511"/>
      <c r="BV147" s="1511"/>
      <c r="BW147" s="1511"/>
      <c r="BX147" s="1511"/>
      <c r="BY147" s="1511"/>
      <c r="BZ147" s="1511"/>
      <c r="CA147" s="1511"/>
      <c r="CB147" s="1511"/>
      <c r="CC147" s="1511"/>
      <c r="CD147" s="1511"/>
      <c r="CE147" s="1511"/>
      <c r="CF147" s="1511"/>
      <c r="CG147" s="1511"/>
      <c r="CH147" s="1511"/>
      <c r="CI147" s="1511"/>
      <c r="CJ147" s="619"/>
      <c r="CK147" s="619"/>
      <c r="CL147" s="619"/>
      <c r="CM147" s="330">
        <f t="shared" si="6"/>
        <v>86769</v>
      </c>
      <c r="CN147" s="330"/>
      <c r="CO147" s="330"/>
      <c r="CP147" s="330"/>
      <c r="CQ147" s="330"/>
      <c r="CR147" s="330"/>
      <c r="CS147" s="330"/>
      <c r="CT147" s="330"/>
      <c r="CU147" s="330"/>
      <c r="CV147" s="330"/>
      <c r="CW147" s="330"/>
      <c r="CX147" s="330"/>
      <c r="CY147" s="330"/>
      <c r="CZ147" s="330"/>
      <c r="DA147" s="330"/>
      <c r="DB147" s="331"/>
      <c r="DC147" s="331"/>
      <c r="DD147" s="332"/>
      <c r="DF147" s="16"/>
    </row>
    <row r="148" spans="1:110" ht="15" customHeight="1">
      <c r="A148" s="550"/>
      <c r="B148" s="557"/>
      <c r="C148" s="557"/>
      <c r="D148" s="557"/>
      <c r="E148" s="557"/>
      <c r="F148" s="558"/>
      <c r="G148" s="245" t="s">
        <v>5</v>
      </c>
      <c r="H148" s="246"/>
      <c r="I148" s="246"/>
      <c r="J148" s="246"/>
      <c r="K148" s="246"/>
      <c r="L148" s="246"/>
      <c r="M148" s="246"/>
      <c r="N148" s="246"/>
      <c r="O148" s="246"/>
      <c r="P148" s="246"/>
      <c r="Q148" s="246"/>
      <c r="R148" s="246"/>
      <c r="S148" s="246"/>
      <c r="T148" s="246"/>
      <c r="U148" s="246"/>
      <c r="V148" s="246"/>
      <c r="W148" s="246"/>
      <c r="X148" s="246"/>
      <c r="Y148" s="246"/>
      <c r="Z148" s="246"/>
      <c r="AA148" s="513"/>
      <c r="AB148" s="601">
        <v>0</v>
      </c>
      <c r="AC148" s="599"/>
      <c r="AD148" s="600"/>
      <c r="AE148" s="598">
        <v>4</v>
      </c>
      <c r="AF148" s="599"/>
      <c r="AG148" s="600"/>
      <c r="AH148" s="598">
        <v>4</v>
      </c>
      <c r="AI148" s="599"/>
      <c r="AJ148" s="608"/>
      <c r="AK148" s="1511">
        <v>82847</v>
      </c>
      <c r="AL148" s="1511"/>
      <c r="AM148" s="1511"/>
      <c r="AN148" s="1511"/>
      <c r="AO148" s="1511"/>
      <c r="AP148" s="1511"/>
      <c r="AQ148" s="1511"/>
      <c r="AR148" s="1511"/>
      <c r="AS148" s="1511"/>
      <c r="AT148" s="1511"/>
      <c r="AU148" s="1511"/>
      <c r="AV148" s="1511"/>
      <c r="AW148" s="1511"/>
      <c r="AX148" s="1511"/>
      <c r="AY148" s="1511"/>
      <c r="AZ148" s="619"/>
      <c r="BA148" s="619"/>
      <c r="BB148" s="619"/>
      <c r="BC148" s="1511"/>
      <c r="BD148" s="1511"/>
      <c r="BE148" s="1511"/>
      <c r="BF148" s="1511"/>
      <c r="BG148" s="1511"/>
      <c r="BH148" s="1511"/>
      <c r="BI148" s="1511"/>
      <c r="BJ148" s="1511"/>
      <c r="BK148" s="1511"/>
      <c r="BL148" s="1511"/>
      <c r="BM148" s="1511"/>
      <c r="BN148" s="1511"/>
      <c r="BO148" s="1511"/>
      <c r="BP148" s="1511"/>
      <c r="BQ148" s="1511"/>
      <c r="BR148" s="619"/>
      <c r="BS148" s="619"/>
      <c r="BT148" s="619"/>
      <c r="BU148" s="1511"/>
      <c r="BV148" s="1511"/>
      <c r="BW148" s="1511"/>
      <c r="BX148" s="1511"/>
      <c r="BY148" s="1511"/>
      <c r="BZ148" s="1511"/>
      <c r="CA148" s="1511"/>
      <c r="CB148" s="1511"/>
      <c r="CC148" s="1511"/>
      <c r="CD148" s="1511"/>
      <c r="CE148" s="1511"/>
      <c r="CF148" s="1511"/>
      <c r="CG148" s="1511"/>
      <c r="CH148" s="1511"/>
      <c r="CI148" s="1511"/>
      <c r="CJ148" s="619"/>
      <c r="CK148" s="619"/>
      <c r="CL148" s="619"/>
      <c r="CM148" s="330">
        <f t="shared" si="6"/>
        <v>82847</v>
      </c>
      <c r="CN148" s="330"/>
      <c r="CO148" s="330"/>
      <c r="CP148" s="330"/>
      <c r="CQ148" s="330"/>
      <c r="CR148" s="330"/>
      <c r="CS148" s="330"/>
      <c r="CT148" s="330"/>
      <c r="CU148" s="330"/>
      <c r="CV148" s="330"/>
      <c r="CW148" s="330"/>
      <c r="CX148" s="330"/>
      <c r="CY148" s="330"/>
      <c r="CZ148" s="330"/>
      <c r="DA148" s="330"/>
      <c r="DB148" s="331"/>
      <c r="DC148" s="331"/>
      <c r="DD148" s="332"/>
      <c r="DF148" s="16"/>
    </row>
    <row r="149" spans="1:110" ht="15" customHeight="1">
      <c r="A149" s="550"/>
      <c r="B149" s="557"/>
      <c r="C149" s="557"/>
      <c r="D149" s="557"/>
      <c r="E149" s="557"/>
      <c r="F149" s="558"/>
      <c r="G149" s="245" t="s">
        <v>6</v>
      </c>
      <c r="H149" s="246"/>
      <c r="I149" s="246"/>
      <c r="J149" s="246"/>
      <c r="K149" s="246"/>
      <c r="L149" s="246"/>
      <c r="M149" s="246"/>
      <c r="N149" s="246"/>
      <c r="O149" s="246"/>
      <c r="P149" s="246"/>
      <c r="Q149" s="246"/>
      <c r="R149" s="246"/>
      <c r="S149" s="246"/>
      <c r="T149" s="246"/>
      <c r="U149" s="246"/>
      <c r="V149" s="246"/>
      <c r="W149" s="246"/>
      <c r="X149" s="246"/>
      <c r="Y149" s="246"/>
      <c r="Z149" s="246"/>
      <c r="AA149" s="513"/>
      <c r="AB149" s="601">
        <v>0</v>
      </c>
      <c r="AC149" s="599"/>
      <c r="AD149" s="600"/>
      <c r="AE149" s="598">
        <v>5</v>
      </c>
      <c r="AF149" s="599"/>
      <c r="AG149" s="600"/>
      <c r="AH149" s="598">
        <v>4</v>
      </c>
      <c r="AI149" s="599"/>
      <c r="AJ149" s="608"/>
      <c r="AK149" s="1511">
        <v>55817</v>
      </c>
      <c r="AL149" s="1511"/>
      <c r="AM149" s="1511"/>
      <c r="AN149" s="1511"/>
      <c r="AO149" s="1511"/>
      <c r="AP149" s="1511"/>
      <c r="AQ149" s="1511"/>
      <c r="AR149" s="1511"/>
      <c r="AS149" s="1511"/>
      <c r="AT149" s="1511"/>
      <c r="AU149" s="1511"/>
      <c r="AV149" s="1511"/>
      <c r="AW149" s="1511"/>
      <c r="AX149" s="1511"/>
      <c r="AY149" s="1511"/>
      <c r="AZ149" s="619"/>
      <c r="BA149" s="619"/>
      <c r="BB149" s="619"/>
      <c r="BC149" s="1511"/>
      <c r="BD149" s="1511"/>
      <c r="BE149" s="1511"/>
      <c r="BF149" s="1511"/>
      <c r="BG149" s="1511"/>
      <c r="BH149" s="1511"/>
      <c r="BI149" s="1511"/>
      <c r="BJ149" s="1511"/>
      <c r="BK149" s="1511"/>
      <c r="BL149" s="1511"/>
      <c r="BM149" s="1511"/>
      <c r="BN149" s="1511"/>
      <c r="BO149" s="1511"/>
      <c r="BP149" s="1511"/>
      <c r="BQ149" s="1511"/>
      <c r="BR149" s="619"/>
      <c r="BS149" s="619"/>
      <c r="BT149" s="619"/>
      <c r="BU149" s="1511"/>
      <c r="BV149" s="1511"/>
      <c r="BW149" s="1511"/>
      <c r="BX149" s="1511"/>
      <c r="BY149" s="1511"/>
      <c r="BZ149" s="1511"/>
      <c r="CA149" s="1511"/>
      <c r="CB149" s="1511"/>
      <c r="CC149" s="1511"/>
      <c r="CD149" s="1511"/>
      <c r="CE149" s="1511"/>
      <c r="CF149" s="1511"/>
      <c r="CG149" s="1511"/>
      <c r="CH149" s="1511"/>
      <c r="CI149" s="1511"/>
      <c r="CJ149" s="619"/>
      <c r="CK149" s="619"/>
      <c r="CL149" s="619"/>
      <c r="CM149" s="330">
        <f t="shared" si="6"/>
        <v>55817</v>
      </c>
      <c r="CN149" s="330"/>
      <c r="CO149" s="330"/>
      <c r="CP149" s="330"/>
      <c r="CQ149" s="330"/>
      <c r="CR149" s="330"/>
      <c r="CS149" s="330"/>
      <c r="CT149" s="330"/>
      <c r="CU149" s="330"/>
      <c r="CV149" s="330"/>
      <c r="CW149" s="330"/>
      <c r="CX149" s="330"/>
      <c r="CY149" s="330"/>
      <c r="CZ149" s="330"/>
      <c r="DA149" s="330"/>
      <c r="DB149" s="331"/>
      <c r="DC149" s="331"/>
      <c r="DD149" s="332"/>
      <c r="DF149" s="16"/>
    </row>
    <row r="150" spans="1:110" ht="15" customHeight="1">
      <c r="A150" s="550"/>
      <c r="B150" s="557"/>
      <c r="C150" s="557"/>
      <c r="D150" s="557"/>
      <c r="E150" s="557"/>
      <c r="F150" s="558"/>
      <c r="G150" s="245" t="s">
        <v>7</v>
      </c>
      <c r="H150" s="246"/>
      <c r="I150" s="246"/>
      <c r="J150" s="246"/>
      <c r="K150" s="246"/>
      <c r="L150" s="246"/>
      <c r="M150" s="246"/>
      <c r="N150" s="246"/>
      <c r="O150" s="246"/>
      <c r="P150" s="246"/>
      <c r="Q150" s="246"/>
      <c r="R150" s="246"/>
      <c r="S150" s="246"/>
      <c r="T150" s="246"/>
      <c r="U150" s="246"/>
      <c r="V150" s="246"/>
      <c r="W150" s="246"/>
      <c r="X150" s="246"/>
      <c r="Y150" s="246"/>
      <c r="Z150" s="246"/>
      <c r="AA150" s="513"/>
      <c r="AB150" s="601">
        <v>0</v>
      </c>
      <c r="AC150" s="599"/>
      <c r="AD150" s="600"/>
      <c r="AE150" s="598">
        <v>6</v>
      </c>
      <c r="AF150" s="599"/>
      <c r="AG150" s="600"/>
      <c r="AH150" s="598">
        <v>4</v>
      </c>
      <c r="AI150" s="599"/>
      <c r="AJ150" s="608"/>
      <c r="AK150" s="1511">
        <v>67276</v>
      </c>
      <c r="AL150" s="1511"/>
      <c r="AM150" s="1511"/>
      <c r="AN150" s="1511"/>
      <c r="AO150" s="1511"/>
      <c r="AP150" s="1511"/>
      <c r="AQ150" s="1511"/>
      <c r="AR150" s="1511"/>
      <c r="AS150" s="1511"/>
      <c r="AT150" s="1511"/>
      <c r="AU150" s="1511"/>
      <c r="AV150" s="1511"/>
      <c r="AW150" s="1511"/>
      <c r="AX150" s="1511"/>
      <c r="AY150" s="1511"/>
      <c r="AZ150" s="619"/>
      <c r="BA150" s="619"/>
      <c r="BB150" s="619"/>
      <c r="BC150" s="1511"/>
      <c r="BD150" s="1511"/>
      <c r="BE150" s="1511"/>
      <c r="BF150" s="1511"/>
      <c r="BG150" s="1511"/>
      <c r="BH150" s="1511"/>
      <c r="BI150" s="1511"/>
      <c r="BJ150" s="1511"/>
      <c r="BK150" s="1511"/>
      <c r="BL150" s="1511"/>
      <c r="BM150" s="1511"/>
      <c r="BN150" s="1511"/>
      <c r="BO150" s="1511"/>
      <c r="BP150" s="1511"/>
      <c r="BQ150" s="1511"/>
      <c r="BR150" s="619"/>
      <c r="BS150" s="619"/>
      <c r="BT150" s="619"/>
      <c r="BU150" s="1511"/>
      <c r="BV150" s="1511"/>
      <c r="BW150" s="1511"/>
      <c r="BX150" s="1511"/>
      <c r="BY150" s="1511"/>
      <c r="BZ150" s="1511"/>
      <c r="CA150" s="1511"/>
      <c r="CB150" s="1511"/>
      <c r="CC150" s="1511"/>
      <c r="CD150" s="1511"/>
      <c r="CE150" s="1511"/>
      <c r="CF150" s="1511"/>
      <c r="CG150" s="1511"/>
      <c r="CH150" s="1511"/>
      <c r="CI150" s="1511"/>
      <c r="CJ150" s="619"/>
      <c r="CK150" s="619"/>
      <c r="CL150" s="619"/>
      <c r="CM150" s="330">
        <f t="shared" si="6"/>
        <v>67276</v>
      </c>
      <c r="CN150" s="330"/>
      <c r="CO150" s="330"/>
      <c r="CP150" s="330"/>
      <c r="CQ150" s="330"/>
      <c r="CR150" s="330"/>
      <c r="CS150" s="330"/>
      <c r="CT150" s="330"/>
      <c r="CU150" s="330"/>
      <c r="CV150" s="330"/>
      <c r="CW150" s="330"/>
      <c r="CX150" s="330"/>
      <c r="CY150" s="330"/>
      <c r="CZ150" s="330"/>
      <c r="DA150" s="330"/>
      <c r="DB150" s="331"/>
      <c r="DC150" s="331"/>
      <c r="DD150" s="332"/>
      <c r="DF150" s="16"/>
    </row>
    <row r="151" spans="1:110" ht="15" customHeight="1">
      <c r="A151" s="550"/>
      <c r="B151" s="557"/>
      <c r="C151" s="557"/>
      <c r="D151" s="557"/>
      <c r="E151" s="557"/>
      <c r="F151" s="558"/>
      <c r="G151" s="245" t="s">
        <v>8</v>
      </c>
      <c r="H151" s="246"/>
      <c r="I151" s="246"/>
      <c r="J151" s="246"/>
      <c r="K151" s="246"/>
      <c r="L151" s="246"/>
      <c r="M151" s="246"/>
      <c r="N151" s="246"/>
      <c r="O151" s="246"/>
      <c r="P151" s="246"/>
      <c r="Q151" s="246"/>
      <c r="R151" s="246"/>
      <c r="S151" s="246"/>
      <c r="T151" s="246"/>
      <c r="U151" s="246"/>
      <c r="V151" s="246"/>
      <c r="W151" s="246"/>
      <c r="X151" s="246"/>
      <c r="Y151" s="246"/>
      <c r="Z151" s="246"/>
      <c r="AA151" s="513"/>
      <c r="AB151" s="601">
        <v>0</v>
      </c>
      <c r="AC151" s="599"/>
      <c r="AD151" s="600"/>
      <c r="AE151" s="598">
        <v>7</v>
      </c>
      <c r="AF151" s="599"/>
      <c r="AG151" s="600"/>
      <c r="AH151" s="598">
        <v>4</v>
      </c>
      <c r="AI151" s="599"/>
      <c r="AJ151" s="608"/>
      <c r="AK151" s="1511">
        <v>75606</v>
      </c>
      <c r="AL151" s="1511"/>
      <c r="AM151" s="1511"/>
      <c r="AN151" s="1511"/>
      <c r="AO151" s="1511"/>
      <c r="AP151" s="1511"/>
      <c r="AQ151" s="1511"/>
      <c r="AR151" s="1511"/>
      <c r="AS151" s="1511"/>
      <c r="AT151" s="1511"/>
      <c r="AU151" s="1511"/>
      <c r="AV151" s="1511"/>
      <c r="AW151" s="1511"/>
      <c r="AX151" s="1511"/>
      <c r="AY151" s="1511"/>
      <c r="AZ151" s="619"/>
      <c r="BA151" s="619"/>
      <c r="BB151" s="619"/>
      <c r="BC151" s="1511"/>
      <c r="BD151" s="1511"/>
      <c r="BE151" s="1511"/>
      <c r="BF151" s="1511"/>
      <c r="BG151" s="1511"/>
      <c r="BH151" s="1511"/>
      <c r="BI151" s="1511"/>
      <c r="BJ151" s="1511"/>
      <c r="BK151" s="1511"/>
      <c r="BL151" s="1511"/>
      <c r="BM151" s="1511"/>
      <c r="BN151" s="1511"/>
      <c r="BO151" s="1511"/>
      <c r="BP151" s="1511"/>
      <c r="BQ151" s="1511"/>
      <c r="BR151" s="619"/>
      <c r="BS151" s="619"/>
      <c r="BT151" s="619"/>
      <c r="BU151" s="1511"/>
      <c r="BV151" s="1511"/>
      <c r="BW151" s="1511"/>
      <c r="BX151" s="1511"/>
      <c r="BY151" s="1511"/>
      <c r="BZ151" s="1511"/>
      <c r="CA151" s="1511"/>
      <c r="CB151" s="1511"/>
      <c r="CC151" s="1511"/>
      <c r="CD151" s="1511"/>
      <c r="CE151" s="1511"/>
      <c r="CF151" s="1511"/>
      <c r="CG151" s="1511"/>
      <c r="CH151" s="1511"/>
      <c r="CI151" s="1511"/>
      <c r="CJ151" s="619"/>
      <c r="CK151" s="619"/>
      <c r="CL151" s="619"/>
      <c r="CM151" s="330">
        <f t="shared" si="6"/>
        <v>75606</v>
      </c>
      <c r="CN151" s="330"/>
      <c r="CO151" s="330"/>
      <c r="CP151" s="330"/>
      <c r="CQ151" s="330"/>
      <c r="CR151" s="330"/>
      <c r="CS151" s="330"/>
      <c r="CT151" s="330"/>
      <c r="CU151" s="330"/>
      <c r="CV151" s="330"/>
      <c r="CW151" s="330"/>
      <c r="CX151" s="330"/>
      <c r="CY151" s="330"/>
      <c r="CZ151" s="330"/>
      <c r="DA151" s="330"/>
      <c r="DB151" s="331"/>
      <c r="DC151" s="331"/>
      <c r="DD151" s="332"/>
      <c r="DF151" s="16"/>
    </row>
    <row r="152" spans="1:110" ht="15" customHeight="1">
      <c r="A152" s="550"/>
      <c r="B152" s="557"/>
      <c r="C152" s="557"/>
      <c r="D152" s="557"/>
      <c r="E152" s="557"/>
      <c r="F152" s="558"/>
      <c r="G152" s="245" t="s">
        <v>9</v>
      </c>
      <c r="H152" s="246"/>
      <c r="I152" s="246"/>
      <c r="J152" s="246"/>
      <c r="K152" s="246"/>
      <c r="L152" s="246"/>
      <c r="M152" s="246"/>
      <c r="N152" s="246"/>
      <c r="O152" s="246"/>
      <c r="P152" s="246"/>
      <c r="Q152" s="246"/>
      <c r="R152" s="246"/>
      <c r="S152" s="246"/>
      <c r="T152" s="246"/>
      <c r="U152" s="246"/>
      <c r="V152" s="246"/>
      <c r="W152" s="246"/>
      <c r="X152" s="246"/>
      <c r="Y152" s="246"/>
      <c r="Z152" s="246"/>
      <c r="AA152" s="513"/>
      <c r="AB152" s="601">
        <v>0</v>
      </c>
      <c r="AC152" s="599"/>
      <c r="AD152" s="600"/>
      <c r="AE152" s="598">
        <v>8</v>
      </c>
      <c r="AF152" s="599"/>
      <c r="AG152" s="600"/>
      <c r="AH152" s="598">
        <v>4</v>
      </c>
      <c r="AI152" s="599"/>
      <c r="AJ152" s="608"/>
      <c r="AK152" s="1511">
        <v>65460</v>
      </c>
      <c r="AL152" s="1511"/>
      <c r="AM152" s="1511"/>
      <c r="AN152" s="1511"/>
      <c r="AO152" s="1511"/>
      <c r="AP152" s="1511"/>
      <c r="AQ152" s="1511"/>
      <c r="AR152" s="1511"/>
      <c r="AS152" s="1511"/>
      <c r="AT152" s="1511"/>
      <c r="AU152" s="1511"/>
      <c r="AV152" s="1511"/>
      <c r="AW152" s="1511"/>
      <c r="AX152" s="1511"/>
      <c r="AY152" s="1511"/>
      <c r="AZ152" s="619"/>
      <c r="BA152" s="619"/>
      <c r="BB152" s="619"/>
      <c r="BC152" s="1511"/>
      <c r="BD152" s="1511"/>
      <c r="BE152" s="1511"/>
      <c r="BF152" s="1511"/>
      <c r="BG152" s="1511"/>
      <c r="BH152" s="1511"/>
      <c r="BI152" s="1511"/>
      <c r="BJ152" s="1511"/>
      <c r="BK152" s="1511"/>
      <c r="BL152" s="1511"/>
      <c r="BM152" s="1511"/>
      <c r="BN152" s="1511"/>
      <c r="BO152" s="1511"/>
      <c r="BP152" s="1511"/>
      <c r="BQ152" s="1511"/>
      <c r="BR152" s="619"/>
      <c r="BS152" s="619"/>
      <c r="BT152" s="619"/>
      <c r="BU152" s="1511"/>
      <c r="BV152" s="1511"/>
      <c r="BW152" s="1511"/>
      <c r="BX152" s="1511"/>
      <c r="BY152" s="1511"/>
      <c r="BZ152" s="1511"/>
      <c r="CA152" s="1511"/>
      <c r="CB152" s="1511"/>
      <c r="CC152" s="1511"/>
      <c r="CD152" s="1511"/>
      <c r="CE152" s="1511"/>
      <c r="CF152" s="1511"/>
      <c r="CG152" s="1511"/>
      <c r="CH152" s="1511"/>
      <c r="CI152" s="1511"/>
      <c r="CJ152" s="619"/>
      <c r="CK152" s="619"/>
      <c r="CL152" s="619"/>
      <c r="CM152" s="330">
        <f t="shared" si="6"/>
        <v>65460</v>
      </c>
      <c r="CN152" s="330"/>
      <c r="CO152" s="330"/>
      <c r="CP152" s="330"/>
      <c r="CQ152" s="330"/>
      <c r="CR152" s="330"/>
      <c r="CS152" s="330"/>
      <c r="CT152" s="330"/>
      <c r="CU152" s="330"/>
      <c r="CV152" s="330"/>
      <c r="CW152" s="330"/>
      <c r="CX152" s="330"/>
      <c r="CY152" s="330"/>
      <c r="CZ152" s="330"/>
      <c r="DA152" s="330"/>
      <c r="DB152" s="331"/>
      <c r="DC152" s="331"/>
      <c r="DD152" s="332"/>
      <c r="DF152" s="16"/>
    </row>
    <row r="153" spans="1:110" ht="15" customHeight="1">
      <c r="A153" s="550"/>
      <c r="B153" s="557"/>
      <c r="C153" s="557"/>
      <c r="D153" s="557"/>
      <c r="E153" s="557"/>
      <c r="F153" s="558"/>
      <c r="G153" s="245" t="s">
        <v>10</v>
      </c>
      <c r="H153" s="246"/>
      <c r="I153" s="246"/>
      <c r="J153" s="246"/>
      <c r="K153" s="246"/>
      <c r="L153" s="246"/>
      <c r="M153" s="246"/>
      <c r="N153" s="246"/>
      <c r="O153" s="246"/>
      <c r="P153" s="246"/>
      <c r="Q153" s="246"/>
      <c r="R153" s="246"/>
      <c r="S153" s="246"/>
      <c r="T153" s="246"/>
      <c r="U153" s="246"/>
      <c r="V153" s="246"/>
      <c r="W153" s="246"/>
      <c r="X153" s="246"/>
      <c r="Y153" s="246"/>
      <c r="Z153" s="246"/>
      <c r="AA153" s="513"/>
      <c r="AB153" s="601">
        <v>0</v>
      </c>
      <c r="AC153" s="599"/>
      <c r="AD153" s="600"/>
      <c r="AE153" s="598">
        <v>9</v>
      </c>
      <c r="AF153" s="599"/>
      <c r="AG153" s="600"/>
      <c r="AH153" s="598">
        <v>4</v>
      </c>
      <c r="AI153" s="599"/>
      <c r="AJ153" s="608"/>
      <c r="AK153" s="1511">
        <v>125347</v>
      </c>
      <c r="AL153" s="1511"/>
      <c r="AM153" s="1511"/>
      <c r="AN153" s="1511"/>
      <c r="AO153" s="1511"/>
      <c r="AP153" s="1511"/>
      <c r="AQ153" s="1511"/>
      <c r="AR153" s="1511"/>
      <c r="AS153" s="1511"/>
      <c r="AT153" s="1511"/>
      <c r="AU153" s="1511"/>
      <c r="AV153" s="1511"/>
      <c r="AW153" s="1511"/>
      <c r="AX153" s="1511"/>
      <c r="AY153" s="1511"/>
      <c r="AZ153" s="619"/>
      <c r="BA153" s="619"/>
      <c r="BB153" s="619"/>
      <c r="BC153" s="1511"/>
      <c r="BD153" s="1511"/>
      <c r="BE153" s="1511"/>
      <c r="BF153" s="1511"/>
      <c r="BG153" s="1511"/>
      <c r="BH153" s="1511"/>
      <c r="BI153" s="1511"/>
      <c r="BJ153" s="1511"/>
      <c r="BK153" s="1511"/>
      <c r="BL153" s="1511"/>
      <c r="BM153" s="1511"/>
      <c r="BN153" s="1511"/>
      <c r="BO153" s="1511"/>
      <c r="BP153" s="1511"/>
      <c r="BQ153" s="1511"/>
      <c r="BR153" s="619"/>
      <c r="BS153" s="619"/>
      <c r="BT153" s="619"/>
      <c r="BU153" s="1511"/>
      <c r="BV153" s="1511"/>
      <c r="BW153" s="1511"/>
      <c r="BX153" s="1511"/>
      <c r="BY153" s="1511"/>
      <c r="BZ153" s="1511"/>
      <c r="CA153" s="1511"/>
      <c r="CB153" s="1511"/>
      <c r="CC153" s="1511"/>
      <c r="CD153" s="1511"/>
      <c r="CE153" s="1511"/>
      <c r="CF153" s="1511"/>
      <c r="CG153" s="1511"/>
      <c r="CH153" s="1511"/>
      <c r="CI153" s="1511"/>
      <c r="CJ153" s="619"/>
      <c r="CK153" s="619"/>
      <c r="CL153" s="619"/>
      <c r="CM153" s="330">
        <f t="shared" si="6"/>
        <v>125347</v>
      </c>
      <c r="CN153" s="330"/>
      <c r="CO153" s="330"/>
      <c r="CP153" s="330"/>
      <c r="CQ153" s="330"/>
      <c r="CR153" s="330"/>
      <c r="CS153" s="330"/>
      <c r="CT153" s="330"/>
      <c r="CU153" s="330"/>
      <c r="CV153" s="330"/>
      <c r="CW153" s="330"/>
      <c r="CX153" s="330"/>
      <c r="CY153" s="330"/>
      <c r="CZ153" s="330"/>
      <c r="DA153" s="330"/>
      <c r="DB153" s="331"/>
      <c r="DC153" s="331"/>
      <c r="DD153" s="332"/>
      <c r="DF153" s="16"/>
    </row>
    <row r="154" spans="1:110" ht="15" customHeight="1" thickBot="1">
      <c r="A154" s="550"/>
      <c r="B154" s="557"/>
      <c r="C154" s="557"/>
      <c r="D154" s="557"/>
      <c r="E154" s="557"/>
      <c r="F154" s="558"/>
      <c r="G154" s="245" t="s">
        <v>378</v>
      </c>
      <c r="H154" s="246"/>
      <c r="I154" s="246"/>
      <c r="J154" s="246"/>
      <c r="K154" s="246"/>
      <c r="L154" s="246"/>
      <c r="M154" s="246"/>
      <c r="N154" s="246"/>
      <c r="O154" s="246"/>
      <c r="P154" s="246"/>
      <c r="Q154" s="246"/>
      <c r="R154" s="246"/>
      <c r="S154" s="246"/>
      <c r="T154" s="246"/>
      <c r="U154" s="246"/>
      <c r="V154" s="246"/>
      <c r="W154" s="246"/>
      <c r="X154" s="246"/>
      <c r="Y154" s="246"/>
      <c r="Z154" s="246"/>
      <c r="AA154" s="513"/>
      <c r="AB154" s="646">
        <v>1</v>
      </c>
      <c r="AC154" s="647"/>
      <c r="AD154" s="648"/>
      <c r="AE154" s="649">
        <v>0</v>
      </c>
      <c r="AF154" s="647"/>
      <c r="AG154" s="648"/>
      <c r="AH154" s="649">
        <v>4</v>
      </c>
      <c r="AI154" s="647"/>
      <c r="AJ154" s="650"/>
      <c r="AK154" s="321">
        <f>SUM(AK145:BB153)</f>
        <v>616059</v>
      </c>
      <c r="AL154" s="321"/>
      <c r="AM154" s="321"/>
      <c r="AN154" s="321"/>
      <c r="AO154" s="321"/>
      <c r="AP154" s="321"/>
      <c r="AQ154" s="321"/>
      <c r="AR154" s="321"/>
      <c r="AS154" s="321"/>
      <c r="AT154" s="321"/>
      <c r="AU154" s="321"/>
      <c r="AV154" s="321"/>
      <c r="AW154" s="321"/>
      <c r="AX154" s="321"/>
      <c r="AY154" s="321"/>
      <c r="AZ154" s="626"/>
      <c r="BA154" s="626"/>
      <c r="BB154" s="626"/>
      <c r="BC154" s="321">
        <f>SUM(BC145:BT153)</f>
        <v>0</v>
      </c>
      <c r="BD154" s="321"/>
      <c r="BE154" s="321"/>
      <c r="BF154" s="321"/>
      <c r="BG154" s="321"/>
      <c r="BH154" s="321"/>
      <c r="BI154" s="321"/>
      <c r="BJ154" s="321"/>
      <c r="BK154" s="321"/>
      <c r="BL154" s="321"/>
      <c r="BM154" s="321"/>
      <c r="BN154" s="321"/>
      <c r="BO154" s="321"/>
      <c r="BP154" s="321"/>
      <c r="BQ154" s="321"/>
      <c r="BR154" s="626"/>
      <c r="BS154" s="626"/>
      <c r="BT154" s="626"/>
      <c r="BU154" s="321">
        <f>SUM(BU145:CL153)</f>
        <v>0</v>
      </c>
      <c r="BV154" s="321"/>
      <c r="BW154" s="321"/>
      <c r="BX154" s="321"/>
      <c r="BY154" s="321"/>
      <c r="BZ154" s="321"/>
      <c r="CA154" s="321"/>
      <c r="CB154" s="321"/>
      <c r="CC154" s="321"/>
      <c r="CD154" s="321"/>
      <c r="CE154" s="321"/>
      <c r="CF154" s="321"/>
      <c r="CG154" s="321"/>
      <c r="CH154" s="321"/>
      <c r="CI154" s="321"/>
      <c r="CJ154" s="626"/>
      <c r="CK154" s="626"/>
      <c r="CL154" s="626"/>
      <c r="CM154" s="321">
        <f t="shared" si="6"/>
        <v>616059</v>
      </c>
      <c r="CN154" s="321"/>
      <c r="CO154" s="321"/>
      <c r="CP154" s="321"/>
      <c r="CQ154" s="321"/>
      <c r="CR154" s="321"/>
      <c r="CS154" s="321"/>
      <c r="CT154" s="321"/>
      <c r="CU154" s="321"/>
      <c r="CV154" s="321"/>
      <c r="CW154" s="321"/>
      <c r="CX154" s="321"/>
      <c r="CY154" s="321"/>
      <c r="CZ154" s="321"/>
      <c r="DA154" s="321"/>
      <c r="DB154" s="534"/>
      <c r="DC154" s="534"/>
      <c r="DD154" s="546"/>
      <c r="DF154" s="16"/>
    </row>
    <row r="155" spans="1:110" ht="11.25" customHeight="1" thickBot="1">
      <c r="A155" s="550"/>
      <c r="B155" s="557"/>
      <c r="C155" s="557"/>
      <c r="D155" s="557"/>
      <c r="E155" s="557"/>
      <c r="F155" s="558"/>
      <c r="G155" s="118"/>
      <c r="H155" s="119"/>
      <c r="I155" s="119"/>
      <c r="J155" s="119"/>
      <c r="K155" s="119"/>
      <c r="L155" s="119"/>
      <c r="M155" s="119"/>
      <c r="N155" s="119"/>
      <c r="O155" s="119"/>
      <c r="P155" s="119"/>
      <c r="Q155" s="119"/>
      <c r="R155" s="119"/>
      <c r="S155" s="119"/>
      <c r="T155" s="119"/>
      <c r="U155" s="119"/>
      <c r="V155" s="119"/>
      <c r="W155" s="119"/>
      <c r="X155" s="119"/>
      <c r="Y155" s="119"/>
      <c r="Z155" s="119"/>
      <c r="AA155" s="119"/>
      <c r="AB155" s="32"/>
      <c r="AC155" s="32"/>
      <c r="AD155" s="32"/>
      <c r="AE155" s="32"/>
      <c r="AF155" s="32"/>
      <c r="AG155" s="32"/>
      <c r="AH155" s="32"/>
      <c r="AI155" s="32"/>
      <c r="AJ155" s="32"/>
      <c r="AK155" s="38"/>
      <c r="AL155" s="38"/>
      <c r="AM155" s="38"/>
      <c r="AN155" s="38"/>
      <c r="AO155" s="38"/>
      <c r="AP155" s="38"/>
      <c r="AQ155" s="38"/>
      <c r="AR155" s="38"/>
      <c r="AS155" s="38"/>
      <c r="AT155" s="38"/>
      <c r="AU155" s="38"/>
      <c r="AV155" s="38"/>
      <c r="AW155" s="38"/>
      <c r="AX155" s="38"/>
      <c r="AY155" s="38"/>
      <c r="BC155" s="38"/>
      <c r="BD155" s="38"/>
      <c r="BE155" s="38"/>
      <c r="BF155" s="38"/>
      <c r="BG155" s="38"/>
      <c r="BH155" s="38"/>
      <c r="BI155" s="38"/>
      <c r="BJ155" s="38"/>
      <c r="BK155" s="38"/>
      <c r="BL155" s="38"/>
      <c r="BM155" s="38"/>
      <c r="BN155" s="38"/>
      <c r="BO155" s="38"/>
      <c r="BP155" s="38"/>
      <c r="BQ155" s="38"/>
      <c r="BU155" s="38"/>
      <c r="BV155" s="38"/>
      <c r="BW155" s="38"/>
      <c r="BX155" s="38"/>
      <c r="BY155" s="38"/>
      <c r="BZ155" s="38"/>
      <c r="CA155" s="38"/>
      <c r="CB155" s="38"/>
      <c r="CC155" s="38"/>
      <c r="CD155" s="38"/>
      <c r="CE155" s="38"/>
      <c r="CF155" s="38"/>
      <c r="CG155" s="38"/>
      <c r="CH155" s="38"/>
      <c r="CI155" s="38"/>
      <c r="CM155" s="38"/>
      <c r="CN155" s="38"/>
      <c r="CO155" s="38"/>
      <c r="CP155" s="38"/>
      <c r="CQ155" s="38"/>
      <c r="CR155" s="38"/>
      <c r="CS155" s="38"/>
      <c r="CT155" s="38"/>
      <c r="CU155" s="38"/>
      <c r="CV155" s="38"/>
      <c r="CW155" s="38"/>
      <c r="CX155" s="38"/>
      <c r="CY155" s="38"/>
      <c r="CZ155" s="38"/>
      <c r="DA155" s="38"/>
      <c r="DF155" s="16"/>
    </row>
    <row r="156" spans="1:110" ht="15" customHeight="1">
      <c r="A156" s="550"/>
      <c r="B156" s="557"/>
      <c r="C156" s="557"/>
      <c r="D156" s="557"/>
      <c r="E156" s="557"/>
      <c r="F156" s="558"/>
      <c r="G156" s="245" t="s">
        <v>11</v>
      </c>
      <c r="H156" s="246"/>
      <c r="I156" s="246"/>
      <c r="J156" s="246"/>
      <c r="K156" s="246"/>
      <c r="L156" s="246"/>
      <c r="M156" s="246"/>
      <c r="N156" s="246"/>
      <c r="O156" s="246"/>
      <c r="P156" s="246"/>
      <c r="Q156" s="246"/>
      <c r="R156" s="246"/>
      <c r="S156" s="246"/>
      <c r="T156" s="246"/>
      <c r="U156" s="246"/>
      <c r="V156" s="246"/>
      <c r="W156" s="246"/>
      <c r="X156" s="246"/>
      <c r="Y156" s="246"/>
      <c r="Z156" s="246"/>
      <c r="AA156" s="513"/>
      <c r="AB156" s="606">
        <v>1</v>
      </c>
      <c r="AC156" s="603"/>
      <c r="AD156" s="607"/>
      <c r="AE156" s="602">
        <v>1</v>
      </c>
      <c r="AF156" s="603"/>
      <c r="AG156" s="607"/>
      <c r="AH156" s="602">
        <v>4</v>
      </c>
      <c r="AI156" s="603"/>
      <c r="AJ156" s="604"/>
      <c r="AK156" s="347">
        <f>SUM(AK145:BB147)</f>
        <v>143706</v>
      </c>
      <c r="AL156" s="347"/>
      <c r="AM156" s="347"/>
      <c r="AN156" s="347"/>
      <c r="AO156" s="347"/>
      <c r="AP156" s="347"/>
      <c r="AQ156" s="347"/>
      <c r="AR156" s="347"/>
      <c r="AS156" s="347"/>
      <c r="AT156" s="347"/>
      <c r="AU156" s="347"/>
      <c r="AV156" s="347"/>
      <c r="AW156" s="347"/>
      <c r="AX156" s="347"/>
      <c r="AY156" s="347"/>
      <c r="AZ156" s="605"/>
      <c r="BA156" s="605"/>
      <c r="BB156" s="605"/>
      <c r="BC156" s="347">
        <f>SUM(BC145:BT147)</f>
        <v>0</v>
      </c>
      <c r="BD156" s="347"/>
      <c r="BE156" s="347"/>
      <c r="BF156" s="347"/>
      <c r="BG156" s="347"/>
      <c r="BH156" s="347"/>
      <c r="BI156" s="347"/>
      <c r="BJ156" s="347"/>
      <c r="BK156" s="347"/>
      <c r="BL156" s="347"/>
      <c r="BM156" s="347"/>
      <c r="BN156" s="347"/>
      <c r="BO156" s="347"/>
      <c r="BP156" s="347"/>
      <c r="BQ156" s="347"/>
      <c r="BR156" s="605"/>
      <c r="BS156" s="605"/>
      <c r="BT156" s="605"/>
      <c r="BU156" s="347">
        <f>SUM(BU145:CL147)</f>
        <v>0</v>
      </c>
      <c r="BV156" s="347"/>
      <c r="BW156" s="347"/>
      <c r="BX156" s="347"/>
      <c r="BY156" s="347"/>
      <c r="BZ156" s="347"/>
      <c r="CA156" s="347"/>
      <c r="CB156" s="347"/>
      <c r="CC156" s="347"/>
      <c r="CD156" s="347"/>
      <c r="CE156" s="347"/>
      <c r="CF156" s="347"/>
      <c r="CG156" s="347"/>
      <c r="CH156" s="347"/>
      <c r="CI156" s="347"/>
      <c r="CJ156" s="605"/>
      <c r="CK156" s="605"/>
      <c r="CL156" s="605"/>
      <c r="CM156" s="347">
        <f>SUM(AK156:CL156)</f>
        <v>143706</v>
      </c>
      <c r="CN156" s="347"/>
      <c r="CO156" s="347"/>
      <c r="CP156" s="347"/>
      <c r="CQ156" s="347"/>
      <c r="CR156" s="347"/>
      <c r="CS156" s="347"/>
      <c r="CT156" s="347"/>
      <c r="CU156" s="347"/>
      <c r="CV156" s="347"/>
      <c r="CW156" s="347"/>
      <c r="CX156" s="347"/>
      <c r="CY156" s="347"/>
      <c r="CZ156" s="347"/>
      <c r="DA156" s="347"/>
      <c r="DB156" s="605"/>
      <c r="DC156" s="605"/>
      <c r="DD156" s="628"/>
      <c r="DF156" s="16"/>
    </row>
    <row r="157" spans="1:110" ht="15" customHeight="1">
      <c r="A157" s="550"/>
      <c r="B157" s="557"/>
      <c r="C157" s="557"/>
      <c r="D157" s="557"/>
      <c r="E157" s="557"/>
      <c r="F157" s="558"/>
      <c r="G157" s="245" t="s">
        <v>12</v>
      </c>
      <c r="H157" s="246"/>
      <c r="I157" s="246"/>
      <c r="J157" s="246"/>
      <c r="K157" s="246"/>
      <c r="L157" s="246"/>
      <c r="M157" s="246"/>
      <c r="N157" s="246"/>
      <c r="O157" s="246"/>
      <c r="P157" s="246"/>
      <c r="Q157" s="246"/>
      <c r="R157" s="246"/>
      <c r="S157" s="246"/>
      <c r="T157" s="246"/>
      <c r="U157" s="246"/>
      <c r="V157" s="246"/>
      <c r="W157" s="246"/>
      <c r="X157" s="246"/>
      <c r="Y157" s="246"/>
      <c r="Z157" s="246"/>
      <c r="AA157" s="513"/>
      <c r="AB157" s="601">
        <v>1</v>
      </c>
      <c r="AC157" s="599"/>
      <c r="AD157" s="600"/>
      <c r="AE157" s="598">
        <v>2</v>
      </c>
      <c r="AF157" s="599"/>
      <c r="AG157" s="600"/>
      <c r="AH157" s="598">
        <v>4</v>
      </c>
      <c r="AI157" s="599"/>
      <c r="AJ157" s="608"/>
      <c r="AK157" s="330">
        <f>SUM(AK148:BB151)</f>
        <v>281546</v>
      </c>
      <c r="AL157" s="330"/>
      <c r="AM157" s="330"/>
      <c r="AN157" s="330"/>
      <c r="AO157" s="330"/>
      <c r="AP157" s="330"/>
      <c r="AQ157" s="330"/>
      <c r="AR157" s="330"/>
      <c r="AS157" s="330"/>
      <c r="AT157" s="330"/>
      <c r="AU157" s="330"/>
      <c r="AV157" s="330"/>
      <c r="AW157" s="330"/>
      <c r="AX157" s="330"/>
      <c r="AY157" s="330"/>
      <c r="AZ157" s="619"/>
      <c r="BA157" s="619"/>
      <c r="BB157" s="619"/>
      <c r="BC157" s="330">
        <f>SUM(BC148:BT151)</f>
        <v>0</v>
      </c>
      <c r="BD157" s="330"/>
      <c r="BE157" s="330"/>
      <c r="BF157" s="330"/>
      <c r="BG157" s="330"/>
      <c r="BH157" s="330"/>
      <c r="BI157" s="330"/>
      <c r="BJ157" s="330"/>
      <c r="BK157" s="330"/>
      <c r="BL157" s="330"/>
      <c r="BM157" s="330"/>
      <c r="BN157" s="330"/>
      <c r="BO157" s="330"/>
      <c r="BP157" s="330"/>
      <c r="BQ157" s="330"/>
      <c r="BR157" s="619"/>
      <c r="BS157" s="619"/>
      <c r="BT157" s="619"/>
      <c r="BU157" s="330">
        <f>SUM(BU148:CL151)</f>
        <v>0</v>
      </c>
      <c r="BV157" s="330"/>
      <c r="BW157" s="330"/>
      <c r="BX157" s="330"/>
      <c r="BY157" s="330"/>
      <c r="BZ157" s="330"/>
      <c r="CA157" s="330"/>
      <c r="CB157" s="330"/>
      <c r="CC157" s="330"/>
      <c r="CD157" s="330"/>
      <c r="CE157" s="330"/>
      <c r="CF157" s="330"/>
      <c r="CG157" s="330"/>
      <c r="CH157" s="330"/>
      <c r="CI157" s="330"/>
      <c r="CJ157" s="619"/>
      <c r="CK157" s="619"/>
      <c r="CL157" s="619"/>
      <c r="CM157" s="330">
        <f>SUM(AK157:CL157)</f>
        <v>281546</v>
      </c>
      <c r="CN157" s="330"/>
      <c r="CO157" s="330"/>
      <c r="CP157" s="330"/>
      <c r="CQ157" s="330"/>
      <c r="CR157" s="330"/>
      <c r="CS157" s="330"/>
      <c r="CT157" s="330"/>
      <c r="CU157" s="330"/>
      <c r="CV157" s="330"/>
      <c r="CW157" s="330"/>
      <c r="CX157" s="330"/>
      <c r="CY157" s="330"/>
      <c r="CZ157" s="330"/>
      <c r="DA157" s="330"/>
      <c r="DB157" s="619"/>
      <c r="DC157" s="619"/>
      <c r="DD157" s="629"/>
      <c r="DF157" s="16"/>
    </row>
    <row r="158" spans="1:110" ht="15" customHeight="1">
      <c r="A158" s="550"/>
      <c r="B158" s="557"/>
      <c r="C158" s="557"/>
      <c r="D158" s="557"/>
      <c r="E158" s="557"/>
      <c r="F158" s="558"/>
      <c r="G158" s="245" t="s">
        <v>9</v>
      </c>
      <c r="H158" s="246"/>
      <c r="I158" s="246"/>
      <c r="J158" s="246"/>
      <c r="K158" s="246"/>
      <c r="L158" s="246"/>
      <c r="M158" s="246"/>
      <c r="N158" s="246"/>
      <c r="O158" s="246"/>
      <c r="P158" s="246"/>
      <c r="Q158" s="246"/>
      <c r="R158" s="246"/>
      <c r="S158" s="246"/>
      <c r="T158" s="246"/>
      <c r="U158" s="246"/>
      <c r="V158" s="246"/>
      <c r="W158" s="246"/>
      <c r="X158" s="246"/>
      <c r="Y158" s="246"/>
      <c r="Z158" s="246"/>
      <c r="AA158" s="513"/>
      <c r="AB158" s="601">
        <v>1</v>
      </c>
      <c r="AC158" s="599"/>
      <c r="AD158" s="600"/>
      <c r="AE158" s="598">
        <v>3</v>
      </c>
      <c r="AF158" s="599"/>
      <c r="AG158" s="600"/>
      <c r="AH158" s="598">
        <v>4</v>
      </c>
      <c r="AI158" s="599"/>
      <c r="AJ158" s="608"/>
      <c r="AK158" s="330">
        <f>AK152</f>
        <v>65460</v>
      </c>
      <c r="AL158" s="330"/>
      <c r="AM158" s="330"/>
      <c r="AN158" s="330"/>
      <c r="AO158" s="330"/>
      <c r="AP158" s="330"/>
      <c r="AQ158" s="330"/>
      <c r="AR158" s="330"/>
      <c r="AS158" s="330"/>
      <c r="AT158" s="330"/>
      <c r="AU158" s="330"/>
      <c r="AV158" s="330"/>
      <c r="AW158" s="330"/>
      <c r="AX158" s="330"/>
      <c r="AY158" s="330"/>
      <c r="AZ158" s="619"/>
      <c r="BA158" s="619"/>
      <c r="BB158" s="619"/>
      <c r="BC158" s="330">
        <f>BC152</f>
        <v>0</v>
      </c>
      <c r="BD158" s="330"/>
      <c r="BE158" s="330"/>
      <c r="BF158" s="330"/>
      <c r="BG158" s="330"/>
      <c r="BH158" s="330"/>
      <c r="BI158" s="330"/>
      <c r="BJ158" s="330"/>
      <c r="BK158" s="330"/>
      <c r="BL158" s="330"/>
      <c r="BM158" s="330"/>
      <c r="BN158" s="330"/>
      <c r="BO158" s="330"/>
      <c r="BP158" s="330"/>
      <c r="BQ158" s="330"/>
      <c r="BR158" s="619"/>
      <c r="BS158" s="619"/>
      <c r="BT158" s="619"/>
      <c r="BU158" s="330">
        <f>BU152</f>
        <v>0</v>
      </c>
      <c r="BV158" s="330"/>
      <c r="BW158" s="330"/>
      <c r="BX158" s="330"/>
      <c r="BY158" s="330"/>
      <c r="BZ158" s="330"/>
      <c r="CA158" s="330"/>
      <c r="CB158" s="330"/>
      <c r="CC158" s="330"/>
      <c r="CD158" s="330"/>
      <c r="CE158" s="330"/>
      <c r="CF158" s="330"/>
      <c r="CG158" s="330"/>
      <c r="CH158" s="330"/>
      <c r="CI158" s="330"/>
      <c r="CJ158" s="619"/>
      <c r="CK158" s="619"/>
      <c r="CL158" s="619"/>
      <c r="CM158" s="330">
        <f>SUM(AK158:CL158)</f>
        <v>65460</v>
      </c>
      <c r="CN158" s="330"/>
      <c r="CO158" s="330"/>
      <c r="CP158" s="330"/>
      <c r="CQ158" s="330"/>
      <c r="CR158" s="330"/>
      <c r="CS158" s="330"/>
      <c r="CT158" s="330"/>
      <c r="CU158" s="330"/>
      <c r="CV158" s="330"/>
      <c r="CW158" s="330"/>
      <c r="CX158" s="330"/>
      <c r="CY158" s="330"/>
      <c r="CZ158" s="330"/>
      <c r="DA158" s="330"/>
      <c r="DB158" s="619"/>
      <c r="DC158" s="619"/>
      <c r="DD158" s="629"/>
      <c r="DF158" s="16"/>
    </row>
    <row r="159" spans="1:110" ht="15" customHeight="1" thickBot="1">
      <c r="A159" s="559"/>
      <c r="B159" s="553"/>
      <c r="C159" s="553"/>
      <c r="D159" s="553"/>
      <c r="E159" s="553"/>
      <c r="F159" s="560"/>
      <c r="G159" s="245" t="s">
        <v>10</v>
      </c>
      <c r="H159" s="246"/>
      <c r="I159" s="246"/>
      <c r="J159" s="246"/>
      <c r="K159" s="246"/>
      <c r="L159" s="246"/>
      <c r="M159" s="246"/>
      <c r="N159" s="246"/>
      <c r="O159" s="246"/>
      <c r="P159" s="246"/>
      <c r="Q159" s="246"/>
      <c r="R159" s="246"/>
      <c r="S159" s="246"/>
      <c r="T159" s="246"/>
      <c r="U159" s="246"/>
      <c r="V159" s="246"/>
      <c r="W159" s="246"/>
      <c r="X159" s="246"/>
      <c r="Y159" s="246"/>
      <c r="Z159" s="246"/>
      <c r="AA159" s="513"/>
      <c r="AB159" s="646">
        <v>1</v>
      </c>
      <c r="AC159" s="647"/>
      <c r="AD159" s="648"/>
      <c r="AE159" s="649">
        <v>4</v>
      </c>
      <c r="AF159" s="647"/>
      <c r="AG159" s="648"/>
      <c r="AH159" s="649">
        <v>4</v>
      </c>
      <c r="AI159" s="647"/>
      <c r="AJ159" s="650"/>
      <c r="AK159" s="321">
        <f>AK153</f>
        <v>125347</v>
      </c>
      <c r="AL159" s="321"/>
      <c r="AM159" s="321"/>
      <c r="AN159" s="321"/>
      <c r="AO159" s="321"/>
      <c r="AP159" s="321"/>
      <c r="AQ159" s="321"/>
      <c r="AR159" s="321"/>
      <c r="AS159" s="321"/>
      <c r="AT159" s="321"/>
      <c r="AU159" s="321"/>
      <c r="AV159" s="321"/>
      <c r="AW159" s="321"/>
      <c r="AX159" s="321"/>
      <c r="AY159" s="321"/>
      <c r="AZ159" s="626"/>
      <c r="BA159" s="626"/>
      <c r="BB159" s="626"/>
      <c r="BC159" s="321">
        <f>BC153</f>
        <v>0</v>
      </c>
      <c r="BD159" s="321"/>
      <c r="BE159" s="321"/>
      <c r="BF159" s="321"/>
      <c r="BG159" s="321"/>
      <c r="BH159" s="321"/>
      <c r="BI159" s="321"/>
      <c r="BJ159" s="321"/>
      <c r="BK159" s="321"/>
      <c r="BL159" s="321"/>
      <c r="BM159" s="321"/>
      <c r="BN159" s="321"/>
      <c r="BO159" s="321"/>
      <c r="BP159" s="321"/>
      <c r="BQ159" s="321"/>
      <c r="BR159" s="626"/>
      <c r="BS159" s="626"/>
      <c r="BT159" s="626"/>
      <c r="BU159" s="321">
        <f>BU153</f>
        <v>0</v>
      </c>
      <c r="BV159" s="321"/>
      <c r="BW159" s="321"/>
      <c r="BX159" s="321"/>
      <c r="BY159" s="321"/>
      <c r="BZ159" s="321"/>
      <c r="CA159" s="321"/>
      <c r="CB159" s="321"/>
      <c r="CC159" s="321"/>
      <c r="CD159" s="321"/>
      <c r="CE159" s="321"/>
      <c r="CF159" s="321"/>
      <c r="CG159" s="321"/>
      <c r="CH159" s="321"/>
      <c r="CI159" s="321"/>
      <c r="CJ159" s="626"/>
      <c r="CK159" s="626"/>
      <c r="CL159" s="626"/>
      <c r="CM159" s="321">
        <f>SUM(AK159:CL159)</f>
        <v>125347</v>
      </c>
      <c r="CN159" s="321"/>
      <c r="CO159" s="321"/>
      <c r="CP159" s="321"/>
      <c r="CQ159" s="321"/>
      <c r="CR159" s="321"/>
      <c r="CS159" s="321"/>
      <c r="CT159" s="321"/>
      <c r="CU159" s="321"/>
      <c r="CV159" s="321"/>
      <c r="CW159" s="321"/>
      <c r="CX159" s="321"/>
      <c r="CY159" s="321"/>
      <c r="CZ159" s="321"/>
      <c r="DA159" s="321"/>
      <c r="DB159" s="626"/>
      <c r="DC159" s="626"/>
      <c r="DD159" s="627"/>
      <c r="DF159" s="16"/>
    </row>
    <row r="160" spans="1:110" ht="11.25" customHeight="1" thickBot="1">
      <c r="M160" s="16"/>
      <c r="R160" s="16"/>
      <c r="U160" s="17"/>
      <c r="V160" s="17"/>
      <c r="W160" s="17"/>
      <c r="AB160" s="32"/>
      <c r="AC160" s="32"/>
      <c r="AD160" s="32"/>
      <c r="AE160" s="32"/>
      <c r="AF160" s="32"/>
      <c r="AG160" s="32"/>
      <c r="AH160" s="32"/>
      <c r="AI160" s="32"/>
      <c r="AJ160" s="32"/>
      <c r="AK160" s="33"/>
      <c r="AL160" s="33"/>
      <c r="AM160" s="33"/>
      <c r="AN160" s="33"/>
      <c r="AO160" s="33"/>
      <c r="AP160" s="33"/>
      <c r="AQ160" s="33"/>
      <c r="AR160" s="33"/>
      <c r="AS160" s="33"/>
      <c r="AT160" s="33"/>
      <c r="AU160" s="33"/>
      <c r="AV160" s="33"/>
      <c r="AW160" s="33"/>
      <c r="AX160" s="33"/>
      <c r="AY160" s="33"/>
      <c r="BC160" s="33"/>
      <c r="BD160" s="33"/>
      <c r="BE160" s="33"/>
      <c r="BF160" s="33"/>
      <c r="BG160" s="33"/>
      <c r="BH160" s="33"/>
      <c r="BI160" s="33"/>
      <c r="BJ160" s="33"/>
      <c r="BK160" s="33"/>
      <c r="BL160" s="33"/>
      <c r="BM160" s="33"/>
      <c r="BN160" s="33"/>
      <c r="BO160" s="33"/>
      <c r="BP160" s="33"/>
      <c r="BQ160" s="33"/>
      <c r="BU160" s="33"/>
      <c r="BV160" s="33"/>
      <c r="BW160" s="33"/>
      <c r="BX160" s="33"/>
      <c r="BY160" s="33"/>
      <c r="BZ160" s="33"/>
      <c r="CA160" s="33"/>
      <c r="CB160" s="33"/>
      <c r="CC160" s="33"/>
      <c r="CD160" s="33"/>
      <c r="CE160" s="33"/>
      <c r="CF160" s="33"/>
      <c r="CG160" s="33"/>
      <c r="CH160" s="33"/>
      <c r="CI160" s="33"/>
      <c r="CM160" s="33"/>
      <c r="CN160" s="33"/>
      <c r="CO160" s="33"/>
      <c r="CP160" s="33"/>
      <c r="CQ160" s="33"/>
      <c r="CR160" s="33"/>
      <c r="CS160" s="33"/>
      <c r="CT160" s="33"/>
      <c r="CU160" s="33"/>
      <c r="CV160" s="33"/>
      <c r="CW160" s="33"/>
      <c r="CX160" s="33"/>
      <c r="CY160" s="33"/>
      <c r="CZ160" s="33"/>
      <c r="DA160" s="33"/>
      <c r="DF160" s="16"/>
    </row>
    <row r="161" spans="1:137" ht="15" customHeight="1">
      <c r="A161" s="433" t="s">
        <v>14</v>
      </c>
      <c r="B161" s="547"/>
      <c r="C161" s="547"/>
      <c r="D161" s="434" t="s">
        <v>15</v>
      </c>
      <c r="E161" s="434"/>
      <c r="F161" s="435"/>
      <c r="G161" s="245" t="s">
        <v>858</v>
      </c>
      <c r="H161" s="246"/>
      <c r="I161" s="246"/>
      <c r="J161" s="246"/>
      <c r="K161" s="246"/>
      <c r="L161" s="246"/>
      <c r="M161" s="246"/>
      <c r="N161" s="246"/>
      <c r="O161" s="246"/>
      <c r="P161" s="246"/>
      <c r="Q161" s="246"/>
      <c r="R161" s="246"/>
      <c r="S161" s="246"/>
      <c r="T161" s="246"/>
      <c r="U161" s="246"/>
      <c r="V161" s="246"/>
      <c r="W161" s="246"/>
      <c r="X161" s="246"/>
      <c r="Y161" s="246"/>
      <c r="Z161" s="246"/>
      <c r="AA161" s="513"/>
      <c r="AB161" s="606">
        <v>1</v>
      </c>
      <c r="AC161" s="603"/>
      <c r="AD161" s="607"/>
      <c r="AE161" s="602">
        <v>5</v>
      </c>
      <c r="AF161" s="603"/>
      <c r="AG161" s="607"/>
      <c r="AH161" s="602">
        <v>4</v>
      </c>
      <c r="AI161" s="603"/>
      <c r="AJ161" s="604"/>
      <c r="AK161" s="1504">
        <v>425252</v>
      </c>
      <c r="AL161" s="1504"/>
      <c r="AM161" s="1504"/>
      <c r="AN161" s="1504"/>
      <c r="AO161" s="1504"/>
      <c r="AP161" s="1504"/>
      <c r="AQ161" s="1504"/>
      <c r="AR161" s="1504"/>
      <c r="AS161" s="1504"/>
      <c r="AT161" s="1504"/>
      <c r="AU161" s="1504"/>
      <c r="AV161" s="1504"/>
      <c r="AW161" s="1504"/>
      <c r="AX161" s="1504"/>
      <c r="AY161" s="1504"/>
      <c r="AZ161" s="605"/>
      <c r="BA161" s="605"/>
      <c r="BB161" s="605"/>
      <c r="BC161" s="1504"/>
      <c r="BD161" s="1504"/>
      <c r="BE161" s="1504"/>
      <c r="BF161" s="1504"/>
      <c r="BG161" s="1504"/>
      <c r="BH161" s="1504"/>
      <c r="BI161" s="1504"/>
      <c r="BJ161" s="1504"/>
      <c r="BK161" s="1504"/>
      <c r="BL161" s="1504"/>
      <c r="BM161" s="1504"/>
      <c r="BN161" s="1504"/>
      <c r="BO161" s="1504"/>
      <c r="BP161" s="1504"/>
      <c r="BQ161" s="1504"/>
      <c r="BR161" s="605"/>
      <c r="BS161" s="605"/>
      <c r="BT161" s="605"/>
      <c r="BU161" s="1504"/>
      <c r="BV161" s="1504"/>
      <c r="BW161" s="1504"/>
      <c r="BX161" s="1504"/>
      <c r="BY161" s="1504"/>
      <c r="BZ161" s="1504"/>
      <c r="CA161" s="1504"/>
      <c r="CB161" s="1504"/>
      <c r="CC161" s="1504"/>
      <c r="CD161" s="1504"/>
      <c r="CE161" s="1504"/>
      <c r="CF161" s="1504"/>
      <c r="CG161" s="1504"/>
      <c r="CH161" s="1504"/>
      <c r="CI161" s="1504"/>
      <c r="CJ161" s="605"/>
      <c r="CK161" s="605"/>
      <c r="CL161" s="605"/>
      <c r="CM161" s="347">
        <f>SUM(AK161:CL161)</f>
        <v>425252</v>
      </c>
      <c r="CN161" s="347"/>
      <c r="CO161" s="347"/>
      <c r="CP161" s="347"/>
      <c r="CQ161" s="347"/>
      <c r="CR161" s="347"/>
      <c r="CS161" s="347"/>
      <c r="CT161" s="347"/>
      <c r="CU161" s="347"/>
      <c r="CV161" s="347"/>
      <c r="CW161" s="347"/>
      <c r="CX161" s="347"/>
      <c r="CY161" s="347"/>
      <c r="CZ161" s="347"/>
      <c r="DA161" s="347"/>
      <c r="DB161" s="348"/>
      <c r="DC161" s="348"/>
      <c r="DD161" s="349"/>
      <c r="DF161" s="16"/>
    </row>
    <row r="162" spans="1:137" ht="15" customHeight="1">
      <c r="A162" s="548"/>
      <c r="B162" s="549"/>
      <c r="C162" s="549"/>
      <c r="D162" s="551"/>
      <c r="E162" s="551"/>
      <c r="F162" s="552"/>
      <c r="G162" s="505" t="s">
        <v>317</v>
      </c>
      <c r="H162" s="506"/>
      <c r="I162" s="506"/>
      <c r="J162" s="506"/>
      <c r="K162" s="506"/>
      <c r="L162" s="506"/>
      <c r="M162" s="506"/>
      <c r="N162" s="506"/>
      <c r="O162" s="506"/>
      <c r="P162" s="506"/>
      <c r="Q162" s="506"/>
      <c r="R162" s="506"/>
      <c r="S162" s="506"/>
      <c r="T162" s="506"/>
      <c r="U162" s="506"/>
      <c r="V162" s="506"/>
      <c r="W162" s="506"/>
      <c r="X162" s="506"/>
      <c r="Y162" s="506"/>
      <c r="Z162" s="506"/>
      <c r="AA162" s="507"/>
      <c r="AB162" s="601">
        <v>1</v>
      </c>
      <c r="AC162" s="599"/>
      <c r="AD162" s="600"/>
      <c r="AE162" s="598">
        <v>6</v>
      </c>
      <c r="AF162" s="599"/>
      <c r="AG162" s="600"/>
      <c r="AH162" s="598">
        <v>4</v>
      </c>
      <c r="AI162" s="599"/>
      <c r="AJ162" s="608"/>
      <c r="AK162" s="1511">
        <v>65460</v>
      </c>
      <c r="AL162" s="1511"/>
      <c r="AM162" s="1511"/>
      <c r="AN162" s="1511"/>
      <c r="AO162" s="1511"/>
      <c r="AP162" s="1511"/>
      <c r="AQ162" s="1511"/>
      <c r="AR162" s="1511"/>
      <c r="AS162" s="1511"/>
      <c r="AT162" s="1511"/>
      <c r="AU162" s="1511"/>
      <c r="AV162" s="1511"/>
      <c r="AW162" s="1511"/>
      <c r="AX162" s="1511"/>
      <c r="AY162" s="1511"/>
      <c r="AZ162" s="619"/>
      <c r="BA162" s="619"/>
      <c r="BB162" s="619"/>
      <c r="BC162" s="1511"/>
      <c r="BD162" s="1511"/>
      <c r="BE162" s="1511"/>
      <c r="BF162" s="1511"/>
      <c r="BG162" s="1511"/>
      <c r="BH162" s="1511"/>
      <c r="BI162" s="1511"/>
      <c r="BJ162" s="1511"/>
      <c r="BK162" s="1511"/>
      <c r="BL162" s="1511"/>
      <c r="BM162" s="1511"/>
      <c r="BN162" s="1511"/>
      <c r="BO162" s="1511"/>
      <c r="BP162" s="1511"/>
      <c r="BQ162" s="1511"/>
      <c r="BR162" s="619"/>
      <c r="BS162" s="619"/>
      <c r="BT162" s="619"/>
      <c r="BU162" s="1511"/>
      <c r="BV162" s="1511"/>
      <c r="BW162" s="1511"/>
      <c r="BX162" s="1511"/>
      <c r="BY162" s="1511"/>
      <c r="BZ162" s="1511"/>
      <c r="CA162" s="1511"/>
      <c r="CB162" s="1511"/>
      <c r="CC162" s="1511"/>
      <c r="CD162" s="1511"/>
      <c r="CE162" s="1511"/>
      <c r="CF162" s="1511"/>
      <c r="CG162" s="1511"/>
      <c r="CH162" s="1511"/>
      <c r="CI162" s="1511"/>
      <c r="CJ162" s="619"/>
      <c r="CK162" s="619"/>
      <c r="CL162" s="619"/>
      <c r="CM162" s="330">
        <f>SUM(AK162:CL162)</f>
        <v>65460</v>
      </c>
      <c r="CN162" s="330"/>
      <c r="CO162" s="330"/>
      <c r="CP162" s="330"/>
      <c r="CQ162" s="330"/>
      <c r="CR162" s="330"/>
      <c r="CS162" s="330"/>
      <c r="CT162" s="330"/>
      <c r="CU162" s="330"/>
      <c r="CV162" s="330"/>
      <c r="CW162" s="330"/>
      <c r="CX162" s="330"/>
      <c r="CY162" s="330"/>
      <c r="CZ162" s="330"/>
      <c r="DA162" s="330"/>
      <c r="DB162" s="331"/>
      <c r="DC162" s="331"/>
      <c r="DD162" s="332"/>
      <c r="DF162" s="16"/>
    </row>
    <row r="163" spans="1:137" ht="15" customHeight="1">
      <c r="A163" s="550"/>
      <c r="B163" s="549"/>
      <c r="C163" s="549"/>
      <c r="D163" s="551"/>
      <c r="E163" s="551"/>
      <c r="F163" s="552"/>
      <c r="G163" s="731" t="s">
        <v>333</v>
      </c>
      <c r="H163" s="732"/>
      <c r="I163" s="732"/>
      <c r="J163" s="732"/>
      <c r="K163" s="732"/>
      <c r="L163" s="732"/>
      <c r="M163" s="732"/>
      <c r="N163" s="732"/>
      <c r="O163" s="732"/>
      <c r="P163" s="732"/>
      <c r="Q163" s="732"/>
      <c r="R163" s="732"/>
      <c r="S163" s="732"/>
      <c r="T163" s="732"/>
      <c r="U163" s="732"/>
      <c r="V163" s="732"/>
      <c r="W163" s="732"/>
      <c r="X163" s="732"/>
      <c r="Y163" s="732"/>
      <c r="Z163" s="732"/>
      <c r="AA163" s="732"/>
      <c r="AB163" s="601">
        <v>1</v>
      </c>
      <c r="AC163" s="599"/>
      <c r="AD163" s="600"/>
      <c r="AE163" s="598">
        <v>7</v>
      </c>
      <c r="AF163" s="599"/>
      <c r="AG163" s="600"/>
      <c r="AH163" s="598">
        <v>4</v>
      </c>
      <c r="AI163" s="599"/>
      <c r="AJ163" s="608"/>
      <c r="AK163" s="1511">
        <v>125347</v>
      </c>
      <c r="AL163" s="1511"/>
      <c r="AM163" s="1511"/>
      <c r="AN163" s="1511"/>
      <c r="AO163" s="1511"/>
      <c r="AP163" s="1511"/>
      <c r="AQ163" s="1511"/>
      <c r="AR163" s="1511"/>
      <c r="AS163" s="1511"/>
      <c r="AT163" s="1511"/>
      <c r="AU163" s="1511"/>
      <c r="AV163" s="1511"/>
      <c r="AW163" s="1511"/>
      <c r="AX163" s="1511"/>
      <c r="AY163" s="1511"/>
      <c r="AZ163" s="619"/>
      <c r="BA163" s="619"/>
      <c r="BB163" s="619"/>
      <c r="BC163" s="1511"/>
      <c r="BD163" s="1511"/>
      <c r="BE163" s="1511"/>
      <c r="BF163" s="1511"/>
      <c r="BG163" s="1511"/>
      <c r="BH163" s="1511"/>
      <c r="BI163" s="1511"/>
      <c r="BJ163" s="1511"/>
      <c r="BK163" s="1511"/>
      <c r="BL163" s="1511"/>
      <c r="BM163" s="1511"/>
      <c r="BN163" s="1511"/>
      <c r="BO163" s="1511"/>
      <c r="BP163" s="1511"/>
      <c r="BQ163" s="1511"/>
      <c r="BR163" s="619"/>
      <c r="BS163" s="619"/>
      <c r="BT163" s="619"/>
      <c r="BU163" s="1511"/>
      <c r="BV163" s="1511"/>
      <c r="BW163" s="1511"/>
      <c r="BX163" s="1511"/>
      <c r="BY163" s="1511"/>
      <c r="BZ163" s="1511"/>
      <c r="CA163" s="1511"/>
      <c r="CB163" s="1511"/>
      <c r="CC163" s="1511"/>
      <c r="CD163" s="1511"/>
      <c r="CE163" s="1511"/>
      <c r="CF163" s="1511"/>
      <c r="CG163" s="1511"/>
      <c r="CH163" s="1511"/>
      <c r="CI163" s="1511"/>
      <c r="CJ163" s="619"/>
      <c r="CK163" s="619"/>
      <c r="CL163" s="619"/>
      <c r="CM163" s="330">
        <f>SUM(AK163:CL163)</f>
        <v>125347</v>
      </c>
      <c r="CN163" s="330"/>
      <c r="CO163" s="330"/>
      <c r="CP163" s="330"/>
      <c r="CQ163" s="330"/>
      <c r="CR163" s="330"/>
      <c r="CS163" s="330"/>
      <c r="CT163" s="330"/>
      <c r="CU163" s="330"/>
      <c r="CV163" s="330"/>
      <c r="CW163" s="330"/>
      <c r="CX163" s="330"/>
      <c r="CY163" s="330"/>
      <c r="CZ163" s="330"/>
      <c r="DA163" s="330"/>
      <c r="DB163" s="331"/>
      <c r="DC163" s="331"/>
      <c r="DD163" s="332"/>
      <c r="DF163" s="16"/>
    </row>
    <row r="164" spans="1:137" ht="15" customHeight="1" thickBot="1">
      <c r="A164" s="436"/>
      <c r="B164" s="553"/>
      <c r="C164" s="553"/>
      <c r="D164" s="437"/>
      <c r="E164" s="437"/>
      <c r="F164" s="438"/>
      <c r="G164" s="245" t="s">
        <v>378</v>
      </c>
      <c r="H164" s="246"/>
      <c r="I164" s="246"/>
      <c r="J164" s="246"/>
      <c r="K164" s="246"/>
      <c r="L164" s="246"/>
      <c r="M164" s="246"/>
      <c r="N164" s="246"/>
      <c r="O164" s="246"/>
      <c r="P164" s="246"/>
      <c r="Q164" s="246"/>
      <c r="R164" s="246"/>
      <c r="S164" s="246"/>
      <c r="T164" s="246"/>
      <c r="U164" s="246"/>
      <c r="V164" s="246"/>
      <c r="W164" s="246"/>
      <c r="X164" s="246"/>
      <c r="Y164" s="246"/>
      <c r="Z164" s="246"/>
      <c r="AA164" s="513"/>
      <c r="AB164" s="646">
        <v>1</v>
      </c>
      <c r="AC164" s="647"/>
      <c r="AD164" s="648"/>
      <c r="AE164" s="649">
        <v>8</v>
      </c>
      <c r="AF164" s="647"/>
      <c r="AG164" s="648"/>
      <c r="AH164" s="649">
        <v>4</v>
      </c>
      <c r="AI164" s="647"/>
      <c r="AJ164" s="650"/>
      <c r="AK164" s="321">
        <f>SUM(AK161:BB163)</f>
        <v>616059</v>
      </c>
      <c r="AL164" s="321"/>
      <c r="AM164" s="321"/>
      <c r="AN164" s="321"/>
      <c r="AO164" s="321"/>
      <c r="AP164" s="321"/>
      <c r="AQ164" s="321"/>
      <c r="AR164" s="321"/>
      <c r="AS164" s="321"/>
      <c r="AT164" s="321"/>
      <c r="AU164" s="321"/>
      <c r="AV164" s="321"/>
      <c r="AW164" s="321"/>
      <c r="AX164" s="321"/>
      <c r="AY164" s="321"/>
      <c r="AZ164" s="626"/>
      <c r="BA164" s="626"/>
      <c r="BB164" s="626"/>
      <c r="BC164" s="321">
        <f>SUM(BC161:BT163)</f>
        <v>0</v>
      </c>
      <c r="BD164" s="321"/>
      <c r="BE164" s="321"/>
      <c r="BF164" s="321"/>
      <c r="BG164" s="321"/>
      <c r="BH164" s="321"/>
      <c r="BI164" s="321"/>
      <c r="BJ164" s="321"/>
      <c r="BK164" s="321"/>
      <c r="BL164" s="321"/>
      <c r="BM164" s="321"/>
      <c r="BN164" s="321"/>
      <c r="BO164" s="321"/>
      <c r="BP164" s="321"/>
      <c r="BQ164" s="321"/>
      <c r="BR164" s="626"/>
      <c r="BS164" s="626"/>
      <c r="BT164" s="626"/>
      <c r="BU164" s="321">
        <f>SUM(BU161:CL163)</f>
        <v>0</v>
      </c>
      <c r="BV164" s="321"/>
      <c r="BW164" s="321"/>
      <c r="BX164" s="321"/>
      <c r="BY164" s="321"/>
      <c r="BZ164" s="321"/>
      <c r="CA164" s="321"/>
      <c r="CB164" s="321"/>
      <c r="CC164" s="321"/>
      <c r="CD164" s="321"/>
      <c r="CE164" s="321"/>
      <c r="CF164" s="321"/>
      <c r="CG164" s="321"/>
      <c r="CH164" s="321"/>
      <c r="CI164" s="321"/>
      <c r="CJ164" s="626"/>
      <c r="CK164" s="626"/>
      <c r="CL164" s="626"/>
      <c r="CM164" s="321">
        <f>SUM(AK164:CL164)</f>
        <v>616059</v>
      </c>
      <c r="CN164" s="321"/>
      <c r="CO164" s="321"/>
      <c r="CP164" s="321"/>
      <c r="CQ164" s="321"/>
      <c r="CR164" s="321"/>
      <c r="CS164" s="321"/>
      <c r="CT164" s="321"/>
      <c r="CU164" s="321"/>
      <c r="CV164" s="321"/>
      <c r="CW164" s="321"/>
      <c r="CX164" s="321"/>
      <c r="CY164" s="321"/>
      <c r="CZ164" s="321"/>
      <c r="DA164" s="321"/>
      <c r="DB164" s="534"/>
      <c r="DC164" s="534"/>
      <c r="DD164" s="546"/>
      <c r="DF164" s="16"/>
    </row>
    <row r="165" spans="1:137" s="17" customFormat="1" ht="15" customHeight="1">
      <c r="A165" s="35"/>
      <c r="B165" s="40"/>
      <c r="C165" s="40"/>
      <c r="D165" s="36"/>
      <c r="E165" s="36"/>
      <c r="F165" s="36"/>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37"/>
      <c r="AC165" s="37"/>
      <c r="AD165" s="37"/>
      <c r="AE165" s="37"/>
      <c r="AF165" s="37"/>
      <c r="AG165" s="37"/>
      <c r="AH165" s="37"/>
      <c r="AI165" s="37"/>
      <c r="AJ165" s="37"/>
      <c r="AK165" s="143"/>
      <c r="AL165" s="41"/>
      <c r="AM165" s="41"/>
      <c r="AN165" s="41"/>
      <c r="AO165" s="41"/>
      <c r="AP165" s="41"/>
      <c r="AQ165" s="41"/>
      <c r="AR165" s="41"/>
      <c r="AS165" s="41"/>
      <c r="AT165" s="143"/>
      <c r="AU165" s="41"/>
      <c r="AV165" s="41"/>
      <c r="AW165" s="41"/>
      <c r="AX165" s="41"/>
      <c r="AY165" s="41"/>
      <c r="AZ165" s="41"/>
      <c r="BA165" s="41"/>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4"/>
      <c r="BW165" s="144"/>
      <c r="BX165" s="144"/>
      <c r="BY165" s="144"/>
      <c r="BZ165" s="144"/>
      <c r="CA165" s="144"/>
      <c r="CB165" s="144"/>
      <c r="CC165" s="144"/>
      <c r="CD165" s="144"/>
      <c r="CE165" s="37"/>
      <c r="CF165" s="37"/>
      <c r="CG165" s="37"/>
      <c r="CH165" s="37"/>
      <c r="CI165" s="37"/>
      <c r="CJ165" s="37"/>
      <c r="CK165" s="37"/>
      <c r="CL165" s="37"/>
      <c r="CM165" s="37"/>
      <c r="CN165" s="143"/>
      <c r="CO165" s="144"/>
      <c r="CP165" s="144"/>
      <c r="CQ165" s="144"/>
      <c r="CR165" s="144"/>
      <c r="CS165" s="144"/>
      <c r="CT165" s="144"/>
      <c r="CU165" s="144"/>
      <c r="CV165" s="144"/>
      <c r="CW165" s="144"/>
      <c r="CX165" s="143"/>
      <c r="CY165" s="143"/>
      <c r="CZ165" s="143"/>
      <c r="DA165" s="143"/>
      <c r="DB165" s="143"/>
      <c r="DC165" s="143"/>
      <c r="DD165" s="143"/>
      <c r="DE165" s="143"/>
      <c r="DF165" s="143"/>
      <c r="DG165" s="143"/>
      <c r="DH165" s="143"/>
      <c r="DI165" s="143"/>
      <c r="DJ165" s="143"/>
      <c r="DK165" s="143"/>
      <c r="DL165" s="143"/>
      <c r="DM165" s="143"/>
      <c r="DN165" s="143"/>
      <c r="DO165" s="143"/>
      <c r="DP165" s="143"/>
      <c r="DQ165" s="143"/>
      <c r="DR165" s="143"/>
      <c r="DS165" s="143"/>
      <c r="DT165" s="143"/>
      <c r="DU165" s="143"/>
      <c r="DV165" s="143"/>
      <c r="DW165" s="143"/>
      <c r="DX165" s="143"/>
      <c r="DY165" s="143"/>
      <c r="DZ165" s="143"/>
      <c r="EA165" s="143"/>
      <c r="EB165" s="143"/>
      <c r="EC165" s="143"/>
      <c r="ED165" s="143"/>
      <c r="EE165" s="143"/>
      <c r="EF165" s="143"/>
      <c r="EG165" s="143"/>
    </row>
    <row r="166" spans="1:137" s="152" customFormat="1" ht="12.75" customHeight="1">
      <c r="A166" s="631"/>
      <c r="B166" s="631"/>
      <c r="C166" s="631"/>
      <c r="D166" s="631"/>
      <c r="E166" s="631"/>
      <c r="F166" s="631"/>
      <c r="G166" s="632"/>
      <c r="H166" s="633" t="s">
        <v>62</v>
      </c>
      <c r="I166" s="266"/>
      <c r="J166" s="266"/>
      <c r="K166" s="266"/>
      <c r="L166" s="266"/>
      <c r="M166" s="266"/>
      <c r="N166" s="266"/>
      <c r="O166" s="266"/>
      <c r="P166" s="266"/>
      <c r="Q166" s="266"/>
      <c r="R166" s="266"/>
      <c r="S166" s="266"/>
      <c r="T166" s="266"/>
      <c r="U166" s="266"/>
      <c r="V166" s="266"/>
      <c r="W166" s="266"/>
      <c r="X166" s="266"/>
      <c r="Y166" s="267"/>
      <c r="Z166" s="634" t="s">
        <v>517</v>
      </c>
      <c r="AA166" s="266"/>
      <c r="AB166" s="266"/>
      <c r="AC166" s="266"/>
      <c r="AD166" s="266"/>
      <c r="AE166" s="267"/>
      <c r="AF166" s="733" t="str">
        <f>"第53表　課税標準額段階別"&amp; LEFT(表00!AA1,6) &amp; "分所得割額等に関する調
　　　　　　　　　　　　　　　　　【農業所得者】（つづき）
第7表関係　(4)算出税額に関する調"</f>
        <v>第53表　課税標準額段階別平成29年度分所得割額等に関する調
　　　　　　　　　　　　　　　　　【農業所得者】（つづき）
第7表関係　(4)算出税額に関する調</v>
      </c>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624" t="s">
        <v>608</v>
      </c>
      <c r="CZ166" s="624"/>
      <c r="DA166" s="624"/>
      <c r="DB166" s="624"/>
      <c r="DC166" s="624"/>
      <c r="DD166" s="624"/>
      <c r="DE166" s="624"/>
      <c r="DF166" s="624"/>
      <c r="DG166" s="624"/>
      <c r="DH166" s="624"/>
      <c r="DI166" s="624"/>
      <c r="DJ166" s="624"/>
      <c r="DK166" s="290" t="str">
        <f>DK1</f>
        <v>長崎県</v>
      </c>
      <c r="DL166" s="290"/>
      <c r="DM166" s="290"/>
      <c r="DN166" s="290"/>
      <c r="DO166" s="290"/>
      <c r="DP166" s="290"/>
      <c r="DQ166" s="290"/>
      <c r="DR166" s="290"/>
      <c r="DS166" s="290"/>
      <c r="DT166" s="290"/>
      <c r="DU166" s="290"/>
      <c r="DV166" s="290"/>
      <c r="DW166" s="290"/>
      <c r="DX166" s="290"/>
      <c r="DY166" s="290"/>
      <c r="DZ166" s="290"/>
      <c r="EA166" s="290"/>
      <c r="EB166" s="290"/>
      <c r="EC166" s="290"/>
      <c r="ED166" s="290"/>
      <c r="EE166" s="290"/>
    </row>
    <row r="167" spans="1:137" s="152" customFormat="1" ht="13.15" customHeight="1" thickBot="1">
      <c r="A167" s="631"/>
      <c r="B167" s="631"/>
      <c r="C167" s="631"/>
      <c r="D167" s="631"/>
      <c r="E167" s="631"/>
      <c r="F167" s="631"/>
      <c r="G167" s="632"/>
      <c r="H167" s="268"/>
      <c r="I167" s="269"/>
      <c r="J167" s="269"/>
      <c r="K167" s="269"/>
      <c r="L167" s="269"/>
      <c r="M167" s="269"/>
      <c r="N167" s="269"/>
      <c r="O167" s="269"/>
      <c r="P167" s="269"/>
      <c r="Q167" s="269"/>
      <c r="R167" s="269"/>
      <c r="S167" s="269"/>
      <c r="T167" s="269"/>
      <c r="U167" s="269"/>
      <c r="V167" s="269"/>
      <c r="W167" s="269"/>
      <c r="X167" s="269"/>
      <c r="Y167" s="270"/>
      <c r="Z167" s="268"/>
      <c r="AA167" s="269"/>
      <c r="AB167" s="269"/>
      <c r="AC167" s="269"/>
      <c r="AD167" s="269"/>
      <c r="AE167" s="270"/>
      <c r="AF167" s="733"/>
      <c r="AG167" s="733"/>
      <c r="AH167" s="733"/>
      <c r="AI167" s="733"/>
      <c r="AJ167" s="733"/>
      <c r="AK167" s="733"/>
      <c r="AL167" s="733"/>
      <c r="AM167" s="733"/>
      <c r="AN167" s="733"/>
      <c r="AO167" s="733"/>
      <c r="AP167" s="733"/>
      <c r="AQ167" s="733"/>
      <c r="AR167" s="733"/>
      <c r="AS167" s="733"/>
      <c r="AT167" s="733"/>
      <c r="AU167" s="733"/>
      <c r="AV167" s="733"/>
      <c r="AW167" s="733"/>
      <c r="AX167" s="733"/>
      <c r="AY167" s="733"/>
      <c r="AZ167" s="733"/>
      <c r="BA167" s="733"/>
      <c r="BB167" s="733"/>
      <c r="BC167" s="733"/>
      <c r="BD167" s="733"/>
      <c r="BE167" s="733"/>
      <c r="BF167" s="733"/>
      <c r="BG167" s="733"/>
      <c r="BH167" s="733"/>
      <c r="BI167" s="733"/>
      <c r="BJ167" s="733"/>
      <c r="BK167" s="733"/>
      <c r="BL167" s="733"/>
      <c r="BM167" s="733"/>
      <c r="BN167" s="733"/>
      <c r="BO167" s="733"/>
      <c r="BP167" s="733"/>
      <c r="BQ167" s="733"/>
      <c r="BR167" s="733"/>
      <c r="BS167" s="733"/>
      <c r="BT167" s="733"/>
      <c r="BU167" s="733"/>
      <c r="BV167" s="733"/>
      <c r="BW167" s="733"/>
      <c r="BX167" s="733"/>
      <c r="BY167" s="733"/>
      <c r="BZ167" s="733"/>
      <c r="CA167" s="733"/>
      <c r="CB167" s="733"/>
      <c r="CC167" s="733"/>
      <c r="CD167" s="733"/>
      <c r="CE167" s="733"/>
      <c r="CF167" s="733"/>
      <c r="CG167" s="733"/>
      <c r="CH167" s="733"/>
      <c r="CI167" s="733"/>
      <c r="CJ167" s="733"/>
      <c r="CK167" s="733"/>
      <c r="CL167" s="733"/>
      <c r="CM167" s="733"/>
      <c r="CN167" s="733"/>
      <c r="CO167" s="733"/>
      <c r="CP167" s="733"/>
      <c r="CQ167" s="733"/>
      <c r="CR167" s="733"/>
      <c r="CS167" s="733"/>
      <c r="CT167" s="733"/>
      <c r="CU167" s="733"/>
      <c r="CV167" s="733"/>
      <c r="CW167" s="733"/>
      <c r="CX167" s="733"/>
      <c r="CY167" s="617"/>
      <c r="CZ167" s="617"/>
      <c r="DA167" s="617"/>
      <c r="DB167" s="617"/>
      <c r="DC167" s="617"/>
      <c r="DD167" s="617"/>
      <c r="DE167" s="617"/>
      <c r="DF167" s="617"/>
      <c r="DG167" s="617"/>
      <c r="DH167" s="617"/>
      <c r="DI167" s="617"/>
      <c r="DJ167" s="617"/>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row>
    <row r="168" spans="1:137" s="152" customFormat="1" ht="25.5" customHeight="1" thickBot="1">
      <c r="A168" s="651"/>
      <c r="B168" s="651"/>
      <c r="C168" s="651"/>
      <c r="D168" s="651"/>
      <c r="E168" s="651"/>
      <c r="F168" s="651"/>
      <c r="G168" s="672"/>
      <c r="H168" s="635">
        <f>H3</f>
        <v>4</v>
      </c>
      <c r="I168" s="652"/>
      <c r="J168" s="653"/>
      <c r="K168" s="635">
        <f>K3</f>
        <v>2</v>
      </c>
      <c r="L168" s="652"/>
      <c r="M168" s="653"/>
      <c r="N168" s="635">
        <f>N3</f>
        <v>2</v>
      </c>
      <c r="O168" s="652"/>
      <c r="P168" s="653"/>
      <c r="Q168" s="635">
        <f>Q3</f>
        <v>0</v>
      </c>
      <c r="R168" s="652"/>
      <c r="S168" s="653"/>
      <c r="T168" s="635">
        <f>T3</f>
        <v>2</v>
      </c>
      <c r="U168" s="652"/>
      <c r="V168" s="653"/>
      <c r="W168" s="635">
        <f>W3</f>
        <v>9</v>
      </c>
      <c r="X168" s="652"/>
      <c r="Y168" s="653"/>
      <c r="Z168" s="625">
        <v>5</v>
      </c>
      <c r="AA168" s="276"/>
      <c r="AB168" s="277"/>
      <c r="AC168" s="635">
        <v>3</v>
      </c>
      <c r="AD168" s="279"/>
      <c r="AE168" s="280"/>
      <c r="AF168" s="733"/>
      <c r="AG168" s="733"/>
      <c r="AH168" s="733"/>
      <c r="AI168" s="733"/>
      <c r="AJ168" s="733"/>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733"/>
      <c r="CU168" s="733"/>
      <c r="CV168" s="733"/>
      <c r="CW168" s="733"/>
      <c r="CX168" s="733"/>
      <c r="CY168" s="617" t="s">
        <v>515</v>
      </c>
      <c r="CZ168" s="617"/>
      <c r="DA168" s="617"/>
      <c r="DB168" s="617"/>
      <c r="DC168" s="617"/>
      <c r="DD168" s="617"/>
      <c r="DE168" s="617"/>
      <c r="DF168" s="617"/>
      <c r="DG168" s="617"/>
      <c r="DH168" s="617"/>
      <c r="DI168" s="617"/>
      <c r="DJ168" s="617"/>
      <c r="DK168" s="289" t="str">
        <f>DK3</f>
        <v>佐世保市</v>
      </c>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row>
    <row r="169" spans="1:137" ht="15" customHeight="1">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3"/>
      <c r="BZ169" s="733"/>
      <c r="CA169" s="733"/>
      <c r="CB169" s="733"/>
      <c r="CC169" s="733"/>
      <c r="CD169" s="733"/>
      <c r="CE169" s="733"/>
      <c r="CF169" s="733"/>
      <c r="CG169" s="733"/>
      <c r="CH169" s="733"/>
      <c r="CI169" s="733"/>
      <c r="CJ169" s="733"/>
      <c r="CK169" s="733"/>
      <c r="CL169" s="733"/>
      <c r="CM169" s="733"/>
      <c r="CN169" s="733"/>
      <c r="CO169" s="733"/>
      <c r="CP169" s="733"/>
      <c r="CQ169" s="733"/>
      <c r="CR169" s="733"/>
      <c r="CS169" s="733"/>
      <c r="CT169" s="733"/>
      <c r="CU169" s="733"/>
      <c r="CV169" s="733"/>
      <c r="CW169" s="733"/>
      <c r="CX169" s="733"/>
    </row>
    <row r="171" spans="1:137" ht="15" customHeight="1">
      <c r="AK171" s="271" t="s">
        <v>364</v>
      </c>
      <c r="AL171" s="271"/>
      <c r="AM171" s="271"/>
      <c r="AN171" s="271"/>
      <c r="AO171" s="271"/>
      <c r="AP171" s="271"/>
      <c r="AQ171" s="271"/>
      <c r="AR171" s="271"/>
      <c r="AS171" s="271"/>
      <c r="AT171" s="271"/>
      <c r="AU171" s="271"/>
      <c r="AV171" s="271"/>
      <c r="AW171" s="271"/>
      <c r="AX171" s="271"/>
      <c r="AY171" s="271"/>
      <c r="AZ171" s="271"/>
      <c r="BA171" s="271"/>
      <c r="BB171" s="271"/>
      <c r="BC171" s="271" t="s">
        <v>584</v>
      </c>
      <c r="BD171" s="271"/>
      <c r="BE171" s="271"/>
      <c r="BF171" s="271"/>
      <c r="BG171" s="271"/>
      <c r="BH171" s="271"/>
      <c r="BI171" s="271"/>
      <c r="BJ171" s="271"/>
      <c r="BK171" s="271"/>
      <c r="BL171" s="271"/>
      <c r="BM171" s="271"/>
      <c r="BN171" s="271"/>
      <c r="BO171" s="271"/>
      <c r="BP171" s="271"/>
      <c r="BQ171" s="271"/>
      <c r="BR171" s="271"/>
      <c r="BS171" s="271"/>
      <c r="BT171" s="271"/>
    </row>
    <row r="172" spans="1:137" ht="15" customHeight="1">
      <c r="A172" s="522" t="s">
        <v>338</v>
      </c>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4"/>
      <c r="AB172" s="200" t="s">
        <v>339</v>
      </c>
      <c r="AC172" s="201"/>
      <c r="AD172" s="201"/>
      <c r="AE172" s="201"/>
      <c r="AF172" s="201"/>
      <c r="AG172" s="201"/>
      <c r="AH172" s="201"/>
      <c r="AI172" s="201"/>
      <c r="AJ172" s="202"/>
      <c r="AK172" s="609" t="s">
        <v>800</v>
      </c>
      <c r="AL172" s="610"/>
      <c r="AM172" s="610"/>
      <c r="AN172" s="610"/>
      <c r="AO172" s="610"/>
      <c r="AP172" s="610"/>
      <c r="AQ172" s="610"/>
      <c r="AR172" s="610"/>
      <c r="AS172" s="610"/>
      <c r="AT172" s="610"/>
      <c r="AU172" s="610"/>
      <c r="AV172" s="610"/>
      <c r="AW172" s="610"/>
      <c r="AX172" s="610"/>
      <c r="AY172" s="610"/>
      <c r="AZ172" s="610"/>
      <c r="BA172" s="610"/>
      <c r="BB172" s="610"/>
      <c r="BC172" s="296"/>
      <c r="BD172" s="296"/>
      <c r="BE172" s="296"/>
      <c r="BF172" s="296"/>
      <c r="BG172" s="296"/>
      <c r="BH172" s="296"/>
      <c r="BI172" s="296"/>
      <c r="BJ172" s="296"/>
      <c r="BK172" s="296"/>
      <c r="BL172" s="296"/>
      <c r="BM172" s="296"/>
      <c r="BN172" s="296"/>
      <c r="BO172" s="296"/>
      <c r="BP172" s="296"/>
      <c r="BQ172" s="296"/>
      <c r="BR172" s="296"/>
      <c r="BS172" s="296"/>
      <c r="BT172" s="297"/>
      <c r="BU172" s="720" t="s">
        <v>722</v>
      </c>
      <c r="BV172" s="721"/>
      <c r="BW172" s="721"/>
      <c r="BX172" s="721"/>
      <c r="BY172" s="721"/>
      <c r="BZ172" s="722"/>
    </row>
    <row r="173" spans="1:137" ht="15" customHeight="1">
      <c r="A173" s="525"/>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7"/>
      <c r="AB173" s="219"/>
      <c r="AC173" s="220"/>
      <c r="AD173" s="220"/>
      <c r="AE173" s="220"/>
      <c r="AF173" s="220"/>
      <c r="AG173" s="220"/>
      <c r="AH173" s="220"/>
      <c r="AI173" s="220"/>
      <c r="AJ173" s="221"/>
      <c r="AK173" s="612"/>
      <c r="AL173" s="613"/>
      <c r="AM173" s="613"/>
      <c r="AN173" s="613"/>
      <c r="AO173" s="613"/>
      <c r="AP173" s="613"/>
      <c r="AQ173" s="613"/>
      <c r="AR173" s="613"/>
      <c r="AS173" s="613"/>
      <c r="AT173" s="613"/>
      <c r="AU173" s="613"/>
      <c r="AV173" s="613"/>
      <c r="AW173" s="613"/>
      <c r="AX173" s="613"/>
      <c r="AY173" s="613"/>
      <c r="AZ173" s="613"/>
      <c r="BA173" s="613"/>
      <c r="BB173" s="613"/>
      <c r="BC173" s="235"/>
      <c r="BD173" s="235"/>
      <c r="BE173" s="235"/>
      <c r="BF173" s="235"/>
      <c r="BG173" s="235"/>
      <c r="BH173" s="235"/>
      <c r="BI173" s="235"/>
      <c r="BJ173" s="235"/>
      <c r="BK173" s="235"/>
      <c r="BL173" s="235"/>
      <c r="BM173" s="235"/>
      <c r="BN173" s="235"/>
      <c r="BO173" s="235"/>
      <c r="BP173" s="235"/>
      <c r="BQ173" s="235"/>
      <c r="BR173" s="235"/>
      <c r="BS173" s="235"/>
      <c r="BT173" s="236"/>
      <c r="BU173" s="723"/>
      <c r="BV173" s="724"/>
      <c r="BW173" s="724"/>
      <c r="BX173" s="724"/>
      <c r="BY173" s="724"/>
      <c r="BZ173" s="725"/>
    </row>
    <row r="174" spans="1:137" ht="15" customHeight="1">
      <c r="A174" s="525"/>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7"/>
      <c r="AB174" s="219"/>
      <c r="AC174" s="220"/>
      <c r="AD174" s="220"/>
      <c r="AE174" s="220"/>
      <c r="AF174" s="220"/>
      <c r="AG174" s="220"/>
      <c r="AH174" s="220"/>
      <c r="AI174" s="220"/>
      <c r="AJ174" s="221"/>
      <c r="AK174" s="612"/>
      <c r="AL174" s="613"/>
      <c r="AM174" s="613"/>
      <c r="AN174" s="613"/>
      <c r="AO174" s="613"/>
      <c r="AP174" s="613"/>
      <c r="AQ174" s="613"/>
      <c r="AR174" s="613"/>
      <c r="AS174" s="613"/>
      <c r="AT174" s="613"/>
      <c r="AU174" s="613"/>
      <c r="AV174" s="613"/>
      <c r="AW174" s="613"/>
      <c r="AX174" s="613"/>
      <c r="AY174" s="613"/>
      <c r="AZ174" s="613"/>
      <c r="BA174" s="613"/>
      <c r="BB174" s="613"/>
      <c r="BC174" s="708" t="s">
        <v>357</v>
      </c>
      <c r="BD174" s="709"/>
      <c r="BE174" s="709"/>
      <c r="BF174" s="709"/>
      <c r="BG174" s="709"/>
      <c r="BH174" s="709"/>
      <c r="BI174" s="709"/>
      <c r="BJ174" s="709"/>
      <c r="BK174" s="709"/>
      <c r="BL174" s="709"/>
      <c r="BM174" s="709"/>
      <c r="BN174" s="709"/>
      <c r="BO174" s="709"/>
      <c r="BP174" s="709"/>
      <c r="BQ174" s="709"/>
      <c r="BR174" s="709"/>
      <c r="BS174" s="709"/>
      <c r="BT174" s="710"/>
      <c r="BU174" s="723"/>
      <c r="BV174" s="724"/>
      <c r="BW174" s="724"/>
      <c r="BX174" s="724"/>
      <c r="BY174" s="724"/>
      <c r="BZ174" s="725"/>
    </row>
    <row r="175" spans="1:137" ht="15" customHeight="1">
      <c r="A175" s="525"/>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7"/>
      <c r="AB175" s="219"/>
      <c r="AC175" s="220"/>
      <c r="AD175" s="220"/>
      <c r="AE175" s="220"/>
      <c r="AF175" s="220"/>
      <c r="AG175" s="220"/>
      <c r="AH175" s="220"/>
      <c r="AI175" s="220"/>
      <c r="AJ175" s="221"/>
      <c r="AK175" s="612"/>
      <c r="AL175" s="613"/>
      <c r="AM175" s="613"/>
      <c r="AN175" s="613"/>
      <c r="AO175" s="613"/>
      <c r="AP175" s="613"/>
      <c r="AQ175" s="613"/>
      <c r="AR175" s="613"/>
      <c r="AS175" s="613"/>
      <c r="AT175" s="613"/>
      <c r="AU175" s="613"/>
      <c r="AV175" s="613"/>
      <c r="AW175" s="613"/>
      <c r="AX175" s="613"/>
      <c r="AY175" s="613"/>
      <c r="AZ175" s="613"/>
      <c r="BA175" s="613"/>
      <c r="BB175" s="613"/>
      <c r="BC175" s="711"/>
      <c r="BD175" s="712"/>
      <c r="BE175" s="712"/>
      <c r="BF175" s="712"/>
      <c r="BG175" s="712"/>
      <c r="BH175" s="712"/>
      <c r="BI175" s="712"/>
      <c r="BJ175" s="712"/>
      <c r="BK175" s="712"/>
      <c r="BL175" s="712"/>
      <c r="BM175" s="712"/>
      <c r="BN175" s="712"/>
      <c r="BO175" s="712"/>
      <c r="BP175" s="712"/>
      <c r="BQ175" s="712"/>
      <c r="BR175" s="712"/>
      <c r="BS175" s="712"/>
      <c r="BT175" s="713"/>
      <c r="BU175" s="723"/>
      <c r="BV175" s="724"/>
      <c r="BW175" s="724"/>
      <c r="BX175" s="724"/>
      <c r="BY175" s="724"/>
      <c r="BZ175" s="725"/>
    </row>
    <row r="176" spans="1:137" ht="15" customHeight="1">
      <c r="A176" s="525"/>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7"/>
      <c r="AB176" s="219"/>
      <c r="AC176" s="220"/>
      <c r="AD176" s="220"/>
      <c r="AE176" s="220"/>
      <c r="AF176" s="220"/>
      <c r="AG176" s="220"/>
      <c r="AH176" s="220"/>
      <c r="AI176" s="220"/>
      <c r="AJ176" s="221"/>
      <c r="AK176" s="612"/>
      <c r="AL176" s="613"/>
      <c r="AM176" s="613"/>
      <c r="AN176" s="613"/>
      <c r="AO176" s="613"/>
      <c r="AP176" s="613"/>
      <c r="AQ176" s="613"/>
      <c r="AR176" s="613"/>
      <c r="AS176" s="613"/>
      <c r="AT176" s="613"/>
      <c r="AU176" s="613"/>
      <c r="AV176" s="613"/>
      <c r="AW176" s="613"/>
      <c r="AX176" s="613"/>
      <c r="AY176" s="613"/>
      <c r="AZ176" s="613"/>
      <c r="BA176" s="613"/>
      <c r="BB176" s="613"/>
      <c r="BC176" s="711"/>
      <c r="BD176" s="712"/>
      <c r="BE176" s="712"/>
      <c r="BF176" s="712"/>
      <c r="BG176" s="712"/>
      <c r="BH176" s="712"/>
      <c r="BI176" s="712"/>
      <c r="BJ176" s="712"/>
      <c r="BK176" s="712"/>
      <c r="BL176" s="712"/>
      <c r="BM176" s="712"/>
      <c r="BN176" s="712"/>
      <c r="BO176" s="712"/>
      <c r="BP176" s="712"/>
      <c r="BQ176" s="712"/>
      <c r="BR176" s="712"/>
      <c r="BS176" s="712"/>
      <c r="BT176" s="713"/>
      <c r="BU176" s="723"/>
      <c r="BV176" s="724"/>
      <c r="BW176" s="724"/>
      <c r="BX176" s="724"/>
      <c r="BY176" s="724"/>
      <c r="BZ176" s="725"/>
    </row>
    <row r="177" spans="1:78" ht="15" customHeight="1" thickBot="1">
      <c r="A177" s="528"/>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30"/>
      <c r="AB177" s="219"/>
      <c r="AC177" s="220"/>
      <c r="AD177" s="220"/>
      <c r="AE177" s="220"/>
      <c r="AF177" s="220"/>
      <c r="AG177" s="220"/>
      <c r="AH177" s="220"/>
      <c r="AI177" s="220"/>
      <c r="AJ177" s="221"/>
      <c r="AK177" s="714" t="s">
        <v>38</v>
      </c>
      <c r="AL177" s="715"/>
      <c r="AM177" s="715"/>
      <c r="AN177" s="715"/>
      <c r="AO177" s="715"/>
      <c r="AP177" s="715"/>
      <c r="AQ177" s="715"/>
      <c r="AR177" s="715"/>
      <c r="AS177" s="715"/>
      <c r="AT177" s="715"/>
      <c r="AU177" s="715"/>
      <c r="AV177" s="715"/>
      <c r="AW177" s="715"/>
      <c r="AX177" s="715"/>
      <c r="AY177" s="715"/>
      <c r="AZ177" s="715"/>
      <c r="BA177" s="715"/>
      <c r="BB177" s="716"/>
      <c r="BC177" s="714" t="s">
        <v>39</v>
      </c>
      <c r="BD177" s="715"/>
      <c r="BE177" s="715"/>
      <c r="BF177" s="715"/>
      <c r="BG177" s="715"/>
      <c r="BH177" s="715"/>
      <c r="BI177" s="715"/>
      <c r="BJ177" s="715"/>
      <c r="BK177" s="715"/>
      <c r="BL177" s="715"/>
      <c r="BM177" s="715"/>
      <c r="BN177" s="715"/>
      <c r="BO177" s="715"/>
      <c r="BP177" s="715"/>
      <c r="BQ177" s="715"/>
      <c r="BR177" s="715"/>
      <c r="BS177" s="715"/>
      <c r="BT177" s="716"/>
      <c r="BU177" s="726" t="s">
        <v>721</v>
      </c>
      <c r="BV177" s="727"/>
      <c r="BW177" s="727"/>
      <c r="BX177" s="727"/>
      <c r="BY177" s="727"/>
      <c r="BZ177" s="728"/>
    </row>
    <row r="178" spans="1:78" ht="22.5" customHeight="1">
      <c r="A178" s="433" t="s">
        <v>1</v>
      </c>
      <c r="B178" s="547"/>
      <c r="C178" s="547"/>
      <c r="D178" s="547"/>
      <c r="E178" s="547"/>
      <c r="F178" s="556"/>
      <c r="G178" s="245" t="s">
        <v>2</v>
      </c>
      <c r="H178" s="246"/>
      <c r="I178" s="246"/>
      <c r="J178" s="246"/>
      <c r="K178" s="246"/>
      <c r="L178" s="246"/>
      <c r="M178" s="246"/>
      <c r="N178" s="246"/>
      <c r="O178" s="246"/>
      <c r="P178" s="246"/>
      <c r="Q178" s="246"/>
      <c r="R178" s="246"/>
      <c r="S178" s="246"/>
      <c r="T178" s="246"/>
      <c r="U178" s="246"/>
      <c r="V178" s="246"/>
      <c r="W178" s="246"/>
      <c r="X178" s="246"/>
      <c r="Y178" s="246"/>
      <c r="Z178" s="246"/>
      <c r="AA178" s="513"/>
      <c r="AB178" s="606">
        <v>0</v>
      </c>
      <c r="AC178" s="603"/>
      <c r="AD178" s="607"/>
      <c r="AE178" s="602">
        <v>1</v>
      </c>
      <c r="AF178" s="603"/>
      <c r="AG178" s="607"/>
      <c r="AH178" s="602">
        <v>5</v>
      </c>
      <c r="AI178" s="603"/>
      <c r="AJ178" s="604"/>
      <c r="AK178" s="1483">
        <v>228</v>
      </c>
      <c r="AL178" s="1508"/>
      <c r="AM178" s="1508"/>
      <c r="AN178" s="1508"/>
      <c r="AO178" s="1508"/>
      <c r="AP178" s="1508"/>
      <c r="AQ178" s="1508"/>
      <c r="AR178" s="1508"/>
      <c r="AS178" s="1508"/>
      <c r="AT178" s="1508"/>
      <c r="AU178" s="1508"/>
      <c r="AV178" s="1508"/>
      <c r="AW178" s="1508"/>
      <c r="AX178" s="1508"/>
      <c r="AY178" s="1508"/>
      <c r="AZ178" s="1508"/>
      <c r="BA178" s="1508"/>
      <c r="BB178" s="1508"/>
      <c r="BC178" s="1504">
        <v>228</v>
      </c>
      <c r="BD178" s="1504"/>
      <c r="BE178" s="1504"/>
      <c r="BF178" s="1504"/>
      <c r="BG178" s="1504"/>
      <c r="BH178" s="1504"/>
      <c r="BI178" s="1504"/>
      <c r="BJ178" s="1504"/>
      <c r="BK178" s="1504"/>
      <c r="BL178" s="1504"/>
      <c r="BM178" s="1504"/>
      <c r="BN178" s="1504"/>
      <c r="BO178" s="1504"/>
      <c r="BP178" s="1504"/>
      <c r="BQ178" s="1504"/>
      <c r="BR178" s="1504"/>
      <c r="BS178" s="1504"/>
      <c r="BT178" s="1515"/>
      <c r="BU178" s="718">
        <f t="shared" ref="BU178:BU187" si="7">IF(CM145=0,0,IF(AK178=0,0,AK178/CM145))</f>
        <v>0.3825503355704698</v>
      </c>
      <c r="BV178" s="719"/>
      <c r="BW178" s="719"/>
      <c r="BX178" s="719"/>
      <c r="BY178" s="719"/>
      <c r="BZ178" s="719"/>
    </row>
    <row r="179" spans="1:78" ht="15" customHeight="1">
      <c r="A179" s="550"/>
      <c r="B179" s="557"/>
      <c r="C179" s="557"/>
      <c r="D179" s="557"/>
      <c r="E179" s="557"/>
      <c r="F179" s="558"/>
      <c r="G179" s="245" t="s">
        <v>3</v>
      </c>
      <c r="H179" s="246"/>
      <c r="I179" s="246"/>
      <c r="J179" s="246"/>
      <c r="K179" s="246"/>
      <c r="L179" s="246"/>
      <c r="M179" s="246"/>
      <c r="N179" s="246"/>
      <c r="O179" s="246"/>
      <c r="P179" s="246"/>
      <c r="Q179" s="246"/>
      <c r="R179" s="246"/>
      <c r="S179" s="246"/>
      <c r="T179" s="246"/>
      <c r="U179" s="246"/>
      <c r="V179" s="246"/>
      <c r="W179" s="246"/>
      <c r="X179" s="246"/>
      <c r="Y179" s="246"/>
      <c r="Z179" s="246"/>
      <c r="AA179" s="513"/>
      <c r="AB179" s="601">
        <v>0</v>
      </c>
      <c r="AC179" s="599"/>
      <c r="AD179" s="600"/>
      <c r="AE179" s="598">
        <v>2</v>
      </c>
      <c r="AF179" s="599"/>
      <c r="AG179" s="600"/>
      <c r="AH179" s="598">
        <v>5</v>
      </c>
      <c r="AI179" s="599"/>
      <c r="AJ179" s="608"/>
      <c r="AK179" s="1511">
        <v>3416</v>
      </c>
      <c r="AL179" s="1511"/>
      <c r="AM179" s="1511"/>
      <c r="AN179" s="1511"/>
      <c r="AO179" s="1511"/>
      <c r="AP179" s="1511"/>
      <c r="AQ179" s="1511"/>
      <c r="AR179" s="1511"/>
      <c r="AS179" s="1511"/>
      <c r="AT179" s="1511"/>
      <c r="AU179" s="1511"/>
      <c r="AV179" s="1511"/>
      <c r="AW179" s="1511"/>
      <c r="AX179" s="1511"/>
      <c r="AY179" s="1511"/>
      <c r="AZ179" s="619"/>
      <c r="BA179" s="619"/>
      <c r="BB179" s="729"/>
      <c r="BC179" s="1511">
        <v>3416</v>
      </c>
      <c r="BD179" s="1511"/>
      <c r="BE179" s="1511"/>
      <c r="BF179" s="1511"/>
      <c r="BG179" s="1511"/>
      <c r="BH179" s="1511"/>
      <c r="BI179" s="1511"/>
      <c r="BJ179" s="1511"/>
      <c r="BK179" s="1511"/>
      <c r="BL179" s="1511"/>
      <c r="BM179" s="1511"/>
      <c r="BN179" s="1511"/>
      <c r="BO179" s="1511"/>
      <c r="BP179" s="1511"/>
      <c r="BQ179" s="1511"/>
      <c r="BR179" s="619"/>
      <c r="BS179" s="619"/>
      <c r="BT179" s="629"/>
      <c r="BU179" s="718">
        <f t="shared" si="7"/>
        <v>6.0630801725208995E-2</v>
      </c>
      <c r="BV179" s="719"/>
      <c r="BW179" s="719"/>
      <c r="BX179" s="719"/>
      <c r="BY179" s="719"/>
      <c r="BZ179" s="719"/>
    </row>
    <row r="180" spans="1:78" ht="15" customHeight="1">
      <c r="A180" s="550"/>
      <c r="B180" s="557"/>
      <c r="C180" s="557"/>
      <c r="D180" s="557"/>
      <c r="E180" s="557"/>
      <c r="F180" s="558"/>
      <c r="G180" s="245" t="s">
        <v>4</v>
      </c>
      <c r="H180" s="246"/>
      <c r="I180" s="246"/>
      <c r="J180" s="246"/>
      <c r="K180" s="246"/>
      <c r="L180" s="246"/>
      <c r="M180" s="246"/>
      <c r="N180" s="246"/>
      <c r="O180" s="246"/>
      <c r="P180" s="246"/>
      <c r="Q180" s="246"/>
      <c r="R180" s="246"/>
      <c r="S180" s="246"/>
      <c r="T180" s="246"/>
      <c r="U180" s="246"/>
      <c r="V180" s="246"/>
      <c r="W180" s="246"/>
      <c r="X180" s="246"/>
      <c r="Y180" s="246"/>
      <c r="Z180" s="246"/>
      <c r="AA180" s="513"/>
      <c r="AB180" s="601">
        <v>0</v>
      </c>
      <c r="AC180" s="599"/>
      <c r="AD180" s="600"/>
      <c r="AE180" s="598">
        <v>3</v>
      </c>
      <c r="AF180" s="599"/>
      <c r="AG180" s="600"/>
      <c r="AH180" s="598">
        <v>5</v>
      </c>
      <c r="AI180" s="599"/>
      <c r="AJ180" s="608"/>
      <c r="AK180" s="1511">
        <v>5225</v>
      </c>
      <c r="AL180" s="1511"/>
      <c r="AM180" s="1511"/>
      <c r="AN180" s="1511"/>
      <c r="AO180" s="1511"/>
      <c r="AP180" s="1511"/>
      <c r="AQ180" s="1511"/>
      <c r="AR180" s="1511"/>
      <c r="AS180" s="1511"/>
      <c r="AT180" s="1511"/>
      <c r="AU180" s="1511"/>
      <c r="AV180" s="1511"/>
      <c r="AW180" s="1511"/>
      <c r="AX180" s="1511"/>
      <c r="AY180" s="1511"/>
      <c r="AZ180" s="619"/>
      <c r="BA180" s="619"/>
      <c r="BB180" s="729"/>
      <c r="BC180" s="1511">
        <v>5225</v>
      </c>
      <c r="BD180" s="1511"/>
      <c r="BE180" s="1511"/>
      <c r="BF180" s="1511"/>
      <c r="BG180" s="1511"/>
      <c r="BH180" s="1511"/>
      <c r="BI180" s="1511"/>
      <c r="BJ180" s="1511"/>
      <c r="BK180" s="1511"/>
      <c r="BL180" s="1511"/>
      <c r="BM180" s="1511"/>
      <c r="BN180" s="1511"/>
      <c r="BO180" s="1511"/>
      <c r="BP180" s="1511"/>
      <c r="BQ180" s="1511"/>
      <c r="BR180" s="619"/>
      <c r="BS180" s="619"/>
      <c r="BT180" s="629"/>
      <c r="BU180" s="718">
        <f t="shared" si="7"/>
        <v>6.0217358734110112E-2</v>
      </c>
      <c r="BV180" s="719"/>
      <c r="BW180" s="719"/>
      <c r="BX180" s="719"/>
      <c r="BY180" s="719"/>
      <c r="BZ180" s="719"/>
    </row>
    <row r="181" spans="1:78" ht="15" customHeight="1">
      <c r="A181" s="550"/>
      <c r="B181" s="557"/>
      <c r="C181" s="557"/>
      <c r="D181" s="557"/>
      <c r="E181" s="557"/>
      <c r="F181" s="558"/>
      <c r="G181" s="245" t="s">
        <v>5</v>
      </c>
      <c r="H181" s="246"/>
      <c r="I181" s="246"/>
      <c r="J181" s="246"/>
      <c r="K181" s="246"/>
      <c r="L181" s="246"/>
      <c r="M181" s="246"/>
      <c r="N181" s="246"/>
      <c r="O181" s="246"/>
      <c r="P181" s="246"/>
      <c r="Q181" s="246"/>
      <c r="R181" s="246"/>
      <c r="S181" s="246"/>
      <c r="T181" s="246"/>
      <c r="U181" s="246"/>
      <c r="V181" s="246"/>
      <c r="W181" s="246"/>
      <c r="X181" s="246"/>
      <c r="Y181" s="246"/>
      <c r="Z181" s="246"/>
      <c r="AA181" s="513"/>
      <c r="AB181" s="601">
        <v>0</v>
      </c>
      <c r="AC181" s="599"/>
      <c r="AD181" s="600"/>
      <c r="AE181" s="598">
        <v>4</v>
      </c>
      <c r="AF181" s="599"/>
      <c r="AG181" s="600"/>
      <c r="AH181" s="598">
        <v>5</v>
      </c>
      <c r="AI181" s="599"/>
      <c r="AJ181" s="608"/>
      <c r="AK181" s="1511">
        <v>5674</v>
      </c>
      <c r="AL181" s="1511"/>
      <c r="AM181" s="1511"/>
      <c r="AN181" s="1511"/>
      <c r="AO181" s="1511"/>
      <c r="AP181" s="1511"/>
      <c r="AQ181" s="1511"/>
      <c r="AR181" s="1511"/>
      <c r="AS181" s="1511"/>
      <c r="AT181" s="1511"/>
      <c r="AU181" s="1511"/>
      <c r="AV181" s="1511"/>
      <c r="AW181" s="1511"/>
      <c r="AX181" s="1511"/>
      <c r="AY181" s="1511"/>
      <c r="AZ181" s="619"/>
      <c r="BA181" s="619"/>
      <c r="BB181" s="729"/>
      <c r="BC181" s="1511">
        <v>5674</v>
      </c>
      <c r="BD181" s="1511"/>
      <c r="BE181" s="1511"/>
      <c r="BF181" s="1511"/>
      <c r="BG181" s="1511"/>
      <c r="BH181" s="1511"/>
      <c r="BI181" s="1511"/>
      <c r="BJ181" s="1511"/>
      <c r="BK181" s="1511"/>
      <c r="BL181" s="1511"/>
      <c r="BM181" s="1511"/>
      <c r="BN181" s="1511"/>
      <c r="BO181" s="1511"/>
      <c r="BP181" s="1511"/>
      <c r="BQ181" s="1511"/>
      <c r="BR181" s="619"/>
      <c r="BS181" s="619"/>
      <c r="BT181" s="629"/>
      <c r="BU181" s="718">
        <f t="shared" si="7"/>
        <v>6.848769418325347E-2</v>
      </c>
      <c r="BV181" s="719"/>
      <c r="BW181" s="719"/>
      <c r="BX181" s="719"/>
      <c r="BY181" s="719"/>
      <c r="BZ181" s="719"/>
    </row>
    <row r="182" spans="1:78" ht="15" customHeight="1">
      <c r="A182" s="550"/>
      <c r="B182" s="557"/>
      <c r="C182" s="557"/>
      <c r="D182" s="557"/>
      <c r="E182" s="557"/>
      <c r="F182" s="558"/>
      <c r="G182" s="245" t="s">
        <v>6</v>
      </c>
      <c r="H182" s="246"/>
      <c r="I182" s="246"/>
      <c r="J182" s="246"/>
      <c r="K182" s="246"/>
      <c r="L182" s="246"/>
      <c r="M182" s="246"/>
      <c r="N182" s="246"/>
      <c r="O182" s="246"/>
      <c r="P182" s="246"/>
      <c r="Q182" s="246"/>
      <c r="R182" s="246"/>
      <c r="S182" s="246"/>
      <c r="T182" s="246"/>
      <c r="U182" s="246"/>
      <c r="V182" s="246"/>
      <c r="W182" s="246"/>
      <c r="X182" s="246"/>
      <c r="Y182" s="246"/>
      <c r="Z182" s="246"/>
      <c r="AA182" s="513"/>
      <c r="AB182" s="601">
        <v>0</v>
      </c>
      <c r="AC182" s="599"/>
      <c r="AD182" s="600"/>
      <c r="AE182" s="598">
        <v>5</v>
      </c>
      <c r="AF182" s="599"/>
      <c r="AG182" s="600"/>
      <c r="AH182" s="598">
        <v>5</v>
      </c>
      <c r="AI182" s="599"/>
      <c r="AJ182" s="608"/>
      <c r="AK182" s="1511">
        <v>3380</v>
      </c>
      <c r="AL182" s="1511"/>
      <c r="AM182" s="1511"/>
      <c r="AN182" s="1511"/>
      <c r="AO182" s="1511"/>
      <c r="AP182" s="1511"/>
      <c r="AQ182" s="1511"/>
      <c r="AR182" s="1511"/>
      <c r="AS182" s="1511"/>
      <c r="AT182" s="1511"/>
      <c r="AU182" s="1511"/>
      <c r="AV182" s="1511"/>
      <c r="AW182" s="1511"/>
      <c r="AX182" s="1511"/>
      <c r="AY182" s="1511"/>
      <c r="AZ182" s="619"/>
      <c r="BA182" s="619"/>
      <c r="BB182" s="729"/>
      <c r="BC182" s="1511">
        <v>3380</v>
      </c>
      <c r="BD182" s="1511"/>
      <c r="BE182" s="1511"/>
      <c r="BF182" s="1511"/>
      <c r="BG182" s="1511"/>
      <c r="BH182" s="1511"/>
      <c r="BI182" s="1511"/>
      <c r="BJ182" s="1511"/>
      <c r="BK182" s="1511"/>
      <c r="BL182" s="1511"/>
      <c r="BM182" s="1511"/>
      <c r="BN182" s="1511"/>
      <c r="BO182" s="1511"/>
      <c r="BP182" s="1511"/>
      <c r="BQ182" s="1511"/>
      <c r="BR182" s="619"/>
      <c r="BS182" s="619"/>
      <c r="BT182" s="629"/>
      <c r="BU182" s="718">
        <f t="shared" si="7"/>
        <v>6.0555028038052926E-2</v>
      </c>
      <c r="BV182" s="719"/>
      <c r="BW182" s="719"/>
      <c r="BX182" s="719"/>
      <c r="BY182" s="719"/>
      <c r="BZ182" s="719"/>
    </row>
    <row r="183" spans="1:78" ht="15" customHeight="1">
      <c r="A183" s="550"/>
      <c r="B183" s="557"/>
      <c r="C183" s="557"/>
      <c r="D183" s="557"/>
      <c r="E183" s="557"/>
      <c r="F183" s="558"/>
      <c r="G183" s="245" t="s">
        <v>7</v>
      </c>
      <c r="H183" s="246"/>
      <c r="I183" s="246"/>
      <c r="J183" s="246"/>
      <c r="K183" s="246"/>
      <c r="L183" s="246"/>
      <c r="M183" s="246"/>
      <c r="N183" s="246"/>
      <c r="O183" s="246"/>
      <c r="P183" s="246"/>
      <c r="Q183" s="246"/>
      <c r="R183" s="246"/>
      <c r="S183" s="246"/>
      <c r="T183" s="246"/>
      <c r="U183" s="246"/>
      <c r="V183" s="246"/>
      <c r="W183" s="246"/>
      <c r="X183" s="246"/>
      <c r="Y183" s="246"/>
      <c r="Z183" s="246"/>
      <c r="AA183" s="513"/>
      <c r="AB183" s="601">
        <v>0</v>
      </c>
      <c r="AC183" s="599"/>
      <c r="AD183" s="600"/>
      <c r="AE183" s="598">
        <v>6</v>
      </c>
      <c r="AF183" s="599"/>
      <c r="AG183" s="600"/>
      <c r="AH183" s="598">
        <v>5</v>
      </c>
      <c r="AI183" s="599"/>
      <c r="AJ183" s="608"/>
      <c r="AK183" s="1511">
        <v>4888</v>
      </c>
      <c r="AL183" s="1511"/>
      <c r="AM183" s="1511"/>
      <c r="AN183" s="1511"/>
      <c r="AO183" s="1511"/>
      <c r="AP183" s="1511"/>
      <c r="AQ183" s="1511"/>
      <c r="AR183" s="1511"/>
      <c r="AS183" s="1511"/>
      <c r="AT183" s="1511"/>
      <c r="AU183" s="1511"/>
      <c r="AV183" s="1511"/>
      <c r="AW183" s="1511"/>
      <c r="AX183" s="1511"/>
      <c r="AY183" s="1511"/>
      <c r="AZ183" s="619"/>
      <c r="BA183" s="619"/>
      <c r="BB183" s="729"/>
      <c r="BC183" s="1511">
        <v>4888</v>
      </c>
      <c r="BD183" s="1511"/>
      <c r="BE183" s="1511"/>
      <c r="BF183" s="1511"/>
      <c r="BG183" s="1511"/>
      <c r="BH183" s="1511"/>
      <c r="BI183" s="1511"/>
      <c r="BJ183" s="1511"/>
      <c r="BK183" s="1511"/>
      <c r="BL183" s="1511"/>
      <c r="BM183" s="1511"/>
      <c r="BN183" s="1511"/>
      <c r="BO183" s="1511"/>
      <c r="BP183" s="1511"/>
      <c r="BQ183" s="1511"/>
      <c r="BR183" s="619"/>
      <c r="BS183" s="619"/>
      <c r="BT183" s="629"/>
      <c r="BU183" s="718">
        <f t="shared" si="7"/>
        <v>7.2655924846899339E-2</v>
      </c>
      <c r="BV183" s="719"/>
      <c r="BW183" s="719"/>
      <c r="BX183" s="719"/>
      <c r="BY183" s="719"/>
      <c r="BZ183" s="719"/>
    </row>
    <row r="184" spans="1:78" ht="15" customHeight="1">
      <c r="A184" s="550"/>
      <c r="B184" s="557"/>
      <c r="C184" s="557"/>
      <c r="D184" s="557"/>
      <c r="E184" s="557"/>
      <c r="F184" s="558"/>
      <c r="G184" s="245" t="s">
        <v>8</v>
      </c>
      <c r="H184" s="246"/>
      <c r="I184" s="246"/>
      <c r="J184" s="246"/>
      <c r="K184" s="246"/>
      <c r="L184" s="246"/>
      <c r="M184" s="246"/>
      <c r="N184" s="246"/>
      <c r="O184" s="246"/>
      <c r="P184" s="246"/>
      <c r="Q184" s="246"/>
      <c r="R184" s="246"/>
      <c r="S184" s="246"/>
      <c r="T184" s="246"/>
      <c r="U184" s="246"/>
      <c r="V184" s="246"/>
      <c r="W184" s="246"/>
      <c r="X184" s="246"/>
      <c r="Y184" s="246"/>
      <c r="Z184" s="246"/>
      <c r="AA184" s="513"/>
      <c r="AB184" s="601">
        <v>0</v>
      </c>
      <c r="AC184" s="599"/>
      <c r="AD184" s="600"/>
      <c r="AE184" s="598">
        <v>7</v>
      </c>
      <c r="AF184" s="599"/>
      <c r="AG184" s="600"/>
      <c r="AH184" s="598">
        <v>5</v>
      </c>
      <c r="AI184" s="599"/>
      <c r="AJ184" s="608"/>
      <c r="AK184" s="1511">
        <v>4535</v>
      </c>
      <c r="AL184" s="1511"/>
      <c r="AM184" s="1511"/>
      <c r="AN184" s="1511"/>
      <c r="AO184" s="1511"/>
      <c r="AP184" s="1511"/>
      <c r="AQ184" s="1511"/>
      <c r="AR184" s="1511"/>
      <c r="AS184" s="1511"/>
      <c r="AT184" s="1511"/>
      <c r="AU184" s="1511"/>
      <c r="AV184" s="1511"/>
      <c r="AW184" s="1511"/>
      <c r="AX184" s="1511"/>
      <c r="AY184" s="1511"/>
      <c r="AZ184" s="619"/>
      <c r="BA184" s="619"/>
      <c r="BB184" s="729"/>
      <c r="BC184" s="1511">
        <v>4535</v>
      </c>
      <c r="BD184" s="1511"/>
      <c r="BE184" s="1511"/>
      <c r="BF184" s="1511"/>
      <c r="BG184" s="1511"/>
      <c r="BH184" s="1511"/>
      <c r="BI184" s="1511"/>
      <c r="BJ184" s="1511"/>
      <c r="BK184" s="1511"/>
      <c r="BL184" s="1511"/>
      <c r="BM184" s="1511"/>
      <c r="BN184" s="1511"/>
      <c r="BO184" s="1511"/>
      <c r="BP184" s="1511"/>
      <c r="BQ184" s="1511"/>
      <c r="BR184" s="619"/>
      <c r="BS184" s="619"/>
      <c r="BT184" s="629"/>
      <c r="BU184" s="718">
        <f t="shared" si="7"/>
        <v>5.9982012009628868E-2</v>
      </c>
      <c r="BV184" s="719"/>
      <c r="BW184" s="719"/>
      <c r="BX184" s="719"/>
      <c r="BY184" s="719"/>
      <c r="BZ184" s="719"/>
    </row>
    <row r="185" spans="1:78" ht="15" customHeight="1">
      <c r="A185" s="550"/>
      <c r="B185" s="557"/>
      <c r="C185" s="557"/>
      <c r="D185" s="557"/>
      <c r="E185" s="557"/>
      <c r="F185" s="558"/>
      <c r="G185" s="245" t="s">
        <v>9</v>
      </c>
      <c r="H185" s="246"/>
      <c r="I185" s="246"/>
      <c r="J185" s="246"/>
      <c r="K185" s="246"/>
      <c r="L185" s="246"/>
      <c r="M185" s="246"/>
      <c r="N185" s="246"/>
      <c r="O185" s="246"/>
      <c r="P185" s="246"/>
      <c r="Q185" s="246"/>
      <c r="R185" s="246"/>
      <c r="S185" s="246"/>
      <c r="T185" s="246"/>
      <c r="U185" s="246"/>
      <c r="V185" s="246"/>
      <c r="W185" s="246"/>
      <c r="X185" s="246"/>
      <c r="Y185" s="246"/>
      <c r="Z185" s="246"/>
      <c r="AA185" s="513"/>
      <c r="AB185" s="601">
        <v>0</v>
      </c>
      <c r="AC185" s="599"/>
      <c r="AD185" s="600"/>
      <c r="AE185" s="598">
        <v>8</v>
      </c>
      <c r="AF185" s="599"/>
      <c r="AG185" s="600"/>
      <c r="AH185" s="598">
        <v>5</v>
      </c>
      <c r="AI185" s="599"/>
      <c r="AJ185" s="608"/>
      <c r="AK185" s="1511">
        <v>3927</v>
      </c>
      <c r="AL185" s="1511"/>
      <c r="AM185" s="1511"/>
      <c r="AN185" s="1511"/>
      <c r="AO185" s="1511"/>
      <c r="AP185" s="1511"/>
      <c r="AQ185" s="1511"/>
      <c r="AR185" s="1511"/>
      <c r="AS185" s="1511"/>
      <c r="AT185" s="1511"/>
      <c r="AU185" s="1511"/>
      <c r="AV185" s="1511"/>
      <c r="AW185" s="1511"/>
      <c r="AX185" s="1511"/>
      <c r="AY185" s="1511"/>
      <c r="AZ185" s="619"/>
      <c r="BA185" s="619"/>
      <c r="BB185" s="729"/>
      <c r="BC185" s="1511">
        <v>3927</v>
      </c>
      <c r="BD185" s="1511"/>
      <c r="BE185" s="1511"/>
      <c r="BF185" s="1511"/>
      <c r="BG185" s="1511"/>
      <c r="BH185" s="1511"/>
      <c r="BI185" s="1511"/>
      <c r="BJ185" s="1511"/>
      <c r="BK185" s="1511"/>
      <c r="BL185" s="1511"/>
      <c r="BM185" s="1511"/>
      <c r="BN185" s="1511"/>
      <c r="BO185" s="1511"/>
      <c r="BP185" s="1511"/>
      <c r="BQ185" s="1511"/>
      <c r="BR185" s="619"/>
      <c r="BS185" s="619"/>
      <c r="BT185" s="629"/>
      <c r="BU185" s="718">
        <f t="shared" si="7"/>
        <v>5.9990834097158573E-2</v>
      </c>
      <c r="BV185" s="719"/>
      <c r="BW185" s="719"/>
      <c r="BX185" s="719"/>
      <c r="BY185" s="719"/>
      <c r="BZ185" s="719"/>
    </row>
    <row r="186" spans="1:78" ht="15" customHeight="1">
      <c r="A186" s="550"/>
      <c r="B186" s="557"/>
      <c r="C186" s="557"/>
      <c r="D186" s="557"/>
      <c r="E186" s="557"/>
      <c r="F186" s="558"/>
      <c r="G186" s="245" t="s">
        <v>10</v>
      </c>
      <c r="H186" s="246"/>
      <c r="I186" s="246"/>
      <c r="J186" s="246"/>
      <c r="K186" s="246"/>
      <c r="L186" s="246"/>
      <c r="M186" s="246"/>
      <c r="N186" s="246"/>
      <c r="O186" s="246"/>
      <c r="P186" s="246"/>
      <c r="Q186" s="246"/>
      <c r="R186" s="246"/>
      <c r="S186" s="246"/>
      <c r="T186" s="246"/>
      <c r="U186" s="246"/>
      <c r="V186" s="246"/>
      <c r="W186" s="246"/>
      <c r="X186" s="246"/>
      <c r="Y186" s="246"/>
      <c r="Z186" s="246"/>
      <c r="AA186" s="513"/>
      <c r="AB186" s="601">
        <v>0</v>
      </c>
      <c r="AC186" s="599"/>
      <c r="AD186" s="600"/>
      <c r="AE186" s="598">
        <v>9</v>
      </c>
      <c r="AF186" s="599"/>
      <c r="AG186" s="600"/>
      <c r="AH186" s="598">
        <v>5</v>
      </c>
      <c r="AI186" s="599"/>
      <c r="AJ186" s="608"/>
      <c r="AK186" s="1511">
        <v>9074</v>
      </c>
      <c r="AL186" s="1511"/>
      <c r="AM186" s="1511"/>
      <c r="AN186" s="1511"/>
      <c r="AO186" s="1511"/>
      <c r="AP186" s="1511"/>
      <c r="AQ186" s="1511"/>
      <c r="AR186" s="1511"/>
      <c r="AS186" s="1511"/>
      <c r="AT186" s="1511"/>
      <c r="AU186" s="1511"/>
      <c r="AV186" s="1511"/>
      <c r="AW186" s="1511"/>
      <c r="AX186" s="1511"/>
      <c r="AY186" s="1511"/>
      <c r="AZ186" s="619"/>
      <c r="BA186" s="619"/>
      <c r="BB186" s="729"/>
      <c r="BC186" s="1511">
        <v>9074</v>
      </c>
      <c r="BD186" s="1511"/>
      <c r="BE186" s="1511"/>
      <c r="BF186" s="1511"/>
      <c r="BG186" s="1511"/>
      <c r="BH186" s="1511"/>
      <c r="BI186" s="1511"/>
      <c r="BJ186" s="1511"/>
      <c r="BK186" s="1511"/>
      <c r="BL186" s="1511"/>
      <c r="BM186" s="1511"/>
      <c r="BN186" s="1511"/>
      <c r="BO186" s="1511"/>
      <c r="BP186" s="1511"/>
      <c r="BQ186" s="1511"/>
      <c r="BR186" s="619"/>
      <c r="BS186" s="619"/>
      <c r="BT186" s="629"/>
      <c r="BU186" s="718">
        <f t="shared" si="7"/>
        <v>7.2391042466114067E-2</v>
      </c>
      <c r="BV186" s="719"/>
      <c r="BW186" s="719"/>
      <c r="BX186" s="719"/>
      <c r="BY186" s="719"/>
      <c r="BZ186" s="719"/>
    </row>
    <row r="187" spans="1:78" ht="15" customHeight="1" thickBot="1">
      <c r="A187" s="550"/>
      <c r="B187" s="557"/>
      <c r="C187" s="557"/>
      <c r="D187" s="557"/>
      <c r="E187" s="557"/>
      <c r="F187" s="558"/>
      <c r="G187" s="245" t="s">
        <v>378</v>
      </c>
      <c r="H187" s="246"/>
      <c r="I187" s="246"/>
      <c r="J187" s="246"/>
      <c r="K187" s="246"/>
      <c r="L187" s="246"/>
      <c r="M187" s="246"/>
      <c r="N187" s="246"/>
      <c r="O187" s="246"/>
      <c r="P187" s="246"/>
      <c r="Q187" s="246"/>
      <c r="R187" s="246"/>
      <c r="S187" s="246"/>
      <c r="T187" s="246"/>
      <c r="U187" s="246"/>
      <c r="V187" s="246"/>
      <c r="W187" s="246"/>
      <c r="X187" s="246"/>
      <c r="Y187" s="246"/>
      <c r="Z187" s="246"/>
      <c r="AA187" s="513"/>
      <c r="AB187" s="646">
        <v>1</v>
      </c>
      <c r="AC187" s="647"/>
      <c r="AD187" s="648"/>
      <c r="AE187" s="649">
        <v>0</v>
      </c>
      <c r="AF187" s="647"/>
      <c r="AG187" s="648"/>
      <c r="AH187" s="649">
        <v>5</v>
      </c>
      <c r="AI187" s="647"/>
      <c r="AJ187" s="650"/>
      <c r="AK187" s="321">
        <f>SUM(AK178:BB186)</f>
        <v>40347</v>
      </c>
      <c r="AL187" s="321"/>
      <c r="AM187" s="321"/>
      <c r="AN187" s="321"/>
      <c r="AO187" s="321"/>
      <c r="AP187" s="321"/>
      <c r="AQ187" s="321"/>
      <c r="AR187" s="321"/>
      <c r="AS187" s="321"/>
      <c r="AT187" s="321"/>
      <c r="AU187" s="321"/>
      <c r="AV187" s="321"/>
      <c r="AW187" s="321"/>
      <c r="AX187" s="321"/>
      <c r="AY187" s="321"/>
      <c r="AZ187" s="626"/>
      <c r="BA187" s="626"/>
      <c r="BB187" s="717"/>
      <c r="BC187" s="321">
        <f>SUM(BC178:BT186)</f>
        <v>40347</v>
      </c>
      <c r="BD187" s="321"/>
      <c r="BE187" s="321"/>
      <c r="BF187" s="321"/>
      <c r="BG187" s="321"/>
      <c r="BH187" s="321"/>
      <c r="BI187" s="321"/>
      <c r="BJ187" s="321"/>
      <c r="BK187" s="321"/>
      <c r="BL187" s="321"/>
      <c r="BM187" s="321"/>
      <c r="BN187" s="321"/>
      <c r="BO187" s="321"/>
      <c r="BP187" s="321"/>
      <c r="BQ187" s="321"/>
      <c r="BR187" s="626"/>
      <c r="BS187" s="626"/>
      <c r="BT187" s="627"/>
      <c r="BU187" s="718">
        <f t="shared" si="7"/>
        <v>6.5492103840703572E-2</v>
      </c>
      <c r="BV187" s="719"/>
      <c r="BW187" s="719"/>
      <c r="BX187" s="719"/>
      <c r="BY187" s="719"/>
      <c r="BZ187" s="719"/>
    </row>
    <row r="188" spans="1:78" ht="11.25" customHeight="1" thickBot="1">
      <c r="A188" s="550"/>
      <c r="B188" s="557"/>
      <c r="C188" s="557"/>
      <c r="D188" s="557"/>
      <c r="E188" s="557"/>
      <c r="F188" s="558"/>
      <c r="G188" s="118"/>
      <c r="H188" s="119"/>
      <c r="I188" s="119"/>
      <c r="J188" s="119"/>
      <c r="K188" s="119"/>
      <c r="L188" s="119"/>
      <c r="M188" s="119"/>
      <c r="N188" s="119"/>
      <c r="O188" s="119"/>
      <c r="P188" s="119"/>
      <c r="Q188" s="119"/>
      <c r="R188" s="119"/>
      <c r="S188" s="119"/>
      <c r="T188" s="119"/>
      <c r="U188" s="119"/>
      <c r="V188" s="119"/>
      <c r="W188" s="119"/>
      <c r="X188" s="119"/>
      <c r="Y188" s="119"/>
      <c r="Z188" s="119"/>
      <c r="AA188" s="119"/>
      <c r="AB188" s="39"/>
      <c r="AC188" s="39"/>
      <c r="AD188" s="39"/>
      <c r="AE188" s="39"/>
      <c r="AF188" s="39"/>
      <c r="AG188" s="39"/>
      <c r="AH188" s="39"/>
      <c r="AI188" s="39"/>
      <c r="AJ188" s="39"/>
      <c r="AK188" s="38"/>
      <c r="AL188" s="38"/>
      <c r="AM188" s="38"/>
      <c r="AN188" s="38"/>
      <c r="AO188" s="38"/>
      <c r="AP188" s="38"/>
      <c r="AQ188" s="38"/>
      <c r="AR188" s="38"/>
      <c r="AS188" s="38"/>
      <c r="AT188" s="38"/>
      <c r="AU188" s="38"/>
      <c r="AV188" s="38"/>
      <c r="AW188" s="38"/>
      <c r="AX188" s="38"/>
      <c r="AY188" s="38"/>
      <c r="BC188" s="38"/>
      <c r="BD188" s="38"/>
      <c r="BE188" s="38"/>
      <c r="BF188" s="38"/>
      <c r="BG188" s="38"/>
      <c r="BH188" s="38"/>
      <c r="BI188" s="38"/>
      <c r="BJ188" s="38"/>
      <c r="BK188" s="38"/>
      <c r="BL188" s="38"/>
      <c r="BM188" s="38"/>
      <c r="BN188" s="38"/>
      <c r="BO188" s="38"/>
      <c r="BP188" s="38"/>
      <c r="BQ188" s="38"/>
      <c r="BU188" s="17"/>
      <c r="BV188" s="17"/>
      <c r="BW188" s="17"/>
      <c r="BX188" s="17"/>
      <c r="BY188" s="17"/>
      <c r="BZ188" s="17"/>
    </row>
    <row r="189" spans="1:78" ht="15" customHeight="1">
      <c r="A189" s="550"/>
      <c r="B189" s="557"/>
      <c r="C189" s="557"/>
      <c r="D189" s="557"/>
      <c r="E189" s="557"/>
      <c r="F189" s="558"/>
      <c r="G189" s="245" t="s">
        <v>11</v>
      </c>
      <c r="H189" s="246"/>
      <c r="I189" s="246"/>
      <c r="J189" s="246"/>
      <c r="K189" s="246"/>
      <c r="L189" s="246"/>
      <c r="M189" s="246"/>
      <c r="N189" s="246"/>
      <c r="O189" s="246"/>
      <c r="P189" s="246"/>
      <c r="Q189" s="246"/>
      <c r="R189" s="246"/>
      <c r="S189" s="246"/>
      <c r="T189" s="246"/>
      <c r="U189" s="246"/>
      <c r="V189" s="246"/>
      <c r="W189" s="246"/>
      <c r="X189" s="246"/>
      <c r="Y189" s="246"/>
      <c r="Z189" s="246"/>
      <c r="AA189" s="513"/>
      <c r="AB189" s="606">
        <v>1</v>
      </c>
      <c r="AC189" s="603"/>
      <c r="AD189" s="607"/>
      <c r="AE189" s="602">
        <v>1</v>
      </c>
      <c r="AF189" s="603"/>
      <c r="AG189" s="607"/>
      <c r="AH189" s="602">
        <v>5</v>
      </c>
      <c r="AI189" s="603"/>
      <c r="AJ189" s="604"/>
      <c r="AK189" s="347">
        <f>SUM(AK178:BB180)</f>
        <v>8869</v>
      </c>
      <c r="AL189" s="347"/>
      <c r="AM189" s="347"/>
      <c r="AN189" s="347"/>
      <c r="AO189" s="347"/>
      <c r="AP189" s="347"/>
      <c r="AQ189" s="347"/>
      <c r="AR189" s="347"/>
      <c r="AS189" s="347"/>
      <c r="AT189" s="347"/>
      <c r="AU189" s="347"/>
      <c r="AV189" s="347"/>
      <c r="AW189" s="347"/>
      <c r="AX189" s="347"/>
      <c r="AY189" s="347"/>
      <c r="AZ189" s="605"/>
      <c r="BA189" s="605"/>
      <c r="BB189" s="730"/>
      <c r="BC189" s="347">
        <f>SUM(BC178:BT180)</f>
        <v>8869</v>
      </c>
      <c r="BD189" s="347"/>
      <c r="BE189" s="347"/>
      <c r="BF189" s="347"/>
      <c r="BG189" s="347"/>
      <c r="BH189" s="347"/>
      <c r="BI189" s="347"/>
      <c r="BJ189" s="347"/>
      <c r="BK189" s="347"/>
      <c r="BL189" s="347"/>
      <c r="BM189" s="347"/>
      <c r="BN189" s="347"/>
      <c r="BO189" s="347"/>
      <c r="BP189" s="347"/>
      <c r="BQ189" s="347"/>
      <c r="BR189" s="605"/>
      <c r="BS189" s="605"/>
      <c r="BT189" s="628"/>
      <c r="BU189" s="718">
        <f>IF(CM156=0,0,IF(AK189=0,0,AK189/CM156))</f>
        <v>6.1716281853228118E-2</v>
      </c>
      <c r="BV189" s="719"/>
      <c r="BW189" s="719"/>
      <c r="BX189" s="719"/>
      <c r="BY189" s="719"/>
      <c r="BZ189" s="719"/>
    </row>
    <row r="190" spans="1:78" ht="15" customHeight="1">
      <c r="A190" s="550"/>
      <c r="B190" s="557"/>
      <c r="C190" s="557"/>
      <c r="D190" s="557"/>
      <c r="E190" s="557"/>
      <c r="F190" s="558"/>
      <c r="G190" s="245" t="s">
        <v>12</v>
      </c>
      <c r="H190" s="246"/>
      <c r="I190" s="246"/>
      <c r="J190" s="246"/>
      <c r="K190" s="246"/>
      <c r="L190" s="246"/>
      <c r="M190" s="246"/>
      <c r="N190" s="246"/>
      <c r="O190" s="246"/>
      <c r="P190" s="246"/>
      <c r="Q190" s="246"/>
      <c r="R190" s="246"/>
      <c r="S190" s="246"/>
      <c r="T190" s="246"/>
      <c r="U190" s="246"/>
      <c r="V190" s="246"/>
      <c r="W190" s="246"/>
      <c r="X190" s="246"/>
      <c r="Y190" s="246"/>
      <c r="Z190" s="246"/>
      <c r="AA190" s="513"/>
      <c r="AB190" s="601">
        <v>1</v>
      </c>
      <c r="AC190" s="599"/>
      <c r="AD190" s="600"/>
      <c r="AE190" s="598">
        <v>2</v>
      </c>
      <c r="AF190" s="599"/>
      <c r="AG190" s="600"/>
      <c r="AH190" s="598">
        <v>5</v>
      </c>
      <c r="AI190" s="599"/>
      <c r="AJ190" s="608"/>
      <c r="AK190" s="330">
        <f>SUM(AK181:BB184)</f>
        <v>18477</v>
      </c>
      <c r="AL190" s="330"/>
      <c r="AM190" s="330"/>
      <c r="AN190" s="330"/>
      <c r="AO190" s="330"/>
      <c r="AP190" s="330"/>
      <c r="AQ190" s="330"/>
      <c r="AR190" s="330"/>
      <c r="AS190" s="330"/>
      <c r="AT190" s="330"/>
      <c r="AU190" s="330"/>
      <c r="AV190" s="330"/>
      <c r="AW190" s="330"/>
      <c r="AX190" s="330"/>
      <c r="AY190" s="330"/>
      <c r="AZ190" s="619"/>
      <c r="BA190" s="619"/>
      <c r="BB190" s="729"/>
      <c r="BC190" s="330">
        <f>SUM(BC181:BT184)</f>
        <v>18477</v>
      </c>
      <c r="BD190" s="330"/>
      <c r="BE190" s="330"/>
      <c r="BF190" s="330"/>
      <c r="BG190" s="330"/>
      <c r="BH190" s="330"/>
      <c r="BI190" s="330"/>
      <c r="BJ190" s="330"/>
      <c r="BK190" s="330"/>
      <c r="BL190" s="330"/>
      <c r="BM190" s="330"/>
      <c r="BN190" s="330"/>
      <c r="BO190" s="330"/>
      <c r="BP190" s="330"/>
      <c r="BQ190" s="330"/>
      <c r="BR190" s="619"/>
      <c r="BS190" s="619"/>
      <c r="BT190" s="629"/>
      <c r="BU190" s="718">
        <f>IF(CM157=0,0,IF(AK190=0,0,AK190/CM157))</f>
        <v>6.5626931300746594E-2</v>
      </c>
      <c r="BV190" s="719"/>
      <c r="BW190" s="719"/>
      <c r="BX190" s="719"/>
      <c r="BY190" s="719"/>
      <c r="BZ190" s="719"/>
    </row>
    <row r="191" spans="1:78" ht="15" customHeight="1">
      <c r="A191" s="550"/>
      <c r="B191" s="557"/>
      <c r="C191" s="557"/>
      <c r="D191" s="557"/>
      <c r="E191" s="557"/>
      <c r="F191" s="558"/>
      <c r="G191" s="245" t="s">
        <v>9</v>
      </c>
      <c r="H191" s="246"/>
      <c r="I191" s="246"/>
      <c r="J191" s="246"/>
      <c r="K191" s="246"/>
      <c r="L191" s="246"/>
      <c r="M191" s="246"/>
      <c r="N191" s="246"/>
      <c r="O191" s="246"/>
      <c r="P191" s="246"/>
      <c r="Q191" s="246"/>
      <c r="R191" s="246"/>
      <c r="S191" s="246"/>
      <c r="T191" s="246"/>
      <c r="U191" s="246"/>
      <c r="V191" s="246"/>
      <c r="W191" s="246"/>
      <c r="X191" s="246"/>
      <c r="Y191" s="246"/>
      <c r="Z191" s="246"/>
      <c r="AA191" s="513"/>
      <c r="AB191" s="601">
        <v>1</v>
      </c>
      <c r="AC191" s="599"/>
      <c r="AD191" s="600"/>
      <c r="AE191" s="598">
        <v>3</v>
      </c>
      <c r="AF191" s="599"/>
      <c r="AG191" s="600"/>
      <c r="AH191" s="598">
        <v>5</v>
      </c>
      <c r="AI191" s="599"/>
      <c r="AJ191" s="608"/>
      <c r="AK191" s="330">
        <f>AK185</f>
        <v>3927</v>
      </c>
      <c r="AL191" s="330"/>
      <c r="AM191" s="330"/>
      <c r="AN191" s="330"/>
      <c r="AO191" s="330"/>
      <c r="AP191" s="330"/>
      <c r="AQ191" s="330"/>
      <c r="AR191" s="330"/>
      <c r="AS191" s="330"/>
      <c r="AT191" s="330"/>
      <c r="AU191" s="330"/>
      <c r="AV191" s="330"/>
      <c r="AW191" s="330"/>
      <c r="AX191" s="330"/>
      <c r="AY191" s="330"/>
      <c r="AZ191" s="619"/>
      <c r="BA191" s="619"/>
      <c r="BB191" s="729"/>
      <c r="BC191" s="330">
        <f>BC185</f>
        <v>3927</v>
      </c>
      <c r="BD191" s="330"/>
      <c r="BE191" s="330"/>
      <c r="BF191" s="330"/>
      <c r="BG191" s="330"/>
      <c r="BH191" s="330"/>
      <c r="BI191" s="330"/>
      <c r="BJ191" s="330"/>
      <c r="BK191" s="330"/>
      <c r="BL191" s="330"/>
      <c r="BM191" s="330"/>
      <c r="BN191" s="330"/>
      <c r="BO191" s="330"/>
      <c r="BP191" s="330"/>
      <c r="BQ191" s="330"/>
      <c r="BR191" s="619"/>
      <c r="BS191" s="619"/>
      <c r="BT191" s="629"/>
      <c r="BU191" s="718">
        <f>IF(CM158=0,0,IF(AK191=0,0,AK191/CM158))</f>
        <v>5.9990834097158573E-2</v>
      </c>
      <c r="BV191" s="719"/>
      <c r="BW191" s="719"/>
      <c r="BX191" s="719"/>
      <c r="BY191" s="719"/>
      <c r="BZ191" s="719"/>
    </row>
    <row r="192" spans="1:78" ht="15" customHeight="1" thickBot="1">
      <c r="A192" s="559"/>
      <c r="B192" s="553"/>
      <c r="C192" s="553"/>
      <c r="D192" s="553"/>
      <c r="E192" s="553"/>
      <c r="F192" s="560"/>
      <c r="G192" s="245" t="s">
        <v>10</v>
      </c>
      <c r="H192" s="246"/>
      <c r="I192" s="246"/>
      <c r="J192" s="246"/>
      <c r="K192" s="246"/>
      <c r="L192" s="246"/>
      <c r="M192" s="246"/>
      <c r="N192" s="246"/>
      <c r="O192" s="246"/>
      <c r="P192" s="246"/>
      <c r="Q192" s="246"/>
      <c r="R192" s="246"/>
      <c r="S192" s="246"/>
      <c r="T192" s="246"/>
      <c r="U192" s="246"/>
      <c r="V192" s="246"/>
      <c r="W192" s="246"/>
      <c r="X192" s="246"/>
      <c r="Y192" s="246"/>
      <c r="Z192" s="246"/>
      <c r="AA192" s="513"/>
      <c r="AB192" s="646">
        <v>1</v>
      </c>
      <c r="AC192" s="647"/>
      <c r="AD192" s="648"/>
      <c r="AE192" s="649">
        <v>4</v>
      </c>
      <c r="AF192" s="647"/>
      <c r="AG192" s="648"/>
      <c r="AH192" s="649">
        <v>5</v>
      </c>
      <c r="AI192" s="647"/>
      <c r="AJ192" s="650"/>
      <c r="AK192" s="321">
        <f>AK186</f>
        <v>9074</v>
      </c>
      <c r="AL192" s="321"/>
      <c r="AM192" s="321"/>
      <c r="AN192" s="321"/>
      <c r="AO192" s="321"/>
      <c r="AP192" s="321"/>
      <c r="AQ192" s="321"/>
      <c r="AR192" s="321"/>
      <c r="AS192" s="321"/>
      <c r="AT192" s="321"/>
      <c r="AU192" s="321"/>
      <c r="AV192" s="321"/>
      <c r="AW192" s="321"/>
      <c r="AX192" s="321"/>
      <c r="AY192" s="321"/>
      <c r="AZ192" s="626"/>
      <c r="BA192" s="626"/>
      <c r="BB192" s="717"/>
      <c r="BC192" s="321">
        <f>BC186</f>
        <v>9074</v>
      </c>
      <c r="BD192" s="321"/>
      <c r="BE192" s="321"/>
      <c r="BF192" s="321"/>
      <c r="BG192" s="321"/>
      <c r="BH192" s="321"/>
      <c r="BI192" s="321"/>
      <c r="BJ192" s="321"/>
      <c r="BK192" s="321"/>
      <c r="BL192" s="321"/>
      <c r="BM192" s="321"/>
      <c r="BN192" s="321"/>
      <c r="BO192" s="321"/>
      <c r="BP192" s="321"/>
      <c r="BQ192" s="321"/>
      <c r="BR192" s="626"/>
      <c r="BS192" s="626"/>
      <c r="BT192" s="627"/>
      <c r="BU192" s="718">
        <f>IF(CM159=0,0,IF(AK192=0,0,AK192/CM159))</f>
        <v>7.2391042466114067E-2</v>
      </c>
      <c r="BV192" s="719"/>
      <c r="BW192" s="719"/>
      <c r="BX192" s="719"/>
      <c r="BY192" s="719"/>
      <c r="BZ192" s="719"/>
    </row>
    <row r="193" spans="1:137" ht="11.25" customHeight="1" thickBot="1">
      <c r="M193" s="16"/>
      <c r="R193" s="16"/>
      <c r="U193" s="17"/>
      <c r="V193" s="17"/>
      <c r="W193" s="17"/>
      <c r="AB193" s="32"/>
      <c r="AC193" s="32"/>
      <c r="AD193" s="32"/>
      <c r="AE193" s="32"/>
      <c r="AF193" s="32"/>
      <c r="AG193" s="32"/>
      <c r="AH193" s="32"/>
      <c r="AI193" s="32"/>
      <c r="AJ193" s="32"/>
      <c r="AK193" s="33"/>
      <c r="AL193" s="33"/>
      <c r="AM193" s="33"/>
      <c r="AN193" s="33"/>
      <c r="AO193" s="33"/>
      <c r="AP193" s="33"/>
      <c r="AQ193" s="33"/>
      <c r="AR193" s="33"/>
      <c r="AS193" s="33"/>
      <c r="AT193" s="33"/>
      <c r="AU193" s="33"/>
      <c r="AV193" s="33"/>
      <c r="AW193" s="33"/>
      <c r="AX193" s="33"/>
      <c r="AY193" s="33"/>
      <c r="BC193" s="33"/>
      <c r="BD193" s="33"/>
      <c r="BE193" s="33"/>
      <c r="BF193" s="33"/>
      <c r="BG193" s="33"/>
      <c r="BH193" s="33"/>
      <c r="BI193" s="33"/>
      <c r="BJ193" s="33"/>
      <c r="BK193" s="33"/>
      <c r="BL193" s="33"/>
      <c r="BM193" s="33"/>
      <c r="BN193" s="33"/>
      <c r="BO193" s="33"/>
      <c r="BP193" s="33"/>
      <c r="BQ193" s="33"/>
      <c r="BU193" s="17"/>
      <c r="BV193" s="17"/>
      <c r="BW193" s="17"/>
      <c r="BX193" s="17"/>
      <c r="BY193" s="17"/>
      <c r="BZ193" s="17"/>
    </row>
    <row r="194" spans="1:137" ht="15" customHeight="1">
      <c r="A194" s="433" t="s">
        <v>14</v>
      </c>
      <c r="B194" s="547"/>
      <c r="C194" s="547"/>
      <c r="D194" s="434" t="s">
        <v>15</v>
      </c>
      <c r="E194" s="434"/>
      <c r="F194" s="435"/>
      <c r="G194" s="245" t="s">
        <v>858</v>
      </c>
      <c r="H194" s="246"/>
      <c r="I194" s="246"/>
      <c r="J194" s="246"/>
      <c r="K194" s="246"/>
      <c r="L194" s="246"/>
      <c r="M194" s="246"/>
      <c r="N194" s="246"/>
      <c r="O194" s="246"/>
      <c r="P194" s="246"/>
      <c r="Q194" s="246"/>
      <c r="R194" s="246"/>
      <c r="S194" s="246"/>
      <c r="T194" s="246"/>
      <c r="U194" s="246"/>
      <c r="V194" s="246"/>
      <c r="W194" s="246"/>
      <c r="X194" s="246"/>
      <c r="Y194" s="246"/>
      <c r="Z194" s="246"/>
      <c r="AA194" s="513"/>
      <c r="AB194" s="606">
        <v>1</v>
      </c>
      <c r="AC194" s="603"/>
      <c r="AD194" s="607"/>
      <c r="AE194" s="602">
        <v>5</v>
      </c>
      <c r="AF194" s="603"/>
      <c r="AG194" s="607"/>
      <c r="AH194" s="602">
        <v>5</v>
      </c>
      <c r="AI194" s="603"/>
      <c r="AJ194" s="604"/>
      <c r="AK194" s="1504">
        <v>18227</v>
      </c>
      <c r="AL194" s="1504"/>
      <c r="AM194" s="1504"/>
      <c r="AN194" s="1504"/>
      <c r="AO194" s="1504"/>
      <c r="AP194" s="1504"/>
      <c r="AQ194" s="1504"/>
      <c r="AR194" s="1504"/>
      <c r="AS194" s="1504"/>
      <c r="AT194" s="1504"/>
      <c r="AU194" s="1504"/>
      <c r="AV194" s="1504"/>
      <c r="AW194" s="1504"/>
      <c r="AX194" s="1504"/>
      <c r="AY194" s="1504"/>
      <c r="AZ194" s="605"/>
      <c r="BA194" s="605"/>
      <c r="BB194" s="730"/>
      <c r="BC194" s="1504">
        <v>18227</v>
      </c>
      <c r="BD194" s="1504"/>
      <c r="BE194" s="1504"/>
      <c r="BF194" s="1504"/>
      <c r="BG194" s="1504"/>
      <c r="BH194" s="1504"/>
      <c r="BI194" s="1504"/>
      <c r="BJ194" s="1504"/>
      <c r="BK194" s="1504"/>
      <c r="BL194" s="1504"/>
      <c r="BM194" s="1504"/>
      <c r="BN194" s="1504"/>
      <c r="BO194" s="1504"/>
      <c r="BP194" s="1504"/>
      <c r="BQ194" s="1504"/>
      <c r="BR194" s="605"/>
      <c r="BS194" s="605"/>
      <c r="BT194" s="628"/>
      <c r="BU194" s="718">
        <f>IF(CM161=0,0,IF(AK194=0,0,AK194/CM161))</f>
        <v>4.2861644389679529E-2</v>
      </c>
      <c r="BV194" s="719"/>
      <c r="BW194" s="719"/>
      <c r="BX194" s="719"/>
      <c r="BY194" s="719"/>
      <c r="BZ194" s="719"/>
    </row>
    <row r="195" spans="1:137" ht="15" customHeight="1">
      <c r="A195" s="548"/>
      <c r="B195" s="549"/>
      <c r="C195" s="549"/>
      <c r="D195" s="551"/>
      <c r="E195" s="551"/>
      <c r="F195" s="552"/>
      <c r="G195" s="505" t="s">
        <v>317</v>
      </c>
      <c r="H195" s="506"/>
      <c r="I195" s="506"/>
      <c r="J195" s="506"/>
      <c r="K195" s="506"/>
      <c r="L195" s="506"/>
      <c r="M195" s="506"/>
      <c r="N195" s="506"/>
      <c r="O195" s="506"/>
      <c r="P195" s="506"/>
      <c r="Q195" s="506"/>
      <c r="R195" s="506"/>
      <c r="S195" s="506"/>
      <c r="T195" s="506"/>
      <c r="U195" s="506"/>
      <c r="V195" s="506"/>
      <c r="W195" s="506"/>
      <c r="X195" s="506"/>
      <c r="Y195" s="506"/>
      <c r="Z195" s="506"/>
      <c r="AA195" s="507"/>
      <c r="AB195" s="601">
        <v>1</v>
      </c>
      <c r="AC195" s="599"/>
      <c r="AD195" s="600"/>
      <c r="AE195" s="598">
        <v>6</v>
      </c>
      <c r="AF195" s="599"/>
      <c r="AG195" s="600"/>
      <c r="AH195" s="598">
        <v>5</v>
      </c>
      <c r="AI195" s="599"/>
      <c r="AJ195" s="608"/>
      <c r="AK195" s="1511">
        <v>2618</v>
      </c>
      <c r="AL195" s="1511"/>
      <c r="AM195" s="1511"/>
      <c r="AN195" s="1511"/>
      <c r="AO195" s="1511"/>
      <c r="AP195" s="1511"/>
      <c r="AQ195" s="1511"/>
      <c r="AR195" s="1511"/>
      <c r="AS195" s="1511"/>
      <c r="AT195" s="1511"/>
      <c r="AU195" s="1511"/>
      <c r="AV195" s="1511"/>
      <c r="AW195" s="1511"/>
      <c r="AX195" s="1511"/>
      <c r="AY195" s="1511"/>
      <c r="AZ195" s="619"/>
      <c r="BA195" s="619"/>
      <c r="BB195" s="729"/>
      <c r="BC195" s="1511">
        <v>2618</v>
      </c>
      <c r="BD195" s="1511"/>
      <c r="BE195" s="1511"/>
      <c r="BF195" s="1511"/>
      <c r="BG195" s="1511"/>
      <c r="BH195" s="1511"/>
      <c r="BI195" s="1511"/>
      <c r="BJ195" s="1511"/>
      <c r="BK195" s="1511"/>
      <c r="BL195" s="1511"/>
      <c r="BM195" s="1511"/>
      <c r="BN195" s="1511"/>
      <c r="BO195" s="1511"/>
      <c r="BP195" s="1511"/>
      <c r="BQ195" s="1511"/>
      <c r="BR195" s="619"/>
      <c r="BS195" s="619"/>
      <c r="BT195" s="629"/>
      <c r="BU195" s="718">
        <f>IF(CM162=0,0,IF(AK195=0,0,AK195/CM162))</f>
        <v>3.9993889398105713E-2</v>
      </c>
      <c r="BV195" s="719"/>
      <c r="BW195" s="719"/>
      <c r="BX195" s="719"/>
      <c r="BY195" s="719"/>
      <c r="BZ195" s="719"/>
    </row>
    <row r="196" spans="1:137" ht="15" customHeight="1">
      <c r="A196" s="550"/>
      <c r="B196" s="549"/>
      <c r="C196" s="549"/>
      <c r="D196" s="551"/>
      <c r="E196" s="551"/>
      <c r="F196" s="552"/>
      <c r="G196" s="731" t="s">
        <v>333</v>
      </c>
      <c r="H196" s="732"/>
      <c r="I196" s="732"/>
      <c r="J196" s="732"/>
      <c r="K196" s="732"/>
      <c r="L196" s="732"/>
      <c r="M196" s="732"/>
      <c r="N196" s="732"/>
      <c r="O196" s="732"/>
      <c r="P196" s="732"/>
      <c r="Q196" s="732"/>
      <c r="R196" s="732"/>
      <c r="S196" s="732"/>
      <c r="T196" s="732"/>
      <c r="U196" s="732"/>
      <c r="V196" s="732"/>
      <c r="W196" s="732"/>
      <c r="X196" s="732"/>
      <c r="Y196" s="732"/>
      <c r="Z196" s="732"/>
      <c r="AA196" s="732"/>
      <c r="AB196" s="601">
        <v>1</v>
      </c>
      <c r="AC196" s="599"/>
      <c r="AD196" s="600"/>
      <c r="AE196" s="598">
        <v>7</v>
      </c>
      <c r="AF196" s="599"/>
      <c r="AG196" s="600"/>
      <c r="AH196" s="598">
        <v>5</v>
      </c>
      <c r="AI196" s="599"/>
      <c r="AJ196" s="608"/>
      <c r="AK196" s="1511">
        <v>6048</v>
      </c>
      <c r="AL196" s="1511"/>
      <c r="AM196" s="1511"/>
      <c r="AN196" s="1511"/>
      <c r="AO196" s="1511"/>
      <c r="AP196" s="1511"/>
      <c r="AQ196" s="1511"/>
      <c r="AR196" s="1511"/>
      <c r="AS196" s="1511"/>
      <c r="AT196" s="1511"/>
      <c r="AU196" s="1511"/>
      <c r="AV196" s="1511"/>
      <c r="AW196" s="1511"/>
      <c r="AX196" s="1511"/>
      <c r="AY196" s="1511"/>
      <c r="AZ196" s="619"/>
      <c r="BA196" s="619"/>
      <c r="BB196" s="729"/>
      <c r="BC196" s="1511">
        <v>6048</v>
      </c>
      <c r="BD196" s="1511"/>
      <c r="BE196" s="1511"/>
      <c r="BF196" s="1511"/>
      <c r="BG196" s="1511"/>
      <c r="BH196" s="1511"/>
      <c r="BI196" s="1511"/>
      <c r="BJ196" s="1511"/>
      <c r="BK196" s="1511"/>
      <c r="BL196" s="1511"/>
      <c r="BM196" s="1511"/>
      <c r="BN196" s="1511"/>
      <c r="BO196" s="1511"/>
      <c r="BP196" s="1511"/>
      <c r="BQ196" s="1511"/>
      <c r="BR196" s="619"/>
      <c r="BS196" s="619"/>
      <c r="BT196" s="629"/>
      <c r="BU196" s="718">
        <f>IF(CM163=0,0,IF(AK196=0,0,AK196/CM163))</f>
        <v>4.825005783943772E-2</v>
      </c>
      <c r="BV196" s="719"/>
      <c r="BW196" s="719"/>
      <c r="BX196" s="719"/>
      <c r="BY196" s="719"/>
      <c r="BZ196" s="719"/>
    </row>
    <row r="197" spans="1:137" ht="15" customHeight="1" thickBot="1">
      <c r="A197" s="436"/>
      <c r="B197" s="553"/>
      <c r="C197" s="553"/>
      <c r="D197" s="437"/>
      <c r="E197" s="437"/>
      <c r="F197" s="438"/>
      <c r="G197" s="245" t="s">
        <v>378</v>
      </c>
      <c r="H197" s="246"/>
      <c r="I197" s="246"/>
      <c r="J197" s="246"/>
      <c r="K197" s="246"/>
      <c r="L197" s="246"/>
      <c r="M197" s="246"/>
      <c r="N197" s="246"/>
      <c r="O197" s="246"/>
      <c r="P197" s="246"/>
      <c r="Q197" s="246"/>
      <c r="R197" s="246"/>
      <c r="S197" s="246"/>
      <c r="T197" s="246"/>
      <c r="U197" s="246"/>
      <c r="V197" s="246"/>
      <c r="W197" s="246"/>
      <c r="X197" s="246"/>
      <c r="Y197" s="246"/>
      <c r="Z197" s="246"/>
      <c r="AA197" s="513"/>
      <c r="AB197" s="646">
        <v>1</v>
      </c>
      <c r="AC197" s="647"/>
      <c r="AD197" s="648"/>
      <c r="AE197" s="649">
        <v>8</v>
      </c>
      <c r="AF197" s="647"/>
      <c r="AG197" s="648"/>
      <c r="AH197" s="649">
        <v>5</v>
      </c>
      <c r="AI197" s="647"/>
      <c r="AJ197" s="650"/>
      <c r="AK197" s="321">
        <f>SUM(AK194:BB196)</f>
        <v>26893</v>
      </c>
      <c r="AL197" s="321"/>
      <c r="AM197" s="321"/>
      <c r="AN197" s="321"/>
      <c r="AO197" s="321"/>
      <c r="AP197" s="321"/>
      <c r="AQ197" s="321"/>
      <c r="AR197" s="321"/>
      <c r="AS197" s="321"/>
      <c r="AT197" s="321"/>
      <c r="AU197" s="321"/>
      <c r="AV197" s="321"/>
      <c r="AW197" s="321"/>
      <c r="AX197" s="321"/>
      <c r="AY197" s="321"/>
      <c r="AZ197" s="626"/>
      <c r="BA197" s="626"/>
      <c r="BB197" s="717"/>
      <c r="BC197" s="321">
        <f>SUM(BC194:BT196)</f>
        <v>26893</v>
      </c>
      <c r="BD197" s="321"/>
      <c r="BE197" s="321"/>
      <c r="BF197" s="321"/>
      <c r="BG197" s="321"/>
      <c r="BH197" s="321"/>
      <c r="BI197" s="321"/>
      <c r="BJ197" s="321"/>
      <c r="BK197" s="321"/>
      <c r="BL197" s="321"/>
      <c r="BM197" s="321"/>
      <c r="BN197" s="321"/>
      <c r="BO197" s="321"/>
      <c r="BP197" s="321"/>
      <c r="BQ197" s="321"/>
      <c r="BR197" s="626"/>
      <c r="BS197" s="626"/>
      <c r="BT197" s="627"/>
      <c r="BU197" s="718">
        <f>IF(CM164=0,0,IF(AK197=0,0,AK197/CM164))</f>
        <v>4.3653286454706446E-2</v>
      </c>
      <c r="BV197" s="719"/>
      <c r="BW197" s="719"/>
      <c r="BX197" s="719"/>
      <c r="BY197" s="719"/>
      <c r="BZ197" s="719"/>
    </row>
    <row r="198" spans="1:137" s="17" customFormat="1" ht="5.0999999999999996" customHeight="1">
      <c r="A198" s="35"/>
      <c r="B198" s="40"/>
      <c r="C198" s="40"/>
      <c r="D198" s="36"/>
      <c r="E198" s="36"/>
      <c r="F198" s="36"/>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37"/>
      <c r="AC198" s="37"/>
      <c r="AD198" s="37"/>
      <c r="AE198" s="37"/>
      <c r="AF198" s="37"/>
      <c r="AG198" s="37"/>
      <c r="AH198" s="37"/>
      <c r="AI198" s="37"/>
      <c r="AJ198" s="37"/>
      <c r="AK198" s="143"/>
      <c r="AL198" s="41"/>
      <c r="AM198" s="41"/>
      <c r="AN198" s="41"/>
      <c r="AO198" s="41"/>
      <c r="AP198" s="41"/>
      <c r="AQ198" s="41"/>
      <c r="AR198" s="41"/>
      <c r="AS198" s="41"/>
      <c r="AT198" s="143"/>
      <c r="AU198" s="41"/>
      <c r="AV198" s="41"/>
      <c r="AW198" s="41"/>
      <c r="AX198" s="41"/>
      <c r="AY198" s="41"/>
      <c r="AZ198" s="41"/>
      <c r="BA198" s="41"/>
      <c r="BB198" s="143"/>
      <c r="BC198" s="143"/>
      <c r="BD198" s="143"/>
      <c r="BE198" s="143"/>
      <c r="BF198" s="143"/>
      <c r="BG198" s="143"/>
      <c r="BH198" s="143"/>
      <c r="BI198" s="143"/>
      <c r="BJ198" s="143"/>
      <c r="BK198" s="143"/>
      <c r="BL198" s="143"/>
      <c r="BM198" s="143"/>
      <c r="BN198" s="143"/>
      <c r="BO198" s="143"/>
      <c r="BP198" s="143"/>
      <c r="BQ198" s="143"/>
      <c r="BR198" s="143"/>
      <c r="BS198" s="143"/>
      <c r="BT198" s="143"/>
      <c r="BU198" s="143"/>
      <c r="BV198" s="144"/>
      <c r="BW198" s="144"/>
      <c r="BX198" s="144"/>
      <c r="BY198" s="144"/>
      <c r="BZ198" s="144"/>
      <c r="CA198" s="144"/>
      <c r="CB198" s="144"/>
      <c r="CC198" s="144"/>
      <c r="CD198" s="144"/>
      <c r="CE198" s="37"/>
      <c r="CF198" s="37"/>
      <c r="CG198" s="37"/>
      <c r="CH198" s="37"/>
      <c r="CI198" s="37"/>
      <c r="CJ198" s="37"/>
      <c r="CK198" s="37"/>
      <c r="CL198" s="37"/>
      <c r="CM198" s="37"/>
      <c r="CN198" s="143"/>
      <c r="CO198" s="144"/>
      <c r="CP198" s="144"/>
      <c r="CQ198" s="144"/>
      <c r="CR198" s="144"/>
      <c r="CS198" s="144"/>
      <c r="CT198" s="144"/>
      <c r="CU198" s="144"/>
      <c r="CV198" s="144"/>
      <c r="CW198" s="144"/>
      <c r="CX198" s="143"/>
      <c r="CY198" s="143"/>
      <c r="CZ198" s="143"/>
      <c r="DA198" s="143"/>
      <c r="DB198" s="143"/>
      <c r="DC198" s="143"/>
      <c r="DD198" s="143"/>
      <c r="DE198" s="143"/>
      <c r="DF198" s="143"/>
      <c r="DG198" s="143"/>
      <c r="DH198" s="143"/>
      <c r="DI198" s="143"/>
      <c r="DJ198" s="143"/>
      <c r="DK198" s="143"/>
      <c r="DL198" s="143"/>
      <c r="DM198" s="143"/>
      <c r="DN198" s="143"/>
      <c r="DO198" s="143"/>
      <c r="DP198" s="143"/>
      <c r="DQ198" s="143"/>
      <c r="DR198" s="143"/>
      <c r="DS198" s="143"/>
      <c r="DT198" s="143"/>
      <c r="DU198" s="143"/>
      <c r="DV198" s="143"/>
      <c r="DW198" s="143"/>
      <c r="DX198" s="143"/>
      <c r="DY198" s="143"/>
      <c r="DZ198" s="143"/>
      <c r="EA198" s="143"/>
      <c r="EB198" s="143"/>
      <c r="EC198" s="143"/>
      <c r="ED198" s="143"/>
      <c r="EE198" s="143"/>
      <c r="EF198" s="143"/>
      <c r="EG198" s="143"/>
    </row>
    <row r="199" spans="1:137" ht="15" customHeight="1">
      <c r="M199" s="16"/>
      <c r="R199" s="16"/>
      <c r="DA199" s="16"/>
      <c r="DF199" s="16"/>
    </row>
    <row r="200" spans="1:137" ht="15" customHeight="1">
      <c r="M200" s="16"/>
      <c r="R200" s="16"/>
      <c r="DA200" s="16"/>
      <c r="DF200" s="16"/>
    </row>
    <row r="201" spans="1:137" ht="15" customHeight="1">
      <c r="M201" s="16"/>
      <c r="R201" s="16"/>
      <c r="DA201" s="16"/>
      <c r="DF201" s="16"/>
    </row>
    <row r="202" spans="1:137" ht="15" customHeight="1">
      <c r="M202" s="16"/>
      <c r="R202" s="16"/>
      <c r="DA202" s="16"/>
      <c r="DF202" s="16"/>
    </row>
    <row r="203" spans="1:137" ht="15" customHeight="1">
      <c r="M203" s="16"/>
      <c r="R203" s="16"/>
      <c r="DA203" s="16"/>
      <c r="DF203" s="16"/>
    </row>
    <row r="204" spans="1:137" ht="15" customHeight="1">
      <c r="M204" s="16"/>
      <c r="R204" s="16"/>
      <c r="DA204" s="16"/>
      <c r="DF204" s="16"/>
    </row>
    <row r="205" spans="1:137" ht="15" customHeight="1">
      <c r="M205" s="16"/>
      <c r="R205" s="16"/>
      <c r="DA205" s="16"/>
      <c r="DF205" s="16"/>
    </row>
  </sheetData>
  <sheetProtection algorithmName="SHA-512" hashValue="LKxPsBPtMs1ILncYKRi/1tSgSMjkB22n6eCE4zAk+lzO0O/QcmJuuKr9yV/oSpyNkWcXVtMXPZsFwNcF+1fz4Q==" saltValue="Xf0OS/UaaseS+xVnqzDoHw==" spinCount="100000" sheet="1" objects="1" scenarios="1" selectLockedCells="1"/>
  <mergeCells count="1354">
    <mergeCell ref="BU182:BZ182"/>
    <mergeCell ref="BU183:BZ183"/>
    <mergeCell ref="BU194:BZ194"/>
    <mergeCell ref="BU195:BZ195"/>
    <mergeCell ref="BU196:BZ196"/>
    <mergeCell ref="BU197:BZ197"/>
    <mergeCell ref="BU189:BZ189"/>
    <mergeCell ref="BU190:BZ190"/>
    <mergeCell ref="BU191:BZ191"/>
    <mergeCell ref="BU192:BZ192"/>
    <mergeCell ref="BC192:BT192"/>
    <mergeCell ref="G162:AA162"/>
    <mergeCell ref="AB162:AD162"/>
    <mergeCell ref="AE162:AG162"/>
    <mergeCell ref="AH162:AJ162"/>
    <mergeCell ref="DC129:DN129"/>
    <mergeCell ref="G158:AA158"/>
    <mergeCell ref="AB158:AD158"/>
    <mergeCell ref="AE158:AG158"/>
    <mergeCell ref="AH158:AJ158"/>
    <mergeCell ref="G195:AA195"/>
    <mergeCell ref="AB195:AD195"/>
    <mergeCell ref="AE195:AG195"/>
    <mergeCell ref="AH195:AJ195"/>
    <mergeCell ref="AK195:BB195"/>
    <mergeCell ref="BC195:BT195"/>
    <mergeCell ref="BU172:BZ176"/>
    <mergeCell ref="BU177:BZ177"/>
    <mergeCell ref="BU178:BZ178"/>
    <mergeCell ref="BU179:BZ179"/>
    <mergeCell ref="AH191:AJ191"/>
    <mergeCell ref="AK191:BB191"/>
    <mergeCell ref="BC191:BT191"/>
    <mergeCell ref="AH190:AJ190"/>
    <mergeCell ref="AH187:AJ187"/>
    <mergeCell ref="AK190:BB190"/>
    <mergeCell ref="BU184:BZ184"/>
    <mergeCell ref="BU185:BZ185"/>
    <mergeCell ref="BU186:BZ186"/>
    <mergeCell ref="BU187:BZ187"/>
    <mergeCell ref="BU180:BZ180"/>
    <mergeCell ref="BU181:BZ181"/>
    <mergeCell ref="BE125:BN125"/>
    <mergeCell ref="CI125:CR125"/>
    <mergeCell ref="CS125:DB125"/>
    <mergeCell ref="CS128:DB128"/>
    <mergeCell ref="DC125:DN125"/>
    <mergeCell ref="G129:AA129"/>
    <mergeCell ref="AB129:AD129"/>
    <mergeCell ref="AE129:AG129"/>
    <mergeCell ref="AH129:AJ129"/>
    <mergeCell ref="AK129:AT129"/>
    <mergeCell ref="AU129:BD129"/>
    <mergeCell ref="AK158:BB158"/>
    <mergeCell ref="BC158:BT158"/>
    <mergeCell ref="BU158:CL158"/>
    <mergeCell ref="CM158:DD158"/>
    <mergeCell ref="BO129:BX129"/>
    <mergeCell ref="BY129:CH129"/>
    <mergeCell ref="CI129:CR129"/>
    <mergeCell ref="CS129:DB129"/>
    <mergeCell ref="BE129:BN129"/>
    <mergeCell ref="CM154:DD154"/>
    <mergeCell ref="AK186:BB186"/>
    <mergeCell ref="AS63:AY63"/>
    <mergeCell ref="AZ63:BI63"/>
    <mergeCell ref="BJ63:BR63"/>
    <mergeCell ref="CL92:CR92"/>
    <mergeCell ref="CS92:CY92"/>
    <mergeCell ref="DE63:DM63"/>
    <mergeCell ref="G92:AA92"/>
    <mergeCell ref="AB92:AD92"/>
    <mergeCell ref="AE92:AG92"/>
    <mergeCell ref="AH92:AJ92"/>
    <mergeCell ref="AK92:AR92"/>
    <mergeCell ref="AS92:AZ92"/>
    <mergeCell ref="BA92:BH92"/>
    <mergeCell ref="G97:AA97"/>
    <mergeCell ref="AB97:AD97"/>
    <mergeCell ref="AE97:AG97"/>
    <mergeCell ref="AH97:AJ97"/>
    <mergeCell ref="BX92:CD92"/>
    <mergeCell ref="CE92:CK92"/>
    <mergeCell ref="BI92:BP92"/>
    <mergeCell ref="BQ92:BW92"/>
    <mergeCell ref="AK97:AR97"/>
    <mergeCell ref="AS97:AZ97"/>
    <mergeCell ref="BQ97:BW97"/>
    <mergeCell ref="BX97:CD97"/>
    <mergeCell ref="CE97:CK97"/>
    <mergeCell ref="CL97:CR97"/>
    <mergeCell ref="CS97:CY97"/>
    <mergeCell ref="CE95:CK95"/>
    <mergeCell ref="CL95:CR95"/>
    <mergeCell ref="CS95:CY95"/>
    <mergeCell ref="BQ95:BW95"/>
    <mergeCell ref="AK25:AY25"/>
    <mergeCell ref="AZ25:BN25"/>
    <mergeCell ref="BO25:CC25"/>
    <mergeCell ref="CD25:CR25"/>
    <mergeCell ref="G25:AA25"/>
    <mergeCell ref="AB25:AD25"/>
    <mergeCell ref="AE25:AG25"/>
    <mergeCell ref="AH25:AJ25"/>
    <mergeCell ref="CV58:DD58"/>
    <mergeCell ref="DE58:DM58"/>
    <mergeCell ref="CD30:CR30"/>
    <mergeCell ref="G58:AA58"/>
    <mergeCell ref="AB58:AD58"/>
    <mergeCell ref="AE58:AG58"/>
    <mergeCell ref="AH58:AJ58"/>
    <mergeCell ref="AK58:AR58"/>
    <mergeCell ref="AS58:AY58"/>
    <mergeCell ref="AZ58:BI58"/>
    <mergeCell ref="CC58:CL58"/>
    <mergeCell ref="CM58:CU58"/>
    <mergeCell ref="BJ58:BR58"/>
    <mergeCell ref="BS58:CB58"/>
    <mergeCell ref="CV55:DD55"/>
    <mergeCell ref="DE55:DM55"/>
    <mergeCell ref="DE54:DM54"/>
    <mergeCell ref="G55:AA55"/>
    <mergeCell ref="AB55:AD55"/>
    <mergeCell ref="AE55:AG55"/>
    <mergeCell ref="AH55:AJ55"/>
    <mergeCell ref="AK55:AR55"/>
    <mergeCell ref="AS55:AY55"/>
    <mergeCell ref="AZ55:BI55"/>
    <mergeCell ref="G192:AA192"/>
    <mergeCell ref="AB192:AD192"/>
    <mergeCell ref="AE192:AG192"/>
    <mergeCell ref="AH192:AJ192"/>
    <mergeCell ref="AK192:BB192"/>
    <mergeCell ref="G190:AA190"/>
    <mergeCell ref="AB190:AD190"/>
    <mergeCell ref="AE190:AG190"/>
    <mergeCell ref="A194:C196"/>
    <mergeCell ref="D194:F197"/>
    <mergeCell ref="G194:AA194"/>
    <mergeCell ref="AB194:AD194"/>
    <mergeCell ref="A197:C197"/>
    <mergeCell ref="G197:AA197"/>
    <mergeCell ref="AB197:AD197"/>
    <mergeCell ref="G196:AA196"/>
    <mergeCell ref="AB196:AD196"/>
    <mergeCell ref="AK197:BB197"/>
    <mergeCell ref="AE194:AG194"/>
    <mergeCell ref="AH194:AJ194"/>
    <mergeCell ref="AK194:BB194"/>
    <mergeCell ref="AK196:BB196"/>
    <mergeCell ref="AE196:AG196"/>
    <mergeCell ref="AH196:AJ196"/>
    <mergeCell ref="AE197:AG197"/>
    <mergeCell ref="AH197:AJ197"/>
    <mergeCell ref="G185:AA185"/>
    <mergeCell ref="AB185:AD185"/>
    <mergeCell ref="AE185:AG185"/>
    <mergeCell ref="AH185:AJ185"/>
    <mergeCell ref="AK185:BB185"/>
    <mergeCell ref="G184:AA184"/>
    <mergeCell ref="AB184:AD184"/>
    <mergeCell ref="AE184:AG184"/>
    <mergeCell ref="AH186:AJ186"/>
    <mergeCell ref="AK187:BB187"/>
    <mergeCell ref="G189:AA189"/>
    <mergeCell ref="AB189:AD189"/>
    <mergeCell ref="AE189:AG189"/>
    <mergeCell ref="AH189:AJ189"/>
    <mergeCell ref="AK189:BB189"/>
    <mergeCell ref="G187:AA187"/>
    <mergeCell ref="AB187:AD187"/>
    <mergeCell ref="AE187:AG187"/>
    <mergeCell ref="G181:AA181"/>
    <mergeCell ref="AB181:AD181"/>
    <mergeCell ref="AE181:AG181"/>
    <mergeCell ref="AH181:AJ181"/>
    <mergeCell ref="AK181:BB181"/>
    <mergeCell ref="G180:AA180"/>
    <mergeCell ref="AB180:AD180"/>
    <mergeCell ref="AE180:AG180"/>
    <mergeCell ref="AH184:AJ184"/>
    <mergeCell ref="AK182:BB182"/>
    <mergeCell ref="G183:AA183"/>
    <mergeCell ref="AB183:AD183"/>
    <mergeCell ref="AE183:AG183"/>
    <mergeCell ref="AH183:AJ183"/>
    <mergeCell ref="AK183:BB183"/>
    <mergeCell ref="G182:AA182"/>
    <mergeCell ref="AB182:AD182"/>
    <mergeCell ref="AE182:AG182"/>
    <mergeCell ref="AK184:BB184"/>
    <mergeCell ref="DK166:EE167"/>
    <mergeCell ref="AC168:AE168"/>
    <mergeCell ref="DK168:EE168"/>
    <mergeCell ref="A172:AA177"/>
    <mergeCell ref="AB172:AJ177"/>
    <mergeCell ref="BC172:BT173"/>
    <mergeCell ref="AK171:BB171"/>
    <mergeCell ref="BC171:BT171"/>
    <mergeCell ref="BC174:BT176"/>
    <mergeCell ref="BC177:BT177"/>
    <mergeCell ref="AK172:BB176"/>
    <mergeCell ref="AK177:BB177"/>
    <mergeCell ref="A178:F192"/>
    <mergeCell ref="G178:AA178"/>
    <mergeCell ref="AB178:AD178"/>
    <mergeCell ref="AE178:AG178"/>
    <mergeCell ref="G186:AA186"/>
    <mergeCell ref="AB186:AD186"/>
    <mergeCell ref="AE186:AG186"/>
    <mergeCell ref="G191:AA191"/>
    <mergeCell ref="AB191:AD191"/>
    <mergeCell ref="AE191:AG191"/>
    <mergeCell ref="AH180:AJ180"/>
    <mergeCell ref="AH178:AJ178"/>
    <mergeCell ref="AK178:BB178"/>
    <mergeCell ref="G179:AA179"/>
    <mergeCell ref="AB179:AD179"/>
    <mergeCell ref="AE179:AG179"/>
    <mergeCell ref="AH179:AJ179"/>
    <mergeCell ref="AK179:BB179"/>
    <mergeCell ref="AH182:AJ182"/>
    <mergeCell ref="AK180:BB180"/>
    <mergeCell ref="K168:M168"/>
    <mergeCell ref="N168:P168"/>
    <mergeCell ref="CM161:DD161"/>
    <mergeCell ref="AK163:BB163"/>
    <mergeCell ref="BC163:BT163"/>
    <mergeCell ref="BU163:CL163"/>
    <mergeCell ref="CM163:DD163"/>
    <mergeCell ref="AK162:BB162"/>
    <mergeCell ref="BC162:BT162"/>
    <mergeCell ref="BU162:CL162"/>
    <mergeCell ref="BU164:CL164"/>
    <mergeCell ref="CM164:DD164"/>
    <mergeCell ref="A166:G167"/>
    <mergeCell ref="H166:Y167"/>
    <mergeCell ref="Z166:AE167"/>
    <mergeCell ref="CY166:DJ167"/>
    <mergeCell ref="AF166:CX169"/>
    <mergeCell ref="CY168:DJ168"/>
    <mergeCell ref="A168:G168"/>
    <mergeCell ref="H168:J168"/>
    <mergeCell ref="Q168:S168"/>
    <mergeCell ref="T168:V168"/>
    <mergeCell ref="W168:Y168"/>
    <mergeCell ref="Z168:AB168"/>
    <mergeCell ref="A161:C163"/>
    <mergeCell ref="D161:F164"/>
    <mergeCell ref="G161:AA161"/>
    <mergeCell ref="AB161:AD161"/>
    <mergeCell ref="A164:C164"/>
    <mergeCell ref="G164:AA164"/>
    <mergeCell ref="AB164:AD164"/>
    <mergeCell ref="CM162:DD162"/>
    <mergeCell ref="BU161:CL161"/>
    <mergeCell ref="AE163:AG163"/>
    <mergeCell ref="AH163:AJ163"/>
    <mergeCell ref="AK164:BB164"/>
    <mergeCell ref="BC164:BT164"/>
    <mergeCell ref="AE164:AG164"/>
    <mergeCell ref="AH164:AJ164"/>
    <mergeCell ref="AE161:AG161"/>
    <mergeCell ref="AH161:AJ161"/>
    <mergeCell ref="BC159:BT159"/>
    <mergeCell ref="BU159:CL159"/>
    <mergeCell ref="G157:AA157"/>
    <mergeCell ref="AB157:AD157"/>
    <mergeCell ref="AE157:AG157"/>
    <mergeCell ref="AH157:AJ157"/>
    <mergeCell ref="AK157:BB157"/>
    <mergeCell ref="G163:AA163"/>
    <mergeCell ref="AB163:AD163"/>
    <mergeCell ref="BC157:BT157"/>
    <mergeCell ref="BU157:CL157"/>
    <mergeCell ref="CM157:DD157"/>
    <mergeCell ref="G159:AA159"/>
    <mergeCell ref="AB159:AD159"/>
    <mergeCell ref="AE159:AG159"/>
    <mergeCell ref="AH159:AJ159"/>
    <mergeCell ref="AK159:BB159"/>
    <mergeCell ref="AK161:BB161"/>
    <mergeCell ref="BC161:BT161"/>
    <mergeCell ref="CM159:DD159"/>
    <mergeCell ref="G152:AA152"/>
    <mergeCell ref="AB152:AD152"/>
    <mergeCell ref="AE152:AG152"/>
    <mergeCell ref="AH152:AJ152"/>
    <mergeCell ref="AK152:BB152"/>
    <mergeCell ref="BC152:BT152"/>
    <mergeCell ref="BU152:CL152"/>
    <mergeCell ref="CM152:DD152"/>
    <mergeCell ref="BC154:BT154"/>
    <mergeCell ref="BU154:CL154"/>
    <mergeCell ref="G153:AA153"/>
    <mergeCell ref="AB153:AD153"/>
    <mergeCell ref="AE153:AG153"/>
    <mergeCell ref="AH153:AJ153"/>
    <mergeCell ref="AK153:BB153"/>
    <mergeCell ref="BU156:CL156"/>
    <mergeCell ref="CM156:DD156"/>
    <mergeCell ref="BC153:BT153"/>
    <mergeCell ref="BU153:CL153"/>
    <mergeCell ref="CM153:DD153"/>
    <mergeCell ref="G154:AA154"/>
    <mergeCell ref="AB154:AD154"/>
    <mergeCell ref="AE154:AG154"/>
    <mergeCell ref="AH154:AJ154"/>
    <mergeCell ref="AK154:BB154"/>
    <mergeCell ref="G156:AA156"/>
    <mergeCell ref="AB156:AD156"/>
    <mergeCell ref="AE156:AG156"/>
    <mergeCell ref="AH156:AJ156"/>
    <mergeCell ref="AK156:BB156"/>
    <mergeCell ref="BC156:BT156"/>
    <mergeCell ref="AE149:AG149"/>
    <mergeCell ref="AH149:AJ149"/>
    <mergeCell ref="G150:AA150"/>
    <mergeCell ref="AB150:AD150"/>
    <mergeCell ref="AE150:AG150"/>
    <mergeCell ref="AH150:AJ150"/>
    <mergeCell ref="AK149:BB149"/>
    <mergeCell ref="BC149:BT149"/>
    <mergeCell ref="AK150:BB150"/>
    <mergeCell ref="BC150:BT150"/>
    <mergeCell ref="BU150:CL150"/>
    <mergeCell ref="CM150:DD150"/>
    <mergeCell ref="G151:AA151"/>
    <mergeCell ref="AB151:AD151"/>
    <mergeCell ref="AE151:AG151"/>
    <mergeCell ref="AH151:AJ151"/>
    <mergeCell ref="AK151:BB151"/>
    <mergeCell ref="BC151:BT151"/>
    <mergeCell ref="BU151:CL151"/>
    <mergeCell ref="CM151:DD151"/>
    <mergeCell ref="BU145:CL145"/>
    <mergeCell ref="A145:F159"/>
    <mergeCell ref="G145:AA145"/>
    <mergeCell ref="AB145:AD145"/>
    <mergeCell ref="AE145:AG145"/>
    <mergeCell ref="G147:AA147"/>
    <mergeCell ref="AB147:AD147"/>
    <mergeCell ref="AE147:AG147"/>
    <mergeCell ref="CM145:DD145"/>
    <mergeCell ref="G146:AA146"/>
    <mergeCell ref="AB146:AD146"/>
    <mergeCell ref="AE146:AG146"/>
    <mergeCell ref="AH146:AJ146"/>
    <mergeCell ref="AK146:BB146"/>
    <mergeCell ref="BC146:BT146"/>
    <mergeCell ref="BU146:CL146"/>
    <mergeCell ref="CM146:DD146"/>
    <mergeCell ref="AH145:AJ145"/>
    <mergeCell ref="AH147:AJ147"/>
    <mergeCell ref="BC147:BT147"/>
    <mergeCell ref="BU147:CL147"/>
    <mergeCell ref="CM148:DD148"/>
    <mergeCell ref="AH148:AJ148"/>
    <mergeCell ref="CM147:DD147"/>
    <mergeCell ref="AK147:BB147"/>
    <mergeCell ref="AK148:BB148"/>
    <mergeCell ref="BC148:BT148"/>
    <mergeCell ref="BU148:CL148"/>
    <mergeCell ref="BU149:CL149"/>
    <mergeCell ref="CM149:DD149"/>
    <mergeCell ref="G149:AA149"/>
    <mergeCell ref="AB149:AD149"/>
    <mergeCell ref="A139:AA144"/>
    <mergeCell ref="AB139:AJ144"/>
    <mergeCell ref="BC139:BT143"/>
    <mergeCell ref="Q135:S135"/>
    <mergeCell ref="T135:V135"/>
    <mergeCell ref="W135:Y135"/>
    <mergeCell ref="Z135:AB135"/>
    <mergeCell ref="A135:G135"/>
    <mergeCell ref="G148:AA148"/>
    <mergeCell ref="AB148:AD148"/>
    <mergeCell ref="AE148:AG148"/>
    <mergeCell ref="AC135:AE135"/>
    <mergeCell ref="H135:J135"/>
    <mergeCell ref="K135:M135"/>
    <mergeCell ref="N135:P135"/>
    <mergeCell ref="AK145:BB145"/>
    <mergeCell ref="BC145:BT145"/>
    <mergeCell ref="BC144:BT144"/>
    <mergeCell ref="BU144:CL144"/>
    <mergeCell ref="CM144:DD144"/>
    <mergeCell ref="DC128:DN128"/>
    <mergeCell ref="AK130:AT130"/>
    <mergeCell ref="AU130:BD130"/>
    <mergeCell ref="BE130:BN130"/>
    <mergeCell ref="BO130:BX130"/>
    <mergeCell ref="A133:G134"/>
    <mergeCell ref="H133:Y134"/>
    <mergeCell ref="Z133:AE134"/>
    <mergeCell ref="CY133:DJ134"/>
    <mergeCell ref="CI130:CR130"/>
    <mergeCell ref="CS130:DB130"/>
    <mergeCell ref="DC130:DN130"/>
    <mergeCell ref="DC131:DN131"/>
    <mergeCell ref="A131:C131"/>
    <mergeCell ref="G131:AA131"/>
    <mergeCell ref="DK133:EE134"/>
    <mergeCell ref="CS131:DB131"/>
    <mergeCell ref="BE131:BN131"/>
    <mergeCell ref="BO131:BX131"/>
    <mergeCell ref="BY131:CH131"/>
    <mergeCell ref="CI131:CR131"/>
    <mergeCell ref="AF133:CX136"/>
    <mergeCell ref="CY135:DJ135"/>
    <mergeCell ref="DK135:EE135"/>
    <mergeCell ref="BY128:CH128"/>
    <mergeCell ref="CI128:CR128"/>
    <mergeCell ref="A128:C130"/>
    <mergeCell ref="D128:F131"/>
    <mergeCell ref="G128:AA128"/>
    <mergeCell ref="AB128:AD128"/>
    <mergeCell ref="AE128:AG128"/>
    <mergeCell ref="AH128:AJ128"/>
    <mergeCell ref="AK128:AT128"/>
    <mergeCell ref="AU128:BD128"/>
    <mergeCell ref="BE128:BN128"/>
    <mergeCell ref="BY130:CH130"/>
    <mergeCell ref="BO128:BX128"/>
    <mergeCell ref="G130:AA130"/>
    <mergeCell ref="AB130:AD130"/>
    <mergeCell ref="AE130:AG130"/>
    <mergeCell ref="AH130:AJ130"/>
    <mergeCell ref="AB131:AD131"/>
    <mergeCell ref="AE131:AG131"/>
    <mergeCell ref="AH131:AJ131"/>
    <mergeCell ref="AK131:AT131"/>
    <mergeCell ref="AU131:BD131"/>
    <mergeCell ref="G124:AA124"/>
    <mergeCell ref="AB124:AD124"/>
    <mergeCell ref="AE124:AG124"/>
    <mergeCell ref="AH124:AJ124"/>
    <mergeCell ref="AK124:AT124"/>
    <mergeCell ref="AU124:BD124"/>
    <mergeCell ref="BE124:BN124"/>
    <mergeCell ref="BO124:BX124"/>
    <mergeCell ref="BY124:CH124"/>
    <mergeCell ref="DC124:DN124"/>
    <mergeCell ref="G126:AA126"/>
    <mergeCell ref="AB126:AD126"/>
    <mergeCell ref="AE126:AG126"/>
    <mergeCell ref="AH126:AJ126"/>
    <mergeCell ref="AK126:AT126"/>
    <mergeCell ref="AU126:BD126"/>
    <mergeCell ref="BE126:BN126"/>
    <mergeCell ref="BO126:BX126"/>
    <mergeCell ref="BY126:CH126"/>
    <mergeCell ref="CI126:CR126"/>
    <mergeCell ref="CS126:DB126"/>
    <mergeCell ref="CI124:CR124"/>
    <mergeCell ref="CS124:DB124"/>
    <mergeCell ref="DC126:DN126"/>
    <mergeCell ref="BO125:BX125"/>
    <mergeCell ref="BY125:CH125"/>
    <mergeCell ref="G125:AA125"/>
    <mergeCell ref="AB125:AD125"/>
    <mergeCell ref="AE125:AG125"/>
    <mergeCell ref="AH125:AJ125"/>
    <mergeCell ref="AK125:AT125"/>
    <mergeCell ref="AU125:BD125"/>
    <mergeCell ref="CS120:DB120"/>
    <mergeCell ref="DC119:DN119"/>
    <mergeCell ref="BY119:CH119"/>
    <mergeCell ref="CI119:CR119"/>
    <mergeCell ref="CS119:DB119"/>
    <mergeCell ref="BE123:BN123"/>
    <mergeCell ref="DC120:DN120"/>
    <mergeCell ref="G121:AA121"/>
    <mergeCell ref="AB121:AD121"/>
    <mergeCell ref="AE121:AG121"/>
    <mergeCell ref="AH121:AJ121"/>
    <mergeCell ref="AK121:AT121"/>
    <mergeCell ref="AU121:BD121"/>
    <mergeCell ref="BE121:BN121"/>
    <mergeCell ref="BO121:BX121"/>
    <mergeCell ref="CS123:DB123"/>
    <mergeCell ref="CI121:CR121"/>
    <mergeCell ref="CS121:DB121"/>
    <mergeCell ref="DC121:DN121"/>
    <mergeCell ref="G123:AA123"/>
    <mergeCell ref="AB123:AD123"/>
    <mergeCell ref="AE123:AG123"/>
    <mergeCell ref="AH123:AJ123"/>
    <mergeCell ref="AK123:AT123"/>
    <mergeCell ref="AU123:BD123"/>
    <mergeCell ref="DC123:DN123"/>
    <mergeCell ref="BO123:BX123"/>
    <mergeCell ref="BY123:CH123"/>
    <mergeCell ref="CI123:CR123"/>
    <mergeCell ref="BY121:CH121"/>
    <mergeCell ref="BE120:BN120"/>
    <mergeCell ref="G119:AA119"/>
    <mergeCell ref="AB119:AD119"/>
    <mergeCell ref="AE119:AG119"/>
    <mergeCell ref="AH119:AJ119"/>
    <mergeCell ref="AK119:AT119"/>
    <mergeCell ref="AU119:BD119"/>
    <mergeCell ref="BE119:BN119"/>
    <mergeCell ref="BO119:BX119"/>
    <mergeCell ref="G120:AA120"/>
    <mergeCell ref="AB120:AD120"/>
    <mergeCell ref="AE120:AG120"/>
    <mergeCell ref="AH120:AJ120"/>
    <mergeCell ref="AK120:AT120"/>
    <mergeCell ref="AU120:BD120"/>
    <mergeCell ref="BO120:BX120"/>
    <mergeCell ref="BY120:CH120"/>
    <mergeCell ref="CI120:CR120"/>
    <mergeCell ref="G117:AA117"/>
    <mergeCell ref="AB117:AD117"/>
    <mergeCell ref="AE117:AG117"/>
    <mergeCell ref="AH117:AJ117"/>
    <mergeCell ref="AK117:AT117"/>
    <mergeCell ref="AU117:BD117"/>
    <mergeCell ref="BE117:BN117"/>
    <mergeCell ref="BO117:BX117"/>
    <mergeCell ref="BY117:CH117"/>
    <mergeCell ref="DC117:DN117"/>
    <mergeCell ref="G118:AA118"/>
    <mergeCell ref="AB118:AD118"/>
    <mergeCell ref="AE118:AG118"/>
    <mergeCell ref="AH118:AJ118"/>
    <mergeCell ref="AK118:AT118"/>
    <mergeCell ref="AU118:BD118"/>
    <mergeCell ref="BE118:BN118"/>
    <mergeCell ref="BO118:BX118"/>
    <mergeCell ref="BY118:CH118"/>
    <mergeCell ref="CI118:CR118"/>
    <mergeCell ref="CS118:DB118"/>
    <mergeCell ref="CI117:CR117"/>
    <mergeCell ref="CS117:DB117"/>
    <mergeCell ref="DC118:DN118"/>
    <mergeCell ref="BE115:BN115"/>
    <mergeCell ref="BO115:BX115"/>
    <mergeCell ref="G115:AA115"/>
    <mergeCell ref="AB115:AD115"/>
    <mergeCell ref="AE115:AG115"/>
    <mergeCell ref="AH115:AJ115"/>
    <mergeCell ref="DC115:DN115"/>
    <mergeCell ref="G116:AA116"/>
    <mergeCell ref="AB116:AD116"/>
    <mergeCell ref="AE116:AG116"/>
    <mergeCell ref="AH116:AJ116"/>
    <mergeCell ref="AK116:AT116"/>
    <mergeCell ref="AU116:BD116"/>
    <mergeCell ref="BE116:BN116"/>
    <mergeCell ref="AK115:AT115"/>
    <mergeCell ref="AU115:BD115"/>
    <mergeCell ref="BO116:BX116"/>
    <mergeCell ref="BY116:CH116"/>
    <mergeCell ref="CI116:CR116"/>
    <mergeCell ref="CS116:DB116"/>
    <mergeCell ref="CI115:CR115"/>
    <mergeCell ref="CS115:DB115"/>
    <mergeCell ref="DC116:DN116"/>
    <mergeCell ref="DC112:DN112"/>
    <mergeCell ref="AE114:AG114"/>
    <mergeCell ref="AH112:AJ112"/>
    <mergeCell ref="AK112:AT112"/>
    <mergeCell ref="AH114:AJ114"/>
    <mergeCell ref="AH113:AJ113"/>
    <mergeCell ref="AK113:AT113"/>
    <mergeCell ref="AU114:BD114"/>
    <mergeCell ref="BE114:BN114"/>
    <mergeCell ref="CI113:CR113"/>
    <mergeCell ref="CS114:DB114"/>
    <mergeCell ref="CS113:DB113"/>
    <mergeCell ref="AU113:BD113"/>
    <mergeCell ref="BE113:BN113"/>
    <mergeCell ref="BO113:BX113"/>
    <mergeCell ref="BY113:CH113"/>
    <mergeCell ref="CI114:CR114"/>
    <mergeCell ref="BO107:BX110"/>
    <mergeCell ref="Q102:S102"/>
    <mergeCell ref="T102:V102"/>
    <mergeCell ref="W102:Y102"/>
    <mergeCell ref="Z102:AB102"/>
    <mergeCell ref="A102:G102"/>
    <mergeCell ref="H102:J102"/>
    <mergeCell ref="K102:M102"/>
    <mergeCell ref="N102:P102"/>
    <mergeCell ref="AB114:AD114"/>
    <mergeCell ref="AC102:AE102"/>
    <mergeCell ref="CY102:DJ102"/>
    <mergeCell ref="DK102:EE102"/>
    <mergeCell ref="A106:AA111"/>
    <mergeCell ref="AB106:AJ111"/>
    <mergeCell ref="AK106:CH106"/>
    <mergeCell ref="AK107:AT110"/>
    <mergeCell ref="AU107:BD110"/>
    <mergeCell ref="BE107:BN110"/>
    <mergeCell ref="AK114:AT114"/>
    <mergeCell ref="AU111:BD111"/>
    <mergeCell ref="A112:F126"/>
    <mergeCell ref="G112:AA112"/>
    <mergeCell ref="AB112:AD112"/>
    <mergeCell ref="AE112:AG112"/>
    <mergeCell ref="G113:AA113"/>
    <mergeCell ref="AB113:AD113"/>
    <mergeCell ref="AE113:AG113"/>
    <mergeCell ref="G114:AA114"/>
    <mergeCell ref="AU112:BD112"/>
    <mergeCell ref="BE112:BN112"/>
    <mergeCell ref="CS112:DB112"/>
    <mergeCell ref="A100:G101"/>
    <mergeCell ref="H100:Y101"/>
    <mergeCell ref="Z100:AE101"/>
    <mergeCell ref="BI98:BP98"/>
    <mergeCell ref="AH98:AJ98"/>
    <mergeCell ref="AK98:AR98"/>
    <mergeCell ref="A98:C98"/>
    <mergeCell ref="AE98:AG98"/>
    <mergeCell ref="AS98:AZ98"/>
    <mergeCell ref="G98:AA98"/>
    <mergeCell ref="AB98:AD98"/>
    <mergeCell ref="CY100:DJ101"/>
    <mergeCell ref="DK100:EE101"/>
    <mergeCell ref="CE98:CK98"/>
    <mergeCell ref="CL98:CR98"/>
    <mergeCell ref="CS98:CY98"/>
    <mergeCell ref="BA98:BH98"/>
    <mergeCell ref="BQ98:BW98"/>
    <mergeCell ref="BX98:CD98"/>
    <mergeCell ref="AF100:CX103"/>
    <mergeCell ref="D95:F98"/>
    <mergeCell ref="BX95:CD95"/>
    <mergeCell ref="AK95:AR95"/>
    <mergeCell ref="AS95:AZ95"/>
    <mergeCell ref="BA95:BH95"/>
    <mergeCell ref="BQ96:BW96"/>
    <mergeCell ref="BI95:BP95"/>
    <mergeCell ref="G96:AA96"/>
    <mergeCell ref="AB96:AD96"/>
    <mergeCell ref="AE96:AG96"/>
    <mergeCell ref="AH96:AJ96"/>
    <mergeCell ref="BA97:BH97"/>
    <mergeCell ref="BI97:BP97"/>
    <mergeCell ref="CS96:CY96"/>
    <mergeCell ref="AK96:AR96"/>
    <mergeCell ref="AS96:AZ96"/>
    <mergeCell ref="BA96:BH96"/>
    <mergeCell ref="BX96:CD96"/>
    <mergeCell ref="CE96:CK96"/>
    <mergeCell ref="CL96:CR96"/>
    <mergeCell ref="BI96:BP96"/>
    <mergeCell ref="AK93:AR93"/>
    <mergeCell ref="AS93:AZ93"/>
    <mergeCell ref="BA93:BH93"/>
    <mergeCell ref="G93:AA93"/>
    <mergeCell ref="AB93:AD93"/>
    <mergeCell ref="AE93:AG93"/>
    <mergeCell ref="AH93:AJ93"/>
    <mergeCell ref="G95:AA95"/>
    <mergeCell ref="AB95:AD95"/>
    <mergeCell ref="AE95:AG95"/>
    <mergeCell ref="AH95:AJ95"/>
    <mergeCell ref="BQ93:BW93"/>
    <mergeCell ref="BI93:BP93"/>
    <mergeCell ref="BA91:BH91"/>
    <mergeCell ref="BI91:BP91"/>
    <mergeCell ref="BQ91:BW91"/>
    <mergeCell ref="AK90:AR90"/>
    <mergeCell ref="AS90:AZ90"/>
    <mergeCell ref="BA90:BH90"/>
    <mergeCell ref="BX91:CD91"/>
    <mergeCell ref="CE91:CK91"/>
    <mergeCell ref="CL91:CR91"/>
    <mergeCell ref="CS91:CY91"/>
    <mergeCell ref="AK91:AR91"/>
    <mergeCell ref="AS91:AZ91"/>
    <mergeCell ref="AS88:AZ88"/>
    <mergeCell ref="BX93:CD93"/>
    <mergeCell ref="CE93:CK93"/>
    <mergeCell ref="CL93:CR93"/>
    <mergeCell ref="CS93:CY93"/>
    <mergeCell ref="BA88:BH88"/>
    <mergeCell ref="BI88:BP88"/>
    <mergeCell ref="CL87:CR87"/>
    <mergeCell ref="CS88:CY88"/>
    <mergeCell ref="G88:AA88"/>
    <mergeCell ref="AB88:AD88"/>
    <mergeCell ref="AE88:AG88"/>
    <mergeCell ref="AH88:AJ88"/>
    <mergeCell ref="AK88:AR88"/>
    <mergeCell ref="CE90:CK90"/>
    <mergeCell ref="CL90:CR90"/>
    <mergeCell ref="BI90:BP90"/>
    <mergeCell ref="CS90:CY90"/>
    <mergeCell ref="BX90:CD90"/>
    <mergeCell ref="BX88:CD88"/>
    <mergeCell ref="CE88:CK88"/>
    <mergeCell ref="CL88:CR88"/>
    <mergeCell ref="AE90:AG90"/>
    <mergeCell ref="AH90:AJ90"/>
    <mergeCell ref="BQ90:BW90"/>
    <mergeCell ref="G91:AA91"/>
    <mergeCell ref="AB91:AD91"/>
    <mergeCell ref="AE91:AG91"/>
    <mergeCell ref="AH91:AJ91"/>
    <mergeCell ref="G90:AA90"/>
    <mergeCell ref="AB90:AD90"/>
    <mergeCell ref="AK86:AR86"/>
    <mergeCell ref="AS86:AZ86"/>
    <mergeCell ref="BA86:BH86"/>
    <mergeCell ref="BI86:BP86"/>
    <mergeCell ref="CS86:CY86"/>
    <mergeCell ref="BQ86:BW86"/>
    <mergeCell ref="BX86:CD86"/>
    <mergeCell ref="CE86:CK86"/>
    <mergeCell ref="CL86:CR86"/>
    <mergeCell ref="G87:AA87"/>
    <mergeCell ref="AB87:AD87"/>
    <mergeCell ref="AE87:AG87"/>
    <mergeCell ref="AH87:AJ87"/>
    <mergeCell ref="G86:AA86"/>
    <mergeCell ref="AB86:AD86"/>
    <mergeCell ref="AE86:AG86"/>
    <mergeCell ref="AH86:AJ86"/>
    <mergeCell ref="BQ87:BW87"/>
    <mergeCell ref="BI87:BP87"/>
    <mergeCell ref="AK87:AR87"/>
    <mergeCell ref="AS87:AZ87"/>
    <mergeCell ref="BA87:BH87"/>
    <mergeCell ref="BQ88:BW88"/>
    <mergeCell ref="CS87:CY87"/>
    <mergeCell ref="BX87:CD87"/>
    <mergeCell ref="CE87:CK87"/>
    <mergeCell ref="BQ84:BW84"/>
    <mergeCell ref="BA85:BH85"/>
    <mergeCell ref="BI85:BP85"/>
    <mergeCell ref="BI84:BP84"/>
    <mergeCell ref="G84:AA84"/>
    <mergeCell ref="AB84:AD84"/>
    <mergeCell ref="AE84:AG84"/>
    <mergeCell ref="AH84:AJ84"/>
    <mergeCell ref="AK84:AR84"/>
    <mergeCell ref="BQ85:BW85"/>
    <mergeCell ref="BX85:CD85"/>
    <mergeCell ref="CE85:CK85"/>
    <mergeCell ref="CL85:CR85"/>
    <mergeCell ref="CS84:CY84"/>
    <mergeCell ref="G85:AA85"/>
    <mergeCell ref="AB85:AD85"/>
    <mergeCell ref="AE85:AG85"/>
    <mergeCell ref="AH85:AJ85"/>
    <mergeCell ref="AK85:AR85"/>
    <mergeCell ref="CS85:CY85"/>
    <mergeCell ref="AS84:AZ84"/>
    <mergeCell ref="BA84:BH84"/>
    <mergeCell ref="BX84:CD84"/>
    <mergeCell ref="AH81:AJ81"/>
    <mergeCell ref="CS82:CY82"/>
    <mergeCell ref="AK82:AR82"/>
    <mergeCell ref="AS82:AZ82"/>
    <mergeCell ref="BA82:BH82"/>
    <mergeCell ref="BX82:CD82"/>
    <mergeCell ref="AS81:AZ81"/>
    <mergeCell ref="G83:AA83"/>
    <mergeCell ref="AB83:AD83"/>
    <mergeCell ref="AE83:AG83"/>
    <mergeCell ref="AH83:AJ83"/>
    <mergeCell ref="AK81:AR81"/>
    <mergeCell ref="G82:AA82"/>
    <mergeCell ref="AB82:AD82"/>
    <mergeCell ref="AE82:AG82"/>
    <mergeCell ref="AH82:AJ82"/>
    <mergeCell ref="G81:AA81"/>
    <mergeCell ref="CS83:CY83"/>
    <mergeCell ref="AK83:AR83"/>
    <mergeCell ref="AS83:AZ83"/>
    <mergeCell ref="BQ82:BW82"/>
    <mergeCell ref="BA83:BH83"/>
    <mergeCell ref="BI83:BP83"/>
    <mergeCell ref="BQ83:BW83"/>
    <mergeCell ref="CE82:CK82"/>
    <mergeCell ref="CL82:CR82"/>
    <mergeCell ref="BI82:BP82"/>
    <mergeCell ref="BX83:CD83"/>
    <mergeCell ref="CE83:CK83"/>
    <mergeCell ref="CL83:CR83"/>
    <mergeCell ref="AH79:AJ79"/>
    <mergeCell ref="DH74:DN78"/>
    <mergeCell ref="DO74:DV78"/>
    <mergeCell ref="A79:F93"/>
    <mergeCell ref="G79:AA79"/>
    <mergeCell ref="AB79:AD79"/>
    <mergeCell ref="AE79:AG79"/>
    <mergeCell ref="G80:AA80"/>
    <mergeCell ref="AB80:AD80"/>
    <mergeCell ref="AE80:AG80"/>
    <mergeCell ref="CS79:CY79"/>
    <mergeCell ref="AH80:AJ80"/>
    <mergeCell ref="AK80:AR80"/>
    <mergeCell ref="AS80:AZ80"/>
    <mergeCell ref="BA80:BH80"/>
    <mergeCell ref="BX79:CD79"/>
    <mergeCell ref="BQ79:BW79"/>
    <mergeCell ref="BQ80:BW80"/>
    <mergeCell ref="BX80:CD80"/>
    <mergeCell ref="CE80:CK80"/>
    <mergeCell ref="CL80:CR80"/>
    <mergeCell ref="CS80:CY80"/>
    <mergeCell ref="BA81:BH81"/>
    <mergeCell ref="BI81:BP81"/>
    <mergeCell ref="BQ81:BW81"/>
    <mergeCell ref="BX81:CD81"/>
    <mergeCell ref="CE81:CK81"/>
    <mergeCell ref="CL81:CR81"/>
    <mergeCell ref="CS81:CY81"/>
    <mergeCell ref="BI80:BP80"/>
    <mergeCell ref="AB81:AD81"/>
    <mergeCell ref="AE81:AG81"/>
    <mergeCell ref="Q69:S69"/>
    <mergeCell ref="T69:V69"/>
    <mergeCell ref="W69:Y69"/>
    <mergeCell ref="Z69:AB69"/>
    <mergeCell ref="A69:G69"/>
    <mergeCell ref="H69:J69"/>
    <mergeCell ref="K69:M69"/>
    <mergeCell ref="N69:P69"/>
    <mergeCell ref="AC69:AE69"/>
    <mergeCell ref="CY69:DJ69"/>
    <mergeCell ref="DK69:EE69"/>
    <mergeCell ref="A73:AA78"/>
    <mergeCell ref="AB73:AJ78"/>
    <mergeCell ref="AK73:BH73"/>
    <mergeCell ref="AK74:AR77"/>
    <mergeCell ref="AS74:AZ77"/>
    <mergeCell ref="BA74:BH77"/>
    <mergeCell ref="AK78:AR78"/>
    <mergeCell ref="AS78:AZ78"/>
    <mergeCell ref="BA78:BH78"/>
    <mergeCell ref="BI78:BP78"/>
    <mergeCell ref="DE64:DM64"/>
    <mergeCell ref="DE62:DM62"/>
    <mergeCell ref="G64:AA64"/>
    <mergeCell ref="AB64:AD64"/>
    <mergeCell ref="AE64:AG64"/>
    <mergeCell ref="AH64:AJ64"/>
    <mergeCell ref="AK64:AR64"/>
    <mergeCell ref="BS65:CB65"/>
    <mergeCell ref="DE65:DM65"/>
    <mergeCell ref="AE65:AG65"/>
    <mergeCell ref="AH65:AJ65"/>
    <mergeCell ref="AK65:AR65"/>
    <mergeCell ref="AS65:AY65"/>
    <mergeCell ref="DK67:EE68"/>
    <mergeCell ref="CC65:CL65"/>
    <mergeCell ref="CM65:CU65"/>
    <mergeCell ref="CV65:DD65"/>
    <mergeCell ref="A67:G68"/>
    <mergeCell ref="H67:Y68"/>
    <mergeCell ref="Z67:AE68"/>
    <mergeCell ref="CY67:DJ68"/>
    <mergeCell ref="AZ65:BI65"/>
    <mergeCell ref="BJ65:BR65"/>
    <mergeCell ref="G63:AA63"/>
    <mergeCell ref="AB63:AD63"/>
    <mergeCell ref="AE63:AG63"/>
    <mergeCell ref="AH63:AJ63"/>
    <mergeCell ref="CM62:CU62"/>
    <mergeCell ref="AE62:AG62"/>
    <mergeCell ref="BS63:CB63"/>
    <mergeCell ref="CC63:CL63"/>
    <mergeCell ref="CM63:CU63"/>
    <mergeCell ref="AH62:AJ62"/>
    <mergeCell ref="BS60:CB60"/>
    <mergeCell ref="CC60:CL60"/>
    <mergeCell ref="CM60:CU60"/>
    <mergeCell ref="CV60:DD60"/>
    <mergeCell ref="AK60:AR60"/>
    <mergeCell ref="AS60:AY60"/>
    <mergeCell ref="AZ60:BI60"/>
    <mergeCell ref="BJ60:BR60"/>
    <mergeCell ref="A62:C64"/>
    <mergeCell ref="D62:F65"/>
    <mergeCell ref="G62:AA62"/>
    <mergeCell ref="AB62:AD62"/>
    <mergeCell ref="A65:C65"/>
    <mergeCell ref="G65:AA65"/>
    <mergeCell ref="AB65:AD65"/>
    <mergeCell ref="CV62:DD62"/>
    <mergeCell ref="AK62:AR62"/>
    <mergeCell ref="AS62:AY62"/>
    <mergeCell ref="AZ62:BI62"/>
    <mergeCell ref="BJ62:BR62"/>
    <mergeCell ref="AS64:AY64"/>
    <mergeCell ref="AZ64:BI64"/>
    <mergeCell ref="BJ64:BR64"/>
    <mergeCell ref="BS64:CB64"/>
    <mergeCell ref="BS62:CB62"/>
    <mergeCell ref="CC62:CL62"/>
    <mergeCell ref="CC64:CL64"/>
    <mergeCell ref="CM64:CU64"/>
    <mergeCell ref="CV64:DD64"/>
    <mergeCell ref="CV63:DD63"/>
    <mergeCell ref="AK63:AR63"/>
    <mergeCell ref="CV59:DD59"/>
    <mergeCell ref="DE59:DM59"/>
    <mergeCell ref="DE57:DM57"/>
    <mergeCell ref="G59:AA59"/>
    <mergeCell ref="AB59:AD59"/>
    <mergeCell ref="AE59:AG59"/>
    <mergeCell ref="AH59:AJ59"/>
    <mergeCell ref="AK59:AR59"/>
    <mergeCell ref="AS59:AY59"/>
    <mergeCell ref="AZ59:BI59"/>
    <mergeCell ref="G60:AA60"/>
    <mergeCell ref="AB60:AD60"/>
    <mergeCell ref="AE60:AG60"/>
    <mergeCell ref="AH60:AJ60"/>
    <mergeCell ref="CC59:CL59"/>
    <mergeCell ref="CM59:CU59"/>
    <mergeCell ref="BJ59:BR59"/>
    <mergeCell ref="BS59:CB59"/>
    <mergeCell ref="DE60:DM60"/>
    <mergeCell ref="G57:AA57"/>
    <mergeCell ref="AB57:AD57"/>
    <mergeCell ref="AE57:AG57"/>
    <mergeCell ref="AH57:AJ57"/>
    <mergeCell ref="BJ55:BR55"/>
    <mergeCell ref="BS55:CB55"/>
    <mergeCell ref="BS57:CB57"/>
    <mergeCell ref="CC57:CL57"/>
    <mergeCell ref="CM57:CU57"/>
    <mergeCell ref="CV57:DD57"/>
    <mergeCell ref="AK57:AR57"/>
    <mergeCell ref="AS57:AY57"/>
    <mergeCell ref="AZ57:BI57"/>
    <mergeCell ref="BJ57:BR57"/>
    <mergeCell ref="G53:AA53"/>
    <mergeCell ref="AB53:AD53"/>
    <mergeCell ref="AE53:AG53"/>
    <mergeCell ref="AH53:AJ53"/>
    <mergeCell ref="AK53:AR53"/>
    <mergeCell ref="AS53:AY53"/>
    <mergeCell ref="AZ53:BI53"/>
    <mergeCell ref="BJ53:BR53"/>
    <mergeCell ref="BS53:CB53"/>
    <mergeCell ref="G54:AA54"/>
    <mergeCell ref="AB54:AD54"/>
    <mergeCell ref="AE54:AG54"/>
    <mergeCell ref="AH54:AJ54"/>
    <mergeCell ref="DE53:DM53"/>
    <mergeCell ref="CC53:CL53"/>
    <mergeCell ref="CM53:CU53"/>
    <mergeCell ref="CV53:DD53"/>
    <mergeCell ref="BS54:CB54"/>
    <mergeCell ref="CC54:CL54"/>
    <mergeCell ref="CM54:CU54"/>
    <mergeCell ref="CV54:DD54"/>
    <mergeCell ref="AK54:AR54"/>
    <mergeCell ref="AS54:AY54"/>
    <mergeCell ref="AZ54:BI54"/>
    <mergeCell ref="BJ54:BR54"/>
    <mergeCell ref="G52:AA52"/>
    <mergeCell ref="AB52:AD52"/>
    <mergeCell ref="AE52:AG52"/>
    <mergeCell ref="AH52:AJ52"/>
    <mergeCell ref="CC51:CL51"/>
    <mergeCell ref="CM51:CU51"/>
    <mergeCell ref="BJ51:BR51"/>
    <mergeCell ref="BS51:CB51"/>
    <mergeCell ref="BS52:CB52"/>
    <mergeCell ref="CC52:CL52"/>
    <mergeCell ref="CM52:CU52"/>
    <mergeCell ref="CV52:DD52"/>
    <mergeCell ref="AK52:AR52"/>
    <mergeCell ref="AS52:AY52"/>
    <mergeCell ref="AZ52:BI52"/>
    <mergeCell ref="BJ52:BR52"/>
    <mergeCell ref="DE52:DM52"/>
    <mergeCell ref="DE48:DM48"/>
    <mergeCell ref="DE49:DM49"/>
    <mergeCell ref="AH50:AJ50"/>
    <mergeCell ref="AK50:AR50"/>
    <mergeCell ref="AS50:AY50"/>
    <mergeCell ref="AZ50:BI50"/>
    <mergeCell ref="BJ50:BR50"/>
    <mergeCell ref="BS50:CB50"/>
    <mergeCell ref="CC50:CL50"/>
    <mergeCell ref="CM50:CU50"/>
    <mergeCell ref="CV50:DD50"/>
    <mergeCell ref="CV51:DD51"/>
    <mergeCell ref="DE51:DM51"/>
    <mergeCell ref="DE50:DM50"/>
    <mergeCell ref="G51:AA51"/>
    <mergeCell ref="AB51:AD51"/>
    <mergeCell ref="AE51:AG51"/>
    <mergeCell ref="AH51:AJ51"/>
    <mergeCell ref="AK51:AR51"/>
    <mergeCell ref="AS51:AY51"/>
    <mergeCell ref="AZ51:BI51"/>
    <mergeCell ref="AS39:AY39"/>
    <mergeCell ref="A46:F60"/>
    <mergeCell ref="G46:AA46"/>
    <mergeCell ref="AB46:AD46"/>
    <mergeCell ref="AE46:AG46"/>
    <mergeCell ref="G48:AA48"/>
    <mergeCell ref="AB48:AD48"/>
    <mergeCell ref="AE48:AG48"/>
    <mergeCell ref="G50:AA50"/>
    <mergeCell ref="AB50:AD50"/>
    <mergeCell ref="AE50:AG50"/>
    <mergeCell ref="BJ46:BR46"/>
    <mergeCell ref="BS46:CB46"/>
    <mergeCell ref="CC46:CL46"/>
    <mergeCell ref="CM46:CU46"/>
    <mergeCell ref="AH46:AJ46"/>
    <mergeCell ref="AK46:AR46"/>
    <mergeCell ref="AS46:AY46"/>
    <mergeCell ref="AZ46:BI46"/>
    <mergeCell ref="G47:AA47"/>
    <mergeCell ref="AB47:AD47"/>
    <mergeCell ref="AE47:AG47"/>
    <mergeCell ref="AH47:AJ47"/>
    <mergeCell ref="AK47:AR47"/>
    <mergeCell ref="AS47:AY47"/>
    <mergeCell ref="AZ47:BI47"/>
    <mergeCell ref="BJ47:BR47"/>
    <mergeCell ref="AH48:AJ48"/>
    <mergeCell ref="AK48:AR48"/>
    <mergeCell ref="AS48:AY48"/>
    <mergeCell ref="AZ48:BI48"/>
    <mergeCell ref="BS47:CB47"/>
    <mergeCell ref="G31:AA31"/>
    <mergeCell ref="AB31:AD31"/>
    <mergeCell ref="AE31:AG31"/>
    <mergeCell ref="AH31:AJ31"/>
    <mergeCell ref="AK31:AY31"/>
    <mergeCell ref="AZ31:BN31"/>
    <mergeCell ref="BO31:CC31"/>
    <mergeCell ref="CD31:CR31"/>
    <mergeCell ref="BO32:CC32"/>
    <mergeCell ref="CD32:CR32"/>
    <mergeCell ref="A34:G35"/>
    <mergeCell ref="H34:Y35"/>
    <mergeCell ref="Z34:AE35"/>
    <mergeCell ref="AZ32:BN32"/>
    <mergeCell ref="AF34:CX37"/>
    <mergeCell ref="AC36:AE36"/>
    <mergeCell ref="AE32:AG32"/>
    <mergeCell ref="AH32:AJ32"/>
    <mergeCell ref="AK32:AY32"/>
    <mergeCell ref="A36:G36"/>
    <mergeCell ref="H36:J36"/>
    <mergeCell ref="K36:M36"/>
    <mergeCell ref="N36:P36"/>
    <mergeCell ref="Q36:S36"/>
    <mergeCell ref="T36:V36"/>
    <mergeCell ref="W36:Y36"/>
    <mergeCell ref="Z36:AB36"/>
    <mergeCell ref="G26:AA26"/>
    <mergeCell ref="AB26:AD26"/>
    <mergeCell ref="AE26:AG26"/>
    <mergeCell ref="AH26:AJ26"/>
    <mergeCell ref="AK27:AY27"/>
    <mergeCell ref="AZ27:BN27"/>
    <mergeCell ref="BO27:CC27"/>
    <mergeCell ref="CD27:CR27"/>
    <mergeCell ref="G27:AA27"/>
    <mergeCell ref="AB27:AD27"/>
    <mergeCell ref="AE27:AG27"/>
    <mergeCell ref="AH27:AJ27"/>
    <mergeCell ref="BO30:CC30"/>
    <mergeCell ref="A29:C31"/>
    <mergeCell ref="D29:F32"/>
    <mergeCell ref="G29:AA29"/>
    <mergeCell ref="AB29:AD29"/>
    <mergeCell ref="A32:C32"/>
    <mergeCell ref="G32:AA32"/>
    <mergeCell ref="AB32:AD32"/>
    <mergeCell ref="G30:AA30"/>
    <mergeCell ref="AB30:AD30"/>
    <mergeCell ref="AE29:AG29"/>
    <mergeCell ref="AH29:AJ29"/>
    <mergeCell ref="AK29:AY29"/>
    <mergeCell ref="AZ29:BN29"/>
    <mergeCell ref="AE30:AG30"/>
    <mergeCell ref="AH30:AJ30"/>
    <mergeCell ref="AK30:AY30"/>
    <mergeCell ref="AZ30:BN30"/>
    <mergeCell ref="BO29:CC29"/>
    <mergeCell ref="CD29:CR29"/>
    <mergeCell ref="G21:AA21"/>
    <mergeCell ref="AB21:AD21"/>
    <mergeCell ref="AE21:AG21"/>
    <mergeCell ref="AH21:AJ21"/>
    <mergeCell ref="AK22:AY22"/>
    <mergeCell ref="AZ22:BN22"/>
    <mergeCell ref="BO22:CC22"/>
    <mergeCell ref="CD22:CR22"/>
    <mergeCell ref="G22:AA22"/>
    <mergeCell ref="AB22:AD22"/>
    <mergeCell ref="AE22:AG22"/>
    <mergeCell ref="AH22:AJ22"/>
    <mergeCell ref="AK24:AY24"/>
    <mergeCell ref="AZ24:BN24"/>
    <mergeCell ref="BO24:CC24"/>
    <mergeCell ref="CD24:CR24"/>
    <mergeCell ref="G24:AA24"/>
    <mergeCell ref="AB24:AD24"/>
    <mergeCell ref="AE24:AG24"/>
    <mergeCell ref="AH24:AJ24"/>
    <mergeCell ref="G18:AA18"/>
    <mergeCell ref="AB18:AD18"/>
    <mergeCell ref="AE18:AG18"/>
    <mergeCell ref="AH18:AJ18"/>
    <mergeCell ref="AK18:AY18"/>
    <mergeCell ref="AZ18:BN18"/>
    <mergeCell ref="BO18:CC18"/>
    <mergeCell ref="AZ19:BN19"/>
    <mergeCell ref="BO19:CC19"/>
    <mergeCell ref="AB17:AD17"/>
    <mergeCell ref="G19:AA19"/>
    <mergeCell ref="AB19:AD19"/>
    <mergeCell ref="AE19:AG19"/>
    <mergeCell ref="AE17:AG17"/>
    <mergeCell ref="AH17:AJ17"/>
    <mergeCell ref="G20:AA20"/>
    <mergeCell ref="AB20:AD20"/>
    <mergeCell ref="AE20:AG20"/>
    <mergeCell ref="AH20:AJ20"/>
    <mergeCell ref="AH19:AJ19"/>
    <mergeCell ref="AK19:AY19"/>
    <mergeCell ref="AF1:CX4"/>
    <mergeCell ref="AZ13:BN13"/>
    <mergeCell ref="G15:AA15"/>
    <mergeCell ref="AB15:AD15"/>
    <mergeCell ref="G17:AA17"/>
    <mergeCell ref="CD13:CR13"/>
    <mergeCell ref="AH13:AJ13"/>
    <mergeCell ref="CD14:CR14"/>
    <mergeCell ref="AK14:AY14"/>
    <mergeCell ref="AZ14:BN14"/>
    <mergeCell ref="BO15:CC15"/>
    <mergeCell ref="AK15:AY15"/>
    <mergeCell ref="AH14:AJ14"/>
    <mergeCell ref="A13:F27"/>
    <mergeCell ref="G13:AA13"/>
    <mergeCell ref="AB13:AD13"/>
    <mergeCell ref="AE13:AG13"/>
    <mergeCell ref="G14:AA14"/>
    <mergeCell ref="AB14:AD14"/>
    <mergeCell ref="AE14:AG14"/>
    <mergeCell ref="G16:AA16"/>
    <mergeCell ref="AB16:AD16"/>
    <mergeCell ref="CD15:CR15"/>
    <mergeCell ref="AK16:AY16"/>
    <mergeCell ref="AZ16:BN16"/>
    <mergeCell ref="BO16:CC16"/>
    <mergeCell ref="CD16:CR16"/>
    <mergeCell ref="AE16:AG16"/>
    <mergeCell ref="AH16:AJ16"/>
    <mergeCell ref="AE15:AG15"/>
    <mergeCell ref="AH15:AJ15"/>
    <mergeCell ref="CD17:CR17"/>
    <mergeCell ref="CY1:DJ2"/>
    <mergeCell ref="DK1:EE2"/>
    <mergeCell ref="A3:G3"/>
    <mergeCell ref="H3:J3"/>
    <mergeCell ref="A1:G2"/>
    <mergeCell ref="H1:Y2"/>
    <mergeCell ref="Z1:AE2"/>
    <mergeCell ref="AC3:AE3"/>
    <mergeCell ref="N3:P3"/>
    <mergeCell ref="DK3:EE3"/>
    <mergeCell ref="CY3:DJ3"/>
    <mergeCell ref="AZ6:BN6"/>
    <mergeCell ref="BO6:CC6"/>
    <mergeCell ref="CD6:CR6"/>
    <mergeCell ref="AK7:AY11"/>
    <mergeCell ref="AZ7:BN11"/>
    <mergeCell ref="BO13:CC13"/>
    <mergeCell ref="A7:AA12"/>
    <mergeCell ref="AK6:AY6"/>
    <mergeCell ref="BO7:CC11"/>
    <mergeCell ref="AB7:AJ12"/>
    <mergeCell ref="K3:M3"/>
    <mergeCell ref="Q3:S3"/>
    <mergeCell ref="T3:V3"/>
    <mergeCell ref="CD7:CR11"/>
    <mergeCell ref="AZ12:BN12"/>
    <mergeCell ref="BO12:CC12"/>
    <mergeCell ref="CD12:CR12"/>
    <mergeCell ref="AK13:AY13"/>
    <mergeCell ref="W3:Y3"/>
    <mergeCell ref="Z3:AB3"/>
    <mergeCell ref="AK12:AY12"/>
    <mergeCell ref="BO14:CC14"/>
    <mergeCell ref="AZ17:BN17"/>
    <mergeCell ref="BO17:CC17"/>
    <mergeCell ref="AZ15:BN15"/>
    <mergeCell ref="AK17:AY17"/>
    <mergeCell ref="AK20:AY20"/>
    <mergeCell ref="AZ20:BN20"/>
    <mergeCell ref="BC194:BT194"/>
    <mergeCell ref="BC196:BT196"/>
    <mergeCell ref="BC197:BT197"/>
    <mergeCell ref="BS39:CB39"/>
    <mergeCell ref="BC186:BT186"/>
    <mergeCell ref="BC187:BT187"/>
    <mergeCell ref="BC189:BT189"/>
    <mergeCell ref="BC190:BT190"/>
    <mergeCell ref="BC182:BT182"/>
    <mergeCell ref="BQ73:BW77"/>
    <mergeCell ref="BC183:BT183"/>
    <mergeCell ref="BC184:BT184"/>
    <mergeCell ref="BC185:BT185"/>
    <mergeCell ref="BC178:BT178"/>
    <mergeCell ref="BC179:BT179"/>
    <mergeCell ref="BC180:BT180"/>
    <mergeCell ref="BC181:BT181"/>
    <mergeCell ref="AK21:AY21"/>
    <mergeCell ref="AZ21:BN21"/>
    <mergeCell ref="BO21:CC21"/>
    <mergeCell ref="AK26:AY26"/>
    <mergeCell ref="AZ26:BN26"/>
    <mergeCell ref="BO26:CC26"/>
    <mergeCell ref="CC40:CL44"/>
    <mergeCell ref="AK39:AR39"/>
    <mergeCell ref="CV39:DD39"/>
    <mergeCell ref="DE39:DM39"/>
    <mergeCell ref="CC39:CL39"/>
    <mergeCell ref="CS73:CY77"/>
    <mergeCell ref="CE72:CK72"/>
    <mergeCell ref="CL72:CR72"/>
    <mergeCell ref="BX72:CD72"/>
    <mergeCell ref="CV42:DD44"/>
    <mergeCell ref="DE42:DM44"/>
    <mergeCell ref="CC45:CL45"/>
    <mergeCell ref="CM39:CU39"/>
    <mergeCell ref="AZ39:BI39"/>
    <mergeCell ref="BJ39:BR39"/>
    <mergeCell ref="CD18:CR18"/>
    <mergeCell ref="CD19:CR19"/>
    <mergeCell ref="BO20:CC20"/>
    <mergeCell ref="CD20:CR20"/>
    <mergeCell ref="CD21:CR21"/>
    <mergeCell ref="CD26:CR26"/>
    <mergeCell ref="CY34:DJ35"/>
    <mergeCell ref="DK34:EE35"/>
    <mergeCell ref="CY36:DJ36"/>
    <mergeCell ref="DK36:EE36"/>
    <mergeCell ref="CM40:DM40"/>
    <mergeCell ref="CM41:DM41"/>
    <mergeCell ref="CV46:DD46"/>
    <mergeCell ref="DE46:DM46"/>
    <mergeCell ref="DE47:DM47"/>
    <mergeCell ref="CC47:CL47"/>
    <mergeCell ref="CM47:CU47"/>
    <mergeCell ref="CV47:DD47"/>
    <mergeCell ref="AZ49:BI49"/>
    <mergeCell ref="DC105:DN105"/>
    <mergeCell ref="AK138:BB138"/>
    <mergeCell ref="BC138:BT138"/>
    <mergeCell ref="BU138:CL138"/>
    <mergeCell ref="BU139:CL143"/>
    <mergeCell ref="AK139:BB143"/>
    <mergeCell ref="AK144:BB144"/>
    <mergeCell ref="DC114:DN114"/>
    <mergeCell ref="DC113:DN113"/>
    <mergeCell ref="BY115:CH115"/>
    <mergeCell ref="AK79:AR79"/>
    <mergeCell ref="AS79:AZ79"/>
    <mergeCell ref="CM139:DD143"/>
    <mergeCell ref="DC106:DN110"/>
    <mergeCell ref="CS111:DB111"/>
    <mergeCell ref="DC111:DN111"/>
    <mergeCell ref="BY111:CH111"/>
    <mergeCell ref="BY105:CH105"/>
    <mergeCell ref="CI105:CR105"/>
    <mergeCell ref="CS105:DB105"/>
    <mergeCell ref="CM138:DD138"/>
    <mergeCell ref="BO112:BX112"/>
    <mergeCell ref="BY112:CH112"/>
    <mergeCell ref="CI112:CR112"/>
    <mergeCell ref="BO114:BX114"/>
    <mergeCell ref="BY114:CH114"/>
    <mergeCell ref="AK111:AT111"/>
    <mergeCell ref="AK105:AT105"/>
    <mergeCell ref="AU105:BD105"/>
    <mergeCell ref="CE84:CK84"/>
    <mergeCell ref="CL84:CR84"/>
    <mergeCell ref="AS85:AZ85"/>
    <mergeCell ref="DE45:DM45"/>
    <mergeCell ref="BX74:CD77"/>
    <mergeCell ref="BA79:BH79"/>
    <mergeCell ref="BI79:BP79"/>
    <mergeCell ref="CS78:CY78"/>
    <mergeCell ref="AK40:AR44"/>
    <mergeCell ref="AS40:AY44"/>
    <mergeCell ref="AZ40:BI44"/>
    <mergeCell ref="BJ40:BR44"/>
    <mergeCell ref="BS40:CB44"/>
    <mergeCell ref="AK45:AR45"/>
    <mergeCell ref="CI106:CR110"/>
    <mergeCell ref="CI111:CR111"/>
    <mergeCell ref="CS106:DB110"/>
    <mergeCell ref="BY107:CH110"/>
    <mergeCell ref="BI73:BP77"/>
    <mergeCell ref="BX73:CR73"/>
    <mergeCell ref="BE111:BN111"/>
    <mergeCell ref="BO111:BX111"/>
    <mergeCell ref="CE79:CK79"/>
    <mergeCell ref="CL79:CR79"/>
    <mergeCell ref="BQ72:BW72"/>
    <mergeCell ref="AK72:AR72"/>
    <mergeCell ref="AS72:AZ72"/>
    <mergeCell ref="BA72:BH72"/>
    <mergeCell ref="BI72:BP72"/>
    <mergeCell ref="CS72:CY72"/>
    <mergeCell ref="BE105:BN105"/>
    <mergeCell ref="BO105:BX105"/>
    <mergeCell ref="BJ49:BR49"/>
    <mergeCell ref="BJ48:BR48"/>
    <mergeCell ref="BS48:CB48"/>
    <mergeCell ref="CM42:CU44"/>
    <mergeCell ref="AS45:AY45"/>
    <mergeCell ref="AZ45:BI45"/>
    <mergeCell ref="BJ45:BR45"/>
    <mergeCell ref="BS45:CB45"/>
    <mergeCell ref="A95:C97"/>
    <mergeCell ref="AF67:CX70"/>
    <mergeCell ref="CL78:CR78"/>
    <mergeCell ref="CE74:CK77"/>
    <mergeCell ref="CL74:CR77"/>
    <mergeCell ref="BQ78:BW78"/>
    <mergeCell ref="BX78:CD78"/>
    <mergeCell ref="CE78:CK78"/>
    <mergeCell ref="CM45:CU45"/>
    <mergeCell ref="CV45:DD45"/>
    <mergeCell ref="A40:AA45"/>
    <mergeCell ref="AB40:AJ45"/>
    <mergeCell ref="CC48:CL48"/>
    <mergeCell ref="CM48:CU48"/>
    <mergeCell ref="G49:AA49"/>
    <mergeCell ref="AB49:AD49"/>
    <mergeCell ref="AE49:AG49"/>
    <mergeCell ref="AH49:AJ49"/>
    <mergeCell ref="AK49:AR49"/>
    <mergeCell ref="AS49:AY49"/>
    <mergeCell ref="BS49:CB49"/>
    <mergeCell ref="CC49:CL49"/>
    <mergeCell ref="CM49:CU49"/>
    <mergeCell ref="CV49:DD49"/>
    <mergeCell ref="CV48:DD48"/>
    <mergeCell ref="CC55:CL55"/>
    <mergeCell ref="CM55:CU55"/>
  </mergeCells>
  <phoneticPr fontId="3"/>
  <dataValidations count="7">
    <dataValidation type="whole" allowBlank="1" showInputMessage="1" showErrorMessage="1" errorTitle="入力エラー" error="数値以外の入力または、12桁以上の入力は行えません。" sqref="CM46:DD54 CM62:DD64 BI92:BP92 AS92:AZ92 CI128:CR130 AK128:BX130 BJ46:BR54 AK112:BX120 CI112:CR120 BI95:BP97 BJ62:BR64 BI79:BP87 AK95:AZ97 AK79:AZ87">
      <formula1>-9999999999</formula1>
      <formula2>99999999999</formula2>
    </dataValidation>
    <dataValidation type="whole" allowBlank="1" showInputMessage="1" showErrorMessage="1" errorTitle="入力エラー" error="数値以外の入力または、15桁以上の入力は行えません。" sqref="AZ62:BI64 BS62:CL64 BS46:CL54 AZ46:BI54">
      <formula1>-9999999999999</formula1>
      <formula2>99999999999999</formula2>
    </dataValidation>
    <dataValidation type="whole" allowBlank="1" showInputMessage="1" showErrorMessage="1" errorTitle="入力エラー" error="数値以外の入力または、11桁以上の入力は行えません。" sqref="CS93:CY93 CS128:DB130 CS112:DB120 AK194:BT196 AK46:AR54 AK178:BT186 AK62:AR64 CS95:CY97 BX79:CK87 CS79:CY87 BX95:CK97">
      <formula1>-999999999</formula1>
      <formula2>9999999999</formula2>
    </dataValidation>
    <dataValidation type="whole" allowBlank="1" showInputMessage="1" showErrorMessage="1" errorTitle="入力エラー" error="数値以外の入力または、9桁以上の入力は行えません。" sqref="BQ79:BW87 BQ95:BW97">
      <formula1>-9999999</formula1>
      <formula2>99999999</formula2>
    </dataValidation>
    <dataValidation type="whole" allowBlank="1" showInputMessage="1" showErrorMessage="1" errorTitle="入力エラー" error="数値以外の入力または、10桁以上の入力は行えません。" sqref="DC122:DN122 DC127:DN127 BC161:BT163 AS46:AY54 AZ13:BN21 AZ29:BN31 BC145:BT153 AS62:AY64">
      <formula1>-99999999</formula1>
      <formula2>999999999</formula2>
    </dataValidation>
    <dataValidation type="whole" allowBlank="1" showInputMessage="1" showErrorMessage="1" errorTitle="入力エラー" error="数値以外の入力または、13桁以上の入力は行えません。" sqref="AK29:AY31 AK161:BB163 AK13:AY21 AK145:BB153">
      <formula1>-99999999999</formula1>
      <formula2>999999999999</formula2>
    </dataValidation>
    <dataValidation type="whole" allowBlank="1" showInputMessage="1" showErrorMessage="1" errorTitle="入力エラー" error="数値以外の入力または、7桁以上の入力は行えません。" sqref="BO29:CC31 BU161:CL163 BO13:CC21 BU145:CL15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9" firstPageNumber="26" orientation="landscape" useFirstPageNumber="1" horizontalDpi="300" verticalDpi="300" r:id="rId1"/>
  <headerFooter alignWithMargins="0">
    <oddFooter>&amp;R課税市-&amp;P</oddFooter>
  </headerFooter>
  <rowBreaks count="5" manualBreakCount="5">
    <brk id="33" max="134" man="1"/>
    <brk id="66" max="134" man="1"/>
    <brk id="99" max="134" man="1"/>
    <brk id="132" max="134" man="1"/>
    <brk id="165" max="134" man="1"/>
  </rowBreaks>
  <drawing r:id="rId2"/>
  <legacyDrawing r:id="rId3"/>
  <picture r:id="rId4"/>
  <controls>
    <mc:AlternateContent xmlns:mc="http://schemas.openxmlformats.org/markup-compatibility/2006">
      <mc:Choice Requires="x14">
        <control shapeId="39942"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39942" r:id="rId5" name="CommandButton1"/>
      </mc:Fallback>
    </mc:AlternateContent>
    <mc:AlternateContent xmlns:mc="http://schemas.openxmlformats.org/markup-compatibility/2006">
      <mc:Choice Requires="x14">
        <control shapeId="39944" r:id="rId7" name="CommandButton3">
          <controlPr defaultSize="0" print="0" autoLine="0" autoPict="0" r:id="rId8">
            <anchor moveWithCells="1">
              <from>
                <xdr:col>13</xdr:col>
                <xdr:colOff>9525</xdr:colOff>
                <xdr:row>36</xdr:row>
                <xdr:rowOff>19050</xdr:rowOff>
              </from>
              <to>
                <xdr:col>25</xdr:col>
                <xdr:colOff>9525</xdr:colOff>
                <xdr:row>37</xdr:row>
                <xdr:rowOff>142875</xdr:rowOff>
              </to>
            </anchor>
          </controlPr>
        </control>
      </mc:Choice>
      <mc:Fallback>
        <control shapeId="39944" r:id="rId7" name="CommandButton3"/>
      </mc:Fallback>
    </mc:AlternateContent>
    <mc:AlternateContent xmlns:mc="http://schemas.openxmlformats.org/markup-compatibility/2006">
      <mc:Choice Requires="x14">
        <control shapeId="39945" r:id="rId9" name="CommandButton2">
          <controlPr defaultSize="0" print="0" autoLine="0" autoPict="0" r:id="rId10">
            <anchor moveWithCells="1">
              <from>
                <xdr:col>0</xdr:col>
                <xdr:colOff>38100</xdr:colOff>
                <xdr:row>36</xdr:row>
                <xdr:rowOff>19050</xdr:rowOff>
              </from>
              <to>
                <xdr:col>12</xdr:col>
                <xdr:colOff>38100</xdr:colOff>
                <xdr:row>37</xdr:row>
                <xdr:rowOff>142875</xdr:rowOff>
              </to>
            </anchor>
          </controlPr>
        </control>
      </mc:Choice>
      <mc:Fallback>
        <control shapeId="39945" r:id="rId9" name="CommandButton2"/>
      </mc:Fallback>
    </mc:AlternateContent>
    <mc:AlternateContent xmlns:mc="http://schemas.openxmlformats.org/markup-compatibility/2006">
      <mc:Choice Requires="x14">
        <control shapeId="39946" r:id="rId11" name="CommandButton5">
          <controlPr defaultSize="0" print="0" autoLine="0" autoPict="0" r:id="rId12">
            <anchor moveWithCells="1">
              <from>
                <xdr:col>13</xdr:col>
                <xdr:colOff>9525</xdr:colOff>
                <xdr:row>69</xdr:row>
                <xdr:rowOff>19050</xdr:rowOff>
              </from>
              <to>
                <xdr:col>25</xdr:col>
                <xdr:colOff>9525</xdr:colOff>
                <xdr:row>70</xdr:row>
                <xdr:rowOff>142875</xdr:rowOff>
              </to>
            </anchor>
          </controlPr>
        </control>
      </mc:Choice>
      <mc:Fallback>
        <control shapeId="39946" r:id="rId11" name="CommandButton5"/>
      </mc:Fallback>
    </mc:AlternateContent>
    <mc:AlternateContent xmlns:mc="http://schemas.openxmlformats.org/markup-compatibility/2006">
      <mc:Choice Requires="x14">
        <control shapeId="39947" r:id="rId13" name="CommandButton4">
          <controlPr defaultSize="0" print="0" autoLine="0" autoPict="0" r:id="rId14">
            <anchor moveWithCells="1">
              <from>
                <xdr:col>0</xdr:col>
                <xdr:colOff>38100</xdr:colOff>
                <xdr:row>69</xdr:row>
                <xdr:rowOff>19050</xdr:rowOff>
              </from>
              <to>
                <xdr:col>12</xdr:col>
                <xdr:colOff>38100</xdr:colOff>
                <xdr:row>70</xdr:row>
                <xdr:rowOff>142875</xdr:rowOff>
              </to>
            </anchor>
          </controlPr>
        </control>
      </mc:Choice>
      <mc:Fallback>
        <control shapeId="39947" r:id="rId13" name="CommandButton4"/>
      </mc:Fallback>
    </mc:AlternateContent>
    <mc:AlternateContent xmlns:mc="http://schemas.openxmlformats.org/markup-compatibility/2006">
      <mc:Choice Requires="x14">
        <control shapeId="39948" r:id="rId15" name="CommandButton7">
          <controlPr defaultSize="0" print="0" autoLine="0" autoPict="0" r:id="rId16">
            <anchor moveWithCells="1">
              <from>
                <xdr:col>13</xdr:col>
                <xdr:colOff>9525</xdr:colOff>
                <xdr:row>102</xdr:row>
                <xdr:rowOff>19050</xdr:rowOff>
              </from>
              <to>
                <xdr:col>25</xdr:col>
                <xdr:colOff>9525</xdr:colOff>
                <xdr:row>103</xdr:row>
                <xdr:rowOff>142875</xdr:rowOff>
              </to>
            </anchor>
          </controlPr>
        </control>
      </mc:Choice>
      <mc:Fallback>
        <control shapeId="39948" r:id="rId15" name="CommandButton7"/>
      </mc:Fallback>
    </mc:AlternateContent>
    <mc:AlternateContent xmlns:mc="http://schemas.openxmlformats.org/markup-compatibility/2006">
      <mc:Choice Requires="x14">
        <control shapeId="39949" r:id="rId17" name="CommandButton6">
          <controlPr defaultSize="0" print="0" autoLine="0" autoPict="0" r:id="rId18">
            <anchor moveWithCells="1">
              <from>
                <xdr:col>0</xdr:col>
                <xdr:colOff>38100</xdr:colOff>
                <xdr:row>102</xdr:row>
                <xdr:rowOff>19050</xdr:rowOff>
              </from>
              <to>
                <xdr:col>12</xdr:col>
                <xdr:colOff>38100</xdr:colOff>
                <xdr:row>103</xdr:row>
                <xdr:rowOff>142875</xdr:rowOff>
              </to>
            </anchor>
          </controlPr>
        </control>
      </mc:Choice>
      <mc:Fallback>
        <control shapeId="39949" r:id="rId17" name="CommandButton6"/>
      </mc:Fallback>
    </mc:AlternateContent>
    <mc:AlternateContent xmlns:mc="http://schemas.openxmlformats.org/markup-compatibility/2006">
      <mc:Choice Requires="x14">
        <control shapeId="39950" r:id="rId19" name="CommandButton9">
          <controlPr defaultSize="0" print="0" autoLine="0" autoPict="0" r:id="rId20">
            <anchor moveWithCells="1">
              <from>
                <xdr:col>13</xdr:col>
                <xdr:colOff>9525</xdr:colOff>
                <xdr:row>135</xdr:row>
                <xdr:rowOff>28575</xdr:rowOff>
              </from>
              <to>
                <xdr:col>25</xdr:col>
                <xdr:colOff>9525</xdr:colOff>
                <xdr:row>136</xdr:row>
                <xdr:rowOff>152400</xdr:rowOff>
              </to>
            </anchor>
          </controlPr>
        </control>
      </mc:Choice>
      <mc:Fallback>
        <control shapeId="39950" r:id="rId19" name="CommandButton9"/>
      </mc:Fallback>
    </mc:AlternateContent>
    <mc:AlternateContent xmlns:mc="http://schemas.openxmlformats.org/markup-compatibility/2006">
      <mc:Choice Requires="x14">
        <control shapeId="39951" r:id="rId21" name="CommandButton8">
          <controlPr defaultSize="0" print="0" autoLine="0" autoPict="0" r:id="rId22">
            <anchor moveWithCells="1">
              <from>
                <xdr:col>0</xdr:col>
                <xdr:colOff>38100</xdr:colOff>
                <xdr:row>135</xdr:row>
                <xdr:rowOff>28575</xdr:rowOff>
              </from>
              <to>
                <xdr:col>12</xdr:col>
                <xdr:colOff>38100</xdr:colOff>
                <xdr:row>136</xdr:row>
                <xdr:rowOff>152400</xdr:rowOff>
              </to>
            </anchor>
          </controlPr>
        </control>
      </mc:Choice>
      <mc:Fallback>
        <control shapeId="39951" r:id="rId21" name="CommandButton8"/>
      </mc:Fallback>
    </mc:AlternateContent>
    <mc:AlternateContent xmlns:mc="http://schemas.openxmlformats.org/markup-compatibility/2006">
      <mc:Choice Requires="x14">
        <control shapeId="39952" r:id="rId23" name="CommandButton10">
          <controlPr defaultSize="0" print="0" autoLine="0" autoPict="0" r:id="rId24">
            <anchor moveWithCells="1">
              <from>
                <xdr:col>0</xdr:col>
                <xdr:colOff>38100</xdr:colOff>
                <xdr:row>168</xdr:row>
                <xdr:rowOff>19050</xdr:rowOff>
              </from>
              <to>
                <xdr:col>12</xdr:col>
                <xdr:colOff>38100</xdr:colOff>
                <xdr:row>169</xdr:row>
                <xdr:rowOff>142875</xdr:rowOff>
              </to>
            </anchor>
          </controlPr>
        </control>
      </mc:Choice>
      <mc:Fallback>
        <control shapeId="39952" r:id="rId23" name="CommandButton10"/>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9"/>
  <dimension ref="A1:EF98"/>
  <sheetViews>
    <sheetView showGridLines="0" zoomScale="85" zoomScaleNormal="85" zoomScaleSheetLayoutView="85" workbookViewId="0">
      <selection activeCell="AK13" sqref="AK13:AV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561"/>
      <c r="B1" s="561"/>
      <c r="C1" s="561"/>
      <c r="D1" s="561"/>
      <c r="E1" s="561"/>
      <c r="F1" s="561"/>
      <c r="G1" s="562"/>
      <c r="H1" s="563" t="s">
        <v>62</v>
      </c>
      <c r="I1" s="266"/>
      <c r="J1" s="266"/>
      <c r="K1" s="266"/>
      <c r="L1" s="266"/>
      <c r="M1" s="266"/>
      <c r="N1" s="266"/>
      <c r="O1" s="266"/>
      <c r="P1" s="266"/>
      <c r="Q1" s="266"/>
      <c r="R1" s="266"/>
      <c r="S1" s="266"/>
      <c r="T1" s="266"/>
      <c r="U1" s="266"/>
      <c r="V1" s="266"/>
      <c r="W1" s="266"/>
      <c r="X1" s="266"/>
      <c r="Y1" s="267"/>
      <c r="Z1" s="564" t="s">
        <v>517</v>
      </c>
      <c r="AA1" s="266"/>
      <c r="AB1" s="266"/>
      <c r="AC1" s="266"/>
      <c r="AD1" s="266"/>
      <c r="AE1" s="267"/>
      <c r="AF1" s="733" t="str">
        <f>"第9表　課税標準額段階別"&amp; LEFT(表00!AA1,6) &amp; "分所得割額等に関する調
　　　　　　　　　　　　　　　　　　　【その他の所得者】
総　　括　　表"</f>
        <v>第9表　課税標準額段階別平成29年度分所得割額等に関する調
　　　　　　　　　　　　　　　　　　　【その他の所得者】
総　　括　　表</v>
      </c>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565" t="s">
        <v>608</v>
      </c>
      <c r="CZ1" s="565"/>
      <c r="DA1" s="565"/>
      <c r="DB1" s="565"/>
      <c r="DC1" s="565"/>
      <c r="DD1" s="565"/>
      <c r="DE1" s="565"/>
      <c r="DF1" s="565"/>
      <c r="DG1" s="565"/>
      <c r="DH1" s="565"/>
      <c r="DI1" s="565"/>
      <c r="DJ1" s="565"/>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561"/>
      <c r="B2" s="561"/>
      <c r="C2" s="561"/>
      <c r="D2" s="561"/>
      <c r="E2" s="561"/>
      <c r="F2" s="561"/>
      <c r="G2" s="562"/>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554"/>
      <c r="CZ2" s="554"/>
      <c r="DA2" s="554"/>
      <c r="DB2" s="554"/>
      <c r="DC2" s="554"/>
      <c r="DD2" s="554"/>
      <c r="DE2" s="554"/>
      <c r="DF2" s="554"/>
      <c r="DG2" s="554"/>
      <c r="DH2" s="554"/>
      <c r="DI2" s="554"/>
      <c r="DJ2" s="554"/>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596" t="s">
        <v>511</v>
      </c>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573">
        <v>0</v>
      </c>
      <c r="AA3" s="276"/>
      <c r="AB3" s="277"/>
      <c r="AC3" s="555">
        <v>9</v>
      </c>
      <c r="AD3" s="279"/>
      <c r="AE3" s="280"/>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554" t="s">
        <v>515</v>
      </c>
      <c r="CZ3" s="554"/>
      <c r="DA3" s="554"/>
      <c r="DB3" s="554"/>
      <c r="DC3" s="554"/>
      <c r="DD3" s="554"/>
      <c r="DE3" s="554"/>
      <c r="DF3" s="554"/>
      <c r="DG3" s="554"/>
      <c r="DH3" s="554"/>
      <c r="DI3" s="554"/>
      <c r="DJ3" s="55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5" customHeight="1">
      <c r="AK6" s="271" t="s">
        <v>334</v>
      </c>
      <c r="AL6" s="271"/>
      <c r="AM6" s="271"/>
      <c r="AN6" s="271"/>
      <c r="AO6" s="271"/>
      <c r="AP6" s="271"/>
      <c r="AQ6" s="271"/>
      <c r="AR6" s="271"/>
      <c r="AS6" s="271"/>
      <c r="AT6" s="271"/>
      <c r="AU6" s="271"/>
      <c r="AV6" s="271"/>
      <c r="AW6" s="271" t="s">
        <v>335</v>
      </c>
      <c r="AX6" s="271"/>
      <c r="AY6" s="271"/>
      <c r="AZ6" s="271"/>
      <c r="BA6" s="271"/>
      <c r="BB6" s="271"/>
      <c r="BC6" s="271"/>
      <c r="BD6" s="271"/>
      <c r="BE6" s="271"/>
      <c r="BF6" s="271"/>
      <c r="BG6" s="271"/>
      <c r="BH6" s="271"/>
      <c r="BI6" s="271" t="s">
        <v>336</v>
      </c>
      <c r="BJ6" s="271"/>
      <c r="BK6" s="271"/>
      <c r="BL6" s="271"/>
      <c r="BM6" s="271"/>
      <c r="BN6" s="271"/>
      <c r="BO6" s="271"/>
      <c r="BP6" s="271"/>
      <c r="BQ6" s="271"/>
      <c r="BR6" s="271"/>
      <c r="BS6" s="271"/>
      <c r="BT6" s="271"/>
      <c r="BU6" s="271" t="s">
        <v>337</v>
      </c>
      <c r="BV6" s="271"/>
      <c r="BW6" s="271"/>
      <c r="BX6" s="271"/>
      <c r="BY6" s="271"/>
      <c r="BZ6" s="271"/>
      <c r="CA6" s="271"/>
      <c r="CB6" s="271"/>
      <c r="CC6" s="271"/>
      <c r="CD6" s="271"/>
      <c r="CE6" s="271"/>
      <c r="CF6" s="271"/>
      <c r="CG6" s="271" t="s">
        <v>147</v>
      </c>
      <c r="CH6" s="271"/>
      <c r="CI6" s="271"/>
      <c r="CJ6" s="271"/>
      <c r="CK6" s="271"/>
      <c r="CL6" s="271"/>
      <c r="CM6" s="271"/>
      <c r="CN6" s="271"/>
      <c r="CO6" s="271"/>
      <c r="CP6" s="271"/>
      <c r="CQ6" s="271"/>
      <c r="CR6" s="271"/>
      <c r="CS6" s="271"/>
      <c r="CT6" s="271"/>
      <c r="CU6" s="271"/>
      <c r="CV6" s="271" t="s">
        <v>148</v>
      </c>
      <c r="CW6" s="271"/>
      <c r="CX6" s="271"/>
      <c r="CY6" s="271"/>
      <c r="CZ6" s="271"/>
      <c r="DA6" s="271"/>
      <c r="DB6" s="271"/>
      <c r="DC6" s="271"/>
      <c r="DD6" s="271"/>
      <c r="DE6" s="271"/>
      <c r="DF6" s="271"/>
      <c r="DG6" s="271"/>
      <c r="DH6" s="271"/>
      <c r="DI6" s="271"/>
      <c r="DJ6" s="271"/>
      <c r="DK6" s="271" t="s">
        <v>149</v>
      </c>
      <c r="DL6" s="271"/>
      <c r="DM6" s="271"/>
      <c r="DN6" s="271"/>
      <c r="DO6" s="271"/>
      <c r="DP6" s="271"/>
      <c r="DQ6" s="271"/>
      <c r="DR6" s="271"/>
      <c r="DS6" s="271"/>
      <c r="DT6" s="271"/>
      <c r="DU6" s="271"/>
      <c r="DV6" s="271"/>
      <c r="DW6" s="271"/>
      <c r="DX6" s="271"/>
      <c r="DY6" s="271"/>
    </row>
    <row r="7" spans="1:135" ht="15" customHeight="1">
      <c r="A7" s="522" t="s">
        <v>338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339</v>
      </c>
      <c r="AC7" s="201"/>
      <c r="AD7" s="201"/>
      <c r="AE7" s="201"/>
      <c r="AF7" s="201"/>
      <c r="AG7" s="201"/>
      <c r="AH7" s="201"/>
      <c r="AI7" s="201"/>
      <c r="AJ7" s="202"/>
      <c r="AK7" s="245" t="s">
        <v>739</v>
      </c>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7"/>
      <c r="CG7" s="200" t="s">
        <v>134</v>
      </c>
      <c r="CH7" s="201"/>
      <c r="CI7" s="201"/>
      <c r="CJ7" s="201"/>
      <c r="CK7" s="201"/>
      <c r="CL7" s="201"/>
      <c r="CM7" s="201"/>
      <c r="CN7" s="201"/>
      <c r="CO7" s="201"/>
      <c r="CP7" s="201"/>
      <c r="CQ7" s="201"/>
      <c r="CR7" s="201"/>
      <c r="CS7" s="201"/>
      <c r="CT7" s="201"/>
      <c r="CU7" s="202"/>
      <c r="CV7" s="200" t="s">
        <v>135</v>
      </c>
      <c r="CW7" s="201"/>
      <c r="CX7" s="201"/>
      <c r="CY7" s="201"/>
      <c r="CZ7" s="201"/>
      <c r="DA7" s="201"/>
      <c r="DB7" s="201"/>
      <c r="DC7" s="201"/>
      <c r="DD7" s="201"/>
      <c r="DE7" s="201"/>
      <c r="DF7" s="201"/>
      <c r="DG7" s="201"/>
      <c r="DH7" s="201"/>
      <c r="DI7" s="201"/>
      <c r="DJ7" s="202"/>
      <c r="DK7" s="200" t="s">
        <v>367</v>
      </c>
      <c r="DL7" s="201"/>
      <c r="DM7" s="201"/>
      <c r="DN7" s="201"/>
      <c r="DO7" s="201"/>
      <c r="DP7" s="201"/>
      <c r="DQ7" s="201"/>
      <c r="DR7" s="201"/>
      <c r="DS7" s="201"/>
      <c r="DT7" s="201"/>
      <c r="DU7" s="201"/>
      <c r="DV7" s="201"/>
      <c r="DW7" s="201"/>
      <c r="DX7" s="201"/>
      <c r="DY7" s="202"/>
    </row>
    <row r="8" spans="1:135"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00" t="s">
        <v>366</v>
      </c>
      <c r="AL8" s="1456"/>
      <c r="AM8" s="1456"/>
      <c r="AN8" s="1456"/>
      <c r="AO8" s="1456"/>
      <c r="AP8" s="1456"/>
      <c r="AQ8" s="1456"/>
      <c r="AR8" s="1456"/>
      <c r="AS8" s="1456"/>
      <c r="AT8" s="1456"/>
      <c r="AU8" s="1456"/>
      <c r="AV8" s="1456"/>
      <c r="AW8" s="1456"/>
      <c r="AX8" s="1456"/>
      <c r="AY8" s="1456"/>
      <c r="AZ8" s="1456"/>
      <c r="BA8" s="1456"/>
      <c r="BB8" s="1456"/>
      <c r="BC8" s="1456"/>
      <c r="BD8" s="1456"/>
      <c r="BE8" s="1456"/>
      <c r="BF8" s="1456"/>
      <c r="BG8" s="1456"/>
      <c r="BH8" s="1457"/>
      <c r="BI8" s="200" t="s">
        <v>376</v>
      </c>
      <c r="BJ8" s="201"/>
      <c r="BK8" s="201"/>
      <c r="BL8" s="201"/>
      <c r="BM8" s="201"/>
      <c r="BN8" s="201"/>
      <c r="BO8" s="201"/>
      <c r="BP8" s="201"/>
      <c r="BQ8" s="201"/>
      <c r="BR8" s="201"/>
      <c r="BS8" s="201"/>
      <c r="BT8" s="201"/>
      <c r="BU8" s="246"/>
      <c r="BV8" s="246"/>
      <c r="BW8" s="246"/>
      <c r="BX8" s="246"/>
      <c r="BY8" s="246"/>
      <c r="BZ8" s="246"/>
      <c r="CA8" s="246"/>
      <c r="CB8" s="246"/>
      <c r="CC8" s="246"/>
      <c r="CD8" s="246"/>
      <c r="CE8" s="246"/>
      <c r="CF8" s="247"/>
      <c r="CG8" s="219"/>
      <c r="CH8" s="220"/>
      <c r="CI8" s="220"/>
      <c r="CJ8" s="220"/>
      <c r="CK8" s="220"/>
      <c r="CL8" s="220"/>
      <c r="CM8" s="220"/>
      <c r="CN8" s="220"/>
      <c r="CO8" s="220"/>
      <c r="CP8" s="220"/>
      <c r="CQ8" s="220"/>
      <c r="CR8" s="220"/>
      <c r="CS8" s="220"/>
      <c r="CT8" s="220"/>
      <c r="CU8" s="221"/>
      <c r="CV8" s="219"/>
      <c r="CW8" s="220"/>
      <c r="CX8" s="220"/>
      <c r="CY8" s="220"/>
      <c r="CZ8" s="220"/>
      <c r="DA8" s="220"/>
      <c r="DB8" s="220"/>
      <c r="DC8" s="220"/>
      <c r="DD8" s="220"/>
      <c r="DE8" s="220"/>
      <c r="DF8" s="220"/>
      <c r="DG8" s="220"/>
      <c r="DH8" s="220"/>
      <c r="DI8" s="220"/>
      <c r="DJ8" s="221"/>
      <c r="DK8" s="219"/>
      <c r="DL8" s="220"/>
      <c r="DM8" s="220"/>
      <c r="DN8" s="220"/>
      <c r="DO8" s="220"/>
      <c r="DP8" s="220"/>
      <c r="DQ8" s="220"/>
      <c r="DR8" s="220"/>
      <c r="DS8" s="220"/>
      <c r="DT8" s="220"/>
      <c r="DU8" s="220"/>
      <c r="DV8" s="220"/>
      <c r="DW8" s="220"/>
      <c r="DX8" s="220"/>
      <c r="DY8" s="221"/>
    </row>
    <row r="9" spans="1:135"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1500"/>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2"/>
      <c r="BI9" s="219"/>
      <c r="BJ9" s="220"/>
      <c r="BK9" s="220"/>
      <c r="BL9" s="220"/>
      <c r="BM9" s="220"/>
      <c r="BN9" s="220"/>
      <c r="BO9" s="220"/>
      <c r="BP9" s="220"/>
      <c r="BQ9" s="220"/>
      <c r="BR9" s="220"/>
      <c r="BS9" s="220"/>
      <c r="BT9" s="220"/>
      <c r="BU9" s="295" t="s">
        <v>0</v>
      </c>
      <c r="BV9" s="296"/>
      <c r="BW9" s="296"/>
      <c r="BX9" s="296"/>
      <c r="BY9" s="296"/>
      <c r="BZ9" s="296"/>
      <c r="CA9" s="296"/>
      <c r="CB9" s="296"/>
      <c r="CC9" s="296"/>
      <c r="CD9" s="296"/>
      <c r="CE9" s="296"/>
      <c r="CF9" s="297"/>
      <c r="CG9" s="219"/>
      <c r="CH9" s="220"/>
      <c r="CI9" s="220"/>
      <c r="CJ9" s="220"/>
      <c r="CK9" s="220"/>
      <c r="CL9" s="220"/>
      <c r="CM9" s="220"/>
      <c r="CN9" s="220"/>
      <c r="CO9" s="220"/>
      <c r="CP9" s="220"/>
      <c r="CQ9" s="220"/>
      <c r="CR9" s="220"/>
      <c r="CS9" s="220"/>
      <c r="CT9" s="220"/>
      <c r="CU9" s="221"/>
      <c r="CV9" s="219"/>
      <c r="CW9" s="220"/>
      <c r="CX9" s="220"/>
      <c r="CY9" s="220"/>
      <c r="CZ9" s="220"/>
      <c r="DA9" s="220"/>
      <c r="DB9" s="220"/>
      <c r="DC9" s="220"/>
      <c r="DD9" s="220"/>
      <c r="DE9" s="220"/>
      <c r="DF9" s="220"/>
      <c r="DG9" s="220"/>
      <c r="DH9" s="220"/>
      <c r="DI9" s="220"/>
      <c r="DJ9" s="221"/>
      <c r="DK9" s="219"/>
      <c r="DL9" s="220"/>
      <c r="DM9" s="220"/>
      <c r="DN9" s="220"/>
      <c r="DO9" s="220"/>
      <c r="DP9" s="220"/>
      <c r="DQ9" s="220"/>
      <c r="DR9" s="220"/>
      <c r="DS9" s="220"/>
      <c r="DT9" s="220"/>
      <c r="DU9" s="220"/>
      <c r="DV9" s="220"/>
      <c r="DW9" s="220"/>
      <c r="DX9" s="220"/>
      <c r="DY9" s="221"/>
    </row>
    <row r="10" spans="1:135"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00" t="s">
        <v>269</v>
      </c>
      <c r="AL10" s="1456"/>
      <c r="AM10" s="1456"/>
      <c r="AN10" s="1456"/>
      <c r="AO10" s="1456"/>
      <c r="AP10" s="1456"/>
      <c r="AQ10" s="1456"/>
      <c r="AR10" s="1456"/>
      <c r="AS10" s="1456"/>
      <c r="AT10" s="1456"/>
      <c r="AU10" s="1456"/>
      <c r="AV10" s="1457"/>
      <c r="AW10" s="200" t="s">
        <v>270</v>
      </c>
      <c r="AX10" s="1456"/>
      <c r="AY10" s="1456"/>
      <c r="AZ10" s="1456"/>
      <c r="BA10" s="1456"/>
      <c r="BB10" s="1456"/>
      <c r="BC10" s="1456"/>
      <c r="BD10" s="1456"/>
      <c r="BE10" s="1456"/>
      <c r="BF10" s="1456"/>
      <c r="BG10" s="1456"/>
      <c r="BH10" s="1457"/>
      <c r="BI10" s="219"/>
      <c r="BJ10" s="220"/>
      <c r="BK10" s="220"/>
      <c r="BL10" s="220"/>
      <c r="BM10" s="220"/>
      <c r="BN10" s="220"/>
      <c r="BO10" s="220"/>
      <c r="BP10" s="220"/>
      <c r="BQ10" s="220"/>
      <c r="BR10" s="220"/>
      <c r="BS10" s="220"/>
      <c r="BT10" s="220"/>
      <c r="BU10" s="234"/>
      <c r="BV10" s="235"/>
      <c r="BW10" s="235"/>
      <c r="BX10" s="235"/>
      <c r="BY10" s="235"/>
      <c r="BZ10" s="235"/>
      <c r="CA10" s="235"/>
      <c r="CB10" s="235"/>
      <c r="CC10" s="235"/>
      <c r="CD10" s="235"/>
      <c r="CE10" s="235"/>
      <c r="CF10" s="236"/>
      <c r="CG10" s="219"/>
      <c r="CH10" s="220"/>
      <c r="CI10" s="220"/>
      <c r="CJ10" s="220"/>
      <c r="CK10" s="220"/>
      <c r="CL10" s="220"/>
      <c r="CM10" s="220"/>
      <c r="CN10" s="220"/>
      <c r="CO10" s="220"/>
      <c r="CP10" s="220"/>
      <c r="CQ10" s="220"/>
      <c r="CR10" s="220"/>
      <c r="CS10" s="220"/>
      <c r="CT10" s="220"/>
      <c r="CU10" s="221"/>
      <c r="CV10" s="219"/>
      <c r="CW10" s="220"/>
      <c r="CX10" s="220"/>
      <c r="CY10" s="220"/>
      <c r="CZ10" s="220"/>
      <c r="DA10" s="220"/>
      <c r="DB10" s="220"/>
      <c r="DC10" s="220"/>
      <c r="DD10" s="220"/>
      <c r="DE10" s="220"/>
      <c r="DF10" s="220"/>
      <c r="DG10" s="220"/>
      <c r="DH10" s="220"/>
      <c r="DI10" s="220"/>
      <c r="DJ10" s="221"/>
      <c r="DK10" s="219"/>
      <c r="DL10" s="220"/>
      <c r="DM10" s="220"/>
      <c r="DN10" s="220"/>
      <c r="DO10" s="220"/>
      <c r="DP10" s="220"/>
      <c r="DQ10" s="220"/>
      <c r="DR10" s="220"/>
      <c r="DS10" s="220"/>
      <c r="DT10" s="220"/>
      <c r="DU10" s="220"/>
      <c r="DV10" s="220"/>
      <c r="DW10" s="220"/>
      <c r="DX10" s="220"/>
      <c r="DY10" s="221"/>
    </row>
    <row r="11" spans="1:135"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1458"/>
      <c r="AL11" s="1503"/>
      <c r="AM11" s="1503"/>
      <c r="AN11" s="1503"/>
      <c r="AO11" s="1503"/>
      <c r="AP11" s="1503"/>
      <c r="AQ11" s="1503"/>
      <c r="AR11" s="1503"/>
      <c r="AS11" s="1503"/>
      <c r="AT11" s="1503"/>
      <c r="AU11" s="1503"/>
      <c r="AV11" s="1460"/>
      <c r="AW11" s="1458"/>
      <c r="AX11" s="1503"/>
      <c r="AY11" s="1503"/>
      <c r="AZ11" s="1503"/>
      <c r="BA11" s="1503"/>
      <c r="BB11" s="1503"/>
      <c r="BC11" s="1503"/>
      <c r="BD11" s="1503"/>
      <c r="BE11" s="1503"/>
      <c r="BF11" s="1503"/>
      <c r="BG11" s="1503"/>
      <c r="BH11" s="1460"/>
      <c r="BI11" s="219"/>
      <c r="BJ11" s="220"/>
      <c r="BK11" s="220"/>
      <c r="BL11" s="220"/>
      <c r="BM11" s="220"/>
      <c r="BN11" s="220"/>
      <c r="BO11" s="220"/>
      <c r="BP11" s="220"/>
      <c r="BQ11" s="220"/>
      <c r="BR11" s="220"/>
      <c r="BS11" s="220"/>
      <c r="BT11" s="220"/>
      <c r="BU11" s="234"/>
      <c r="BV11" s="235"/>
      <c r="BW11" s="235"/>
      <c r="BX11" s="235"/>
      <c r="BY11" s="235"/>
      <c r="BZ11" s="235"/>
      <c r="CA11" s="235"/>
      <c r="CB11" s="235"/>
      <c r="CC11" s="235"/>
      <c r="CD11" s="235"/>
      <c r="CE11" s="235"/>
      <c r="CF11" s="236"/>
      <c r="CG11" s="219"/>
      <c r="CH11" s="220"/>
      <c r="CI11" s="220"/>
      <c r="CJ11" s="220"/>
      <c r="CK11" s="220"/>
      <c r="CL11" s="220"/>
      <c r="CM11" s="220"/>
      <c r="CN11" s="220"/>
      <c r="CO11" s="220"/>
      <c r="CP11" s="220"/>
      <c r="CQ11" s="220"/>
      <c r="CR11" s="220"/>
      <c r="CS11" s="220"/>
      <c r="CT11" s="220"/>
      <c r="CU11" s="221"/>
      <c r="CV11" s="219"/>
      <c r="CW11" s="220"/>
      <c r="CX11" s="220"/>
      <c r="CY11" s="220"/>
      <c r="CZ11" s="220"/>
      <c r="DA11" s="220"/>
      <c r="DB11" s="220"/>
      <c r="DC11" s="220"/>
      <c r="DD11" s="220"/>
      <c r="DE11" s="220"/>
      <c r="DF11" s="220"/>
      <c r="DG11" s="220"/>
      <c r="DH11" s="220"/>
      <c r="DI11" s="220"/>
      <c r="DJ11" s="221"/>
      <c r="DK11" s="219"/>
      <c r="DL11" s="220"/>
      <c r="DM11" s="220"/>
      <c r="DN11" s="220"/>
      <c r="DO11" s="220"/>
      <c r="DP11" s="220"/>
      <c r="DQ11" s="220"/>
      <c r="DR11" s="220"/>
      <c r="DS11" s="220"/>
      <c r="DT11" s="220"/>
      <c r="DU11" s="220"/>
      <c r="DV11" s="220"/>
      <c r="DW11" s="220"/>
      <c r="DX11" s="220"/>
      <c r="DY11" s="221"/>
    </row>
    <row r="12" spans="1:135"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495" t="s">
        <v>796</v>
      </c>
      <c r="AL12" s="496"/>
      <c r="AM12" s="496"/>
      <c r="AN12" s="496"/>
      <c r="AO12" s="496"/>
      <c r="AP12" s="496"/>
      <c r="AQ12" s="496"/>
      <c r="AR12" s="496"/>
      <c r="AS12" s="496"/>
      <c r="AT12" s="496"/>
      <c r="AU12" s="496"/>
      <c r="AV12" s="497"/>
      <c r="AW12" s="495" t="s">
        <v>796</v>
      </c>
      <c r="AX12" s="496"/>
      <c r="AY12" s="496"/>
      <c r="AZ12" s="496"/>
      <c r="BA12" s="496"/>
      <c r="BB12" s="496"/>
      <c r="BC12" s="496"/>
      <c r="BD12" s="496"/>
      <c r="BE12" s="496"/>
      <c r="BF12" s="496"/>
      <c r="BG12" s="496"/>
      <c r="BH12" s="497"/>
      <c r="BI12" s="495" t="s">
        <v>796</v>
      </c>
      <c r="BJ12" s="496"/>
      <c r="BK12" s="496"/>
      <c r="BL12" s="496"/>
      <c r="BM12" s="496"/>
      <c r="BN12" s="496"/>
      <c r="BO12" s="496"/>
      <c r="BP12" s="496"/>
      <c r="BQ12" s="496"/>
      <c r="BR12" s="496"/>
      <c r="BS12" s="496"/>
      <c r="BT12" s="497"/>
      <c r="BU12" s="495" t="s">
        <v>796</v>
      </c>
      <c r="BV12" s="496"/>
      <c r="BW12" s="496"/>
      <c r="BX12" s="496"/>
      <c r="BY12" s="496"/>
      <c r="BZ12" s="496"/>
      <c r="CA12" s="496"/>
      <c r="CB12" s="496"/>
      <c r="CC12" s="496"/>
      <c r="CD12" s="496"/>
      <c r="CE12" s="496"/>
      <c r="CF12" s="497"/>
      <c r="CG12" s="535" t="s">
        <v>340</v>
      </c>
      <c r="CH12" s="536"/>
      <c r="CI12" s="536"/>
      <c r="CJ12" s="536"/>
      <c r="CK12" s="536"/>
      <c r="CL12" s="536"/>
      <c r="CM12" s="536"/>
      <c r="CN12" s="536"/>
      <c r="CO12" s="536"/>
      <c r="CP12" s="536"/>
      <c r="CQ12" s="536"/>
      <c r="CR12" s="536"/>
      <c r="CS12" s="536"/>
      <c r="CT12" s="536"/>
      <c r="CU12" s="537"/>
      <c r="CV12" s="535" t="s">
        <v>340</v>
      </c>
      <c r="CW12" s="536"/>
      <c r="CX12" s="536"/>
      <c r="CY12" s="536"/>
      <c r="CZ12" s="536"/>
      <c r="DA12" s="536"/>
      <c r="DB12" s="536"/>
      <c r="DC12" s="536"/>
      <c r="DD12" s="536"/>
      <c r="DE12" s="536"/>
      <c r="DF12" s="536"/>
      <c r="DG12" s="536"/>
      <c r="DH12" s="536"/>
      <c r="DI12" s="536"/>
      <c r="DJ12" s="537"/>
      <c r="DK12" s="535" t="s">
        <v>340</v>
      </c>
      <c r="DL12" s="536"/>
      <c r="DM12" s="536"/>
      <c r="DN12" s="536"/>
      <c r="DO12" s="536"/>
      <c r="DP12" s="536"/>
      <c r="DQ12" s="536"/>
      <c r="DR12" s="536"/>
      <c r="DS12" s="536"/>
      <c r="DT12" s="536"/>
      <c r="DU12" s="536"/>
      <c r="DV12" s="536"/>
      <c r="DW12" s="536"/>
      <c r="DX12" s="536"/>
      <c r="DY12" s="537"/>
    </row>
    <row r="13" spans="1:135" ht="24.7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531">
        <v>0</v>
      </c>
      <c r="AC13" s="516"/>
      <c r="AD13" s="532"/>
      <c r="AE13" s="515">
        <v>1</v>
      </c>
      <c r="AF13" s="516"/>
      <c r="AG13" s="532"/>
      <c r="AH13" s="515">
        <v>0</v>
      </c>
      <c r="AI13" s="516"/>
      <c r="AJ13" s="517"/>
      <c r="AK13" s="1447">
        <v>362</v>
      </c>
      <c r="AL13" s="1447"/>
      <c r="AM13" s="1447"/>
      <c r="AN13" s="1447"/>
      <c r="AO13" s="1447"/>
      <c r="AP13" s="1447"/>
      <c r="AQ13" s="1447"/>
      <c r="AR13" s="1447"/>
      <c r="AS13" s="1447"/>
      <c r="AT13" s="1447"/>
      <c r="AU13" s="1447"/>
      <c r="AV13" s="1447"/>
      <c r="AW13" s="1504">
        <v>968</v>
      </c>
      <c r="AX13" s="1504"/>
      <c r="AY13" s="1504"/>
      <c r="AZ13" s="1504"/>
      <c r="BA13" s="1504"/>
      <c r="BB13" s="1504"/>
      <c r="BC13" s="1504"/>
      <c r="BD13" s="1504"/>
      <c r="BE13" s="1504"/>
      <c r="BF13" s="1504"/>
      <c r="BG13" s="1504"/>
      <c r="BH13" s="1504"/>
      <c r="BI13" s="412">
        <f t="shared" ref="BI13:BI21" si="0">SUM(AK13:BH13)</f>
        <v>1330</v>
      </c>
      <c r="BJ13" s="595"/>
      <c r="BK13" s="595"/>
      <c r="BL13" s="595"/>
      <c r="BM13" s="595"/>
      <c r="BN13" s="595"/>
      <c r="BO13" s="595"/>
      <c r="BP13" s="595"/>
      <c r="BQ13" s="595"/>
      <c r="BR13" s="595"/>
      <c r="BS13" s="595"/>
      <c r="BT13" s="595"/>
      <c r="BU13" s="1505">
        <v>3</v>
      </c>
      <c r="BV13" s="1506"/>
      <c r="BW13" s="1506"/>
      <c r="BX13" s="1506"/>
      <c r="BY13" s="1506"/>
      <c r="BZ13" s="1506"/>
      <c r="CA13" s="1506"/>
      <c r="CB13" s="1506"/>
      <c r="CC13" s="1506"/>
      <c r="CD13" s="1506"/>
      <c r="CE13" s="1506"/>
      <c r="CF13" s="1507"/>
      <c r="CG13" s="1483">
        <v>1053031</v>
      </c>
      <c r="CH13" s="1508"/>
      <c r="CI13" s="1508"/>
      <c r="CJ13" s="1508"/>
      <c r="CK13" s="1508"/>
      <c r="CL13" s="1508"/>
      <c r="CM13" s="1508"/>
      <c r="CN13" s="1508"/>
      <c r="CO13" s="1508"/>
      <c r="CP13" s="1508"/>
      <c r="CQ13" s="1508"/>
      <c r="CR13" s="1508"/>
      <c r="CS13" s="1508"/>
      <c r="CT13" s="1508"/>
      <c r="CU13" s="1509"/>
      <c r="CV13" s="1483">
        <v>984101</v>
      </c>
      <c r="CW13" s="1508"/>
      <c r="CX13" s="1508"/>
      <c r="CY13" s="1508"/>
      <c r="CZ13" s="1508"/>
      <c r="DA13" s="1508"/>
      <c r="DB13" s="1508"/>
      <c r="DC13" s="1508"/>
      <c r="DD13" s="1508"/>
      <c r="DE13" s="1508"/>
      <c r="DF13" s="1508"/>
      <c r="DG13" s="1508"/>
      <c r="DH13" s="1508"/>
      <c r="DI13" s="1508"/>
      <c r="DJ13" s="1508"/>
      <c r="DK13" s="1483">
        <v>68930</v>
      </c>
      <c r="DL13" s="1508"/>
      <c r="DM13" s="1508"/>
      <c r="DN13" s="1508"/>
      <c r="DO13" s="1508"/>
      <c r="DP13" s="1508"/>
      <c r="DQ13" s="1508"/>
      <c r="DR13" s="1508"/>
      <c r="DS13" s="1508"/>
      <c r="DT13" s="1508"/>
      <c r="DU13" s="1508"/>
      <c r="DV13" s="1508"/>
      <c r="DW13" s="1508"/>
      <c r="DX13" s="1508"/>
      <c r="DY13" s="1510"/>
    </row>
    <row r="14" spans="1:135"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508">
        <v>0</v>
      </c>
      <c r="AC14" s="509"/>
      <c r="AD14" s="510"/>
      <c r="AE14" s="511">
        <v>2</v>
      </c>
      <c r="AF14" s="509"/>
      <c r="AG14" s="510"/>
      <c r="AH14" s="511">
        <v>0</v>
      </c>
      <c r="AI14" s="509"/>
      <c r="AJ14" s="512"/>
      <c r="AK14" s="1448">
        <v>9616</v>
      </c>
      <c r="AL14" s="1448"/>
      <c r="AM14" s="1448"/>
      <c r="AN14" s="1448"/>
      <c r="AO14" s="1448"/>
      <c r="AP14" s="1448"/>
      <c r="AQ14" s="1448"/>
      <c r="AR14" s="1448"/>
      <c r="AS14" s="1448"/>
      <c r="AT14" s="1448"/>
      <c r="AU14" s="1448"/>
      <c r="AV14" s="1448"/>
      <c r="AW14" s="1511">
        <v>439</v>
      </c>
      <c r="AX14" s="1511"/>
      <c r="AY14" s="1511"/>
      <c r="AZ14" s="1511"/>
      <c r="BA14" s="1511"/>
      <c r="BB14" s="1511"/>
      <c r="BC14" s="1511"/>
      <c r="BD14" s="1511"/>
      <c r="BE14" s="1511"/>
      <c r="BF14" s="1511"/>
      <c r="BG14" s="1511"/>
      <c r="BH14" s="1511"/>
      <c r="BI14" s="330">
        <f t="shared" si="0"/>
        <v>10055</v>
      </c>
      <c r="BJ14" s="331"/>
      <c r="BK14" s="331"/>
      <c r="BL14" s="331"/>
      <c r="BM14" s="331"/>
      <c r="BN14" s="331"/>
      <c r="BO14" s="331"/>
      <c r="BP14" s="331"/>
      <c r="BQ14" s="331"/>
      <c r="BR14" s="331"/>
      <c r="BS14" s="331"/>
      <c r="BT14" s="331"/>
      <c r="BU14" s="1448">
        <v>26</v>
      </c>
      <c r="BV14" s="1448"/>
      <c r="BW14" s="1448"/>
      <c r="BX14" s="1448"/>
      <c r="BY14" s="1448"/>
      <c r="BZ14" s="1448"/>
      <c r="CA14" s="1448"/>
      <c r="CB14" s="1448"/>
      <c r="CC14" s="1448"/>
      <c r="CD14" s="1448"/>
      <c r="CE14" s="1448"/>
      <c r="CF14" s="1448"/>
      <c r="CG14" s="1511">
        <v>13298944</v>
      </c>
      <c r="CH14" s="1511"/>
      <c r="CI14" s="1511"/>
      <c r="CJ14" s="1511"/>
      <c r="CK14" s="1511"/>
      <c r="CL14" s="1511"/>
      <c r="CM14" s="1511"/>
      <c r="CN14" s="1511"/>
      <c r="CO14" s="1511"/>
      <c r="CP14" s="1511"/>
      <c r="CQ14" s="1511"/>
      <c r="CR14" s="1511"/>
      <c r="CS14" s="1511"/>
      <c r="CT14" s="1511"/>
      <c r="CU14" s="1511"/>
      <c r="CV14" s="1511">
        <v>8368076</v>
      </c>
      <c r="CW14" s="1511"/>
      <c r="CX14" s="1511"/>
      <c r="CY14" s="1511"/>
      <c r="CZ14" s="1511"/>
      <c r="DA14" s="1511"/>
      <c r="DB14" s="1511"/>
      <c r="DC14" s="1511"/>
      <c r="DD14" s="1511"/>
      <c r="DE14" s="1511"/>
      <c r="DF14" s="1511"/>
      <c r="DG14" s="1511"/>
      <c r="DH14" s="1511"/>
      <c r="DI14" s="1511"/>
      <c r="DJ14" s="1487"/>
      <c r="DK14" s="1511">
        <v>4930868</v>
      </c>
      <c r="DL14" s="1511"/>
      <c r="DM14" s="1511"/>
      <c r="DN14" s="1511"/>
      <c r="DO14" s="1511"/>
      <c r="DP14" s="1511"/>
      <c r="DQ14" s="1511"/>
      <c r="DR14" s="1511"/>
      <c r="DS14" s="1511"/>
      <c r="DT14" s="1511"/>
      <c r="DU14" s="1511"/>
      <c r="DV14" s="1511"/>
      <c r="DW14" s="1511"/>
      <c r="DX14" s="1511"/>
      <c r="DY14" s="1516"/>
    </row>
    <row r="15" spans="1:135"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508">
        <v>0</v>
      </c>
      <c r="AC15" s="509"/>
      <c r="AD15" s="510"/>
      <c r="AE15" s="511">
        <v>3</v>
      </c>
      <c r="AF15" s="509"/>
      <c r="AG15" s="510"/>
      <c r="AH15" s="511">
        <v>0</v>
      </c>
      <c r="AI15" s="509"/>
      <c r="AJ15" s="512"/>
      <c r="AK15" s="1511">
        <v>2295</v>
      </c>
      <c r="AL15" s="1513"/>
      <c r="AM15" s="1513"/>
      <c r="AN15" s="1513"/>
      <c r="AO15" s="1513"/>
      <c r="AP15" s="1513"/>
      <c r="AQ15" s="1513"/>
      <c r="AR15" s="1513"/>
      <c r="AS15" s="1513"/>
      <c r="AT15" s="1513"/>
      <c r="AU15" s="1513"/>
      <c r="AV15" s="1513"/>
      <c r="AW15" s="1511">
        <v>22</v>
      </c>
      <c r="AX15" s="1513"/>
      <c r="AY15" s="1513"/>
      <c r="AZ15" s="1513"/>
      <c r="BA15" s="1513"/>
      <c r="BB15" s="1513"/>
      <c r="BC15" s="1513"/>
      <c r="BD15" s="1513"/>
      <c r="BE15" s="1513"/>
      <c r="BF15" s="1513"/>
      <c r="BG15" s="1513"/>
      <c r="BH15" s="1513"/>
      <c r="BI15" s="330">
        <f t="shared" si="0"/>
        <v>2317</v>
      </c>
      <c r="BJ15" s="331"/>
      <c r="BK15" s="331"/>
      <c r="BL15" s="331"/>
      <c r="BM15" s="331"/>
      <c r="BN15" s="331"/>
      <c r="BO15" s="331"/>
      <c r="BP15" s="331"/>
      <c r="BQ15" s="331"/>
      <c r="BR15" s="331"/>
      <c r="BS15" s="331"/>
      <c r="BT15" s="331"/>
      <c r="BU15" s="1511"/>
      <c r="BV15" s="1513"/>
      <c r="BW15" s="1513"/>
      <c r="BX15" s="1513"/>
      <c r="BY15" s="1513"/>
      <c r="BZ15" s="1513"/>
      <c r="CA15" s="1513"/>
      <c r="CB15" s="1513"/>
      <c r="CC15" s="1513"/>
      <c r="CD15" s="1513"/>
      <c r="CE15" s="1513"/>
      <c r="CF15" s="1513"/>
      <c r="CG15" s="1511">
        <v>5111829</v>
      </c>
      <c r="CH15" s="1511"/>
      <c r="CI15" s="1511"/>
      <c r="CJ15" s="1511"/>
      <c r="CK15" s="1511"/>
      <c r="CL15" s="1511"/>
      <c r="CM15" s="1511"/>
      <c r="CN15" s="1511"/>
      <c r="CO15" s="1511"/>
      <c r="CP15" s="1511"/>
      <c r="CQ15" s="1511"/>
      <c r="CR15" s="1511"/>
      <c r="CS15" s="1511"/>
      <c r="CT15" s="1511"/>
      <c r="CU15" s="1511"/>
      <c r="CV15" s="1511">
        <v>2042060</v>
      </c>
      <c r="CW15" s="1511"/>
      <c r="CX15" s="1511"/>
      <c r="CY15" s="1511"/>
      <c r="CZ15" s="1511"/>
      <c r="DA15" s="1511"/>
      <c r="DB15" s="1511"/>
      <c r="DC15" s="1511"/>
      <c r="DD15" s="1511"/>
      <c r="DE15" s="1511"/>
      <c r="DF15" s="1511"/>
      <c r="DG15" s="1511"/>
      <c r="DH15" s="1511"/>
      <c r="DI15" s="1511"/>
      <c r="DJ15" s="1487"/>
      <c r="DK15" s="1511">
        <v>3069769</v>
      </c>
      <c r="DL15" s="1511"/>
      <c r="DM15" s="1511"/>
      <c r="DN15" s="1511"/>
      <c r="DO15" s="1511"/>
      <c r="DP15" s="1511"/>
      <c r="DQ15" s="1511"/>
      <c r="DR15" s="1511"/>
      <c r="DS15" s="1511"/>
      <c r="DT15" s="1511"/>
      <c r="DU15" s="1511"/>
      <c r="DV15" s="1511"/>
      <c r="DW15" s="1511"/>
      <c r="DX15" s="1511"/>
      <c r="DY15" s="1516"/>
    </row>
    <row r="16" spans="1:135"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508">
        <v>0</v>
      </c>
      <c r="AC16" s="509"/>
      <c r="AD16" s="510"/>
      <c r="AE16" s="511">
        <v>4</v>
      </c>
      <c r="AF16" s="509"/>
      <c r="AG16" s="510"/>
      <c r="AH16" s="511">
        <v>0</v>
      </c>
      <c r="AI16" s="509"/>
      <c r="AJ16" s="512"/>
      <c r="AK16" s="1511">
        <v>437</v>
      </c>
      <c r="AL16" s="1513"/>
      <c r="AM16" s="1513"/>
      <c r="AN16" s="1513"/>
      <c r="AO16" s="1513"/>
      <c r="AP16" s="1513"/>
      <c r="AQ16" s="1513"/>
      <c r="AR16" s="1513"/>
      <c r="AS16" s="1513"/>
      <c r="AT16" s="1513"/>
      <c r="AU16" s="1513"/>
      <c r="AV16" s="1513"/>
      <c r="AW16" s="1511">
        <v>3</v>
      </c>
      <c r="AX16" s="1513"/>
      <c r="AY16" s="1513"/>
      <c r="AZ16" s="1513"/>
      <c r="BA16" s="1513"/>
      <c r="BB16" s="1513"/>
      <c r="BC16" s="1513"/>
      <c r="BD16" s="1513"/>
      <c r="BE16" s="1513"/>
      <c r="BF16" s="1513"/>
      <c r="BG16" s="1513"/>
      <c r="BH16" s="1513"/>
      <c r="BI16" s="330">
        <f t="shared" si="0"/>
        <v>440</v>
      </c>
      <c r="BJ16" s="331"/>
      <c r="BK16" s="331"/>
      <c r="BL16" s="331"/>
      <c r="BM16" s="331"/>
      <c r="BN16" s="331"/>
      <c r="BO16" s="331"/>
      <c r="BP16" s="331"/>
      <c r="BQ16" s="331"/>
      <c r="BR16" s="331"/>
      <c r="BS16" s="331"/>
      <c r="BT16" s="331"/>
      <c r="BU16" s="1511"/>
      <c r="BV16" s="1513"/>
      <c r="BW16" s="1513"/>
      <c r="BX16" s="1513"/>
      <c r="BY16" s="1513"/>
      <c r="BZ16" s="1513"/>
      <c r="CA16" s="1513"/>
      <c r="CB16" s="1513"/>
      <c r="CC16" s="1513"/>
      <c r="CD16" s="1513"/>
      <c r="CE16" s="1513"/>
      <c r="CF16" s="1513"/>
      <c r="CG16" s="1511">
        <v>1549554</v>
      </c>
      <c r="CH16" s="1511"/>
      <c r="CI16" s="1511"/>
      <c r="CJ16" s="1511"/>
      <c r="CK16" s="1511"/>
      <c r="CL16" s="1511"/>
      <c r="CM16" s="1511"/>
      <c r="CN16" s="1511"/>
      <c r="CO16" s="1511"/>
      <c r="CP16" s="1511"/>
      <c r="CQ16" s="1511"/>
      <c r="CR16" s="1511"/>
      <c r="CS16" s="1511"/>
      <c r="CT16" s="1511"/>
      <c r="CU16" s="1511"/>
      <c r="CV16" s="1511">
        <v>483498</v>
      </c>
      <c r="CW16" s="1511"/>
      <c r="CX16" s="1511"/>
      <c r="CY16" s="1511"/>
      <c r="CZ16" s="1511"/>
      <c r="DA16" s="1511"/>
      <c r="DB16" s="1511"/>
      <c r="DC16" s="1511"/>
      <c r="DD16" s="1511"/>
      <c r="DE16" s="1511"/>
      <c r="DF16" s="1511"/>
      <c r="DG16" s="1511"/>
      <c r="DH16" s="1511"/>
      <c r="DI16" s="1511"/>
      <c r="DJ16" s="1487"/>
      <c r="DK16" s="1511">
        <v>1066056</v>
      </c>
      <c r="DL16" s="1511"/>
      <c r="DM16" s="1511"/>
      <c r="DN16" s="1511"/>
      <c r="DO16" s="1511"/>
      <c r="DP16" s="1511"/>
      <c r="DQ16" s="1511"/>
      <c r="DR16" s="1511"/>
      <c r="DS16" s="1511"/>
      <c r="DT16" s="1511"/>
      <c r="DU16" s="1511"/>
      <c r="DV16" s="1511"/>
      <c r="DW16" s="1511"/>
      <c r="DX16" s="1511"/>
      <c r="DY16" s="1516"/>
    </row>
    <row r="17" spans="1:129"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508">
        <v>0</v>
      </c>
      <c r="AC17" s="509"/>
      <c r="AD17" s="510"/>
      <c r="AE17" s="511">
        <v>5</v>
      </c>
      <c r="AF17" s="509"/>
      <c r="AG17" s="510"/>
      <c r="AH17" s="511">
        <v>0</v>
      </c>
      <c r="AI17" s="509"/>
      <c r="AJ17" s="512"/>
      <c r="AK17" s="1511">
        <v>172</v>
      </c>
      <c r="AL17" s="1513"/>
      <c r="AM17" s="1513"/>
      <c r="AN17" s="1513"/>
      <c r="AO17" s="1513"/>
      <c r="AP17" s="1513"/>
      <c r="AQ17" s="1513"/>
      <c r="AR17" s="1513"/>
      <c r="AS17" s="1513"/>
      <c r="AT17" s="1513"/>
      <c r="AU17" s="1513"/>
      <c r="AV17" s="1513"/>
      <c r="AW17" s="1511">
        <v>5</v>
      </c>
      <c r="AX17" s="1513"/>
      <c r="AY17" s="1513"/>
      <c r="AZ17" s="1513"/>
      <c r="BA17" s="1513"/>
      <c r="BB17" s="1513"/>
      <c r="BC17" s="1513"/>
      <c r="BD17" s="1513"/>
      <c r="BE17" s="1513"/>
      <c r="BF17" s="1513"/>
      <c r="BG17" s="1513"/>
      <c r="BH17" s="1513"/>
      <c r="BI17" s="330">
        <f t="shared" si="0"/>
        <v>177</v>
      </c>
      <c r="BJ17" s="331"/>
      <c r="BK17" s="331"/>
      <c r="BL17" s="331"/>
      <c r="BM17" s="331"/>
      <c r="BN17" s="331"/>
      <c r="BO17" s="331"/>
      <c r="BP17" s="331"/>
      <c r="BQ17" s="331"/>
      <c r="BR17" s="331"/>
      <c r="BS17" s="331"/>
      <c r="BT17" s="331"/>
      <c r="BU17" s="1511"/>
      <c r="BV17" s="1513"/>
      <c r="BW17" s="1513"/>
      <c r="BX17" s="1513"/>
      <c r="BY17" s="1513"/>
      <c r="BZ17" s="1513"/>
      <c r="CA17" s="1513"/>
      <c r="CB17" s="1513"/>
      <c r="CC17" s="1513"/>
      <c r="CD17" s="1513"/>
      <c r="CE17" s="1513"/>
      <c r="CF17" s="1513"/>
      <c r="CG17" s="1511">
        <v>835450</v>
      </c>
      <c r="CH17" s="1511"/>
      <c r="CI17" s="1511"/>
      <c r="CJ17" s="1511"/>
      <c r="CK17" s="1511"/>
      <c r="CL17" s="1511"/>
      <c r="CM17" s="1511"/>
      <c r="CN17" s="1511"/>
      <c r="CO17" s="1511"/>
      <c r="CP17" s="1511"/>
      <c r="CQ17" s="1511"/>
      <c r="CR17" s="1511"/>
      <c r="CS17" s="1511"/>
      <c r="CT17" s="1511"/>
      <c r="CU17" s="1511"/>
      <c r="CV17" s="1511">
        <v>221485</v>
      </c>
      <c r="CW17" s="1511"/>
      <c r="CX17" s="1511"/>
      <c r="CY17" s="1511"/>
      <c r="CZ17" s="1511"/>
      <c r="DA17" s="1511"/>
      <c r="DB17" s="1511"/>
      <c r="DC17" s="1511"/>
      <c r="DD17" s="1511"/>
      <c r="DE17" s="1511"/>
      <c r="DF17" s="1511"/>
      <c r="DG17" s="1511"/>
      <c r="DH17" s="1511"/>
      <c r="DI17" s="1511"/>
      <c r="DJ17" s="1487"/>
      <c r="DK17" s="1511">
        <v>613965</v>
      </c>
      <c r="DL17" s="1511"/>
      <c r="DM17" s="1511"/>
      <c r="DN17" s="1511"/>
      <c r="DO17" s="1511"/>
      <c r="DP17" s="1511"/>
      <c r="DQ17" s="1511"/>
      <c r="DR17" s="1511"/>
      <c r="DS17" s="1511"/>
      <c r="DT17" s="1511"/>
      <c r="DU17" s="1511"/>
      <c r="DV17" s="1511"/>
      <c r="DW17" s="1511"/>
      <c r="DX17" s="1511"/>
      <c r="DY17" s="1516"/>
    </row>
    <row r="18" spans="1:129"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508">
        <v>0</v>
      </c>
      <c r="AC18" s="509"/>
      <c r="AD18" s="510"/>
      <c r="AE18" s="511">
        <v>6</v>
      </c>
      <c r="AF18" s="509"/>
      <c r="AG18" s="510"/>
      <c r="AH18" s="511">
        <v>0</v>
      </c>
      <c r="AI18" s="509"/>
      <c r="AJ18" s="512"/>
      <c r="AK18" s="1511">
        <v>161</v>
      </c>
      <c r="AL18" s="1513"/>
      <c r="AM18" s="1513"/>
      <c r="AN18" s="1513"/>
      <c r="AO18" s="1513"/>
      <c r="AP18" s="1513"/>
      <c r="AQ18" s="1513"/>
      <c r="AR18" s="1513"/>
      <c r="AS18" s="1513"/>
      <c r="AT18" s="1513"/>
      <c r="AU18" s="1513"/>
      <c r="AV18" s="1513"/>
      <c r="AW18" s="1511"/>
      <c r="AX18" s="1513"/>
      <c r="AY18" s="1513"/>
      <c r="AZ18" s="1513"/>
      <c r="BA18" s="1513"/>
      <c r="BB18" s="1513"/>
      <c r="BC18" s="1513"/>
      <c r="BD18" s="1513"/>
      <c r="BE18" s="1513"/>
      <c r="BF18" s="1513"/>
      <c r="BG18" s="1513"/>
      <c r="BH18" s="1513"/>
      <c r="BI18" s="330">
        <f t="shared" si="0"/>
        <v>161</v>
      </c>
      <c r="BJ18" s="331"/>
      <c r="BK18" s="331"/>
      <c r="BL18" s="331"/>
      <c r="BM18" s="331"/>
      <c r="BN18" s="331"/>
      <c r="BO18" s="331"/>
      <c r="BP18" s="331"/>
      <c r="BQ18" s="331"/>
      <c r="BR18" s="331"/>
      <c r="BS18" s="331"/>
      <c r="BT18" s="331"/>
      <c r="BU18" s="1511"/>
      <c r="BV18" s="1513"/>
      <c r="BW18" s="1513"/>
      <c r="BX18" s="1513"/>
      <c r="BY18" s="1513"/>
      <c r="BZ18" s="1513"/>
      <c r="CA18" s="1513"/>
      <c r="CB18" s="1513"/>
      <c r="CC18" s="1513"/>
      <c r="CD18" s="1513"/>
      <c r="CE18" s="1513"/>
      <c r="CF18" s="1513"/>
      <c r="CG18" s="1511">
        <v>950475</v>
      </c>
      <c r="CH18" s="1511"/>
      <c r="CI18" s="1511"/>
      <c r="CJ18" s="1511"/>
      <c r="CK18" s="1511"/>
      <c r="CL18" s="1511"/>
      <c r="CM18" s="1511"/>
      <c r="CN18" s="1511"/>
      <c r="CO18" s="1511"/>
      <c r="CP18" s="1511"/>
      <c r="CQ18" s="1511"/>
      <c r="CR18" s="1511"/>
      <c r="CS18" s="1511"/>
      <c r="CT18" s="1511"/>
      <c r="CU18" s="1511"/>
      <c r="CV18" s="1511">
        <v>195841</v>
      </c>
      <c r="CW18" s="1511"/>
      <c r="CX18" s="1511"/>
      <c r="CY18" s="1511"/>
      <c r="CZ18" s="1511"/>
      <c r="DA18" s="1511"/>
      <c r="DB18" s="1511"/>
      <c r="DC18" s="1511"/>
      <c r="DD18" s="1511"/>
      <c r="DE18" s="1511"/>
      <c r="DF18" s="1511"/>
      <c r="DG18" s="1511"/>
      <c r="DH18" s="1511"/>
      <c r="DI18" s="1511"/>
      <c r="DJ18" s="1487"/>
      <c r="DK18" s="1511">
        <v>754634</v>
      </c>
      <c r="DL18" s="1511"/>
      <c r="DM18" s="1511"/>
      <c r="DN18" s="1511"/>
      <c r="DO18" s="1511"/>
      <c r="DP18" s="1511"/>
      <c r="DQ18" s="1511"/>
      <c r="DR18" s="1511"/>
      <c r="DS18" s="1511"/>
      <c r="DT18" s="1511"/>
      <c r="DU18" s="1511"/>
      <c r="DV18" s="1511"/>
      <c r="DW18" s="1511"/>
      <c r="DX18" s="1511"/>
      <c r="DY18" s="1516"/>
    </row>
    <row r="19" spans="1:129"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508">
        <v>0</v>
      </c>
      <c r="AC19" s="509"/>
      <c r="AD19" s="510"/>
      <c r="AE19" s="511">
        <v>7</v>
      </c>
      <c r="AF19" s="509"/>
      <c r="AG19" s="510"/>
      <c r="AH19" s="511">
        <v>0</v>
      </c>
      <c r="AI19" s="509"/>
      <c r="AJ19" s="512"/>
      <c r="AK19" s="1511">
        <v>109</v>
      </c>
      <c r="AL19" s="1513"/>
      <c r="AM19" s="1513"/>
      <c r="AN19" s="1513"/>
      <c r="AO19" s="1513"/>
      <c r="AP19" s="1513"/>
      <c r="AQ19" s="1513"/>
      <c r="AR19" s="1513"/>
      <c r="AS19" s="1513"/>
      <c r="AT19" s="1513"/>
      <c r="AU19" s="1513"/>
      <c r="AV19" s="1513"/>
      <c r="AW19" s="1511"/>
      <c r="AX19" s="1513"/>
      <c r="AY19" s="1513"/>
      <c r="AZ19" s="1513"/>
      <c r="BA19" s="1513"/>
      <c r="BB19" s="1513"/>
      <c r="BC19" s="1513"/>
      <c r="BD19" s="1513"/>
      <c r="BE19" s="1513"/>
      <c r="BF19" s="1513"/>
      <c r="BG19" s="1513"/>
      <c r="BH19" s="1513"/>
      <c r="BI19" s="330">
        <f t="shared" si="0"/>
        <v>109</v>
      </c>
      <c r="BJ19" s="331"/>
      <c r="BK19" s="331"/>
      <c r="BL19" s="331"/>
      <c r="BM19" s="331"/>
      <c r="BN19" s="331"/>
      <c r="BO19" s="331"/>
      <c r="BP19" s="331"/>
      <c r="BQ19" s="331"/>
      <c r="BR19" s="331"/>
      <c r="BS19" s="331"/>
      <c r="BT19" s="331"/>
      <c r="BU19" s="1511"/>
      <c r="BV19" s="1513"/>
      <c r="BW19" s="1513"/>
      <c r="BX19" s="1513"/>
      <c r="BY19" s="1513"/>
      <c r="BZ19" s="1513"/>
      <c r="CA19" s="1513"/>
      <c r="CB19" s="1513"/>
      <c r="CC19" s="1513"/>
      <c r="CD19" s="1513"/>
      <c r="CE19" s="1513"/>
      <c r="CF19" s="1513"/>
      <c r="CG19" s="1511">
        <v>814477</v>
      </c>
      <c r="CH19" s="1511"/>
      <c r="CI19" s="1511"/>
      <c r="CJ19" s="1511"/>
      <c r="CK19" s="1511"/>
      <c r="CL19" s="1511"/>
      <c r="CM19" s="1511"/>
      <c r="CN19" s="1511"/>
      <c r="CO19" s="1511"/>
      <c r="CP19" s="1511"/>
      <c r="CQ19" s="1511"/>
      <c r="CR19" s="1511"/>
      <c r="CS19" s="1511"/>
      <c r="CT19" s="1511"/>
      <c r="CU19" s="1511"/>
      <c r="CV19" s="1511">
        <v>143984</v>
      </c>
      <c r="CW19" s="1511"/>
      <c r="CX19" s="1511"/>
      <c r="CY19" s="1511"/>
      <c r="CZ19" s="1511"/>
      <c r="DA19" s="1511"/>
      <c r="DB19" s="1511"/>
      <c r="DC19" s="1511"/>
      <c r="DD19" s="1511"/>
      <c r="DE19" s="1511"/>
      <c r="DF19" s="1511"/>
      <c r="DG19" s="1511"/>
      <c r="DH19" s="1511"/>
      <c r="DI19" s="1511"/>
      <c r="DJ19" s="1487"/>
      <c r="DK19" s="1511">
        <v>670493</v>
      </c>
      <c r="DL19" s="1511"/>
      <c r="DM19" s="1511"/>
      <c r="DN19" s="1511"/>
      <c r="DO19" s="1511"/>
      <c r="DP19" s="1511"/>
      <c r="DQ19" s="1511"/>
      <c r="DR19" s="1511"/>
      <c r="DS19" s="1511"/>
      <c r="DT19" s="1511"/>
      <c r="DU19" s="1511"/>
      <c r="DV19" s="1511"/>
      <c r="DW19" s="1511"/>
      <c r="DX19" s="1511"/>
      <c r="DY19" s="1516"/>
    </row>
    <row r="20" spans="1:129"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508">
        <v>0</v>
      </c>
      <c r="AC20" s="509"/>
      <c r="AD20" s="510"/>
      <c r="AE20" s="511">
        <v>8</v>
      </c>
      <c r="AF20" s="509"/>
      <c r="AG20" s="510"/>
      <c r="AH20" s="511">
        <v>0</v>
      </c>
      <c r="AI20" s="509"/>
      <c r="AJ20" s="512"/>
      <c r="AK20" s="1511">
        <v>79</v>
      </c>
      <c r="AL20" s="1513"/>
      <c r="AM20" s="1513"/>
      <c r="AN20" s="1513"/>
      <c r="AO20" s="1513"/>
      <c r="AP20" s="1513"/>
      <c r="AQ20" s="1513"/>
      <c r="AR20" s="1513"/>
      <c r="AS20" s="1513"/>
      <c r="AT20" s="1513"/>
      <c r="AU20" s="1513"/>
      <c r="AV20" s="1513"/>
      <c r="AW20" s="1511"/>
      <c r="AX20" s="1513"/>
      <c r="AY20" s="1513"/>
      <c r="AZ20" s="1513"/>
      <c r="BA20" s="1513"/>
      <c r="BB20" s="1513"/>
      <c r="BC20" s="1513"/>
      <c r="BD20" s="1513"/>
      <c r="BE20" s="1513"/>
      <c r="BF20" s="1513"/>
      <c r="BG20" s="1513"/>
      <c r="BH20" s="1513"/>
      <c r="BI20" s="330">
        <f t="shared" si="0"/>
        <v>79</v>
      </c>
      <c r="BJ20" s="331"/>
      <c r="BK20" s="331"/>
      <c r="BL20" s="331"/>
      <c r="BM20" s="331"/>
      <c r="BN20" s="331"/>
      <c r="BO20" s="331"/>
      <c r="BP20" s="331"/>
      <c r="BQ20" s="331"/>
      <c r="BR20" s="331"/>
      <c r="BS20" s="331"/>
      <c r="BT20" s="331"/>
      <c r="BU20" s="1511"/>
      <c r="BV20" s="1513"/>
      <c r="BW20" s="1513"/>
      <c r="BX20" s="1513"/>
      <c r="BY20" s="1513"/>
      <c r="BZ20" s="1513"/>
      <c r="CA20" s="1513"/>
      <c r="CB20" s="1513"/>
      <c r="CC20" s="1513"/>
      <c r="CD20" s="1513"/>
      <c r="CE20" s="1513"/>
      <c r="CF20" s="1513"/>
      <c r="CG20" s="1511">
        <v>755305</v>
      </c>
      <c r="CH20" s="1511"/>
      <c r="CI20" s="1511"/>
      <c r="CJ20" s="1511"/>
      <c r="CK20" s="1511"/>
      <c r="CL20" s="1511"/>
      <c r="CM20" s="1511"/>
      <c r="CN20" s="1511"/>
      <c r="CO20" s="1511"/>
      <c r="CP20" s="1511"/>
      <c r="CQ20" s="1511"/>
      <c r="CR20" s="1511"/>
      <c r="CS20" s="1511"/>
      <c r="CT20" s="1511"/>
      <c r="CU20" s="1511"/>
      <c r="CV20" s="1511">
        <v>108253</v>
      </c>
      <c r="CW20" s="1511"/>
      <c r="CX20" s="1511"/>
      <c r="CY20" s="1511"/>
      <c r="CZ20" s="1511"/>
      <c r="DA20" s="1511"/>
      <c r="DB20" s="1511"/>
      <c r="DC20" s="1511"/>
      <c r="DD20" s="1511"/>
      <c r="DE20" s="1511"/>
      <c r="DF20" s="1511"/>
      <c r="DG20" s="1511"/>
      <c r="DH20" s="1511"/>
      <c r="DI20" s="1511"/>
      <c r="DJ20" s="1487"/>
      <c r="DK20" s="1511">
        <v>647052</v>
      </c>
      <c r="DL20" s="1511"/>
      <c r="DM20" s="1511"/>
      <c r="DN20" s="1511"/>
      <c r="DO20" s="1511"/>
      <c r="DP20" s="1511"/>
      <c r="DQ20" s="1511"/>
      <c r="DR20" s="1511"/>
      <c r="DS20" s="1511"/>
      <c r="DT20" s="1511"/>
      <c r="DU20" s="1511"/>
      <c r="DV20" s="1511"/>
      <c r="DW20" s="1511"/>
      <c r="DX20" s="1511"/>
      <c r="DY20" s="1516"/>
    </row>
    <row r="21" spans="1:129"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508">
        <v>0</v>
      </c>
      <c r="AC21" s="509"/>
      <c r="AD21" s="510"/>
      <c r="AE21" s="511">
        <v>9</v>
      </c>
      <c r="AF21" s="509"/>
      <c r="AG21" s="510"/>
      <c r="AH21" s="511">
        <v>0</v>
      </c>
      <c r="AI21" s="509"/>
      <c r="AJ21" s="512"/>
      <c r="AK21" s="1511">
        <v>61</v>
      </c>
      <c r="AL21" s="1513"/>
      <c r="AM21" s="1513"/>
      <c r="AN21" s="1513"/>
      <c r="AO21" s="1513"/>
      <c r="AP21" s="1513"/>
      <c r="AQ21" s="1513"/>
      <c r="AR21" s="1513"/>
      <c r="AS21" s="1513"/>
      <c r="AT21" s="1513"/>
      <c r="AU21" s="1513"/>
      <c r="AV21" s="1513"/>
      <c r="AW21" s="1511"/>
      <c r="AX21" s="1513"/>
      <c r="AY21" s="1513"/>
      <c r="AZ21" s="1513"/>
      <c r="BA21" s="1513"/>
      <c r="BB21" s="1513"/>
      <c r="BC21" s="1513"/>
      <c r="BD21" s="1513"/>
      <c r="BE21" s="1513"/>
      <c r="BF21" s="1513"/>
      <c r="BG21" s="1513"/>
      <c r="BH21" s="1513"/>
      <c r="BI21" s="588">
        <f t="shared" si="0"/>
        <v>61</v>
      </c>
      <c r="BJ21" s="589"/>
      <c r="BK21" s="589"/>
      <c r="BL21" s="589"/>
      <c r="BM21" s="589"/>
      <c r="BN21" s="589"/>
      <c r="BO21" s="589"/>
      <c r="BP21" s="589"/>
      <c r="BQ21" s="589"/>
      <c r="BR21" s="589"/>
      <c r="BS21" s="589"/>
      <c r="BT21" s="589"/>
      <c r="BU21" s="1511"/>
      <c r="BV21" s="1513"/>
      <c r="BW21" s="1513"/>
      <c r="BX21" s="1513"/>
      <c r="BY21" s="1513"/>
      <c r="BZ21" s="1513"/>
      <c r="CA21" s="1513"/>
      <c r="CB21" s="1513"/>
      <c r="CC21" s="1513"/>
      <c r="CD21" s="1513"/>
      <c r="CE21" s="1513"/>
      <c r="CF21" s="1513"/>
      <c r="CG21" s="1511">
        <v>1163561</v>
      </c>
      <c r="CH21" s="1511"/>
      <c r="CI21" s="1511"/>
      <c r="CJ21" s="1511"/>
      <c r="CK21" s="1511"/>
      <c r="CL21" s="1511"/>
      <c r="CM21" s="1511"/>
      <c r="CN21" s="1511"/>
      <c r="CO21" s="1511"/>
      <c r="CP21" s="1511"/>
      <c r="CQ21" s="1511"/>
      <c r="CR21" s="1511"/>
      <c r="CS21" s="1511"/>
      <c r="CT21" s="1511"/>
      <c r="CU21" s="1511"/>
      <c r="CV21" s="1511">
        <v>107116</v>
      </c>
      <c r="CW21" s="1511"/>
      <c r="CX21" s="1511"/>
      <c r="CY21" s="1511"/>
      <c r="CZ21" s="1511"/>
      <c r="DA21" s="1511"/>
      <c r="DB21" s="1511"/>
      <c r="DC21" s="1511"/>
      <c r="DD21" s="1511"/>
      <c r="DE21" s="1511"/>
      <c r="DF21" s="1511"/>
      <c r="DG21" s="1511"/>
      <c r="DH21" s="1511"/>
      <c r="DI21" s="1511"/>
      <c r="DJ21" s="1487"/>
      <c r="DK21" s="1511">
        <v>1056445</v>
      </c>
      <c r="DL21" s="1511"/>
      <c r="DM21" s="1511"/>
      <c r="DN21" s="1511"/>
      <c r="DO21" s="1511"/>
      <c r="DP21" s="1511"/>
      <c r="DQ21" s="1511"/>
      <c r="DR21" s="1511"/>
      <c r="DS21" s="1511"/>
      <c r="DT21" s="1511"/>
      <c r="DU21" s="1511"/>
      <c r="DV21" s="1511"/>
      <c r="DW21" s="1511"/>
      <c r="DX21" s="1511"/>
      <c r="DY21" s="1516"/>
    </row>
    <row r="22" spans="1:129" ht="22.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590">
        <v>1</v>
      </c>
      <c r="AC22" s="591"/>
      <c r="AD22" s="592"/>
      <c r="AE22" s="593">
        <v>0</v>
      </c>
      <c r="AF22" s="591"/>
      <c r="AG22" s="592"/>
      <c r="AH22" s="593">
        <v>0</v>
      </c>
      <c r="AI22" s="591"/>
      <c r="AJ22" s="594"/>
      <c r="AK22" s="583">
        <f>SUM(AK13:AV21)</f>
        <v>13292</v>
      </c>
      <c r="AL22" s="584"/>
      <c r="AM22" s="584"/>
      <c r="AN22" s="584"/>
      <c r="AO22" s="584"/>
      <c r="AP22" s="584"/>
      <c r="AQ22" s="584"/>
      <c r="AR22" s="584"/>
      <c r="AS22" s="584"/>
      <c r="AT22" s="584"/>
      <c r="AU22" s="584"/>
      <c r="AV22" s="585"/>
      <c r="AW22" s="583">
        <f>SUM(AW13:BH21)</f>
        <v>1437</v>
      </c>
      <c r="AX22" s="584"/>
      <c r="AY22" s="584"/>
      <c r="AZ22" s="584"/>
      <c r="BA22" s="584"/>
      <c r="BB22" s="584"/>
      <c r="BC22" s="584"/>
      <c r="BD22" s="584"/>
      <c r="BE22" s="584"/>
      <c r="BF22" s="584"/>
      <c r="BG22" s="584"/>
      <c r="BH22" s="585"/>
      <c r="BI22" s="583">
        <f>SUM(AK22:BH22)</f>
        <v>14729</v>
      </c>
      <c r="BJ22" s="584"/>
      <c r="BK22" s="584"/>
      <c r="BL22" s="584"/>
      <c r="BM22" s="584"/>
      <c r="BN22" s="584"/>
      <c r="BO22" s="584"/>
      <c r="BP22" s="584"/>
      <c r="BQ22" s="584"/>
      <c r="BR22" s="584"/>
      <c r="BS22" s="584"/>
      <c r="BT22" s="585"/>
      <c r="BU22" s="583">
        <f>SUM(BU13:CF21)</f>
        <v>29</v>
      </c>
      <c r="BV22" s="584"/>
      <c r="BW22" s="584"/>
      <c r="BX22" s="584"/>
      <c r="BY22" s="584"/>
      <c r="BZ22" s="584"/>
      <c r="CA22" s="584"/>
      <c r="CB22" s="584"/>
      <c r="CC22" s="584"/>
      <c r="CD22" s="584"/>
      <c r="CE22" s="584"/>
      <c r="CF22" s="585"/>
      <c r="CG22" s="583">
        <f>SUM(CG13:CU21)</f>
        <v>25532626</v>
      </c>
      <c r="CH22" s="586"/>
      <c r="CI22" s="586"/>
      <c r="CJ22" s="586"/>
      <c r="CK22" s="586"/>
      <c r="CL22" s="586"/>
      <c r="CM22" s="586"/>
      <c r="CN22" s="586"/>
      <c r="CO22" s="586"/>
      <c r="CP22" s="586"/>
      <c r="CQ22" s="586"/>
      <c r="CR22" s="586"/>
      <c r="CS22" s="586"/>
      <c r="CT22" s="586"/>
      <c r="CU22" s="587"/>
      <c r="CV22" s="583">
        <f>SUM(CV13:DJ21)</f>
        <v>12654414</v>
      </c>
      <c r="CW22" s="586"/>
      <c r="CX22" s="586"/>
      <c r="CY22" s="586"/>
      <c r="CZ22" s="586"/>
      <c r="DA22" s="586"/>
      <c r="DB22" s="586"/>
      <c r="DC22" s="586"/>
      <c r="DD22" s="586"/>
      <c r="DE22" s="586"/>
      <c r="DF22" s="586"/>
      <c r="DG22" s="586"/>
      <c r="DH22" s="586"/>
      <c r="DI22" s="586"/>
      <c r="DJ22" s="587"/>
      <c r="DK22" s="484">
        <f>SUM(DK13:DY21)</f>
        <v>12878212</v>
      </c>
      <c r="DL22" s="485"/>
      <c r="DM22" s="485"/>
      <c r="DN22" s="485"/>
      <c r="DO22" s="485"/>
      <c r="DP22" s="485"/>
      <c r="DQ22" s="485"/>
      <c r="DR22" s="485"/>
      <c r="DS22" s="485"/>
      <c r="DT22" s="485"/>
      <c r="DU22" s="485"/>
      <c r="DV22" s="485"/>
      <c r="DW22" s="485"/>
      <c r="DX22" s="485"/>
      <c r="DY22" s="574"/>
    </row>
    <row r="23" spans="1:129" ht="15"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21"/>
      <c r="AC23" s="21"/>
      <c r="AD23" s="21"/>
      <c r="AE23" s="21"/>
      <c r="AF23" s="21"/>
      <c r="AG23" s="21"/>
      <c r="AH23" s="21"/>
      <c r="AI23" s="21"/>
      <c r="AJ23" s="21"/>
      <c r="AK23" s="22"/>
      <c r="AL23" s="23"/>
      <c r="AM23" s="23"/>
      <c r="AN23" s="23"/>
      <c r="AO23" s="23"/>
      <c r="AP23" s="23"/>
      <c r="AQ23" s="23"/>
      <c r="AR23" s="23"/>
      <c r="AS23" s="23"/>
      <c r="AT23" s="23"/>
      <c r="AU23" s="23"/>
      <c r="AV23" s="23"/>
      <c r="AW23" s="22"/>
      <c r="AX23" s="23"/>
      <c r="AY23" s="23"/>
      <c r="AZ23" s="23"/>
      <c r="BA23" s="23"/>
      <c r="BB23" s="23"/>
      <c r="BC23" s="23"/>
      <c r="BD23" s="23"/>
      <c r="BE23" s="23"/>
      <c r="BF23" s="23"/>
      <c r="BG23" s="23"/>
      <c r="BH23" s="23"/>
      <c r="BI23" s="22"/>
      <c r="BJ23" s="23"/>
      <c r="BK23" s="23"/>
      <c r="BL23" s="23"/>
      <c r="BM23" s="23"/>
      <c r="BN23" s="23"/>
      <c r="BO23" s="23"/>
      <c r="BP23" s="23"/>
      <c r="BQ23" s="23"/>
      <c r="BR23" s="23"/>
      <c r="BS23" s="23"/>
      <c r="BT23" s="23"/>
      <c r="BU23" s="22"/>
      <c r="BV23" s="23"/>
      <c r="BW23" s="23"/>
      <c r="BX23" s="23"/>
      <c r="BY23" s="23"/>
      <c r="BZ23" s="23"/>
      <c r="CA23" s="23"/>
      <c r="CB23" s="23"/>
      <c r="CC23" s="23"/>
      <c r="CD23" s="23"/>
      <c r="CE23" s="23"/>
      <c r="CF23" s="23"/>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row>
    <row r="24" spans="1:129"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578">
        <v>1</v>
      </c>
      <c r="AC24" s="579"/>
      <c r="AD24" s="580"/>
      <c r="AE24" s="581">
        <v>1</v>
      </c>
      <c r="AF24" s="579"/>
      <c r="AG24" s="580"/>
      <c r="AH24" s="581">
        <v>0</v>
      </c>
      <c r="AI24" s="579"/>
      <c r="AJ24" s="582"/>
      <c r="AK24" s="540">
        <f>SUM(AK13:AV15)</f>
        <v>12273</v>
      </c>
      <c r="AL24" s="541"/>
      <c r="AM24" s="541"/>
      <c r="AN24" s="541"/>
      <c r="AO24" s="541"/>
      <c r="AP24" s="541"/>
      <c r="AQ24" s="541"/>
      <c r="AR24" s="541"/>
      <c r="AS24" s="541"/>
      <c r="AT24" s="541"/>
      <c r="AU24" s="541"/>
      <c r="AV24" s="542"/>
      <c r="AW24" s="540">
        <f>SUM(AW13:BH15)</f>
        <v>1429</v>
      </c>
      <c r="AX24" s="541"/>
      <c r="AY24" s="541"/>
      <c r="AZ24" s="541"/>
      <c r="BA24" s="541"/>
      <c r="BB24" s="541"/>
      <c r="BC24" s="541"/>
      <c r="BD24" s="541"/>
      <c r="BE24" s="541"/>
      <c r="BF24" s="541"/>
      <c r="BG24" s="541"/>
      <c r="BH24" s="542"/>
      <c r="BI24" s="540">
        <f>SUM(AK24:BH24)</f>
        <v>13702</v>
      </c>
      <c r="BJ24" s="541"/>
      <c r="BK24" s="541"/>
      <c r="BL24" s="541"/>
      <c r="BM24" s="541"/>
      <c r="BN24" s="541"/>
      <c r="BO24" s="541"/>
      <c r="BP24" s="541"/>
      <c r="BQ24" s="541"/>
      <c r="BR24" s="541"/>
      <c r="BS24" s="541"/>
      <c r="BT24" s="542"/>
      <c r="BU24" s="540">
        <f>SUM(BU13:CF15)</f>
        <v>29</v>
      </c>
      <c r="BV24" s="541"/>
      <c r="BW24" s="541"/>
      <c r="BX24" s="541"/>
      <c r="BY24" s="541"/>
      <c r="BZ24" s="541"/>
      <c r="CA24" s="541"/>
      <c r="CB24" s="541"/>
      <c r="CC24" s="541"/>
      <c r="CD24" s="541"/>
      <c r="CE24" s="541"/>
      <c r="CF24" s="542"/>
      <c r="CG24" s="540">
        <f>SUM(CG13:CU15)</f>
        <v>19463804</v>
      </c>
      <c r="CH24" s="575"/>
      <c r="CI24" s="575"/>
      <c r="CJ24" s="575"/>
      <c r="CK24" s="575"/>
      <c r="CL24" s="575"/>
      <c r="CM24" s="575"/>
      <c r="CN24" s="575"/>
      <c r="CO24" s="575"/>
      <c r="CP24" s="575"/>
      <c r="CQ24" s="575"/>
      <c r="CR24" s="575"/>
      <c r="CS24" s="575"/>
      <c r="CT24" s="575"/>
      <c r="CU24" s="576"/>
      <c r="CV24" s="540">
        <f>SUM(CV13:DJ15)</f>
        <v>11394237</v>
      </c>
      <c r="CW24" s="575"/>
      <c r="CX24" s="575"/>
      <c r="CY24" s="575"/>
      <c r="CZ24" s="575"/>
      <c r="DA24" s="575"/>
      <c r="DB24" s="575"/>
      <c r="DC24" s="575"/>
      <c r="DD24" s="575"/>
      <c r="DE24" s="575"/>
      <c r="DF24" s="575"/>
      <c r="DG24" s="575"/>
      <c r="DH24" s="575"/>
      <c r="DI24" s="575"/>
      <c r="DJ24" s="576"/>
      <c r="DK24" s="487">
        <f>SUM(DK13:DY15)</f>
        <v>8069567</v>
      </c>
      <c r="DL24" s="488"/>
      <c r="DM24" s="488"/>
      <c r="DN24" s="488"/>
      <c r="DO24" s="488"/>
      <c r="DP24" s="488"/>
      <c r="DQ24" s="488"/>
      <c r="DR24" s="488"/>
      <c r="DS24" s="488"/>
      <c r="DT24" s="488"/>
      <c r="DU24" s="488"/>
      <c r="DV24" s="488"/>
      <c r="DW24" s="488"/>
      <c r="DX24" s="488"/>
      <c r="DY24" s="577"/>
    </row>
    <row r="25" spans="1:129"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508">
        <v>1</v>
      </c>
      <c r="AC25" s="509"/>
      <c r="AD25" s="510"/>
      <c r="AE25" s="511">
        <v>2</v>
      </c>
      <c r="AF25" s="509"/>
      <c r="AG25" s="510"/>
      <c r="AH25" s="511">
        <v>0</v>
      </c>
      <c r="AI25" s="509"/>
      <c r="AJ25" s="512"/>
      <c r="AK25" s="481">
        <f>SUM(AK16:AV19)</f>
        <v>879</v>
      </c>
      <c r="AL25" s="543"/>
      <c r="AM25" s="543"/>
      <c r="AN25" s="543"/>
      <c r="AO25" s="543"/>
      <c r="AP25" s="543"/>
      <c r="AQ25" s="543"/>
      <c r="AR25" s="543"/>
      <c r="AS25" s="543"/>
      <c r="AT25" s="543"/>
      <c r="AU25" s="543"/>
      <c r="AV25" s="544"/>
      <c r="AW25" s="481">
        <f>SUM(AW16:BH19)</f>
        <v>8</v>
      </c>
      <c r="AX25" s="543"/>
      <c r="AY25" s="543"/>
      <c r="AZ25" s="543"/>
      <c r="BA25" s="543"/>
      <c r="BB25" s="543"/>
      <c r="BC25" s="543"/>
      <c r="BD25" s="543"/>
      <c r="BE25" s="543"/>
      <c r="BF25" s="543"/>
      <c r="BG25" s="543"/>
      <c r="BH25" s="544"/>
      <c r="BI25" s="540">
        <f>SUM(AK25:BH25)</f>
        <v>887</v>
      </c>
      <c r="BJ25" s="541"/>
      <c r="BK25" s="541"/>
      <c r="BL25" s="541"/>
      <c r="BM25" s="541"/>
      <c r="BN25" s="541"/>
      <c r="BO25" s="541"/>
      <c r="BP25" s="541"/>
      <c r="BQ25" s="541"/>
      <c r="BR25" s="541"/>
      <c r="BS25" s="541"/>
      <c r="BT25" s="542"/>
      <c r="BU25" s="481">
        <f>SUM(BU16:CF19)</f>
        <v>0</v>
      </c>
      <c r="BV25" s="543"/>
      <c r="BW25" s="543"/>
      <c r="BX25" s="543"/>
      <c r="BY25" s="543"/>
      <c r="BZ25" s="543"/>
      <c r="CA25" s="543"/>
      <c r="CB25" s="543"/>
      <c r="CC25" s="543"/>
      <c r="CD25" s="543"/>
      <c r="CE25" s="543"/>
      <c r="CF25" s="544"/>
      <c r="CG25" s="481">
        <f>SUM(CG16:CU19)</f>
        <v>4149956</v>
      </c>
      <c r="CH25" s="482"/>
      <c r="CI25" s="482"/>
      <c r="CJ25" s="482"/>
      <c r="CK25" s="482"/>
      <c r="CL25" s="482"/>
      <c r="CM25" s="482"/>
      <c r="CN25" s="482"/>
      <c r="CO25" s="482"/>
      <c r="CP25" s="482"/>
      <c r="CQ25" s="482"/>
      <c r="CR25" s="482"/>
      <c r="CS25" s="482"/>
      <c r="CT25" s="482"/>
      <c r="CU25" s="483"/>
      <c r="CV25" s="481">
        <f>SUM(CV16:DJ19)</f>
        <v>1044808</v>
      </c>
      <c r="CW25" s="482"/>
      <c r="CX25" s="482"/>
      <c r="CY25" s="482"/>
      <c r="CZ25" s="482"/>
      <c r="DA25" s="482"/>
      <c r="DB25" s="482"/>
      <c r="DC25" s="482"/>
      <c r="DD25" s="482"/>
      <c r="DE25" s="482"/>
      <c r="DF25" s="482"/>
      <c r="DG25" s="482"/>
      <c r="DH25" s="482"/>
      <c r="DI25" s="482"/>
      <c r="DJ25" s="483"/>
      <c r="DK25" s="481">
        <f>SUM(DK16:DY19)</f>
        <v>3105148</v>
      </c>
      <c r="DL25" s="482"/>
      <c r="DM25" s="482"/>
      <c r="DN25" s="482"/>
      <c r="DO25" s="482"/>
      <c r="DP25" s="482"/>
      <c r="DQ25" s="482"/>
      <c r="DR25" s="482"/>
      <c r="DS25" s="482"/>
      <c r="DT25" s="482"/>
      <c r="DU25" s="482"/>
      <c r="DV25" s="482"/>
      <c r="DW25" s="482"/>
      <c r="DX25" s="482"/>
      <c r="DY25" s="545"/>
    </row>
    <row r="26" spans="1:129"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508">
        <v>1</v>
      </c>
      <c r="AC26" s="509"/>
      <c r="AD26" s="510"/>
      <c r="AE26" s="511">
        <v>3</v>
      </c>
      <c r="AF26" s="509"/>
      <c r="AG26" s="510"/>
      <c r="AH26" s="511">
        <v>0</v>
      </c>
      <c r="AI26" s="509"/>
      <c r="AJ26" s="512"/>
      <c r="AK26" s="481">
        <f>AK20</f>
        <v>79</v>
      </c>
      <c r="AL26" s="543"/>
      <c r="AM26" s="543"/>
      <c r="AN26" s="543"/>
      <c r="AO26" s="543"/>
      <c r="AP26" s="543"/>
      <c r="AQ26" s="543"/>
      <c r="AR26" s="543"/>
      <c r="AS26" s="543"/>
      <c r="AT26" s="543"/>
      <c r="AU26" s="543"/>
      <c r="AV26" s="544"/>
      <c r="AW26" s="481">
        <f>AW20</f>
        <v>0</v>
      </c>
      <c r="AX26" s="543"/>
      <c r="AY26" s="543"/>
      <c r="AZ26" s="543"/>
      <c r="BA26" s="543"/>
      <c r="BB26" s="543"/>
      <c r="BC26" s="543"/>
      <c r="BD26" s="543"/>
      <c r="BE26" s="543"/>
      <c r="BF26" s="543"/>
      <c r="BG26" s="543"/>
      <c r="BH26" s="544"/>
      <c r="BI26" s="540">
        <f>SUM(AK26:BH26)</f>
        <v>79</v>
      </c>
      <c r="BJ26" s="541"/>
      <c r="BK26" s="541"/>
      <c r="BL26" s="541"/>
      <c r="BM26" s="541"/>
      <c r="BN26" s="541"/>
      <c r="BO26" s="541"/>
      <c r="BP26" s="541"/>
      <c r="BQ26" s="541"/>
      <c r="BR26" s="541"/>
      <c r="BS26" s="541"/>
      <c r="BT26" s="542"/>
      <c r="BU26" s="481">
        <f>BU20</f>
        <v>0</v>
      </c>
      <c r="BV26" s="543"/>
      <c r="BW26" s="543"/>
      <c r="BX26" s="543"/>
      <c r="BY26" s="543"/>
      <c r="BZ26" s="543"/>
      <c r="CA26" s="543"/>
      <c r="CB26" s="543"/>
      <c r="CC26" s="543"/>
      <c r="CD26" s="543"/>
      <c r="CE26" s="543"/>
      <c r="CF26" s="544"/>
      <c r="CG26" s="481">
        <f>CG20</f>
        <v>755305</v>
      </c>
      <c r="CH26" s="482"/>
      <c r="CI26" s="482"/>
      <c r="CJ26" s="482"/>
      <c r="CK26" s="482"/>
      <c r="CL26" s="482"/>
      <c r="CM26" s="482"/>
      <c r="CN26" s="482"/>
      <c r="CO26" s="482"/>
      <c r="CP26" s="482"/>
      <c r="CQ26" s="482"/>
      <c r="CR26" s="482"/>
      <c r="CS26" s="482"/>
      <c r="CT26" s="482"/>
      <c r="CU26" s="483"/>
      <c r="CV26" s="481">
        <f>CV20</f>
        <v>108253</v>
      </c>
      <c r="CW26" s="482"/>
      <c r="CX26" s="482"/>
      <c r="CY26" s="482"/>
      <c r="CZ26" s="482"/>
      <c r="DA26" s="482"/>
      <c r="DB26" s="482"/>
      <c r="DC26" s="482"/>
      <c r="DD26" s="482"/>
      <c r="DE26" s="482"/>
      <c r="DF26" s="482"/>
      <c r="DG26" s="482"/>
      <c r="DH26" s="482"/>
      <c r="DI26" s="482"/>
      <c r="DJ26" s="483"/>
      <c r="DK26" s="481">
        <f>DK20</f>
        <v>647052</v>
      </c>
      <c r="DL26" s="482"/>
      <c r="DM26" s="482"/>
      <c r="DN26" s="482"/>
      <c r="DO26" s="482"/>
      <c r="DP26" s="482"/>
      <c r="DQ26" s="482"/>
      <c r="DR26" s="482"/>
      <c r="DS26" s="482"/>
      <c r="DT26" s="482"/>
      <c r="DU26" s="482"/>
      <c r="DV26" s="482"/>
      <c r="DW26" s="482"/>
      <c r="DX26" s="482"/>
      <c r="DY26" s="545"/>
    </row>
    <row r="27" spans="1:129"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521">
        <v>1</v>
      </c>
      <c r="AC27" s="519"/>
      <c r="AD27" s="520"/>
      <c r="AE27" s="518">
        <v>4</v>
      </c>
      <c r="AF27" s="519"/>
      <c r="AG27" s="520"/>
      <c r="AH27" s="518">
        <v>0</v>
      </c>
      <c r="AI27" s="519"/>
      <c r="AJ27" s="533"/>
      <c r="AK27" s="484">
        <f>AK21</f>
        <v>61</v>
      </c>
      <c r="AL27" s="571"/>
      <c r="AM27" s="571"/>
      <c r="AN27" s="571"/>
      <c r="AO27" s="571"/>
      <c r="AP27" s="571"/>
      <c r="AQ27" s="571"/>
      <c r="AR27" s="571"/>
      <c r="AS27" s="571"/>
      <c r="AT27" s="571"/>
      <c r="AU27" s="571"/>
      <c r="AV27" s="572"/>
      <c r="AW27" s="484">
        <f>AW21</f>
        <v>0</v>
      </c>
      <c r="AX27" s="571"/>
      <c r="AY27" s="571"/>
      <c r="AZ27" s="571"/>
      <c r="BA27" s="571"/>
      <c r="BB27" s="571"/>
      <c r="BC27" s="571"/>
      <c r="BD27" s="571"/>
      <c r="BE27" s="571"/>
      <c r="BF27" s="571"/>
      <c r="BG27" s="571"/>
      <c r="BH27" s="572"/>
      <c r="BI27" s="484">
        <f>SUM(AK27:BH27)</f>
        <v>61</v>
      </c>
      <c r="BJ27" s="571"/>
      <c r="BK27" s="571"/>
      <c r="BL27" s="571"/>
      <c r="BM27" s="571"/>
      <c r="BN27" s="571"/>
      <c r="BO27" s="571"/>
      <c r="BP27" s="571"/>
      <c r="BQ27" s="571"/>
      <c r="BR27" s="571"/>
      <c r="BS27" s="571"/>
      <c r="BT27" s="572"/>
      <c r="BU27" s="484">
        <f>BU21</f>
        <v>0</v>
      </c>
      <c r="BV27" s="571"/>
      <c r="BW27" s="571"/>
      <c r="BX27" s="571"/>
      <c r="BY27" s="571"/>
      <c r="BZ27" s="571"/>
      <c r="CA27" s="571"/>
      <c r="CB27" s="571"/>
      <c r="CC27" s="571"/>
      <c r="CD27" s="571"/>
      <c r="CE27" s="571"/>
      <c r="CF27" s="572"/>
      <c r="CG27" s="484">
        <f>CG21</f>
        <v>1163561</v>
      </c>
      <c r="CH27" s="485"/>
      <c r="CI27" s="485"/>
      <c r="CJ27" s="485"/>
      <c r="CK27" s="485"/>
      <c r="CL27" s="485"/>
      <c r="CM27" s="485"/>
      <c r="CN27" s="485"/>
      <c r="CO27" s="485"/>
      <c r="CP27" s="485"/>
      <c r="CQ27" s="485"/>
      <c r="CR27" s="485"/>
      <c r="CS27" s="485"/>
      <c r="CT27" s="485"/>
      <c r="CU27" s="486"/>
      <c r="CV27" s="484">
        <f>CV21</f>
        <v>107116</v>
      </c>
      <c r="CW27" s="485"/>
      <c r="CX27" s="485"/>
      <c r="CY27" s="485"/>
      <c r="CZ27" s="485"/>
      <c r="DA27" s="485"/>
      <c r="DB27" s="485"/>
      <c r="DC27" s="485"/>
      <c r="DD27" s="485"/>
      <c r="DE27" s="485"/>
      <c r="DF27" s="485"/>
      <c r="DG27" s="485"/>
      <c r="DH27" s="485"/>
      <c r="DI27" s="485"/>
      <c r="DJ27" s="486"/>
      <c r="DK27" s="484">
        <f>DK21</f>
        <v>1056445</v>
      </c>
      <c r="DL27" s="485"/>
      <c r="DM27" s="485"/>
      <c r="DN27" s="485"/>
      <c r="DO27" s="485"/>
      <c r="DP27" s="485"/>
      <c r="DQ27" s="485"/>
      <c r="DR27" s="485"/>
      <c r="DS27" s="485"/>
      <c r="DT27" s="485"/>
      <c r="DU27" s="485"/>
      <c r="DV27" s="485"/>
      <c r="DW27" s="485"/>
      <c r="DX27" s="485"/>
      <c r="DY27" s="574"/>
    </row>
    <row r="28" spans="1:129" ht="11.25" customHeight="1" thickBot="1">
      <c r="M28" s="16"/>
      <c r="R28" s="16"/>
      <c r="U28" s="17"/>
      <c r="V28" s="17"/>
      <c r="W28" s="17"/>
      <c r="AB28" s="24"/>
      <c r="AC28" s="24"/>
      <c r="AD28" s="24"/>
      <c r="AE28" s="24"/>
      <c r="AF28" s="24"/>
      <c r="AG28" s="24"/>
      <c r="AH28" s="24"/>
      <c r="AI28" s="24"/>
      <c r="AJ28" s="24"/>
      <c r="DA28" s="16"/>
      <c r="DF28" s="16"/>
      <c r="DJ28" s="25"/>
    </row>
    <row r="29" spans="1:129"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531">
        <v>1</v>
      </c>
      <c r="AC29" s="516"/>
      <c r="AD29" s="532"/>
      <c r="AE29" s="515">
        <v>5</v>
      </c>
      <c r="AF29" s="516"/>
      <c r="AG29" s="532"/>
      <c r="AH29" s="515">
        <v>0</v>
      </c>
      <c r="AI29" s="516"/>
      <c r="AJ29" s="517"/>
      <c r="AK29" s="1504">
        <v>13152</v>
      </c>
      <c r="AL29" s="1514"/>
      <c r="AM29" s="1514"/>
      <c r="AN29" s="1514"/>
      <c r="AO29" s="1514"/>
      <c r="AP29" s="1514"/>
      <c r="AQ29" s="1514"/>
      <c r="AR29" s="1514"/>
      <c r="AS29" s="1514"/>
      <c r="AT29" s="1514"/>
      <c r="AU29" s="1514"/>
      <c r="AV29" s="1514"/>
      <c r="AW29" s="1504">
        <v>1428</v>
      </c>
      <c r="AX29" s="1514"/>
      <c r="AY29" s="1514"/>
      <c r="AZ29" s="1514"/>
      <c r="BA29" s="1514"/>
      <c r="BB29" s="1514"/>
      <c r="BC29" s="1514"/>
      <c r="BD29" s="1514"/>
      <c r="BE29" s="1514"/>
      <c r="BF29" s="1514"/>
      <c r="BG29" s="1514"/>
      <c r="BH29" s="1514"/>
      <c r="BI29" s="347">
        <f>SUM(AK29:BH29)</f>
        <v>14580</v>
      </c>
      <c r="BJ29" s="348"/>
      <c r="BK29" s="348"/>
      <c r="BL29" s="348"/>
      <c r="BM29" s="348"/>
      <c r="BN29" s="348"/>
      <c r="BO29" s="348"/>
      <c r="BP29" s="348"/>
      <c r="BQ29" s="348"/>
      <c r="BR29" s="348"/>
      <c r="BS29" s="348"/>
      <c r="BT29" s="348"/>
      <c r="BU29" s="1504">
        <v>29</v>
      </c>
      <c r="BV29" s="1514"/>
      <c r="BW29" s="1514"/>
      <c r="BX29" s="1514"/>
      <c r="BY29" s="1514"/>
      <c r="BZ29" s="1514"/>
      <c r="CA29" s="1514"/>
      <c r="CB29" s="1514"/>
      <c r="CC29" s="1514"/>
      <c r="CD29" s="1514"/>
      <c r="CE29" s="1514"/>
      <c r="CF29" s="1514"/>
      <c r="CG29" s="1504">
        <v>23607723</v>
      </c>
      <c r="CH29" s="1504"/>
      <c r="CI29" s="1504"/>
      <c r="CJ29" s="1504"/>
      <c r="CK29" s="1504"/>
      <c r="CL29" s="1504"/>
      <c r="CM29" s="1504"/>
      <c r="CN29" s="1504"/>
      <c r="CO29" s="1504"/>
      <c r="CP29" s="1504"/>
      <c r="CQ29" s="1504"/>
      <c r="CR29" s="1504"/>
      <c r="CS29" s="1504"/>
      <c r="CT29" s="1504"/>
      <c r="CU29" s="1504"/>
      <c r="CV29" s="1504">
        <v>12433044</v>
      </c>
      <c r="CW29" s="1504"/>
      <c r="CX29" s="1504"/>
      <c r="CY29" s="1504"/>
      <c r="CZ29" s="1504"/>
      <c r="DA29" s="1504"/>
      <c r="DB29" s="1504"/>
      <c r="DC29" s="1504"/>
      <c r="DD29" s="1504"/>
      <c r="DE29" s="1504"/>
      <c r="DF29" s="1504"/>
      <c r="DG29" s="1504"/>
      <c r="DH29" s="1504"/>
      <c r="DI29" s="1504"/>
      <c r="DJ29" s="1483"/>
      <c r="DK29" s="1504">
        <v>11174679</v>
      </c>
      <c r="DL29" s="1504"/>
      <c r="DM29" s="1504"/>
      <c r="DN29" s="1504"/>
      <c r="DO29" s="1504"/>
      <c r="DP29" s="1504"/>
      <c r="DQ29" s="1504"/>
      <c r="DR29" s="1504"/>
      <c r="DS29" s="1504"/>
      <c r="DT29" s="1504"/>
      <c r="DU29" s="1504"/>
      <c r="DV29" s="1504"/>
      <c r="DW29" s="1504"/>
      <c r="DX29" s="1504"/>
      <c r="DY29" s="1515"/>
    </row>
    <row r="30" spans="1:129"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508">
        <v>1</v>
      </c>
      <c r="AC30" s="509"/>
      <c r="AD30" s="510"/>
      <c r="AE30" s="511">
        <v>6</v>
      </c>
      <c r="AF30" s="509"/>
      <c r="AG30" s="510"/>
      <c r="AH30" s="511">
        <v>0</v>
      </c>
      <c r="AI30" s="509"/>
      <c r="AJ30" s="512"/>
      <c r="AK30" s="1511">
        <v>79</v>
      </c>
      <c r="AL30" s="1513"/>
      <c r="AM30" s="1513"/>
      <c r="AN30" s="1513"/>
      <c r="AO30" s="1513"/>
      <c r="AP30" s="1513"/>
      <c r="AQ30" s="1513"/>
      <c r="AR30" s="1513"/>
      <c r="AS30" s="1513"/>
      <c r="AT30" s="1513"/>
      <c r="AU30" s="1513"/>
      <c r="AV30" s="1513"/>
      <c r="AW30" s="1511"/>
      <c r="AX30" s="1513"/>
      <c r="AY30" s="1513"/>
      <c r="AZ30" s="1513"/>
      <c r="BA30" s="1513"/>
      <c r="BB30" s="1513"/>
      <c r="BC30" s="1513"/>
      <c r="BD30" s="1513"/>
      <c r="BE30" s="1513"/>
      <c r="BF30" s="1513"/>
      <c r="BG30" s="1513"/>
      <c r="BH30" s="1513"/>
      <c r="BI30" s="330">
        <f>SUM(AK30:BH30)</f>
        <v>79</v>
      </c>
      <c r="BJ30" s="331"/>
      <c r="BK30" s="331"/>
      <c r="BL30" s="331"/>
      <c r="BM30" s="331"/>
      <c r="BN30" s="331"/>
      <c r="BO30" s="331"/>
      <c r="BP30" s="331"/>
      <c r="BQ30" s="331"/>
      <c r="BR30" s="331"/>
      <c r="BS30" s="331"/>
      <c r="BT30" s="331"/>
      <c r="BU30" s="1511"/>
      <c r="BV30" s="1513"/>
      <c r="BW30" s="1513"/>
      <c r="BX30" s="1513"/>
      <c r="BY30" s="1513"/>
      <c r="BZ30" s="1513"/>
      <c r="CA30" s="1513"/>
      <c r="CB30" s="1513"/>
      <c r="CC30" s="1513"/>
      <c r="CD30" s="1513"/>
      <c r="CE30" s="1513"/>
      <c r="CF30" s="1513"/>
      <c r="CG30" s="1511">
        <v>755305</v>
      </c>
      <c r="CH30" s="1511"/>
      <c r="CI30" s="1511"/>
      <c r="CJ30" s="1511"/>
      <c r="CK30" s="1511"/>
      <c r="CL30" s="1511"/>
      <c r="CM30" s="1511"/>
      <c r="CN30" s="1511"/>
      <c r="CO30" s="1511"/>
      <c r="CP30" s="1511"/>
      <c r="CQ30" s="1511"/>
      <c r="CR30" s="1511"/>
      <c r="CS30" s="1511"/>
      <c r="CT30" s="1511"/>
      <c r="CU30" s="1511"/>
      <c r="CV30" s="1511">
        <v>108253</v>
      </c>
      <c r="CW30" s="1511"/>
      <c r="CX30" s="1511"/>
      <c r="CY30" s="1511"/>
      <c r="CZ30" s="1511"/>
      <c r="DA30" s="1511"/>
      <c r="DB30" s="1511"/>
      <c r="DC30" s="1511"/>
      <c r="DD30" s="1511"/>
      <c r="DE30" s="1511"/>
      <c r="DF30" s="1511"/>
      <c r="DG30" s="1511"/>
      <c r="DH30" s="1511"/>
      <c r="DI30" s="1511"/>
      <c r="DJ30" s="1487"/>
      <c r="DK30" s="1511">
        <v>647052</v>
      </c>
      <c r="DL30" s="1511"/>
      <c r="DM30" s="1511"/>
      <c r="DN30" s="1511"/>
      <c r="DO30" s="1511"/>
      <c r="DP30" s="1511"/>
      <c r="DQ30" s="1511"/>
      <c r="DR30" s="1511"/>
      <c r="DS30" s="1511"/>
      <c r="DT30" s="1511"/>
      <c r="DU30" s="1511"/>
      <c r="DV30" s="1511"/>
      <c r="DW30" s="1511"/>
      <c r="DX30" s="1511"/>
      <c r="DY30" s="1516"/>
    </row>
    <row r="31" spans="1:129" ht="15" customHeight="1">
      <c r="A31" s="550"/>
      <c r="B31" s="549"/>
      <c r="C31" s="549"/>
      <c r="D31" s="551"/>
      <c r="E31" s="551"/>
      <c r="F31" s="552"/>
      <c r="G31" s="245" t="s">
        <v>10</v>
      </c>
      <c r="H31" s="246"/>
      <c r="I31" s="246"/>
      <c r="J31" s="246"/>
      <c r="K31" s="246"/>
      <c r="L31" s="246"/>
      <c r="M31" s="246"/>
      <c r="N31" s="246"/>
      <c r="O31" s="246"/>
      <c r="P31" s="246"/>
      <c r="Q31" s="246"/>
      <c r="R31" s="246"/>
      <c r="S31" s="246"/>
      <c r="T31" s="246"/>
      <c r="U31" s="246"/>
      <c r="V31" s="246"/>
      <c r="W31" s="246"/>
      <c r="X31" s="246"/>
      <c r="Y31" s="246"/>
      <c r="Z31" s="246"/>
      <c r="AA31" s="513"/>
      <c r="AB31" s="508">
        <v>1</v>
      </c>
      <c r="AC31" s="509"/>
      <c r="AD31" s="510"/>
      <c r="AE31" s="511">
        <v>7</v>
      </c>
      <c r="AF31" s="509"/>
      <c r="AG31" s="510"/>
      <c r="AH31" s="511">
        <v>0</v>
      </c>
      <c r="AI31" s="509"/>
      <c r="AJ31" s="512"/>
      <c r="AK31" s="1511">
        <v>61</v>
      </c>
      <c r="AL31" s="1513"/>
      <c r="AM31" s="1513"/>
      <c r="AN31" s="1513"/>
      <c r="AO31" s="1513"/>
      <c r="AP31" s="1513"/>
      <c r="AQ31" s="1513"/>
      <c r="AR31" s="1513"/>
      <c r="AS31" s="1513"/>
      <c r="AT31" s="1513"/>
      <c r="AU31" s="1513"/>
      <c r="AV31" s="1513"/>
      <c r="AW31" s="1511"/>
      <c r="AX31" s="1513"/>
      <c r="AY31" s="1513"/>
      <c r="AZ31" s="1513"/>
      <c r="BA31" s="1513"/>
      <c r="BB31" s="1513"/>
      <c r="BC31" s="1513"/>
      <c r="BD31" s="1513"/>
      <c r="BE31" s="1513"/>
      <c r="BF31" s="1513"/>
      <c r="BG31" s="1513"/>
      <c r="BH31" s="1513"/>
      <c r="BI31" s="330">
        <f>SUM(AK31:BH31)</f>
        <v>61</v>
      </c>
      <c r="BJ31" s="331"/>
      <c r="BK31" s="331"/>
      <c r="BL31" s="331"/>
      <c r="BM31" s="331"/>
      <c r="BN31" s="331"/>
      <c r="BO31" s="331"/>
      <c r="BP31" s="331"/>
      <c r="BQ31" s="331"/>
      <c r="BR31" s="331"/>
      <c r="BS31" s="331"/>
      <c r="BT31" s="331"/>
      <c r="BU31" s="1511"/>
      <c r="BV31" s="1513"/>
      <c r="BW31" s="1513"/>
      <c r="BX31" s="1513"/>
      <c r="BY31" s="1513"/>
      <c r="BZ31" s="1513"/>
      <c r="CA31" s="1513"/>
      <c r="CB31" s="1513"/>
      <c r="CC31" s="1513"/>
      <c r="CD31" s="1513"/>
      <c r="CE31" s="1513"/>
      <c r="CF31" s="1513"/>
      <c r="CG31" s="1511">
        <v>1163561</v>
      </c>
      <c r="CH31" s="1511"/>
      <c r="CI31" s="1511"/>
      <c r="CJ31" s="1511"/>
      <c r="CK31" s="1511"/>
      <c r="CL31" s="1511"/>
      <c r="CM31" s="1511"/>
      <c r="CN31" s="1511"/>
      <c r="CO31" s="1511"/>
      <c r="CP31" s="1511"/>
      <c r="CQ31" s="1511"/>
      <c r="CR31" s="1511"/>
      <c r="CS31" s="1511"/>
      <c r="CT31" s="1511"/>
      <c r="CU31" s="1511"/>
      <c r="CV31" s="1511">
        <v>107116</v>
      </c>
      <c r="CW31" s="1511"/>
      <c r="CX31" s="1511"/>
      <c r="CY31" s="1511"/>
      <c r="CZ31" s="1511"/>
      <c r="DA31" s="1511"/>
      <c r="DB31" s="1511"/>
      <c r="DC31" s="1511"/>
      <c r="DD31" s="1511"/>
      <c r="DE31" s="1511"/>
      <c r="DF31" s="1511"/>
      <c r="DG31" s="1511"/>
      <c r="DH31" s="1511"/>
      <c r="DI31" s="1511"/>
      <c r="DJ31" s="1487"/>
      <c r="DK31" s="1511">
        <v>1056445</v>
      </c>
      <c r="DL31" s="1511"/>
      <c r="DM31" s="1511"/>
      <c r="DN31" s="1511"/>
      <c r="DO31" s="1511"/>
      <c r="DP31" s="1511"/>
      <c r="DQ31" s="1511"/>
      <c r="DR31" s="1511"/>
      <c r="DS31" s="1511"/>
      <c r="DT31" s="1511"/>
      <c r="DU31" s="1511"/>
      <c r="DV31" s="1511"/>
      <c r="DW31" s="1511"/>
      <c r="DX31" s="1511"/>
      <c r="DY31" s="1516"/>
    </row>
    <row r="32" spans="1:129"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521">
        <v>1</v>
      </c>
      <c r="AC32" s="519"/>
      <c r="AD32" s="520"/>
      <c r="AE32" s="518">
        <v>8</v>
      </c>
      <c r="AF32" s="519"/>
      <c r="AG32" s="520"/>
      <c r="AH32" s="518">
        <v>0</v>
      </c>
      <c r="AI32" s="519"/>
      <c r="AJ32" s="533"/>
      <c r="AK32" s="484">
        <f>SUM(AK29:AV31)</f>
        <v>13292</v>
      </c>
      <c r="AL32" s="571"/>
      <c r="AM32" s="571"/>
      <c r="AN32" s="571"/>
      <c r="AO32" s="571"/>
      <c r="AP32" s="571"/>
      <c r="AQ32" s="571"/>
      <c r="AR32" s="571"/>
      <c r="AS32" s="571"/>
      <c r="AT32" s="571"/>
      <c r="AU32" s="571"/>
      <c r="AV32" s="572"/>
      <c r="AW32" s="484">
        <f>SUM(AW29:BH31)</f>
        <v>1428</v>
      </c>
      <c r="AX32" s="571"/>
      <c r="AY32" s="571"/>
      <c r="AZ32" s="571"/>
      <c r="BA32" s="571"/>
      <c r="BB32" s="571"/>
      <c r="BC32" s="571"/>
      <c r="BD32" s="571"/>
      <c r="BE32" s="571"/>
      <c r="BF32" s="571"/>
      <c r="BG32" s="571"/>
      <c r="BH32" s="572"/>
      <c r="BI32" s="321">
        <f>SUM(AK32:BH32)</f>
        <v>14720</v>
      </c>
      <c r="BJ32" s="534"/>
      <c r="BK32" s="534"/>
      <c r="BL32" s="534"/>
      <c r="BM32" s="534"/>
      <c r="BN32" s="534"/>
      <c r="BO32" s="534"/>
      <c r="BP32" s="534"/>
      <c r="BQ32" s="534"/>
      <c r="BR32" s="534"/>
      <c r="BS32" s="534"/>
      <c r="BT32" s="534"/>
      <c r="BU32" s="484">
        <f>SUM(BU29:CF31)</f>
        <v>29</v>
      </c>
      <c r="BV32" s="571"/>
      <c r="BW32" s="571"/>
      <c r="BX32" s="571"/>
      <c r="BY32" s="571"/>
      <c r="BZ32" s="571"/>
      <c r="CA32" s="571"/>
      <c r="CB32" s="571"/>
      <c r="CC32" s="571"/>
      <c r="CD32" s="571"/>
      <c r="CE32" s="571"/>
      <c r="CF32" s="572"/>
      <c r="CG32" s="484">
        <f>SUM(CG29:CU31)</f>
        <v>25526589</v>
      </c>
      <c r="CH32" s="485"/>
      <c r="CI32" s="485"/>
      <c r="CJ32" s="485"/>
      <c r="CK32" s="485"/>
      <c r="CL32" s="485"/>
      <c r="CM32" s="485"/>
      <c r="CN32" s="485"/>
      <c r="CO32" s="485"/>
      <c r="CP32" s="485"/>
      <c r="CQ32" s="485"/>
      <c r="CR32" s="485"/>
      <c r="CS32" s="485"/>
      <c r="CT32" s="485"/>
      <c r="CU32" s="486"/>
      <c r="CV32" s="484">
        <f>SUM(CV29:DJ31)</f>
        <v>12648413</v>
      </c>
      <c r="CW32" s="485"/>
      <c r="CX32" s="485"/>
      <c r="CY32" s="485"/>
      <c r="CZ32" s="485"/>
      <c r="DA32" s="485"/>
      <c r="DB32" s="485"/>
      <c r="DC32" s="485"/>
      <c r="DD32" s="485"/>
      <c r="DE32" s="485"/>
      <c r="DF32" s="485"/>
      <c r="DG32" s="485"/>
      <c r="DH32" s="485"/>
      <c r="DI32" s="485"/>
      <c r="DJ32" s="486"/>
      <c r="DK32" s="484">
        <f>SUM(DK29:DY31)</f>
        <v>12878176</v>
      </c>
      <c r="DL32" s="485"/>
      <c r="DM32" s="485"/>
      <c r="DN32" s="485"/>
      <c r="DO32" s="485"/>
      <c r="DP32" s="485"/>
      <c r="DQ32" s="485"/>
      <c r="DR32" s="485"/>
      <c r="DS32" s="485"/>
      <c r="DT32" s="485"/>
      <c r="DU32" s="485"/>
      <c r="DV32" s="485"/>
      <c r="DW32" s="485"/>
      <c r="DX32" s="485"/>
      <c r="DY32" s="574"/>
    </row>
    <row r="33" spans="1:135" s="17" customFormat="1" ht="15" customHeight="1">
      <c r="A33" s="36"/>
      <c r="B33" s="40"/>
      <c r="C33" s="40"/>
      <c r="D33" s="36"/>
      <c r="E33" s="36"/>
      <c r="F33" s="36"/>
      <c r="G33" s="137"/>
      <c r="H33" s="138"/>
      <c r="I33" s="138"/>
      <c r="J33" s="138"/>
      <c r="K33" s="138"/>
      <c r="L33" s="138"/>
      <c r="M33" s="138"/>
      <c r="N33" s="138"/>
      <c r="O33" s="138"/>
      <c r="P33" s="138"/>
      <c r="Q33" s="138"/>
      <c r="R33" s="138"/>
      <c r="S33" s="138"/>
      <c r="T33" s="138"/>
      <c r="U33" s="138"/>
      <c r="V33" s="138"/>
      <c r="W33" s="138"/>
      <c r="X33" s="138"/>
      <c r="Y33" s="138"/>
      <c r="Z33" s="138"/>
      <c r="AA33" s="138"/>
      <c r="AB33" s="99"/>
      <c r="AC33" s="99"/>
      <c r="AD33" s="99"/>
      <c r="AE33" s="99"/>
      <c r="AF33" s="100"/>
      <c r="AG33" s="100"/>
      <c r="AH33" s="100"/>
      <c r="AI33" s="100"/>
      <c r="AJ33" s="100"/>
      <c r="AK33" s="143"/>
      <c r="AL33" s="144"/>
      <c r="AM33" s="144"/>
      <c r="AN33" s="144"/>
      <c r="AO33" s="144"/>
      <c r="AP33" s="144"/>
      <c r="AQ33" s="144"/>
      <c r="AR33" s="144"/>
      <c r="AS33" s="144"/>
      <c r="AT33" s="144"/>
      <c r="AU33" s="144"/>
      <c r="AV33" s="144"/>
      <c r="AW33" s="143"/>
      <c r="AX33" s="144"/>
      <c r="AY33" s="144"/>
      <c r="AZ33" s="144"/>
      <c r="BA33" s="144"/>
      <c r="BB33" s="144"/>
      <c r="BC33" s="144"/>
      <c r="BD33" s="144"/>
      <c r="BE33" s="144"/>
      <c r="BF33" s="144"/>
      <c r="BG33" s="144"/>
      <c r="BH33" s="144"/>
      <c r="BI33" s="143"/>
      <c r="BJ33" s="144"/>
      <c r="BK33" s="144"/>
      <c r="BL33" s="144"/>
      <c r="BM33" s="144"/>
      <c r="BN33" s="144"/>
      <c r="BO33" s="144"/>
      <c r="BP33" s="144"/>
      <c r="BQ33" s="144"/>
      <c r="BR33" s="144"/>
      <c r="BS33" s="144"/>
      <c r="BT33" s="144"/>
      <c r="BU33" s="143"/>
      <c r="BV33" s="144"/>
      <c r="BW33" s="144"/>
      <c r="BX33" s="144"/>
      <c r="BY33" s="144"/>
      <c r="BZ33" s="144"/>
      <c r="CA33" s="144"/>
      <c r="CB33" s="144"/>
      <c r="CC33" s="144"/>
      <c r="CD33" s="144"/>
      <c r="CE33" s="144"/>
      <c r="CF33" s="144"/>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row>
    <row r="34" spans="1:135" s="152" customFormat="1" ht="12.75" customHeight="1">
      <c r="A34" s="561"/>
      <c r="B34" s="561"/>
      <c r="C34" s="561"/>
      <c r="D34" s="561"/>
      <c r="E34" s="561"/>
      <c r="F34" s="561"/>
      <c r="G34" s="562"/>
      <c r="H34" s="563" t="s">
        <v>62</v>
      </c>
      <c r="I34" s="266"/>
      <c r="J34" s="266"/>
      <c r="K34" s="266"/>
      <c r="L34" s="266"/>
      <c r="M34" s="266"/>
      <c r="N34" s="266"/>
      <c r="O34" s="266"/>
      <c r="P34" s="266"/>
      <c r="Q34" s="266"/>
      <c r="R34" s="266"/>
      <c r="S34" s="266"/>
      <c r="T34" s="266"/>
      <c r="U34" s="266"/>
      <c r="V34" s="266"/>
      <c r="W34" s="266"/>
      <c r="X34" s="266"/>
      <c r="Y34" s="267"/>
      <c r="Z34" s="564" t="s">
        <v>517</v>
      </c>
      <c r="AA34" s="266"/>
      <c r="AB34" s="266"/>
      <c r="AC34" s="266"/>
      <c r="AD34" s="266"/>
      <c r="AE34" s="267"/>
      <c r="AF34" s="733" t="str">
        <f>"第9表　課税標準額段階別"&amp; LEFT(表00!AA1,6) &amp; "分所得割額等に関する調
　　　　　　　　　　　　　　　　【その他の所得者】（つづき）
総　　括　　表"</f>
        <v>第9表　課税標準額段階別平成29年度分所得割額等に関する調
　　　　　　　　　　　　　　　　【その他の所得者】（つづき）
総　　括　　表</v>
      </c>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3"/>
      <c r="CI34" s="733"/>
      <c r="CJ34" s="733"/>
      <c r="CK34" s="733"/>
      <c r="CL34" s="733"/>
      <c r="CM34" s="733"/>
      <c r="CN34" s="733"/>
      <c r="CO34" s="733"/>
      <c r="CP34" s="733"/>
      <c r="CQ34" s="733"/>
      <c r="CR34" s="733"/>
      <c r="CS34" s="733"/>
      <c r="CT34" s="733"/>
      <c r="CU34" s="733"/>
      <c r="CV34" s="733"/>
      <c r="CW34" s="733"/>
      <c r="CX34" s="733"/>
      <c r="CY34" s="565" t="s">
        <v>608</v>
      </c>
      <c r="CZ34" s="565"/>
      <c r="DA34" s="565"/>
      <c r="DB34" s="565"/>
      <c r="DC34" s="565"/>
      <c r="DD34" s="565"/>
      <c r="DE34" s="565"/>
      <c r="DF34" s="565"/>
      <c r="DG34" s="565"/>
      <c r="DH34" s="565"/>
      <c r="DI34" s="565"/>
      <c r="DJ34" s="565"/>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5" s="152" customFormat="1" ht="13.15" customHeight="1" thickBot="1">
      <c r="A35" s="561"/>
      <c r="B35" s="561"/>
      <c r="C35" s="561"/>
      <c r="D35" s="561"/>
      <c r="E35" s="561"/>
      <c r="F35" s="561"/>
      <c r="G35" s="56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c r="CQ35" s="733"/>
      <c r="CR35" s="733"/>
      <c r="CS35" s="733"/>
      <c r="CT35" s="733"/>
      <c r="CU35" s="733"/>
      <c r="CV35" s="733"/>
      <c r="CW35" s="733"/>
      <c r="CX35" s="733"/>
      <c r="CY35" s="554"/>
      <c r="CZ35" s="554"/>
      <c r="DA35" s="554"/>
      <c r="DB35" s="554"/>
      <c r="DC35" s="554"/>
      <c r="DD35" s="554"/>
      <c r="DE35" s="554"/>
      <c r="DF35" s="554"/>
      <c r="DG35" s="554"/>
      <c r="DH35" s="554"/>
      <c r="DI35" s="554"/>
      <c r="DJ35" s="554"/>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5" s="152" customFormat="1" ht="25.5" customHeight="1" thickBot="1">
      <c r="A36" s="566"/>
      <c r="B36" s="567"/>
      <c r="C36" s="567"/>
      <c r="D36" s="567"/>
      <c r="E36" s="567"/>
      <c r="F36" s="567"/>
      <c r="G36" s="568"/>
      <c r="H36" s="555">
        <f>H3</f>
        <v>4</v>
      </c>
      <c r="I36" s="569"/>
      <c r="J36" s="570"/>
      <c r="K36" s="555">
        <f>K3</f>
        <v>2</v>
      </c>
      <c r="L36" s="569"/>
      <c r="M36" s="570"/>
      <c r="N36" s="555">
        <f>N3</f>
        <v>2</v>
      </c>
      <c r="O36" s="569"/>
      <c r="P36" s="570"/>
      <c r="Q36" s="555">
        <f>Q3</f>
        <v>0</v>
      </c>
      <c r="R36" s="569"/>
      <c r="S36" s="570"/>
      <c r="T36" s="555">
        <f>T3</f>
        <v>2</v>
      </c>
      <c r="U36" s="569"/>
      <c r="V36" s="570"/>
      <c r="W36" s="555">
        <f>W3</f>
        <v>9</v>
      </c>
      <c r="X36" s="569"/>
      <c r="Y36" s="570"/>
      <c r="Z36" s="573">
        <v>0</v>
      </c>
      <c r="AA36" s="276"/>
      <c r="AB36" s="277"/>
      <c r="AC36" s="555">
        <v>9</v>
      </c>
      <c r="AD36" s="279"/>
      <c r="AE36" s="280"/>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c r="CQ36" s="733"/>
      <c r="CR36" s="733"/>
      <c r="CS36" s="733"/>
      <c r="CT36" s="733"/>
      <c r="CU36" s="733"/>
      <c r="CV36" s="733"/>
      <c r="CW36" s="733"/>
      <c r="CX36" s="733"/>
      <c r="CY36" s="554" t="s">
        <v>515</v>
      </c>
      <c r="CZ36" s="554"/>
      <c r="DA36" s="554"/>
      <c r="DB36" s="554"/>
      <c r="DC36" s="554"/>
      <c r="DD36" s="554"/>
      <c r="DE36" s="554"/>
      <c r="DF36" s="554"/>
      <c r="DG36" s="554"/>
      <c r="DH36" s="554"/>
      <c r="DI36" s="554"/>
      <c r="DJ36" s="554"/>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5" ht="15" customHeight="1">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c r="CN37" s="733"/>
      <c r="CO37" s="733"/>
      <c r="CP37" s="733"/>
      <c r="CQ37" s="733"/>
      <c r="CR37" s="733"/>
      <c r="CS37" s="733"/>
      <c r="CT37" s="733"/>
      <c r="CU37" s="733"/>
      <c r="CV37" s="733"/>
      <c r="CW37" s="733"/>
      <c r="CX37" s="733"/>
    </row>
    <row r="39" spans="1:135" ht="15" customHeight="1">
      <c r="AK39" s="271" t="s">
        <v>797</v>
      </c>
      <c r="AL39" s="271"/>
      <c r="AM39" s="271"/>
      <c r="AN39" s="271"/>
      <c r="AO39" s="271"/>
      <c r="AP39" s="271"/>
      <c r="AQ39" s="271"/>
      <c r="AR39" s="271"/>
      <c r="AS39" s="271"/>
      <c r="AT39" s="271" t="s">
        <v>750</v>
      </c>
      <c r="AU39" s="271"/>
      <c r="AV39" s="271"/>
      <c r="AW39" s="271"/>
      <c r="AX39" s="271"/>
      <c r="AY39" s="271"/>
      <c r="AZ39" s="271"/>
      <c r="BA39" s="271"/>
      <c r="BB39" s="271"/>
      <c r="BC39" s="271" t="s">
        <v>524</v>
      </c>
      <c r="BD39" s="271"/>
      <c r="BE39" s="271"/>
      <c r="BF39" s="271"/>
      <c r="BG39" s="271"/>
      <c r="BH39" s="271"/>
      <c r="BI39" s="271"/>
      <c r="BJ39" s="271"/>
      <c r="BK39" s="271"/>
      <c r="BL39" s="271" t="s">
        <v>29</v>
      </c>
      <c r="BM39" s="271"/>
      <c r="BN39" s="271"/>
      <c r="BO39" s="271"/>
      <c r="BP39" s="271"/>
      <c r="BQ39" s="271"/>
      <c r="BR39" s="271"/>
      <c r="BS39" s="271"/>
      <c r="BT39" s="271"/>
      <c r="BU39" s="271" t="s">
        <v>318</v>
      </c>
      <c r="BV39" s="271"/>
      <c r="BW39" s="271"/>
      <c r="BX39" s="271"/>
      <c r="BY39" s="271"/>
      <c r="BZ39" s="271"/>
      <c r="CA39" s="271"/>
      <c r="CB39" s="271"/>
      <c r="CC39" s="271"/>
      <c r="CD39" s="271" t="s">
        <v>319</v>
      </c>
      <c r="CE39" s="271"/>
      <c r="CF39" s="271"/>
      <c r="CG39" s="271"/>
      <c r="CH39" s="271"/>
      <c r="CI39" s="271"/>
      <c r="CJ39" s="271"/>
      <c r="CK39" s="271"/>
      <c r="CL39" s="271"/>
      <c r="CM39" s="271" t="s">
        <v>30</v>
      </c>
      <c r="CN39" s="271"/>
      <c r="CO39" s="271"/>
      <c r="CP39" s="271"/>
      <c r="CQ39" s="271"/>
      <c r="CR39" s="271"/>
      <c r="CS39" s="271"/>
      <c r="CT39" s="271"/>
      <c r="CU39" s="271"/>
      <c r="CV39" s="271" t="s">
        <v>320</v>
      </c>
      <c r="CW39" s="271"/>
      <c r="CX39" s="271"/>
      <c r="CY39" s="271"/>
      <c r="CZ39" s="271"/>
      <c r="DA39" s="271"/>
      <c r="DB39" s="271"/>
      <c r="DC39" s="271"/>
      <c r="DD39" s="271"/>
      <c r="DE39" s="271" t="s">
        <v>321</v>
      </c>
      <c r="DF39" s="271"/>
      <c r="DG39" s="271"/>
      <c r="DH39" s="271"/>
      <c r="DI39" s="271"/>
      <c r="DJ39" s="271"/>
      <c r="DK39" s="271"/>
      <c r="DL39" s="271"/>
      <c r="DM39" s="271"/>
      <c r="DN39" s="271" t="s">
        <v>31</v>
      </c>
      <c r="DO39" s="271"/>
      <c r="DP39" s="271"/>
      <c r="DQ39" s="271"/>
      <c r="DR39" s="271"/>
      <c r="DS39" s="271"/>
      <c r="DT39" s="271"/>
      <c r="DU39" s="271"/>
      <c r="DV39" s="271"/>
    </row>
    <row r="40" spans="1:135" ht="15" customHeight="1">
      <c r="A40" s="522" t="s">
        <v>798</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817</v>
      </c>
      <c r="AC40" s="201"/>
      <c r="AD40" s="201"/>
      <c r="AE40" s="201"/>
      <c r="AF40" s="201"/>
      <c r="AG40" s="201"/>
      <c r="AH40" s="201"/>
      <c r="AI40" s="201"/>
      <c r="AJ40" s="202"/>
      <c r="AK40" s="200" t="s">
        <v>639</v>
      </c>
      <c r="AL40" s="201"/>
      <c r="AM40" s="201"/>
      <c r="AN40" s="201"/>
      <c r="AO40" s="201"/>
      <c r="AP40" s="201"/>
      <c r="AQ40" s="201"/>
      <c r="AR40" s="201"/>
      <c r="AS40" s="202"/>
      <c r="AT40" s="245" t="s">
        <v>161</v>
      </c>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7"/>
      <c r="CV40" s="200" t="s">
        <v>162</v>
      </c>
      <c r="CW40" s="201"/>
      <c r="CX40" s="201"/>
      <c r="CY40" s="201"/>
      <c r="CZ40" s="201"/>
      <c r="DA40" s="201"/>
      <c r="DB40" s="201"/>
      <c r="DC40" s="201"/>
      <c r="DD40" s="202"/>
      <c r="DE40" s="498" t="s">
        <v>322</v>
      </c>
      <c r="DF40" s="499"/>
      <c r="DG40" s="499"/>
      <c r="DH40" s="499"/>
      <c r="DI40" s="499"/>
      <c r="DJ40" s="499"/>
      <c r="DK40" s="499"/>
      <c r="DL40" s="499"/>
      <c r="DM40" s="500"/>
      <c r="DN40" s="498" t="s">
        <v>323</v>
      </c>
      <c r="DO40" s="499"/>
      <c r="DP40" s="499"/>
      <c r="DQ40" s="499"/>
      <c r="DR40" s="499"/>
      <c r="DS40" s="499"/>
      <c r="DT40" s="499"/>
      <c r="DU40" s="499"/>
      <c r="DV40" s="500"/>
    </row>
    <row r="41" spans="1:135" ht="10.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0"/>
      <c r="AS41" s="221"/>
      <c r="AT41" s="501" t="s">
        <v>324</v>
      </c>
      <c r="AU41" s="502"/>
      <c r="AV41" s="502"/>
      <c r="AW41" s="502"/>
      <c r="AX41" s="502"/>
      <c r="AY41" s="502"/>
      <c r="AZ41" s="502"/>
      <c r="BA41" s="502"/>
      <c r="BB41" s="503"/>
      <c r="BC41" s="501" t="s">
        <v>267</v>
      </c>
      <c r="BD41" s="502"/>
      <c r="BE41" s="502"/>
      <c r="BF41" s="502"/>
      <c r="BG41" s="502"/>
      <c r="BH41" s="502"/>
      <c r="BI41" s="502"/>
      <c r="BJ41" s="502"/>
      <c r="BK41" s="502"/>
      <c r="BL41" s="501" t="s">
        <v>326</v>
      </c>
      <c r="BM41" s="502"/>
      <c r="BN41" s="502"/>
      <c r="BO41" s="502"/>
      <c r="BP41" s="502"/>
      <c r="BQ41" s="502"/>
      <c r="BR41" s="502"/>
      <c r="BS41" s="502"/>
      <c r="BT41" s="502"/>
      <c r="BU41" s="501" t="s">
        <v>718</v>
      </c>
      <c r="BV41" s="502"/>
      <c r="BW41" s="502"/>
      <c r="BX41" s="502"/>
      <c r="BY41" s="502"/>
      <c r="BZ41" s="502"/>
      <c r="CA41" s="502"/>
      <c r="CB41" s="502"/>
      <c r="CC41" s="502"/>
      <c r="CD41" s="501" t="s">
        <v>221</v>
      </c>
      <c r="CE41" s="502"/>
      <c r="CF41" s="502"/>
      <c r="CG41" s="502"/>
      <c r="CH41" s="502"/>
      <c r="CI41" s="502"/>
      <c r="CJ41" s="502"/>
      <c r="CK41" s="502"/>
      <c r="CL41" s="502"/>
      <c r="CM41" s="501" t="s">
        <v>376</v>
      </c>
      <c r="CN41" s="502"/>
      <c r="CO41" s="502"/>
      <c r="CP41" s="502"/>
      <c r="CQ41" s="502"/>
      <c r="CR41" s="502"/>
      <c r="CS41" s="502"/>
      <c r="CT41" s="502"/>
      <c r="CU41" s="502"/>
      <c r="CV41" s="219"/>
      <c r="CW41" s="220"/>
      <c r="CX41" s="220"/>
      <c r="CY41" s="220"/>
      <c r="CZ41" s="220"/>
      <c r="DA41" s="220"/>
      <c r="DB41" s="220"/>
      <c r="DC41" s="220"/>
      <c r="DD41" s="221"/>
      <c r="DE41" s="501"/>
      <c r="DF41" s="502"/>
      <c r="DG41" s="502"/>
      <c r="DH41" s="502"/>
      <c r="DI41" s="502"/>
      <c r="DJ41" s="502"/>
      <c r="DK41" s="502"/>
      <c r="DL41" s="502"/>
      <c r="DM41" s="503"/>
      <c r="DN41" s="501"/>
      <c r="DO41" s="502"/>
      <c r="DP41" s="502"/>
      <c r="DQ41" s="502"/>
      <c r="DR41" s="502"/>
      <c r="DS41" s="502"/>
      <c r="DT41" s="502"/>
      <c r="DU41" s="502"/>
      <c r="DV41" s="503"/>
    </row>
    <row r="42" spans="1:135"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0"/>
      <c r="AS42" s="221"/>
      <c r="AT42" s="501"/>
      <c r="AU42" s="502"/>
      <c r="AV42" s="502"/>
      <c r="AW42" s="502"/>
      <c r="AX42" s="502"/>
      <c r="AY42" s="502"/>
      <c r="AZ42" s="502"/>
      <c r="BA42" s="502"/>
      <c r="BB42" s="503"/>
      <c r="BC42" s="501"/>
      <c r="BD42" s="502"/>
      <c r="BE42" s="502"/>
      <c r="BF42" s="502"/>
      <c r="BG42" s="502"/>
      <c r="BH42" s="502"/>
      <c r="BI42" s="502"/>
      <c r="BJ42" s="502"/>
      <c r="BK42" s="502"/>
      <c r="BL42" s="501"/>
      <c r="BM42" s="502"/>
      <c r="BN42" s="502"/>
      <c r="BO42" s="502"/>
      <c r="BP42" s="502"/>
      <c r="BQ42" s="502"/>
      <c r="BR42" s="502"/>
      <c r="BS42" s="502"/>
      <c r="BT42" s="502"/>
      <c r="BU42" s="501"/>
      <c r="BV42" s="502"/>
      <c r="BW42" s="502"/>
      <c r="BX42" s="502"/>
      <c r="BY42" s="502"/>
      <c r="BZ42" s="502"/>
      <c r="CA42" s="502"/>
      <c r="CB42" s="502"/>
      <c r="CC42" s="502"/>
      <c r="CD42" s="501"/>
      <c r="CE42" s="502"/>
      <c r="CF42" s="502"/>
      <c r="CG42" s="502"/>
      <c r="CH42" s="502"/>
      <c r="CI42" s="502"/>
      <c r="CJ42" s="502"/>
      <c r="CK42" s="502"/>
      <c r="CL42" s="502"/>
      <c r="CM42" s="501"/>
      <c r="CN42" s="502"/>
      <c r="CO42" s="502"/>
      <c r="CP42" s="502"/>
      <c r="CQ42" s="502"/>
      <c r="CR42" s="502"/>
      <c r="CS42" s="502"/>
      <c r="CT42" s="502"/>
      <c r="CU42" s="502"/>
      <c r="CV42" s="219"/>
      <c r="CW42" s="220"/>
      <c r="CX42" s="220"/>
      <c r="CY42" s="220"/>
      <c r="CZ42" s="220"/>
      <c r="DA42" s="220"/>
      <c r="DB42" s="220"/>
      <c r="DC42" s="220"/>
      <c r="DD42" s="221"/>
      <c r="DE42" s="501"/>
      <c r="DF42" s="502"/>
      <c r="DG42" s="502"/>
      <c r="DH42" s="502"/>
      <c r="DI42" s="502"/>
      <c r="DJ42" s="502"/>
      <c r="DK42" s="502"/>
      <c r="DL42" s="502"/>
      <c r="DM42" s="503"/>
      <c r="DN42" s="501"/>
      <c r="DO42" s="502"/>
      <c r="DP42" s="502"/>
      <c r="DQ42" s="502"/>
      <c r="DR42" s="502"/>
      <c r="DS42" s="502"/>
      <c r="DT42" s="502"/>
      <c r="DU42" s="502"/>
      <c r="DV42" s="503"/>
    </row>
    <row r="43" spans="1:135"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0"/>
      <c r="AS43" s="221"/>
      <c r="AT43" s="501"/>
      <c r="AU43" s="502"/>
      <c r="AV43" s="502"/>
      <c r="AW43" s="502"/>
      <c r="AX43" s="502"/>
      <c r="AY43" s="502"/>
      <c r="AZ43" s="502"/>
      <c r="BA43" s="502"/>
      <c r="BB43" s="503"/>
      <c r="BC43" s="501"/>
      <c r="BD43" s="502"/>
      <c r="BE43" s="502"/>
      <c r="BF43" s="502"/>
      <c r="BG43" s="502"/>
      <c r="BH43" s="502"/>
      <c r="BI43" s="502"/>
      <c r="BJ43" s="502"/>
      <c r="BK43" s="502"/>
      <c r="BL43" s="501"/>
      <c r="BM43" s="502"/>
      <c r="BN43" s="502"/>
      <c r="BO43" s="502"/>
      <c r="BP43" s="502"/>
      <c r="BQ43" s="502"/>
      <c r="BR43" s="502"/>
      <c r="BS43" s="502"/>
      <c r="BT43" s="502"/>
      <c r="BU43" s="501"/>
      <c r="BV43" s="502"/>
      <c r="BW43" s="502"/>
      <c r="BX43" s="502"/>
      <c r="BY43" s="502"/>
      <c r="BZ43" s="502"/>
      <c r="CA43" s="502"/>
      <c r="CB43" s="502"/>
      <c r="CC43" s="502"/>
      <c r="CD43" s="501"/>
      <c r="CE43" s="502"/>
      <c r="CF43" s="502"/>
      <c r="CG43" s="502"/>
      <c r="CH43" s="502"/>
      <c r="CI43" s="502"/>
      <c r="CJ43" s="502"/>
      <c r="CK43" s="502"/>
      <c r="CL43" s="502"/>
      <c r="CM43" s="501"/>
      <c r="CN43" s="502"/>
      <c r="CO43" s="502"/>
      <c r="CP43" s="502"/>
      <c r="CQ43" s="502"/>
      <c r="CR43" s="502"/>
      <c r="CS43" s="502"/>
      <c r="CT43" s="502"/>
      <c r="CU43" s="502"/>
      <c r="CV43" s="219"/>
      <c r="CW43" s="220"/>
      <c r="CX43" s="220"/>
      <c r="CY43" s="220"/>
      <c r="CZ43" s="220"/>
      <c r="DA43" s="220"/>
      <c r="DB43" s="220"/>
      <c r="DC43" s="220"/>
      <c r="DD43" s="221"/>
      <c r="DE43" s="501"/>
      <c r="DF43" s="502"/>
      <c r="DG43" s="502"/>
      <c r="DH43" s="502"/>
      <c r="DI43" s="502"/>
      <c r="DJ43" s="502"/>
      <c r="DK43" s="502"/>
      <c r="DL43" s="502"/>
      <c r="DM43" s="503"/>
      <c r="DN43" s="501"/>
      <c r="DO43" s="502"/>
      <c r="DP43" s="502"/>
      <c r="DQ43" s="502"/>
      <c r="DR43" s="502"/>
      <c r="DS43" s="502"/>
      <c r="DT43" s="502"/>
      <c r="DU43" s="502"/>
      <c r="DV43" s="503"/>
    </row>
    <row r="44" spans="1:135"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0"/>
      <c r="AS44" s="221"/>
      <c r="AT44" s="501"/>
      <c r="AU44" s="502"/>
      <c r="AV44" s="502"/>
      <c r="AW44" s="502"/>
      <c r="AX44" s="502"/>
      <c r="AY44" s="502"/>
      <c r="AZ44" s="502"/>
      <c r="BA44" s="502"/>
      <c r="BB44" s="503"/>
      <c r="BC44" s="501"/>
      <c r="BD44" s="502"/>
      <c r="BE44" s="502"/>
      <c r="BF44" s="502"/>
      <c r="BG44" s="502"/>
      <c r="BH44" s="502"/>
      <c r="BI44" s="502"/>
      <c r="BJ44" s="502"/>
      <c r="BK44" s="502"/>
      <c r="BL44" s="501"/>
      <c r="BM44" s="502"/>
      <c r="BN44" s="502"/>
      <c r="BO44" s="502"/>
      <c r="BP44" s="502"/>
      <c r="BQ44" s="502"/>
      <c r="BR44" s="502"/>
      <c r="BS44" s="502"/>
      <c r="BT44" s="502"/>
      <c r="BU44" s="501"/>
      <c r="BV44" s="502"/>
      <c r="BW44" s="502"/>
      <c r="BX44" s="502"/>
      <c r="BY44" s="502"/>
      <c r="BZ44" s="502"/>
      <c r="CA44" s="502"/>
      <c r="CB44" s="502"/>
      <c r="CC44" s="502"/>
      <c r="CD44" s="501"/>
      <c r="CE44" s="502"/>
      <c r="CF44" s="502"/>
      <c r="CG44" s="502"/>
      <c r="CH44" s="502"/>
      <c r="CI44" s="502"/>
      <c r="CJ44" s="502"/>
      <c r="CK44" s="502"/>
      <c r="CL44" s="502"/>
      <c r="CM44" s="501"/>
      <c r="CN44" s="502"/>
      <c r="CO44" s="502"/>
      <c r="CP44" s="502"/>
      <c r="CQ44" s="502"/>
      <c r="CR44" s="502"/>
      <c r="CS44" s="502"/>
      <c r="CT44" s="502"/>
      <c r="CU44" s="502"/>
      <c r="CV44" s="219"/>
      <c r="CW44" s="220"/>
      <c r="CX44" s="220"/>
      <c r="CY44" s="220"/>
      <c r="CZ44" s="220"/>
      <c r="DA44" s="220"/>
      <c r="DB44" s="220"/>
      <c r="DC44" s="220"/>
      <c r="DD44" s="221"/>
      <c r="DE44" s="501"/>
      <c r="DF44" s="502"/>
      <c r="DG44" s="502"/>
      <c r="DH44" s="502"/>
      <c r="DI44" s="502"/>
      <c r="DJ44" s="502"/>
      <c r="DK44" s="502"/>
      <c r="DL44" s="502"/>
      <c r="DM44" s="503"/>
      <c r="DN44" s="501"/>
      <c r="DO44" s="502"/>
      <c r="DP44" s="502"/>
      <c r="DQ44" s="502"/>
      <c r="DR44" s="502"/>
      <c r="DS44" s="502"/>
      <c r="DT44" s="502"/>
      <c r="DU44" s="502"/>
      <c r="DV44" s="503"/>
    </row>
    <row r="45" spans="1:135"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219"/>
      <c r="AC45" s="220"/>
      <c r="AD45" s="220"/>
      <c r="AE45" s="220"/>
      <c r="AF45" s="220"/>
      <c r="AG45" s="220"/>
      <c r="AH45" s="220"/>
      <c r="AI45" s="220"/>
      <c r="AJ45" s="221"/>
      <c r="AK45" s="535" t="s">
        <v>340</v>
      </c>
      <c r="AL45" s="536"/>
      <c r="AM45" s="536"/>
      <c r="AN45" s="536"/>
      <c r="AO45" s="536"/>
      <c r="AP45" s="536"/>
      <c r="AQ45" s="536"/>
      <c r="AR45" s="536"/>
      <c r="AS45" s="537"/>
      <c r="AT45" s="490" t="s">
        <v>332</v>
      </c>
      <c r="AU45" s="491"/>
      <c r="AV45" s="491"/>
      <c r="AW45" s="491"/>
      <c r="AX45" s="491"/>
      <c r="AY45" s="491"/>
      <c r="AZ45" s="491"/>
      <c r="BA45" s="491"/>
      <c r="BB45" s="491"/>
      <c r="BC45" s="490" t="s">
        <v>332</v>
      </c>
      <c r="BD45" s="491"/>
      <c r="BE45" s="491"/>
      <c r="BF45" s="491"/>
      <c r="BG45" s="491"/>
      <c r="BH45" s="491"/>
      <c r="BI45" s="491"/>
      <c r="BJ45" s="491"/>
      <c r="BK45" s="491"/>
      <c r="BL45" s="490" t="s">
        <v>332</v>
      </c>
      <c r="BM45" s="491"/>
      <c r="BN45" s="491"/>
      <c r="BO45" s="491"/>
      <c r="BP45" s="491"/>
      <c r="BQ45" s="491"/>
      <c r="BR45" s="491"/>
      <c r="BS45" s="491"/>
      <c r="BT45" s="491"/>
      <c r="BU45" s="490" t="s">
        <v>332</v>
      </c>
      <c r="BV45" s="491"/>
      <c r="BW45" s="491"/>
      <c r="BX45" s="491"/>
      <c r="BY45" s="491"/>
      <c r="BZ45" s="491"/>
      <c r="CA45" s="491"/>
      <c r="CB45" s="491"/>
      <c r="CC45" s="491"/>
      <c r="CD45" s="490" t="s">
        <v>332</v>
      </c>
      <c r="CE45" s="491"/>
      <c r="CF45" s="491"/>
      <c r="CG45" s="491"/>
      <c r="CH45" s="491"/>
      <c r="CI45" s="491"/>
      <c r="CJ45" s="491"/>
      <c r="CK45" s="491"/>
      <c r="CL45" s="491"/>
      <c r="CM45" s="490" t="s">
        <v>332</v>
      </c>
      <c r="CN45" s="491"/>
      <c r="CO45" s="491"/>
      <c r="CP45" s="491"/>
      <c r="CQ45" s="491"/>
      <c r="CR45" s="491"/>
      <c r="CS45" s="491"/>
      <c r="CT45" s="491"/>
      <c r="CU45" s="491"/>
      <c r="CV45" s="495" t="s">
        <v>332</v>
      </c>
      <c r="CW45" s="496"/>
      <c r="CX45" s="496"/>
      <c r="CY45" s="496"/>
      <c r="CZ45" s="496"/>
      <c r="DA45" s="496"/>
      <c r="DB45" s="496"/>
      <c r="DC45" s="496"/>
      <c r="DD45" s="497"/>
      <c r="DE45" s="495" t="s">
        <v>332</v>
      </c>
      <c r="DF45" s="496"/>
      <c r="DG45" s="496"/>
      <c r="DH45" s="496"/>
      <c r="DI45" s="496"/>
      <c r="DJ45" s="496"/>
      <c r="DK45" s="496"/>
      <c r="DL45" s="496"/>
      <c r="DM45" s="497"/>
      <c r="DN45" s="495" t="s">
        <v>332</v>
      </c>
      <c r="DO45" s="496"/>
      <c r="DP45" s="496"/>
      <c r="DQ45" s="496"/>
      <c r="DR45" s="496"/>
      <c r="DS45" s="496"/>
      <c r="DT45" s="496"/>
      <c r="DU45" s="496"/>
      <c r="DV45" s="497"/>
    </row>
    <row r="46" spans="1:135" ht="24.7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531">
        <v>0</v>
      </c>
      <c r="AC46" s="516"/>
      <c r="AD46" s="532"/>
      <c r="AE46" s="515">
        <v>1</v>
      </c>
      <c r="AF46" s="516"/>
      <c r="AG46" s="532"/>
      <c r="AH46" s="515">
        <v>1</v>
      </c>
      <c r="AI46" s="516"/>
      <c r="AJ46" s="517"/>
      <c r="AK46" s="1504">
        <v>4160</v>
      </c>
      <c r="AL46" s="605"/>
      <c r="AM46" s="605"/>
      <c r="AN46" s="605"/>
      <c r="AO46" s="605"/>
      <c r="AP46" s="605"/>
      <c r="AQ46" s="605"/>
      <c r="AR46" s="605"/>
      <c r="AS46" s="605"/>
      <c r="AT46" s="1483">
        <v>1743</v>
      </c>
      <c r="AU46" s="1508"/>
      <c r="AV46" s="1508"/>
      <c r="AW46" s="1508"/>
      <c r="AX46" s="1508"/>
      <c r="AY46" s="1508"/>
      <c r="AZ46" s="1508"/>
      <c r="BA46" s="1508"/>
      <c r="BB46" s="1509"/>
      <c r="BC46" s="1505">
        <v>4</v>
      </c>
      <c r="BD46" s="1506"/>
      <c r="BE46" s="1506"/>
      <c r="BF46" s="1506"/>
      <c r="BG46" s="1506"/>
      <c r="BH46" s="1506"/>
      <c r="BI46" s="1506"/>
      <c r="BJ46" s="1506"/>
      <c r="BK46" s="1507"/>
      <c r="BL46" s="1505"/>
      <c r="BM46" s="1506"/>
      <c r="BN46" s="1506"/>
      <c r="BO46" s="1506"/>
      <c r="BP46" s="1506"/>
      <c r="BQ46" s="1506"/>
      <c r="BR46" s="1506"/>
      <c r="BS46" s="1506"/>
      <c r="BT46" s="1507"/>
      <c r="BU46" s="1505">
        <v>3</v>
      </c>
      <c r="BV46" s="1506"/>
      <c r="BW46" s="1506"/>
      <c r="BX46" s="1506"/>
      <c r="BY46" s="1506"/>
      <c r="BZ46" s="1506"/>
      <c r="CA46" s="1506"/>
      <c r="CB46" s="1506"/>
      <c r="CC46" s="1507"/>
      <c r="CD46" s="1505"/>
      <c r="CE46" s="1506"/>
      <c r="CF46" s="1506"/>
      <c r="CG46" s="1506"/>
      <c r="CH46" s="1506"/>
      <c r="CI46" s="1506"/>
      <c r="CJ46" s="1506"/>
      <c r="CK46" s="1506"/>
      <c r="CL46" s="1507"/>
      <c r="CM46" s="487">
        <f t="shared" ref="CM46:CM55" si="1">SUM(AT46:CL46)</f>
        <v>1750</v>
      </c>
      <c r="CN46" s="488"/>
      <c r="CO46" s="488"/>
      <c r="CP46" s="488"/>
      <c r="CQ46" s="488"/>
      <c r="CR46" s="488"/>
      <c r="CS46" s="488"/>
      <c r="CT46" s="488"/>
      <c r="CU46" s="489"/>
      <c r="CV46" s="1447">
        <v>3</v>
      </c>
      <c r="CW46" s="1447"/>
      <c r="CX46" s="1447"/>
      <c r="CY46" s="1447"/>
      <c r="CZ46" s="1447"/>
      <c r="DA46" s="1447"/>
      <c r="DB46" s="1447"/>
      <c r="DC46" s="1447"/>
      <c r="DD46" s="1447"/>
      <c r="DE46" s="1447">
        <v>3</v>
      </c>
      <c r="DF46" s="1447"/>
      <c r="DG46" s="1447"/>
      <c r="DH46" s="1447"/>
      <c r="DI46" s="1447"/>
      <c r="DJ46" s="1447"/>
      <c r="DK46" s="1447"/>
      <c r="DL46" s="1447"/>
      <c r="DM46" s="1447"/>
      <c r="DN46" s="1447">
        <v>2</v>
      </c>
      <c r="DO46" s="1447"/>
      <c r="DP46" s="1447"/>
      <c r="DQ46" s="1447"/>
      <c r="DR46" s="1447"/>
      <c r="DS46" s="1447"/>
      <c r="DT46" s="1447"/>
      <c r="DU46" s="1447"/>
      <c r="DV46" s="1517"/>
    </row>
    <row r="47" spans="1:135"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508">
        <v>0</v>
      </c>
      <c r="AC47" s="509"/>
      <c r="AD47" s="510"/>
      <c r="AE47" s="511">
        <v>2</v>
      </c>
      <c r="AF47" s="509"/>
      <c r="AG47" s="510"/>
      <c r="AH47" s="511">
        <v>1</v>
      </c>
      <c r="AI47" s="509"/>
      <c r="AJ47" s="512"/>
      <c r="AK47" s="1511">
        <v>295455</v>
      </c>
      <c r="AL47" s="619"/>
      <c r="AM47" s="619"/>
      <c r="AN47" s="619"/>
      <c r="AO47" s="619"/>
      <c r="AP47" s="619"/>
      <c r="AQ47" s="619"/>
      <c r="AR47" s="619"/>
      <c r="AS47" s="619"/>
      <c r="AT47" s="1487">
        <v>28332</v>
      </c>
      <c r="AU47" s="1493"/>
      <c r="AV47" s="1493"/>
      <c r="AW47" s="1493"/>
      <c r="AX47" s="1493"/>
      <c r="AY47" s="1493"/>
      <c r="AZ47" s="1493"/>
      <c r="BA47" s="1493"/>
      <c r="BB47" s="1512"/>
      <c r="BC47" s="1487">
        <v>251</v>
      </c>
      <c r="BD47" s="1493"/>
      <c r="BE47" s="1493"/>
      <c r="BF47" s="1493"/>
      <c r="BG47" s="1493"/>
      <c r="BH47" s="1493"/>
      <c r="BI47" s="1493"/>
      <c r="BJ47" s="1493"/>
      <c r="BK47" s="1512"/>
      <c r="BL47" s="1487">
        <v>92</v>
      </c>
      <c r="BM47" s="1493"/>
      <c r="BN47" s="1493"/>
      <c r="BO47" s="1493"/>
      <c r="BP47" s="1493"/>
      <c r="BQ47" s="1493"/>
      <c r="BR47" s="1493"/>
      <c r="BS47" s="1493"/>
      <c r="BT47" s="1512"/>
      <c r="BU47" s="1487">
        <v>618</v>
      </c>
      <c r="BV47" s="1493"/>
      <c r="BW47" s="1493"/>
      <c r="BX47" s="1493"/>
      <c r="BY47" s="1493"/>
      <c r="BZ47" s="1493"/>
      <c r="CA47" s="1493"/>
      <c r="CB47" s="1493"/>
      <c r="CC47" s="1512"/>
      <c r="CD47" s="1518">
        <v>2</v>
      </c>
      <c r="CE47" s="1519"/>
      <c r="CF47" s="1519"/>
      <c r="CG47" s="1519"/>
      <c r="CH47" s="1519"/>
      <c r="CI47" s="1519"/>
      <c r="CJ47" s="1519"/>
      <c r="CK47" s="1519"/>
      <c r="CL47" s="1520"/>
      <c r="CM47" s="481">
        <f t="shared" si="1"/>
        <v>29295</v>
      </c>
      <c r="CN47" s="482"/>
      <c r="CO47" s="482"/>
      <c r="CP47" s="482"/>
      <c r="CQ47" s="482"/>
      <c r="CR47" s="482"/>
      <c r="CS47" s="482"/>
      <c r="CT47" s="482"/>
      <c r="CU47" s="483"/>
      <c r="CV47" s="1448">
        <v>146</v>
      </c>
      <c r="CW47" s="1448"/>
      <c r="CX47" s="1448"/>
      <c r="CY47" s="1448"/>
      <c r="CZ47" s="1448"/>
      <c r="DA47" s="1448"/>
      <c r="DB47" s="1448"/>
      <c r="DC47" s="1448"/>
      <c r="DD47" s="1448"/>
      <c r="DE47" s="1448">
        <v>238</v>
      </c>
      <c r="DF47" s="1448"/>
      <c r="DG47" s="1448"/>
      <c r="DH47" s="1448"/>
      <c r="DI47" s="1448"/>
      <c r="DJ47" s="1448"/>
      <c r="DK47" s="1448"/>
      <c r="DL47" s="1448"/>
      <c r="DM47" s="1448"/>
      <c r="DN47" s="1448">
        <v>33</v>
      </c>
      <c r="DO47" s="1448"/>
      <c r="DP47" s="1448"/>
      <c r="DQ47" s="1448"/>
      <c r="DR47" s="1448"/>
      <c r="DS47" s="1448"/>
      <c r="DT47" s="1448"/>
      <c r="DU47" s="1448"/>
      <c r="DV47" s="1521"/>
    </row>
    <row r="48" spans="1:135"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508">
        <v>0</v>
      </c>
      <c r="AC48" s="509"/>
      <c r="AD48" s="510"/>
      <c r="AE48" s="511">
        <v>3</v>
      </c>
      <c r="AF48" s="509"/>
      <c r="AG48" s="510"/>
      <c r="AH48" s="511">
        <v>1</v>
      </c>
      <c r="AI48" s="509"/>
      <c r="AJ48" s="512"/>
      <c r="AK48" s="1511">
        <v>184088</v>
      </c>
      <c r="AL48" s="619"/>
      <c r="AM48" s="619"/>
      <c r="AN48" s="619"/>
      <c r="AO48" s="619"/>
      <c r="AP48" s="619"/>
      <c r="AQ48" s="619"/>
      <c r="AR48" s="619"/>
      <c r="AS48" s="619"/>
      <c r="AT48" s="1487">
        <v>5872</v>
      </c>
      <c r="AU48" s="1493"/>
      <c r="AV48" s="1493"/>
      <c r="AW48" s="1493"/>
      <c r="AX48" s="1493"/>
      <c r="AY48" s="1493"/>
      <c r="AZ48" s="1493"/>
      <c r="BA48" s="1493"/>
      <c r="BB48" s="1512"/>
      <c r="BC48" s="1487">
        <v>452</v>
      </c>
      <c r="BD48" s="1493"/>
      <c r="BE48" s="1493"/>
      <c r="BF48" s="1493"/>
      <c r="BG48" s="1493"/>
      <c r="BH48" s="1493"/>
      <c r="BI48" s="1493"/>
      <c r="BJ48" s="1493"/>
      <c r="BK48" s="1512"/>
      <c r="BL48" s="1487">
        <v>173</v>
      </c>
      <c r="BM48" s="1493"/>
      <c r="BN48" s="1493"/>
      <c r="BO48" s="1493"/>
      <c r="BP48" s="1493"/>
      <c r="BQ48" s="1493"/>
      <c r="BR48" s="1493"/>
      <c r="BS48" s="1493"/>
      <c r="BT48" s="1512"/>
      <c r="BU48" s="1487">
        <v>714</v>
      </c>
      <c r="BV48" s="1493"/>
      <c r="BW48" s="1493"/>
      <c r="BX48" s="1493"/>
      <c r="BY48" s="1493"/>
      <c r="BZ48" s="1493"/>
      <c r="CA48" s="1493"/>
      <c r="CB48" s="1493"/>
      <c r="CC48" s="1512"/>
      <c r="CD48" s="1518"/>
      <c r="CE48" s="1519"/>
      <c r="CF48" s="1519"/>
      <c r="CG48" s="1519"/>
      <c r="CH48" s="1519"/>
      <c r="CI48" s="1519"/>
      <c r="CJ48" s="1519"/>
      <c r="CK48" s="1519"/>
      <c r="CL48" s="1520"/>
      <c r="CM48" s="481">
        <f t="shared" si="1"/>
        <v>7211</v>
      </c>
      <c r="CN48" s="482"/>
      <c r="CO48" s="482"/>
      <c r="CP48" s="482"/>
      <c r="CQ48" s="482"/>
      <c r="CR48" s="482"/>
      <c r="CS48" s="482"/>
      <c r="CT48" s="482"/>
      <c r="CU48" s="483"/>
      <c r="CV48" s="1448"/>
      <c r="CW48" s="1448"/>
      <c r="CX48" s="1448"/>
      <c r="CY48" s="1448"/>
      <c r="CZ48" s="1448"/>
      <c r="DA48" s="1448"/>
      <c r="DB48" s="1448"/>
      <c r="DC48" s="1448"/>
      <c r="DD48" s="1448"/>
      <c r="DE48" s="1448">
        <v>402</v>
      </c>
      <c r="DF48" s="1448"/>
      <c r="DG48" s="1448"/>
      <c r="DH48" s="1448"/>
      <c r="DI48" s="1448"/>
      <c r="DJ48" s="1448"/>
      <c r="DK48" s="1448"/>
      <c r="DL48" s="1448"/>
      <c r="DM48" s="1448"/>
      <c r="DN48" s="1448">
        <v>25</v>
      </c>
      <c r="DO48" s="1448"/>
      <c r="DP48" s="1448"/>
      <c r="DQ48" s="1448"/>
      <c r="DR48" s="1448"/>
      <c r="DS48" s="1448"/>
      <c r="DT48" s="1448"/>
      <c r="DU48" s="1448"/>
      <c r="DV48" s="1521"/>
    </row>
    <row r="49" spans="1:126"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508">
        <v>0</v>
      </c>
      <c r="AC49" s="509"/>
      <c r="AD49" s="510"/>
      <c r="AE49" s="511">
        <v>4</v>
      </c>
      <c r="AF49" s="509"/>
      <c r="AG49" s="510"/>
      <c r="AH49" s="511">
        <v>1</v>
      </c>
      <c r="AI49" s="509"/>
      <c r="AJ49" s="512"/>
      <c r="AK49" s="1511">
        <v>63945</v>
      </c>
      <c r="AL49" s="619"/>
      <c r="AM49" s="619"/>
      <c r="AN49" s="619"/>
      <c r="AO49" s="619"/>
      <c r="AP49" s="619"/>
      <c r="AQ49" s="619"/>
      <c r="AR49" s="619"/>
      <c r="AS49" s="619"/>
      <c r="AT49" s="1487">
        <v>704</v>
      </c>
      <c r="AU49" s="1493"/>
      <c r="AV49" s="1493"/>
      <c r="AW49" s="1493"/>
      <c r="AX49" s="1493"/>
      <c r="AY49" s="1493"/>
      <c r="AZ49" s="1493"/>
      <c r="BA49" s="1493"/>
      <c r="BB49" s="1512"/>
      <c r="BC49" s="1487">
        <v>239</v>
      </c>
      <c r="BD49" s="1493"/>
      <c r="BE49" s="1493"/>
      <c r="BF49" s="1493"/>
      <c r="BG49" s="1493"/>
      <c r="BH49" s="1493"/>
      <c r="BI49" s="1493"/>
      <c r="BJ49" s="1493"/>
      <c r="BK49" s="1512"/>
      <c r="BL49" s="1487">
        <v>114</v>
      </c>
      <c r="BM49" s="1493"/>
      <c r="BN49" s="1493"/>
      <c r="BO49" s="1493"/>
      <c r="BP49" s="1493"/>
      <c r="BQ49" s="1493"/>
      <c r="BR49" s="1493"/>
      <c r="BS49" s="1493"/>
      <c r="BT49" s="1512"/>
      <c r="BU49" s="1487">
        <v>619</v>
      </c>
      <c r="BV49" s="1493"/>
      <c r="BW49" s="1493"/>
      <c r="BX49" s="1493"/>
      <c r="BY49" s="1493"/>
      <c r="BZ49" s="1493"/>
      <c r="CA49" s="1493"/>
      <c r="CB49" s="1493"/>
      <c r="CC49" s="1512"/>
      <c r="CD49" s="1518"/>
      <c r="CE49" s="1519"/>
      <c r="CF49" s="1519"/>
      <c r="CG49" s="1519"/>
      <c r="CH49" s="1519"/>
      <c r="CI49" s="1519"/>
      <c r="CJ49" s="1519"/>
      <c r="CK49" s="1519"/>
      <c r="CL49" s="1520"/>
      <c r="CM49" s="481">
        <f t="shared" si="1"/>
        <v>1676</v>
      </c>
      <c r="CN49" s="482"/>
      <c r="CO49" s="482"/>
      <c r="CP49" s="482"/>
      <c r="CQ49" s="482"/>
      <c r="CR49" s="482"/>
      <c r="CS49" s="482"/>
      <c r="CT49" s="482"/>
      <c r="CU49" s="483"/>
      <c r="CV49" s="1448"/>
      <c r="CW49" s="1448"/>
      <c r="CX49" s="1448"/>
      <c r="CY49" s="1448"/>
      <c r="CZ49" s="1448"/>
      <c r="DA49" s="1448"/>
      <c r="DB49" s="1448"/>
      <c r="DC49" s="1448"/>
      <c r="DD49" s="1448"/>
      <c r="DE49" s="1448">
        <v>181</v>
      </c>
      <c r="DF49" s="1448"/>
      <c r="DG49" s="1448"/>
      <c r="DH49" s="1448"/>
      <c r="DI49" s="1448"/>
      <c r="DJ49" s="1448"/>
      <c r="DK49" s="1448"/>
      <c r="DL49" s="1448"/>
      <c r="DM49" s="1448"/>
      <c r="DN49" s="1448">
        <v>22</v>
      </c>
      <c r="DO49" s="1448"/>
      <c r="DP49" s="1448"/>
      <c r="DQ49" s="1448"/>
      <c r="DR49" s="1448"/>
      <c r="DS49" s="1448"/>
      <c r="DT49" s="1448"/>
      <c r="DU49" s="1448"/>
      <c r="DV49" s="1521"/>
    </row>
    <row r="50" spans="1:126"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508">
        <v>0</v>
      </c>
      <c r="AC50" s="509"/>
      <c r="AD50" s="510"/>
      <c r="AE50" s="511">
        <v>5</v>
      </c>
      <c r="AF50" s="509"/>
      <c r="AG50" s="510"/>
      <c r="AH50" s="511">
        <v>1</v>
      </c>
      <c r="AI50" s="509"/>
      <c r="AJ50" s="512"/>
      <c r="AK50" s="1511">
        <v>36833</v>
      </c>
      <c r="AL50" s="619"/>
      <c r="AM50" s="619"/>
      <c r="AN50" s="619"/>
      <c r="AO50" s="619"/>
      <c r="AP50" s="619"/>
      <c r="AQ50" s="619"/>
      <c r="AR50" s="619"/>
      <c r="AS50" s="619"/>
      <c r="AT50" s="1487">
        <v>266</v>
      </c>
      <c r="AU50" s="1493"/>
      <c r="AV50" s="1493"/>
      <c r="AW50" s="1493"/>
      <c r="AX50" s="1493"/>
      <c r="AY50" s="1493"/>
      <c r="AZ50" s="1493"/>
      <c r="BA50" s="1493"/>
      <c r="BB50" s="1512"/>
      <c r="BC50" s="1487">
        <v>351</v>
      </c>
      <c r="BD50" s="1493"/>
      <c r="BE50" s="1493"/>
      <c r="BF50" s="1493"/>
      <c r="BG50" s="1493"/>
      <c r="BH50" s="1493"/>
      <c r="BI50" s="1493"/>
      <c r="BJ50" s="1493"/>
      <c r="BK50" s="1512"/>
      <c r="BL50" s="1487"/>
      <c r="BM50" s="1493"/>
      <c r="BN50" s="1493"/>
      <c r="BO50" s="1493"/>
      <c r="BP50" s="1493"/>
      <c r="BQ50" s="1493"/>
      <c r="BR50" s="1493"/>
      <c r="BS50" s="1493"/>
      <c r="BT50" s="1512"/>
      <c r="BU50" s="1487">
        <v>199</v>
      </c>
      <c r="BV50" s="1493"/>
      <c r="BW50" s="1493"/>
      <c r="BX50" s="1493"/>
      <c r="BY50" s="1493"/>
      <c r="BZ50" s="1493"/>
      <c r="CA50" s="1493"/>
      <c r="CB50" s="1493"/>
      <c r="CC50" s="1512"/>
      <c r="CD50" s="1518">
        <v>37</v>
      </c>
      <c r="CE50" s="1519"/>
      <c r="CF50" s="1519"/>
      <c r="CG50" s="1519"/>
      <c r="CH50" s="1519"/>
      <c r="CI50" s="1519"/>
      <c r="CJ50" s="1519"/>
      <c r="CK50" s="1519"/>
      <c r="CL50" s="1520"/>
      <c r="CM50" s="481">
        <f t="shared" si="1"/>
        <v>853</v>
      </c>
      <c r="CN50" s="482"/>
      <c r="CO50" s="482"/>
      <c r="CP50" s="482"/>
      <c r="CQ50" s="482"/>
      <c r="CR50" s="482"/>
      <c r="CS50" s="482"/>
      <c r="CT50" s="482"/>
      <c r="CU50" s="483"/>
      <c r="CV50" s="1448"/>
      <c r="CW50" s="1448"/>
      <c r="CX50" s="1448"/>
      <c r="CY50" s="1448"/>
      <c r="CZ50" s="1448"/>
      <c r="DA50" s="1448"/>
      <c r="DB50" s="1448"/>
      <c r="DC50" s="1448"/>
      <c r="DD50" s="1448"/>
      <c r="DE50" s="1448">
        <v>139</v>
      </c>
      <c r="DF50" s="1448"/>
      <c r="DG50" s="1448"/>
      <c r="DH50" s="1448"/>
      <c r="DI50" s="1448"/>
      <c r="DJ50" s="1448"/>
      <c r="DK50" s="1448"/>
      <c r="DL50" s="1448"/>
      <c r="DM50" s="1448"/>
      <c r="DN50" s="1448">
        <v>2</v>
      </c>
      <c r="DO50" s="1448"/>
      <c r="DP50" s="1448"/>
      <c r="DQ50" s="1448"/>
      <c r="DR50" s="1448"/>
      <c r="DS50" s="1448"/>
      <c r="DT50" s="1448"/>
      <c r="DU50" s="1448"/>
      <c r="DV50" s="1521"/>
    </row>
    <row r="51" spans="1:126"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508">
        <v>0</v>
      </c>
      <c r="AC51" s="509"/>
      <c r="AD51" s="510"/>
      <c r="AE51" s="511">
        <v>6</v>
      </c>
      <c r="AF51" s="509"/>
      <c r="AG51" s="510"/>
      <c r="AH51" s="511">
        <v>1</v>
      </c>
      <c r="AI51" s="509"/>
      <c r="AJ51" s="512"/>
      <c r="AK51" s="1511">
        <v>45273</v>
      </c>
      <c r="AL51" s="619"/>
      <c r="AM51" s="619"/>
      <c r="AN51" s="619"/>
      <c r="AO51" s="619"/>
      <c r="AP51" s="619"/>
      <c r="AQ51" s="619"/>
      <c r="AR51" s="619"/>
      <c r="AS51" s="619"/>
      <c r="AT51" s="1487">
        <v>242</v>
      </c>
      <c r="AU51" s="1493"/>
      <c r="AV51" s="1493"/>
      <c r="AW51" s="1493"/>
      <c r="AX51" s="1493"/>
      <c r="AY51" s="1493"/>
      <c r="AZ51" s="1493"/>
      <c r="BA51" s="1493"/>
      <c r="BB51" s="1512"/>
      <c r="BC51" s="1487">
        <v>254</v>
      </c>
      <c r="BD51" s="1493"/>
      <c r="BE51" s="1493"/>
      <c r="BF51" s="1493"/>
      <c r="BG51" s="1493"/>
      <c r="BH51" s="1493"/>
      <c r="BI51" s="1493"/>
      <c r="BJ51" s="1493"/>
      <c r="BK51" s="1512"/>
      <c r="BL51" s="1487"/>
      <c r="BM51" s="1493"/>
      <c r="BN51" s="1493"/>
      <c r="BO51" s="1493"/>
      <c r="BP51" s="1493"/>
      <c r="BQ51" s="1493"/>
      <c r="BR51" s="1493"/>
      <c r="BS51" s="1493"/>
      <c r="BT51" s="1512"/>
      <c r="BU51" s="1487">
        <v>350</v>
      </c>
      <c r="BV51" s="1493"/>
      <c r="BW51" s="1493"/>
      <c r="BX51" s="1493"/>
      <c r="BY51" s="1493"/>
      <c r="BZ51" s="1493"/>
      <c r="CA51" s="1493"/>
      <c r="CB51" s="1493"/>
      <c r="CC51" s="1512"/>
      <c r="CD51" s="1518"/>
      <c r="CE51" s="1519"/>
      <c r="CF51" s="1519"/>
      <c r="CG51" s="1519"/>
      <c r="CH51" s="1519"/>
      <c r="CI51" s="1519"/>
      <c r="CJ51" s="1519"/>
      <c r="CK51" s="1519"/>
      <c r="CL51" s="1520"/>
      <c r="CM51" s="481">
        <f t="shared" si="1"/>
        <v>846</v>
      </c>
      <c r="CN51" s="482"/>
      <c r="CO51" s="482"/>
      <c r="CP51" s="482"/>
      <c r="CQ51" s="482"/>
      <c r="CR51" s="482"/>
      <c r="CS51" s="482"/>
      <c r="CT51" s="482"/>
      <c r="CU51" s="483"/>
      <c r="CV51" s="1448"/>
      <c r="CW51" s="1448"/>
      <c r="CX51" s="1448"/>
      <c r="CY51" s="1448"/>
      <c r="CZ51" s="1448"/>
      <c r="DA51" s="1448"/>
      <c r="DB51" s="1448"/>
      <c r="DC51" s="1448"/>
      <c r="DD51" s="1448"/>
      <c r="DE51" s="1448">
        <v>80</v>
      </c>
      <c r="DF51" s="1448"/>
      <c r="DG51" s="1448"/>
      <c r="DH51" s="1448"/>
      <c r="DI51" s="1448"/>
      <c r="DJ51" s="1448"/>
      <c r="DK51" s="1448"/>
      <c r="DL51" s="1448"/>
      <c r="DM51" s="1448"/>
      <c r="DN51" s="1448">
        <v>16</v>
      </c>
      <c r="DO51" s="1448"/>
      <c r="DP51" s="1448"/>
      <c r="DQ51" s="1448"/>
      <c r="DR51" s="1448"/>
      <c r="DS51" s="1448"/>
      <c r="DT51" s="1448"/>
      <c r="DU51" s="1448"/>
      <c r="DV51" s="1521"/>
    </row>
    <row r="52" spans="1:126"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508">
        <v>0</v>
      </c>
      <c r="AC52" s="509"/>
      <c r="AD52" s="510"/>
      <c r="AE52" s="511">
        <v>7</v>
      </c>
      <c r="AF52" s="509"/>
      <c r="AG52" s="510"/>
      <c r="AH52" s="511">
        <v>1</v>
      </c>
      <c r="AI52" s="509"/>
      <c r="AJ52" s="512"/>
      <c r="AK52" s="1511">
        <v>40226</v>
      </c>
      <c r="AL52" s="619"/>
      <c r="AM52" s="619"/>
      <c r="AN52" s="619"/>
      <c r="AO52" s="619"/>
      <c r="AP52" s="619"/>
      <c r="AQ52" s="619"/>
      <c r="AR52" s="619"/>
      <c r="AS52" s="619"/>
      <c r="AT52" s="1487">
        <v>164</v>
      </c>
      <c r="AU52" s="1493"/>
      <c r="AV52" s="1493"/>
      <c r="AW52" s="1493"/>
      <c r="AX52" s="1493"/>
      <c r="AY52" s="1493"/>
      <c r="AZ52" s="1493"/>
      <c r="BA52" s="1493"/>
      <c r="BB52" s="1512"/>
      <c r="BC52" s="1487">
        <v>228</v>
      </c>
      <c r="BD52" s="1493"/>
      <c r="BE52" s="1493"/>
      <c r="BF52" s="1493"/>
      <c r="BG52" s="1493"/>
      <c r="BH52" s="1493"/>
      <c r="BI52" s="1493"/>
      <c r="BJ52" s="1493"/>
      <c r="BK52" s="1512"/>
      <c r="BL52" s="1487"/>
      <c r="BM52" s="1493"/>
      <c r="BN52" s="1493"/>
      <c r="BO52" s="1493"/>
      <c r="BP52" s="1493"/>
      <c r="BQ52" s="1493"/>
      <c r="BR52" s="1493"/>
      <c r="BS52" s="1493"/>
      <c r="BT52" s="1512"/>
      <c r="BU52" s="1487">
        <v>523</v>
      </c>
      <c r="BV52" s="1493"/>
      <c r="BW52" s="1493"/>
      <c r="BX52" s="1493"/>
      <c r="BY52" s="1493"/>
      <c r="BZ52" s="1493"/>
      <c r="CA52" s="1493"/>
      <c r="CB52" s="1493"/>
      <c r="CC52" s="1512"/>
      <c r="CD52" s="1518"/>
      <c r="CE52" s="1519"/>
      <c r="CF52" s="1519"/>
      <c r="CG52" s="1519"/>
      <c r="CH52" s="1519"/>
      <c r="CI52" s="1519"/>
      <c r="CJ52" s="1519"/>
      <c r="CK52" s="1519"/>
      <c r="CL52" s="1520"/>
      <c r="CM52" s="481">
        <f t="shared" si="1"/>
        <v>915</v>
      </c>
      <c r="CN52" s="482"/>
      <c r="CO52" s="482"/>
      <c r="CP52" s="482"/>
      <c r="CQ52" s="482"/>
      <c r="CR52" s="482"/>
      <c r="CS52" s="482"/>
      <c r="CT52" s="482"/>
      <c r="CU52" s="483"/>
      <c r="CV52" s="1448"/>
      <c r="CW52" s="1448"/>
      <c r="CX52" s="1448"/>
      <c r="CY52" s="1448"/>
      <c r="CZ52" s="1448"/>
      <c r="DA52" s="1448"/>
      <c r="DB52" s="1448"/>
      <c r="DC52" s="1448"/>
      <c r="DD52" s="1448"/>
      <c r="DE52" s="1448">
        <v>104</v>
      </c>
      <c r="DF52" s="1448"/>
      <c r="DG52" s="1448"/>
      <c r="DH52" s="1448"/>
      <c r="DI52" s="1448"/>
      <c r="DJ52" s="1448"/>
      <c r="DK52" s="1448"/>
      <c r="DL52" s="1448"/>
      <c r="DM52" s="1448"/>
      <c r="DN52" s="1448">
        <v>113</v>
      </c>
      <c r="DO52" s="1448"/>
      <c r="DP52" s="1448"/>
      <c r="DQ52" s="1448"/>
      <c r="DR52" s="1448"/>
      <c r="DS52" s="1448"/>
      <c r="DT52" s="1448"/>
      <c r="DU52" s="1448"/>
      <c r="DV52" s="1521"/>
    </row>
    <row r="53" spans="1:126"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508">
        <v>0</v>
      </c>
      <c r="AC53" s="509"/>
      <c r="AD53" s="510"/>
      <c r="AE53" s="511">
        <v>8</v>
      </c>
      <c r="AF53" s="509"/>
      <c r="AG53" s="510"/>
      <c r="AH53" s="511">
        <v>1</v>
      </c>
      <c r="AI53" s="509"/>
      <c r="AJ53" s="512"/>
      <c r="AK53" s="1511">
        <v>38821</v>
      </c>
      <c r="AL53" s="619"/>
      <c r="AM53" s="619"/>
      <c r="AN53" s="619"/>
      <c r="AO53" s="619"/>
      <c r="AP53" s="619"/>
      <c r="AQ53" s="619"/>
      <c r="AR53" s="619"/>
      <c r="AS53" s="619"/>
      <c r="AT53" s="1487">
        <v>119</v>
      </c>
      <c r="AU53" s="1493"/>
      <c r="AV53" s="1493"/>
      <c r="AW53" s="1493"/>
      <c r="AX53" s="1493"/>
      <c r="AY53" s="1493"/>
      <c r="AZ53" s="1493"/>
      <c r="BA53" s="1493"/>
      <c r="BB53" s="1512"/>
      <c r="BC53" s="1487">
        <v>581</v>
      </c>
      <c r="BD53" s="1493"/>
      <c r="BE53" s="1493"/>
      <c r="BF53" s="1493"/>
      <c r="BG53" s="1493"/>
      <c r="BH53" s="1493"/>
      <c r="BI53" s="1493"/>
      <c r="BJ53" s="1493"/>
      <c r="BK53" s="1512"/>
      <c r="BL53" s="1487"/>
      <c r="BM53" s="1493"/>
      <c r="BN53" s="1493"/>
      <c r="BO53" s="1493"/>
      <c r="BP53" s="1493"/>
      <c r="BQ53" s="1493"/>
      <c r="BR53" s="1493"/>
      <c r="BS53" s="1493"/>
      <c r="BT53" s="1512"/>
      <c r="BU53" s="1487">
        <v>587</v>
      </c>
      <c r="BV53" s="1493"/>
      <c r="BW53" s="1493"/>
      <c r="BX53" s="1493"/>
      <c r="BY53" s="1493"/>
      <c r="BZ53" s="1493"/>
      <c r="CA53" s="1493"/>
      <c r="CB53" s="1493"/>
      <c r="CC53" s="1512"/>
      <c r="CD53" s="1518"/>
      <c r="CE53" s="1519"/>
      <c r="CF53" s="1519"/>
      <c r="CG53" s="1519"/>
      <c r="CH53" s="1519"/>
      <c r="CI53" s="1519"/>
      <c r="CJ53" s="1519"/>
      <c r="CK53" s="1519"/>
      <c r="CL53" s="1520"/>
      <c r="CM53" s="481">
        <f t="shared" si="1"/>
        <v>1287</v>
      </c>
      <c r="CN53" s="482"/>
      <c r="CO53" s="482"/>
      <c r="CP53" s="482"/>
      <c r="CQ53" s="482"/>
      <c r="CR53" s="482"/>
      <c r="CS53" s="482"/>
      <c r="CT53" s="482"/>
      <c r="CU53" s="483"/>
      <c r="CV53" s="1448"/>
      <c r="CW53" s="1448"/>
      <c r="CX53" s="1448"/>
      <c r="CY53" s="1448"/>
      <c r="CZ53" s="1448"/>
      <c r="DA53" s="1448"/>
      <c r="DB53" s="1448"/>
      <c r="DC53" s="1448"/>
      <c r="DD53" s="1448"/>
      <c r="DE53" s="1448">
        <v>20</v>
      </c>
      <c r="DF53" s="1448"/>
      <c r="DG53" s="1448"/>
      <c r="DH53" s="1448"/>
      <c r="DI53" s="1448"/>
      <c r="DJ53" s="1448"/>
      <c r="DK53" s="1448"/>
      <c r="DL53" s="1448"/>
      <c r="DM53" s="1448"/>
      <c r="DN53" s="1448">
        <v>8</v>
      </c>
      <c r="DO53" s="1448"/>
      <c r="DP53" s="1448"/>
      <c r="DQ53" s="1448"/>
      <c r="DR53" s="1448"/>
      <c r="DS53" s="1448"/>
      <c r="DT53" s="1448"/>
      <c r="DU53" s="1448"/>
      <c r="DV53" s="1521"/>
    </row>
    <row r="54" spans="1:126"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508">
        <v>0</v>
      </c>
      <c r="AC54" s="509"/>
      <c r="AD54" s="510"/>
      <c r="AE54" s="511">
        <v>9</v>
      </c>
      <c r="AF54" s="509"/>
      <c r="AG54" s="510"/>
      <c r="AH54" s="511">
        <v>1</v>
      </c>
      <c r="AI54" s="509"/>
      <c r="AJ54" s="512"/>
      <c r="AK54" s="1511">
        <v>63384</v>
      </c>
      <c r="AL54" s="619"/>
      <c r="AM54" s="619"/>
      <c r="AN54" s="619"/>
      <c r="AO54" s="619"/>
      <c r="AP54" s="619"/>
      <c r="AQ54" s="619"/>
      <c r="AR54" s="619"/>
      <c r="AS54" s="619"/>
      <c r="AT54" s="1487">
        <v>92</v>
      </c>
      <c r="AU54" s="1493"/>
      <c r="AV54" s="1493"/>
      <c r="AW54" s="1493"/>
      <c r="AX54" s="1493"/>
      <c r="AY54" s="1493"/>
      <c r="AZ54" s="1493"/>
      <c r="BA54" s="1493"/>
      <c r="BB54" s="1512"/>
      <c r="BC54" s="1487">
        <v>766</v>
      </c>
      <c r="BD54" s="1493"/>
      <c r="BE54" s="1493"/>
      <c r="BF54" s="1493"/>
      <c r="BG54" s="1493"/>
      <c r="BH54" s="1493"/>
      <c r="BI54" s="1493"/>
      <c r="BJ54" s="1493"/>
      <c r="BK54" s="1512"/>
      <c r="BL54" s="1487"/>
      <c r="BM54" s="1493"/>
      <c r="BN54" s="1493"/>
      <c r="BO54" s="1493"/>
      <c r="BP54" s="1493"/>
      <c r="BQ54" s="1493"/>
      <c r="BR54" s="1493"/>
      <c r="BS54" s="1493"/>
      <c r="BT54" s="1512"/>
      <c r="BU54" s="1487">
        <v>1402</v>
      </c>
      <c r="BV54" s="1493"/>
      <c r="BW54" s="1493"/>
      <c r="BX54" s="1493"/>
      <c r="BY54" s="1493"/>
      <c r="BZ54" s="1493"/>
      <c r="CA54" s="1493"/>
      <c r="CB54" s="1493"/>
      <c r="CC54" s="1512"/>
      <c r="CD54" s="1518"/>
      <c r="CE54" s="1519"/>
      <c r="CF54" s="1519"/>
      <c r="CG54" s="1519"/>
      <c r="CH54" s="1519"/>
      <c r="CI54" s="1519"/>
      <c r="CJ54" s="1519"/>
      <c r="CK54" s="1519"/>
      <c r="CL54" s="1520"/>
      <c r="CM54" s="481">
        <f t="shared" si="1"/>
        <v>2260</v>
      </c>
      <c r="CN54" s="482"/>
      <c r="CO54" s="482"/>
      <c r="CP54" s="482"/>
      <c r="CQ54" s="482"/>
      <c r="CR54" s="482"/>
      <c r="CS54" s="482"/>
      <c r="CT54" s="482"/>
      <c r="CU54" s="483"/>
      <c r="CV54" s="1448"/>
      <c r="CW54" s="1448"/>
      <c r="CX54" s="1448"/>
      <c r="CY54" s="1448"/>
      <c r="CZ54" s="1448"/>
      <c r="DA54" s="1448"/>
      <c r="DB54" s="1448"/>
      <c r="DC54" s="1448"/>
      <c r="DD54" s="1448"/>
      <c r="DE54" s="1448">
        <v>4</v>
      </c>
      <c r="DF54" s="1448"/>
      <c r="DG54" s="1448"/>
      <c r="DH54" s="1448"/>
      <c r="DI54" s="1448"/>
      <c r="DJ54" s="1448"/>
      <c r="DK54" s="1448"/>
      <c r="DL54" s="1448"/>
      <c r="DM54" s="1448"/>
      <c r="DN54" s="1448"/>
      <c r="DO54" s="1448"/>
      <c r="DP54" s="1448"/>
      <c r="DQ54" s="1448"/>
      <c r="DR54" s="1448"/>
      <c r="DS54" s="1448"/>
      <c r="DT54" s="1448"/>
      <c r="DU54" s="1448"/>
      <c r="DV54" s="1521"/>
    </row>
    <row r="55" spans="1:126" ht="22.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521">
        <v>1</v>
      </c>
      <c r="AC55" s="519"/>
      <c r="AD55" s="520"/>
      <c r="AE55" s="518">
        <v>0</v>
      </c>
      <c r="AF55" s="519"/>
      <c r="AG55" s="520"/>
      <c r="AH55" s="518">
        <v>1</v>
      </c>
      <c r="AI55" s="519"/>
      <c r="AJ55" s="533"/>
      <c r="AK55" s="321">
        <f>SUM(AK46:AS54)</f>
        <v>772185</v>
      </c>
      <c r="AL55" s="534"/>
      <c r="AM55" s="534"/>
      <c r="AN55" s="534"/>
      <c r="AO55" s="534"/>
      <c r="AP55" s="534"/>
      <c r="AQ55" s="534"/>
      <c r="AR55" s="534"/>
      <c r="AS55" s="534"/>
      <c r="AT55" s="484">
        <f>SUM(AT46:BB54)</f>
        <v>37534</v>
      </c>
      <c r="AU55" s="485"/>
      <c r="AV55" s="485"/>
      <c r="AW55" s="485"/>
      <c r="AX55" s="485"/>
      <c r="AY55" s="485"/>
      <c r="AZ55" s="485"/>
      <c r="BA55" s="485"/>
      <c r="BB55" s="486"/>
      <c r="BC55" s="484">
        <f>SUM(BC46:BK54)</f>
        <v>3126</v>
      </c>
      <c r="BD55" s="485"/>
      <c r="BE55" s="485"/>
      <c r="BF55" s="485"/>
      <c r="BG55" s="485"/>
      <c r="BH55" s="485"/>
      <c r="BI55" s="485"/>
      <c r="BJ55" s="485"/>
      <c r="BK55" s="486"/>
      <c r="BL55" s="484">
        <f>SUM(BL46:BT54)</f>
        <v>379</v>
      </c>
      <c r="BM55" s="485"/>
      <c r="BN55" s="485"/>
      <c r="BO55" s="485"/>
      <c r="BP55" s="485"/>
      <c r="BQ55" s="485"/>
      <c r="BR55" s="485"/>
      <c r="BS55" s="485"/>
      <c r="BT55" s="486"/>
      <c r="BU55" s="484">
        <f>SUM(BU46:CC54)</f>
        <v>5015</v>
      </c>
      <c r="BV55" s="485"/>
      <c r="BW55" s="485"/>
      <c r="BX55" s="485"/>
      <c r="BY55" s="485"/>
      <c r="BZ55" s="485"/>
      <c r="CA55" s="485"/>
      <c r="CB55" s="485"/>
      <c r="CC55" s="486"/>
      <c r="CD55" s="484">
        <f>SUM(CD46:CL54)</f>
        <v>39</v>
      </c>
      <c r="CE55" s="485"/>
      <c r="CF55" s="485"/>
      <c r="CG55" s="485"/>
      <c r="CH55" s="485"/>
      <c r="CI55" s="485"/>
      <c r="CJ55" s="485"/>
      <c r="CK55" s="485"/>
      <c r="CL55" s="486"/>
      <c r="CM55" s="484">
        <f t="shared" si="1"/>
        <v>46093</v>
      </c>
      <c r="CN55" s="485"/>
      <c r="CO55" s="485"/>
      <c r="CP55" s="485"/>
      <c r="CQ55" s="485"/>
      <c r="CR55" s="485"/>
      <c r="CS55" s="485"/>
      <c r="CT55" s="485"/>
      <c r="CU55" s="486"/>
      <c r="CV55" s="321">
        <f>SUM(CV46:DD54)</f>
        <v>149</v>
      </c>
      <c r="CW55" s="321"/>
      <c r="CX55" s="321"/>
      <c r="CY55" s="321"/>
      <c r="CZ55" s="321"/>
      <c r="DA55" s="321"/>
      <c r="DB55" s="321"/>
      <c r="DC55" s="321"/>
      <c r="DD55" s="321"/>
      <c r="DE55" s="321">
        <f>SUM(DE46:DM54)</f>
        <v>1171</v>
      </c>
      <c r="DF55" s="321"/>
      <c r="DG55" s="321"/>
      <c r="DH55" s="321"/>
      <c r="DI55" s="321"/>
      <c r="DJ55" s="321"/>
      <c r="DK55" s="321"/>
      <c r="DL55" s="321"/>
      <c r="DM55" s="321"/>
      <c r="DN55" s="321">
        <f>SUM(DN46:DV54)</f>
        <v>221</v>
      </c>
      <c r="DO55" s="321"/>
      <c r="DP55" s="321"/>
      <c r="DQ55" s="321"/>
      <c r="DR55" s="321"/>
      <c r="DS55" s="321"/>
      <c r="DT55" s="321"/>
      <c r="DU55" s="321"/>
      <c r="DV55" s="494"/>
    </row>
    <row r="56" spans="1:126" ht="1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24"/>
      <c r="AC56" s="24"/>
      <c r="AD56" s="24"/>
      <c r="AE56" s="24"/>
      <c r="AF56" s="24"/>
      <c r="AG56" s="24"/>
      <c r="AH56" s="24"/>
      <c r="AI56" s="24"/>
      <c r="AJ56" s="24"/>
      <c r="DA56" s="16"/>
      <c r="DF56" s="16"/>
    </row>
    <row r="57" spans="1:126"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531">
        <v>1</v>
      </c>
      <c r="AC57" s="516"/>
      <c r="AD57" s="532"/>
      <c r="AE57" s="515">
        <v>1</v>
      </c>
      <c r="AF57" s="516"/>
      <c r="AG57" s="532"/>
      <c r="AH57" s="515">
        <v>1</v>
      </c>
      <c r="AI57" s="516"/>
      <c r="AJ57" s="517"/>
      <c r="AK57" s="347">
        <f>SUM(AK46:AS48)</f>
        <v>483703</v>
      </c>
      <c r="AL57" s="348"/>
      <c r="AM57" s="348"/>
      <c r="AN57" s="348"/>
      <c r="AO57" s="348"/>
      <c r="AP57" s="348"/>
      <c r="AQ57" s="348"/>
      <c r="AR57" s="348"/>
      <c r="AS57" s="348"/>
      <c r="AT57" s="487">
        <f>SUM(AT46:BB48)</f>
        <v>35947</v>
      </c>
      <c r="AU57" s="488"/>
      <c r="AV57" s="488"/>
      <c r="AW57" s="488"/>
      <c r="AX57" s="488"/>
      <c r="AY57" s="488"/>
      <c r="AZ57" s="488"/>
      <c r="BA57" s="488"/>
      <c r="BB57" s="489"/>
      <c r="BC57" s="487">
        <f>SUM(BC46:BK48)</f>
        <v>707</v>
      </c>
      <c r="BD57" s="488"/>
      <c r="BE57" s="488"/>
      <c r="BF57" s="488"/>
      <c r="BG57" s="488"/>
      <c r="BH57" s="488"/>
      <c r="BI57" s="488"/>
      <c r="BJ57" s="488"/>
      <c r="BK57" s="489"/>
      <c r="BL57" s="487">
        <f>SUM(BL46:BT48)</f>
        <v>265</v>
      </c>
      <c r="BM57" s="488"/>
      <c r="BN57" s="488"/>
      <c r="BO57" s="488"/>
      <c r="BP57" s="488"/>
      <c r="BQ57" s="488"/>
      <c r="BR57" s="488"/>
      <c r="BS57" s="488"/>
      <c r="BT57" s="489"/>
      <c r="BU57" s="487">
        <f>SUM(BU46:CC48)</f>
        <v>1335</v>
      </c>
      <c r="BV57" s="488"/>
      <c r="BW57" s="488"/>
      <c r="BX57" s="488"/>
      <c r="BY57" s="488"/>
      <c r="BZ57" s="488"/>
      <c r="CA57" s="488"/>
      <c r="CB57" s="488"/>
      <c r="CC57" s="489"/>
      <c r="CD57" s="487">
        <f>SUM(CD46:CL48)</f>
        <v>2</v>
      </c>
      <c r="CE57" s="488"/>
      <c r="CF57" s="488"/>
      <c r="CG57" s="488"/>
      <c r="CH57" s="488"/>
      <c r="CI57" s="488"/>
      <c r="CJ57" s="488"/>
      <c r="CK57" s="488"/>
      <c r="CL57" s="489"/>
      <c r="CM57" s="487">
        <f>SUM(AT57:CL57)</f>
        <v>38256</v>
      </c>
      <c r="CN57" s="488"/>
      <c r="CO57" s="488"/>
      <c r="CP57" s="488"/>
      <c r="CQ57" s="488"/>
      <c r="CR57" s="488"/>
      <c r="CS57" s="488"/>
      <c r="CT57" s="488"/>
      <c r="CU57" s="489"/>
      <c r="CV57" s="347">
        <f>SUM(CV46:DD48)</f>
        <v>149</v>
      </c>
      <c r="CW57" s="347"/>
      <c r="CX57" s="347"/>
      <c r="CY57" s="347"/>
      <c r="CZ57" s="347"/>
      <c r="DA57" s="347"/>
      <c r="DB57" s="347"/>
      <c r="DC57" s="347"/>
      <c r="DD57" s="347"/>
      <c r="DE57" s="347">
        <f>SUM(DE46:DM48)</f>
        <v>643</v>
      </c>
      <c r="DF57" s="347"/>
      <c r="DG57" s="347"/>
      <c r="DH57" s="347"/>
      <c r="DI57" s="347"/>
      <c r="DJ57" s="347"/>
      <c r="DK57" s="347"/>
      <c r="DL57" s="347"/>
      <c r="DM57" s="347"/>
      <c r="DN57" s="347">
        <f>SUM(DN46:DV48)</f>
        <v>60</v>
      </c>
      <c r="DO57" s="347"/>
      <c r="DP57" s="347"/>
      <c r="DQ57" s="347"/>
      <c r="DR57" s="347"/>
      <c r="DS57" s="347"/>
      <c r="DT57" s="347"/>
      <c r="DU57" s="347"/>
      <c r="DV57" s="492"/>
    </row>
    <row r="58" spans="1:126"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508">
        <v>1</v>
      </c>
      <c r="AC58" s="509"/>
      <c r="AD58" s="510"/>
      <c r="AE58" s="511">
        <v>2</v>
      </c>
      <c r="AF58" s="509"/>
      <c r="AG58" s="510"/>
      <c r="AH58" s="511">
        <v>1</v>
      </c>
      <c r="AI58" s="509"/>
      <c r="AJ58" s="512"/>
      <c r="AK58" s="330">
        <f>SUM(AK49:AS52)</f>
        <v>186277</v>
      </c>
      <c r="AL58" s="331"/>
      <c r="AM58" s="331"/>
      <c r="AN58" s="331"/>
      <c r="AO58" s="331"/>
      <c r="AP58" s="331"/>
      <c r="AQ58" s="331"/>
      <c r="AR58" s="331"/>
      <c r="AS58" s="331"/>
      <c r="AT58" s="481">
        <f>SUM(AT49:BB52)</f>
        <v>1376</v>
      </c>
      <c r="AU58" s="482"/>
      <c r="AV58" s="482"/>
      <c r="AW58" s="482"/>
      <c r="AX58" s="482"/>
      <c r="AY58" s="482"/>
      <c r="AZ58" s="482"/>
      <c r="BA58" s="482"/>
      <c r="BB58" s="483"/>
      <c r="BC58" s="481">
        <f>SUM(BC49:BK52)</f>
        <v>1072</v>
      </c>
      <c r="BD58" s="482"/>
      <c r="BE58" s="482"/>
      <c r="BF58" s="482"/>
      <c r="BG58" s="482"/>
      <c r="BH58" s="482"/>
      <c r="BI58" s="482"/>
      <c r="BJ58" s="482"/>
      <c r="BK58" s="483"/>
      <c r="BL58" s="481">
        <f>SUM(BL49:BT52)</f>
        <v>114</v>
      </c>
      <c r="BM58" s="482"/>
      <c r="BN58" s="482"/>
      <c r="BO58" s="482"/>
      <c r="BP58" s="482"/>
      <c r="BQ58" s="482"/>
      <c r="BR58" s="482"/>
      <c r="BS58" s="482"/>
      <c r="BT58" s="483"/>
      <c r="BU58" s="481">
        <f>SUM(BU49:CC52)</f>
        <v>1691</v>
      </c>
      <c r="BV58" s="482"/>
      <c r="BW58" s="482"/>
      <c r="BX58" s="482"/>
      <c r="BY58" s="482"/>
      <c r="BZ58" s="482"/>
      <c r="CA58" s="482"/>
      <c r="CB58" s="482"/>
      <c r="CC58" s="483"/>
      <c r="CD58" s="481">
        <f>SUM(CD49:CL52)</f>
        <v>37</v>
      </c>
      <c r="CE58" s="482"/>
      <c r="CF58" s="482"/>
      <c r="CG58" s="482"/>
      <c r="CH58" s="482"/>
      <c r="CI58" s="482"/>
      <c r="CJ58" s="482"/>
      <c r="CK58" s="482"/>
      <c r="CL58" s="483"/>
      <c r="CM58" s="481">
        <f>SUM(AT58:CL58)</f>
        <v>4290</v>
      </c>
      <c r="CN58" s="482"/>
      <c r="CO58" s="482"/>
      <c r="CP58" s="482"/>
      <c r="CQ58" s="482"/>
      <c r="CR58" s="482"/>
      <c r="CS58" s="482"/>
      <c r="CT58" s="482"/>
      <c r="CU58" s="483"/>
      <c r="CV58" s="330">
        <f>SUM(CV49:DD52)</f>
        <v>0</v>
      </c>
      <c r="CW58" s="330"/>
      <c r="CX58" s="330"/>
      <c r="CY58" s="330"/>
      <c r="CZ58" s="330"/>
      <c r="DA58" s="330"/>
      <c r="DB58" s="330"/>
      <c r="DC58" s="330"/>
      <c r="DD58" s="330"/>
      <c r="DE58" s="330">
        <f>SUM(DE49:DM52)</f>
        <v>504</v>
      </c>
      <c r="DF58" s="330"/>
      <c r="DG58" s="330"/>
      <c r="DH58" s="330"/>
      <c r="DI58" s="330"/>
      <c r="DJ58" s="330"/>
      <c r="DK58" s="330"/>
      <c r="DL58" s="330"/>
      <c r="DM58" s="330"/>
      <c r="DN58" s="330">
        <f>SUM(DN49:DV52)</f>
        <v>153</v>
      </c>
      <c r="DO58" s="330"/>
      <c r="DP58" s="330"/>
      <c r="DQ58" s="330"/>
      <c r="DR58" s="330"/>
      <c r="DS58" s="330"/>
      <c r="DT58" s="330"/>
      <c r="DU58" s="330"/>
      <c r="DV58" s="493"/>
    </row>
    <row r="59" spans="1:126"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508">
        <v>1</v>
      </c>
      <c r="AC59" s="509"/>
      <c r="AD59" s="510"/>
      <c r="AE59" s="511">
        <v>3</v>
      </c>
      <c r="AF59" s="509"/>
      <c r="AG59" s="510"/>
      <c r="AH59" s="511">
        <v>1</v>
      </c>
      <c r="AI59" s="509"/>
      <c r="AJ59" s="512"/>
      <c r="AK59" s="330">
        <f>AK53</f>
        <v>38821</v>
      </c>
      <c r="AL59" s="331"/>
      <c r="AM59" s="331"/>
      <c r="AN59" s="331"/>
      <c r="AO59" s="331"/>
      <c r="AP59" s="331"/>
      <c r="AQ59" s="331"/>
      <c r="AR59" s="331"/>
      <c r="AS59" s="331"/>
      <c r="AT59" s="481">
        <f>AT53</f>
        <v>119</v>
      </c>
      <c r="AU59" s="482"/>
      <c r="AV59" s="482"/>
      <c r="AW59" s="482"/>
      <c r="AX59" s="482"/>
      <c r="AY59" s="482"/>
      <c r="AZ59" s="482"/>
      <c r="BA59" s="482"/>
      <c r="BB59" s="483"/>
      <c r="BC59" s="481">
        <f>BC53</f>
        <v>581</v>
      </c>
      <c r="BD59" s="482"/>
      <c r="BE59" s="482"/>
      <c r="BF59" s="482"/>
      <c r="BG59" s="482"/>
      <c r="BH59" s="482"/>
      <c r="BI59" s="482"/>
      <c r="BJ59" s="482"/>
      <c r="BK59" s="483"/>
      <c r="BL59" s="481">
        <f>BL53</f>
        <v>0</v>
      </c>
      <c r="BM59" s="482"/>
      <c r="BN59" s="482"/>
      <c r="BO59" s="482"/>
      <c r="BP59" s="482"/>
      <c r="BQ59" s="482"/>
      <c r="BR59" s="482"/>
      <c r="BS59" s="482"/>
      <c r="BT59" s="483"/>
      <c r="BU59" s="481">
        <f>BU53</f>
        <v>587</v>
      </c>
      <c r="BV59" s="482"/>
      <c r="BW59" s="482"/>
      <c r="BX59" s="482"/>
      <c r="BY59" s="482"/>
      <c r="BZ59" s="482"/>
      <c r="CA59" s="482"/>
      <c r="CB59" s="482"/>
      <c r="CC59" s="483"/>
      <c r="CD59" s="481">
        <f>CD53</f>
        <v>0</v>
      </c>
      <c r="CE59" s="482"/>
      <c r="CF59" s="482"/>
      <c r="CG59" s="482"/>
      <c r="CH59" s="482"/>
      <c r="CI59" s="482"/>
      <c r="CJ59" s="482"/>
      <c r="CK59" s="482"/>
      <c r="CL59" s="483"/>
      <c r="CM59" s="481">
        <f>SUM(AT59:CL59)</f>
        <v>1287</v>
      </c>
      <c r="CN59" s="482"/>
      <c r="CO59" s="482"/>
      <c r="CP59" s="482"/>
      <c r="CQ59" s="482"/>
      <c r="CR59" s="482"/>
      <c r="CS59" s="482"/>
      <c r="CT59" s="482"/>
      <c r="CU59" s="483"/>
      <c r="CV59" s="330">
        <f>CV53</f>
        <v>0</v>
      </c>
      <c r="CW59" s="330"/>
      <c r="CX59" s="330"/>
      <c r="CY59" s="330"/>
      <c r="CZ59" s="330"/>
      <c r="DA59" s="330"/>
      <c r="DB59" s="330"/>
      <c r="DC59" s="330"/>
      <c r="DD59" s="330"/>
      <c r="DE59" s="330">
        <f>DE53</f>
        <v>20</v>
      </c>
      <c r="DF59" s="330"/>
      <c r="DG59" s="330"/>
      <c r="DH59" s="330"/>
      <c r="DI59" s="330"/>
      <c r="DJ59" s="330"/>
      <c r="DK59" s="330"/>
      <c r="DL59" s="330"/>
      <c r="DM59" s="330"/>
      <c r="DN59" s="330">
        <f>DN53</f>
        <v>8</v>
      </c>
      <c r="DO59" s="330"/>
      <c r="DP59" s="330"/>
      <c r="DQ59" s="330"/>
      <c r="DR59" s="330"/>
      <c r="DS59" s="330"/>
      <c r="DT59" s="330"/>
      <c r="DU59" s="330"/>
      <c r="DV59" s="493"/>
    </row>
    <row r="60" spans="1:126"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521">
        <v>1</v>
      </c>
      <c r="AC60" s="519"/>
      <c r="AD60" s="520"/>
      <c r="AE60" s="518">
        <v>4</v>
      </c>
      <c r="AF60" s="519"/>
      <c r="AG60" s="520"/>
      <c r="AH60" s="518">
        <v>1</v>
      </c>
      <c r="AI60" s="519"/>
      <c r="AJ60" s="533"/>
      <c r="AK60" s="321">
        <f>AK54</f>
        <v>63384</v>
      </c>
      <c r="AL60" s="534"/>
      <c r="AM60" s="534"/>
      <c r="AN60" s="534"/>
      <c r="AO60" s="534"/>
      <c r="AP60" s="534"/>
      <c r="AQ60" s="534"/>
      <c r="AR60" s="534"/>
      <c r="AS60" s="534"/>
      <c r="AT60" s="484">
        <f>AT54</f>
        <v>92</v>
      </c>
      <c r="AU60" s="485"/>
      <c r="AV60" s="485"/>
      <c r="AW60" s="485"/>
      <c r="AX60" s="485"/>
      <c r="AY60" s="485"/>
      <c r="AZ60" s="485"/>
      <c r="BA60" s="485"/>
      <c r="BB60" s="486"/>
      <c r="BC60" s="484">
        <f>BC54</f>
        <v>766</v>
      </c>
      <c r="BD60" s="485"/>
      <c r="BE60" s="485"/>
      <c r="BF60" s="485"/>
      <c r="BG60" s="485"/>
      <c r="BH60" s="485"/>
      <c r="BI60" s="485"/>
      <c r="BJ60" s="485"/>
      <c r="BK60" s="486"/>
      <c r="BL60" s="484">
        <f>BL54</f>
        <v>0</v>
      </c>
      <c r="BM60" s="485"/>
      <c r="BN60" s="485"/>
      <c r="BO60" s="485"/>
      <c r="BP60" s="485"/>
      <c r="BQ60" s="485"/>
      <c r="BR60" s="485"/>
      <c r="BS60" s="485"/>
      <c r="BT60" s="486"/>
      <c r="BU60" s="484">
        <f>BU54</f>
        <v>1402</v>
      </c>
      <c r="BV60" s="485"/>
      <c r="BW60" s="485"/>
      <c r="BX60" s="485"/>
      <c r="BY60" s="485"/>
      <c r="BZ60" s="485"/>
      <c r="CA60" s="485"/>
      <c r="CB60" s="485"/>
      <c r="CC60" s="486"/>
      <c r="CD60" s="484">
        <f>CD54</f>
        <v>0</v>
      </c>
      <c r="CE60" s="485"/>
      <c r="CF60" s="485"/>
      <c r="CG60" s="485"/>
      <c r="CH60" s="485"/>
      <c r="CI60" s="485"/>
      <c r="CJ60" s="485"/>
      <c r="CK60" s="485"/>
      <c r="CL60" s="486"/>
      <c r="CM60" s="484">
        <f>SUM(AT60:CL60)</f>
        <v>2260</v>
      </c>
      <c r="CN60" s="485"/>
      <c r="CO60" s="485"/>
      <c r="CP60" s="485"/>
      <c r="CQ60" s="485"/>
      <c r="CR60" s="485"/>
      <c r="CS60" s="485"/>
      <c r="CT60" s="485"/>
      <c r="CU60" s="486"/>
      <c r="CV60" s="321">
        <f>CV54</f>
        <v>0</v>
      </c>
      <c r="CW60" s="321"/>
      <c r="CX60" s="321"/>
      <c r="CY60" s="321"/>
      <c r="CZ60" s="321"/>
      <c r="DA60" s="321"/>
      <c r="DB60" s="321"/>
      <c r="DC60" s="321"/>
      <c r="DD60" s="321"/>
      <c r="DE60" s="321">
        <f>DE54</f>
        <v>4</v>
      </c>
      <c r="DF60" s="321"/>
      <c r="DG60" s="321"/>
      <c r="DH60" s="321"/>
      <c r="DI60" s="321"/>
      <c r="DJ60" s="321"/>
      <c r="DK60" s="321"/>
      <c r="DL60" s="321"/>
      <c r="DM60" s="321"/>
      <c r="DN60" s="321">
        <f>DN54</f>
        <v>0</v>
      </c>
      <c r="DO60" s="321"/>
      <c r="DP60" s="321"/>
      <c r="DQ60" s="321"/>
      <c r="DR60" s="321"/>
      <c r="DS60" s="321"/>
      <c r="DT60" s="321"/>
      <c r="DU60" s="321"/>
      <c r="DV60" s="494"/>
    </row>
    <row r="61" spans="1:126" ht="11.25" customHeight="1" thickBot="1">
      <c r="M61" s="16"/>
      <c r="R61" s="16"/>
      <c r="U61" s="17"/>
      <c r="V61" s="17"/>
      <c r="W61" s="17"/>
      <c r="AB61" s="24"/>
      <c r="AC61" s="24"/>
      <c r="AD61" s="24"/>
      <c r="AE61" s="24"/>
      <c r="AF61" s="24"/>
      <c r="AG61" s="24"/>
      <c r="AH61" s="24"/>
      <c r="AI61" s="24"/>
      <c r="AJ61" s="24"/>
      <c r="DA61" s="16"/>
      <c r="DF61" s="16"/>
    </row>
    <row r="62" spans="1:126"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246"/>
      <c r="AB62" s="531">
        <v>1</v>
      </c>
      <c r="AC62" s="516"/>
      <c r="AD62" s="532"/>
      <c r="AE62" s="515">
        <v>5</v>
      </c>
      <c r="AF62" s="516"/>
      <c r="AG62" s="532"/>
      <c r="AH62" s="515">
        <v>1</v>
      </c>
      <c r="AI62" s="516"/>
      <c r="AJ62" s="517"/>
      <c r="AK62" s="1504">
        <v>446463</v>
      </c>
      <c r="AL62" s="605"/>
      <c r="AM62" s="605"/>
      <c r="AN62" s="605"/>
      <c r="AO62" s="605"/>
      <c r="AP62" s="605"/>
      <c r="AQ62" s="605"/>
      <c r="AR62" s="605"/>
      <c r="AS62" s="605"/>
      <c r="AT62" s="1483">
        <v>24882</v>
      </c>
      <c r="AU62" s="1508"/>
      <c r="AV62" s="1508"/>
      <c r="AW62" s="1508"/>
      <c r="AX62" s="1508"/>
      <c r="AY62" s="1508"/>
      <c r="AZ62" s="1508"/>
      <c r="BA62" s="1508"/>
      <c r="BB62" s="1509"/>
      <c r="BC62" s="1505">
        <v>1335</v>
      </c>
      <c r="BD62" s="1506"/>
      <c r="BE62" s="1506"/>
      <c r="BF62" s="1506"/>
      <c r="BG62" s="1506"/>
      <c r="BH62" s="1506"/>
      <c r="BI62" s="1506"/>
      <c r="BJ62" s="1506"/>
      <c r="BK62" s="1507"/>
      <c r="BL62" s="1505">
        <v>253</v>
      </c>
      <c r="BM62" s="1506"/>
      <c r="BN62" s="1506"/>
      <c r="BO62" s="1506"/>
      <c r="BP62" s="1506"/>
      <c r="BQ62" s="1506"/>
      <c r="BR62" s="1506"/>
      <c r="BS62" s="1506"/>
      <c r="BT62" s="1507"/>
      <c r="BU62" s="1505">
        <v>2017</v>
      </c>
      <c r="BV62" s="1506"/>
      <c r="BW62" s="1506"/>
      <c r="BX62" s="1506"/>
      <c r="BY62" s="1506"/>
      <c r="BZ62" s="1506"/>
      <c r="CA62" s="1506"/>
      <c r="CB62" s="1506"/>
      <c r="CC62" s="1507"/>
      <c r="CD62" s="1505">
        <v>26</v>
      </c>
      <c r="CE62" s="1506"/>
      <c r="CF62" s="1506"/>
      <c r="CG62" s="1506"/>
      <c r="CH62" s="1506"/>
      <c r="CI62" s="1506"/>
      <c r="CJ62" s="1506"/>
      <c r="CK62" s="1506"/>
      <c r="CL62" s="1507"/>
      <c r="CM62" s="487">
        <f>SUM(AT62:CL62)</f>
        <v>28513</v>
      </c>
      <c r="CN62" s="488"/>
      <c r="CO62" s="488"/>
      <c r="CP62" s="488"/>
      <c r="CQ62" s="488"/>
      <c r="CR62" s="488"/>
      <c r="CS62" s="488"/>
      <c r="CT62" s="488"/>
      <c r="CU62" s="489"/>
      <c r="CV62" s="1447">
        <v>99</v>
      </c>
      <c r="CW62" s="1447"/>
      <c r="CX62" s="1447"/>
      <c r="CY62" s="1447"/>
      <c r="CZ62" s="1447"/>
      <c r="DA62" s="1447"/>
      <c r="DB62" s="1447"/>
      <c r="DC62" s="1447"/>
      <c r="DD62" s="1447"/>
      <c r="DE62" s="1447">
        <v>765</v>
      </c>
      <c r="DF62" s="1447"/>
      <c r="DG62" s="1447"/>
      <c r="DH62" s="1447"/>
      <c r="DI62" s="1447"/>
      <c r="DJ62" s="1447"/>
      <c r="DK62" s="1447"/>
      <c r="DL62" s="1447"/>
      <c r="DM62" s="1447"/>
      <c r="DN62" s="1447">
        <v>142</v>
      </c>
      <c r="DO62" s="1447"/>
      <c r="DP62" s="1447"/>
      <c r="DQ62" s="1447"/>
      <c r="DR62" s="1447"/>
      <c r="DS62" s="1447"/>
      <c r="DT62" s="1447"/>
      <c r="DU62" s="1447"/>
      <c r="DV62" s="1517"/>
    </row>
    <row r="63" spans="1:126"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508">
        <v>1</v>
      </c>
      <c r="AC63" s="509"/>
      <c r="AD63" s="510"/>
      <c r="AE63" s="511">
        <v>6</v>
      </c>
      <c r="AF63" s="509"/>
      <c r="AG63" s="510"/>
      <c r="AH63" s="511">
        <v>1</v>
      </c>
      <c r="AI63" s="509"/>
      <c r="AJ63" s="512"/>
      <c r="AK63" s="1511">
        <v>25878</v>
      </c>
      <c r="AL63" s="619"/>
      <c r="AM63" s="619"/>
      <c r="AN63" s="619"/>
      <c r="AO63" s="619"/>
      <c r="AP63" s="619"/>
      <c r="AQ63" s="619"/>
      <c r="AR63" s="619"/>
      <c r="AS63" s="619"/>
      <c r="AT63" s="1487">
        <v>79</v>
      </c>
      <c r="AU63" s="1493"/>
      <c r="AV63" s="1493"/>
      <c r="AW63" s="1493"/>
      <c r="AX63" s="1493"/>
      <c r="AY63" s="1493"/>
      <c r="AZ63" s="1493"/>
      <c r="BA63" s="1493"/>
      <c r="BB63" s="1512"/>
      <c r="BC63" s="1518">
        <v>436</v>
      </c>
      <c r="BD63" s="1519"/>
      <c r="BE63" s="1519"/>
      <c r="BF63" s="1519"/>
      <c r="BG63" s="1519"/>
      <c r="BH63" s="1519"/>
      <c r="BI63" s="1519"/>
      <c r="BJ63" s="1519"/>
      <c r="BK63" s="1520"/>
      <c r="BL63" s="1518"/>
      <c r="BM63" s="1519"/>
      <c r="BN63" s="1519"/>
      <c r="BO63" s="1519"/>
      <c r="BP63" s="1519"/>
      <c r="BQ63" s="1519"/>
      <c r="BR63" s="1519"/>
      <c r="BS63" s="1519"/>
      <c r="BT63" s="1520"/>
      <c r="BU63" s="1518">
        <v>391</v>
      </c>
      <c r="BV63" s="1519"/>
      <c r="BW63" s="1519"/>
      <c r="BX63" s="1519"/>
      <c r="BY63" s="1519"/>
      <c r="BZ63" s="1519"/>
      <c r="CA63" s="1519"/>
      <c r="CB63" s="1519"/>
      <c r="CC63" s="1520"/>
      <c r="CD63" s="1518"/>
      <c r="CE63" s="1519"/>
      <c r="CF63" s="1519"/>
      <c r="CG63" s="1519"/>
      <c r="CH63" s="1519"/>
      <c r="CI63" s="1519"/>
      <c r="CJ63" s="1519"/>
      <c r="CK63" s="1519"/>
      <c r="CL63" s="1520"/>
      <c r="CM63" s="481">
        <f>SUM(AT63:CL63)</f>
        <v>906</v>
      </c>
      <c r="CN63" s="482"/>
      <c r="CO63" s="482"/>
      <c r="CP63" s="482"/>
      <c r="CQ63" s="482"/>
      <c r="CR63" s="482"/>
      <c r="CS63" s="482"/>
      <c r="CT63" s="482"/>
      <c r="CU63" s="483"/>
      <c r="CV63" s="1448"/>
      <c r="CW63" s="1448"/>
      <c r="CX63" s="1448"/>
      <c r="CY63" s="1448"/>
      <c r="CZ63" s="1448"/>
      <c r="DA63" s="1448"/>
      <c r="DB63" s="1448"/>
      <c r="DC63" s="1448"/>
      <c r="DD63" s="1448"/>
      <c r="DE63" s="1448">
        <v>13</v>
      </c>
      <c r="DF63" s="1448"/>
      <c r="DG63" s="1448"/>
      <c r="DH63" s="1448"/>
      <c r="DI63" s="1448"/>
      <c r="DJ63" s="1448"/>
      <c r="DK63" s="1448"/>
      <c r="DL63" s="1448"/>
      <c r="DM63" s="1448"/>
      <c r="DN63" s="1448">
        <v>5</v>
      </c>
      <c r="DO63" s="1448"/>
      <c r="DP63" s="1448"/>
      <c r="DQ63" s="1448"/>
      <c r="DR63" s="1448"/>
      <c r="DS63" s="1448"/>
      <c r="DT63" s="1448"/>
      <c r="DU63" s="1448"/>
      <c r="DV63" s="1521"/>
    </row>
    <row r="64" spans="1:126" ht="15" customHeight="1">
      <c r="A64" s="550"/>
      <c r="B64" s="549"/>
      <c r="C64" s="549"/>
      <c r="D64" s="551"/>
      <c r="E64" s="551"/>
      <c r="F64" s="552"/>
      <c r="G64" s="245" t="s">
        <v>10</v>
      </c>
      <c r="H64" s="246"/>
      <c r="I64" s="246"/>
      <c r="J64" s="246"/>
      <c r="K64" s="246"/>
      <c r="L64" s="246"/>
      <c r="M64" s="246"/>
      <c r="N64" s="246"/>
      <c r="O64" s="246"/>
      <c r="P64" s="246"/>
      <c r="Q64" s="246"/>
      <c r="R64" s="246"/>
      <c r="S64" s="246"/>
      <c r="T64" s="246"/>
      <c r="U64" s="246"/>
      <c r="V64" s="246"/>
      <c r="W64" s="246"/>
      <c r="X64" s="246"/>
      <c r="Y64" s="246"/>
      <c r="Z64" s="246"/>
      <c r="AA64" s="513"/>
      <c r="AB64" s="508">
        <v>1</v>
      </c>
      <c r="AC64" s="509"/>
      <c r="AD64" s="510"/>
      <c r="AE64" s="511">
        <v>7</v>
      </c>
      <c r="AF64" s="509"/>
      <c r="AG64" s="510"/>
      <c r="AH64" s="511">
        <v>1</v>
      </c>
      <c r="AI64" s="509"/>
      <c r="AJ64" s="512"/>
      <c r="AK64" s="1511">
        <v>42255</v>
      </c>
      <c r="AL64" s="619"/>
      <c r="AM64" s="619"/>
      <c r="AN64" s="619"/>
      <c r="AO64" s="619"/>
      <c r="AP64" s="619"/>
      <c r="AQ64" s="619"/>
      <c r="AR64" s="619"/>
      <c r="AS64" s="619"/>
      <c r="AT64" s="1487">
        <v>61</v>
      </c>
      <c r="AU64" s="1493"/>
      <c r="AV64" s="1493"/>
      <c r="AW64" s="1493"/>
      <c r="AX64" s="1493"/>
      <c r="AY64" s="1493"/>
      <c r="AZ64" s="1493"/>
      <c r="BA64" s="1493"/>
      <c r="BB64" s="1512"/>
      <c r="BC64" s="1518">
        <v>574</v>
      </c>
      <c r="BD64" s="1519"/>
      <c r="BE64" s="1519"/>
      <c r="BF64" s="1519"/>
      <c r="BG64" s="1519"/>
      <c r="BH64" s="1519"/>
      <c r="BI64" s="1519"/>
      <c r="BJ64" s="1519"/>
      <c r="BK64" s="1520"/>
      <c r="BL64" s="1518"/>
      <c r="BM64" s="1519"/>
      <c r="BN64" s="1519"/>
      <c r="BO64" s="1519"/>
      <c r="BP64" s="1519"/>
      <c r="BQ64" s="1519"/>
      <c r="BR64" s="1519"/>
      <c r="BS64" s="1519"/>
      <c r="BT64" s="1520"/>
      <c r="BU64" s="1518">
        <v>935</v>
      </c>
      <c r="BV64" s="1519"/>
      <c r="BW64" s="1519"/>
      <c r="BX64" s="1519"/>
      <c r="BY64" s="1519"/>
      <c r="BZ64" s="1519"/>
      <c r="CA64" s="1519"/>
      <c r="CB64" s="1519"/>
      <c r="CC64" s="1520"/>
      <c r="CD64" s="1518"/>
      <c r="CE64" s="1519"/>
      <c r="CF64" s="1519"/>
      <c r="CG64" s="1519"/>
      <c r="CH64" s="1519"/>
      <c r="CI64" s="1519"/>
      <c r="CJ64" s="1519"/>
      <c r="CK64" s="1519"/>
      <c r="CL64" s="1520"/>
      <c r="CM64" s="481">
        <f>SUM(AT64:CL64)</f>
        <v>1570</v>
      </c>
      <c r="CN64" s="482"/>
      <c r="CO64" s="482"/>
      <c r="CP64" s="482"/>
      <c r="CQ64" s="482"/>
      <c r="CR64" s="482"/>
      <c r="CS64" s="482"/>
      <c r="CT64" s="482"/>
      <c r="CU64" s="483"/>
      <c r="CV64" s="1448"/>
      <c r="CW64" s="1448"/>
      <c r="CX64" s="1448"/>
      <c r="CY64" s="1448"/>
      <c r="CZ64" s="1448"/>
      <c r="DA64" s="1448"/>
      <c r="DB64" s="1448"/>
      <c r="DC64" s="1448"/>
      <c r="DD64" s="1448"/>
      <c r="DE64" s="1448">
        <v>3</v>
      </c>
      <c r="DF64" s="1448"/>
      <c r="DG64" s="1448"/>
      <c r="DH64" s="1448"/>
      <c r="DI64" s="1448"/>
      <c r="DJ64" s="1448"/>
      <c r="DK64" s="1448"/>
      <c r="DL64" s="1448"/>
      <c r="DM64" s="1448"/>
      <c r="DN64" s="1448"/>
      <c r="DO64" s="1448"/>
      <c r="DP64" s="1448"/>
      <c r="DQ64" s="1448"/>
      <c r="DR64" s="1448"/>
      <c r="DS64" s="1448"/>
      <c r="DT64" s="1448"/>
      <c r="DU64" s="1448"/>
      <c r="DV64" s="1521"/>
    </row>
    <row r="65" spans="1:136"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246"/>
      <c r="AB65" s="521">
        <v>1</v>
      </c>
      <c r="AC65" s="519"/>
      <c r="AD65" s="520"/>
      <c r="AE65" s="518">
        <v>8</v>
      </c>
      <c r="AF65" s="519"/>
      <c r="AG65" s="520"/>
      <c r="AH65" s="518">
        <v>1</v>
      </c>
      <c r="AI65" s="519"/>
      <c r="AJ65" s="533"/>
      <c r="AK65" s="321">
        <f>SUM(AK62:AS64)</f>
        <v>514596</v>
      </c>
      <c r="AL65" s="534"/>
      <c r="AM65" s="534"/>
      <c r="AN65" s="534"/>
      <c r="AO65" s="534"/>
      <c r="AP65" s="534"/>
      <c r="AQ65" s="534"/>
      <c r="AR65" s="534"/>
      <c r="AS65" s="534"/>
      <c r="AT65" s="484">
        <f>SUM(AT62:BB64)</f>
        <v>25022</v>
      </c>
      <c r="AU65" s="485"/>
      <c r="AV65" s="485"/>
      <c r="AW65" s="485"/>
      <c r="AX65" s="485"/>
      <c r="AY65" s="485"/>
      <c r="AZ65" s="485"/>
      <c r="BA65" s="485"/>
      <c r="BB65" s="486"/>
      <c r="BC65" s="484">
        <f>SUM(BC62:BK64)</f>
        <v>2345</v>
      </c>
      <c r="BD65" s="485"/>
      <c r="BE65" s="485"/>
      <c r="BF65" s="485"/>
      <c r="BG65" s="485"/>
      <c r="BH65" s="485"/>
      <c r="BI65" s="485"/>
      <c r="BJ65" s="485"/>
      <c r="BK65" s="486"/>
      <c r="BL65" s="484">
        <f>SUM(BL62:BT64)</f>
        <v>253</v>
      </c>
      <c r="BM65" s="485"/>
      <c r="BN65" s="485"/>
      <c r="BO65" s="485"/>
      <c r="BP65" s="485"/>
      <c r="BQ65" s="485"/>
      <c r="BR65" s="485"/>
      <c r="BS65" s="485"/>
      <c r="BT65" s="486"/>
      <c r="BU65" s="484">
        <f>SUM(BU62:CC64)</f>
        <v>3343</v>
      </c>
      <c r="BV65" s="485"/>
      <c r="BW65" s="485"/>
      <c r="BX65" s="485"/>
      <c r="BY65" s="485"/>
      <c r="BZ65" s="485"/>
      <c r="CA65" s="485"/>
      <c r="CB65" s="485"/>
      <c r="CC65" s="486"/>
      <c r="CD65" s="484">
        <f>SUM(CD62:CL64)</f>
        <v>26</v>
      </c>
      <c r="CE65" s="485"/>
      <c r="CF65" s="485"/>
      <c r="CG65" s="485"/>
      <c r="CH65" s="485"/>
      <c r="CI65" s="485"/>
      <c r="CJ65" s="485"/>
      <c r="CK65" s="485"/>
      <c r="CL65" s="486"/>
      <c r="CM65" s="484">
        <f>SUM(AT65:CL65)</f>
        <v>30989</v>
      </c>
      <c r="CN65" s="485"/>
      <c r="CO65" s="485"/>
      <c r="CP65" s="485"/>
      <c r="CQ65" s="485"/>
      <c r="CR65" s="485"/>
      <c r="CS65" s="485"/>
      <c r="CT65" s="485"/>
      <c r="CU65" s="486"/>
      <c r="CV65" s="321">
        <f>SUM(CV62:DD64)</f>
        <v>99</v>
      </c>
      <c r="CW65" s="321"/>
      <c r="CX65" s="321"/>
      <c r="CY65" s="321"/>
      <c r="CZ65" s="321"/>
      <c r="DA65" s="321"/>
      <c r="DB65" s="321"/>
      <c r="DC65" s="321"/>
      <c r="DD65" s="321"/>
      <c r="DE65" s="321">
        <f>SUM(DE62:DM64)</f>
        <v>781</v>
      </c>
      <c r="DF65" s="321"/>
      <c r="DG65" s="321"/>
      <c r="DH65" s="321"/>
      <c r="DI65" s="321"/>
      <c r="DJ65" s="321"/>
      <c r="DK65" s="321"/>
      <c r="DL65" s="321"/>
      <c r="DM65" s="321"/>
      <c r="DN65" s="321">
        <f>SUM(DN62:DV64)</f>
        <v>147</v>
      </c>
      <c r="DO65" s="321"/>
      <c r="DP65" s="321"/>
      <c r="DQ65" s="321"/>
      <c r="DR65" s="321"/>
      <c r="DS65" s="321"/>
      <c r="DT65" s="321"/>
      <c r="DU65" s="321"/>
      <c r="DV65" s="494"/>
    </row>
    <row r="66" spans="1:136" s="17" customFormat="1" ht="15" customHeight="1">
      <c r="A66" s="36"/>
      <c r="B66" s="40"/>
      <c r="C66" s="40"/>
      <c r="D66" s="36"/>
      <c r="E66" s="36"/>
      <c r="F66" s="36"/>
      <c r="G66" s="137"/>
      <c r="H66" s="138"/>
      <c r="I66" s="138"/>
      <c r="J66" s="138"/>
      <c r="K66" s="138"/>
      <c r="L66" s="138"/>
      <c r="M66" s="138"/>
      <c r="N66" s="138"/>
      <c r="O66" s="138"/>
      <c r="P66" s="138"/>
      <c r="Q66" s="138"/>
      <c r="R66" s="138"/>
      <c r="S66" s="138"/>
      <c r="T66" s="138"/>
      <c r="U66" s="138"/>
      <c r="V66" s="138"/>
      <c r="W66" s="138"/>
      <c r="X66" s="138"/>
      <c r="Y66" s="138"/>
      <c r="Z66" s="138"/>
      <c r="AA66" s="138"/>
      <c r="AB66" s="99"/>
      <c r="AC66" s="99"/>
      <c r="AD66" s="99"/>
      <c r="AE66" s="99"/>
      <c r="AF66" s="100"/>
      <c r="AG66" s="100"/>
      <c r="AH66" s="100"/>
      <c r="AI66" s="100"/>
      <c r="AJ66" s="100"/>
      <c r="AK66" s="143"/>
      <c r="AL66" s="144"/>
      <c r="AM66" s="144"/>
      <c r="AN66" s="144"/>
      <c r="AO66" s="144"/>
      <c r="AP66" s="144"/>
      <c r="AQ66" s="144"/>
      <c r="AR66" s="144"/>
      <c r="AS66" s="144"/>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4"/>
      <c r="DG66" s="144"/>
      <c r="DQ66" s="144"/>
      <c r="DR66" s="144"/>
      <c r="DS66" s="144"/>
      <c r="DT66" s="144"/>
      <c r="DU66" s="144"/>
      <c r="DV66" s="144"/>
      <c r="DW66" s="143"/>
      <c r="DX66" s="144"/>
      <c r="DY66" s="144"/>
      <c r="DZ66" s="144"/>
      <c r="EA66" s="144"/>
      <c r="EB66" s="144"/>
      <c r="EC66" s="144"/>
      <c r="ED66" s="144"/>
      <c r="EE66" s="144"/>
      <c r="EF66" s="144"/>
    </row>
    <row r="67" spans="1:136" s="152" customFormat="1" ht="12.75" customHeight="1">
      <c r="A67" s="561"/>
      <c r="B67" s="561"/>
      <c r="C67" s="561"/>
      <c r="D67" s="561"/>
      <c r="E67" s="561"/>
      <c r="F67" s="561"/>
      <c r="G67" s="562"/>
      <c r="H67" s="563" t="s">
        <v>62</v>
      </c>
      <c r="I67" s="266"/>
      <c r="J67" s="266"/>
      <c r="K67" s="266"/>
      <c r="L67" s="266"/>
      <c r="M67" s="266"/>
      <c r="N67" s="266"/>
      <c r="O67" s="266"/>
      <c r="P67" s="266"/>
      <c r="Q67" s="266"/>
      <c r="R67" s="266"/>
      <c r="S67" s="266"/>
      <c r="T67" s="266"/>
      <c r="U67" s="266"/>
      <c r="V67" s="266"/>
      <c r="W67" s="266"/>
      <c r="X67" s="266"/>
      <c r="Y67" s="267"/>
      <c r="Z67" s="564" t="s">
        <v>517</v>
      </c>
      <c r="AA67" s="266"/>
      <c r="AB67" s="266"/>
      <c r="AC67" s="266"/>
      <c r="AD67" s="266"/>
      <c r="AE67" s="267"/>
      <c r="AF67" s="733" t="str">
        <f>"第9表　課税標準額段階別"&amp; LEFT(表00!AA1,6) &amp; "分所得割額等に関する調
　　　　　　　　　　　　　　　　【その他の所得者】（つづき）
総　　括　　表"</f>
        <v>第9表　課税標準額段階別平成29年度分所得割額等に関する調
　　　　　　　　　　　　　　　　【その他の所得者】（つづき）
総　　括　　表</v>
      </c>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565" t="s">
        <v>608</v>
      </c>
      <c r="CZ67" s="565"/>
      <c r="DA67" s="565"/>
      <c r="DB67" s="565"/>
      <c r="DC67" s="565"/>
      <c r="DD67" s="565"/>
      <c r="DE67" s="565"/>
      <c r="DF67" s="565"/>
      <c r="DG67" s="565"/>
      <c r="DH67" s="565"/>
      <c r="DI67" s="565"/>
      <c r="DJ67" s="565"/>
      <c r="DK67" s="290" t="str">
        <f>DK34</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6" s="152" customFormat="1" ht="13.15" customHeight="1" thickBot="1">
      <c r="A68" s="561"/>
      <c r="B68" s="561"/>
      <c r="C68" s="561"/>
      <c r="D68" s="561"/>
      <c r="E68" s="561"/>
      <c r="F68" s="561"/>
      <c r="G68" s="56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554"/>
      <c r="CZ68" s="554"/>
      <c r="DA68" s="554"/>
      <c r="DB68" s="554"/>
      <c r="DC68" s="554"/>
      <c r="DD68" s="554"/>
      <c r="DE68" s="554"/>
      <c r="DF68" s="554"/>
      <c r="DG68" s="554"/>
      <c r="DH68" s="554"/>
      <c r="DI68" s="554"/>
      <c r="DJ68" s="554"/>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6" s="152" customFormat="1" ht="25.5" customHeight="1" thickBot="1">
      <c r="A69" s="566"/>
      <c r="B69" s="567"/>
      <c r="C69" s="567"/>
      <c r="D69" s="567"/>
      <c r="E69" s="567"/>
      <c r="F69" s="567"/>
      <c r="G69" s="568"/>
      <c r="H69" s="555">
        <f>H36</f>
        <v>4</v>
      </c>
      <c r="I69" s="569"/>
      <c r="J69" s="570"/>
      <c r="K69" s="555">
        <f>K36</f>
        <v>2</v>
      </c>
      <c r="L69" s="569"/>
      <c r="M69" s="570"/>
      <c r="N69" s="555">
        <f>N36</f>
        <v>2</v>
      </c>
      <c r="O69" s="569"/>
      <c r="P69" s="570"/>
      <c r="Q69" s="555">
        <f>Q36</f>
        <v>0</v>
      </c>
      <c r="R69" s="569"/>
      <c r="S69" s="570"/>
      <c r="T69" s="555">
        <f>T36</f>
        <v>2</v>
      </c>
      <c r="U69" s="569"/>
      <c r="V69" s="570"/>
      <c r="W69" s="555">
        <f>W36</f>
        <v>9</v>
      </c>
      <c r="X69" s="569"/>
      <c r="Y69" s="570"/>
      <c r="Z69" s="573">
        <v>0</v>
      </c>
      <c r="AA69" s="276"/>
      <c r="AB69" s="277"/>
      <c r="AC69" s="555">
        <v>9</v>
      </c>
      <c r="AD69" s="279"/>
      <c r="AE69" s="280"/>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554" t="s">
        <v>515</v>
      </c>
      <c r="CZ69" s="554"/>
      <c r="DA69" s="554"/>
      <c r="DB69" s="554"/>
      <c r="DC69" s="554"/>
      <c r="DD69" s="554"/>
      <c r="DE69" s="554"/>
      <c r="DF69" s="554"/>
      <c r="DG69" s="554"/>
      <c r="DH69" s="554"/>
      <c r="DI69" s="554"/>
      <c r="DJ69" s="554"/>
      <c r="DK69" s="289" t="str">
        <f>DK36</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6" ht="15" customHeight="1">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row>
    <row r="72" spans="1:136" ht="15" customHeight="1">
      <c r="AK72" s="271" t="s">
        <v>245</v>
      </c>
      <c r="AL72" s="271"/>
      <c r="AM72" s="271"/>
      <c r="AN72" s="271"/>
      <c r="AO72" s="271"/>
      <c r="AP72" s="271"/>
      <c r="AQ72" s="271"/>
      <c r="AR72" s="271"/>
      <c r="AS72" s="271"/>
      <c r="AT72" s="271" t="s">
        <v>246</v>
      </c>
      <c r="AU72" s="271"/>
      <c r="AV72" s="271"/>
      <c r="AW72" s="271"/>
      <c r="AX72" s="271"/>
      <c r="AY72" s="271"/>
      <c r="AZ72" s="271"/>
      <c r="BA72" s="271"/>
      <c r="BB72" s="271"/>
      <c r="BC72" s="271"/>
      <c r="BD72" s="271" t="s">
        <v>247</v>
      </c>
      <c r="BE72" s="271"/>
      <c r="BF72" s="271"/>
      <c r="BG72" s="271"/>
      <c r="BH72" s="271"/>
      <c r="BI72" s="271"/>
      <c r="BJ72" s="271"/>
      <c r="BK72" s="271"/>
      <c r="BL72" s="271" t="s">
        <v>289</v>
      </c>
      <c r="BM72" s="271"/>
      <c r="BN72" s="271"/>
      <c r="BO72" s="271"/>
      <c r="BP72" s="271"/>
      <c r="BQ72" s="271"/>
      <c r="BR72" s="271"/>
      <c r="BS72" s="271"/>
      <c r="BT72" s="271"/>
      <c r="BU72" s="271"/>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B72" s="17"/>
      <c r="DC72" s="17"/>
      <c r="DD72" s="17"/>
      <c r="DE72" s="17"/>
      <c r="DG72" s="17"/>
      <c r="DH72" s="17"/>
    </row>
    <row r="73" spans="1:136" ht="15" customHeight="1">
      <c r="A73" s="522" t="s">
        <v>798</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817</v>
      </c>
      <c r="AC73" s="201"/>
      <c r="AD73" s="201"/>
      <c r="AE73" s="201"/>
      <c r="AF73" s="201"/>
      <c r="AG73" s="201"/>
      <c r="AH73" s="201"/>
      <c r="AI73" s="201"/>
      <c r="AJ73" s="202"/>
      <c r="AK73" s="295" t="s">
        <v>640</v>
      </c>
      <c r="AL73" s="296"/>
      <c r="AM73" s="296"/>
      <c r="AN73" s="296"/>
      <c r="AO73" s="296"/>
      <c r="AP73" s="296"/>
      <c r="AQ73" s="296"/>
      <c r="AR73" s="296"/>
      <c r="AS73" s="297"/>
      <c r="AT73" s="246" t="s">
        <v>455</v>
      </c>
      <c r="AU73" s="538"/>
      <c r="AV73" s="538"/>
      <c r="AW73" s="538"/>
      <c r="AX73" s="538"/>
      <c r="AY73" s="538"/>
      <c r="AZ73" s="538"/>
      <c r="BA73" s="538"/>
      <c r="BB73" s="538"/>
      <c r="BC73" s="538"/>
      <c r="BD73" s="538"/>
      <c r="BE73" s="538"/>
      <c r="BF73" s="538"/>
      <c r="BG73" s="538"/>
      <c r="BH73" s="538"/>
      <c r="BI73" s="538"/>
      <c r="BJ73" s="538"/>
      <c r="BK73" s="538"/>
      <c r="BL73" s="538"/>
      <c r="BM73" s="538"/>
      <c r="BN73" s="538"/>
      <c r="BO73" s="538"/>
      <c r="BP73" s="538"/>
      <c r="BQ73" s="538"/>
      <c r="BR73" s="538"/>
      <c r="BS73" s="538"/>
      <c r="BT73" s="538"/>
      <c r="BU73" s="539"/>
      <c r="DA73" s="16"/>
      <c r="DF73" s="16"/>
    </row>
    <row r="74" spans="1:136" ht="10.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34"/>
      <c r="AL74" s="235"/>
      <c r="AM74" s="235"/>
      <c r="AN74" s="235"/>
      <c r="AO74" s="235"/>
      <c r="AP74" s="235"/>
      <c r="AQ74" s="235"/>
      <c r="AR74" s="235"/>
      <c r="AS74" s="236"/>
      <c r="AT74" s="200" t="s">
        <v>366</v>
      </c>
      <c r="AU74" s="1522"/>
      <c r="AV74" s="1522"/>
      <c r="AW74" s="1522"/>
      <c r="AX74" s="1522"/>
      <c r="AY74" s="1522"/>
      <c r="AZ74" s="1522"/>
      <c r="BA74" s="1522"/>
      <c r="BB74" s="1522"/>
      <c r="BC74" s="1522"/>
      <c r="BD74" s="1522"/>
      <c r="BE74" s="1522"/>
      <c r="BF74" s="1522"/>
      <c r="BG74" s="1522"/>
      <c r="BH74" s="1522"/>
      <c r="BI74" s="1522"/>
      <c r="BJ74" s="1522"/>
      <c r="BK74" s="1523"/>
      <c r="BL74" s="200" t="s">
        <v>376</v>
      </c>
      <c r="BM74" s="201"/>
      <c r="BN74" s="201"/>
      <c r="BO74" s="201"/>
      <c r="BP74" s="201"/>
      <c r="BQ74" s="201"/>
      <c r="BR74" s="201"/>
      <c r="BS74" s="201"/>
      <c r="BT74" s="201"/>
      <c r="BU74" s="202"/>
      <c r="DA74" s="16"/>
      <c r="DF74" s="16"/>
    </row>
    <row r="75" spans="1:136"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34"/>
      <c r="AL75" s="235"/>
      <c r="AM75" s="235"/>
      <c r="AN75" s="235"/>
      <c r="AO75" s="235"/>
      <c r="AP75" s="235"/>
      <c r="AQ75" s="235"/>
      <c r="AR75" s="235"/>
      <c r="AS75" s="236"/>
      <c r="AT75" s="1524"/>
      <c r="AU75" s="1525"/>
      <c r="AV75" s="1525"/>
      <c r="AW75" s="1525"/>
      <c r="AX75" s="1525"/>
      <c r="AY75" s="1525"/>
      <c r="AZ75" s="1525"/>
      <c r="BA75" s="1525"/>
      <c r="BB75" s="1525"/>
      <c r="BC75" s="1525"/>
      <c r="BD75" s="1525"/>
      <c r="BE75" s="1525"/>
      <c r="BF75" s="1525"/>
      <c r="BG75" s="1525"/>
      <c r="BH75" s="1525"/>
      <c r="BI75" s="1525"/>
      <c r="BJ75" s="1525"/>
      <c r="BK75" s="1526"/>
      <c r="BL75" s="219"/>
      <c r="BM75" s="220"/>
      <c r="BN75" s="220"/>
      <c r="BO75" s="220"/>
      <c r="BP75" s="220"/>
      <c r="BQ75" s="220"/>
      <c r="BR75" s="220"/>
      <c r="BS75" s="220"/>
      <c r="BT75" s="220"/>
      <c r="BU75" s="221"/>
      <c r="DA75" s="16"/>
      <c r="DF75" s="16"/>
    </row>
    <row r="76" spans="1:136"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34"/>
      <c r="AL76" s="235"/>
      <c r="AM76" s="235"/>
      <c r="AN76" s="235"/>
      <c r="AO76" s="235"/>
      <c r="AP76" s="235"/>
      <c r="AQ76" s="235"/>
      <c r="AR76" s="235"/>
      <c r="AS76" s="236"/>
      <c r="AT76" s="597" t="s">
        <v>269</v>
      </c>
      <c r="AU76" s="1527"/>
      <c r="AV76" s="1527"/>
      <c r="AW76" s="1527"/>
      <c r="AX76" s="1527"/>
      <c r="AY76" s="1527"/>
      <c r="AZ76" s="1527"/>
      <c r="BA76" s="1527"/>
      <c r="BB76" s="1527"/>
      <c r="BC76" s="1528"/>
      <c r="BD76" s="373" t="s">
        <v>270</v>
      </c>
      <c r="BE76" s="1522"/>
      <c r="BF76" s="1522"/>
      <c r="BG76" s="1522"/>
      <c r="BH76" s="1522"/>
      <c r="BI76" s="1522"/>
      <c r="BJ76" s="1522"/>
      <c r="BK76" s="1523"/>
      <c r="BL76" s="219"/>
      <c r="BM76" s="220"/>
      <c r="BN76" s="220"/>
      <c r="BO76" s="220"/>
      <c r="BP76" s="220"/>
      <c r="BQ76" s="220"/>
      <c r="BR76" s="220"/>
      <c r="BS76" s="220"/>
      <c r="BT76" s="220"/>
      <c r="BU76" s="221"/>
      <c r="DA76" s="16"/>
      <c r="DF76" s="16"/>
    </row>
    <row r="77" spans="1:136"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34"/>
      <c r="AL77" s="235"/>
      <c r="AM77" s="235"/>
      <c r="AN77" s="235"/>
      <c r="AO77" s="235"/>
      <c r="AP77" s="235"/>
      <c r="AQ77" s="235"/>
      <c r="AR77" s="235"/>
      <c r="AS77" s="236"/>
      <c r="AT77" s="1529"/>
      <c r="AU77" s="1530"/>
      <c r="AV77" s="1530"/>
      <c r="AW77" s="1530"/>
      <c r="AX77" s="1530"/>
      <c r="AY77" s="1530"/>
      <c r="AZ77" s="1530"/>
      <c r="BA77" s="1530"/>
      <c r="BB77" s="1530"/>
      <c r="BC77" s="1531"/>
      <c r="BD77" s="1532"/>
      <c r="BE77" s="1533"/>
      <c r="BF77" s="1533"/>
      <c r="BG77" s="1533"/>
      <c r="BH77" s="1533"/>
      <c r="BI77" s="1533"/>
      <c r="BJ77" s="1533"/>
      <c r="BK77" s="1534"/>
      <c r="BL77" s="219"/>
      <c r="BM77" s="220"/>
      <c r="BN77" s="220"/>
      <c r="BO77" s="220"/>
      <c r="BP77" s="220"/>
      <c r="BQ77" s="220"/>
      <c r="BR77" s="220"/>
      <c r="BS77" s="220"/>
      <c r="BT77" s="220"/>
      <c r="BU77" s="221"/>
      <c r="DA77" s="16"/>
      <c r="DF77" s="16"/>
    </row>
    <row r="78" spans="1:136"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413"/>
      <c r="AC78" s="414"/>
      <c r="AD78" s="414"/>
      <c r="AE78" s="414"/>
      <c r="AF78" s="414"/>
      <c r="AG78" s="414"/>
      <c r="AH78" s="414"/>
      <c r="AI78" s="414"/>
      <c r="AJ78" s="415"/>
      <c r="AK78" s="535" t="s">
        <v>340</v>
      </c>
      <c r="AL78" s="536"/>
      <c r="AM78" s="536"/>
      <c r="AN78" s="536"/>
      <c r="AO78" s="536"/>
      <c r="AP78" s="536"/>
      <c r="AQ78" s="536"/>
      <c r="AR78" s="536"/>
      <c r="AS78" s="537"/>
      <c r="AT78" s="495" t="s">
        <v>271</v>
      </c>
      <c r="AU78" s="496"/>
      <c r="AV78" s="496"/>
      <c r="AW78" s="496"/>
      <c r="AX78" s="496"/>
      <c r="AY78" s="496"/>
      <c r="AZ78" s="496"/>
      <c r="BA78" s="496"/>
      <c r="BB78" s="496"/>
      <c r="BC78" s="497"/>
      <c r="BD78" s="535" t="s">
        <v>340</v>
      </c>
      <c r="BE78" s="496"/>
      <c r="BF78" s="496"/>
      <c r="BG78" s="496"/>
      <c r="BH78" s="496"/>
      <c r="BI78" s="496"/>
      <c r="BJ78" s="496"/>
      <c r="BK78" s="497"/>
      <c r="BL78" s="535" t="s">
        <v>340</v>
      </c>
      <c r="BM78" s="536"/>
      <c r="BN78" s="536"/>
      <c r="BO78" s="536"/>
      <c r="BP78" s="536"/>
      <c r="BQ78" s="536"/>
      <c r="BR78" s="536"/>
      <c r="BS78" s="536"/>
      <c r="BT78" s="536"/>
      <c r="BU78" s="537"/>
      <c r="DA78" s="16"/>
      <c r="DF78" s="16"/>
    </row>
    <row r="79" spans="1:136" ht="24.7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513"/>
      <c r="AB79" s="531">
        <v>0</v>
      </c>
      <c r="AC79" s="516"/>
      <c r="AD79" s="532"/>
      <c r="AE79" s="515">
        <v>1</v>
      </c>
      <c r="AF79" s="516"/>
      <c r="AG79" s="532"/>
      <c r="AH79" s="515">
        <v>2</v>
      </c>
      <c r="AI79" s="516"/>
      <c r="AJ79" s="517"/>
      <c r="AK79" s="1447"/>
      <c r="AL79" s="1447"/>
      <c r="AM79" s="1447"/>
      <c r="AN79" s="1447"/>
      <c r="AO79" s="1447"/>
      <c r="AP79" s="1447"/>
      <c r="AQ79" s="1447"/>
      <c r="AR79" s="1447"/>
      <c r="AS79" s="1447"/>
      <c r="AT79" s="1507">
        <v>1195</v>
      </c>
      <c r="AU79" s="605"/>
      <c r="AV79" s="605"/>
      <c r="AW79" s="605"/>
      <c r="AX79" s="605"/>
      <c r="AY79" s="605"/>
      <c r="AZ79" s="605"/>
      <c r="BA79" s="605"/>
      <c r="BB79" s="605"/>
      <c r="BC79" s="605"/>
      <c r="BD79" s="1447">
        <v>1207</v>
      </c>
      <c r="BE79" s="605"/>
      <c r="BF79" s="605"/>
      <c r="BG79" s="605"/>
      <c r="BH79" s="605"/>
      <c r="BI79" s="605"/>
      <c r="BJ79" s="605"/>
      <c r="BK79" s="605"/>
      <c r="BL79" s="347">
        <f t="shared" ref="BL79:BL88" si="2">SUM(AT79:BK79)</f>
        <v>2402</v>
      </c>
      <c r="BM79" s="348"/>
      <c r="BN79" s="348"/>
      <c r="BO79" s="348"/>
      <c r="BP79" s="348"/>
      <c r="BQ79" s="348"/>
      <c r="BR79" s="348"/>
      <c r="BS79" s="348"/>
      <c r="BT79" s="348"/>
      <c r="BU79" s="349"/>
      <c r="DA79" s="16"/>
      <c r="DF79" s="16"/>
    </row>
    <row r="80" spans="1:136"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513"/>
      <c r="AB80" s="508">
        <v>0</v>
      </c>
      <c r="AC80" s="509"/>
      <c r="AD80" s="510"/>
      <c r="AE80" s="511">
        <v>2</v>
      </c>
      <c r="AF80" s="509"/>
      <c r="AG80" s="510"/>
      <c r="AH80" s="511">
        <v>2</v>
      </c>
      <c r="AI80" s="509"/>
      <c r="AJ80" s="512"/>
      <c r="AK80" s="1448"/>
      <c r="AL80" s="1448"/>
      <c r="AM80" s="1448"/>
      <c r="AN80" s="1448"/>
      <c r="AO80" s="1448"/>
      <c r="AP80" s="1448"/>
      <c r="AQ80" s="1448"/>
      <c r="AR80" s="1448"/>
      <c r="AS80" s="1448"/>
      <c r="AT80" s="1520">
        <v>263224</v>
      </c>
      <c r="AU80" s="619"/>
      <c r="AV80" s="619"/>
      <c r="AW80" s="619"/>
      <c r="AX80" s="619"/>
      <c r="AY80" s="619"/>
      <c r="AZ80" s="619"/>
      <c r="BA80" s="619"/>
      <c r="BB80" s="619"/>
      <c r="BC80" s="619"/>
      <c r="BD80" s="1448">
        <v>2519</v>
      </c>
      <c r="BE80" s="619"/>
      <c r="BF80" s="619"/>
      <c r="BG80" s="619"/>
      <c r="BH80" s="619"/>
      <c r="BI80" s="619"/>
      <c r="BJ80" s="619"/>
      <c r="BK80" s="619"/>
      <c r="BL80" s="330">
        <f t="shared" si="2"/>
        <v>265743</v>
      </c>
      <c r="BM80" s="331"/>
      <c r="BN80" s="331"/>
      <c r="BO80" s="331"/>
      <c r="BP80" s="331"/>
      <c r="BQ80" s="331"/>
      <c r="BR80" s="331"/>
      <c r="BS80" s="331"/>
      <c r="BT80" s="331"/>
      <c r="BU80" s="332"/>
      <c r="DA80" s="16"/>
      <c r="DF80" s="16"/>
    </row>
    <row r="81" spans="1:110"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513"/>
      <c r="AB81" s="508">
        <v>0</v>
      </c>
      <c r="AC81" s="509"/>
      <c r="AD81" s="510"/>
      <c r="AE81" s="511">
        <v>3</v>
      </c>
      <c r="AF81" s="509"/>
      <c r="AG81" s="510"/>
      <c r="AH81" s="511">
        <v>2</v>
      </c>
      <c r="AI81" s="509"/>
      <c r="AJ81" s="512"/>
      <c r="AK81" s="1448"/>
      <c r="AL81" s="1448"/>
      <c r="AM81" s="1448"/>
      <c r="AN81" s="1448"/>
      <c r="AO81" s="1448"/>
      <c r="AP81" s="1448"/>
      <c r="AQ81" s="1448"/>
      <c r="AR81" s="1448"/>
      <c r="AS81" s="1448"/>
      <c r="AT81" s="1520">
        <v>175199</v>
      </c>
      <c r="AU81" s="619"/>
      <c r="AV81" s="619"/>
      <c r="AW81" s="619"/>
      <c r="AX81" s="619"/>
      <c r="AY81" s="619"/>
      <c r="AZ81" s="619"/>
      <c r="BA81" s="619"/>
      <c r="BB81" s="619"/>
      <c r="BC81" s="619"/>
      <c r="BD81" s="1448">
        <v>1251</v>
      </c>
      <c r="BE81" s="619"/>
      <c r="BF81" s="619"/>
      <c r="BG81" s="619"/>
      <c r="BH81" s="619"/>
      <c r="BI81" s="619"/>
      <c r="BJ81" s="619"/>
      <c r="BK81" s="619"/>
      <c r="BL81" s="330">
        <f t="shared" si="2"/>
        <v>176450</v>
      </c>
      <c r="BM81" s="331"/>
      <c r="BN81" s="331"/>
      <c r="BO81" s="331"/>
      <c r="BP81" s="331"/>
      <c r="BQ81" s="331"/>
      <c r="BR81" s="331"/>
      <c r="BS81" s="331"/>
      <c r="BT81" s="331"/>
      <c r="BU81" s="332"/>
      <c r="DA81" s="16"/>
      <c r="DF81" s="16"/>
    </row>
    <row r="82" spans="1:110"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513"/>
      <c r="AB82" s="508">
        <v>0</v>
      </c>
      <c r="AC82" s="509"/>
      <c r="AD82" s="510"/>
      <c r="AE82" s="511">
        <v>4</v>
      </c>
      <c r="AF82" s="509"/>
      <c r="AG82" s="510"/>
      <c r="AH82" s="511">
        <v>2</v>
      </c>
      <c r="AI82" s="509"/>
      <c r="AJ82" s="512"/>
      <c r="AK82" s="1448"/>
      <c r="AL82" s="1448"/>
      <c r="AM82" s="1448"/>
      <c r="AN82" s="1448"/>
      <c r="AO82" s="1448"/>
      <c r="AP82" s="1448"/>
      <c r="AQ82" s="1448"/>
      <c r="AR82" s="1448"/>
      <c r="AS82" s="1448"/>
      <c r="AT82" s="1520">
        <v>61800</v>
      </c>
      <c r="AU82" s="619"/>
      <c r="AV82" s="619"/>
      <c r="AW82" s="619"/>
      <c r="AX82" s="619"/>
      <c r="AY82" s="619"/>
      <c r="AZ82" s="619"/>
      <c r="BA82" s="619"/>
      <c r="BB82" s="619"/>
      <c r="BC82" s="619"/>
      <c r="BD82" s="1448">
        <v>266</v>
      </c>
      <c r="BE82" s="619"/>
      <c r="BF82" s="619"/>
      <c r="BG82" s="619"/>
      <c r="BH82" s="619"/>
      <c r="BI82" s="619"/>
      <c r="BJ82" s="619"/>
      <c r="BK82" s="619"/>
      <c r="BL82" s="330">
        <f t="shared" si="2"/>
        <v>62066</v>
      </c>
      <c r="BM82" s="331"/>
      <c r="BN82" s="331"/>
      <c r="BO82" s="331"/>
      <c r="BP82" s="331"/>
      <c r="BQ82" s="331"/>
      <c r="BR82" s="331"/>
      <c r="BS82" s="331"/>
      <c r="BT82" s="331"/>
      <c r="BU82" s="332"/>
      <c r="DA82" s="16"/>
      <c r="DF82" s="16"/>
    </row>
    <row r="83" spans="1:110"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513"/>
      <c r="AB83" s="508">
        <v>0</v>
      </c>
      <c r="AC83" s="509"/>
      <c r="AD83" s="510"/>
      <c r="AE83" s="511">
        <v>5</v>
      </c>
      <c r="AF83" s="509"/>
      <c r="AG83" s="510"/>
      <c r="AH83" s="511">
        <v>2</v>
      </c>
      <c r="AI83" s="509"/>
      <c r="AJ83" s="512"/>
      <c r="AK83" s="1448"/>
      <c r="AL83" s="1448"/>
      <c r="AM83" s="1448"/>
      <c r="AN83" s="1448"/>
      <c r="AO83" s="1448"/>
      <c r="AP83" s="1448"/>
      <c r="AQ83" s="1448"/>
      <c r="AR83" s="1448"/>
      <c r="AS83" s="1448"/>
      <c r="AT83" s="1520">
        <v>35166</v>
      </c>
      <c r="AU83" s="619"/>
      <c r="AV83" s="619"/>
      <c r="AW83" s="619"/>
      <c r="AX83" s="619"/>
      <c r="AY83" s="619"/>
      <c r="AZ83" s="619"/>
      <c r="BA83" s="619"/>
      <c r="BB83" s="619"/>
      <c r="BC83" s="619"/>
      <c r="BD83" s="1448">
        <v>673</v>
      </c>
      <c r="BE83" s="619"/>
      <c r="BF83" s="619"/>
      <c r="BG83" s="619"/>
      <c r="BH83" s="619"/>
      <c r="BI83" s="619"/>
      <c r="BJ83" s="619"/>
      <c r="BK83" s="619"/>
      <c r="BL83" s="330">
        <f t="shared" si="2"/>
        <v>35839</v>
      </c>
      <c r="BM83" s="331"/>
      <c r="BN83" s="331"/>
      <c r="BO83" s="331"/>
      <c r="BP83" s="331"/>
      <c r="BQ83" s="331"/>
      <c r="BR83" s="331"/>
      <c r="BS83" s="331"/>
      <c r="BT83" s="331"/>
      <c r="BU83" s="332"/>
      <c r="DA83" s="16"/>
      <c r="DF83" s="16"/>
    </row>
    <row r="84" spans="1:110"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513"/>
      <c r="AB84" s="508">
        <v>0</v>
      </c>
      <c r="AC84" s="509"/>
      <c r="AD84" s="510"/>
      <c r="AE84" s="511">
        <v>6</v>
      </c>
      <c r="AF84" s="509"/>
      <c r="AG84" s="510"/>
      <c r="AH84" s="511">
        <v>2</v>
      </c>
      <c r="AI84" s="509"/>
      <c r="AJ84" s="512"/>
      <c r="AK84" s="1448"/>
      <c r="AL84" s="1448"/>
      <c r="AM84" s="1448"/>
      <c r="AN84" s="1448"/>
      <c r="AO84" s="1448"/>
      <c r="AP84" s="1448"/>
      <c r="AQ84" s="1448"/>
      <c r="AR84" s="1448"/>
      <c r="AS84" s="1448"/>
      <c r="AT84" s="1520">
        <v>44331</v>
      </c>
      <c r="AU84" s="619"/>
      <c r="AV84" s="619"/>
      <c r="AW84" s="619"/>
      <c r="AX84" s="619"/>
      <c r="AY84" s="619"/>
      <c r="AZ84" s="619"/>
      <c r="BA84" s="619"/>
      <c r="BB84" s="619"/>
      <c r="BC84" s="619"/>
      <c r="BD84" s="1448"/>
      <c r="BE84" s="619"/>
      <c r="BF84" s="619"/>
      <c r="BG84" s="619"/>
      <c r="BH84" s="619"/>
      <c r="BI84" s="619"/>
      <c r="BJ84" s="619"/>
      <c r="BK84" s="619"/>
      <c r="BL84" s="330">
        <f t="shared" si="2"/>
        <v>44331</v>
      </c>
      <c r="BM84" s="331"/>
      <c r="BN84" s="331"/>
      <c r="BO84" s="331"/>
      <c r="BP84" s="331"/>
      <c r="BQ84" s="331"/>
      <c r="BR84" s="331"/>
      <c r="BS84" s="331"/>
      <c r="BT84" s="331"/>
      <c r="BU84" s="332"/>
      <c r="DA84" s="16"/>
      <c r="DF84" s="16"/>
    </row>
    <row r="85" spans="1:110"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513"/>
      <c r="AB85" s="508">
        <v>0</v>
      </c>
      <c r="AC85" s="509"/>
      <c r="AD85" s="510"/>
      <c r="AE85" s="511">
        <v>7</v>
      </c>
      <c r="AF85" s="509"/>
      <c r="AG85" s="510"/>
      <c r="AH85" s="511">
        <v>2</v>
      </c>
      <c r="AI85" s="509"/>
      <c r="AJ85" s="512"/>
      <c r="AK85" s="1448"/>
      <c r="AL85" s="1448"/>
      <c r="AM85" s="1448"/>
      <c r="AN85" s="1448"/>
      <c r="AO85" s="1448"/>
      <c r="AP85" s="1448"/>
      <c r="AQ85" s="1448"/>
      <c r="AR85" s="1448"/>
      <c r="AS85" s="1448"/>
      <c r="AT85" s="1520">
        <v>39094</v>
      </c>
      <c r="AU85" s="619"/>
      <c r="AV85" s="619"/>
      <c r="AW85" s="619"/>
      <c r="AX85" s="619"/>
      <c r="AY85" s="619"/>
      <c r="AZ85" s="619"/>
      <c r="BA85" s="619"/>
      <c r="BB85" s="619"/>
      <c r="BC85" s="619"/>
      <c r="BD85" s="1448"/>
      <c r="BE85" s="619"/>
      <c r="BF85" s="619"/>
      <c r="BG85" s="619"/>
      <c r="BH85" s="619"/>
      <c r="BI85" s="619"/>
      <c r="BJ85" s="619"/>
      <c r="BK85" s="619"/>
      <c r="BL85" s="330">
        <f t="shared" si="2"/>
        <v>39094</v>
      </c>
      <c r="BM85" s="331"/>
      <c r="BN85" s="331"/>
      <c r="BO85" s="331"/>
      <c r="BP85" s="331"/>
      <c r="BQ85" s="331"/>
      <c r="BR85" s="331"/>
      <c r="BS85" s="331"/>
      <c r="BT85" s="331"/>
      <c r="BU85" s="332"/>
      <c r="DA85" s="16"/>
      <c r="DF85" s="16"/>
    </row>
    <row r="86" spans="1:110"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513"/>
      <c r="AB86" s="508">
        <v>0</v>
      </c>
      <c r="AC86" s="509"/>
      <c r="AD86" s="510"/>
      <c r="AE86" s="511">
        <v>8</v>
      </c>
      <c r="AF86" s="509"/>
      <c r="AG86" s="510"/>
      <c r="AH86" s="511">
        <v>2</v>
      </c>
      <c r="AI86" s="509"/>
      <c r="AJ86" s="512"/>
      <c r="AK86" s="1448"/>
      <c r="AL86" s="1448"/>
      <c r="AM86" s="1448"/>
      <c r="AN86" s="1448"/>
      <c r="AO86" s="1448"/>
      <c r="AP86" s="1448"/>
      <c r="AQ86" s="1448"/>
      <c r="AR86" s="1448"/>
      <c r="AS86" s="1448"/>
      <c r="AT86" s="1520">
        <v>37506</v>
      </c>
      <c r="AU86" s="619"/>
      <c r="AV86" s="619"/>
      <c r="AW86" s="619"/>
      <c r="AX86" s="619"/>
      <c r="AY86" s="619"/>
      <c r="AZ86" s="619"/>
      <c r="BA86" s="619"/>
      <c r="BB86" s="619"/>
      <c r="BC86" s="619"/>
      <c r="BD86" s="1448"/>
      <c r="BE86" s="619"/>
      <c r="BF86" s="619"/>
      <c r="BG86" s="619"/>
      <c r="BH86" s="619"/>
      <c r="BI86" s="619"/>
      <c r="BJ86" s="619"/>
      <c r="BK86" s="619"/>
      <c r="BL86" s="330">
        <f t="shared" si="2"/>
        <v>37506</v>
      </c>
      <c r="BM86" s="331"/>
      <c r="BN86" s="331"/>
      <c r="BO86" s="331"/>
      <c r="BP86" s="331"/>
      <c r="BQ86" s="331"/>
      <c r="BR86" s="331"/>
      <c r="BS86" s="331"/>
      <c r="BT86" s="331"/>
      <c r="BU86" s="332"/>
      <c r="DA86" s="16"/>
      <c r="DF86" s="16"/>
    </row>
    <row r="87" spans="1:110"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513"/>
      <c r="AB87" s="508">
        <v>0</v>
      </c>
      <c r="AC87" s="509"/>
      <c r="AD87" s="510"/>
      <c r="AE87" s="511">
        <v>9</v>
      </c>
      <c r="AF87" s="509"/>
      <c r="AG87" s="510"/>
      <c r="AH87" s="511">
        <v>2</v>
      </c>
      <c r="AI87" s="509"/>
      <c r="AJ87" s="512"/>
      <c r="AK87" s="1448"/>
      <c r="AL87" s="1448"/>
      <c r="AM87" s="1448"/>
      <c r="AN87" s="1448"/>
      <c r="AO87" s="1448"/>
      <c r="AP87" s="1448"/>
      <c r="AQ87" s="1448"/>
      <c r="AR87" s="1448"/>
      <c r="AS87" s="1448"/>
      <c r="AT87" s="1520">
        <v>61120</v>
      </c>
      <c r="AU87" s="619"/>
      <c r="AV87" s="619"/>
      <c r="AW87" s="619"/>
      <c r="AX87" s="619"/>
      <c r="AY87" s="619"/>
      <c r="AZ87" s="619"/>
      <c r="BA87" s="619"/>
      <c r="BB87" s="619"/>
      <c r="BC87" s="619"/>
      <c r="BD87" s="1448"/>
      <c r="BE87" s="619"/>
      <c r="BF87" s="619"/>
      <c r="BG87" s="619"/>
      <c r="BH87" s="619"/>
      <c r="BI87" s="619"/>
      <c r="BJ87" s="619"/>
      <c r="BK87" s="619"/>
      <c r="BL87" s="330">
        <f t="shared" si="2"/>
        <v>61120</v>
      </c>
      <c r="BM87" s="331"/>
      <c r="BN87" s="331"/>
      <c r="BO87" s="331"/>
      <c r="BP87" s="331"/>
      <c r="BQ87" s="331"/>
      <c r="BR87" s="331"/>
      <c r="BS87" s="331"/>
      <c r="BT87" s="331"/>
      <c r="BU87" s="332"/>
      <c r="DA87" s="16"/>
      <c r="DF87" s="16"/>
    </row>
    <row r="88" spans="1:110" ht="22.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513"/>
      <c r="AB88" s="521">
        <v>1</v>
      </c>
      <c r="AC88" s="519"/>
      <c r="AD88" s="520"/>
      <c r="AE88" s="518">
        <v>0</v>
      </c>
      <c r="AF88" s="519"/>
      <c r="AG88" s="520"/>
      <c r="AH88" s="518">
        <v>2</v>
      </c>
      <c r="AI88" s="519"/>
      <c r="AJ88" s="533"/>
      <c r="AK88" s="321">
        <f>SUM(AK79:AS87)</f>
        <v>0</v>
      </c>
      <c r="AL88" s="321"/>
      <c r="AM88" s="321"/>
      <c r="AN88" s="321"/>
      <c r="AO88" s="321"/>
      <c r="AP88" s="321"/>
      <c r="AQ88" s="321"/>
      <c r="AR88" s="321"/>
      <c r="AS88" s="321"/>
      <c r="AT88" s="486">
        <f>SUM(AT79:BC87)</f>
        <v>718635</v>
      </c>
      <c r="AU88" s="534"/>
      <c r="AV88" s="534"/>
      <c r="AW88" s="534"/>
      <c r="AX88" s="534"/>
      <c r="AY88" s="534"/>
      <c r="AZ88" s="534"/>
      <c r="BA88" s="534"/>
      <c r="BB88" s="534"/>
      <c r="BC88" s="534"/>
      <c r="BD88" s="321">
        <f>SUM(BD79:BK87)</f>
        <v>5916</v>
      </c>
      <c r="BE88" s="534"/>
      <c r="BF88" s="534"/>
      <c r="BG88" s="534"/>
      <c r="BH88" s="534"/>
      <c r="BI88" s="534"/>
      <c r="BJ88" s="534"/>
      <c r="BK88" s="534"/>
      <c r="BL88" s="321">
        <f t="shared" si="2"/>
        <v>724551</v>
      </c>
      <c r="BM88" s="534"/>
      <c r="BN88" s="534"/>
      <c r="BO88" s="534"/>
      <c r="BP88" s="534"/>
      <c r="BQ88" s="534"/>
      <c r="BR88" s="534"/>
      <c r="BS88" s="534"/>
      <c r="BT88" s="534"/>
      <c r="BU88" s="546"/>
      <c r="DA88" s="16"/>
      <c r="DF88" s="16"/>
    </row>
    <row r="89" spans="1:110" ht="1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24"/>
      <c r="AC89" s="24"/>
      <c r="AD89" s="24"/>
      <c r="AE89" s="24"/>
      <c r="AF89" s="24"/>
      <c r="AG89" s="24"/>
      <c r="AH89" s="24"/>
      <c r="AI89" s="24"/>
      <c r="AJ89" s="24"/>
      <c r="AS89" s="25"/>
      <c r="DA89" s="16"/>
      <c r="DF89" s="16"/>
    </row>
    <row r="90" spans="1:110"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513"/>
      <c r="AB90" s="531">
        <v>1</v>
      </c>
      <c r="AC90" s="516"/>
      <c r="AD90" s="532"/>
      <c r="AE90" s="515">
        <v>1</v>
      </c>
      <c r="AF90" s="516"/>
      <c r="AG90" s="532"/>
      <c r="AH90" s="515">
        <v>2</v>
      </c>
      <c r="AI90" s="516"/>
      <c r="AJ90" s="517"/>
      <c r="AK90" s="347">
        <f>SUM(AK79:AS81)</f>
        <v>0</v>
      </c>
      <c r="AL90" s="347"/>
      <c r="AM90" s="347"/>
      <c r="AN90" s="347"/>
      <c r="AO90" s="347"/>
      <c r="AP90" s="347"/>
      <c r="AQ90" s="347"/>
      <c r="AR90" s="347"/>
      <c r="AS90" s="347"/>
      <c r="AT90" s="489">
        <f>SUM(AT79:BC81)</f>
        <v>439618</v>
      </c>
      <c r="AU90" s="348"/>
      <c r="AV90" s="348"/>
      <c r="AW90" s="348"/>
      <c r="AX90" s="348"/>
      <c r="AY90" s="348"/>
      <c r="AZ90" s="348"/>
      <c r="BA90" s="348"/>
      <c r="BB90" s="348"/>
      <c r="BC90" s="348"/>
      <c r="BD90" s="347">
        <f>SUM(BD79:BK81)</f>
        <v>4977</v>
      </c>
      <c r="BE90" s="348"/>
      <c r="BF90" s="348"/>
      <c r="BG90" s="348"/>
      <c r="BH90" s="348"/>
      <c r="BI90" s="348"/>
      <c r="BJ90" s="348"/>
      <c r="BK90" s="348"/>
      <c r="BL90" s="347">
        <f>SUM(AT90:BK90)</f>
        <v>444595</v>
      </c>
      <c r="BM90" s="348"/>
      <c r="BN90" s="348"/>
      <c r="BO90" s="348"/>
      <c r="BP90" s="348"/>
      <c r="BQ90" s="348"/>
      <c r="BR90" s="348"/>
      <c r="BS90" s="348"/>
      <c r="BT90" s="348"/>
      <c r="BU90" s="349"/>
      <c r="DA90" s="16"/>
      <c r="DF90" s="16"/>
    </row>
    <row r="91" spans="1:110"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513"/>
      <c r="AB91" s="508">
        <v>1</v>
      </c>
      <c r="AC91" s="509"/>
      <c r="AD91" s="510"/>
      <c r="AE91" s="511">
        <v>2</v>
      </c>
      <c r="AF91" s="509"/>
      <c r="AG91" s="510"/>
      <c r="AH91" s="511">
        <v>2</v>
      </c>
      <c r="AI91" s="509"/>
      <c r="AJ91" s="512"/>
      <c r="AK91" s="330">
        <f>SUM(AK82:AS85)</f>
        <v>0</v>
      </c>
      <c r="AL91" s="330"/>
      <c r="AM91" s="330"/>
      <c r="AN91" s="330"/>
      <c r="AO91" s="330"/>
      <c r="AP91" s="330"/>
      <c r="AQ91" s="330"/>
      <c r="AR91" s="330"/>
      <c r="AS91" s="330"/>
      <c r="AT91" s="483">
        <f>SUM(AT82:BC85)</f>
        <v>180391</v>
      </c>
      <c r="AU91" s="331"/>
      <c r="AV91" s="331"/>
      <c r="AW91" s="331"/>
      <c r="AX91" s="331"/>
      <c r="AY91" s="331"/>
      <c r="AZ91" s="331"/>
      <c r="BA91" s="331"/>
      <c r="BB91" s="331"/>
      <c r="BC91" s="331"/>
      <c r="BD91" s="330">
        <f>SUM(BD82:BK85)</f>
        <v>939</v>
      </c>
      <c r="BE91" s="331"/>
      <c r="BF91" s="331"/>
      <c r="BG91" s="331"/>
      <c r="BH91" s="331"/>
      <c r="BI91" s="331"/>
      <c r="BJ91" s="331"/>
      <c r="BK91" s="331"/>
      <c r="BL91" s="330">
        <f>SUM(AT91:BK91)</f>
        <v>181330</v>
      </c>
      <c r="BM91" s="331"/>
      <c r="BN91" s="331"/>
      <c r="BO91" s="331"/>
      <c r="BP91" s="331"/>
      <c r="BQ91" s="331"/>
      <c r="BR91" s="331"/>
      <c r="BS91" s="331"/>
      <c r="BT91" s="331"/>
      <c r="BU91" s="332"/>
      <c r="DA91" s="16"/>
      <c r="DF91" s="16"/>
    </row>
    <row r="92" spans="1:110"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508">
        <v>1</v>
      </c>
      <c r="AC92" s="509"/>
      <c r="AD92" s="510"/>
      <c r="AE92" s="511">
        <v>3</v>
      </c>
      <c r="AF92" s="509"/>
      <c r="AG92" s="510"/>
      <c r="AH92" s="511">
        <v>2</v>
      </c>
      <c r="AI92" s="509"/>
      <c r="AJ92" s="512"/>
      <c r="AK92" s="330">
        <f>AK86</f>
        <v>0</v>
      </c>
      <c r="AL92" s="330"/>
      <c r="AM92" s="330"/>
      <c r="AN92" s="330"/>
      <c r="AO92" s="330"/>
      <c r="AP92" s="330"/>
      <c r="AQ92" s="330"/>
      <c r="AR92" s="330"/>
      <c r="AS92" s="330"/>
      <c r="AT92" s="483">
        <f>AT86</f>
        <v>37506</v>
      </c>
      <c r="AU92" s="331"/>
      <c r="AV92" s="331"/>
      <c r="AW92" s="331"/>
      <c r="AX92" s="331"/>
      <c r="AY92" s="331"/>
      <c r="AZ92" s="331"/>
      <c r="BA92" s="331"/>
      <c r="BB92" s="331"/>
      <c r="BC92" s="331"/>
      <c r="BD92" s="330">
        <f>BD86</f>
        <v>0</v>
      </c>
      <c r="BE92" s="331"/>
      <c r="BF92" s="331"/>
      <c r="BG92" s="331"/>
      <c r="BH92" s="331"/>
      <c r="BI92" s="331"/>
      <c r="BJ92" s="331"/>
      <c r="BK92" s="331"/>
      <c r="BL92" s="330">
        <f>SUM(AT92:BK92)</f>
        <v>37506</v>
      </c>
      <c r="BM92" s="331"/>
      <c r="BN92" s="331"/>
      <c r="BO92" s="331"/>
      <c r="BP92" s="331"/>
      <c r="BQ92" s="331"/>
      <c r="BR92" s="331"/>
      <c r="BS92" s="331"/>
      <c r="BT92" s="331"/>
      <c r="BU92" s="332"/>
      <c r="DA92" s="16"/>
      <c r="DF92" s="16"/>
    </row>
    <row r="93" spans="1:11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521">
        <v>1</v>
      </c>
      <c r="AC93" s="519"/>
      <c r="AD93" s="520"/>
      <c r="AE93" s="518">
        <v>4</v>
      </c>
      <c r="AF93" s="519"/>
      <c r="AG93" s="520"/>
      <c r="AH93" s="518">
        <v>2</v>
      </c>
      <c r="AI93" s="519"/>
      <c r="AJ93" s="533"/>
      <c r="AK93" s="321">
        <f>AK87</f>
        <v>0</v>
      </c>
      <c r="AL93" s="321"/>
      <c r="AM93" s="321"/>
      <c r="AN93" s="321"/>
      <c r="AO93" s="321"/>
      <c r="AP93" s="321"/>
      <c r="AQ93" s="321"/>
      <c r="AR93" s="321"/>
      <c r="AS93" s="321"/>
      <c r="AT93" s="486">
        <f>AT87</f>
        <v>61120</v>
      </c>
      <c r="AU93" s="534"/>
      <c r="AV93" s="534"/>
      <c r="AW93" s="534"/>
      <c r="AX93" s="534"/>
      <c r="AY93" s="534"/>
      <c r="AZ93" s="534"/>
      <c r="BA93" s="534"/>
      <c r="BB93" s="534"/>
      <c r="BC93" s="534"/>
      <c r="BD93" s="321">
        <f>BD87</f>
        <v>0</v>
      </c>
      <c r="BE93" s="534"/>
      <c r="BF93" s="534"/>
      <c r="BG93" s="534"/>
      <c r="BH93" s="534"/>
      <c r="BI93" s="534"/>
      <c r="BJ93" s="534"/>
      <c r="BK93" s="534"/>
      <c r="BL93" s="321">
        <f>SUM(AT93:BK93)</f>
        <v>61120</v>
      </c>
      <c r="BM93" s="534"/>
      <c r="BN93" s="534"/>
      <c r="BO93" s="534"/>
      <c r="BP93" s="534"/>
      <c r="BQ93" s="534"/>
      <c r="BR93" s="534"/>
      <c r="BS93" s="534"/>
      <c r="BT93" s="534"/>
      <c r="BU93" s="546"/>
      <c r="DA93" s="16"/>
      <c r="DF93" s="16"/>
    </row>
    <row r="94" spans="1:110" ht="11.25" customHeight="1" thickBot="1">
      <c r="M94" s="16"/>
      <c r="R94" s="16"/>
      <c r="U94" s="17"/>
      <c r="V94" s="17"/>
      <c r="W94" s="17"/>
      <c r="AB94" s="24"/>
      <c r="AC94" s="24"/>
      <c r="AD94" s="24"/>
      <c r="AE94" s="24"/>
      <c r="AF94" s="24"/>
      <c r="AG94" s="24"/>
      <c r="AH94" s="24"/>
      <c r="AI94" s="24"/>
      <c r="AJ94" s="24"/>
      <c r="AS94" s="25"/>
      <c r="DA94" s="16"/>
      <c r="DF94" s="16"/>
    </row>
    <row r="95" spans="1:110" ht="15" customHeight="1">
      <c r="A95" s="433" t="s">
        <v>14</v>
      </c>
      <c r="B95" s="547"/>
      <c r="C95" s="547"/>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513"/>
      <c r="AB95" s="531">
        <v>1</v>
      </c>
      <c r="AC95" s="516"/>
      <c r="AD95" s="532"/>
      <c r="AE95" s="515">
        <v>5</v>
      </c>
      <c r="AF95" s="516"/>
      <c r="AG95" s="532"/>
      <c r="AH95" s="515">
        <v>2</v>
      </c>
      <c r="AI95" s="516"/>
      <c r="AJ95" s="517"/>
      <c r="AK95" s="1447"/>
      <c r="AL95" s="1447"/>
      <c r="AM95" s="1447"/>
      <c r="AN95" s="1447"/>
      <c r="AO95" s="1447"/>
      <c r="AP95" s="1447"/>
      <c r="AQ95" s="1447"/>
      <c r="AR95" s="1447"/>
      <c r="AS95" s="1447"/>
      <c r="AT95" s="1507">
        <v>413075</v>
      </c>
      <c r="AU95" s="605"/>
      <c r="AV95" s="605"/>
      <c r="AW95" s="605"/>
      <c r="AX95" s="605"/>
      <c r="AY95" s="605"/>
      <c r="AZ95" s="605"/>
      <c r="BA95" s="605"/>
      <c r="BB95" s="605"/>
      <c r="BC95" s="605"/>
      <c r="BD95" s="1447">
        <v>3869</v>
      </c>
      <c r="BE95" s="605"/>
      <c r="BF95" s="605"/>
      <c r="BG95" s="605"/>
      <c r="BH95" s="605"/>
      <c r="BI95" s="605"/>
      <c r="BJ95" s="605"/>
      <c r="BK95" s="605"/>
      <c r="BL95" s="347">
        <f>SUM(AT95:BK95)</f>
        <v>416944</v>
      </c>
      <c r="BM95" s="348"/>
      <c r="BN95" s="348"/>
      <c r="BO95" s="348"/>
      <c r="BP95" s="348"/>
      <c r="BQ95" s="348"/>
      <c r="BR95" s="348"/>
      <c r="BS95" s="348"/>
      <c r="BT95" s="348"/>
      <c r="BU95" s="349"/>
      <c r="DA95" s="16"/>
      <c r="DF95" s="16"/>
    </row>
    <row r="96" spans="1:110" ht="15" customHeight="1">
      <c r="A96" s="548"/>
      <c r="B96" s="549"/>
      <c r="C96" s="549"/>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508">
        <v>1</v>
      </c>
      <c r="AC96" s="509"/>
      <c r="AD96" s="510"/>
      <c r="AE96" s="511">
        <v>6</v>
      </c>
      <c r="AF96" s="509"/>
      <c r="AG96" s="510"/>
      <c r="AH96" s="511">
        <v>2</v>
      </c>
      <c r="AI96" s="509"/>
      <c r="AJ96" s="512"/>
      <c r="AK96" s="1448"/>
      <c r="AL96" s="1448"/>
      <c r="AM96" s="1448"/>
      <c r="AN96" s="1448"/>
      <c r="AO96" s="1448"/>
      <c r="AP96" s="1448"/>
      <c r="AQ96" s="1448"/>
      <c r="AR96" s="1448"/>
      <c r="AS96" s="1448"/>
      <c r="AT96" s="1520">
        <v>24954</v>
      </c>
      <c r="AU96" s="619"/>
      <c r="AV96" s="619"/>
      <c r="AW96" s="619"/>
      <c r="AX96" s="619"/>
      <c r="AY96" s="619"/>
      <c r="AZ96" s="619"/>
      <c r="BA96" s="619"/>
      <c r="BB96" s="619"/>
      <c r="BC96" s="619"/>
      <c r="BD96" s="1448"/>
      <c r="BE96" s="619"/>
      <c r="BF96" s="619"/>
      <c r="BG96" s="619"/>
      <c r="BH96" s="619"/>
      <c r="BI96" s="619"/>
      <c r="BJ96" s="619"/>
      <c r="BK96" s="619"/>
      <c r="BL96" s="330">
        <f>SUM(AT96:BK96)</f>
        <v>24954</v>
      </c>
      <c r="BM96" s="331"/>
      <c r="BN96" s="331"/>
      <c r="BO96" s="331"/>
      <c r="BP96" s="331"/>
      <c r="BQ96" s="331"/>
      <c r="BR96" s="331"/>
      <c r="BS96" s="331"/>
      <c r="BT96" s="331"/>
      <c r="BU96" s="332"/>
      <c r="DA96" s="16"/>
      <c r="DF96" s="16"/>
    </row>
    <row r="97" spans="1:110" ht="15" customHeight="1">
      <c r="A97" s="550"/>
      <c r="B97" s="549"/>
      <c r="C97" s="549"/>
      <c r="D97" s="551"/>
      <c r="E97" s="551"/>
      <c r="F97" s="552"/>
      <c r="G97" s="245" t="s">
        <v>10</v>
      </c>
      <c r="H97" s="246"/>
      <c r="I97" s="246"/>
      <c r="J97" s="246"/>
      <c r="K97" s="246"/>
      <c r="L97" s="246"/>
      <c r="M97" s="246"/>
      <c r="N97" s="246"/>
      <c r="O97" s="246"/>
      <c r="P97" s="246"/>
      <c r="Q97" s="246"/>
      <c r="R97" s="246"/>
      <c r="S97" s="246"/>
      <c r="T97" s="246"/>
      <c r="U97" s="246"/>
      <c r="V97" s="246"/>
      <c r="W97" s="246"/>
      <c r="X97" s="246"/>
      <c r="Y97" s="246"/>
      <c r="Z97" s="246"/>
      <c r="AA97" s="513"/>
      <c r="AB97" s="508">
        <v>1</v>
      </c>
      <c r="AC97" s="509"/>
      <c r="AD97" s="510"/>
      <c r="AE97" s="511">
        <v>7</v>
      </c>
      <c r="AF97" s="509"/>
      <c r="AG97" s="510"/>
      <c r="AH97" s="511">
        <v>2</v>
      </c>
      <c r="AI97" s="509"/>
      <c r="AJ97" s="512"/>
      <c r="AK97" s="1448"/>
      <c r="AL97" s="1448"/>
      <c r="AM97" s="1448"/>
      <c r="AN97" s="1448"/>
      <c r="AO97" s="1448"/>
      <c r="AP97" s="1448"/>
      <c r="AQ97" s="1448"/>
      <c r="AR97" s="1448"/>
      <c r="AS97" s="1448"/>
      <c r="AT97" s="1520">
        <v>40682</v>
      </c>
      <c r="AU97" s="619"/>
      <c r="AV97" s="619"/>
      <c r="AW97" s="619"/>
      <c r="AX97" s="619"/>
      <c r="AY97" s="619"/>
      <c r="AZ97" s="619"/>
      <c r="BA97" s="619"/>
      <c r="BB97" s="619"/>
      <c r="BC97" s="619"/>
      <c r="BD97" s="1448"/>
      <c r="BE97" s="619"/>
      <c r="BF97" s="619"/>
      <c r="BG97" s="619"/>
      <c r="BH97" s="619"/>
      <c r="BI97" s="619"/>
      <c r="BJ97" s="619"/>
      <c r="BK97" s="619"/>
      <c r="BL97" s="330">
        <f>SUM(AT97:BK97)</f>
        <v>40682</v>
      </c>
      <c r="BM97" s="331"/>
      <c r="BN97" s="331"/>
      <c r="BO97" s="331"/>
      <c r="BP97" s="331"/>
      <c r="BQ97" s="331"/>
      <c r="BR97" s="331"/>
      <c r="BS97" s="331"/>
      <c r="BT97" s="331"/>
      <c r="BU97" s="332"/>
      <c r="DA97" s="16"/>
      <c r="DF97" s="16"/>
    </row>
    <row r="98" spans="1:110"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513"/>
      <c r="AB98" s="521">
        <v>1</v>
      </c>
      <c r="AC98" s="519"/>
      <c r="AD98" s="520"/>
      <c r="AE98" s="518">
        <v>8</v>
      </c>
      <c r="AF98" s="519"/>
      <c r="AG98" s="520"/>
      <c r="AH98" s="518">
        <v>2</v>
      </c>
      <c r="AI98" s="519"/>
      <c r="AJ98" s="533"/>
      <c r="AK98" s="321">
        <f>SUM(AK95:AS97)</f>
        <v>0</v>
      </c>
      <c r="AL98" s="321"/>
      <c r="AM98" s="321"/>
      <c r="AN98" s="321"/>
      <c r="AO98" s="321"/>
      <c r="AP98" s="321"/>
      <c r="AQ98" s="321"/>
      <c r="AR98" s="321"/>
      <c r="AS98" s="321"/>
      <c r="AT98" s="486">
        <f>SUM(AT95:BC97)</f>
        <v>478711</v>
      </c>
      <c r="AU98" s="534"/>
      <c r="AV98" s="534"/>
      <c r="AW98" s="534"/>
      <c r="AX98" s="534"/>
      <c r="AY98" s="534"/>
      <c r="AZ98" s="534"/>
      <c r="BA98" s="534"/>
      <c r="BB98" s="534"/>
      <c r="BC98" s="534"/>
      <c r="BD98" s="321">
        <f>SUM(BD95:BK97)</f>
        <v>3869</v>
      </c>
      <c r="BE98" s="534"/>
      <c r="BF98" s="534"/>
      <c r="BG98" s="534"/>
      <c r="BH98" s="534"/>
      <c r="BI98" s="534"/>
      <c r="BJ98" s="534"/>
      <c r="BK98" s="534"/>
      <c r="BL98" s="321">
        <f>SUM(AT98:BK98)</f>
        <v>482580</v>
      </c>
      <c r="BM98" s="534"/>
      <c r="BN98" s="534"/>
      <c r="BO98" s="534"/>
      <c r="BP98" s="534"/>
      <c r="BQ98" s="534"/>
      <c r="BR98" s="534"/>
      <c r="BS98" s="534"/>
      <c r="BT98" s="534"/>
      <c r="BU98" s="546"/>
      <c r="DA98" s="16"/>
      <c r="DF98" s="16"/>
    </row>
  </sheetData>
  <sheetProtection algorithmName="SHA-512" hashValue="7KM8egOOWd2y3w/vghg+68UwWzdaGYV/vNWngH1/4wg8hsmBiHO+3jIV6ZNexB5MxW5WHoIdaeEkg8IFoAIp8A==" saltValue="rB0KILw2L1azSujz6IoiNA==" spinCount="100000" sheet="1" objects="1" scenarios="1" selectLockedCells="1"/>
  <mergeCells count="732">
    <mergeCell ref="CD52:CL52"/>
    <mergeCell ref="CM52:CU52"/>
    <mergeCell ref="CV52:DD52"/>
    <mergeCell ref="DE52:DM52"/>
    <mergeCell ref="BU52:CC52"/>
    <mergeCell ref="DN52:DV52"/>
    <mergeCell ref="BL54:BT54"/>
    <mergeCell ref="CM58:CU58"/>
    <mergeCell ref="DN55:DV55"/>
    <mergeCell ref="DN57:DV57"/>
    <mergeCell ref="CV53:DD53"/>
    <mergeCell ref="DE58:DM58"/>
    <mergeCell ref="DN54:DV54"/>
    <mergeCell ref="CD57:CL57"/>
    <mergeCell ref="CM57:CU57"/>
    <mergeCell ref="CV57:DD57"/>
    <mergeCell ref="CD54:CL54"/>
    <mergeCell ref="CM54:CU54"/>
    <mergeCell ref="CV54:DD54"/>
    <mergeCell ref="BU53:CC53"/>
    <mergeCell ref="AK91:AS91"/>
    <mergeCell ref="AE95:AG95"/>
    <mergeCell ref="AH95:AJ95"/>
    <mergeCell ref="AB92:AD92"/>
    <mergeCell ref="AE92:AG92"/>
    <mergeCell ref="AH92:AJ92"/>
    <mergeCell ref="DN58:DV58"/>
    <mergeCell ref="CV59:DD59"/>
    <mergeCell ref="DE55:DM55"/>
    <mergeCell ref="DE59:DM59"/>
    <mergeCell ref="DE57:DM57"/>
    <mergeCell ref="CV58:DD58"/>
    <mergeCell ref="DN59:DV59"/>
    <mergeCell ref="AK83:AS83"/>
    <mergeCell ref="BD83:BK83"/>
    <mergeCell ref="AT82:BC82"/>
    <mergeCell ref="BD82:BK82"/>
    <mergeCell ref="AK88:AS88"/>
    <mergeCell ref="AK90:AS90"/>
    <mergeCell ref="AT90:BC90"/>
    <mergeCell ref="BD90:BK90"/>
    <mergeCell ref="AT88:BC88"/>
    <mergeCell ref="BD88:BK88"/>
    <mergeCell ref="BD86:BK86"/>
    <mergeCell ref="G30:AA30"/>
    <mergeCell ref="AB30:AD30"/>
    <mergeCell ref="AE30:AG30"/>
    <mergeCell ref="AH30:AJ30"/>
    <mergeCell ref="AK30:AV30"/>
    <mergeCell ref="AW30:BH30"/>
    <mergeCell ref="BI30:BT30"/>
    <mergeCell ref="CG30:CU30"/>
    <mergeCell ref="CV7:DJ11"/>
    <mergeCell ref="BI12:BT12"/>
    <mergeCell ref="AK26:AV26"/>
    <mergeCell ref="AW26:BH26"/>
    <mergeCell ref="BI26:BT26"/>
    <mergeCell ref="CG26:CU26"/>
    <mergeCell ref="BU26:CF26"/>
    <mergeCell ref="AW24:BH24"/>
    <mergeCell ref="G26:AA26"/>
    <mergeCell ref="AE25:AG25"/>
    <mergeCell ref="AB21:AD21"/>
    <mergeCell ref="AE21:AG21"/>
    <mergeCell ref="AH21:AJ21"/>
    <mergeCell ref="AK17:AV17"/>
    <mergeCell ref="AB26:AD26"/>
    <mergeCell ref="AE26:AG26"/>
    <mergeCell ref="BU30:CF30"/>
    <mergeCell ref="BU29:CF29"/>
    <mergeCell ref="CG29:CU29"/>
    <mergeCell ref="BU31:CF31"/>
    <mergeCell ref="CM53:CU53"/>
    <mergeCell ref="BL48:BT48"/>
    <mergeCell ref="CD48:CL48"/>
    <mergeCell ref="AT47:BB47"/>
    <mergeCell ref="AT45:BB45"/>
    <mergeCell ref="CD45:CL45"/>
    <mergeCell ref="BC47:BK47"/>
    <mergeCell ref="AK29:AV29"/>
    <mergeCell ref="AT50:BB50"/>
    <mergeCell ref="AT51:BB51"/>
    <mergeCell ref="BC46:BK46"/>
    <mergeCell ref="BL46:BT46"/>
    <mergeCell ref="CD46:CL46"/>
    <mergeCell ref="CD47:CL47"/>
    <mergeCell ref="AT53:BB53"/>
    <mergeCell ref="BC48:BK48"/>
    <mergeCell ref="BC45:BK45"/>
    <mergeCell ref="BL45:BT45"/>
    <mergeCell ref="CD53:CL53"/>
    <mergeCell ref="BU39:CC39"/>
    <mergeCell ref="AH15:AJ15"/>
    <mergeCell ref="AK15:AV15"/>
    <mergeCell ref="AW15:BH15"/>
    <mergeCell ref="BI15:BT15"/>
    <mergeCell ref="DK7:DY11"/>
    <mergeCell ref="CG12:CU12"/>
    <mergeCell ref="CV12:DJ12"/>
    <mergeCell ref="DK12:DY12"/>
    <mergeCell ref="BU9:CF11"/>
    <mergeCell ref="DK14:DY14"/>
    <mergeCell ref="CG13:CU13"/>
    <mergeCell ref="CV13:DJ13"/>
    <mergeCell ref="DK13:DY13"/>
    <mergeCell ref="BU15:CF15"/>
    <mergeCell ref="CG15:CU15"/>
    <mergeCell ref="CV15:DJ15"/>
    <mergeCell ref="DK15:DY15"/>
    <mergeCell ref="BU12:CF12"/>
    <mergeCell ref="CG7:CU11"/>
    <mergeCell ref="AK7:CF7"/>
    <mergeCell ref="BU8:CF8"/>
    <mergeCell ref="BI8:BT11"/>
    <mergeCell ref="AK8:BH9"/>
    <mergeCell ref="AK10:AV11"/>
    <mergeCell ref="AT72:BC72"/>
    <mergeCell ref="BL74:BU77"/>
    <mergeCell ref="BL78:BU78"/>
    <mergeCell ref="BU64:CC64"/>
    <mergeCell ref="AK84:AS84"/>
    <mergeCell ref="AT84:BC84"/>
    <mergeCell ref="AK80:AS80"/>
    <mergeCell ref="AT81:BC81"/>
    <mergeCell ref="BL82:BU82"/>
    <mergeCell ref="AK78:AS78"/>
    <mergeCell ref="BD80:BK80"/>
    <mergeCell ref="BL80:BU80"/>
    <mergeCell ref="AT73:BU73"/>
    <mergeCell ref="AT64:BB64"/>
    <mergeCell ref="BL64:BT64"/>
    <mergeCell ref="AK86:AS86"/>
    <mergeCell ref="AT86:BC86"/>
    <mergeCell ref="AK87:AS87"/>
    <mergeCell ref="AT87:BC87"/>
    <mergeCell ref="BC54:BK54"/>
    <mergeCell ref="BD85:BK85"/>
    <mergeCell ref="AB25:AD25"/>
    <mergeCell ref="AK51:AS51"/>
    <mergeCell ref="AK50:AS50"/>
    <mergeCell ref="AT49:BB49"/>
    <mergeCell ref="BC49:BK49"/>
    <mergeCell ref="AH26:AJ26"/>
    <mergeCell ref="AT52:BB52"/>
    <mergeCell ref="AT62:BB62"/>
    <mergeCell ref="AT63:BB63"/>
    <mergeCell ref="BC62:BK62"/>
    <mergeCell ref="AH79:AJ79"/>
    <mergeCell ref="AH64:AJ64"/>
    <mergeCell ref="AH65:AJ65"/>
    <mergeCell ref="AK65:AS65"/>
    <mergeCell ref="AT65:BB65"/>
    <mergeCell ref="AT80:BC80"/>
    <mergeCell ref="BD79:BK79"/>
    <mergeCell ref="BC64:BK64"/>
    <mergeCell ref="AB64:AD64"/>
    <mergeCell ref="G63:AA63"/>
    <mergeCell ref="AE82:AG82"/>
    <mergeCell ref="AH82:AJ82"/>
    <mergeCell ref="AK82:AS82"/>
    <mergeCell ref="AK63:AS63"/>
    <mergeCell ref="A65:C65"/>
    <mergeCell ref="G65:AA65"/>
    <mergeCell ref="AB65:AD65"/>
    <mergeCell ref="AB63:AD63"/>
    <mergeCell ref="G64:AA64"/>
    <mergeCell ref="A69:G69"/>
    <mergeCell ref="H69:J69"/>
    <mergeCell ref="K69:M69"/>
    <mergeCell ref="N69:P69"/>
    <mergeCell ref="Q69:S69"/>
    <mergeCell ref="T69:V69"/>
    <mergeCell ref="G81:AA81"/>
    <mergeCell ref="AB81:AD81"/>
    <mergeCell ref="AE81:AG81"/>
    <mergeCell ref="AH81:AJ81"/>
    <mergeCell ref="G79:AA79"/>
    <mergeCell ref="AK64:AS64"/>
    <mergeCell ref="AK72:AS72"/>
    <mergeCell ref="AE65:AG65"/>
    <mergeCell ref="AH80:AJ80"/>
    <mergeCell ref="AE64:AG64"/>
    <mergeCell ref="AE63:AG63"/>
    <mergeCell ref="AH63:AJ63"/>
    <mergeCell ref="W69:Y69"/>
    <mergeCell ref="Z69:AB69"/>
    <mergeCell ref="A67:G68"/>
    <mergeCell ref="A73:AA78"/>
    <mergeCell ref="AB73:AJ78"/>
    <mergeCell ref="A79:F93"/>
    <mergeCell ref="G93:AA93"/>
    <mergeCell ref="AB93:AD93"/>
    <mergeCell ref="AE93:AG93"/>
    <mergeCell ref="AH93:AJ93"/>
    <mergeCell ref="A62:C64"/>
    <mergeCell ref="D62:F65"/>
    <mergeCell ref="H67:Y68"/>
    <mergeCell ref="Z67:AE68"/>
    <mergeCell ref="AC69:AE69"/>
    <mergeCell ref="G82:AA82"/>
    <mergeCell ref="AB82:AD82"/>
    <mergeCell ref="G62:AA62"/>
    <mergeCell ref="AB62:AD62"/>
    <mergeCell ref="AE62:AG62"/>
    <mergeCell ref="AH62:AJ62"/>
    <mergeCell ref="AK62:AS62"/>
    <mergeCell ref="BL62:BT62"/>
    <mergeCell ref="AT59:BB59"/>
    <mergeCell ref="BL59:BT59"/>
    <mergeCell ref="AT60:BB60"/>
    <mergeCell ref="BC60:BK60"/>
    <mergeCell ref="BL60:BT60"/>
    <mergeCell ref="AK60:AS60"/>
    <mergeCell ref="AT48:BB48"/>
    <mergeCell ref="BL50:BT50"/>
    <mergeCell ref="G60:AA60"/>
    <mergeCell ref="AB60:AD60"/>
    <mergeCell ref="AT55:BB55"/>
    <mergeCell ref="AT54:BB54"/>
    <mergeCell ref="AB58:AD58"/>
    <mergeCell ref="AE58:AG58"/>
    <mergeCell ref="G55:AA55"/>
    <mergeCell ref="AB55:AD55"/>
    <mergeCell ref="AE55:AG55"/>
    <mergeCell ref="G57:AA57"/>
    <mergeCell ref="AB57:AD57"/>
    <mergeCell ref="AK57:AS57"/>
    <mergeCell ref="AE57:AG57"/>
    <mergeCell ref="AH57:AJ57"/>
    <mergeCell ref="AE54:AG54"/>
    <mergeCell ref="AH59:AJ59"/>
    <mergeCell ref="BC52:BK52"/>
    <mergeCell ref="BC53:BK53"/>
    <mergeCell ref="BL53:BT53"/>
    <mergeCell ref="BL52:BT52"/>
    <mergeCell ref="AH60:AJ60"/>
    <mergeCell ref="AK59:AS59"/>
    <mergeCell ref="AK58:AS58"/>
    <mergeCell ref="AH58:AJ58"/>
    <mergeCell ref="AK48:AS48"/>
    <mergeCell ref="AK47:AS47"/>
    <mergeCell ref="AK52:AS52"/>
    <mergeCell ref="AK54:AS54"/>
    <mergeCell ref="AK46:AS46"/>
    <mergeCell ref="A36:G36"/>
    <mergeCell ref="H36:J36"/>
    <mergeCell ref="K36:M36"/>
    <mergeCell ref="N36:P36"/>
    <mergeCell ref="Q36:S36"/>
    <mergeCell ref="T36:V36"/>
    <mergeCell ref="AH47:AJ47"/>
    <mergeCell ref="AH48:AJ48"/>
    <mergeCell ref="G48:AA48"/>
    <mergeCell ref="AB48:AD48"/>
    <mergeCell ref="AE48:AG48"/>
    <mergeCell ref="G47:AA47"/>
    <mergeCell ref="AB47:AD47"/>
    <mergeCell ref="A46:F60"/>
    <mergeCell ref="AH49:AJ49"/>
    <mergeCell ref="W36:Y36"/>
    <mergeCell ref="Z36:AB36"/>
    <mergeCell ref="AK53:AS53"/>
    <mergeCell ref="AH54:AJ54"/>
    <mergeCell ref="AK55:AS55"/>
    <mergeCell ref="AK49:AS49"/>
    <mergeCell ref="G49:AA49"/>
    <mergeCell ref="AB49:AD49"/>
    <mergeCell ref="AE49:AG49"/>
    <mergeCell ref="G52:AA52"/>
    <mergeCell ref="AB52:AD52"/>
    <mergeCell ref="AE52:AG52"/>
    <mergeCell ref="AH52:AJ52"/>
    <mergeCell ref="G59:AA59"/>
    <mergeCell ref="AB59:AD59"/>
    <mergeCell ref="AE59:AG59"/>
    <mergeCell ref="G50:AA50"/>
    <mergeCell ref="AB50:AD50"/>
    <mergeCell ref="AE50:AG50"/>
    <mergeCell ref="AH50:AJ50"/>
    <mergeCell ref="G53:AA53"/>
    <mergeCell ref="AB53:AD53"/>
    <mergeCell ref="AE53:AG53"/>
    <mergeCell ref="AH53:AJ53"/>
    <mergeCell ref="G58:AA58"/>
    <mergeCell ref="G54:AA54"/>
    <mergeCell ref="AB54:AD54"/>
    <mergeCell ref="AH55:AJ55"/>
    <mergeCell ref="G46:AA46"/>
    <mergeCell ref="AB46:AD46"/>
    <mergeCell ref="G51:AA51"/>
    <mergeCell ref="AB51:AD51"/>
    <mergeCell ref="AE51:AG51"/>
    <mergeCell ref="DK36:EE36"/>
    <mergeCell ref="AF34:CX37"/>
    <mergeCell ref="DK34:EE35"/>
    <mergeCell ref="A34:G35"/>
    <mergeCell ref="H34:Y35"/>
    <mergeCell ref="CM39:CU39"/>
    <mergeCell ref="DN40:DV44"/>
    <mergeCell ref="CD39:CL39"/>
    <mergeCell ref="AT41:BB44"/>
    <mergeCell ref="BC41:BK44"/>
    <mergeCell ref="CY36:DJ36"/>
    <mergeCell ref="AK39:AS39"/>
    <mergeCell ref="AK40:AS44"/>
    <mergeCell ref="AT39:BB39"/>
    <mergeCell ref="BC39:BK39"/>
    <mergeCell ref="BL39:BT39"/>
    <mergeCell ref="AC36:AE36"/>
    <mergeCell ref="CY34:DJ35"/>
    <mergeCell ref="Z34:AE35"/>
    <mergeCell ref="CV40:DD44"/>
    <mergeCell ref="DE40:DM44"/>
    <mergeCell ref="A40:AA45"/>
    <mergeCell ref="AB40:AJ45"/>
    <mergeCell ref="AH32:AJ32"/>
    <mergeCell ref="AK32:AV32"/>
    <mergeCell ref="AW32:BH32"/>
    <mergeCell ref="DK32:DY32"/>
    <mergeCell ref="CV39:DD39"/>
    <mergeCell ref="DE39:DM39"/>
    <mergeCell ref="DN39:DV39"/>
    <mergeCell ref="BL41:BT44"/>
    <mergeCell ref="CD41:CL44"/>
    <mergeCell ref="BU41:CC44"/>
    <mergeCell ref="CM41:CU44"/>
    <mergeCell ref="AT40:CU40"/>
    <mergeCell ref="AW31:BH31"/>
    <mergeCell ref="BI31:BT31"/>
    <mergeCell ref="AE32:AG32"/>
    <mergeCell ref="BU32:CF32"/>
    <mergeCell ref="CV31:DJ31"/>
    <mergeCell ref="CG32:CU32"/>
    <mergeCell ref="CV32:DJ32"/>
    <mergeCell ref="BI32:BT32"/>
    <mergeCell ref="CG31:CU31"/>
    <mergeCell ref="DK31:DY31"/>
    <mergeCell ref="AB31:AD31"/>
    <mergeCell ref="A32:C32"/>
    <mergeCell ref="G32:AA32"/>
    <mergeCell ref="AB32:AD32"/>
    <mergeCell ref="G27:AA27"/>
    <mergeCell ref="AB27:AD27"/>
    <mergeCell ref="AE27:AG27"/>
    <mergeCell ref="DK27:DY27"/>
    <mergeCell ref="DK29:DY29"/>
    <mergeCell ref="DK30:DY30"/>
    <mergeCell ref="CV27:DJ27"/>
    <mergeCell ref="CV29:DJ29"/>
    <mergeCell ref="A29:C31"/>
    <mergeCell ref="D29:F32"/>
    <mergeCell ref="G29:AA29"/>
    <mergeCell ref="AB29:AD29"/>
    <mergeCell ref="G31:AA31"/>
    <mergeCell ref="BU27:CF27"/>
    <mergeCell ref="CV30:DJ30"/>
    <mergeCell ref="AE31:AG31"/>
    <mergeCell ref="AH31:AJ31"/>
    <mergeCell ref="AK31:AV31"/>
    <mergeCell ref="CG27:CU27"/>
    <mergeCell ref="AE29:AG29"/>
    <mergeCell ref="AH29:AJ29"/>
    <mergeCell ref="AH25:AJ25"/>
    <mergeCell ref="AK25:AV25"/>
    <mergeCell ref="AW25:BH25"/>
    <mergeCell ref="AH27:AJ27"/>
    <mergeCell ref="BU25:CF25"/>
    <mergeCell ref="CG25:CU25"/>
    <mergeCell ref="CV25:DJ25"/>
    <mergeCell ref="DK25:DY25"/>
    <mergeCell ref="AW29:BH29"/>
    <mergeCell ref="BI29:BT29"/>
    <mergeCell ref="CV26:DJ26"/>
    <mergeCell ref="DK26:DY26"/>
    <mergeCell ref="BI25:BT25"/>
    <mergeCell ref="AK27:AV27"/>
    <mergeCell ref="AW27:BH27"/>
    <mergeCell ref="BI27:BT27"/>
    <mergeCell ref="AH24:AJ24"/>
    <mergeCell ref="BI22:BT22"/>
    <mergeCell ref="AK21:AV21"/>
    <mergeCell ref="AW21:BH21"/>
    <mergeCell ref="BI21:BT21"/>
    <mergeCell ref="BU21:CF21"/>
    <mergeCell ref="G21:AA21"/>
    <mergeCell ref="AK24:AV24"/>
    <mergeCell ref="AW22:BH22"/>
    <mergeCell ref="AE22:AG22"/>
    <mergeCell ref="AH22:AJ22"/>
    <mergeCell ref="AK22:AV22"/>
    <mergeCell ref="BI24:BT24"/>
    <mergeCell ref="BU24:CF24"/>
    <mergeCell ref="CG24:CU24"/>
    <mergeCell ref="DK20:DY20"/>
    <mergeCell ref="DK24:DY24"/>
    <mergeCell ref="CG22:CU22"/>
    <mergeCell ref="BU22:CF22"/>
    <mergeCell ref="CV24:DJ24"/>
    <mergeCell ref="DK19:DY19"/>
    <mergeCell ref="AH16:AJ16"/>
    <mergeCell ref="AK16:AV16"/>
    <mergeCell ref="AW16:BH16"/>
    <mergeCell ref="BI16:BT16"/>
    <mergeCell ref="AW17:BH17"/>
    <mergeCell ref="BI17:BT17"/>
    <mergeCell ref="BU17:CF17"/>
    <mergeCell ref="CG17:CU17"/>
    <mergeCell ref="AH17:AJ17"/>
    <mergeCell ref="BU16:CF16"/>
    <mergeCell ref="CV22:DJ22"/>
    <mergeCell ref="DK22:DY22"/>
    <mergeCell ref="CG21:CU21"/>
    <mergeCell ref="CV21:DJ21"/>
    <mergeCell ref="DK21:DY21"/>
    <mergeCell ref="CG18:CU18"/>
    <mergeCell ref="CV19:DJ19"/>
    <mergeCell ref="CG16:CU16"/>
    <mergeCell ref="DK16:DY16"/>
    <mergeCell ref="CV17:DJ17"/>
    <mergeCell ref="DK17:DY17"/>
    <mergeCell ref="CV16:DJ16"/>
    <mergeCell ref="AH20:AJ20"/>
    <mergeCell ref="AK20:AV20"/>
    <mergeCell ref="AW20:BH20"/>
    <mergeCell ref="BI20:BT20"/>
    <mergeCell ref="AK19:AV19"/>
    <mergeCell ref="BI18:BT18"/>
    <mergeCell ref="CV18:DJ18"/>
    <mergeCell ref="DK18:DY18"/>
    <mergeCell ref="CV20:DJ20"/>
    <mergeCell ref="AW19:BH19"/>
    <mergeCell ref="BI19:BT19"/>
    <mergeCell ref="BU19:CF19"/>
    <mergeCell ref="CY1:DJ2"/>
    <mergeCell ref="DK1:EE2"/>
    <mergeCell ref="A3:G3"/>
    <mergeCell ref="H3:J3"/>
    <mergeCell ref="K3:M3"/>
    <mergeCell ref="N3:P3"/>
    <mergeCell ref="Q3:S3"/>
    <mergeCell ref="T3:V3"/>
    <mergeCell ref="W3:Y3"/>
    <mergeCell ref="Z3:AB3"/>
    <mergeCell ref="CY3:DJ3"/>
    <mergeCell ref="DK3:EE3"/>
    <mergeCell ref="A1:G2"/>
    <mergeCell ref="H1:Y2"/>
    <mergeCell ref="Z1:AE2"/>
    <mergeCell ref="AC3:AE3"/>
    <mergeCell ref="AF1:CX4"/>
    <mergeCell ref="A7:AA12"/>
    <mergeCell ref="AB7:AJ12"/>
    <mergeCell ref="DK6:DY6"/>
    <mergeCell ref="AE16:AG16"/>
    <mergeCell ref="AH13:AJ13"/>
    <mergeCell ref="AK13:AV13"/>
    <mergeCell ref="CG6:CU6"/>
    <mergeCell ref="CV6:DJ6"/>
    <mergeCell ref="BI6:BT6"/>
    <mergeCell ref="AK6:AV6"/>
    <mergeCell ref="AW6:BH6"/>
    <mergeCell ref="BI13:BT13"/>
    <mergeCell ref="BU13:CF13"/>
    <mergeCell ref="AW10:BH11"/>
    <mergeCell ref="AK12:AV12"/>
    <mergeCell ref="AW12:BH12"/>
    <mergeCell ref="BU6:CF6"/>
    <mergeCell ref="BI14:BT14"/>
    <mergeCell ref="AH14:AJ14"/>
    <mergeCell ref="AK14:AV14"/>
    <mergeCell ref="AW14:BH14"/>
    <mergeCell ref="BU14:CF14"/>
    <mergeCell ref="CG14:CU14"/>
    <mergeCell ref="CV14:DJ14"/>
    <mergeCell ref="A13:F27"/>
    <mergeCell ref="G13:AA13"/>
    <mergeCell ref="AB13:AD13"/>
    <mergeCell ref="AE13:AG13"/>
    <mergeCell ref="G15:AA15"/>
    <mergeCell ref="AB15:AD15"/>
    <mergeCell ref="AE15:AG15"/>
    <mergeCell ref="G16:AA16"/>
    <mergeCell ref="AB16:AD16"/>
    <mergeCell ref="G14:AA14"/>
    <mergeCell ref="G22:AA22"/>
    <mergeCell ref="AB22:AD22"/>
    <mergeCell ref="G24:AA24"/>
    <mergeCell ref="AB24:AD24"/>
    <mergeCell ref="AE24:AG24"/>
    <mergeCell ref="G20:AA20"/>
    <mergeCell ref="AB20:AD20"/>
    <mergeCell ref="AE20:AG20"/>
    <mergeCell ref="G17:AA17"/>
    <mergeCell ref="AB17:AD17"/>
    <mergeCell ref="AE17:AG17"/>
    <mergeCell ref="G18:AA18"/>
    <mergeCell ref="AB18:AD18"/>
    <mergeCell ref="AE18:AG18"/>
    <mergeCell ref="AW13:BH13"/>
    <mergeCell ref="AB14:AD14"/>
    <mergeCell ref="AE14:AG14"/>
    <mergeCell ref="G25:AA25"/>
    <mergeCell ref="AB79:AD79"/>
    <mergeCell ref="AE79:AG79"/>
    <mergeCell ref="CM47:CU47"/>
    <mergeCell ref="CM45:CU45"/>
    <mergeCell ref="CM46:CU46"/>
    <mergeCell ref="CM48:CU48"/>
    <mergeCell ref="BU46:CC46"/>
    <mergeCell ref="BC63:BK63"/>
    <mergeCell ref="BL63:BT63"/>
    <mergeCell ref="AW18:BH18"/>
    <mergeCell ref="BU18:CF18"/>
    <mergeCell ref="BU20:CF20"/>
    <mergeCell ref="CG20:CU20"/>
    <mergeCell ref="CG19:CU19"/>
    <mergeCell ref="AH18:AJ18"/>
    <mergeCell ref="AK18:AV18"/>
    <mergeCell ref="G19:AA19"/>
    <mergeCell ref="AB19:AD19"/>
    <mergeCell ref="AE19:AG19"/>
    <mergeCell ref="AH19:AJ19"/>
    <mergeCell ref="DK69:EE69"/>
    <mergeCell ref="BL72:BU72"/>
    <mergeCell ref="CY69:DJ69"/>
    <mergeCell ref="AF67:CX70"/>
    <mergeCell ref="CY67:DJ68"/>
    <mergeCell ref="DK67:EE68"/>
    <mergeCell ref="BL49:BT49"/>
    <mergeCell ref="CD59:CL59"/>
    <mergeCell ref="CV55:DD55"/>
    <mergeCell ref="DN53:DV53"/>
    <mergeCell ref="DE60:DM60"/>
    <mergeCell ref="DN60:DV60"/>
    <mergeCell ref="CD60:CL60"/>
    <mergeCell ref="CM60:CU60"/>
    <mergeCell ref="CV60:DD60"/>
    <mergeCell ref="BU62:CC62"/>
    <mergeCell ref="BU63:CC63"/>
    <mergeCell ref="DN62:DV62"/>
    <mergeCell ref="CD63:CL63"/>
    <mergeCell ref="CM63:CU63"/>
    <mergeCell ref="CV63:DD63"/>
    <mergeCell ref="DE63:DM63"/>
    <mergeCell ref="BL57:BT57"/>
    <mergeCell ref="AE60:AG60"/>
    <mergeCell ref="DE48:DM48"/>
    <mergeCell ref="DN48:DV48"/>
    <mergeCell ref="CM51:CU51"/>
    <mergeCell ref="BU50:CC50"/>
    <mergeCell ref="BU51:CC51"/>
    <mergeCell ref="DE51:DM51"/>
    <mergeCell ref="DN51:DV51"/>
    <mergeCell ref="DE49:DM49"/>
    <mergeCell ref="DN49:DV49"/>
    <mergeCell ref="CV49:DD49"/>
    <mergeCell ref="CD49:CL49"/>
    <mergeCell ref="BU49:CC49"/>
    <mergeCell ref="BU48:CC48"/>
    <mergeCell ref="CM49:CU49"/>
    <mergeCell ref="CV50:DD50"/>
    <mergeCell ref="DE50:DM50"/>
    <mergeCell ref="DN50:DV50"/>
    <mergeCell ref="CV51:DD51"/>
    <mergeCell ref="CD51:CL51"/>
    <mergeCell ref="CD50:CL50"/>
    <mergeCell ref="CM50:CU50"/>
    <mergeCell ref="AE46:AG46"/>
    <mergeCell ref="AK45:AS45"/>
    <mergeCell ref="AT46:BB46"/>
    <mergeCell ref="AE47:AG47"/>
    <mergeCell ref="AH51:AJ51"/>
    <mergeCell ref="BU60:CC60"/>
    <mergeCell ref="DN47:DV47"/>
    <mergeCell ref="DN45:DV45"/>
    <mergeCell ref="DN46:DV46"/>
    <mergeCell ref="CV46:DD46"/>
    <mergeCell ref="BL47:BT47"/>
    <mergeCell ref="BU45:CC45"/>
    <mergeCell ref="AH46:AJ46"/>
    <mergeCell ref="CV47:DD47"/>
    <mergeCell ref="DE47:DM47"/>
    <mergeCell ref="BU47:CC47"/>
    <mergeCell ref="DE45:DM45"/>
    <mergeCell ref="DE46:DM46"/>
    <mergeCell ref="DE54:DM54"/>
    <mergeCell ref="BU54:CC54"/>
    <mergeCell ref="CV45:DD45"/>
    <mergeCell ref="BL51:BT51"/>
    <mergeCell ref="DE53:DM53"/>
    <mergeCell ref="CV48:DD48"/>
    <mergeCell ref="G80:AA80"/>
    <mergeCell ref="AB80:AD80"/>
    <mergeCell ref="AE80:AG80"/>
    <mergeCell ref="AK79:AS79"/>
    <mergeCell ref="AT79:BC79"/>
    <mergeCell ref="AK81:AS81"/>
    <mergeCell ref="BL86:BU86"/>
    <mergeCell ref="G85:AA85"/>
    <mergeCell ref="AB85:AD85"/>
    <mergeCell ref="AE85:AG85"/>
    <mergeCell ref="AH85:AJ85"/>
    <mergeCell ref="G86:AA86"/>
    <mergeCell ref="AB86:AD86"/>
    <mergeCell ref="AE86:AG86"/>
    <mergeCell ref="AH86:AJ86"/>
    <mergeCell ref="G83:AA83"/>
    <mergeCell ref="AB83:AD83"/>
    <mergeCell ref="AE83:AG83"/>
    <mergeCell ref="AH83:AJ83"/>
    <mergeCell ref="G84:AA84"/>
    <mergeCell ref="AB84:AD84"/>
    <mergeCell ref="AE84:AG84"/>
    <mergeCell ref="AT83:BC83"/>
    <mergeCell ref="AT85:BC85"/>
    <mergeCell ref="AK98:AS98"/>
    <mergeCell ref="AT95:BC95"/>
    <mergeCell ref="AK97:AS97"/>
    <mergeCell ref="BD97:BK97"/>
    <mergeCell ref="BD96:BK96"/>
    <mergeCell ref="AH84:AJ84"/>
    <mergeCell ref="G90:AA90"/>
    <mergeCell ref="AB90:AD90"/>
    <mergeCell ref="AE90:AG90"/>
    <mergeCell ref="AH90:AJ90"/>
    <mergeCell ref="G92:AA92"/>
    <mergeCell ref="G87:AA87"/>
    <mergeCell ref="AB87:AD87"/>
    <mergeCell ref="AE87:AG87"/>
    <mergeCell ref="AH87:AJ87"/>
    <mergeCell ref="G88:AA88"/>
    <mergeCell ref="AB88:AD88"/>
    <mergeCell ref="AE88:AG88"/>
    <mergeCell ref="AH88:AJ88"/>
    <mergeCell ref="G91:AA91"/>
    <mergeCell ref="AB91:AD91"/>
    <mergeCell ref="AE91:AG91"/>
    <mergeCell ref="AH91:AJ91"/>
    <mergeCell ref="AK85:AS85"/>
    <mergeCell ref="G97:AA97"/>
    <mergeCell ref="AB97:AD97"/>
    <mergeCell ref="AE97:AG97"/>
    <mergeCell ref="AH97:AJ97"/>
    <mergeCell ref="A95:C97"/>
    <mergeCell ref="D95:F98"/>
    <mergeCell ref="G95:AA95"/>
    <mergeCell ref="AE98:AG98"/>
    <mergeCell ref="AH98:AJ98"/>
    <mergeCell ref="AB95:AD95"/>
    <mergeCell ref="A98:C98"/>
    <mergeCell ref="G98:AA98"/>
    <mergeCell ref="AB98:AD98"/>
    <mergeCell ref="G96:AA96"/>
    <mergeCell ref="AB96:AD96"/>
    <mergeCell ref="AE96:AG96"/>
    <mergeCell ref="AH96:AJ96"/>
    <mergeCell ref="AT92:BC92"/>
    <mergeCell ref="BD92:BK92"/>
    <mergeCell ref="AK93:AS93"/>
    <mergeCell ref="AT93:BC93"/>
    <mergeCell ref="BD93:BK93"/>
    <mergeCell ref="BL93:BU93"/>
    <mergeCell ref="AK95:AS95"/>
    <mergeCell ref="BL92:BU92"/>
    <mergeCell ref="BL97:BU97"/>
    <mergeCell ref="BL96:BU96"/>
    <mergeCell ref="BD95:BK95"/>
    <mergeCell ref="AT98:BC98"/>
    <mergeCell ref="BD98:BK98"/>
    <mergeCell ref="BL98:BU98"/>
    <mergeCell ref="AK96:AS96"/>
    <mergeCell ref="AT96:BC96"/>
    <mergeCell ref="BC50:BK50"/>
    <mergeCell ref="BC51:BK51"/>
    <mergeCell ref="BL81:BU81"/>
    <mergeCell ref="AK73:AS77"/>
    <mergeCell ref="BD81:BK81"/>
    <mergeCell ref="BL91:BU91"/>
    <mergeCell ref="AT91:BC91"/>
    <mergeCell ref="BD91:BK91"/>
    <mergeCell ref="BU65:CC65"/>
    <mergeCell ref="BL84:BU84"/>
    <mergeCell ref="AT58:BB58"/>
    <mergeCell ref="AT57:BB57"/>
    <mergeCell ref="BC57:BK57"/>
    <mergeCell ref="BC59:BK59"/>
    <mergeCell ref="BU59:CC59"/>
    <mergeCell ref="BU57:CC57"/>
    <mergeCell ref="BL95:BU95"/>
    <mergeCell ref="AT97:BC97"/>
    <mergeCell ref="AK92:AS92"/>
    <mergeCell ref="BL88:BU88"/>
    <mergeCell ref="BL90:BU90"/>
    <mergeCell ref="BL87:BU87"/>
    <mergeCell ref="CM59:CU59"/>
    <mergeCell ref="BC55:BK55"/>
    <mergeCell ref="BL55:BT55"/>
    <mergeCell ref="CD55:CL55"/>
    <mergeCell ref="CM55:CU55"/>
    <mergeCell ref="BC58:BK58"/>
    <mergeCell ref="BL79:BU79"/>
    <mergeCell ref="BD87:BK87"/>
    <mergeCell ref="BL58:BT58"/>
    <mergeCell ref="CD58:CL58"/>
    <mergeCell ref="BU58:CC58"/>
    <mergeCell ref="BL85:BU85"/>
    <mergeCell ref="BL83:BU83"/>
    <mergeCell ref="BD84:BK84"/>
    <mergeCell ref="BU55:CC55"/>
    <mergeCell ref="AT78:BC78"/>
    <mergeCell ref="BD78:BK78"/>
    <mergeCell ref="AT74:BK75"/>
    <mergeCell ref="AT76:BC77"/>
    <mergeCell ref="BD76:BK77"/>
    <mergeCell ref="BD72:BK72"/>
    <mergeCell ref="DN63:DV63"/>
    <mergeCell ref="CD62:CL62"/>
    <mergeCell ref="CM62:CU62"/>
    <mergeCell ref="CV62:DD62"/>
    <mergeCell ref="DE62:DM62"/>
    <mergeCell ref="DN64:DV64"/>
    <mergeCell ref="BC65:BK65"/>
    <mergeCell ref="BL65:BT65"/>
    <mergeCell ref="CD65:CL65"/>
    <mergeCell ref="CM65:CU65"/>
    <mergeCell ref="CV65:DD65"/>
    <mergeCell ref="DE65:DM65"/>
    <mergeCell ref="DN65:DV65"/>
    <mergeCell ref="CD64:CL64"/>
    <mergeCell ref="CM64:CU64"/>
    <mergeCell ref="CV64:DD64"/>
    <mergeCell ref="DE64:DM64"/>
  </mergeCells>
  <phoneticPr fontId="3"/>
  <dataValidations count="6">
    <dataValidation type="whole" allowBlank="1" showInputMessage="1" showErrorMessage="1" errorTitle="入力エラー" error="数値以外の入力または、10桁以上の入力は行えません。" sqref="BD95:BK97 AK13:AV21 AK29:AV31 BD79:BK87">
      <formula1>-99999999</formula1>
      <formula2>999999999</formula2>
    </dataValidation>
    <dataValidation type="whole" allowBlank="1" showInputMessage="1" showErrorMessage="1" errorTitle="入力エラー" error="数値以外の入力または、13桁以上の入力は行えません。" sqref="AT95:BC97 CG13:DY21 CG29:DY31 AT79:BC87">
      <formula1>-99999999999</formula1>
      <formula2>999999999999</formula2>
    </dataValidation>
    <dataValidation type="whole" allowBlank="1" showInputMessage="1" showErrorMessage="1" errorTitle="入力エラー" error="数値以外の入力または、11桁以上の入力は行えません。" sqref="AK79:AS87 AK95:AS97 CV62:DV64 CV46:DV54 CD46:CL54 AT46:BT54 AT62:BT64 CD62:CL64">
      <formula1>-999999999</formula1>
      <formula2>9999999999</formula2>
    </dataValidation>
    <dataValidation type="whole" allowBlank="1" showInputMessage="1" showErrorMessage="1" errorTitle="入力エラー" error="数値以外の入力または、9桁以上の入力は行えません。" sqref="AW29:BH31 AW13:BH21">
      <formula1>-9999999</formula1>
      <formula2>99999999</formula2>
    </dataValidation>
    <dataValidation type="whole" allowBlank="1" showInputMessage="1" showErrorMessage="1" errorTitle="入力エラー" error="数値以外の入力または、12桁以上の入力は行えません。" sqref="AK46:AS54 AK62:AS64 BU46:CC54 BU62:CC64">
      <formula1>-9999999999</formula1>
      <formula2>99999999999</formula2>
    </dataValidation>
    <dataValidation type="whole" allowBlank="1" showInputMessage="1" showErrorMessage="1" errorTitle="入力エラー" error="数値以外の入力または、8桁以上の入力は行えません。" sqref="BU13:CF21 BU29:CF31">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9" firstPageNumber="32" orientation="landscape" useFirstPageNumber="1" horizontalDpi="300" verticalDpi="300" r:id="rId1"/>
  <headerFooter alignWithMargins="0">
    <oddFooter>&amp;R課税市-&amp;P</oddFooter>
  </headerFooter>
  <rowBreaks count="2" manualBreakCount="2">
    <brk id="33" max="135" man="1"/>
    <brk id="66" max="135" man="1"/>
  </rowBreaks>
  <drawing r:id="rId2"/>
  <legacyDrawing r:id="rId3"/>
  <picture r:id="rId4"/>
  <controls>
    <mc:AlternateContent xmlns:mc="http://schemas.openxmlformats.org/markup-compatibility/2006">
      <mc:Choice Requires="x14">
        <control shapeId="40965"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40965" r:id="rId5" name="CommandButton1"/>
      </mc:Fallback>
    </mc:AlternateContent>
    <mc:AlternateContent xmlns:mc="http://schemas.openxmlformats.org/markup-compatibility/2006">
      <mc:Choice Requires="x14">
        <control shapeId="40966" r:id="rId7" name="CommandButton2">
          <controlPr defaultSize="0" print="0" autoLine="0" r:id="rId8">
            <anchor moveWithCells="1">
              <from>
                <xdr:col>0</xdr:col>
                <xdr:colOff>38100</xdr:colOff>
                <xdr:row>36</xdr:row>
                <xdr:rowOff>76200</xdr:rowOff>
              </from>
              <to>
                <xdr:col>12</xdr:col>
                <xdr:colOff>9525</xdr:colOff>
                <xdr:row>38</xdr:row>
                <xdr:rowOff>9525</xdr:rowOff>
              </to>
            </anchor>
          </controlPr>
        </control>
      </mc:Choice>
      <mc:Fallback>
        <control shapeId="40966" r:id="rId7" name="CommandButton2"/>
      </mc:Fallback>
    </mc:AlternateContent>
    <mc:AlternateContent xmlns:mc="http://schemas.openxmlformats.org/markup-compatibility/2006">
      <mc:Choice Requires="x14">
        <control shapeId="41016" r:id="rId9" name="CommandButton4">
          <controlPr defaultSize="0" print="0" autoLine="0" r:id="rId10">
            <anchor moveWithCells="1">
              <from>
                <xdr:col>0</xdr:col>
                <xdr:colOff>38100</xdr:colOff>
                <xdr:row>69</xdr:row>
                <xdr:rowOff>76200</xdr:rowOff>
              </from>
              <to>
                <xdr:col>12</xdr:col>
                <xdr:colOff>9525</xdr:colOff>
                <xdr:row>71</xdr:row>
                <xdr:rowOff>9525</xdr:rowOff>
              </to>
            </anchor>
          </controlPr>
        </control>
      </mc:Choice>
      <mc:Fallback>
        <control shapeId="41016" r:id="rId9" name="CommandButton4"/>
      </mc:Fallback>
    </mc:AlternateContent>
    <mc:AlternateContent xmlns:mc="http://schemas.openxmlformats.org/markup-compatibility/2006">
      <mc:Choice Requires="x14">
        <control shapeId="41032" r:id="rId11" name="CommandButton3">
          <controlPr defaultSize="0" print="0" autoLine="0" r:id="rId12">
            <anchor moveWithCells="1">
              <from>
                <xdr:col>12</xdr:col>
                <xdr:colOff>47625</xdr:colOff>
                <xdr:row>36</xdr:row>
                <xdr:rowOff>76200</xdr:rowOff>
              </from>
              <to>
                <xdr:col>24</xdr:col>
                <xdr:colOff>19050</xdr:colOff>
                <xdr:row>38</xdr:row>
                <xdr:rowOff>9525</xdr:rowOff>
              </to>
            </anchor>
          </controlPr>
        </control>
      </mc:Choice>
      <mc:Fallback>
        <control shapeId="41032" r:id="rId11" name="CommandButton3"/>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5"/>
  <dimension ref="A1:EG205"/>
  <sheetViews>
    <sheetView showGridLines="0" zoomScale="85" zoomScaleNormal="85" workbookViewId="0">
      <selection activeCell="AK13" sqref="AK13:AY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7" s="152" customFormat="1" ht="12.75" customHeight="1">
      <c r="A1" s="631"/>
      <c r="B1" s="631"/>
      <c r="C1" s="631"/>
      <c r="D1" s="631"/>
      <c r="E1" s="631"/>
      <c r="F1" s="631"/>
      <c r="G1" s="632"/>
      <c r="H1" s="633" t="s">
        <v>62</v>
      </c>
      <c r="I1" s="266"/>
      <c r="J1" s="266"/>
      <c r="K1" s="266"/>
      <c r="L1" s="266"/>
      <c r="M1" s="266"/>
      <c r="N1" s="266"/>
      <c r="O1" s="266"/>
      <c r="P1" s="266"/>
      <c r="Q1" s="266"/>
      <c r="R1" s="266"/>
      <c r="S1" s="266"/>
      <c r="T1" s="266"/>
      <c r="U1" s="266"/>
      <c r="V1" s="266"/>
      <c r="W1" s="266"/>
      <c r="X1" s="266"/>
      <c r="Y1" s="267"/>
      <c r="Z1" s="634" t="s">
        <v>517</v>
      </c>
      <c r="AA1" s="266"/>
      <c r="AB1" s="266"/>
      <c r="AC1" s="266"/>
      <c r="AD1" s="266"/>
      <c r="AE1" s="267"/>
      <c r="AF1" s="514" t="str">
        <f>"第55表　課税標準額段階別"&amp; LEFT(表00!AA1,6) &amp; "分所得割額等に関する調
　　　　　　　　　　　　　　　　　　　【その他の所得者】
第9表関係　(1)総所得金額等に関する調"</f>
        <v>第55表　課税標準額段階別平成29年度分所得割額等に関する調
　　　　　　　　　　　　　　　　　　　【その他の所得者】
第9表関係　(1)総所得金額等に関する調</v>
      </c>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624" t="s">
        <v>608</v>
      </c>
      <c r="CZ1" s="624"/>
      <c r="DA1" s="624"/>
      <c r="DB1" s="624"/>
      <c r="DC1" s="624"/>
      <c r="DD1" s="624"/>
      <c r="DE1" s="624"/>
      <c r="DF1" s="624"/>
      <c r="DG1" s="624"/>
      <c r="DH1" s="624"/>
      <c r="DI1" s="624"/>
      <c r="DJ1" s="624"/>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631"/>
      <c r="B2" s="631"/>
      <c r="C2" s="631"/>
      <c r="D2" s="631"/>
      <c r="E2" s="631"/>
      <c r="F2" s="631"/>
      <c r="G2" s="632"/>
      <c r="H2" s="268"/>
      <c r="I2" s="269"/>
      <c r="J2" s="269"/>
      <c r="K2" s="269"/>
      <c r="L2" s="269"/>
      <c r="M2" s="269"/>
      <c r="N2" s="269"/>
      <c r="O2" s="269"/>
      <c r="P2" s="269"/>
      <c r="Q2" s="269"/>
      <c r="R2" s="269"/>
      <c r="S2" s="269"/>
      <c r="T2" s="269"/>
      <c r="U2" s="269"/>
      <c r="V2" s="269"/>
      <c r="W2" s="269"/>
      <c r="X2" s="269"/>
      <c r="Y2" s="270"/>
      <c r="Z2" s="268"/>
      <c r="AA2" s="269"/>
      <c r="AB2" s="269"/>
      <c r="AC2" s="269"/>
      <c r="AD2" s="269"/>
      <c r="AE2" s="270"/>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617"/>
      <c r="CZ2" s="617"/>
      <c r="DA2" s="617"/>
      <c r="DB2" s="617"/>
      <c r="DC2" s="617"/>
      <c r="DD2" s="617"/>
      <c r="DE2" s="617"/>
      <c r="DF2" s="617"/>
      <c r="DG2" s="617"/>
      <c r="DH2" s="617"/>
      <c r="DI2" s="617"/>
      <c r="DJ2" s="617"/>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630"/>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625">
        <v>5</v>
      </c>
      <c r="AA3" s="276"/>
      <c r="AB3" s="277"/>
      <c r="AC3" s="635">
        <v>5</v>
      </c>
      <c r="AD3" s="279"/>
      <c r="AE3" s="280"/>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617" t="s">
        <v>515</v>
      </c>
      <c r="CZ3" s="617"/>
      <c r="DA3" s="617"/>
      <c r="DB3" s="617"/>
      <c r="DC3" s="617"/>
      <c r="DD3" s="617"/>
      <c r="DE3" s="617"/>
      <c r="DF3" s="617"/>
      <c r="DG3" s="617"/>
      <c r="DH3" s="617"/>
      <c r="DI3" s="617"/>
      <c r="DJ3" s="617"/>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3.5" customHeight="1">
      <c r="M4" s="16"/>
      <c r="R4" s="16"/>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row>
    <row r="5" spans="1:137"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row>
    <row r="6" spans="1:137" ht="13.5" customHeight="1">
      <c r="AK6" s="271" t="s">
        <v>819</v>
      </c>
      <c r="AL6" s="271"/>
      <c r="AM6" s="271"/>
      <c r="AN6" s="271"/>
      <c r="AO6" s="271"/>
      <c r="AP6" s="271"/>
      <c r="AQ6" s="271"/>
      <c r="AR6" s="271"/>
      <c r="AS6" s="271"/>
      <c r="AT6" s="271"/>
      <c r="AU6" s="271"/>
      <c r="AV6" s="271"/>
      <c r="AW6" s="271"/>
      <c r="AX6" s="271"/>
      <c r="AY6" s="271"/>
      <c r="AZ6" s="271" t="s">
        <v>820</v>
      </c>
      <c r="BA6" s="271"/>
      <c r="BB6" s="271"/>
      <c r="BC6" s="271"/>
      <c r="BD6" s="271"/>
      <c r="BE6" s="271"/>
      <c r="BF6" s="271"/>
      <c r="BG6" s="271"/>
      <c r="BH6" s="271"/>
      <c r="BI6" s="271"/>
      <c r="BJ6" s="271"/>
      <c r="BK6" s="271"/>
      <c r="BL6" s="271"/>
      <c r="BM6" s="271"/>
      <c r="BN6" s="271"/>
      <c r="BO6" s="271" t="s">
        <v>801</v>
      </c>
      <c r="BP6" s="271"/>
      <c r="BQ6" s="271"/>
      <c r="BR6" s="271"/>
      <c r="BS6" s="271"/>
      <c r="BT6" s="271"/>
      <c r="BU6" s="271"/>
      <c r="BV6" s="271"/>
      <c r="BW6" s="271"/>
      <c r="BX6" s="271"/>
      <c r="BY6" s="271"/>
      <c r="BZ6" s="271"/>
      <c r="CA6" s="271"/>
      <c r="CB6" s="271"/>
      <c r="CC6" s="271"/>
      <c r="CD6" s="271" t="s">
        <v>802</v>
      </c>
      <c r="CE6" s="271"/>
      <c r="CF6" s="271"/>
      <c r="CG6" s="271"/>
      <c r="CH6" s="271"/>
      <c r="CI6" s="271"/>
      <c r="CJ6" s="271"/>
      <c r="CK6" s="271"/>
      <c r="CL6" s="271"/>
      <c r="CM6" s="271"/>
      <c r="CN6" s="271"/>
      <c r="CO6" s="271"/>
      <c r="CP6" s="271"/>
      <c r="CQ6" s="271"/>
      <c r="CR6" s="271"/>
    </row>
    <row r="7" spans="1:137" ht="15" customHeight="1">
      <c r="A7" s="522" t="s">
        <v>803</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829</v>
      </c>
      <c r="AC7" s="201"/>
      <c r="AD7" s="201"/>
      <c r="AE7" s="201"/>
      <c r="AF7" s="201"/>
      <c r="AG7" s="201"/>
      <c r="AH7" s="201"/>
      <c r="AI7" s="201"/>
      <c r="AJ7" s="202"/>
      <c r="AK7" s="200" t="s">
        <v>642</v>
      </c>
      <c r="AL7" s="201"/>
      <c r="AM7" s="201"/>
      <c r="AN7" s="201"/>
      <c r="AO7" s="201"/>
      <c r="AP7" s="201"/>
      <c r="AQ7" s="201"/>
      <c r="AR7" s="201"/>
      <c r="AS7" s="201"/>
      <c r="AT7" s="201"/>
      <c r="AU7" s="201"/>
      <c r="AV7" s="201"/>
      <c r="AW7" s="201"/>
      <c r="AX7" s="201"/>
      <c r="AY7" s="202"/>
      <c r="AZ7" s="200" t="s">
        <v>643</v>
      </c>
      <c r="BA7" s="201"/>
      <c r="BB7" s="201"/>
      <c r="BC7" s="201"/>
      <c r="BD7" s="201"/>
      <c r="BE7" s="201"/>
      <c r="BF7" s="201"/>
      <c r="BG7" s="201"/>
      <c r="BH7" s="201"/>
      <c r="BI7" s="201"/>
      <c r="BJ7" s="201"/>
      <c r="BK7" s="201"/>
      <c r="BL7" s="201"/>
      <c r="BM7" s="201"/>
      <c r="BN7" s="202"/>
      <c r="BO7" s="200" t="s">
        <v>107</v>
      </c>
      <c r="BP7" s="201"/>
      <c r="BQ7" s="201"/>
      <c r="BR7" s="201"/>
      <c r="BS7" s="201"/>
      <c r="BT7" s="201"/>
      <c r="BU7" s="201"/>
      <c r="BV7" s="201"/>
      <c r="BW7" s="201"/>
      <c r="BX7" s="201"/>
      <c r="BY7" s="201"/>
      <c r="BZ7" s="201"/>
      <c r="CA7" s="201"/>
      <c r="CB7" s="201"/>
      <c r="CC7" s="202"/>
      <c r="CD7" s="200" t="s">
        <v>641</v>
      </c>
      <c r="CE7" s="201"/>
      <c r="CF7" s="201"/>
      <c r="CG7" s="201"/>
      <c r="CH7" s="201"/>
      <c r="CI7" s="201"/>
      <c r="CJ7" s="201"/>
      <c r="CK7" s="201"/>
      <c r="CL7" s="201"/>
      <c r="CM7" s="201"/>
      <c r="CN7" s="201"/>
      <c r="CO7" s="201"/>
      <c r="CP7" s="201"/>
      <c r="CQ7" s="201"/>
      <c r="CR7" s="202"/>
      <c r="DA7" s="16"/>
      <c r="DF7" s="16"/>
    </row>
    <row r="8" spans="1:137" ht="1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DA8" s="16"/>
      <c r="DF8" s="16"/>
    </row>
    <row r="9" spans="1:137"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DA9" s="16"/>
      <c r="DF9" s="16"/>
      <c r="DK9" s="17"/>
      <c r="DP9" s="17"/>
    </row>
    <row r="10" spans="1:137"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DA10" s="16"/>
      <c r="DF10" s="16"/>
    </row>
    <row r="11" spans="1:137"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DA11" s="16"/>
      <c r="DF11" s="16"/>
      <c r="EB11" s="17"/>
      <c r="EG11" s="17"/>
    </row>
    <row r="12" spans="1:137"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804</v>
      </c>
      <c r="AL12" s="536"/>
      <c r="AM12" s="536"/>
      <c r="AN12" s="536"/>
      <c r="AO12" s="536"/>
      <c r="AP12" s="536"/>
      <c r="AQ12" s="536"/>
      <c r="AR12" s="536"/>
      <c r="AS12" s="536"/>
      <c r="AT12" s="536"/>
      <c r="AU12" s="536"/>
      <c r="AV12" s="536"/>
      <c r="AW12" s="536"/>
      <c r="AX12" s="536"/>
      <c r="AY12" s="537"/>
      <c r="AZ12" s="535" t="s">
        <v>804</v>
      </c>
      <c r="BA12" s="536"/>
      <c r="BB12" s="536"/>
      <c r="BC12" s="536"/>
      <c r="BD12" s="536"/>
      <c r="BE12" s="536"/>
      <c r="BF12" s="536"/>
      <c r="BG12" s="536"/>
      <c r="BH12" s="536"/>
      <c r="BI12" s="536"/>
      <c r="BJ12" s="536"/>
      <c r="BK12" s="536"/>
      <c r="BL12" s="536"/>
      <c r="BM12" s="536"/>
      <c r="BN12" s="537"/>
      <c r="BO12" s="535" t="s">
        <v>804</v>
      </c>
      <c r="BP12" s="536"/>
      <c r="BQ12" s="536"/>
      <c r="BR12" s="536"/>
      <c r="BS12" s="536"/>
      <c r="BT12" s="536"/>
      <c r="BU12" s="536"/>
      <c r="BV12" s="536"/>
      <c r="BW12" s="536"/>
      <c r="BX12" s="536"/>
      <c r="BY12" s="536"/>
      <c r="BZ12" s="536"/>
      <c r="CA12" s="536"/>
      <c r="CB12" s="536"/>
      <c r="CC12" s="537"/>
      <c r="CD12" s="535" t="s">
        <v>804</v>
      </c>
      <c r="CE12" s="536"/>
      <c r="CF12" s="536"/>
      <c r="CG12" s="536"/>
      <c r="CH12" s="536"/>
      <c r="CI12" s="536"/>
      <c r="CJ12" s="536"/>
      <c r="CK12" s="536"/>
      <c r="CL12" s="536"/>
      <c r="CM12" s="536"/>
      <c r="CN12" s="536"/>
      <c r="CO12" s="536"/>
      <c r="CP12" s="536"/>
      <c r="CQ12" s="536"/>
      <c r="CR12" s="537"/>
      <c r="DA12" s="16"/>
      <c r="DF12" s="16"/>
      <c r="EB12" s="17"/>
      <c r="EG12" s="17"/>
    </row>
    <row r="13" spans="1:137" ht="25.5" customHeight="1">
      <c r="A13" s="433" t="s">
        <v>1</v>
      </c>
      <c r="B13" s="547"/>
      <c r="C13" s="547"/>
      <c r="D13" s="547"/>
      <c r="E13" s="547"/>
      <c r="F13" s="556"/>
      <c r="G13" s="245" t="s">
        <v>2</v>
      </c>
      <c r="H13" s="246"/>
      <c r="I13" s="246"/>
      <c r="J13" s="246"/>
      <c r="K13" s="246"/>
      <c r="L13" s="246"/>
      <c r="M13" s="246"/>
      <c r="N13" s="246"/>
      <c r="O13" s="246"/>
      <c r="P13" s="246"/>
      <c r="Q13" s="246"/>
      <c r="R13" s="246"/>
      <c r="S13" s="246"/>
      <c r="T13" s="246"/>
      <c r="U13" s="246"/>
      <c r="V13" s="246"/>
      <c r="W13" s="246"/>
      <c r="X13" s="246"/>
      <c r="Y13" s="246"/>
      <c r="Z13" s="246"/>
      <c r="AA13" s="513"/>
      <c r="AB13" s="606">
        <v>0</v>
      </c>
      <c r="AC13" s="603"/>
      <c r="AD13" s="607"/>
      <c r="AE13" s="602">
        <v>1</v>
      </c>
      <c r="AF13" s="603"/>
      <c r="AG13" s="607"/>
      <c r="AH13" s="602">
        <v>0</v>
      </c>
      <c r="AI13" s="603"/>
      <c r="AJ13" s="604"/>
      <c r="AK13" s="1483">
        <v>1053031</v>
      </c>
      <c r="AL13" s="1508"/>
      <c r="AM13" s="1508"/>
      <c r="AN13" s="1508"/>
      <c r="AO13" s="1508"/>
      <c r="AP13" s="1508"/>
      <c r="AQ13" s="1508"/>
      <c r="AR13" s="1508"/>
      <c r="AS13" s="1508"/>
      <c r="AT13" s="1508"/>
      <c r="AU13" s="1508"/>
      <c r="AV13" s="1508"/>
      <c r="AW13" s="1508"/>
      <c r="AX13" s="1508"/>
      <c r="AY13" s="1509"/>
      <c r="AZ13" s="1483"/>
      <c r="BA13" s="1508"/>
      <c r="BB13" s="1508"/>
      <c r="BC13" s="1508"/>
      <c r="BD13" s="1508"/>
      <c r="BE13" s="1508"/>
      <c r="BF13" s="1508"/>
      <c r="BG13" s="1508"/>
      <c r="BH13" s="1508"/>
      <c r="BI13" s="1508"/>
      <c r="BJ13" s="1508"/>
      <c r="BK13" s="1508"/>
      <c r="BL13" s="1508"/>
      <c r="BM13" s="1508"/>
      <c r="BN13" s="1508"/>
      <c r="BO13" s="1483"/>
      <c r="BP13" s="1508"/>
      <c r="BQ13" s="1508"/>
      <c r="BR13" s="1508"/>
      <c r="BS13" s="1508"/>
      <c r="BT13" s="1508"/>
      <c r="BU13" s="1508"/>
      <c r="BV13" s="1508"/>
      <c r="BW13" s="1508"/>
      <c r="BX13" s="1508"/>
      <c r="BY13" s="1508"/>
      <c r="BZ13" s="1508"/>
      <c r="CA13" s="1508"/>
      <c r="CB13" s="1508"/>
      <c r="CC13" s="1508"/>
      <c r="CD13" s="487">
        <f t="shared" ref="CD13:CD22" si="0">SUM(AK13:CC13)</f>
        <v>1053031</v>
      </c>
      <c r="CE13" s="488"/>
      <c r="CF13" s="488"/>
      <c r="CG13" s="488"/>
      <c r="CH13" s="488"/>
      <c r="CI13" s="488"/>
      <c r="CJ13" s="488"/>
      <c r="CK13" s="488"/>
      <c r="CL13" s="488"/>
      <c r="CM13" s="488"/>
      <c r="CN13" s="488"/>
      <c r="CO13" s="488"/>
      <c r="CP13" s="488"/>
      <c r="CQ13" s="488"/>
      <c r="CR13" s="577"/>
      <c r="CU13" s="16" t="s">
        <v>511</v>
      </c>
      <c r="CV13" s="16" t="s">
        <v>511</v>
      </c>
      <c r="CW13" s="16" t="s">
        <v>511</v>
      </c>
      <c r="CX13" s="16" t="s">
        <v>511</v>
      </c>
      <c r="CY13" s="16" t="s">
        <v>511</v>
      </c>
      <c r="CZ13" s="16" t="s">
        <v>511</v>
      </c>
      <c r="DA13" s="16" t="s">
        <v>511</v>
      </c>
      <c r="DB13" s="16" t="s">
        <v>511</v>
      </c>
      <c r="DC13" s="16" t="s">
        <v>511</v>
      </c>
      <c r="DD13" s="16" t="s">
        <v>511</v>
      </c>
      <c r="DE13" s="16" t="s">
        <v>511</v>
      </c>
      <c r="DF13" s="16" t="s">
        <v>511</v>
      </c>
      <c r="DG13" s="16" t="s">
        <v>511</v>
      </c>
      <c r="DH13" s="16" t="s">
        <v>511</v>
      </c>
      <c r="DI13" s="16" t="s">
        <v>511</v>
      </c>
      <c r="EB13" s="17"/>
      <c r="EG13" s="17"/>
    </row>
    <row r="14" spans="1:137" ht="15" customHeight="1">
      <c r="A14" s="550"/>
      <c r="B14" s="557"/>
      <c r="C14" s="557"/>
      <c r="D14" s="557"/>
      <c r="E14" s="557"/>
      <c r="F14" s="558"/>
      <c r="G14" s="245" t="s">
        <v>3</v>
      </c>
      <c r="H14" s="246"/>
      <c r="I14" s="246"/>
      <c r="J14" s="246"/>
      <c r="K14" s="246"/>
      <c r="L14" s="246"/>
      <c r="M14" s="246"/>
      <c r="N14" s="246"/>
      <c r="O14" s="246"/>
      <c r="P14" s="246"/>
      <c r="Q14" s="246"/>
      <c r="R14" s="246"/>
      <c r="S14" s="246"/>
      <c r="T14" s="246"/>
      <c r="U14" s="246"/>
      <c r="V14" s="246"/>
      <c r="W14" s="246"/>
      <c r="X14" s="246"/>
      <c r="Y14" s="246"/>
      <c r="Z14" s="246"/>
      <c r="AA14" s="513"/>
      <c r="AB14" s="601">
        <v>0</v>
      </c>
      <c r="AC14" s="599"/>
      <c r="AD14" s="600"/>
      <c r="AE14" s="598">
        <v>2</v>
      </c>
      <c r="AF14" s="599"/>
      <c r="AG14" s="600"/>
      <c r="AH14" s="598">
        <v>0</v>
      </c>
      <c r="AI14" s="599"/>
      <c r="AJ14" s="608"/>
      <c r="AK14" s="1511">
        <v>13297232</v>
      </c>
      <c r="AL14" s="1511"/>
      <c r="AM14" s="1511"/>
      <c r="AN14" s="1511"/>
      <c r="AO14" s="1511"/>
      <c r="AP14" s="1511"/>
      <c r="AQ14" s="1511"/>
      <c r="AR14" s="1511"/>
      <c r="AS14" s="1511"/>
      <c r="AT14" s="1511"/>
      <c r="AU14" s="1511"/>
      <c r="AV14" s="1511"/>
      <c r="AW14" s="1511"/>
      <c r="AX14" s="1511"/>
      <c r="AY14" s="1511"/>
      <c r="AZ14" s="1511">
        <v>1712</v>
      </c>
      <c r="BA14" s="1511"/>
      <c r="BB14" s="1511"/>
      <c r="BC14" s="1511"/>
      <c r="BD14" s="1511"/>
      <c r="BE14" s="1511"/>
      <c r="BF14" s="1511"/>
      <c r="BG14" s="1511"/>
      <c r="BH14" s="1511"/>
      <c r="BI14" s="1511"/>
      <c r="BJ14" s="1511"/>
      <c r="BK14" s="1511"/>
      <c r="BL14" s="1511"/>
      <c r="BM14" s="1511"/>
      <c r="BN14" s="1487"/>
      <c r="BO14" s="1511"/>
      <c r="BP14" s="1511"/>
      <c r="BQ14" s="1511"/>
      <c r="BR14" s="1511"/>
      <c r="BS14" s="1511"/>
      <c r="BT14" s="1511"/>
      <c r="BU14" s="1511"/>
      <c r="BV14" s="1511"/>
      <c r="BW14" s="1511"/>
      <c r="BX14" s="1511"/>
      <c r="BY14" s="1511"/>
      <c r="BZ14" s="1511"/>
      <c r="CA14" s="1511"/>
      <c r="CB14" s="1511"/>
      <c r="CC14" s="1511"/>
      <c r="CD14" s="481">
        <f t="shared" si="0"/>
        <v>13298944</v>
      </c>
      <c r="CE14" s="482"/>
      <c r="CF14" s="482"/>
      <c r="CG14" s="482"/>
      <c r="CH14" s="482"/>
      <c r="CI14" s="482"/>
      <c r="CJ14" s="482"/>
      <c r="CK14" s="482"/>
      <c r="CL14" s="482"/>
      <c r="CM14" s="482"/>
      <c r="CN14" s="482"/>
      <c r="CO14" s="482"/>
      <c r="CP14" s="482"/>
      <c r="CQ14" s="482"/>
      <c r="CR14" s="545"/>
      <c r="DA14" s="16"/>
      <c r="DF14" s="16"/>
      <c r="EB14" s="17"/>
      <c r="EG14" s="17"/>
    </row>
    <row r="15" spans="1:137" ht="15" customHeight="1">
      <c r="A15" s="550"/>
      <c r="B15" s="557"/>
      <c r="C15" s="557"/>
      <c r="D15" s="557"/>
      <c r="E15" s="557"/>
      <c r="F15" s="558"/>
      <c r="G15" s="245" t="s">
        <v>4</v>
      </c>
      <c r="H15" s="246"/>
      <c r="I15" s="246"/>
      <c r="J15" s="246"/>
      <c r="K15" s="246"/>
      <c r="L15" s="246"/>
      <c r="M15" s="246"/>
      <c r="N15" s="246"/>
      <c r="O15" s="246"/>
      <c r="P15" s="246"/>
      <c r="Q15" s="246"/>
      <c r="R15" s="246"/>
      <c r="S15" s="246"/>
      <c r="T15" s="246"/>
      <c r="U15" s="246"/>
      <c r="V15" s="246"/>
      <c r="W15" s="246"/>
      <c r="X15" s="246"/>
      <c r="Y15" s="246"/>
      <c r="Z15" s="246"/>
      <c r="AA15" s="513"/>
      <c r="AB15" s="601">
        <v>0</v>
      </c>
      <c r="AC15" s="599"/>
      <c r="AD15" s="600"/>
      <c r="AE15" s="598">
        <v>3</v>
      </c>
      <c r="AF15" s="599"/>
      <c r="AG15" s="600"/>
      <c r="AH15" s="598">
        <v>0</v>
      </c>
      <c r="AI15" s="599"/>
      <c r="AJ15" s="608"/>
      <c r="AK15" s="1511">
        <v>5111829</v>
      </c>
      <c r="AL15" s="1511"/>
      <c r="AM15" s="1511"/>
      <c r="AN15" s="1511"/>
      <c r="AO15" s="1511"/>
      <c r="AP15" s="1511"/>
      <c r="AQ15" s="1511"/>
      <c r="AR15" s="1511"/>
      <c r="AS15" s="1511"/>
      <c r="AT15" s="1511"/>
      <c r="AU15" s="1511"/>
      <c r="AV15" s="1511"/>
      <c r="AW15" s="1511"/>
      <c r="AX15" s="1511"/>
      <c r="AY15" s="1511"/>
      <c r="AZ15" s="1511"/>
      <c r="BA15" s="1511"/>
      <c r="BB15" s="1511"/>
      <c r="BC15" s="1511"/>
      <c r="BD15" s="1511"/>
      <c r="BE15" s="1511"/>
      <c r="BF15" s="1511"/>
      <c r="BG15" s="1511"/>
      <c r="BH15" s="1511"/>
      <c r="BI15" s="1511"/>
      <c r="BJ15" s="1511"/>
      <c r="BK15" s="1511"/>
      <c r="BL15" s="1511"/>
      <c r="BM15" s="1511"/>
      <c r="BN15" s="1487"/>
      <c r="BO15" s="1511"/>
      <c r="BP15" s="1511"/>
      <c r="BQ15" s="1511"/>
      <c r="BR15" s="1511"/>
      <c r="BS15" s="1511"/>
      <c r="BT15" s="1511"/>
      <c r="BU15" s="1511"/>
      <c r="BV15" s="1511"/>
      <c r="BW15" s="1511"/>
      <c r="BX15" s="1511"/>
      <c r="BY15" s="1511"/>
      <c r="BZ15" s="1511"/>
      <c r="CA15" s="1511"/>
      <c r="CB15" s="1511"/>
      <c r="CC15" s="1511"/>
      <c r="CD15" s="481">
        <f t="shared" si="0"/>
        <v>5111829</v>
      </c>
      <c r="CE15" s="482"/>
      <c r="CF15" s="482"/>
      <c r="CG15" s="482"/>
      <c r="CH15" s="482"/>
      <c r="CI15" s="482"/>
      <c r="CJ15" s="482"/>
      <c r="CK15" s="482"/>
      <c r="CL15" s="482"/>
      <c r="CM15" s="482"/>
      <c r="CN15" s="482"/>
      <c r="CO15" s="482"/>
      <c r="CP15" s="482"/>
      <c r="CQ15" s="482"/>
      <c r="CR15" s="545"/>
      <c r="DA15" s="16"/>
      <c r="DF15" s="16"/>
    </row>
    <row r="16" spans="1:137" ht="15" customHeight="1">
      <c r="A16" s="550"/>
      <c r="B16" s="557"/>
      <c r="C16" s="557"/>
      <c r="D16" s="557"/>
      <c r="E16" s="557"/>
      <c r="F16" s="558"/>
      <c r="G16" s="245" t="s">
        <v>5</v>
      </c>
      <c r="H16" s="246"/>
      <c r="I16" s="246"/>
      <c r="J16" s="246"/>
      <c r="K16" s="246"/>
      <c r="L16" s="246"/>
      <c r="M16" s="246"/>
      <c r="N16" s="246"/>
      <c r="O16" s="246"/>
      <c r="P16" s="246"/>
      <c r="Q16" s="246"/>
      <c r="R16" s="246"/>
      <c r="S16" s="246"/>
      <c r="T16" s="246"/>
      <c r="U16" s="246"/>
      <c r="V16" s="246"/>
      <c r="W16" s="246"/>
      <c r="X16" s="246"/>
      <c r="Y16" s="246"/>
      <c r="Z16" s="246"/>
      <c r="AA16" s="513"/>
      <c r="AB16" s="601">
        <v>0</v>
      </c>
      <c r="AC16" s="599"/>
      <c r="AD16" s="600"/>
      <c r="AE16" s="598">
        <v>4</v>
      </c>
      <c r="AF16" s="599"/>
      <c r="AG16" s="600"/>
      <c r="AH16" s="598">
        <v>0</v>
      </c>
      <c r="AI16" s="599"/>
      <c r="AJ16" s="608"/>
      <c r="AK16" s="1511">
        <v>1549554</v>
      </c>
      <c r="AL16" s="1511"/>
      <c r="AM16" s="1511"/>
      <c r="AN16" s="1511"/>
      <c r="AO16" s="1511"/>
      <c r="AP16" s="1511"/>
      <c r="AQ16" s="1511"/>
      <c r="AR16" s="1511"/>
      <c r="AS16" s="1511"/>
      <c r="AT16" s="1511"/>
      <c r="AU16" s="1511"/>
      <c r="AV16" s="1511"/>
      <c r="AW16" s="1511"/>
      <c r="AX16" s="1511"/>
      <c r="AY16" s="1511"/>
      <c r="AZ16" s="1511"/>
      <c r="BA16" s="1511"/>
      <c r="BB16" s="1511"/>
      <c r="BC16" s="1511"/>
      <c r="BD16" s="1511"/>
      <c r="BE16" s="1511"/>
      <c r="BF16" s="1511"/>
      <c r="BG16" s="1511"/>
      <c r="BH16" s="1511"/>
      <c r="BI16" s="1511"/>
      <c r="BJ16" s="1511"/>
      <c r="BK16" s="1511"/>
      <c r="BL16" s="1511"/>
      <c r="BM16" s="1511"/>
      <c r="BN16" s="1487"/>
      <c r="BO16" s="1511"/>
      <c r="BP16" s="1511"/>
      <c r="BQ16" s="1511"/>
      <c r="BR16" s="1511"/>
      <c r="BS16" s="1511"/>
      <c r="BT16" s="1511"/>
      <c r="BU16" s="1511"/>
      <c r="BV16" s="1511"/>
      <c r="BW16" s="1511"/>
      <c r="BX16" s="1511"/>
      <c r="BY16" s="1511"/>
      <c r="BZ16" s="1511"/>
      <c r="CA16" s="1511"/>
      <c r="CB16" s="1511"/>
      <c r="CC16" s="1511"/>
      <c r="CD16" s="481">
        <f t="shared" si="0"/>
        <v>1549554</v>
      </c>
      <c r="CE16" s="482"/>
      <c r="CF16" s="482"/>
      <c r="CG16" s="482"/>
      <c r="CH16" s="482"/>
      <c r="CI16" s="482"/>
      <c r="CJ16" s="482"/>
      <c r="CK16" s="482"/>
      <c r="CL16" s="482"/>
      <c r="CM16" s="482"/>
      <c r="CN16" s="482"/>
      <c r="CO16" s="482"/>
      <c r="CP16" s="482"/>
      <c r="CQ16" s="482"/>
      <c r="CR16" s="545"/>
      <c r="DA16" s="16"/>
      <c r="DF16" s="16"/>
    </row>
    <row r="17" spans="1:115" ht="15" customHeight="1">
      <c r="A17" s="550"/>
      <c r="B17" s="557"/>
      <c r="C17" s="557"/>
      <c r="D17" s="557"/>
      <c r="E17" s="557"/>
      <c r="F17" s="558"/>
      <c r="G17" s="245" t="s">
        <v>6</v>
      </c>
      <c r="H17" s="246"/>
      <c r="I17" s="246"/>
      <c r="J17" s="246"/>
      <c r="K17" s="246"/>
      <c r="L17" s="246"/>
      <c r="M17" s="246"/>
      <c r="N17" s="246"/>
      <c r="O17" s="246"/>
      <c r="P17" s="246"/>
      <c r="Q17" s="246"/>
      <c r="R17" s="246"/>
      <c r="S17" s="246"/>
      <c r="T17" s="246"/>
      <c r="U17" s="246"/>
      <c r="V17" s="246"/>
      <c r="W17" s="246"/>
      <c r="X17" s="246"/>
      <c r="Y17" s="246"/>
      <c r="Z17" s="246"/>
      <c r="AA17" s="513"/>
      <c r="AB17" s="601">
        <v>0</v>
      </c>
      <c r="AC17" s="599"/>
      <c r="AD17" s="600"/>
      <c r="AE17" s="598">
        <v>5</v>
      </c>
      <c r="AF17" s="599"/>
      <c r="AG17" s="600"/>
      <c r="AH17" s="598">
        <v>0</v>
      </c>
      <c r="AI17" s="599"/>
      <c r="AJ17" s="608"/>
      <c r="AK17" s="1511">
        <v>835450</v>
      </c>
      <c r="AL17" s="1511"/>
      <c r="AM17" s="1511"/>
      <c r="AN17" s="1511"/>
      <c r="AO17" s="1511"/>
      <c r="AP17" s="1511"/>
      <c r="AQ17" s="1511"/>
      <c r="AR17" s="1511"/>
      <c r="AS17" s="1511"/>
      <c r="AT17" s="1511"/>
      <c r="AU17" s="1511"/>
      <c r="AV17" s="1511"/>
      <c r="AW17" s="1511"/>
      <c r="AX17" s="1511"/>
      <c r="AY17" s="1511"/>
      <c r="AZ17" s="1511"/>
      <c r="BA17" s="1511"/>
      <c r="BB17" s="1511"/>
      <c r="BC17" s="1511"/>
      <c r="BD17" s="1511"/>
      <c r="BE17" s="1511"/>
      <c r="BF17" s="1511"/>
      <c r="BG17" s="1511"/>
      <c r="BH17" s="1511"/>
      <c r="BI17" s="1511"/>
      <c r="BJ17" s="1511"/>
      <c r="BK17" s="1511"/>
      <c r="BL17" s="1511"/>
      <c r="BM17" s="1511"/>
      <c r="BN17" s="1487"/>
      <c r="BO17" s="1511"/>
      <c r="BP17" s="1511"/>
      <c r="BQ17" s="1511"/>
      <c r="BR17" s="1511"/>
      <c r="BS17" s="1511"/>
      <c r="BT17" s="1511"/>
      <c r="BU17" s="1511"/>
      <c r="BV17" s="1511"/>
      <c r="BW17" s="1511"/>
      <c r="BX17" s="1511"/>
      <c r="BY17" s="1511"/>
      <c r="BZ17" s="1511"/>
      <c r="CA17" s="1511"/>
      <c r="CB17" s="1511"/>
      <c r="CC17" s="1511"/>
      <c r="CD17" s="481">
        <f t="shared" si="0"/>
        <v>835450</v>
      </c>
      <c r="CE17" s="482"/>
      <c r="CF17" s="482"/>
      <c r="CG17" s="482"/>
      <c r="CH17" s="482"/>
      <c r="CI17" s="482"/>
      <c r="CJ17" s="482"/>
      <c r="CK17" s="482"/>
      <c r="CL17" s="482"/>
      <c r="CM17" s="482"/>
      <c r="CN17" s="482"/>
      <c r="CO17" s="482"/>
      <c r="CP17" s="482"/>
      <c r="CQ17" s="482"/>
      <c r="CR17" s="545"/>
      <c r="DA17" s="16"/>
      <c r="DF17" s="16"/>
    </row>
    <row r="18" spans="1:115" ht="15" customHeight="1">
      <c r="A18" s="550"/>
      <c r="B18" s="557"/>
      <c r="C18" s="557"/>
      <c r="D18" s="557"/>
      <c r="E18" s="557"/>
      <c r="F18" s="558"/>
      <c r="G18" s="245" t="s">
        <v>7</v>
      </c>
      <c r="H18" s="246"/>
      <c r="I18" s="246"/>
      <c r="J18" s="246"/>
      <c r="K18" s="246"/>
      <c r="L18" s="246"/>
      <c r="M18" s="246"/>
      <c r="N18" s="246"/>
      <c r="O18" s="246"/>
      <c r="P18" s="246"/>
      <c r="Q18" s="246"/>
      <c r="R18" s="246"/>
      <c r="S18" s="246"/>
      <c r="T18" s="246"/>
      <c r="U18" s="246"/>
      <c r="V18" s="246"/>
      <c r="W18" s="246"/>
      <c r="X18" s="246"/>
      <c r="Y18" s="246"/>
      <c r="Z18" s="246"/>
      <c r="AA18" s="513"/>
      <c r="AB18" s="601">
        <v>0</v>
      </c>
      <c r="AC18" s="599"/>
      <c r="AD18" s="600"/>
      <c r="AE18" s="598">
        <v>6</v>
      </c>
      <c r="AF18" s="599"/>
      <c r="AG18" s="600"/>
      <c r="AH18" s="598">
        <v>0</v>
      </c>
      <c r="AI18" s="599"/>
      <c r="AJ18" s="608"/>
      <c r="AK18" s="1511">
        <v>950475</v>
      </c>
      <c r="AL18" s="1511"/>
      <c r="AM18" s="1511"/>
      <c r="AN18" s="1511"/>
      <c r="AO18" s="1511"/>
      <c r="AP18" s="1511"/>
      <c r="AQ18" s="1511"/>
      <c r="AR18" s="1511"/>
      <c r="AS18" s="1511"/>
      <c r="AT18" s="1511"/>
      <c r="AU18" s="1511"/>
      <c r="AV18" s="1511"/>
      <c r="AW18" s="1511"/>
      <c r="AX18" s="1511"/>
      <c r="AY18" s="1511"/>
      <c r="AZ18" s="1511"/>
      <c r="BA18" s="1511"/>
      <c r="BB18" s="1511"/>
      <c r="BC18" s="1511"/>
      <c r="BD18" s="1511"/>
      <c r="BE18" s="1511"/>
      <c r="BF18" s="1511"/>
      <c r="BG18" s="1511"/>
      <c r="BH18" s="1511"/>
      <c r="BI18" s="1511"/>
      <c r="BJ18" s="1511"/>
      <c r="BK18" s="1511"/>
      <c r="BL18" s="1511"/>
      <c r="BM18" s="1511"/>
      <c r="BN18" s="1487"/>
      <c r="BO18" s="1511"/>
      <c r="BP18" s="1511"/>
      <c r="BQ18" s="1511"/>
      <c r="BR18" s="1511"/>
      <c r="BS18" s="1511"/>
      <c r="BT18" s="1511"/>
      <c r="BU18" s="1511"/>
      <c r="BV18" s="1511"/>
      <c r="BW18" s="1511"/>
      <c r="BX18" s="1511"/>
      <c r="BY18" s="1511"/>
      <c r="BZ18" s="1511"/>
      <c r="CA18" s="1511"/>
      <c r="CB18" s="1511"/>
      <c r="CC18" s="1511"/>
      <c r="CD18" s="481">
        <f t="shared" si="0"/>
        <v>950475</v>
      </c>
      <c r="CE18" s="482"/>
      <c r="CF18" s="482"/>
      <c r="CG18" s="482"/>
      <c r="CH18" s="482"/>
      <c r="CI18" s="482"/>
      <c r="CJ18" s="482"/>
      <c r="CK18" s="482"/>
      <c r="CL18" s="482"/>
      <c r="CM18" s="482"/>
      <c r="CN18" s="482"/>
      <c r="CO18" s="482"/>
      <c r="CP18" s="482"/>
      <c r="CQ18" s="482"/>
      <c r="CR18" s="545"/>
      <c r="DA18" s="16"/>
      <c r="DF18" s="16"/>
    </row>
    <row r="19" spans="1:115" ht="15" customHeight="1">
      <c r="A19" s="550"/>
      <c r="B19" s="557"/>
      <c r="C19" s="557"/>
      <c r="D19" s="557"/>
      <c r="E19" s="557"/>
      <c r="F19" s="558"/>
      <c r="G19" s="245" t="s">
        <v>8</v>
      </c>
      <c r="H19" s="246"/>
      <c r="I19" s="246"/>
      <c r="J19" s="246"/>
      <c r="K19" s="246"/>
      <c r="L19" s="246"/>
      <c r="M19" s="246"/>
      <c r="N19" s="246"/>
      <c r="O19" s="246"/>
      <c r="P19" s="246"/>
      <c r="Q19" s="246"/>
      <c r="R19" s="246"/>
      <c r="S19" s="246"/>
      <c r="T19" s="246"/>
      <c r="U19" s="246"/>
      <c r="V19" s="246"/>
      <c r="W19" s="246"/>
      <c r="X19" s="246"/>
      <c r="Y19" s="246"/>
      <c r="Z19" s="246"/>
      <c r="AA19" s="513"/>
      <c r="AB19" s="601">
        <v>0</v>
      </c>
      <c r="AC19" s="599"/>
      <c r="AD19" s="600"/>
      <c r="AE19" s="598">
        <v>7</v>
      </c>
      <c r="AF19" s="599"/>
      <c r="AG19" s="600"/>
      <c r="AH19" s="598">
        <v>0</v>
      </c>
      <c r="AI19" s="599"/>
      <c r="AJ19" s="608"/>
      <c r="AK19" s="1511">
        <v>814477</v>
      </c>
      <c r="AL19" s="1511"/>
      <c r="AM19" s="1511"/>
      <c r="AN19" s="1511"/>
      <c r="AO19" s="1511"/>
      <c r="AP19" s="1511"/>
      <c r="AQ19" s="1511"/>
      <c r="AR19" s="1511"/>
      <c r="AS19" s="1511"/>
      <c r="AT19" s="1511"/>
      <c r="AU19" s="1511"/>
      <c r="AV19" s="1511"/>
      <c r="AW19" s="1511"/>
      <c r="AX19" s="1511"/>
      <c r="AY19" s="1511"/>
      <c r="AZ19" s="1511"/>
      <c r="BA19" s="1511"/>
      <c r="BB19" s="1511"/>
      <c r="BC19" s="1511"/>
      <c r="BD19" s="1511"/>
      <c r="BE19" s="1511"/>
      <c r="BF19" s="1511"/>
      <c r="BG19" s="1511"/>
      <c r="BH19" s="1511"/>
      <c r="BI19" s="1511"/>
      <c r="BJ19" s="1511"/>
      <c r="BK19" s="1511"/>
      <c r="BL19" s="1511"/>
      <c r="BM19" s="1511"/>
      <c r="BN19" s="1487"/>
      <c r="BO19" s="1511"/>
      <c r="BP19" s="1511"/>
      <c r="BQ19" s="1511"/>
      <c r="BR19" s="1511"/>
      <c r="BS19" s="1511"/>
      <c r="BT19" s="1511"/>
      <c r="BU19" s="1511"/>
      <c r="BV19" s="1511"/>
      <c r="BW19" s="1511"/>
      <c r="BX19" s="1511"/>
      <c r="BY19" s="1511"/>
      <c r="BZ19" s="1511"/>
      <c r="CA19" s="1511"/>
      <c r="CB19" s="1511"/>
      <c r="CC19" s="1511"/>
      <c r="CD19" s="481">
        <f t="shared" si="0"/>
        <v>814477</v>
      </c>
      <c r="CE19" s="482"/>
      <c r="CF19" s="482"/>
      <c r="CG19" s="482"/>
      <c r="CH19" s="482"/>
      <c r="CI19" s="482"/>
      <c r="CJ19" s="482"/>
      <c r="CK19" s="482"/>
      <c r="CL19" s="482"/>
      <c r="CM19" s="482"/>
      <c r="CN19" s="482"/>
      <c r="CO19" s="482"/>
      <c r="CP19" s="482"/>
      <c r="CQ19" s="482"/>
      <c r="CR19" s="545"/>
      <c r="DA19" s="16"/>
      <c r="DF19" s="16"/>
    </row>
    <row r="20" spans="1:115" ht="15" customHeight="1">
      <c r="A20" s="550"/>
      <c r="B20" s="557"/>
      <c r="C20" s="557"/>
      <c r="D20" s="557"/>
      <c r="E20" s="557"/>
      <c r="F20" s="558"/>
      <c r="G20" s="245" t="s">
        <v>9</v>
      </c>
      <c r="H20" s="246"/>
      <c r="I20" s="246"/>
      <c r="J20" s="246"/>
      <c r="K20" s="246"/>
      <c r="L20" s="246"/>
      <c r="M20" s="246"/>
      <c r="N20" s="246"/>
      <c r="O20" s="246"/>
      <c r="P20" s="246"/>
      <c r="Q20" s="246"/>
      <c r="R20" s="246"/>
      <c r="S20" s="246"/>
      <c r="T20" s="246"/>
      <c r="U20" s="246"/>
      <c r="V20" s="246"/>
      <c r="W20" s="246"/>
      <c r="X20" s="246"/>
      <c r="Y20" s="246"/>
      <c r="Z20" s="246"/>
      <c r="AA20" s="513"/>
      <c r="AB20" s="601">
        <v>0</v>
      </c>
      <c r="AC20" s="599"/>
      <c r="AD20" s="600"/>
      <c r="AE20" s="598">
        <v>8</v>
      </c>
      <c r="AF20" s="599"/>
      <c r="AG20" s="600"/>
      <c r="AH20" s="598">
        <v>0</v>
      </c>
      <c r="AI20" s="599"/>
      <c r="AJ20" s="608"/>
      <c r="AK20" s="1511">
        <v>755305</v>
      </c>
      <c r="AL20" s="1511"/>
      <c r="AM20" s="1511"/>
      <c r="AN20" s="1511"/>
      <c r="AO20" s="1511"/>
      <c r="AP20" s="1511"/>
      <c r="AQ20" s="1511"/>
      <c r="AR20" s="1511"/>
      <c r="AS20" s="1511"/>
      <c r="AT20" s="1511"/>
      <c r="AU20" s="1511"/>
      <c r="AV20" s="1511"/>
      <c r="AW20" s="1511"/>
      <c r="AX20" s="1511"/>
      <c r="AY20" s="1511"/>
      <c r="AZ20" s="1511"/>
      <c r="BA20" s="1511"/>
      <c r="BB20" s="1511"/>
      <c r="BC20" s="1511"/>
      <c r="BD20" s="1511"/>
      <c r="BE20" s="1511"/>
      <c r="BF20" s="1511"/>
      <c r="BG20" s="1511"/>
      <c r="BH20" s="1511"/>
      <c r="BI20" s="1511"/>
      <c r="BJ20" s="1511"/>
      <c r="BK20" s="1511"/>
      <c r="BL20" s="1511"/>
      <c r="BM20" s="1511"/>
      <c r="BN20" s="1487"/>
      <c r="BO20" s="1511"/>
      <c r="BP20" s="1511"/>
      <c r="BQ20" s="1511"/>
      <c r="BR20" s="1511"/>
      <c r="BS20" s="1511"/>
      <c r="BT20" s="1511"/>
      <c r="BU20" s="1511"/>
      <c r="BV20" s="1511"/>
      <c r="BW20" s="1511"/>
      <c r="BX20" s="1511"/>
      <c r="BY20" s="1511"/>
      <c r="BZ20" s="1511"/>
      <c r="CA20" s="1511"/>
      <c r="CB20" s="1511"/>
      <c r="CC20" s="1511"/>
      <c r="CD20" s="481">
        <f t="shared" si="0"/>
        <v>755305</v>
      </c>
      <c r="CE20" s="482"/>
      <c r="CF20" s="482"/>
      <c r="CG20" s="482"/>
      <c r="CH20" s="482"/>
      <c r="CI20" s="482"/>
      <c r="CJ20" s="482"/>
      <c r="CK20" s="482"/>
      <c r="CL20" s="482"/>
      <c r="CM20" s="482"/>
      <c r="CN20" s="482"/>
      <c r="CO20" s="482"/>
      <c r="CP20" s="482"/>
      <c r="CQ20" s="482"/>
      <c r="CR20" s="545"/>
      <c r="DA20" s="16"/>
      <c r="DF20" s="16"/>
    </row>
    <row r="21" spans="1:115" ht="15" customHeight="1">
      <c r="A21" s="550"/>
      <c r="B21" s="557"/>
      <c r="C21" s="557"/>
      <c r="D21" s="557"/>
      <c r="E21" s="557"/>
      <c r="F21" s="558"/>
      <c r="G21" s="245" t="s">
        <v>10</v>
      </c>
      <c r="H21" s="246"/>
      <c r="I21" s="246"/>
      <c r="J21" s="246"/>
      <c r="K21" s="246"/>
      <c r="L21" s="246"/>
      <c r="M21" s="246"/>
      <c r="N21" s="246"/>
      <c r="O21" s="246"/>
      <c r="P21" s="246"/>
      <c r="Q21" s="246"/>
      <c r="R21" s="246"/>
      <c r="S21" s="246"/>
      <c r="T21" s="246"/>
      <c r="U21" s="246"/>
      <c r="V21" s="246"/>
      <c r="W21" s="246"/>
      <c r="X21" s="246"/>
      <c r="Y21" s="246"/>
      <c r="Z21" s="246"/>
      <c r="AA21" s="513"/>
      <c r="AB21" s="601">
        <v>0</v>
      </c>
      <c r="AC21" s="599"/>
      <c r="AD21" s="600"/>
      <c r="AE21" s="598">
        <v>9</v>
      </c>
      <c r="AF21" s="599"/>
      <c r="AG21" s="600"/>
      <c r="AH21" s="598">
        <v>0</v>
      </c>
      <c r="AI21" s="599"/>
      <c r="AJ21" s="608"/>
      <c r="AK21" s="1511">
        <v>1163561</v>
      </c>
      <c r="AL21" s="1511"/>
      <c r="AM21" s="1511"/>
      <c r="AN21" s="1511"/>
      <c r="AO21" s="1511"/>
      <c r="AP21" s="1511"/>
      <c r="AQ21" s="1511"/>
      <c r="AR21" s="1511"/>
      <c r="AS21" s="1511"/>
      <c r="AT21" s="1511"/>
      <c r="AU21" s="1511"/>
      <c r="AV21" s="1511"/>
      <c r="AW21" s="1511"/>
      <c r="AX21" s="1511"/>
      <c r="AY21" s="1511"/>
      <c r="AZ21" s="1511"/>
      <c r="BA21" s="1511"/>
      <c r="BB21" s="1511"/>
      <c r="BC21" s="1511"/>
      <c r="BD21" s="1511"/>
      <c r="BE21" s="1511"/>
      <c r="BF21" s="1511"/>
      <c r="BG21" s="1511"/>
      <c r="BH21" s="1511"/>
      <c r="BI21" s="1511"/>
      <c r="BJ21" s="1511"/>
      <c r="BK21" s="1511"/>
      <c r="BL21" s="1511"/>
      <c r="BM21" s="1511"/>
      <c r="BN21" s="1487"/>
      <c r="BO21" s="1511"/>
      <c r="BP21" s="1511"/>
      <c r="BQ21" s="1511"/>
      <c r="BR21" s="1511"/>
      <c r="BS21" s="1511"/>
      <c r="BT21" s="1511"/>
      <c r="BU21" s="1511"/>
      <c r="BV21" s="1511"/>
      <c r="BW21" s="1511"/>
      <c r="BX21" s="1511"/>
      <c r="BY21" s="1511"/>
      <c r="BZ21" s="1511"/>
      <c r="CA21" s="1511"/>
      <c r="CB21" s="1511"/>
      <c r="CC21" s="1511"/>
      <c r="CD21" s="481">
        <f t="shared" si="0"/>
        <v>1163561</v>
      </c>
      <c r="CE21" s="482"/>
      <c r="CF21" s="482"/>
      <c r="CG21" s="482"/>
      <c r="CH21" s="482"/>
      <c r="CI21" s="482"/>
      <c r="CJ21" s="482"/>
      <c r="CK21" s="482"/>
      <c r="CL21" s="482"/>
      <c r="CM21" s="482"/>
      <c r="CN21" s="482"/>
      <c r="CO21" s="482"/>
      <c r="CP21" s="482"/>
      <c r="CQ21" s="482"/>
      <c r="CR21" s="545"/>
      <c r="DA21" s="16"/>
      <c r="DF21" s="16"/>
    </row>
    <row r="22" spans="1:115" ht="15" customHeight="1" thickBot="1">
      <c r="A22" s="550"/>
      <c r="B22" s="557"/>
      <c r="C22" s="557"/>
      <c r="D22" s="557"/>
      <c r="E22" s="557"/>
      <c r="F22" s="558"/>
      <c r="G22" s="245" t="s">
        <v>378</v>
      </c>
      <c r="H22" s="246"/>
      <c r="I22" s="246"/>
      <c r="J22" s="246"/>
      <c r="K22" s="246"/>
      <c r="L22" s="246"/>
      <c r="M22" s="246"/>
      <c r="N22" s="246"/>
      <c r="O22" s="246"/>
      <c r="P22" s="246"/>
      <c r="Q22" s="246"/>
      <c r="R22" s="246"/>
      <c r="S22" s="246"/>
      <c r="T22" s="246"/>
      <c r="U22" s="246"/>
      <c r="V22" s="246"/>
      <c r="W22" s="246"/>
      <c r="X22" s="246"/>
      <c r="Y22" s="246"/>
      <c r="Z22" s="246"/>
      <c r="AA22" s="513"/>
      <c r="AB22" s="636">
        <v>1</v>
      </c>
      <c r="AC22" s="637"/>
      <c r="AD22" s="638"/>
      <c r="AE22" s="639">
        <v>0</v>
      </c>
      <c r="AF22" s="637"/>
      <c r="AG22" s="638"/>
      <c r="AH22" s="639">
        <v>0</v>
      </c>
      <c r="AI22" s="637"/>
      <c r="AJ22" s="640"/>
      <c r="AK22" s="583">
        <f>SUM(AK13:AY21)</f>
        <v>25530914</v>
      </c>
      <c r="AL22" s="586"/>
      <c r="AM22" s="586"/>
      <c r="AN22" s="586"/>
      <c r="AO22" s="586"/>
      <c r="AP22" s="586"/>
      <c r="AQ22" s="586"/>
      <c r="AR22" s="586"/>
      <c r="AS22" s="586"/>
      <c r="AT22" s="586"/>
      <c r="AU22" s="586"/>
      <c r="AV22" s="586"/>
      <c r="AW22" s="586"/>
      <c r="AX22" s="586"/>
      <c r="AY22" s="587"/>
      <c r="AZ22" s="583">
        <f>SUM(AZ13:BN21)</f>
        <v>1712</v>
      </c>
      <c r="BA22" s="586"/>
      <c r="BB22" s="586"/>
      <c r="BC22" s="586"/>
      <c r="BD22" s="586"/>
      <c r="BE22" s="586"/>
      <c r="BF22" s="586"/>
      <c r="BG22" s="586"/>
      <c r="BH22" s="586"/>
      <c r="BI22" s="586"/>
      <c r="BJ22" s="586"/>
      <c r="BK22" s="586"/>
      <c r="BL22" s="586"/>
      <c r="BM22" s="586"/>
      <c r="BN22" s="587"/>
      <c r="BO22" s="484">
        <f>SUM(BO13:CC21)</f>
        <v>0</v>
      </c>
      <c r="BP22" s="485"/>
      <c r="BQ22" s="485"/>
      <c r="BR22" s="485"/>
      <c r="BS22" s="485"/>
      <c r="BT22" s="485"/>
      <c r="BU22" s="485"/>
      <c r="BV22" s="485"/>
      <c r="BW22" s="485"/>
      <c r="BX22" s="485"/>
      <c r="BY22" s="485"/>
      <c r="BZ22" s="485"/>
      <c r="CA22" s="485"/>
      <c r="CB22" s="485"/>
      <c r="CC22" s="485"/>
      <c r="CD22" s="484">
        <f t="shared" si="0"/>
        <v>25532626</v>
      </c>
      <c r="CE22" s="485"/>
      <c r="CF22" s="485"/>
      <c r="CG22" s="485"/>
      <c r="CH22" s="485"/>
      <c r="CI22" s="485"/>
      <c r="CJ22" s="485"/>
      <c r="CK22" s="485"/>
      <c r="CL22" s="485"/>
      <c r="CM22" s="485"/>
      <c r="CN22" s="485"/>
      <c r="CO22" s="485"/>
      <c r="CP22" s="485"/>
      <c r="CQ22" s="485"/>
      <c r="CR22" s="574"/>
      <c r="DA22" s="16"/>
      <c r="DF22" s="16"/>
    </row>
    <row r="23" spans="1:115" ht="12" customHeight="1" thickBot="1">
      <c r="A23" s="550"/>
      <c r="B23" s="557"/>
      <c r="C23" s="557"/>
      <c r="D23" s="557"/>
      <c r="E23" s="557"/>
      <c r="F23" s="558"/>
      <c r="G23" s="118"/>
      <c r="H23" s="119"/>
      <c r="I23" s="119"/>
      <c r="J23" s="119"/>
      <c r="K23" s="119"/>
      <c r="L23" s="119"/>
      <c r="M23" s="119"/>
      <c r="N23" s="119"/>
      <c r="O23" s="119"/>
      <c r="P23" s="119"/>
      <c r="Q23" s="119"/>
      <c r="R23" s="119"/>
      <c r="S23" s="119"/>
      <c r="T23" s="119"/>
      <c r="U23" s="119"/>
      <c r="V23" s="119"/>
      <c r="W23" s="119"/>
      <c r="X23" s="119"/>
      <c r="Y23" s="119"/>
      <c r="Z23" s="119"/>
      <c r="AA23" s="119"/>
      <c r="AB23" s="30"/>
      <c r="AC23" s="30"/>
      <c r="AD23" s="30"/>
      <c r="AE23" s="30"/>
      <c r="AF23" s="30"/>
      <c r="AG23" s="30"/>
      <c r="AH23" s="30"/>
      <c r="AI23" s="30"/>
      <c r="AJ23" s="30"/>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DA23" s="16"/>
      <c r="DF23" s="16"/>
    </row>
    <row r="24" spans="1:115" ht="15" customHeight="1">
      <c r="A24" s="550"/>
      <c r="B24" s="557"/>
      <c r="C24" s="557"/>
      <c r="D24" s="557"/>
      <c r="E24" s="557"/>
      <c r="F24" s="558"/>
      <c r="G24" s="245" t="s">
        <v>11</v>
      </c>
      <c r="H24" s="246"/>
      <c r="I24" s="246"/>
      <c r="J24" s="246"/>
      <c r="K24" s="246"/>
      <c r="L24" s="246"/>
      <c r="M24" s="246"/>
      <c r="N24" s="246"/>
      <c r="O24" s="246"/>
      <c r="P24" s="246"/>
      <c r="Q24" s="246"/>
      <c r="R24" s="246"/>
      <c r="S24" s="246"/>
      <c r="T24" s="246"/>
      <c r="U24" s="246"/>
      <c r="V24" s="246"/>
      <c r="W24" s="246"/>
      <c r="X24" s="246"/>
      <c r="Y24" s="246"/>
      <c r="Z24" s="246"/>
      <c r="AA24" s="513"/>
      <c r="AB24" s="641">
        <v>1</v>
      </c>
      <c r="AC24" s="642"/>
      <c r="AD24" s="643"/>
      <c r="AE24" s="644">
        <v>1</v>
      </c>
      <c r="AF24" s="642"/>
      <c r="AG24" s="643"/>
      <c r="AH24" s="644">
        <v>0</v>
      </c>
      <c r="AI24" s="642"/>
      <c r="AJ24" s="645"/>
      <c r="AK24" s="540">
        <f>SUM(AK13:AY15)</f>
        <v>19462092</v>
      </c>
      <c r="AL24" s="575"/>
      <c r="AM24" s="575"/>
      <c r="AN24" s="575"/>
      <c r="AO24" s="575"/>
      <c r="AP24" s="575"/>
      <c r="AQ24" s="575"/>
      <c r="AR24" s="575"/>
      <c r="AS24" s="575"/>
      <c r="AT24" s="575"/>
      <c r="AU24" s="575"/>
      <c r="AV24" s="575"/>
      <c r="AW24" s="575"/>
      <c r="AX24" s="575"/>
      <c r="AY24" s="576"/>
      <c r="AZ24" s="540">
        <f>SUM(AZ13:BN15)</f>
        <v>1712</v>
      </c>
      <c r="BA24" s="575"/>
      <c r="BB24" s="575"/>
      <c r="BC24" s="575"/>
      <c r="BD24" s="575"/>
      <c r="BE24" s="575"/>
      <c r="BF24" s="575"/>
      <c r="BG24" s="575"/>
      <c r="BH24" s="575"/>
      <c r="BI24" s="575"/>
      <c r="BJ24" s="575"/>
      <c r="BK24" s="575"/>
      <c r="BL24" s="575"/>
      <c r="BM24" s="575"/>
      <c r="BN24" s="576"/>
      <c r="BO24" s="487">
        <f>SUM(BO13:CC15)</f>
        <v>0</v>
      </c>
      <c r="BP24" s="488"/>
      <c r="BQ24" s="488"/>
      <c r="BR24" s="488"/>
      <c r="BS24" s="488"/>
      <c r="BT24" s="488"/>
      <c r="BU24" s="488"/>
      <c r="BV24" s="488"/>
      <c r="BW24" s="488"/>
      <c r="BX24" s="488"/>
      <c r="BY24" s="488"/>
      <c r="BZ24" s="488"/>
      <c r="CA24" s="488"/>
      <c r="CB24" s="488"/>
      <c r="CC24" s="488"/>
      <c r="CD24" s="487">
        <f>SUM(AK24:CC24)</f>
        <v>19463804</v>
      </c>
      <c r="CE24" s="488"/>
      <c r="CF24" s="488"/>
      <c r="CG24" s="488"/>
      <c r="CH24" s="488"/>
      <c r="CI24" s="488"/>
      <c r="CJ24" s="488"/>
      <c r="CK24" s="488"/>
      <c r="CL24" s="488"/>
      <c r="CM24" s="488"/>
      <c r="CN24" s="488"/>
      <c r="CO24" s="488"/>
      <c r="CP24" s="488"/>
      <c r="CQ24" s="488"/>
      <c r="CR24" s="577"/>
      <c r="DA24" s="16"/>
      <c r="DF24" s="16"/>
    </row>
    <row r="25" spans="1:115" ht="15" customHeight="1">
      <c r="A25" s="550"/>
      <c r="B25" s="557"/>
      <c r="C25" s="557"/>
      <c r="D25" s="557"/>
      <c r="E25" s="557"/>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601">
        <v>1</v>
      </c>
      <c r="AC25" s="599"/>
      <c r="AD25" s="600"/>
      <c r="AE25" s="598">
        <v>2</v>
      </c>
      <c r="AF25" s="599"/>
      <c r="AG25" s="600"/>
      <c r="AH25" s="598">
        <v>0</v>
      </c>
      <c r="AI25" s="599"/>
      <c r="AJ25" s="608"/>
      <c r="AK25" s="481">
        <f>SUM(AK16:AY19)</f>
        <v>4149956</v>
      </c>
      <c r="AL25" s="482"/>
      <c r="AM25" s="482"/>
      <c r="AN25" s="482"/>
      <c r="AO25" s="482"/>
      <c r="AP25" s="482"/>
      <c r="AQ25" s="482"/>
      <c r="AR25" s="482"/>
      <c r="AS25" s="482"/>
      <c r="AT25" s="482"/>
      <c r="AU25" s="482"/>
      <c r="AV25" s="482"/>
      <c r="AW25" s="482"/>
      <c r="AX25" s="482"/>
      <c r="AY25" s="483"/>
      <c r="AZ25" s="481">
        <f>SUM(AZ16:BN19)</f>
        <v>0</v>
      </c>
      <c r="BA25" s="482"/>
      <c r="BB25" s="482"/>
      <c r="BC25" s="482"/>
      <c r="BD25" s="482"/>
      <c r="BE25" s="482"/>
      <c r="BF25" s="482"/>
      <c r="BG25" s="482"/>
      <c r="BH25" s="482"/>
      <c r="BI25" s="482"/>
      <c r="BJ25" s="482"/>
      <c r="BK25" s="482"/>
      <c r="BL25" s="482"/>
      <c r="BM25" s="482"/>
      <c r="BN25" s="483"/>
      <c r="BO25" s="481">
        <f>SUM(BO16:CC19)</f>
        <v>0</v>
      </c>
      <c r="BP25" s="482"/>
      <c r="BQ25" s="482"/>
      <c r="BR25" s="482"/>
      <c r="BS25" s="482"/>
      <c r="BT25" s="482"/>
      <c r="BU25" s="482"/>
      <c r="BV25" s="482"/>
      <c r="BW25" s="482"/>
      <c r="BX25" s="482"/>
      <c r="BY25" s="482"/>
      <c r="BZ25" s="482"/>
      <c r="CA25" s="482"/>
      <c r="CB25" s="482"/>
      <c r="CC25" s="482"/>
      <c r="CD25" s="481">
        <f>SUM(AK25:CC25)</f>
        <v>4149956</v>
      </c>
      <c r="CE25" s="482"/>
      <c r="CF25" s="482"/>
      <c r="CG25" s="482"/>
      <c r="CH25" s="482"/>
      <c r="CI25" s="482"/>
      <c r="CJ25" s="482"/>
      <c r="CK25" s="482"/>
      <c r="CL25" s="482"/>
      <c r="CM25" s="482"/>
      <c r="CN25" s="482"/>
      <c r="CO25" s="482"/>
      <c r="CP25" s="482"/>
      <c r="CQ25" s="482"/>
      <c r="CR25" s="545"/>
      <c r="DA25" s="16"/>
      <c r="DF25" s="16"/>
    </row>
    <row r="26" spans="1:115"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601">
        <v>1</v>
      </c>
      <c r="AC26" s="599"/>
      <c r="AD26" s="600"/>
      <c r="AE26" s="598">
        <v>3</v>
      </c>
      <c r="AF26" s="599"/>
      <c r="AG26" s="600"/>
      <c r="AH26" s="598">
        <v>0</v>
      </c>
      <c r="AI26" s="599"/>
      <c r="AJ26" s="608"/>
      <c r="AK26" s="481">
        <f>AK20</f>
        <v>755305</v>
      </c>
      <c r="AL26" s="482"/>
      <c r="AM26" s="482"/>
      <c r="AN26" s="482"/>
      <c r="AO26" s="482"/>
      <c r="AP26" s="482"/>
      <c r="AQ26" s="482"/>
      <c r="AR26" s="482"/>
      <c r="AS26" s="482"/>
      <c r="AT26" s="482"/>
      <c r="AU26" s="482"/>
      <c r="AV26" s="482"/>
      <c r="AW26" s="482"/>
      <c r="AX26" s="482"/>
      <c r="AY26" s="483"/>
      <c r="AZ26" s="481">
        <f>AZ20</f>
        <v>0</v>
      </c>
      <c r="BA26" s="482"/>
      <c r="BB26" s="482"/>
      <c r="BC26" s="482"/>
      <c r="BD26" s="482"/>
      <c r="BE26" s="482"/>
      <c r="BF26" s="482"/>
      <c r="BG26" s="482"/>
      <c r="BH26" s="482"/>
      <c r="BI26" s="482"/>
      <c r="BJ26" s="482"/>
      <c r="BK26" s="482"/>
      <c r="BL26" s="482"/>
      <c r="BM26" s="482"/>
      <c r="BN26" s="483"/>
      <c r="BO26" s="481">
        <f>BO20</f>
        <v>0</v>
      </c>
      <c r="BP26" s="482"/>
      <c r="BQ26" s="482"/>
      <c r="BR26" s="482"/>
      <c r="BS26" s="482"/>
      <c r="BT26" s="482"/>
      <c r="BU26" s="482"/>
      <c r="BV26" s="482"/>
      <c r="BW26" s="482"/>
      <c r="BX26" s="482"/>
      <c r="BY26" s="482"/>
      <c r="BZ26" s="482"/>
      <c r="CA26" s="482"/>
      <c r="CB26" s="482"/>
      <c r="CC26" s="482"/>
      <c r="CD26" s="481">
        <f>SUM(AK26:CC26)</f>
        <v>755305</v>
      </c>
      <c r="CE26" s="482"/>
      <c r="CF26" s="482"/>
      <c r="CG26" s="482"/>
      <c r="CH26" s="482"/>
      <c r="CI26" s="482"/>
      <c r="CJ26" s="482"/>
      <c r="CK26" s="482"/>
      <c r="CL26" s="482"/>
      <c r="CM26" s="482"/>
      <c r="CN26" s="482"/>
      <c r="CO26" s="482"/>
      <c r="CP26" s="482"/>
      <c r="CQ26" s="482"/>
      <c r="CR26" s="545"/>
      <c r="DA26" s="16"/>
      <c r="DF26" s="16"/>
    </row>
    <row r="27" spans="1:115"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646">
        <v>1</v>
      </c>
      <c r="AC27" s="647"/>
      <c r="AD27" s="648"/>
      <c r="AE27" s="649">
        <v>4</v>
      </c>
      <c r="AF27" s="647"/>
      <c r="AG27" s="648"/>
      <c r="AH27" s="649">
        <v>0</v>
      </c>
      <c r="AI27" s="647"/>
      <c r="AJ27" s="650"/>
      <c r="AK27" s="484">
        <f>AK21</f>
        <v>1163561</v>
      </c>
      <c r="AL27" s="485"/>
      <c r="AM27" s="485"/>
      <c r="AN27" s="485"/>
      <c r="AO27" s="485"/>
      <c r="AP27" s="485"/>
      <c r="AQ27" s="485"/>
      <c r="AR27" s="485"/>
      <c r="AS27" s="485"/>
      <c r="AT27" s="485"/>
      <c r="AU27" s="485"/>
      <c r="AV27" s="485"/>
      <c r="AW27" s="485"/>
      <c r="AX27" s="485"/>
      <c r="AY27" s="486"/>
      <c r="AZ27" s="484">
        <f>AZ21</f>
        <v>0</v>
      </c>
      <c r="BA27" s="485"/>
      <c r="BB27" s="485"/>
      <c r="BC27" s="485"/>
      <c r="BD27" s="485"/>
      <c r="BE27" s="485"/>
      <c r="BF27" s="485"/>
      <c r="BG27" s="485"/>
      <c r="BH27" s="485"/>
      <c r="BI27" s="485"/>
      <c r="BJ27" s="485"/>
      <c r="BK27" s="485"/>
      <c r="BL27" s="485"/>
      <c r="BM27" s="485"/>
      <c r="BN27" s="486"/>
      <c r="BO27" s="484">
        <f>BO21</f>
        <v>0</v>
      </c>
      <c r="BP27" s="485"/>
      <c r="BQ27" s="485"/>
      <c r="BR27" s="485"/>
      <c r="BS27" s="485"/>
      <c r="BT27" s="485"/>
      <c r="BU27" s="485"/>
      <c r="BV27" s="485"/>
      <c r="BW27" s="485"/>
      <c r="BX27" s="485"/>
      <c r="BY27" s="485"/>
      <c r="BZ27" s="485"/>
      <c r="CA27" s="485"/>
      <c r="CB27" s="485"/>
      <c r="CC27" s="485"/>
      <c r="CD27" s="484">
        <f>SUM(AK27:CC27)</f>
        <v>1163561</v>
      </c>
      <c r="CE27" s="485"/>
      <c r="CF27" s="485"/>
      <c r="CG27" s="485"/>
      <c r="CH27" s="485"/>
      <c r="CI27" s="485"/>
      <c r="CJ27" s="485"/>
      <c r="CK27" s="485"/>
      <c r="CL27" s="485"/>
      <c r="CM27" s="485"/>
      <c r="CN27" s="485"/>
      <c r="CO27" s="485"/>
      <c r="CP27" s="485"/>
      <c r="CQ27" s="485"/>
      <c r="CR27" s="574"/>
      <c r="DA27" s="16"/>
      <c r="DF27" s="16"/>
    </row>
    <row r="28" spans="1:115" ht="11.25" customHeight="1" thickBot="1">
      <c r="M28" s="16"/>
      <c r="R28" s="16"/>
      <c r="U28" s="17"/>
      <c r="V28" s="17"/>
      <c r="W28" s="17"/>
      <c r="AB28" s="32"/>
      <c r="AC28" s="32"/>
      <c r="AD28" s="32"/>
      <c r="AE28" s="32"/>
      <c r="AF28" s="32"/>
      <c r="AG28" s="32"/>
      <c r="AH28" s="32"/>
      <c r="AI28" s="32"/>
      <c r="AJ28" s="32"/>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4"/>
      <c r="BP28" s="34"/>
      <c r="BQ28" s="34"/>
      <c r="BR28" s="34"/>
      <c r="BS28" s="34"/>
      <c r="BT28" s="34"/>
      <c r="BU28" s="34"/>
      <c r="BV28" s="34"/>
      <c r="BW28" s="34"/>
      <c r="BX28" s="34"/>
      <c r="BY28" s="34"/>
      <c r="BZ28" s="34"/>
      <c r="CA28" s="34"/>
      <c r="CB28" s="34"/>
      <c r="CC28" s="34"/>
      <c r="CD28" s="33"/>
      <c r="CE28" s="33"/>
      <c r="CF28" s="33"/>
      <c r="CG28" s="33"/>
      <c r="CH28" s="33"/>
      <c r="CI28" s="33"/>
      <c r="CJ28" s="33"/>
      <c r="CK28" s="33"/>
      <c r="CL28" s="33"/>
      <c r="CM28" s="33"/>
      <c r="CN28" s="33"/>
      <c r="CO28" s="33"/>
      <c r="CP28" s="33"/>
      <c r="CQ28" s="33"/>
      <c r="CR28" s="33"/>
      <c r="DA28" s="16"/>
      <c r="DF28" s="16"/>
    </row>
    <row r="29" spans="1:115" ht="15" customHeight="1">
      <c r="A29" s="433" t="s">
        <v>14</v>
      </c>
      <c r="B29" s="547"/>
      <c r="C29" s="547"/>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606">
        <v>1</v>
      </c>
      <c r="AC29" s="603"/>
      <c r="AD29" s="607"/>
      <c r="AE29" s="602">
        <v>5</v>
      </c>
      <c r="AF29" s="603"/>
      <c r="AG29" s="607"/>
      <c r="AH29" s="602">
        <v>0</v>
      </c>
      <c r="AI29" s="603"/>
      <c r="AJ29" s="604"/>
      <c r="AK29" s="1504">
        <v>23606011</v>
      </c>
      <c r="AL29" s="1504"/>
      <c r="AM29" s="1504"/>
      <c r="AN29" s="1504"/>
      <c r="AO29" s="1504"/>
      <c r="AP29" s="1504"/>
      <c r="AQ29" s="1504"/>
      <c r="AR29" s="1504"/>
      <c r="AS29" s="1504"/>
      <c r="AT29" s="1504"/>
      <c r="AU29" s="1504"/>
      <c r="AV29" s="1504"/>
      <c r="AW29" s="1504"/>
      <c r="AX29" s="1504"/>
      <c r="AY29" s="1504"/>
      <c r="AZ29" s="1504">
        <v>1712</v>
      </c>
      <c r="BA29" s="1504"/>
      <c r="BB29" s="1504"/>
      <c r="BC29" s="1504"/>
      <c r="BD29" s="1504"/>
      <c r="BE29" s="1504"/>
      <c r="BF29" s="1504"/>
      <c r="BG29" s="1504"/>
      <c r="BH29" s="1504"/>
      <c r="BI29" s="1504"/>
      <c r="BJ29" s="1504"/>
      <c r="BK29" s="1504"/>
      <c r="BL29" s="1504"/>
      <c r="BM29" s="1504"/>
      <c r="BN29" s="1483"/>
      <c r="BO29" s="1504"/>
      <c r="BP29" s="1504"/>
      <c r="BQ29" s="1504"/>
      <c r="BR29" s="1504"/>
      <c r="BS29" s="1504"/>
      <c r="BT29" s="1504"/>
      <c r="BU29" s="1504"/>
      <c r="BV29" s="1504"/>
      <c r="BW29" s="1504"/>
      <c r="BX29" s="1504"/>
      <c r="BY29" s="1504"/>
      <c r="BZ29" s="1504"/>
      <c r="CA29" s="1504"/>
      <c r="CB29" s="1504"/>
      <c r="CC29" s="1483"/>
      <c r="CD29" s="347">
        <f>SUM(AK29:CC29)</f>
        <v>23607723</v>
      </c>
      <c r="CE29" s="347"/>
      <c r="CF29" s="347"/>
      <c r="CG29" s="347"/>
      <c r="CH29" s="347"/>
      <c r="CI29" s="347"/>
      <c r="CJ29" s="347"/>
      <c r="CK29" s="347"/>
      <c r="CL29" s="347"/>
      <c r="CM29" s="347"/>
      <c r="CN29" s="347"/>
      <c r="CO29" s="347"/>
      <c r="CP29" s="347"/>
      <c r="CQ29" s="347"/>
      <c r="CR29" s="492"/>
      <c r="CW29" s="16" t="s">
        <v>511</v>
      </c>
      <c r="CX29" s="16" t="s">
        <v>511</v>
      </c>
      <c r="CY29" s="16" t="s">
        <v>511</v>
      </c>
      <c r="CZ29" s="16" t="s">
        <v>511</v>
      </c>
      <c r="DA29" s="16" t="s">
        <v>511</v>
      </c>
      <c r="DB29" s="16" t="s">
        <v>511</v>
      </c>
      <c r="DC29" s="16" t="s">
        <v>511</v>
      </c>
      <c r="DD29" s="16" t="s">
        <v>511</v>
      </c>
      <c r="DE29" s="16" t="s">
        <v>511</v>
      </c>
      <c r="DF29" s="16" t="s">
        <v>511</v>
      </c>
      <c r="DG29" s="16" t="s">
        <v>511</v>
      </c>
      <c r="DH29" s="16" t="s">
        <v>511</v>
      </c>
      <c r="DI29" s="16" t="s">
        <v>511</v>
      </c>
      <c r="DJ29" s="16" t="s">
        <v>511</v>
      </c>
      <c r="DK29" s="16" t="s">
        <v>511</v>
      </c>
    </row>
    <row r="30" spans="1:115" ht="15" customHeight="1">
      <c r="A30" s="548"/>
      <c r="B30" s="549"/>
      <c r="C30" s="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601">
        <v>1</v>
      </c>
      <c r="AC30" s="599"/>
      <c r="AD30" s="600"/>
      <c r="AE30" s="598">
        <v>6</v>
      </c>
      <c r="AF30" s="599"/>
      <c r="AG30" s="600"/>
      <c r="AH30" s="598">
        <v>0</v>
      </c>
      <c r="AI30" s="599"/>
      <c r="AJ30" s="608"/>
      <c r="AK30" s="1511">
        <v>755305</v>
      </c>
      <c r="AL30" s="1511"/>
      <c r="AM30" s="1511"/>
      <c r="AN30" s="1511"/>
      <c r="AO30" s="1511"/>
      <c r="AP30" s="1511"/>
      <c r="AQ30" s="1511"/>
      <c r="AR30" s="1511"/>
      <c r="AS30" s="1511"/>
      <c r="AT30" s="1511"/>
      <c r="AU30" s="1511"/>
      <c r="AV30" s="1511"/>
      <c r="AW30" s="1511"/>
      <c r="AX30" s="1511"/>
      <c r="AY30" s="1511"/>
      <c r="AZ30" s="1511"/>
      <c r="BA30" s="1511"/>
      <c r="BB30" s="1511"/>
      <c r="BC30" s="1511"/>
      <c r="BD30" s="1511"/>
      <c r="BE30" s="1511"/>
      <c r="BF30" s="1511"/>
      <c r="BG30" s="1511"/>
      <c r="BH30" s="1511"/>
      <c r="BI30" s="1511"/>
      <c r="BJ30" s="1511"/>
      <c r="BK30" s="1511"/>
      <c r="BL30" s="1511"/>
      <c r="BM30" s="1511"/>
      <c r="BN30" s="1487"/>
      <c r="BO30" s="1511"/>
      <c r="BP30" s="1511"/>
      <c r="BQ30" s="1511"/>
      <c r="BR30" s="1511"/>
      <c r="BS30" s="1511"/>
      <c r="BT30" s="1511"/>
      <c r="BU30" s="1511"/>
      <c r="BV30" s="1511"/>
      <c r="BW30" s="1511"/>
      <c r="BX30" s="1511"/>
      <c r="BY30" s="1511"/>
      <c r="BZ30" s="1511"/>
      <c r="CA30" s="1511"/>
      <c r="CB30" s="1511"/>
      <c r="CC30" s="1487"/>
      <c r="CD30" s="330">
        <f>SUM(AK30:CC30)</f>
        <v>755305</v>
      </c>
      <c r="CE30" s="330"/>
      <c r="CF30" s="330"/>
      <c r="CG30" s="330"/>
      <c r="CH30" s="330"/>
      <c r="CI30" s="330"/>
      <c r="CJ30" s="330"/>
      <c r="CK30" s="330"/>
      <c r="CL30" s="330"/>
      <c r="CM30" s="330"/>
      <c r="CN30" s="330"/>
      <c r="CO30" s="330"/>
      <c r="CP30" s="330"/>
      <c r="CQ30" s="330"/>
      <c r="CR30" s="493"/>
      <c r="DA30" s="16"/>
      <c r="DF30" s="16"/>
    </row>
    <row r="31" spans="1:115" ht="15" customHeight="1">
      <c r="A31" s="550"/>
      <c r="B31" s="549"/>
      <c r="C31" s="549"/>
      <c r="D31" s="551"/>
      <c r="E31" s="551"/>
      <c r="F31" s="552"/>
      <c r="G31" s="731" t="s">
        <v>333</v>
      </c>
      <c r="H31" s="732"/>
      <c r="I31" s="732"/>
      <c r="J31" s="732"/>
      <c r="K31" s="732"/>
      <c r="L31" s="732"/>
      <c r="M31" s="732"/>
      <c r="N31" s="732"/>
      <c r="O31" s="732"/>
      <c r="P31" s="732"/>
      <c r="Q31" s="732"/>
      <c r="R31" s="732"/>
      <c r="S31" s="732"/>
      <c r="T31" s="732"/>
      <c r="U31" s="732"/>
      <c r="V31" s="732"/>
      <c r="W31" s="732"/>
      <c r="X31" s="732"/>
      <c r="Y31" s="732"/>
      <c r="Z31" s="732"/>
      <c r="AA31" s="732"/>
      <c r="AB31" s="601">
        <v>1</v>
      </c>
      <c r="AC31" s="599"/>
      <c r="AD31" s="600"/>
      <c r="AE31" s="598">
        <v>7</v>
      </c>
      <c r="AF31" s="599"/>
      <c r="AG31" s="600"/>
      <c r="AH31" s="598">
        <v>0</v>
      </c>
      <c r="AI31" s="599"/>
      <c r="AJ31" s="608"/>
      <c r="AK31" s="1511">
        <v>1163561</v>
      </c>
      <c r="AL31" s="1511"/>
      <c r="AM31" s="1511"/>
      <c r="AN31" s="1511"/>
      <c r="AO31" s="1511"/>
      <c r="AP31" s="1511"/>
      <c r="AQ31" s="1511"/>
      <c r="AR31" s="1511"/>
      <c r="AS31" s="1511"/>
      <c r="AT31" s="1511"/>
      <c r="AU31" s="1511"/>
      <c r="AV31" s="1511"/>
      <c r="AW31" s="1511"/>
      <c r="AX31" s="1511"/>
      <c r="AY31" s="1511"/>
      <c r="AZ31" s="1511"/>
      <c r="BA31" s="1511"/>
      <c r="BB31" s="1511"/>
      <c r="BC31" s="1511"/>
      <c r="BD31" s="1511"/>
      <c r="BE31" s="1511"/>
      <c r="BF31" s="1511"/>
      <c r="BG31" s="1511"/>
      <c r="BH31" s="1511"/>
      <c r="BI31" s="1511"/>
      <c r="BJ31" s="1511"/>
      <c r="BK31" s="1511"/>
      <c r="BL31" s="1511"/>
      <c r="BM31" s="1511"/>
      <c r="BN31" s="1487"/>
      <c r="BO31" s="1511"/>
      <c r="BP31" s="1511"/>
      <c r="BQ31" s="1511"/>
      <c r="BR31" s="1511"/>
      <c r="BS31" s="1511"/>
      <c r="BT31" s="1511"/>
      <c r="BU31" s="1511"/>
      <c r="BV31" s="1511"/>
      <c r="BW31" s="1511"/>
      <c r="BX31" s="1511"/>
      <c r="BY31" s="1511"/>
      <c r="BZ31" s="1511"/>
      <c r="CA31" s="1511"/>
      <c r="CB31" s="1511"/>
      <c r="CC31" s="1487"/>
      <c r="CD31" s="330">
        <f>SUM(AK31:CC31)</f>
        <v>1163561</v>
      </c>
      <c r="CE31" s="330"/>
      <c r="CF31" s="330"/>
      <c r="CG31" s="330"/>
      <c r="CH31" s="330"/>
      <c r="CI31" s="330"/>
      <c r="CJ31" s="330"/>
      <c r="CK31" s="330"/>
      <c r="CL31" s="330"/>
      <c r="CM31" s="330"/>
      <c r="CN31" s="330"/>
      <c r="CO31" s="330"/>
      <c r="CP31" s="330"/>
      <c r="CQ31" s="330"/>
      <c r="CR31" s="493"/>
      <c r="DA31" s="16"/>
      <c r="DF31" s="16"/>
    </row>
    <row r="32" spans="1:115" ht="15" customHeight="1" thickBot="1">
      <c r="A32" s="436"/>
      <c r="B32" s="553"/>
      <c r="C32" s="553"/>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646">
        <v>1</v>
      </c>
      <c r="AC32" s="647"/>
      <c r="AD32" s="648"/>
      <c r="AE32" s="649">
        <v>8</v>
      </c>
      <c r="AF32" s="647"/>
      <c r="AG32" s="648"/>
      <c r="AH32" s="649">
        <v>0</v>
      </c>
      <c r="AI32" s="647"/>
      <c r="AJ32" s="650"/>
      <c r="AK32" s="484">
        <f>SUM(AK29:AY31)</f>
        <v>25524877</v>
      </c>
      <c r="AL32" s="485"/>
      <c r="AM32" s="485"/>
      <c r="AN32" s="485"/>
      <c r="AO32" s="485"/>
      <c r="AP32" s="485"/>
      <c r="AQ32" s="485"/>
      <c r="AR32" s="485"/>
      <c r="AS32" s="485"/>
      <c r="AT32" s="485"/>
      <c r="AU32" s="485"/>
      <c r="AV32" s="485"/>
      <c r="AW32" s="485"/>
      <c r="AX32" s="485"/>
      <c r="AY32" s="486"/>
      <c r="AZ32" s="484">
        <f>SUM(AZ29:BN31)</f>
        <v>1712</v>
      </c>
      <c r="BA32" s="485"/>
      <c r="BB32" s="485"/>
      <c r="BC32" s="485"/>
      <c r="BD32" s="485"/>
      <c r="BE32" s="485"/>
      <c r="BF32" s="485"/>
      <c r="BG32" s="485"/>
      <c r="BH32" s="485"/>
      <c r="BI32" s="485"/>
      <c r="BJ32" s="485"/>
      <c r="BK32" s="485"/>
      <c r="BL32" s="485"/>
      <c r="BM32" s="485"/>
      <c r="BN32" s="486"/>
      <c r="BO32" s="484">
        <f>SUM(BO29:CC31)</f>
        <v>0</v>
      </c>
      <c r="BP32" s="485"/>
      <c r="BQ32" s="485"/>
      <c r="BR32" s="485"/>
      <c r="BS32" s="485"/>
      <c r="BT32" s="485"/>
      <c r="BU32" s="485"/>
      <c r="BV32" s="485"/>
      <c r="BW32" s="485"/>
      <c r="BX32" s="485"/>
      <c r="BY32" s="485"/>
      <c r="BZ32" s="485"/>
      <c r="CA32" s="485"/>
      <c r="CB32" s="485"/>
      <c r="CC32" s="485"/>
      <c r="CD32" s="321">
        <f>SUM(AK32:CC32)</f>
        <v>25526589</v>
      </c>
      <c r="CE32" s="321"/>
      <c r="CF32" s="321"/>
      <c r="CG32" s="321"/>
      <c r="CH32" s="321"/>
      <c r="CI32" s="321"/>
      <c r="CJ32" s="321"/>
      <c r="CK32" s="321"/>
      <c r="CL32" s="321"/>
      <c r="CM32" s="321"/>
      <c r="CN32" s="321"/>
      <c r="CO32" s="321"/>
      <c r="CP32" s="321"/>
      <c r="CQ32" s="321"/>
      <c r="CR32" s="494"/>
      <c r="DA32" s="16"/>
      <c r="DF32" s="16"/>
    </row>
    <row r="33" spans="1:137" s="17" customFormat="1" ht="15" customHeight="1">
      <c r="A33" s="35"/>
      <c r="B33" s="40"/>
      <c r="C33" s="40"/>
      <c r="D33" s="36"/>
      <c r="E33" s="36"/>
      <c r="F33" s="36"/>
      <c r="G33" s="138"/>
      <c r="H33" s="138"/>
      <c r="I33" s="138"/>
      <c r="J33" s="138"/>
      <c r="K33" s="138"/>
      <c r="L33" s="138"/>
      <c r="M33" s="138"/>
      <c r="N33" s="138"/>
      <c r="O33" s="138"/>
      <c r="P33" s="138"/>
      <c r="Q33" s="138"/>
      <c r="R33" s="138"/>
      <c r="S33" s="138"/>
      <c r="T33" s="138"/>
      <c r="U33" s="138"/>
      <c r="V33" s="138"/>
      <c r="W33" s="138"/>
      <c r="X33" s="138"/>
      <c r="Y33" s="138"/>
      <c r="Z33" s="138"/>
      <c r="AA33" s="138"/>
      <c r="AB33" s="37"/>
      <c r="AC33" s="37"/>
      <c r="AD33" s="37"/>
      <c r="AE33" s="37"/>
      <c r="AF33" s="37"/>
      <c r="AG33" s="37"/>
      <c r="AH33" s="37"/>
      <c r="AI33" s="37"/>
      <c r="AJ33" s="37"/>
      <c r="AK33" s="143"/>
      <c r="AL33" s="41"/>
      <c r="AM33" s="41"/>
      <c r="AN33" s="41"/>
      <c r="AO33" s="41"/>
      <c r="AP33" s="41"/>
      <c r="AQ33" s="41"/>
      <c r="AR33" s="41"/>
      <c r="AS33" s="41"/>
      <c r="AT33" s="143"/>
      <c r="AU33" s="41"/>
      <c r="AV33" s="41"/>
      <c r="AW33" s="41"/>
      <c r="AX33" s="41"/>
      <c r="AY33" s="41"/>
      <c r="AZ33" s="41"/>
      <c r="BA33" s="41"/>
      <c r="BB33" s="143"/>
      <c r="BC33" s="143"/>
      <c r="BD33" s="143"/>
      <c r="BE33" s="143"/>
      <c r="BF33" s="143"/>
      <c r="BG33" s="143"/>
      <c r="BH33" s="143"/>
      <c r="BI33" s="143"/>
      <c r="BJ33" s="143"/>
      <c r="BK33" s="143"/>
      <c r="BL33" s="143"/>
      <c r="BM33" s="143"/>
      <c r="BN33" s="143"/>
      <c r="BO33" s="143"/>
      <c r="BP33" s="143"/>
      <c r="BQ33" s="143"/>
      <c r="BR33" s="143"/>
      <c r="BS33" s="143"/>
      <c r="BT33" s="143"/>
      <c r="BU33" s="143"/>
      <c r="BV33" s="144"/>
      <c r="BW33" s="144"/>
      <c r="BX33" s="144"/>
      <c r="BY33" s="144"/>
      <c r="BZ33" s="144"/>
      <c r="CA33" s="144"/>
      <c r="CB33" s="144"/>
      <c r="CC33" s="144"/>
      <c r="CD33" s="144"/>
      <c r="CE33" s="37"/>
      <c r="CF33" s="37"/>
      <c r="CG33" s="37"/>
      <c r="CH33" s="37"/>
      <c r="CI33" s="37"/>
      <c r="CJ33" s="37"/>
      <c r="CK33" s="37"/>
      <c r="CL33" s="37"/>
      <c r="CM33" s="37"/>
      <c r="CN33" s="143"/>
      <c r="CO33" s="144"/>
      <c r="CP33" s="144"/>
      <c r="CQ33" s="144"/>
      <c r="CR33" s="144"/>
      <c r="CS33" s="144"/>
      <c r="CT33" s="144"/>
      <c r="CU33" s="144"/>
      <c r="CV33" s="144"/>
      <c r="CW33" s="144"/>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row>
    <row r="34" spans="1:137" s="152" customFormat="1" ht="12.75" customHeight="1">
      <c r="A34" s="631"/>
      <c r="B34" s="631"/>
      <c r="C34" s="631"/>
      <c r="D34" s="631"/>
      <c r="E34" s="631"/>
      <c r="F34" s="631"/>
      <c r="G34" s="632"/>
      <c r="H34" s="633" t="s">
        <v>62</v>
      </c>
      <c r="I34" s="266"/>
      <c r="J34" s="266"/>
      <c r="K34" s="266"/>
      <c r="L34" s="266"/>
      <c r="M34" s="266"/>
      <c r="N34" s="266"/>
      <c r="O34" s="266"/>
      <c r="P34" s="266"/>
      <c r="Q34" s="266"/>
      <c r="R34" s="266"/>
      <c r="S34" s="266"/>
      <c r="T34" s="266"/>
      <c r="U34" s="266"/>
      <c r="V34" s="266"/>
      <c r="W34" s="266"/>
      <c r="X34" s="266"/>
      <c r="Y34" s="267"/>
      <c r="Z34" s="634" t="s">
        <v>517</v>
      </c>
      <c r="AA34" s="266"/>
      <c r="AB34" s="266"/>
      <c r="AC34" s="266"/>
      <c r="AD34" s="266"/>
      <c r="AE34" s="267"/>
      <c r="AF34" s="514" t="str">
        <f>"第55表　課税標準額段階別"&amp; LEFT(表00!AA1,6) &amp; "分所得割額等に関する調
　　　　　　　　　　　　　　　【その他の所得者】（つづき）
第9表関係　(2)所得控除額に関する調"</f>
        <v>第55表　課税標準額段階別平成29年度分所得割額等に関する調
　　　　　　　　　　　　　　　【その他の所得者】（つづき）
第9表関係　(2)所得控除額に関する調</v>
      </c>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624" t="s">
        <v>608</v>
      </c>
      <c r="CZ34" s="624"/>
      <c r="DA34" s="624"/>
      <c r="DB34" s="624"/>
      <c r="DC34" s="624"/>
      <c r="DD34" s="624"/>
      <c r="DE34" s="624"/>
      <c r="DF34" s="624"/>
      <c r="DG34" s="624"/>
      <c r="DH34" s="624"/>
      <c r="DI34" s="624"/>
      <c r="DJ34" s="624"/>
      <c r="DK34" s="290" t="str">
        <f>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7" s="152" customFormat="1" ht="13.15" customHeight="1" thickBot="1">
      <c r="A35" s="631"/>
      <c r="B35" s="631"/>
      <c r="C35" s="631"/>
      <c r="D35" s="631"/>
      <c r="E35" s="631"/>
      <c r="F35" s="631"/>
      <c r="G35" s="632"/>
      <c r="H35" s="268"/>
      <c r="I35" s="269"/>
      <c r="J35" s="269"/>
      <c r="K35" s="269"/>
      <c r="L35" s="269"/>
      <c r="M35" s="269"/>
      <c r="N35" s="269"/>
      <c r="O35" s="269"/>
      <c r="P35" s="269"/>
      <c r="Q35" s="269"/>
      <c r="R35" s="269"/>
      <c r="S35" s="269"/>
      <c r="T35" s="269"/>
      <c r="U35" s="269"/>
      <c r="V35" s="269"/>
      <c r="W35" s="269"/>
      <c r="X35" s="269"/>
      <c r="Y35" s="270"/>
      <c r="Z35" s="268"/>
      <c r="AA35" s="269"/>
      <c r="AB35" s="269"/>
      <c r="AC35" s="269"/>
      <c r="AD35" s="269"/>
      <c r="AE35" s="270"/>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617"/>
      <c r="CZ35" s="617"/>
      <c r="DA35" s="617"/>
      <c r="DB35" s="617"/>
      <c r="DC35" s="617"/>
      <c r="DD35" s="617"/>
      <c r="DE35" s="617"/>
      <c r="DF35" s="617"/>
      <c r="DG35" s="617"/>
      <c r="DH35" s="617"/>
      <c r="DI35" s="617"/>
      <c r="DJ35" s="617"/>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7" s="152" customFormat="1" ht="25.5" customHeight="1" thickBot="1">
      <c r="A36" s="651"/>
      <c r="B36" s="567"/>
      <c r="C36" s="567"/>
      <c r="D36" s="567"/>
      <c r="E36" s="567"/>
      <c r="F36" s="567"/>
      <c r="G36" s="568"/>
      <c r="H36" s="635">
        <f>H3</f>
        <v>4</v>
      </c>
      <c r="I36" s="652"/>
      <c r="J36" s="653"/>
      <c r="K36" s="635">
        <f>K3</f>
        <v>2</v>
      </c>
      <c r="L36" s="652"/>
      <c r="M36" s="653"/>
      <c r="N36" s="635">
        <f>N3</f>
        <v>2</v>
      </c>
      <c r="O36" s="652"/>
      <c r="P36" s="653"/>
      <c r="Q36" s="635">
        <f>Q3</f>
        <v>0</v>
      </c>
      <c r="R36" s="652"/>
      <c r="S36" s="653"/>
      <c r="T36" s="635">
        <f>T3</f>
        <v>2</v>
      </c>
      <c r="U36" s="652"/>
      <c r="V36" s="653"/>
      <c r="W36" s="635">
        <f>W3</f>
        <v>9</v>
      </c>
      <c r="X36" s="652"/>
      <c r="Y36" s="653"/>
      <c r="Z36" s="625">
        <v>5</v>
      </c>
      <c r="AA36" s="276"/>
      <c r="AB36" s="277"/>
      <c r="AC36" s="635">
        <v>5</v>
      </c>
      <c r="AD36" s="279"/>
      <c r="AE36" s="280"/>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617" t="s">
        <v>515</v>
      </c>
      <c r="CZ36" s="617"/>
      <c r="DA36" s="617"/>
      <c r="DB36" s="617"/>
      <c r="DC36" s="617"/>
      <c r="DD36" s="617"/>
      <c r="DE36" s="617"/>
      <c r="DF36" s="617"/>
      <c r="DG36" s="617"/>
      <c r="DH36" s="617"/>
      <c r="DI36" s="617"/>
      <c r="DJ36" s="617"/>
      <c r="DK36" s="289" t="str">
        <f>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7" ht="15" customHeight="1">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row>
    <row r="38" spans="1:137" ht="15" customHeight="1">
      <c r="AI38" s="16" t="s">
        <v>511</v>
      </c>
      <c r="AJ38" s="16" t="s">
        <v>511</v>
      </c>
      <c r="AK38" s="16" t="s">
        <v>511</v>
      </c>
      <c r="AL38" s="16" t="s">
        <v>511</v>
      </c>
      <c r="AM38" s="16" t="s">
        <v>511</v>
      </c>
      <c r="AN38" s="16" t="s">
        <v>511</v>
      </c>
      <c r="AO38" s="16" t="s">
        <v>511</v>
      </c>
      <c r="AP38" s="16" t="s">
        <v>511</v>
      </c>
      <c r="AQ38" s="16" t="s">
        <v>511</v>
      </c>
      <c r="AR38" s="16" t="s">
        <v>511</v>
      </c>
      <c r="AS38" s="16" t="s">
        <v>511</v>
      </c>
      <c r="AT38" s="16" t="s">
        <v>511</v>
      </c>
      <c r="AU38" s="16" t="s">
        <v>511</v>
      </c>
      <c r="AV38" s="16" t="s">
        <v>511</v>
      </c>
      <c r="AW38" s="16" t="s">
        <v>511</v>
      </c>
      <c r="AX38" s="16" t="s">
        <v>511</v>
      </c>
      <c r="AY38" s="16" t="s">
        <v>511</v>
      </c>
    </row>
    <row r="39" spans="1:137" ht="15" customHeight="1">
      <c r="AK39" s="271" t="s">
        <v>805</v>
      </c>
      <c r="AL39" s="271"/>
      <c r="AM39" s="271"/>
      <c r="AN39" s="271"/>
      <c r="AO39" s="271"/>
      <c r="AP39" s="271"/>
      <c r="AQ39" s="271"/>
      <c r="AR39" s="271"/>
      <c r="AS39" s="271" t="s">
        <v>806</v>
      </c>
      <c r="AT39" s="271"/>
      <c r="AU39" s="271"/>
      <c r="AV39" s="271"/>
      <c r="AW39" s="271"/>
      <c r="AX39" s="271"/>
      <c r="AY39" s="271"/>
      <c r="AZ39" s="271" t="s">
        <v>807</v>
      </c>
      <c r="BA39" s="271"/>
      <c r="BB39" s="271"/>
      <c r="BC39" s="271"/>
      <c r="BD39" s="271"/>
      <c r="BE39" s="271"/>
      <c r="BF39" s="271"/>
      <c r="BG39" s="271"/>
      <c r="BH39" s="271"/>
      <c r="BI39" s="271"/>
      <c r="BJ39" s="271" t="s">
        <v>808</v>
      </c>
      <c r="BK39" s="271"/>
      <c r="BL39" s="271"/>
      <c r="BM39" s="271"/>
      <c r="BN39" s="271"/>
      <c r="BO39" s="271"/>
      <c r="BP39" s="271"/>
      <c r="BQ39" s="271"/>
      <c r="BR39" s="271"/>
      <c r="BS39" s="271" t="s">
        <v>809</v>
      </c>
      <c r="BT39" s="271"/>
      <c r="BU39" s="271"/>
      <c r="BV39" s="271"/>
      <c r="BW39" s="271"/>
      <c r="BX39" s="271"/>
      <c r="BY39" s="271"/>
      <c r="BZ39" s="271"/>
      <c r="CA39" s="271"/>
      <c r="CB39" s="271"/>
      <c r="CC39" s="299" t="s">
        <v>810</v>
      </c>
      <c r="CD39" s="299"/>
      <c r="CE39" s="299"/>
      <c r="CF39" s="299"/>
      <c r="CG39" s="299"/>
      <c r="CH39" s="299"/>
      <c r="CI39" s="299"/>
      <c r="CJ39" s="299"/>
      <c r="CK39" s="299"/>
      <c r="CL39" s="299"/>
      <c r="CM39" s="299" t="s">
        <v>127</v>
      </c>
      <c r="CN39" s="299"/>
      <c r="CO39" s="299"/>
      <c r="CP39" s="299"/>
      <c r="CQ39" s="299"/>
      <c r="CR39" s="299"/>
      <c r="CS39" s="299"/>
      <c r="CT39" s="299"/>
      <c r="CU39" s="299"/>
      <c r="CV39" s="299" t="s">
        <v>318</v>
      </c>
      <c r="CW39" s="299"/>
      <c r="CX39" s="299"/>
      <c r="CY39" s="299"/>
      <c r="CZ39" s="299"/>
      <c r="DA39" s="299"/>
      <c r="DB39" s="299"/>
      <c r="DC39" s="299"/>
      <c r="DD39" s="299"/>
      <c r="DE39" s="299" t="s">
        <v>319</v>
      </c>
      <c r="DF39" s="299"/>
      <c r="DG39" s="299"/>
      <c r="DH39" s="299"/>
      <c r="DI39" s="299"/>
      <c r="DJ39" s="299"/>
      <c r="DK39" s="299"/>
      <c r="DL39" s="299"/>
      <c r="DM39" s="299"/>
    </row>
    <row r="40" spans="1:137" ht="15" customHeight="1">
      <c r="A40" s="522" t="s">
        <v>803</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829</v>
      </c>
      <c r="AC40" s="201"/>
      <c r="AD40" s="201"/>
      <c r="AE40" s="201"/>
      <c r="AF40" s="201"/>
      <c r="AG40" s="201"/>
      <c r="AH40" s="201"/>
      <c r="AI40" s="201"/>
      <c r="AJ40" s="202"/>
      <c r="AK40" s="200" t="s">
        <v>205</v>
      </c>
      <c r="AL40" s="201"/>
      <c r="AM40" s="201"/>
      <c r="AN40" s="201"/>
      <c r="AO40" s="201"/>
      <c r="AP40" s="201"/>
      <c r="AQ40" s="201"/>
      <c r="AR40" s="202"/>
      <c r="AS40" s="200" t="s">
        <v>434</v>
      </c>
      <c r="AT40" s="201"/>
      <c r="AU40" s="201"/>
      <c r="AV40" s="201"/>
      <c r="AW40" s="201"/>
      <c r="AX40" s="201"/>
      <c r="AY40" s="202"/>
      <c r="AZ40" s="200" t="s">
        <v>435</v>
      </c>
      <c r="BA40" s="201"/>
      <c r="BB40" s="201"/>
      <c r="BC40" s="201"/>
      <c r="BD40" s="201"/>
      <c r="BE40" s="201"/>
      <c r="BF40" s="201"/>
      <c r="BG40" s="201"/>
      <c r="BH40" s="201"/>
      <c r="BI40" s="202"/>
      <c r="BJ40" s="200" t="s">
        <v>206</v>
      </c>
      <c r="BK40" s="201"/>
      <c r="BL40" s="201"/>
      <c r="BM40" s="201"/>
      <c r="BN40" s="201"/>
      <c r="BO40" s="201"/>
      <c r="BP40" s="201"/>
      <c r="BQ40" s="201"/>
      <c r="BR40" s="202"/>
      <c r="BS40" s="200" t="s">
        <v>436</v>
      </c>
      <c r="BT40" s="201"/>
      <c r="BU40" s="201"/>
      <c r="BV40" s="201"/>
      <c r="BW40" s="201"/>
      <c r="BX40" s="201"/>
      <c r="BY40" s="201"/>
      <c r="BZ40" s="201"/>
      <c r="CA40" s="201"/>
      <c r="CB40" s="202"/>
      <c r="CC40" s="200" t="s">
        <v>437</v>
      </c>
      <c r="CD40" s="201"/>
      <c r="CE40" s="201"/>
      <c r="CF40" s="201"/>
      <c r="CG40" s="201"/>
      <c r="CH40" s="201"/>
      <c r="CI40" s="201"/>
      <c r="CJ40" s="201"/>
      <c r="CK40" s="201"/>
      <c r="CL40" s="202"/>
      <c r="CM40" s="358" t="s">
        <v>207</v>
      </c>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row>
    <row r="41" spans="1:137" ht="1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1"/>
      <c r="AS41" s="219"/>
      <c r="AT41" s="220"/>
      <c r="AU41" s="220"/>
      <c r="AV41" s="220"/>
      <c r="AW41" s="220"/>
      <c r="AX41" s="220"/>
      <c r="AY41" s="221"/>
      <c r="AZ41" s="219"/>
      <c r="BA41" s="220"/>
      <c r="BB41" s="220"/>
      <c r="BC41" s="220"/>
      <c r="BD41" s="220"/>
      <c r="BE41" s="220"/>
      <c r="BF41" s="220"/>
      <c r="BG41" s="220"/>
      <c r="BH41" s="220"/>
      <c r="BI41" s="221"/>
      <c r="BJ41" s="219"/>
      <c r="BK41" s="220"/>
      <c r="BL41" s="220"/>
      <c r="BM41" s="220"/>
      <c r="BN41" s="220"/>
      <c r="BO41" s="220"/>
      <c r="BP41" s="220"/>
      <c r="BQ41" s="220"/>
      <c r="BR41" s="221"/>
      <c r="BS41" s="219"/>
      <c r="BT41" s="220"/>
      <c r="BU41" s="220"/>
      <c r="BV41" s="220"/>
      <c r="BW41" s="220"/>
      <c r="BX41" s="220"/>
      <c r="BY41" s="220"/>
      <c r="BZ41" s="220"/>
      <c r="CA41" s="220"/>
      <c r="CB41" s="221"/>
      <c r="CC41" s="219"/>
      <c r="CD41" s="220"/>
      <c r="CE41" s="220"/>
      <c r="CF41" s="220"/>
      <c r="CG41" s="220"/>
      <c r="CH41" s="220"/>
      <c r="CI41" s="220"/>
      <c r="CJ41" s="220"/>
      <c r="CK41" s="220"/>
      <c r="CL41" s="221"/>
      <c r="CM41" s="623" t="s">
        <v>623</v>
      </c>
      <c r="CN41" s="623"/>
      <c r="CO41" s="623"/>
      <c r="CP41" s="623"/>
      <c r="CQ41" s="623"/>
      <c r="CR41" s="623"/>
      <c r="CS41" s="623"/>
      <c r="CT41" s="623"/>
      <c r="CU41" s="623"/>
      <c r="CV41" s="623"/>
      <c r="CW41" s="623"/>
      <c r="CX41" s="623"/>
      <c r="CY41" s="623"/>
      <c r="CZ41" s="623"/>
      <c r="DA41" s="623"/>
      <c r="DB41" s="623"/>
      <c r="DC41" s="623"/>
      <c r="DD41" s="623"/>
      <c r="DE41" s="623"/>
      <c r="DF41" s="623"/>
      <c r="DG41" s="623"/>
      <c r="DH41" s="623"/>
      <c r="DI41" s="623"/>
      <c r="DJ41" s="623"/>
      <c r="DK41" s="623"/>
      <c r="DL41" s="623"/>
      <c r="DM41" s="623"/>
    </row>
    <row r="42" spans="1:137"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1"/>
      <c r="AS42" s="219"/>
      <c r="AT42" s="220"/>
      <c r="AU42" s="220"/>
      <c r="AV42" s="220"/>
      <c r="AW42" s="220"/>
      <c r="AX42" s="220"/>
      <c r="AY42" s="221"/>
      <c r="AZ42" s="219"/>
      <c r="BA42" s="220"/>
      <c r="BB42" s="220"/>
      <c r="BC42" s="220"/>
      <c r="BD42" s="220"/>
      <c r="BE42" s="220"/>
      <c r="BF42" s="220"/>
      <c r="BG42" s="220"/>
      <c r="BH42" s="220"/>
      <c r="BI42" s="221"/>
      <c r="BJ42" s="219"/>
      <c r="BK42" s="220"/>
      <c r="BL42" s="220"/>
      <c r="BM42" s="220"/>
      <c r="BN42" s="220"/>
      <c r="BO42" s="220"/>
      <c r="BP42" s="220"/>
      <c r="BQ42" s="220"/>
      <c r="BR42" s="221"/>
      <c r="BS42" s="219"/>
      <c r="BT42" s="220"/>
      <c r="BU42" s="220"/>
      <c r="BV42" s="220"/>
      <c r="BW42" s="220"/>
      <c r="BX42" s="220"/>
      <c r="BY42" s="220"/>
      <c r="BZ42" s="220"/>
      <c r="CA42" s="220"/>
      <c r="CB42" s="221"/>
      <c r="CC42" s="219"/>
      <c r="CD42" s="220"/>
      <c r="CE42" s="220"/>
      <c r="CF42" s="220"/>
      <c r="CG42" s="220"/>
      <c r="CH42" s="220"/>
      <c r="CI42" s="220"/>
      <c r="CJ42" s="220"/>
      <c r="CK42" s="220"/>
      <c r="CL42" s="221"/>
      <c r="CM42" s="200" t="s">
        <v>624</v>
      </c>
      <c r="CN42" s="201"/>
      <c r="CO42" s="201"/>
      <c r="CP42" s="201"/>
      <c r="CQ42" s="201"/>
      <c r="CR42" s="201"/>
      <c r="CS42" s="201"/>
      <c r="CT42" s="201"/>
      <c r="CU42" s="202"/>
      <c r="CV42" s="200" t="s">
        <v>625</v>
      </c>
      <c r="CW42" s="201"/>
      <c r="CX42" s="201"/>
      <c r="CY42" s="201"/>
      <c r="CZ42" s="201"/>
      <c r="DA42" s="201"/>
      <c r="DB42" s="201"/>
      <c r="DC42" s="201"/>
      <c r="DD42" s="202"/>
      <c r="DE42" s="200" t="s">
        <v>376</v>
      </c>
      <c r="DF42" s="201"/>
      <c r="DG42" s="201"/>
      <c r="DH42" s="201"/>
      <c r="DI42" s="201"/>
      <c r="DJ42" s="201"/>
      <c r="DK42" s="201"/>
      <c r="DL42" s="201"/>
      <c r="DM42" s="202"/>
    </row>
    <row r="43" spans="1:137"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1"/>
      <c r="AS43" s="219"/>
      <c r="AT43" s="220"/>
      <c r="AU43" s="220"/>
      <c r="AV43" s="220"/>
      <c r="AW43" s="220"/>
      <c r="AX43" s="220"/>
      <c r="AY43" s="221"/>
      <c r="AZ43" s="219"/>
      <c r="BA43" s="220"/>
      <c r="BB43" s="220"/>
      <c r="BC43" s="220"/>
      <c r="BD43" s="220"/>
      <c r="BE43" s="220"/>
      <c r="BF43" s="220"/>
      <c r="BG43" s="220"/>
      <c r="BH43" s="220"/>
      <c r="BI43" s="221"/>
      <c r="BJ43" s="219"/>
      <c r="BK43" s="220"/>
      <c r="BL43" s="220"/>
      <c r="BM43" s="220"/>
      <c r="BN43" s="220"/>
      <c r="BO43" s="220"/>
      <c r="BP43" s="220"/>
      <c r="BQ43" s="220"/>
      <c r="BR43" s="221"/>
      <c r="BS43" s="219"/>
      <c r="BT43" s="220"/>
      <c r="BU43" s="220"/>
      <c r="BV43" s="220"/>
      <c r="BW43" s="220"/>
      <c r="BX43" s="220"/>
      <c r="BY43" s="220"/>
      <c r="BZ43" s="220"/>
      <c r="CA43" s="220"/>
      <c r="CB43" s="221"/>
      <c r="CC43" s="219"/>
      <c r="CD43" s="220"/>
      <c r="CE43" s="220"/>
      <c r="CF43" s="220"/>
      <c r="CG43" s="220"/>
      <c r="CH43" s="220"/>
      <c r="CI43" s="220"/>
      <c r="CJ43" s="220"/>
      <c r="CK43" s="220"/>
      <c r="CL43" s="221"/>
      <c r="CM43" s="219"/>
      <c r="CN43" s="220"/>
      <c r="CO43" s="220"/>
      <c r="CP43" s="220"/>
      <c r="CQ43" s="220"/>
      <c r="CR43" s="220"/>
      <c r="CS43" s="220"/>
      <c r="CT43" s="220"/>
      <c r="CU43" s="221"/>
      <c r="CV43" s="219"/>
      <c r="CW43" s="220"/>
      <c r="CX43" s="220"/>
      <c r="CY43" s="220"/>
      <c r="CZ43" s="220"/>
      <c r="DA43" s="220"/>
      <c r="DB43" s="220"/>
      <c r="DC43" s="220"/>
      <c r="DD43" s="221"/>
      <c r="DE43" s="219"/>
      <c r="DF43" s="220"/>
      <c r="DG43" s="220"/>
      <c r="DH43" s="220"/>
      <c r="DI43" s="220"/>
      <c r="DJ43" s="220"/>
      <c r="DK43" s="220"/>
      <c r="DL43" s="220"/>
      <c r="DM43" s="221"/>
    </row>
    <row r="44" spans="1:137"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1"/>
      <c r="AS44" s="219"/>
      <c r="AT44" s="220"/>
      <c r="AU44" s="220"/>
      <c r="AV44" s="220"/>
      <c r="AW44" s="220"/>
      <c r="AX44" s="220"/>
      <c r="AY44" s="221"/>
      <c r="AZ44" s="219"/>
      <c r="BA44" s="220"/>
      <c r="BB44" s="220"/>
      <c r="BC44" s="220"/>
      <c r="BD44" s="220"/>
      <c r="BE44" s="220"/>
      <c r="BF44" s="220"/>
      <c r="BG44" s="220"/>
      <c r="BH44" s="220"/>
      <c r="BI44" s="221"/>
      <c r="BJ44" s="219"/>
      <c r="BK44" s="220"/>
      <c r="BL44" s="220"/>
      <c r="BM44" s="220"/>
      <c r="BN44" s="220"/>
      <c r="BO44" s="220"/>
      <c r="BP44" s="220"/>
      <c r="BQ44" s="220"/>
      <c r="BR44" s="221"/>
      <c r="BS44" s="219"/>
      <c r="BT44" s="220"/>
      <c r="BU44" s="220"/>
      <c r="BV44" s="220"/>
      <c r="BW44" s="220"/>
      <c r="BX44" s="220"/>
      <c r="BY44" s="220"/>
      <c r="BZ44" s="220"/>
      <c r="CA44" s="220"/>
      <c r="CB44" s="221"/>
      <c r="CC44" s="219"/>
      <c r="CD44" s="220"/>
      <c r="CE44" s="220"/>
      <c r="CF44" s="220"/>
      <c r="CG44" s="220"/>
      <c r="CH44" s="220"/>
      <c r="CI44" s="220"/>
      <c r="CJ44" s="220"/>
      <c r="CK44" s="220"/>
      <c r="CL44" s="221"/>
      <c r="CM44" s="219"/>
      <c r="CN44" s="220"/>
      <c r="CO44" s="220"/>
      <c r="CP44" s="220"/>
      <c r="CQ44" s="220"/>
      <c r="CR44" s="220"/>
      <c r="CS44" s="220"/>
      <c r="CT44" s="220"/>
      <c r="CU44" s="221"/>
      <c r="CV44" s="219"/>
      <c r="CW44" s="220"/>
      <c r="CX44" s="220"/>
      <c r="CY44" s="220"/>
      <c r="CZ44" s="220"/>
      <c r="DA44" s="220"/>
      <c r="DB44" s="220"/>
      <c r="DC44" s="220"/>
      <c r="DD44" s="221"/>
      <c r="DE44" s="219"/>
      <c r="DF44" s="220"/>
      <c r="DG44" s="220"/>
      <c r="DH44" s="220"/>
      <c r="DI44" s="220"/>
      <c r="DJ44" s="220"/>
      <c r="DK44" s="220"/>
      <c r="DL44" s="220"/>
      <c r="DM44" s="221"/>
    </row>
    <row r="45" spans="1:137"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413"/>
      <c r="AC45" s="414"/>
      <c r="AD45" s="414"/>
      <c r="AE45" s="414"/>
      <c r="AF45" s="414"/>
      <c r="AG45" s="414"/>
      <c r="AH45" s="414"/>
      <c r="AI45" s="414"/>
      <c r="AJ45" s="415"/>
      <c r="AK45" s="535" t="s">
        <v>340</v>
      </c>
      <c r="AL45" s="536"/>
      <c r="AM45" s="536"/>
      <c r="AN45" s="536"/>
      <c r="AO45" s="536"/>
      <c r="AP45" s="536"/>
      <c r="AQ45" s="536"/>
      <c r="AR45" s="537"/>
      <c r="AS45" s="535" t="s">
        <v>340</v>
      </c>
      <c r="AT45" s="536"/>
      <c r="AU45" s="536"/>
      <c r="AV45" s="536"/>
      <c r="AW45" s="536"/>
      <c r="AX45" s="536"/>
      <c r="AY45" s="536"/>
      <c r="AZ45" s="535" t="s">
        <v>340</v>
      </c>
      <c r="BA45" s="536"/>
      <c r="BB45" s="536"/>
      <c r="BC45" s="536"/>
      <c r="BD45" s="536"/>
      <c r="BE45" s="536"/>
      <c r="BF45" s="536"/>
      <c r="BG45" s="536"/>
      <c r="BH45" s="536"/>
      <c r="BI45" s="537"/>
      <c r="BJ45" s="535" t="s">
        <v>340</v>
      </c>
      <c r="BK45" s="536"/>
      <c r="BL45" s="536"/>
      <c r="BM45" s="536"/>
      <c r="BN45" s="536"/>
      <c r="BO45" s="536"/>
      <c r="BP45" s="536"/>
      <c r="BQ45" s="536"/>
      <c r="BR45" s="536"/>
      <c r="BS45" s="535" t="s">
        <v>340</v>
      </c>
      <c r="BT45" s="536"/>
      <c r="BU45" s="536"/>
      <c r="BV45" s="536"/>
      <c r="BW45" s="536"/>
      <c r="BX45" s="536"/>
      <c r="BY45" s="536"/>
      <c r="BZ45" s="536"/>
      <c r="CA45" s="536"/>
      <c r="CB45" s="537"/>
      <c r="CC45" s="535" t="s">
        <v>340</v>
      </c>
      <c r="CD45" s="536"/>
      <c r="CE45" s="536"/>
      <c r="CF45" s="536"/>
      <c r="CG45" s="536"/>
      <c r="CH45" s="536"/>
      <c r="CI45" s="536"/>
      <c r="CJ45" s="536"/>
      <c r="CK45" s="536"/>
      <c r="CL45" s="537"/>
      <c r="CM45" s="535" t="s">
        <v>340</v>
      </c>
      <c r="CN45" s="536"/>
      <c r="CO45" s="536"/>
      <c r="CP45" s="536"/>
      <c r="CQ45" s="536"/>
      <c r="CR45" s="536"/>
      <c r="CS45" s="536"/>
      <c r="CT45" s="536"/>
      <c r="CU45" s="536"/>
      <c r="CV45" s="535" t="s">
        <v>340</v>
      </c>
      <c r="CW45" s="536"/>
      <c r="CX45" s="536"/>
      <c r="CY45" s="536"/>
      <c r="CZ45" s="536"/>
      <c r="DA45" s="536"/>
      <c r="DB45" s="536"/>
      <c r="DC45" s="536"/>
      <c r="DD45" s="536"/>
      <c r="DE45" s="535" t="s">
        <v>340</v>
      </c>
      <c r="DF45" s="536"/>
      <c r="DG45" s="536"/>
      <c r="DH45" s="536"/>
      <c r="DI45" s="536"/>
      <c r="DJ45" s="536"/>
      <c r="DK45" s="536"/>
      <c r="DL45" s="536"/>
      <c r="DM45" s="537"/>
    </row>
    <row r="46" spans="1:137" ht="22.5" customHeight="1">
      <c r="A46" s="433" t="s">
        <v>1</v>
      </c>
      <c r="B46" s="547"/>
      <c r="C46" s="547"/>
      <c r="D46" s="547"/>
      <c r="E46" s="547"/>
      <c r="F46" s="556"/>
      <c r="G46" s="245" t="s">
        <v>2</v>
      </c>
      <c r="H46" s="246"/>
      <c r="I46" s="246"/>
      <c r="J46" s="246"/>
      <c r="K46" s="246"/>
      <c r="L46" s="246"/>
      <c r="M46" s="246"/>
      <c r="N46" s="246"/>
      <c r="O46" s="246"/>
      <c r="P46" s="246"/>
      <c r="Q46" s="246"/>
      <c r="R46" s="246"/>
      <c r="S46" s="246"/>
      <c r="T46" s="246"/>
      <c r="U46" s="246"/>
      <c r="V46" s="246"/>
      <c r="W46" s="246"/>
      <c r="X46" s="246"/>
      <c r="Y46" s="246"/>
      <c r="Z46" s="246"/>
      <c r="AA46" s="513"/>
      <c r="AB46" s="606">
        <v>0</v>
      </c>
      <c r="AC46" s="603"/>
      <c r="AD46" s="607"/>
      <c r="AE46" s="602">
        <v>1</v>
      </c>
      <c r="AF46" s="603"/>
      <c r="AG46" s="607"/>
      <c r="AH46" s="602">
        <v>1</v>
      </c>
      <c r="AI46" s="603"/>
      <c r="AJ46" s="604"/>
      <c r="AK46" s="1505">
        <v>27</v>
      </c>
      <c r="AL46" s="658"/>
      <c r="AM46" s="658"/>
      <c r="AN46" s="658"/>
      <c r="AO46" s="658"/>
      <c r="AP46" s="658"/>
      <c r="AQ46" s="658"/>
      <c r="AR46" s="659"/>
      <c r="AS46" s="1505">
        <v>52886</v>
      </c>
      <c r="AT46" s="658"/>
      <c r="AU46" s="658"/>
      <c r="AV46" s="658"/>
      <c r="AW46" s="658"/>
      <c r="AX46" s="658"/>
      <c r="AY46" s="659"/>
      <c r="AZ46" s="1447">
        <v>241500</v>
      </c>
      <c r="BA46" s="1447"/>
      <c r="BB46" s="1447"/>
      <c r="BC46" s="1447"/>
      <c r="BD46" s="1447"/>
      <c r="BE46" s="1447"/>
      <c r="BF46" s="1447"/>
      <c r="BG46" s="1447"/>
      <c r="BH46" s="1447"/>
      <c r="BI46" s="1447"/>
      <c r="BJ46" s="1447">
        <v>1020</v>
      </c>
      <c r="BK46" s="1447"/>
      <c r="BL46" s="1447"/>
      <c r="BM46" s="1447"/>
      <c r="BN46" s="1447"/>
      <c r="BO46" s="1447"/>
      <c r="BP46" s="1447"/>
      <c r="BQ46" s="1447"/>
      <c r="BR46" s="1447"/>
      <c r="BS46" s="1447">
        <v>27209</v>
      </c>
      <c r="BT46" s="1447"/>
      <c r="BU46" s="1447"/>
      <c r="BV46" s="1447"/>
      <c r="BW46" s="1447"/>
      <c r="BX46" s="1447"/>
      <c r="BY46" s="1447"/>
      <c r="BZ46" s="1447"/>
      <c r="CA46" s="1447"/>
      <c r="CB46" s="1505"/>
      <c r="CC46" s="1447">
        <v>1769</v>
      </c>
      <c r="CD46" s="605"/>
      <c r="CE46" s="605"/>
      <c r="CF46" s="605"/>
      <c r="CG46" s="605"/>
      <c r="CH46" s="605"/>
      <c r="CI46" s="605"/>
      <c r="CJ46" s="605"/>
      <c r="CK46" s="605"/>
      <c r="CL46" s="605"/>
      <c r="CM46" s="1447">
        <v>14560</v>
      </c>
      <c r="CN46" s="1447"/>
      <c r="CO46" s="1447"/>
      <c r="CP46" s="1447"/>
      <c r="CQ46" s="1447"/>
      <c r="CR46" s="1447"/>
      <c r="CS46" s="1447"/>
      <c r="CT46" s="1447"/>
      <c r="CU46" s="1447"/>
      <c r="CV46" s="1447">
        <v>16500</v>
      </c>
      <c r="CW46" s="1447"/>
      <c r="CX46" s="1447"/>
      <c r="CY46" s="1447"/>
      <c r="CZ46" s="1447"/>
      <c r="DA46" s="1447"/>
      <c r="DB46" s="1447"/>
      <c r="DC46" s="1447"/>
      <c r="DD46" s="1447"/>
      <c r="DE46" s="347">
        <f t="shared" ref="DE46:DE55" si="1">SUM(CM46:DD46)</f>
        <v>31060</v>
      </c>
      <c r="DF46" s="347"/>
      <c r="DG46" s="347"/>
      <c r="DH46" s="347"/>
      <c r="DI46" s="347"/>
      <c r="DJ46" s="347"/>
      <c r="DK46" s="347"/>
      <c r="DL46" s="347"/>
      <c r="DM46" s="492"/>
    </row>
    <row r="47" spans="1:137" ht="15" customHeight="1">
      <c r="A47" s="550"/>
      <c r="B47" s="557"/>
      <c r="C47" s="557"/>
      <c r="D47" s="557"/>
      <c r="E47" s="557"/>
      <c r="F47" s="558"/>
      <c r="G47" s="245" t="s">
        <v>3</v>
      </c>
      <c r="H47" s="246"/>
      <c r="I47" s="246"/>
      <c r="J47" s="246"/>
      <c r="K47" s="246"/>
      <c r="L47" s="246"/>
      <c r="M47" s="246"/>
      <c r="N47" s="246"/>
      <c r="O47" s="246"/>
      <c r="P47" s="246"/>
      <c r="Q47" s="246"/>
      <c r="R47" s="246"/>
      <c r="S47" s="246"/>
      <c r="T47" s="246"/>
      <c r="U47" s="246"/>
      <c r="V47" s="246"/>
      <c r="W47" s="246"/>
      <c r="X47" s="246"/>
      <c r="Y47" s="246"/>
      <c r="Z47" s="246"/>
      <c r="AA47" s="513"/>
      <c r="AB47" s="601">
        <v>0</v>
      </c>
      <c r="AC47" s="599"/>
      <c r="AD47" s="600"/>
      <c r="AE47" s="598">
        <v>2</v>
      </c>
      <c r="AF47" s="599"/>
      <c r="AG47" s="600"/>
      <c r="AH47" s="598">
        <v>1</v>
      </c>
      <c r="AI47" s="599"/>
      <c r="AJ47" s="608"/>
      <c r="AK47" s="1518">
        <v>448</v>
      </c>
      <c r="AL47" s="660"/>
      <c r="AM47" s="660"/>
      <c r="AN47" s="660"/>
      <c r="AO47" s="660"/>
      <c r="AP47" s="660"/>
      <c r="AQ47" s="660"/>
      <c r="AR47" s="661"/>
      <c r="AS47" s="1518">
        <v>326451</v>
      </c>
      <c r="AT47" s="660"/>
      <c r="AU47" s="660"/>
      <c r="AV47" s="660"/>
      <c r="AW47" s="660"/>
      <c r="AX47" s="660"/>
      <c r="AY47" s="661"/>
      <c r="AZ47" s="1448">
        <v>2319003</v>
      </c>
      <c r="BA47" s="1448"/>
      <c r="BB47" s="1448"/>
      <c r="BC47" s="1448"/>
      <c r="BD47" s="1448"/>
      <c r="BE47" s="1448"/>
      <c r="BF47" s="1448"/>
      <c r="BG47" s="1448"/>
      <c r="BH47" s="1448"/>
      <c r="BI47" s="1448"/>
      <c r="BJ47" s="1448">
        <v>10175</v>
      </c>
      <c r="BK47" s="1448"/>
      <c r="BL47" s="1448"/>
      <c r="BM47" s="1448"/>
      <c r="BN47" s="1448"/>
      <c r="BO47" s="1448"/>
      <c r="BP47" s="1448"/>
      <c r="BQ47" s="1448"/>
      <c r="BR47" s="1448"/>
      <c r="BS47" s="1448">
        <v>209116</v>
      </c>
      <c r="BT47" s="1448"/>
      <c r="BU47" s="1448"/>
      <c r="BV47" s="1448"/>
      <c r="BW47" s="1448"/>
      <c r="BX47" s="1448"/>
      <c r="BY47" s="1448"/>
      <c r="BZ47" s="1448"/>
      <c r="CA47" s="1448"/>
      <c r="CB47" s="1518"/>
      <c r="CC47" s="1448">
        <v>12313</v>
      </c>
      <c r="CD47" s="619"/>
      <c r="CE47" s="619"/>
      <c r="CF47" s="619"/>
      <c r="CG47" s="619"/>
      <c r="CH47" s="619"/>
      <c r="CI47" s="619"/>
      <c r="CJ47" s="619"/>
      <c r="CK47" s="619"/>
      <c r="CL47" s="619"/>
      <c r="CM47" s="1448">
        <v>134940</v>
      </c>
      <c r="CN47" s="1448"/>
      <c r="CO47" s="1448"/>
      <c r="CP47" s="1448"/>
      <c r="CQ47" s="1448"/>
      <c r="CR47" s="1448"/>
      <c r="CS47" s="1448"/>
      <c r="CT47" s="1448"/>
      <c r="CU47" s="1448"/>
      <c r="CV47" s="1448">
        <v>98700</v>
      </c>
      <c r="CW47" s="1448"/>
      <c r="CX47" s="1448"/>
      <c r="CY47" s="1448"/>
      <c r="CZ47" s="1448"/>
      <c r="DA47" s="1448"/>
      <c r="DB47" s="1448"/>
      <c r="DC47" s="1448"/>
      <c r="DD47" s="1448"/>
      <c r="DE47" s="330">
        <f t="shared" si="1"/>
        <v>233640</v>
      </c>
      <c r="DF47" s="330"/>
      <c r="DG47" s="330"/>
      <c r="DH47" s="330"/>
      <c r="DI47" s="330"/>
      <c r="DJ47" s="330"/>
      <c r="DK47" s="330"/>
      <c r="DL47" s="330"/>
      <c r="DM47" s="493"/>
    </row>
    <row r="48" spans="1:137" ht="15" customHeight="1">
      <c r="A48" s="550"/>
      <c r="B48" s="557"/>
      <c r="C48" s="557"/>
      <c r="D48" s="557"/>
      <c r="E48" s="557"/>
      <c r="F48" s="558"/>
      <c r="G48" s="245" t="s">
        <v>4</v>
      </c>
      <c r="H48" s="246"/>
      <c r="I48" s="246"/>
      <c r="J48" s="246"/>
      <c r="K48" s="246"/>
      <c r="L48" s="246"/>
      <c r="M48" s="246"/>
      <c r="N48" s="246"/>
      <c r="O48" s="246"/>
      <c r="P48" s="246"/>
      <c r="Q48" s="246"/>
      <c r="R48" s="246"/>
      <c r="S48" s="246"/>
      <c r="T48" s="246"/>
      <c r="U48" s="246"/>
      <c r="V48" s="246"/>
      <c r="W48" s="246"/>
      <c r="X48" s="246"/>
      <c r="Y48" s="246"/>
      <c r="Z48" s="246"/>
      <c r="AA48" s="513"/>
      <c r="AB48" s="601">
        <v>0</v>
      </c>
      <c r="AC48" s="599"/>
      <c r="AD48" s="600"/>
      <c r="AE48" s="598">
        <v>3</v>
      </c>
      <c r="AF48" s="599"/>
      <c r="AG48" s="600"/>
      <c r="AH48" s="598">
        <v>1</v>
      </c>
      <c r="AI48" s="599"/>
      <c r="AJ48" s="608"/>
      <c r="AK48" s="1518"/>
      <c r="AL48" s="660"/>
      <c r="AM48" s="660"/>
      <c r="AN48" s="660"/>
      <c r="AO48" s="660"/>
      <c r="AP48" s="660"/>
      <c r="AQ48" s="660"/>
      <c r="AR48" s="661"/>
      <c r="AS48" s="1518">
        <v>78810</v>
      </c>
      <c r="AT48" s="660"/>
      <c r="AU48" s="660"/>
      <c r="AV48" s="660"/>
      <c r="AW48" s="660"/>
      <c r="AX48" s="660"/>
      <c r="AY48" s="661"/>
      <c r="AZ48" s="1448">
        <v>717960</v>
      </c>
      <c r="BA48" s="1448"/>
      <c r="BB48" s="1448"/>
      <c r="BC48" s="1448"/>
      <c r="BD48" s="1448"/>
      <c r="BE48" s="1448"/>
      <c r="BF48" s="1448"/>
      <c r="BG48" s="1448"/>
      <c r="BH48" s="1448"/>
      <c r="BI48" s="1448"/>
      <c r="BJ48" s="1448">
        <v>4750</v>
      </c>
      <c r="BK48" s="1448"/>
      <c r="BL48" s="1448"/>
      <c r="BM48" s="1448"/>
      <c r="BN48" s="1448"/>
      <c r="BO48" s="1448"/>
      <c r="BP48" s="1448"/>
      <c r="BQ48" s="1448"/>
      <c r="BR48" s="1448"/>
      <c r="BS48" s="1448">
        <v>54084</v>
      </c>
      <c r="BT48" s="1448"/>
      <c r="BU48" s="1448"/>
      <c r="BV48" s="1448"/>
      <c r="BW48" s="1448"/>
      <c r="BX48" s="1448"/>
      <c r="BY48" s="1448"/>
      <c r="BZ48" s="1448"/>
      <c r="CA48" s="1448"/>
      <c r="CB48" s="1518"/>
      <c r="CC48" s="1448">
        <v>3276</v>
      </c>
      <c r="CD48" s="619"/>
      <c r="CE48" s="619"/>
      <c r="CF48" s="619"/>
      <c r="CG48" s="619"/>
      <c r="CH48" s="619"/>
      <c r="CI48" s="619"/>
      <c r="CJ48" s="619"/>
      <c r="CK48" s="619"/>
      <c r="CL48" s="619"/>
      <c r="CM48" s="1448">
        <v>22620</v>
      </c>
      <c r="CN48" s="1448"/>
      <c r="CO48" s="1448"/>
      <c r="CP48" s="1448"/>
      <c r="CQ48" s="1448"/>
      <c r="CR48" s="1448"/>
      <c r="CS48" s="1448"/>
      <c r="CT48" s="1448"/>
      <c r="CU48" s="1448"/>
      <c r="CV48" s="1448">
        <v>16800</v>
      </c>
      <c r="CW48" s="1448"/>
      <c r="CX48" s="1448"/>
      <c r="CY48" s="1448"/>
      <c r="CZ48" s="1448"/>
      <c r="DA48" s="1448"/>
      <c r="DB48" s="1448"/>
      <c r="DC48" s="1448"/>
      <c r="DD48" s="1448"/>
      <c r="DE48" s="330">
        <f t="shared" si="1"/>
        <v>39420</v>
      </c>
      <c r="DF48" s="330"/>
      <c r="DG48" s="330"/>
      <c r="DH48" s="330"/>
      <c r="DI48" s="330"/>
      <c r="DJ48" s="330"/>
      <c r="DK48" s="330"/>
      <c r="DL48" s="330"/>
      <c r="DM48" s="493"/>
    </row>
    <row r="49" spans="1:117" ht="15" customHeight="1">
      <c r="A49" s="550"/>
      <c r="B49" s="557"/>
      <c r="C49" s="557"/>
      <c r="D49" s="557"/>
      <c r="E49" s="557"/>
      <c r="F49" s="558"/>
      <c r="G49" s="245" t="s">
        <v>5</v>
      </c>
      <c r="H49" s="246"/>
      <c r="I49" s="246"/>
      <c r="J49" s="246"/>
      <c r="K49" s="246"/>
      <c r="L49" s="246"/>
      <c r="M49" s="246"/>
      <c r="N49" s="246"/>
      <c r="O49" s="246"/>
      <c r="P49" s="246"/>
      <c r="Q49" s="246"/>
      <c r="R49" s="246"/>
      <c r="S49" s="246"/>
      <c r="T49" s="246"/>
      <c r="U49" s="246"/>
      <c r="V49" s="246"/>
      <c r="W49" s="246"/>
      <c r="X49" s="246"/>
      <c r="Y49" s="246"/>
      <c r="Z49" s="246"/>
      <c r="AA49" s="513"/>
      <c r="AB49" s="601">
        <v>0</v>
      </c>
      <c r="AC49" s="599"/>
      <c r="AD49" s="600"/>
      <c r="AE49" s="598">
        <v>4</v>
      </c>
      <c r="AF49" s="599"/>
      <c r="AG49" s="600"/>
      <c r="AH49" s="598">
        <v>1</v>
      </c>
      <c r="AI49" s="599"/>
      <c r="AJ49" s="608"/>
      <c r="AK49" s="1518"/>
      <c r="AL49" s="660"/>
      <c r="AM49" s="660"/>
      <c r="AN49" s="660"/>
      <c r="AO49" s="660"/>
      <c r="AP49" s="660"/>
      <c r="AQ49" s="660"/>
      <c r="AR49" s="661"/>
      <c r="AS49" s="1518">
        <v>29167</v>
      </c>
      <c r="AT49" s="660"/>
      <c r="AU49" s="660"/>
      <c r="AV49" s="660"/>
      <c r="AW49" s="660"/>
      <c r="AX49" s="660"/>
      <c r="AY49" s="661"/>
      <c r="AZ49" s="1448">
        <v>181958</v>
      </c>
      <c r="BA49" s="1448"/>
      <c r="BB49" s="1448"/>
      <c r="BC49" s="1448"/>
      <c r="BD49" s="1448"/>
      <c r="BE49" s="1448"/>
      <c r="BF49" s="1448"/>
      <c r="BG49" s="1448"/>
      <c r="BH49" s="1448"/>
      <c r="BI49" s="1448"/>
      <c r="BJ49" s="1448">
        <v>7972</v>
      </c>
      <c r="BK49" s="1448"/>
      <c r="BL49" s="1448"/>
      <c r="BM49" s="1448"/>
      <c r="BN49" s="1448"/>
      <c r="BO49" s="1448"/>
      <c r="BP49" s="1448"/>
      <c r="BQ49" s="1448"/>
      <c r="BR49" s="1448"/>
      <c r="BS49" s="1448">
        <v>14828</v>
      </c>
      <c r="BT49" s="1448"/>
      <c r="BU49" s="1448"/>
      <c r="BV49" s="1448"/>
      <c r="BW49" s="1448"/>
      <c r="BX49" s="1448"/>
      <c r="BY49" s="1448"/>
      <c r="BZ49" s="1448"/>
      <c r="CA49" s="1448"/>
      <c r="CB49" s="1518"/>
      <c r="CC49" s="1448">
        <v>1043</v>
      </c>
      <c r="CD49" s="619"/>
      <c r="CE49" s="619"/>
      <c r="CF49" s="619"/>
      <c r="CG49" s="619"/>
      <c r="CH49" s="619"/>
      <c r="CI49" s="619"/>
      <c r="CJ49" s="619"/>
      <c r="CK49" s="619"/>
      <c r="CL49" s="619"/>
      <c r="CM49" s="1448">
        <v>7280</v>
      </c>
      <c r="CN49" s="1448"/>
      <c r="CO49" s="1448"/>
      <c r="CP49" s="1448"/>
      <c r="CQ49" s="1448"/>
      <c r="CR49" s="1448"/>
      <c r="CS49" s="1448"/>
      <c r="CT49" s="1448"/>
      <c r="CU49" s="1448"/>
      <c r="CV49" s="1448">
        <v>4500</v>
      </c>
      <c r="CW49" s="1448"/>
      <c r="CX49" s="1448"/>
      <c r="CY49" s="1448"/>
      <c r="CZ49" s="1448"/>
      <c r="DA49" s="1448"/>
      <c r="DB49" s="1448"/>
      <c r="DC49" s="1448"/>
      <c r="DD49" s="1448"/>
      <c r="DE49" s="330">
        <f t="shared" si="1"/>
        <v>11780</v>
      </c>
      <c r="DF49" s="330"/>
      <c r="DG49" s="330"/>
      <c r="DH49" s="330"/>
      <c r="DI49" s="330"/>
      <c r="DJ49" s="330"/>
      <c r="DK49" s="330"/>
      <c r="DL49" s="330"/>
      <c r="DM49" s="493"/>
    </row>
    <row r="50" spans="1:117" ht="15" customHeight="1">
      <c r="A50" s="550"/>
      <c r="B50" s="557"/>
      <c r="C50" s="557"/>
      <c r="D50" s="557"/>
      <c r="E50" s="557"/>
      <c r="F50" s="558"/>
      <c r="G50" s="245" t="s">
        <v>6</v>
      </c>
      <c r="H50" s="246"/>
      <c r="I50" s="246"/>
      <c r="J50" s="246"/>
      <c r="K50" s="246"/>
      <c r="L50" s="246"/>
      <c r="M50" s="246"/>
      <c r="N50" s="246"/>
      <c r="O50" s="246"/>
      <c r="P50" s="246"/>
      <c r="Q50" s="246"/>
      <c r="R50" s="246"/>
      <c r="S50" s="246"/>
      <c r="T50" s="246"/>
      <c r="U50" s="246"/>
      <c r="V50" s="246"/>
      <c r="W50" s="246"/>
      <c r="X50" s="246"/>
      <c r="Y50" s="246"/>
      <c r="Z50" s="246"/>
      <c r="AA50" s="513"/>
      <c r="AB50" s="601">
        <v>0</v>
      </c>
      <c r="AC50" s="599"/>
      <c r="AD50" s="600"/>
      <c r="AE50" s="598">
        <v>5</v>
      </c>
      <c r="AF50" s="599"/>
      <c r="AG50" s="600"/>
      <c r="AH50" s="598">
        <v>1</v>
      </c>
      <c r="AI50" s="599"/>
      <c r="AJ50" s="608"/>
      <c r="AK50" s="1518"/>
      <c r="AL50" s="660"/>
      <c r="AM50" s="660"/>
      <c r="AN50" s="660"/>
      <c r="AO50" s="660"/>
      <c r="AP50" s="660"/>
      <c r="AQ50" s="660"/>
      <c r="AR50" s="661"/>
      <c r="AS50" s="1518">
        <v>21613</v>
      </c>
      <c r="AT50" s="660"/>
      <c r="AU50" s="660"/>
      <c r="AV50" s="660"/>
      <c r="AW50" s="660"/>
      <c r="AX50" s="660"/>
      <c r="AY50" s="661"/>
      <c r="AZ50" s="1448">
        <v>86311</v>
      </c>
      <c r="BA50" s="1448"/>
      <c r="BB50" s="1448"/>
      <c r="BC50" s="1448"/>
      <c r="BD50" s="1448"/>
      <c r="BE50" s="1448"/>
      <c r="BF50" s="1448"/>
      <c r="BG50" s="1448"/>
      <c r="BH50" s="1448"/>
      <c r="BI50" s="1448"/>
      <c r="BJ50" s="1448">
        <v>9129</v>
      </c>
      <c r="BK50" s="1448"/>
      <c r="BL50" s="1448"/>
      <c r="BM50" s="1448"/>
      <c r="BN50" s="1448"/>
      <c r="BO50" s="1448"/>
      <c r="BP50" s="1448"/>
      <c r="BQ50" s="1448"/>
      <c r="BR50" s="1448"/>
      <c r="BS50" s="1448">
        <v>6022</v>
      </c>
      <c r="BT50" s="1448"/>
      <c r="BU50" s="1448"/>
      <c r="BV50" s="1448"/>
      <c r="BW50" s="1448"/>
      <c r="BX50" s="1448"/>
      <c r="BY50" s="1448"/>
      <c r="BZ50" s="1448"/>
      <c r="CA50" s="1448"/>
      <c r="CB50" s="1518"/>
      <c r="CC50" s="1448">
        <v>580</v>
      </c>
      <c r="CD50" s="619"/>
      <c r="CE50" s="619"/>
      <c r="CF50" s="619"/>
      <c r="CG50" s="619"/>
      <c r="CH50" s="619"/>
      <c r="CI50" s="619"/>
      <c r="CJ50" s="619"/>
      <c r="CK50" s="619"/>
      <c r="CL50" s="619"/>
      <c r="CM50" s="1448">
        <v>2860</v>
      </c>
      <c r="CN50" s="1448"/>
      <c r="CO50" s="1448"/>
      <c r="CP50" s="1448"/>
      <c r="CQ50" s="1448"/>
      <c r="CR50" s="1448"/>
      <c r="CS50" s="1448"/>
      <c r="CT50" s="1448"/>
      <c r="CU50" s="1448"/>
      <c r="CV50" s="1448">
        <v>3300</v>
      </c>
      <c r="CW50" s="1448"/>
      <c r="CX50" s="1448"/>
      <c r="CY50" s="1448"/>
      <c r="CZ50" s="1448"/>
      <c r="DA50" s="1448"/>
      <c r="DB50" s="1448"/>
      <c r="DC50" s="1448"/>
      <c r="DD50" s="1448"/>
      <c r="DE50" s="330">
        <f t="shared" si="1"/>
        <v>6160</v>
      </c>
      <c r="DF50" s="330"/>
      <c r="DG50" s="330"/>
      <c r="DH50" s="330"/>
      <c r="DI50" s="330"/>
      <c r="DJ50" s="330"/>
      <c r="DK50" s="330"/>
      <c r="DL50" s="330"/>
      <c r="DM50" s="493"/>
    </row>
    <row r="51" spans="1:117" ht="15" customHeight="1">
      <c r="A51" s="550"/>
      <c r="B51" s="557"/>
      <c r="C51" s="557"/>
      <c r="D51" s="557"/>
      <c r="E51" s="557"/>
      <c r="F51" s="558"/>
      <c r="G51" s="245" t="s">
        <v>7</v>
      </c>
      <c r="H51" s="246"/>
      <c r="I51" s="246"/>
      <c r="J51" s="246"/>
      <c r="K51" s="246"/>
      <c r="L51" s="246"/>
      <c r="M51" s="246"/>
      <c r="N51" s="246"/>
      <c r="O51" s="246"/>
      <c r="P51" s="246"/>
      <c r="Q51" s="246"/>
      <c r="R51" s="246"/>
      <c r="S51" s="246"/>
      <c r="T51" s="246"/>
      <c r="U51" s="246"/>
      <c r="V51" s="246"/>
      <c r="W51" s="246"/>
      <c r="X51" s="246"/>
      <c r="Y51" s="246"/>
      <c r="Z51" s="246"/>
      <c r="AA51" s="513"/>
      <c r="AB51" s="601">
        <v>0</v>
      </c>
      <c r="AC51" s="599"/>
      <c r="AD51" s="600"/>
      <c r="AE51" s="598">
        <v>6</v>
      </c>
      <c r="AF51" s="599"/>
      <c r="AG51" s="600"/>
      <c r="AH51" s="598">
        <v>1</v>
      </c>
      <c r="AI51" s="599"/>
      <c r="AJ51" s="608"/>
      <c r="AK51" s="1518"/>
      <c r="AL51" s="660"/>
      <c r="AM51" s="660"/>
      <c r="AN51" s="660"/>
      <c r="AO51" s="660"/>
      <c r="AP51" s="660"/>
      <c r="AQ51" s="660"/>
      <c r="AR51" s="661"/>
      <c r="AS51" s="1518">
        <v>8745</v>
      </c>
      <c r="AT51" s="660"/>
      <c r="AU51" s="660"/>
      <c r="AV51" s="660"/>
      <c r="AW51" s="660"/>
      <c r="AX51" s="660"/>
      <c r="AY51" s="661"/>
      <c r="AZ51" s="1448">
        <v>80756</v>
      </c>
      <c r="BA51" s="1448"/>
      <c r="BB51" s="1448"/>
      <c r="BC51" s="1448"/>
      <c r="BD51" s="1448"/>
      <c r="BE51" s="1448"/>
      <c r="BF51" s="1448"/>
      <c r="BG51" s="1448"/>
      <c r="BH51" s="1448"/>
      <c r="BI51" s="1448"/>
      <c r="BJ51" s="1448">
        <v>2148</v>
      </c>
      <c r="BK51" s="1448"/>
      <c r="BL51" s="1448"/>
      <c r="BM51" s="1448"/>
      <c r="BN51" s="1448"/>
      <c r="BO51" s="1448"/>
      <c r="BP51" s="1448"/>
      <c r="BQ51" s="1448"/>
      <c r="BR51" s="1448"/>
      <c r="BS51" s="1448">
        <v>6390</v>
      </c>
      <c r="BT51" s="1448"/>
      <c r="BU51" s="1448"/>
      <c r="BV51" s="1448"/>
      <c r="BW51" s="1448"/>
      <c r="BX51" s="1448"/>
      <c r="BY51" s="1448"/>
      <c r="BZ51" s="1448"/>
      <c r="CA51" s="1448"/>
      <c r="CB51" s="1518"/>
      <c r="CC51" s="1448">
        <v>252</v>
      </c>
      <c r="CD51" s="619"/>
      <c r="CE51" s="619"/>
      <c r="CF51" s="619"/>
      <c r="CG51" s="619"/>
      <c r="CH51" s="619"/>
      <c r="CI51" s="619"/>
      <c r="CJ51" s="619"/>
      <c r="CK51" s="619"/>
      <c r="CL51" s="619"/>
      <c r="CM51" s="1448">
        <v>1820</v>
      </c>
      <c r="CN51" s="1448"/>
      <c r="CO51" s="1448"/>
      <c r="CP51" s="1448"/>
      <c r="CQ51" s="1448"/>
      <c r="CR51" s="1448"/>
      <c r="CS51" s="1448"/>
      <c r="CT51" s="1448"/>
      <c r="CU51" s="1448"/>
      <c r="CV51" s="1448">
        <v>900</v>
      </c>
      <c r="CW51" s="1448"/>
      <c r="CX51" s="1448"/>
      <c r="CY51" s="1448"/>
      <c r="CZ51" s="1448"/>
      <c r="DA51" s="1448"/>
      <c r="DB51" s="1448"/>
      <c r="DC51" s="1448"/>
      <c r="DD51" s="1448"/>
      <c r="DE51" s="330">
        <f t="shared" si="1"/>
        <v>2720</v>
      </c>
      <c r="DF51" s="330"/>
      <c r="DG51" s="330"/>
      <c r="DH51" s="330"/>
      <c r="DI51" s="330"/>
      <c r="DJ51" s="330"/>
      <c r="DK51" s="330"/>
      <c r="DL51" s="330"/>
      <c r="DM51" s="493"/>
    </row>
    <row r="52" spans="1:117" ht="15" customHeight="1">
      <c r="A52" s="550"/>
      <c r="B52" s="557"/>
      <c r="C52" s="557"/>
      <c r="D52" s="557"/>
      <c r="E52" s="557"/>
      <c r="F52" s="558"/>
      <c r="G52" s="245" t="s">
        <v>8</v>
      </c>
      <c r="H52" s="246"/>
      <c r="I52" s="246"/>
      <c r="J52" s="246"/>
      <c r="K52" s="246"/>
      <c r="L52" s="246"/>
      <c r="M52" s="246"/>
      <c r="N52" s="246"/>
      <c r="O52" s="246"/>
      <c r="P52" s="246"/>
      <c r="Q52" s="246"/>
      <c r="R52" s="246"/>
      <c r="S52" s="246"/>
      <c r="T52" s="246"/>
      <c r="U52" s="246"/>
      <c r="V52" s="246"/>
      <c r="W52" s="246"/>
      <c r="X52" s="246"/>
      <c r="Y52" s="246"/>
      <c r="Z52" s="246"/>
      <c r="AA52" s="513"/>
      <c r="AB52" s="601">
        <v>0</v>
      </c>
      <c r="AC52" s="599"/>
      <c r="AD52" s="600"/>
      <c r="AE52" s="598">
        <v>7</v>
      </c>
      <c r="AF52" s="599"/>
      <c r="AG52" s="600"/>
      <c r="AH52" s="598">
        <v>1</v>
      </c>
      <c r="AI52" s="599"/>
      <c r="AJ52" s="608"/>
      <c r="AK52" s="1518"/>
      <c r="AL52" s="660"/>
      <c r="AM52" s="660"/>
      <c r="AN52" s="660"/>
      <c r="AO52" s="660"/>
      <c r="AP52" s="660"/>
      <c r="AQ52" s="660"/>
      <c r="AR52" s="661"/>
      <c r="AS52" s="1518">
        <v>7051</v>
      </c>
      <c r="AT52" s="660"/>
      <c r="AU52" s="660"/>
      <c r="AV52" s="660"/>
      <c r="AW52" s="660"/>
      <c r="AX52" s="660"/>
      <c r="AY52" s="661"/>
      <c r="AZ52" s="1448">
        <v>64594</v>
      </c>
      <c r="BA52" s="1448"/>
      <c r="BB52" s="1448"/>
      <c r="BC52" s="1448"/>
      <c r="BD52" s="1448"/>
      <c r="BE52" s="1448"/>
      <c r="BF52" s="1448"/>
      <c r="BG52" s="1448"/>
      <c r="BH52" s="1448"/>
      <c r="BI52" s="1448"/>
      <c r="BJ52" s="1448">
        <v>6000</v>
      </c>
      <c r="BK52" s="1448"/>
      <c r="BL52" s="1448"/>
      <c r="BM52" s="1448"/>
      <c r="BN52" s="1448"/>
      <c r="BO52" s="1448"/>
      <c r="BP52" s="1448"/>
      <c r="BQ52" s="1448"/>
      <c r="BR52" s="1448"/>
      <c r="BS52" s="1448">
        <v>4921</v>
      </c>
      <c r="BT52" s="1448"/>
      <c r="BU52" s="1448"/>
      <c r="BV52" s="1448"/>
      <c r="BW52" s="1448"/>
      <c r="BX52" s="1448"/>
      <c r="BY52" s="1448"/>
      <c r="BZ52" s="1448"/>
      <c r="CA52" s="1448"/>
      <c r="CB52" s="1518"/>
      <c r="CC52" s="1448">
        <v>198</v>
      </c>
      <c r="CD52" s="619"/>
      <c r="CE52" s="619"/>
      <c r="CF52" s="619"/>
      <c r="CG52" s="619"/>
      <c r="CH52" s="619"/>
      <c r="CI52" s="619"/>
      <c r="CJ52" s="619"/>
      <c r="CK52" s="619"/>
      <c r="CL52" s="619"/>
      <c r="CM52" s="1448">
        <v>260</v>
      </c>
      <c r="CN52" s="1448"/>
      <c r="CO52" s="1448"/>
      <c r="CP52" s="1448"/>
      <c r="CQ52" s="1448"/>
      <c r="CR52" s="1448"/>
      <c r="CS52" s="1448"/>
      <c r="CT52" s="1448"/>
      <c r="CU52" s="1448"/>
      <c r="CV52" s="1448">
        <v>2100</v>
      </c>
      <c r="CW52" s="1448"/>
      <c r="CX52" s="1448"/>
      <c r="CY52" s="1448"/>
      <c r="CZ52" s="1448"/>
      <c r="DA52" s="1448"/>
      <c r="DB52" s="1448"/>
      <c r="DC52" s="1448"/>
      <c r="DD52" s="1448"/>
      <c r="DE52" s="330">
        <f t="shared" si="1"/>
        <v>2360</v>
      </c>
      <c r="DF52" s="330"/>
      <c r="DG52" s="330"/>
      <c r="DH52" s="330"/>
      <c r="DI52" s="330"/>
      <c r="DJ52" s="330"/>
      <c r="DK52" s="330"/>
      <c r="DL52" s="330"/>
      <c r="DM52" s="493"/>
    </row>
    <row r="53" spans="1:117" ht="15" customHeight="1">
      <c r="A53" s="550"/>
      <c r="B53" s="557"/>
      <c r="C53" s="557"/>
      <c r="D53" s="557"/>
      <c r="E53" s="557"/>
      <c r="F53" s="558"/>
      <c r="G53" s="245" t="s">
        <v>9</v>
      </c>
      <c r="H53" s="246"/>
      <c r="I53" s="246"/>
      <c r="J53" s="246"/>
      <c r="K53" s="246"/>
      <c r="L53" s="246"/>
      <c r="M53" s="246"/>
      <c r="N53" s="246"/>
      <c r="O53" s="246"/>
      <c r="P53" s="246"/>
      <c r="Q53" s="246"/>
      <c r="R53" s="246"/>
      <c r="S53" s="246"/>
      <c r="T53" s="246"/>
      <c r="U53" s="246"/>
      <c r="V53" s="246"/>
      <c r="W53" s="246"/>
      <c r="X53" s="246"/>
      <c r="Y53" s="246"/>
      <c r="Z53" s="246"/>
      <c r="AA53" s="513"/>
      <c r="AB53" s="601">
        <v>0</v>
      </c>
      <c r="AC53" s="599"/>
      <c r="AD53" s="600"/>
      <c r="AE53" s="598">
        <v>8</v>
      </c>
      <c r="AF53" s="599"/>
      <c r="AG53" s="600"/>
      <c r="AH53" s="598">
        <v>1</v>
      </c>
      <c r="AI53" s="599"/>
      <c r="AJ53" s="608"/>
      <c r="AK53" s="1518">
        <v>450</v>
      </c>
      <c r="AL53" s="660"/>
      <c r="AM53" s="660"/>
      <c r="AN53" s="660"/>
      <c r="AO53" s="660"/>
      <c r="AP53" s="660"/>
      <c r="AQ53" s="660"/>
      <c r="AR53" s="661"/>
      <c r="AS53" s="1518">
        <v>7255</v>
      </c>
      <c r="AT53" s="660"/>
      <c r="AU53" s="660"/>
      <c r="AV53" s="660"/>
      <c r="AW53" s="660"/>
      <c r="AX53" s="660"/>
      <c r="AY53" s="661"/>
      <c r="AZ53" s="1448">
        <v>49976</v>
      </c>
      <c r="BA53" s="1448"/>
      <c r="BB53" s="1448"/>
      <c r="BC53" s="1448"/>
      <c r="BD53" s="1448"/>
      <c r="BE53" s="1448"/>
      <c r="BF53" s="1448"/>
      <c r="BG53" s="1448"/>
      <c r="BH53" s="1448"/>
      <c r="BI53" s="1448"/>
      <c r="BJ53" s="1448">
        <v>9535</v>
      </c>
      <c r="BK53" s="1448"/>
      <c r="BL53" s="1448"/>
      <c r="BM53" s="1448"/>
      <c r="BN53" s="1448"/>
      <c r="BO53" s="1448"/>
      <c r="BP53" s="1448"/>
      <c r="BQ53" s="1448"/>
      <c r="BR53" s="1448"/>
      <c r="BS53" s="1448">
        <v>3220</v>
      </c>
      <c r="BT53" s="1448"/>
      <c r="BU53" s="1448"/>
      <c r="BV53" s="1448"/>
      <c r="BW53" s="1448"/>
      <c r="BX53" s="1448"/>
      <c r="BY53" s="1448"/>
      <c r="BZ53" s="1448"/>
      <c r="CA53" s="1448"/>
      <c r="CB53" s="1518"/>
      <c r="CC53" s="1448">
        <v>207</v>
      </c>
      <c r="CD53" s="619"/>
      <c r="CE53" s="619"/>
      <c r="CF53" s="619"/>
      <c r="CG53" s="619"/>
      <c r="CH53" s="619"/>
      <c r="CI53" s="619"/>
      <c r="CJ53" s="619"/>
      <c r="CK53" s="619"/>
      <c r="CL53" s="619"/>
      <c r="CM53" s="1448">
        <v>1300</v>
      </c>
      <c r="CN53" s="1448"/>
      <c r="CO53" s="1448"/>
      <c r="CP53" s="1448"/>
      <c r="CQ53" s="1448"/>
      <c r="CR53" s="1448"/>
      <c r="CS53" s="1448"/>
      <c r="CT53" s="1448"/>
      <c r="CU53" s="1448"/>
      <c r="CV53" s="1448">
        <v>900</v>
      </c>
      <c r="CW53" s="1448"/>
      <c r="CX53" s="1448"/>
      <c r="CY53" s="1448"/>
      <c r="CZ53" s="1448"/>
      <c r="DA53" s="1448"/>
      <c r="DB53" s="1448"/>
      <c r="DC53" s="1448"/>
      <c r="DD53" s="1448"/>
      <c r="DE53" s="330">
        <f t="shared" si="1"/>
        <v>2200</v>
      </c>
      <c r="DF53" s="330"/>
      <c r="DG53" s="330"/>
      <c r="DH53" s="330"/>
      <c r="DI53" s="330"/>
      <c r="DJ53" s="330"/>
      <c r="DK53" s="330"/>
      <c r="DL53" s="330"/>
      <c r="DM53" s="493"/>
    </row>
    <row r="54" spans="1:117" ht="15" customHeight="1">
      <c r="A54" s="550"/>
      <c r="B54" s="557"/>
      <c r="C54" s="557"/>
      <c r="D54" s="557"/>
      <c r="E54" s="557"/>
      <c r="F54" s="558"/>
      <c r="G54" s="245" t="s">
        <v>10</v>
      </c>
      <c r="H54" s="246"/>
      <c r="I54" s="246"/>
      <c r="J54" s="246"/>
      <c r="K54" s="246"/>
      <c r="L54" s="246"/>
      <c r="M54" s="246"/>
      <c r="N54" s="246"/>
      <c r="O54" s="246"/>
      <c r="P54" s="246"/>
      <c r="Q54" s="246"/>
      <c r="R54" s="246"/>
      <c r="S54" s="246"/>
      <c r="T54" s="246"/>
      <c r="U54" s="246"/>
      <c r="V54" s="246"/>
      <c r="W54" s="246"/>
      <c r="X54" s="246"/>
      <c r="Y54" s="246"/>
      <c r="Z54" s="246"/>
      <c r="AA54" s="513"/>
      <c r="AB54" s="601">
        <v>0</v>
      </c>
      <c r="AC54" s="599"/>
      <c r="AD54" s="600"/>
      <c r="AE54" s="598">
        <v>9</v>
      </c>
      <c r="AF54" s="599"/>
      <c r="AG54" s="600"/>
      <c r="AH54" s="598">
        <v>1</v>
      </c>
      <c r="AI54" s="599"/>
      <c r="AJ54" s="608"/>
      <c r="AK54" s="1518"/>
      <c r="AL54" s="660"/>
      <c r="AM54" s="660"/>
      <c r="AN54" s="660"/>
      <c r="AO54" s="660"/>
      <c r="AP54" s="660"/>
      <c r="AQ54" s="660"/>
      <c r="AR54" s="661"/>
      <c r="AS54" s="1518">
        <v>7795</v>
      </c>
      <c r="AT54" s="660"/>
      <c r="AU54" s="660"/>
      <c r="AV54" s="660"/>
      <c r="AW54" s="660"/>
      <c r="AX54" s="660"/>
      <c r="AY54" s="661"/>
      <c r="AZ54" s="1448">
        <v>54079</v>
      </c>
      <c r="BA54" s="1448"/>
      <c r="BB54" s="1448"/>
      <c r="BC54" s="1448"/>
      <c r="BD54" s="1448"/>
      <c r="BE54" s="1448"/>
      <c r="BF54" s="1448"/>
      <c r="BG54" s="1448"/>
      <c r="BH54" s="1448"/>
      <c r="BI54" s="1448"/>
      <c r="BJ54" s="1448">
        <v>7308</v>
      </c>
      <c r="BK54" s="1448"/>
      <c r="BL54" s="1448"/>
      <c r="BM54" s="1448"/>
      <c r="BN54" s="1448"/>
      <c r="BO54" s="1448"/>
      <c r="BP54" s="1448"/>
      <c r="BQ54" s="1448"/>
      <c r="BR54" s="1448"/>
      <c r="BS54" s="1448">
        <v>2947</v>
      </c>
      <c r="BT54" s="1448"/>
      <c r="BU54" s="1448"/>
      <c r="BV54" s="1448"/>
      <c r="BW54" s="1448"/>
      <c r="BX54" s="1448"/>
      <c r="BY54" s="1448"/>
      <c r="BZ54" s="1448"/>
      <c r="CA54" s="1448"/>
      <c r="CB54" s="1518"/>
      <c r="CC54" s="1448">
        <v>217</v>
      </c>
      <c r="CD54" s="619"/>
      <c r="CE54" s="619"/>
      <c r="CF54" s="619"/>
      <c r="CG54" s="619"/>
      <c r="CH54" s="619"/>
      <c r="CI54" s="619"/>
      <c r="CJ54" s="619"/>
      <c r="CK54" s="619"/>
      <c r="CL54" s="619"/>
      <c r="CM54" s="1448">
        <v>260</v>
      </c>
      <c r="CN54" s="1448"/>
      <c r="CO54" s="1448"/>
      <c r="CP54" s="1448"/>
      <c r="CQ54" s="1448"/>
      <c r="CR54" s="1448"/>
      <c r="CS54" s="1448"/>
      <c r="CT54" s="1448"/>
      <c r="CU54" s="1448"/>
      <c r="CV54" s="1448">
        <v>600</v>
      </c>
      <c r="CW54" s="1448"/>
      <c r="CX54" s="1448"/>
      <c r="CY54" s="1448"/>
      <c r="CZ54" s="1448"/>
      <c r="DA54" s="1448"/>
      <c r="DB54" s="1448"/>
      <c r="DC54" s="1448"/>
      <c r="DD54" s="1448"/>
      <c r="DE54" s="330">
        <f t="shared" si="1"/>
        <v>860</v>
      </c>
      <c r="DF54" s="330"/>
      <c r="DG54" s="330"/>
      <c r="DH54" s="330"/>
      <c r="DI54" s="330"/>
      <c r="DJ54" s="330"/>
      <c r="DK54" s="330"/>
      <c r="DL54" s="330"/>
      <c r="DM54" s="493"/>
    </row>
    <row r="55" spans="1:117" ht="15" customHeight="1" thickBot="1">
      <c r="A55" s="550"/>
      <c r="B55" s="557"/>
      <c r="C55" s="557"/>
      <c r="D55" s="557"/>
      <c r="E55" s="557"/>
      <c r="F55" s="558"/>
      <c r="G55" s="245" t="s">
        <v>378</v>
      </c>
      <c r="H55" s="246"/>
      <c r="I55" s="246"/>
      <c r="J55" s="246"/>
      <c r="K55" s="246"/>
      <c r="L55" s="246"/>
      <c r="M55" s="246"/>
      <c r="N55" s="246"/>
      <c r="O55" s="246"/>
      <c r="P55" s="246"/>
      <c r="Q55" s="246"/>
      <c r="R55" s="246"/>
      <c r="S55" s="246"/>
      <c r="T55" s="246"/>
      <c r="U55" s="246"/>
      <c r="V55" s="246"/>
      <c r="W55" s="246"/>
      <c r="X55" s="246"/>
      <c r="Y55" s="246"/>
      <c r="Z55" s="246"/>
      <c r="AA55" s="513"/>
      <c r="AB55" s="646">
        <v>1</v>
      </c>
      <c r="AC55" s="647"/>
      <c r="AD55" s="648"/>
      <c r="AE55" s="649">
        <v>0</v>
      </c>
      <c r="AF55" s="647"/>
      <c r="AG55" s="648"/>
      <c r="AH55" s="649">
        <v>1</v>
      </c>
      <c r="AI55" s="647"/>
      <c r="AJ55" s="650"/>
      <c r="AK55" s="484">
        <f>SUM(AK46:AR54)</f>
        <v>925</v>
      </c>
      <c r="AL55" s="654"/>
      <c r="AM55" s="654"/>
      <c r="AN55" s="654"/>
      <c r="AO55" s="654"/>
      <c r="AP55" s="654"/>
      <c r="AQ55" s="654"/>
      <c r="AR55" s="655"/>
      <c r="AS55" s="484">
        <f>SUM(AS46:AY54)</f>
        <v>539773</v>
      </c>
      <c r="AT55" s="654"/>
      <c r="AU55" s="654"/>
      <c r="AV55" s="654"/>
      <c r="AW55" s="654"/>
      <c r="AX55" s="654"/>
      <c r="AY55" s="655"/>
      <c r="AZ55" s="321">
        <f>SUM(AZ46:BI54)</f>
        <v>3796137</v>
      </c>
      <c r="BA55" s="321"/>
      <c r="BB55" s="321"/>
      <c r="BC55" s="321"/>
      <c r="BD55" s="321"/>
      <c r="BE55" s="321"/>
      <c r="BF55" s="321"/>
      <c r="BG55" s="321"/>
      <c r="BH55" s="321"/>
      <c r="BI55" s="321"/>
      <c r="BJ55" s="321">
        <f>SUM(BJ46:BR54)</f>
        <v>58037</v>
      </c>
      <c r="BK55" s="321"/>
      <c r="BL55" s="321"/>
      <c r="BM55" s="321"/>
      <c r="BN55" s="321"/>
      <c r="BO55" s="321"/>
      <c r="BP55" s="321"/>
      <c r="BQ55" s="321"/>
      <c r="BR55" s="321"/>
      <c r="BS55" s="321">
        <f>SUM(BS46:CB54)</f>
        <v>328737</v>
      </c>
      <c r="BT55" s="534"/>
      <c r="BU55" s="534"/>
      <c r="BV55" s="534"/>
      <c r="BW55" s="534"/>
      <c r="BX55" s="534"/>
      <c r="BY55" s="534"/>
      <c r="BZ55" s="534"/>
      <c r="CA55" s="534"/>
      <c r="CB55" s="656"/>
      <c r="CC55" s="321">
        <f>SUM(CC46:CL54)</f>
        <v>19855</v>
      </c>
      <c r="CD55" s="534"/>
      <c r="CE55" s="534"/>
      <c r="CF55" s="534"/>
      <c r="CG55" s="534"/>
      <c r="CH55" s="534"/>
      <c r="CI55" s="534"/>
      <c r="CJ55" s="534"/>
      <c r="CK55" s="534"/>
      <c r="CL55" s="534"/>
      <c r="CM55" s="321">
        <f>SUM(CM46:CU54)</f>
        <v>185900</v>
      </c>
      <c r="CN55" s="321"/>
      <c r="CO55" s="321"/>
      <c r="CP55" s="321"/>
      <c r="CQ55" s="321"/>
      <c r="CR55" s="321"/>
      <c r="CS55" s="321"/>
      <c r="CT55" s="321"/>
      <c r="CU55" s="321"/>
      <c r="CV55" s="321">
        <f>SUM(CV46:DD54)</f>
        <v>144300</v>
      </c>
      <c r="CW55" s="321"/>
      <c r="CX55" s="321"/>
      <c r="CY55" s="321"/>
      <c r="CZ55" s="321"/>
      <c r="DA55" s="321"/>
      <c r="DB55" s="321"/>
      <c r="DC55" s="321"/>
      <c r="DD55" s="321"/>
      <c r="DE55" s="321">
        <f t="shared" si="1"/>
        <v>330200</v>
      </c>
      <c r="DF55" s="321"/>
      <c r="DG55" s="321"/>
      <c r="DH55" s="321"/>
      <c r="DI55" s="321"/>
      <c r="DJ55" s="321"/>
      <c r="DK55" s="321"/>
      <c r="DL55" s="321"/>
      <c r="DM55" s="494"/>
    </row>
    <row r="56" spans="1:117" ht="11.25" customHeight="1" thickBot="1">
      <c r="A56" s="550"/>
      <c r="B56" s="557"/>
      <c r="C56" s="557"/>
      <c r="D56" s="557"/>
      <c r="E56" s="557"/>
      <c r="F56" s="558"/>
      <c r="G56" s="118"/>
      <c r="H56" s="119"/>
      <c r="I56" s="119"/>
      <c r="J56" s="119"/>
      <c r="K56" s="119"/>
      <c r="L56" s="119"/>
      <c r="M56" s="119"/>
      <c r="N56" s="119"/>
      <c r="O56" s="119"/>
      <c r="P56" s="119"/>
      <c r="Q56" s="119"/>
      <c r="R56" s="119"/>
      <c r="S56" s="119"/>
      <c r="T56" s="119"/>
      <c r="U56" s="119"/>
      <c r="V56" s="119"/>
      <c r="W56" s="119"/>
      <c r="X56" s="119"/>
      <c r="Y56" s="119"/>
      <c r="Z56" s="119"/>
      <c r="AA56" s="119"/>
      <c r="AB56" s="32"/>
      <c r="AC56" s="32"/>
      <c r="AD56" s="32"/>
      <c r="AE56" s="32"/>
      <c r="AF56" s="32"/>
      <c r="AG56" s="32"/>
      <c r="AH56" s="32"/>
      <c r="AI56" s="32"/>
      <c r="AJ56" s="32"/>
      <c r="AU56" s="17"/>
      <c r="AV56" s="17"/>
      <c r="DA56" s="16"/>
      <c r="DF56" s="16"/>
      <c r="DG56" s="17"/>
      <c r="DL56" s="17"/>
    </row>
    <row r="57" spans="1:117" ht="15" customHeight="1">
      <c r="A57" s="550"/>
      <c r="B57" s="557"/>
      <c r="C57" s="557"/>
      <c r="D57" s="557"/>
      <c r="E57" s="557"/>
      <c r="F57" s="558"/>
      <c r="G57" s="245" t="s">
        <v>11</v>
      </c>
      <c r="H57" s="246"/>
      <c r="I57" s="246"/>
      <c r="J57" s="246"/>
      <c r="K57" s="246"/>
      <c r="L57" s="246"/>
      <c r="M57" s="246"/>
      <c r="N57" s="246"/>
      <c r="O57" s="246"/>
      <c r="P57" s="246"/>
      <c r="Q57" s="246"/>
      <c r="R57" s="246"/>
      <c r="S57" s="246"/>
      <c r="T57" s="246"/>
      <c r="U57" s="246"/>
      <c r="V57" s="246"/>
      <c r="W57" s="246"/>
      <c r="X57" s="246"/>
      <c r="Y57" s="246"/>
      <c r="Z57" s="246"/>
      <c r="AA57" s="513"/>
      <c r="AB57" s="606">
        <v>1</v>
      </c>
      <c r="AC57" s="603"/>
      <c r="AD57" s="607"/>
      <c r="AE57" s="602">
        <v>1</v>
      </c>
      <c r="AF57" s="603"/>
      <c r="AG57" s="607"/>
      <c r="AH57" s="602">
        <v>1</v>
      </c>
      <c r="AI57" s="603"/>
      <c r="AJ57" s="604"/>
      <c r="AK57" s="487">
        <f>SUM(AK46:AR48)</f>
        <v>475</v>
      </c>
      <c r="AL57" s="658"/>
      <c r="AM57" s="658"/>
      <c r="AN57" s="658"/>
      <c r="AO57" s="658"/>
      <c r="AP57" s="658"/>
      <c r="AQ57" s="658"/>
      <c r="AR57" s="659"/>
      <c r="AS57" s="487">
        <f>SUM(AS46:AY48)</f>
        <v>458147</v>
      </c>
      <c r="AT57" s="658"/>
      <c r="AU57" s="658"/>
      <c r="AV57" s="658"/>
      <c r="AW57" s="658"/>
      <c r="AX57" s="658"/>
      <c r="AY57" s="659"/>
      <c r="AZ57" s="347">
        <f>SUM(AZ46:BI48)</f>
        <v>3278463</v>
      </c>
      <c r="BA57" s="347"/>
      <c r="BB57" s="347"/>
      <c r="BC57" s="347"/>
      <c r="BD57" s="347"/>
      <c r="BE57" s="347"/>
      <c r="BF57" s="347"/>
      <c r="BG57" s="347"/>
      <c r="BH57" s="347"/>
      <c r="BI57" s="347"/>
      <c r="BJ57" s="347">
        <f>SUM(BJ46:BR48)</f>
        <v>15945</v>
      </c>
      <c r="BK57" s="347"/>
      <c r="BL57" s="347"/>
      <c r="BM57" s="347"/>
      <c r="BN57" s="347"/>
      <c r="BO57" s="347"/>
      <c r="BP57" s="347"/>
      <c r="BQ57" s="347"/>
      <c r="BR57" s="347"/>
      <c r="BS57" s="347">
        <f>SUM(BS46:CB48)</f>
        <v>290409</v>
      </c>
      <c r="BT57" s="348"/>
      <c r="BU57" s="348"/>
      <c r="BV57" s="348"/>
      <c r="BW57" s="348"/>
      <c r="BX57" s="348"/>
      <c r="BY57" s="348"/>
      <c r="BZ57" s="348"/>
      <c r="CA57" s="348"/>
      <c r="CB57" s="657"/>
      <c r="CC57" s="347">
        <f>SUM(CC46:CL48)</f>
        <v>17358</v>
      </c>
      <c r="CD57" s="348"/>
      <c r="CE57" s="348"/>
      <c r="CF57" s="348"/>
      <c r="CG57" s="348"/>
      <c r="CH57" s="348"/>
      <c r="CI57" s="348"/>
      <c r="CJ57" s="348"/>
      <c r="CK57" s="348"/>
      <c r="CL57" s="348"/>
      <c r="CM57" s="347">
        <f>SUM(CM46:CU48)</f>
        <v>172120</v>
      </c>
      <c r="CN57" s="347"/>
      <c r="CO57" s="347"/>
      <c r="CP57" s="347"/>
      <c r="CQ57" s="347"/>
      <c r="CR57" s="347"/>
      <c r="CS57" s="347"/>
      <c r="CT57" s="347"/>
      <c r="CU57" s="347"/>
      <c r="CV57" s="347">
        <f>SUM(CV46:DD48)</f>
        <v>132000</v>
      </c>
      <c r="CW57" s="347"/>
      <c r="CX57" s="347"/>
      <c r="CY57" s="347"/>
      <c r="CZ57" s="347"/>
      <c r="DA57" s="347"/>
      <c r="DB57" s="347"/>
      <c r="DC57" s="347"/>
      <c r="DD57" s="347"/>
      <c r="DE57" s="347">
        <f>SUM(CM57:DD57)</f>
        <v>304120</v>
      </c>
      <c r="DF57" s="347"/>
      <c r="DG57" s="347"/>
      <c r="DH57" s="347"/>
      <c r="DI57" s="347"/>
      <c r="DJ57" s="347"/>
      <c r="DK57" s="347"/>
      <c r="DL57" s="347"/>
      <c r="DM57" s="492"/>
    </row>
    <row r="58" spans="1:117" ht="15" customHeight="1">
      <c r="A58" s="550"/>
      <c r="B58" s="557"/>
      <c r="C58" s="557"/>
      <c r="D58" s="557"/>
      <c r="E58" s="557"/>
      <c r="F58" s="558"/>
      <c r="G58" s="245" t="s">
        <v>12</v>
      </c>
      <c r="H58" s="246"/>
      <c r="I58" s="246"/>
      <c r="J58" s="246"/>
      <c r="K58" s="246"/>
      <c r="L58" s="246"/>
      <c r="M58" s="246"/>
      <c r="N58" s="246"/>
      <c r="O58" s="246"/>
      <c r="P58" s="246"/>
      <c r="Q58" s="246"/>
      <c r="R58" s="246"/>
      <c r="S58" s="246"/>
      <c r="T58" s="246"/>
      <c r="U58" s="246"/>
      <c r="V58" s="246"/>
      <c r="W58" s="246"/>
      <c r="X58" s="246"/>
      <c r="Y58" s="246"/>
      <c r="Z58" s="246"/>
      <c r="AA58" s="513"/>
      <c r="AB58" s="601">
        <v>1</v>
      </c>
      <c r="AC58" s="599"/>
      <c r="AD58" s="600"/>
      <c r="AE58" s="598">
        <v>2</v>
      </c>
      <c r="AF58" s="599"/>
      <c r="AG58" s="600"/>
      <c r="AH58" s="598">
        <v>1</v>
      </c>
      <c r="AI58" s="599"/>
      <c r="AJ58" s="608"/>
      <c r="AK58" s="481">
        <f>SUM(AK49:AR52)</f>
        <v>0</v>
      </c>
      <c r="AL58" s="660"/>
      <c r="AM58" s="660"/>
      <c r="AN58" s="660"/>
      <c r="AO58" s="660"/>
      <c r="AP58" s="660"/>
      <c r="AQ58" s="660"/>
      <c r="AR58" s="661"/>
      <c r="AS58" s="481">
        <f>SUM(AS49:AY52)</f>
        <v>66576</v>
      </c>
      <c r="AT58" s="660"/>
      <c r="AU58" s="660"/>
      <c r="AV58" s="660"/>
      <c r="AW58" s="660"/>
      <c r="AX58" s="660"/>
      <c r="AY58" s="661"/>
      <c r="AZ58" s="330">
        <f>SUM(AZ49:BI52)</f>
        <v>413619</v>
      </c>
      <c r="BA58" s="330"/>
      <c r="BB58" s="330"/>
      <c r="BC58" s="330"/>
      <c r="BD58" s="330"/>
      <c r="BE58" s="330"/>
      <c r="BF58" s="330"/>
      <c r="BG58" s="330"/>
      <c r="BH58" s="330"/>
      <c r="BI58" s="330"/>
      <c r="BJ58" s="330">
        <f>SUM(BJ49:BR52)</f>
        <v>25249</v>
      </c>
      <c r="BK58" s="330"/>
      <c r="BL58" s="330"/>
      <c r="BM58" s="330"/>
      <c r="BN58" s="330"/>
      <c r="BO58" s="330"/>
      <c r="BP58" s="330"/>
      <c r="BQ58" s="330"/>
      <c r="BR58" s="330"/>
      <c r="BS58" s="330">
        <f>SUM(BS49:CB52)</f>
        <v>32161</v>
      </c>
      <c r="BT58" s="331"/>
      <c r="BU58" s="331"/>
      <c r="BV58" s="331"/>
      <c r="BW58" s="331"/>
      <c r="BX58" s="331"/>
      <c r="BY58" s="331"/>
      <c r="BZ58" s="331"/>
      <c r="CA58" s="331"/>
      <c r="CB58" s="662"/>
      <c r="CC58" s="330">
        <f>SUM(CC49:CL52)</f>
        <v>2073</v>
      </c>
      <c r="CD58" s="331"/>
      <c r="CE58" s="331"/>
      <c r="CF58" s="331"/>
      <c r="CG58" s="331"/>
      <c r="CH58" s="331"/>
      <c r="CI58" s="331"/>
      <c r="CJ58" s="331"/>
      <c r="CK58" s="331"/>
      <c r="CL58" s="331"/>
      <c r="CM58" s="330">
        <f>SUM(CM49:CU52)</f>
        <v>12220</v>
      </c>
      <c r="CN58" s="330"/>
      <c r="CO58" s="330"/>
      <c r="CP58" s="330"/>
      <c r="CQ58" s="330"/>
      <c r="CR58" s="330"/>
      <c r="CS58" s="330"/>
      <c r="CT58" s="330"/>
      <c r="CU58" s="330"/>
      <c r="CV58" s="330">
        <f>SUM(CV49:DD52)</f>
        <v>10800</v>
      </c>
      <c r="CW58" s="330"/>
      <c r="CX58" s="330"/>
      <c r="CY58" s="330"/>
      <c r="CZ58" s="330"/>
      <c r="DA58" s="330"/>
      <c r="DB58" s="330"/>
      <c r="DC58" s="330"/>
      <c r="DD58" s="330"/>
      <c r="DE58" s="330">
        <f>SUM(CM58:DD58)</f>
        <v>23020</v>
      </c>
      <c r="DF58" s="330"/>
      <c r="DG58" s="330"/>
      <c r="DH58" s="330"/>
      <c r="DI58" s="330"/>
      <c r="DJ58" s="330"/>
      <c r="DK58" s="330"/>
      <c r="DL58" s="330"/>
      <c r="DM58" s="493"/>
    </row>
    <row r="59" spans="1:117" ht="15" customHeight="1">
      <c r="A59" s="550"/>
      <c r="B59" s="557"/>
      <c r="C59" s="557"/>
      <c r="D59" s="557"/>
      <c r="E59" s="557"/>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601">
        <v>1</v>
      </c>
      <c r="AC59" s="599"/>
      <c r="AD59" s="600"/>
      <c r="AE59" s="598">
        <v>3</v>
      </c>
      <c r="AF59" s="599"/>
      <c r="AG59" s="600"/>
      <c r="AH59" s="598">
        <v>1</v>
      </c>
      <c r="AI59" s="599"/>
      <c r="AJ59" s="608"/>
      <c r="AK59" s="481">
        <f>AK53</f>
        <v>450</v>
      </c>
      <c r="AL59" s="660"/>
      <c r="AM59" s="660"/>
      <c r="AN59" s="660"/>
      <c r="AO59" s="660"/>
      <c r="AP59" s="660"/>
      <c r="AQ59" s="660"/>
      <c r="AR59" s="661"/>
      <c r="AS59" s="481">
        <f>AS53</f>
        <v>7255</v>
      </c>
      <c r="AT59" s="660"/>
      <c r="AU59" s="660"/>
      <c r="AV59" s="660"/>
      <c r="AW59" s="660"/>
      <c r="AX59" s="660"/>
      <c r="AY59" s="661"/>
      <c r="AZ59" s="330">
        <f>AZ53</f>
        <v>49976</v>
      </c>
      <c r="BA59" s="330"/>
      <c r="BB59" s="330"/>
      <c r="BC59" s="330"/>
      <c r="BD59" s="330"/>
      <c r="BE59" s="330"/>
      <c r="BF59" s="330"/>
      <c r="BG59" s="330"/>
      <c r="BH59" s="330"/>
      <c r="BI59" s="330"/>
      <c r="BJ59" s="330">
        <f>BJ53</f>
        <v>9535</v>
      </c>
      <c r="BK59" s="330"/>
      <c r="BL59" s="330"/>
      <c r="BM59" s="330"/>
      <c r="BN59" s="330"/>
      <c r="BO59" s="330"/>
      <c r="BP59" s="330"/>
      <c r="BQ59" s="330"/>
      <c r="BR59" s="330"/>
      <c r="BS59" s="330">
        <f>BS53</f>
        <v>3220</v>
      </c>
      <c r="BT59" s="331"/>
      <c r="BU59" s="331"/>
      <c r="BV59" s="331"/>
      <c r="BW59" s="331"/>
      <c r="BX59" s="331"/>
      <c r="BY59" s="331"/>
      <c r="BZ59" s="331"/>
      <c r="CA59" s="331"/>
      <c r="CB59" s="662"/>
      <c r="CC59" s="330">
        <f>CC53</f>
        <v>207</v>
      </c>
      <c r="CD59" s="331"/>
      <c r="CE59" s="331"/>
      <c r="CF59" s="331"/>
      <c r="CG59" s="331"/>
      <c r="CH59" s="331"/>
      <c r="CI59" s="331"/>
      <c r="CJ59" s="331"/>
      <c r="CK59" s="331"/>
      <c r="CL59" s="331"/>
      <c r="CM59" s="330">
        <f>CM53</f>
        <v>1300</v>
      </c>
      <c r="CN59" s="330"/>
      <c r="CO59" s="330"/>
      <c r="CP59" s="330"/>
      <c r="CQ59" s="330"/>
      <c r="CR59" s="330"/>
      <c r="CS59" s="330"/>
      <c r="CT59" s="330"/>
      <c r="CU59" s="330"/>
      <c r="CV59" s="330">
        <f>CV53</f>
        <v>900</v>
      </c>
      <c r="CW59" s="330"/>
      <c r="CX59" s="330"/>
      <c r="CY59" s="330"/>
      <c r="CZ59" s="330"/>
      <c r="DA59" s="330"/>
      <c r="DB59" s="330"/>
      <c r="DC59" s="330"/>
      <c r="DD59" s="330"/>
      <c r="DE59" s="330">
        <f>SUM(CM59:DD59)</f>
        <v>2200</v>
      </c>
      <c r="DF59" s="330"/>
      <c r="DG59" s="330"/>
      <c r="DH59" s="330"/>
      <c r="DI59" s="330"/>
      <c r="DJ59" s="330"/>
      <c r="DK59" s="330"/>
      <c r="DL59" s="330"/>
      <c r="DM59" s="493"/>
    </row>
    <row r="60" spans="1:117"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646">
        <v>1</v>
      </c>
      <c r="AC60" s="647"/>
      <c r="AD60" s="648"/>
      <c r="AE60" s="649">
        <v>4</v>
      </c>
      <c r="AF60" s="647"/>
      <c r="AG60" s="648"/>
      <c r="AH60" s="649">
        <v>1</v>
      </c>
      <c r="AI60" s="647"/>
      <c r="AJ60" s="650"/>
      <c r="AK60" s="484">
        <f>AK54</f>
        <v>0</v>
      </c>
      <c r="AL60" s="654"/>
      <c r="AM60" s="654"/>
      <c r="AN60" s="654"/>
      <c r="AO60" s="654"/>
      <c r="AP60" s="654"/>
      <c r="AQ60" s="654"/>
      <c r="AR60" s="655"/>
      <c r="AS60" s="484">
        <f>AS54</f>
        <v>7795</v>
      </c>
      <c r="AT60" s="654"/>
      <c r="AU60" s="654"/>
      <c r="AV60" s="654"/>
      <c r="AW60" s="654"/>
      <c r="AX60" s="654"/>
      <c r="AY60" s="655"/>
      <c r="AZ60" s="321">
        <f>AZ54</f>
        <v>54079</v>
      </c>
      <c r="BA60" s="321"/>
      <c r="BB60" s="321"/>
      <c r="BC60" s="321"/>
      <c r="BD60" s="321"/>
      <c r="BE60" s="321"/>
      <c r="BF60" s="321"/>
      <c r="BG60" s="321"/>
      <c r="BH60" s="321"/>
      <c r="BI60" s="321"/>
      <c r="BJ60" s="321">
        <f>BJ54</f>
        <v>7308</v>
      </c>
      <c r="BK60" s="321"/>
      <c r="BL60" s="321"/>
      <c r="BM60" s="321"/>
      <c r="BN60" s="321"/>
      <c r="BO60" s="321"/>
      <c r="BP60" s="321"/>
      <c r="BQ60" s="321"/>
      <c r="BR60" s="321"/>
      <c r="BS60" s="321">
        <f>BS54</f>
        <v>2947</v>
      </c>
      <c r="BT60" s="534"/>
      <c r="BU60" s="534"/>
      <c r="BV60" s="534"/>
      <c r="BW60" s="534"/>
      <c r="BX60" s="534"/>
      <c r="BY60" s="534"/>
      <c r="BZ60" s="534"/>
      <c r="CA60" s="534"/>
      <c r="CB60" s="656"/>
      <c r="CC60" s="321">
        <f>CC54</f>
        <v>217</v>
      </c>
      <c r="CD60" s="534"/>
      <c r="CE60" s="534"/>
      <c r="CF60" s="534"/>
      <c r="CG60" s="534"/>
      <c r="CH60" s="534"/>
      <c r="CI60" s="534"/>
      <c r="CJ60" s="534"/>
      <c r="CK60" s="534"/>
      <c r="CL60" s="534"/>
      <c r="CM60" s="321">
        <f>CM54</f>
        <v>260</v>
      </c>
      <c r="CN60" s="321"/>
      <c r="CO60" s="321"/>
      <c r="CP60" s="321"/>
      <c r="CQ60" s="321"/>
      <c r="CR60" s="321"/>
      <c r="CS60" s="321"/>
      <c r="CT60" s="321"/>
      <c r="CU60" s="321"/>
      <c r="CV60" s="321">
        <f>CV54</f>
        <v>600</v>
      </c>
      <c r="CW60" s="321"/>
      <c r="CX60" s="321"/>
      <c r="CY60" s="321"/>
      <c r="CZ60" s="321"/>
      <c r="DA60" s="321"/>
      <c r="DB60" s="321"/>
      <c r="DC60" s="321"/>
      <c r="DD60" s="321"/>
      <c r="DE60" s="321">
        <f>SUM(CM60:DD60)</f>
        <v>860</v>
      </c>
      <c r="DF60" s="321"/>
      <c r="DG60" s="321"/>
      <c r="DH60" s="321"/>
      <c r="DI60" s="321"/>
      <c r="DJ60" s="321"/>
      <c r="DK60" s="321"/>
      <c r="DL60" s="321"/>
      <c r="DM60" s="494"/>
    </row>
    <row r="61" spans="1:117" ht="11.25" customHeight="1" thickBot="1">
      <c r="M61" s="16"/>
      <c r="R61" s="16"/>
      <c r="U61" s="17"/>
      <c r="V61" s="17"/>
      <c r="W61" s="17"/>
      <c r="AB61" s="32"/>
      <c r="AC61" s="32"/>
      <c r="AD61" s="32"/>
      <c r="AE61" s="32"/>
      <c r="AF61" s="32"/>
      <c r="AG61" s="32"/>
      <c r="AH61" s="32"/>
      <c r="AI61" s="32"/>
      <c r="AJ61" s="32"/>
      <c r="AU61" s="17"/>
      <c r="AV61" s="17"/>
      <c r="DA61" s="16"/>
      <c r="DF61" s="16"/>
      <c r="DG61" s="17"/>
      <c r="DL61" s="17"/>
    </row>
    <row r="62" spans="1:117" ht="15" customHeight="1">
      <c r="A62" s="433" t="s">
        <v>14</v>
      </c>
      <c r="B62" s="547"/>
      <c r="C62" s="547"/>
      <c r="D62" s="434" t="s">
        <v>15</v>
      </c>
      <c r="E62" s="434"/>
      <c r="F62" s="435"/>
      <c r="G62" s="245" t="s">
        <v>858</v>
      </c>
      <c r="H62" s="246"/>
      <c r="I62" s="246"/>
      <c r="J62" s="246"/>
      <c r="K62" s="246"/>
      <c r="L62" s="246"/>
      <c r="M62" s="246"/>
      <c r="N62" s="246"/>
      <c r="O62" s="246"/>
      <c r="P62" s="246"/>
      <c r="Q62" s="246"/>
      <c r="R62" s="246"/>
      <c r="S62" s="246"/>
      <c r="T62" s="246"/>
      <c r="U62" s="246"/>
      <c r="V62" s="246"/>
      <c r="W62" s="246"/>
      <c r="X62" s="246"/>
      <c r="Y62" s="246"/>
      <c r="Z62" s="246"/>
      <c r="AA62" s="513"/>
      <c r="AB62" s="606">
        <v>1</v>
      </c>
      <c r="AC62" s="603"/>
      <c r="AD62" s="607"/>
      <c r="AE62" s="602">
        <v>5</v>
      </c>
      <c r="AF62" s="603"/>
      <c r="AG62" s="607"/>
      <c r="AH62" s="602">
        <v>1</v>
      </c>
      <c r="AI62" s="603"/>
      <c r="AJ62" s="604"/>
      <c r="AK62" s="1505">
        <v>475</v>
      </c>
      <c r="AL62" s="658"/>
      <c r="AM62" s="658"/>
      <c r="AN62" s="658"/>
      <c r="AO62" s="658"/>
      <c r="AP62" s="658"/>
      <c r="AQ62" s="658"/>
      <c r="AR62" s="659"/>
      <c r="AS62" s="1505">
        <v>524159</v>
      </c>
      <c r="AT62" s="658"/>
      <c r="AU62" s="658"/>
      <c r="AV62" s="658"/>
      <c r="AW62" s="658"/>
      <c r="AX62" s="658"/>
      <c r="AY62" s="659"/>
      <c r="AZ62" s="1447">
        <v>3691047</v>
      </c>
      <c r="BA62" s="1447"/>
      <c r="BB62" s="1447"/>
      <c r="BC62" s="1447"/>
      <c r="BD62" s="1447"/>
      <c r="BE62" s="1447"/>
      <c r="BF62" s="1447"/>
      <c r="BG62" s="1447"/>
      <c r="BH62" s="1447"/>
      <c r="BI62" s="1447"/>
      <c r="BJ62" s="1447">
        <v>41194</v>
      </c>
      <c r="BK62" s="1447"/>
      <c r="BL62" s="1447"/>
      <c r="BM62" s="1447"/>
      <c r="BN62" s="1447"/>
      <c r="BO62" s="1447"/>
      <c r="BP62" s="1447"/>
      <c r="BQ62" s="1447"/>
      <c r="BR62" s="1447"/>
      <c r="BS62" s="1447">
        <v>322378</v>
      </c>
      <c r="BT62" s="605"/>
      <c r="BU62" s="605"/>
      <c r="BV62" s="605"/>
      <c r="BW62" s="605"/>
      <c r="BX62" s="605"/>
      <c r="BY62" s="605"/>
      <c r="BZ62" s="605"/>
      <c r="CA62" s="605"/>
      <c r="CB62" s="730"/>
      <c r="CC62" s="1447">
        <v>19431</v>
      </c>
      <c r="CD62" s="605"/>
      <c r="CE62" s="605"/>
      <c r="CF62" s="605"/>
      <c r="CG62" s="605"/>
      <c r="CH62" s="605"/>
      <c r="CI62" s="605"/>
      <c r="CJ62" s="605"/>
      <c r="CK62" s="605"/>
      <c r="CL62" s="605"/>
      <c r="CM62" s="1447">
        <v>184340</v>
      </c>
      <c r="CN62" s="1447"/>
      <c r="CO62" s="1447"/>
      <c r="CP62" s="1447"/>
      <c r="CQ62" s="1447"/>
      <c r="CR62" s="1447"/>
      <c r="CS62" s="1447"/>
      <c r="CT62" s="1447"/>
      <c r="CU62" s="1447"/>
      <c r="CV62" s="1447">
        <v>142500</v>
      </c>
      <c r="CW62" s="1447"/>
      <c r="CX62" s="1447"/>
      <c r="CY62" s="1447"/>
      <c r="CZ62" s="1447"/>
      <c r="DA62" s="1447"/>
      <c r="DB62" s="1447"/>
      <c r="DC62" s="1447"/>
      <c r="DD62" s="1447"/>
      <c r="DE62" s="347">
        <f>SUM(CM62:DD62)</f>
        <v>326840</v>
      </c>
      <c r="DF62" s="347"/>
      <c r="DG62" s="347"/>
      <c r="DH62" s="347"/>
      <c r="DI62" s="347"/>
      <c r="DJ62" s="347"/>
      <c r="DK62" s="347"/>
      <c r="DL62" s="347"/>
      <c r="DM62" s="492"/>
    </row>
    <row r="63" spans="1:117" ht="15" customHeight="1">
      <c r="A63" s="548"/>
      <c r="B63" s="549"/>
      <c r="C63" s="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601">
        <v>1</v>
      </c>
      <c r="AC63" s="599"/>
      <c r="AD63" s="600"/>
      <c r="AE63" s="598">
        <v>6</v>
      </c>
      <c r="AF63" s="599"/>
      <c r="AG63" s="600"/>
      <c r="AH63" s="598">
        <v>1</v>
      </c>
      <c r="AI63" s="599"/>
      <c r="AJ63" s="608"/>
      <c r="AK63" s="1518">
        <v>450</v>
      </c>
      <c r="AL63" s="660"/>
      <c r="AM63" s="660"/>
      <c r="AN63" s="660"/>
      <c r="AO63" s="660"/>
      <c r="AP63" s="660"/>
      <c r="AQ63" s="660"/>
      <c r="AR63" s="661"/>
      <c r="AS63" s="1518">
        <v>7255</v>
      </c>
      <c r="AT63" s="660"/>
      <c r="AU63" s="660"/>
      <c r="AV63" s="660"/>
      <c r="AW63" s="660"/>
      <c r="AX63" s="660"/>
      <c r="AY63" s="661"/>
      <c r="AZ63" s="1448">
        <v>49976</v>
      </c>
      <c r="BA63" s="1448"/>
      <c r="BB63" s="1448"/>
      <c r="BC63" s="1448"/>
      <c r="BD63" s="1448"/>
      <c r="BE63" s="1448"/>
      <c r="BF63" s="1448"/>
      <c r="BG63" s="1448"/>
      <c r="BH63" s="1448"/>
      <c r="BI63" s="1448"/>
      <c r="BJ63" s="1448">
        <v>9535</v>
      </c>
      <c r="BK63" s="1448"/>
      <c r="BL63" s="1448"/>
      <c r="BM63" s="1448"/>
      <c r="BN63" s="1448"/>
      <c r="BO63" s="1448"/>
      <c r="BP63" s="1448"/>
      <c r="BQ63" s="1448"/>
      <c r="BR63" s="1448"/>
      <c r="BS63" s="1448">
        <v>3220</v>
      </c>
      <c r="BT63" s="619"/>
      <c r="BU63" s="619"/>
      <c r="BV63" s="619"/>
      <c r="BW63" s="619"/>
      <c r="BX63" s="619"/>
      <c r="BY63" s="619"/>
      <c r="BZ63" s="619"/>
      <c r="CA63" s="619"/>
      <c r="CB63" s="729"/>
      <c r="CC63" s="1448">
        <v>207</v>
      </c>
      <c r="CD63" s="619"/>
      <c r="CE63" s="619"/>
      <c r="CF63" s="619"/>
      <c r="CG63" s="619"/>
      <c r="CH63" s="619"/>
      <c r="CI63" s="619"/>
      <c r="CJ63" s="619"/>
      <c r="CK63" s="619"/>
      <c r="CL63" s="619"/>
      <c r="CM63" s="1448">
        <v>1300</v>
      </c>
      <c r="CN63" s="1448"/>
      <c r="CO63" s="1448"/>
      <c r="CP63" s="1448"/>
      <c r="CQ63" s="1448"/>
      <c r="CR63" s="1448"/>
      <c r="CS63" s="1448"/>
      <c r="CT63" s="1448"/>
      <c r="CU63" s="1448"/>
      <c r="CV63" s="1448">
        <v>900</v>
      </c>
      <c r="CW63" s="1448"/>
      <c r="CX63" s="1448"/>
      <c r="CY63" s="1448"/>
      <c r="CZ63" s="1448"/>
      <c r="DA63" s="1448"/>
      <c r="DB63" s="1448"/>
      <c r="DC63" s="1448"/>
      <c r="DD63" s="1448"/>
      <c r="DE63" s="330">
        <f>SUM(CM63:DD63)</f>
        <v>2200</v>
      </c>
      <c r="DF63" s="330"/>
      <c r="DG63" s="330"/>
      <c r="DH63" s="330"/>
      <c r="DI63" s="330"/>
      <c r="DJ63" s="330"/>
      <c r="DK63" s="330"/>
      <c r="DL63" s="330"/>
      <c r="DM63" s="493"/>
    </row>
    <row r="64" spans="1:117" ht="15" customHeight="1">
      <c r="A64" s="550"/>
      <c r="B64" s="549"/>
      <c r="C64" s="549"/>
      <c r="D64" s="551"/>
      <c r="E64" s="551"/>
      <c r="F64" s="552"/>
      <c r="G64" s="731" t="s">
        <v>333</v>
      </c>
      <c r="H64" s="732"/>
      <c r="I64" s="732"/>
      <c r="J64" s="732"/>
      <c r="K64" s="732"/>
      <c r="L64" s="732"/>
      <c r="M64" s="732"/>
      <c r="N64" s="732"/>
      <c r="O64" s="732"/>
      <c r="P64" s="732"/>
      <c r="Q64" s="732"/>
      <c r="R64" s="732"/>
      <c r="S64" s="732"/>
      <c r="T64" s="732"/>
      <c r="U64" s="732"/>
      <c r="V64" s="732"/>
      <c r="W64" s="732"/>
      <c r="X64" s="732"/>
      <c r="Y64" s="732"/>
      <c r="Z64" s="732"/>
      <c r="AA64" s="732"/>
      <c r="AB64" s="601">
        <v>1</v>
      </c>
      <c r="AC64" s="599"/>
      <c r="AD64" s="600"/>
      <c r="AE64" s="598">
        <v>7</v>
      </c>
      <c r="AF64" s="599"/>
      <c r="AG64" s="600"/>
      <c r="AH64" s="598">
        <v>1</v>
      </c>
      <c r="AI64" s="599"/>
      <c r="AJ64" s="608"/>
      <c r="AK64" s="1518"/>
      <c r="AL64" s="660"/>
      <c r="AM64" s="660"/>
      <c r="AN64" s="660"/>
      <c r="AO64" s="660"/>
      <c r="AP64" s="660"/>
      <c r="AQ64" s="660"/>
      <c r="AR64" s="661"/>
      <c r="AS64" s="1518">
        <v>7795</v>
      </c>
      <c r="AT64" s="660"/>
      <c r="AU64" s="660"/>
      <c r="AV64" s="660"/>
      <c r="AW64" s="660"/>
      <c r="AX64" s="660"/>
      <c r="AY64" s="661"/>
      <c r="AZ64" s="1448">
        <v>54079</v>
      </c>
      <c r="BA64" s="1448"/>
      <c r="BB64" s="1448"/>
      <c r="BC64" s="1448"/>
      <c r="BD64" s="1448"/>
      <c r="BE64" s="1448"/>
      <c r="BF64" s="1448"/>
      <c r="BG64" s="1448"/>
      <c r="BH64" s="1448"/>
      <c r="BI64" s="1448"/>
      <c r="BJ64" s="1448">
        <v>7308</v>
      </c>
      <c r="BK64" s="1448"/>
      <c r="BL64" s="1448"/>
      <c r="BM64" s="1448"/>
      <c r="BN64" s="1448"/>
      <c r="BO64" s="1448"/>
      <c r="BP64" s="1448"/>
      <c r="BQ64" s="1448"/>
      <c r="BR64" s="1448"/>
      <c r="BS64" s="1448">
        <v>2947</v>
      </c>
      <c r="BT64" s="619"/>
      <c r="BU64" s="619"/>
      <c r="BV64" s="619"/>
      <c r="BW64" s="619"/>
      <c r="BX64" s="619"/>
      <c r="BY64" s="619"/>
      <c r="BZ64" s="619"/>
      <c r="CA64" s="619"/>
      <c r="CB64" s="729"/>
      <c r="CC64" s="1448">
        <v>217</v>
      </c>
      <c r="CD64" s="619"/>
      <c r="CE64" s="619"/>
      <c r="CF64" s="619"/>
      <c r="CG64" s="619"/>
      <c r="CH64" s="619"/>
      <c r="CI64" s="619"/>
      <c r="CJ64" s="619"/>
      <c r="CK64" s="619"/>
      <c r="CL64" s="619"/>
      <c r="CM64" s="1448">
        <v>260</v>
      </c>
      <c r="CN64" s="1448"/>
      <c r="CO64" s="1448"/>
      <c r="CP64" s="1448"/>
      <c r="CQ64" s="1448"/>
      <c r="CR64" s="1448"/>
      <c r="CS64" s="1448"/>
      <c r="CT64" s="1448"/>
      <c r="CU64" s="1448"/>
      <c r="CV64" s="1448">
        <v>600</v>
      </c>
      <c r="CW64" s="1448"/>
      <c r="CX64" s="1448"/>
      <c r="CY64" s="1448"/>
      <c r="CZ64" s="1448"/>
      <c r="DA64" s="1448"/>
      <c r="DB64" s="1448"/>
      <c r="DC64" s="1448"/>
      <c r="DD64" s="1448"/>
      <c r="DE64" s="330">
        <f>SUM(CM64:DD64)</f>
        <v>860</v>
      </c>
      <c r="DF64" s="330"/>
      <c r="DG64" s="330"/>
      <c r="DH64" s="330"/>
      <c r="DI64" s="330"/>
      <c r="DJ64" s="330"/>
      <c r="DK64" s="330"/>
      <c r="DL64" s="330"/>
      <c r="DM64" s="493"/>
    </row>
    <row r="65" spans="1:137" ht="15" customHeight="1" thickBot="1">
      <c r="A65" s="436"/>
      <c r="B65" s="553"/>
      <c r="C65" s="553"/>
      <c r="D65" s="437"/>
      <c r="E65" s="437"/>
      <c r="F65" s="438"/>
      <c r="G65" s="245" t="s">
        <v>378</v>
      </c>
      <c r="H65" s="246"/>
      <c r="I65" s="246"/>
      <c r="J65" s="246"/>
      <c r="K65" s="246"/>
      <c r="L65" s="246"/>
      <c r="M65" s="246"/>
      <c r="N65" s="246"/>
      <c r="O65" s="246"/>
      <c r="P65" s="246"/>
      <c r="Q65" s="246"/>
      <c r="R65" s="246"/>
      <c r="S65" s="246"/>
      <c r="T65" s="246"/>
      <c r="U65" s="246"/>
      <c r="V65" s="246"/>
      <c r="W65" s="246"/>
      <c r="X65" s="246"/>
      <c r="Y65" s="246"/>
      <c r="Z65" s="246"/>
      <c r="AA65" s="513"/>
      <c r="AB65" s="646">
        <v>1</v>
      </c>
      <c r="AC65" s="647"/>
      <c r="AD65" s="648"/>
      <c r="AE65" s="649">
        <v>8</v>
      </c>
      <c r="AF65" s="647"/>
      <c r="AG65" s="648"/>
      <c r="AH65" s="649">
        <v>1</v>
      </c>
      <c r="AI65" s="647"/>
      <c r="AJ65" s="650"/>
      <c r="AK65" s="484">
        <f>SUM(AK62:AR64)</f>
        <v>925</v>
      </c>
      <c r="AL65" s="654"/>
      <c r="AM65" s="654"/>
      <c r="AN65" s="654"/>
      <c r="AO65" s="654"/>
      <c r="AP65" s="654"/>
      <c r="AQ65" s="654"/>
      <c r="AR65" s="655"/>
      <c r="AS65" s="484">
        <f>SUM(AS62:AY64)</f>
        <v>539209</v>
      </c>
      <c r="AT65" s="654"/>
      <c r="AU65" s="654"/>
      <c r="AV65" s="654"/>
      <c r="AW65" s="654"/>
      <c r="AX65" s="654"/>
      <c r="AY65" s="655"/>
      <c r="AZ65" s="321">
        <f>SUM(AZ62:BI64)</f>
        <v>3795102</v>
      </c>
      <c r="BA65" s="321"/>
      <c r="BB65" s="321"/>
      <c r="BC65" s="321"/>
      <c r="BD65" s="321"/>
      <c r="BE65" s="321"/>
      <c r="BF65" s="321"/>
      <c r="BG65" s="321"/>
      <c r="BH65" s="321"/>
      <c r="BI65" s="321"/>
      <c r="BJ65" s="321">
        <f>SUM(BJ62:BR64)</f>
        <v>58037</v>
      </c>
      <c r="BK65" s="321"/>
      <c r="BL65" s="321"/>
      <c r="BM65" s="321"/>
      <c r="BN65" s="321"/>
      <c r="BO65" s="321"/>
      <c r="BP65" s="321"/>
      <c r="BQ65" s="321"/>
      <c r="BR65" s="321"/>
      <c r="BS65" s="321">
        <f>SUM(BS62:CB64)</f>
        <v>328545</v>
      </c>
      <c r="BT65" s="534"/>
      <c r="BU65" s="534"/>
      <c r="BV65" s="534"/>
      <c r="BW65" s="534"/>
      <c r="BX65" s="534"/>
      <c r="BY65" s="534"/>
      <c r="BZ65" s="534"/>
      <c r="CA65" s="534"/>
      <c r="CB65" s="656"/>
      <c r="CC65" s="321">
        <f>SUM(CC62:CL64)</f>
        <v>19855</v>
      </c>
      <c r="CD65" s="534"/>
      <c r="CE65" s="534"/>
      <c r="CF65" s="534"/>
      <c r="CG65" s="534"/>
      <c r="CH65" s="534"/>
      <c r="CI65" s="534"/>
      <c r="CJ65" s="534"/>
      <c r="CK65" s="534"/>
      <c r="CL65" s="534"/>
      <c r="CM65" s="321">
        <f>SUM(CM62:CU64)</f>
        <v>185900</v>
      </c>
      <c r="CN65" s="321"/>
      <c r="CO65" s="321"/>
      <c r="CP65" s="321"/>
      <c r="CQ65" s="321"/>
      <c r="CR65" s="321"/>
      <c r="CS65" s="321"/>
      <c r="CT65" s="321"/>
      <c r="CU65" s="321"/>
      <c r="CV65" s="321">
        <f>SUM(CV62:DD64)</f>
        <v>144000</v>
      </c>
      <c r="CW65" s="321"/>
      <c r="CX65" s="321"/>
      <c r="CY65" s="321"/>
      <c r="CZ65" s="321"/>
      <c r="DA65" s="321"/>
      <c r="DB65" s="321"/>
      <c r="DC65" s="321"/>
      <c r="DD65" s="321"/>
      <c r="DE65" s="321">
        <f>SUM(CM65:DD65)</f>
        <v>329900</v>
      </c>
      <c r="DF65" s="321"/>
      <c r="DG65" s="321"/>
      <c r="DH65" s="321"/>
      <c r="DI65" s="321"/>
      <c r="DJ65" s="321"/>
      <c r="DK65" s="321"/>
      <c r="DL65" s="321"/>
      <c r="DM65" s="494"/>
    </row>
    <row r="66" spans="1:137" s="17" customFormat="1" ht="15" customHeight="1">
      <c r="A66" s="35"/>
      <c r="B66" s="40"/>
      <c r="C66" s="40"/>
      <c r="D66" s="36"/>
      <c r="E66" s="36"/>
      <c r="F66" s="36"/>
      <c r="G66" s="138"/>
      <c r="H66" s="138"/>
      <c r="I66" s="138"/>
      <c r="J66" s="138"/>
      <c r="K66" s="138"/>
      <c r="L66" s="138"/>
      <c r="M66" s="138"/>
      <c r="N66" s="138"/>
      <c r="O66" s="138"/>
      <c r="P66" s="138"/>
      <c r="Q66" s="138"/>
      <c r="R66" s="138"/>
      <c r="S66" s="138"/>
      <c r="T66" s="138"/>
      <c r="U66" s="138"/>
      <c r="V66" s="138"/>
      <c r="W66" s="138"/>
      <c r="X66" s="138"/>
      <c r="Y66" s="138"/>
      <c r="Z66" s="138"/>
      <c r="AA66" s="138"/>
      <c r="AB66" s="37"/>
      <c r="AC66" s="37"/>
      <c r="AD66" s="37"/>
      <c r="AE66" s="37"/>
      <c r="AF66" s="37"/>
      <c r="AG66" s="37"/>
      <c r="AH66" s="37"/>
      <c r="AI66" s="37"/>
      <c r="AJ66" s="37"/>
      <c r="AK66" s="143"/>
      <c r="AL66" s="41"/>
      <c r="AM66" s="41"/>
      <c r="AN66" s="41"/>
      <c r="AO66" s="41"/>
      <c r="AP66" s="41"/>
      <c r="AQ66" s="41"/>
      <c r="AR66" s="41"/>
      <c r="AS66" s="41"/>
      <c r="AT66" s="143"/>
      <c r="AU66" s="41"/>
      <c r="AV66" s="41"/>
      <c r="AW66" s="41"/>
      <c r="AX66" s="41"/>
      <c r="AY66" s="41"/>
      <c r="AZ66" s="41"/>
      <c r="BA66" s="41"/>
      <c r="BB66" s="143"/>
      <c r="BC66" s="143"/>
      <c r="BD66" s="143"/>
      <c r="BE66" s="143"/>
      <c r="BF66" s="143"/>
      <c r="BG66" s="143"/>
      <c r="BH66" s="143"/>
      <c r="BI66" s="143"/>
      <c r="BJ66" s="143"/>
      <c r="BK66" s="143"/>
      <c r="BL66" s="143"/>
      <c r="BM66" s="143"/>
      <c r="BN66" s="143"/>
      <c r="BO66" s="143"/>
      <c r="BP66" s="143"/>
      <c r="BQ66" s="143"/>
      <c r="BR66" s="143"/>
      <c r="BS66" s="143"/>
      <c r="BT66" s="143"/>
      <c r="BU66" s="143"/>
      <c r="BV66" s="144"/>
      <c r="BW66" s="144"/>
      <c r="BX66" s="144"/>
      <c r="BY66" s="144"/>
      <c r="BZ66" s="144"/>
      <c r="CA66" s="144"/>
      <c r="CB66" s="144"/>
      <c r="CC66" s="144"/>
      <c r="CD66" s="144"/>
      <c r="CE66" s="37"/>
      <c r="CF66" s="37"/>
      <c r="CG66" s="37"/>
      <c r="CH66" s="37"/>
      <c r="CI66" s="37"/>
      <c r="CJ66" s="37"/>
      <c r="CK66" s="37"/>
      <c r="CL66" s="37"/>
      <c r="CM66" s="37"/>
      <c r="CN66" s="143"/>
      <c r="CO66" s="144"/>
      <c r="CP66" s="144"/>
      <c r="CQ66" s="144"/>
      <c r="CR66" s="144"/>
      <c r="CS66" s="144"/>
      <c r="CT66" s="144"/>
      <c r="CU66" s="144"/>
      <c r="CV66" s="144"/>
      <c r="CW66" s="144"/>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row>
    <row r="67" spans="1:137" s="152" customFormat="1" ht="12.75" customHeight="1">
      <c r="A67" s="631"/>
      <c r="B67" s="631"/>
      <c r="C67" s="631"/>
      <c r="D67" s="631"/>
      <c r="E67" s="631"/>
      <c r="F67" s="631"/>
      <c r="G67" s="632"/>
      <c r="H67" s="633" t="s">
        <v>62</v>
      </c>
      <c r="I67" s="266"/>
      <c r="J67" s="266"/>
      <c r="K67" s="266"/>
      <c r="L67" s="266"/>
      <c r="M67" s="266"/>
      <c r="N67" s="266"/>
      <c r="O67" s="266"/>
      <c r="P67" s="266"/>
      <c r="Q67" s="266"/>
      <c r="R67" s="266"/>
      <c r="S67" s="266"/>
      <c r="T67" s="266"/>
      <c r="U67" s="266"/>
      <c r="V67" s="266"/>
      <c r="W67" s="266"/>
      <c r="X67" s="266"/>
      <c r="Y67" s="267"/>
      <c r="Z67" s="634" t="s">
        <v>517</v>
      </c>
      <c r="AA67" s="266"/>
      <c r="AB67" s="266"/>
      <c r="AC67" s="266"/>
      <c r="AD67" s="266"/>
      <c r="AE67" s="267"/>
      <c r="AF67" s="514" t="str">
        <f>"第55表　課税標準額段階別"&amp; LEFT(表00!AA1,6) &amp; "分所得割額等に関する調
　　　　　　　　　　　　　　　【その他の所得者】（つづき）
第9表関係　(2)所得控除額に関する調"</f>
        <v>第55表　課税標準額段階別平成29年度分所得割額等に関する調
　　　　　　　　　　　　　　　【その他の所得者】（つづき）
第9表関係　(2)所得控除額に関する調</v>
      </c>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624" t="s">
        <v>608</v>
      </c>
      <c r="CZ67" s="624"/>
      <c r="DA67" s="624"/>
      <c r="DB67" s="624"/>
      <c r="DC67" s="624"/>
      <c r="DD67" s="624"/>
      <c r="DE67" s="624"/>
      <c r="DF67" s="624"/>
      <c r="DG67" s="624"/>
      <c r="DH67" s="624"/>
      <c r="DI67" s="624"/>
      <c r="DJ67" s="624"/>
      <c r="DK67" s="290" t="str">
        <f>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7" s="152" customFormat="1" ht="13.15" customHeight="1" thickBot="1">
      <c r="A68" s="631"/>
      <c r="B68" s="631"/>
      <c r="C68" s="631"/>
      <c r="D68" s="631"/>
      <c r="E68" s="631"/>
      <c r="F68" s="631"/>
      <c r="G68" s="632"/>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617"/>
      <c r="CZ68" s="617"/>
      <c r="DA68" s="617"/>
      <c r="DB68" s="617"/>
      <c r="DC68" s="617"/>
      <c r="DD68" s="617"/>
      <c r="DE68" s="617"/>
      <c r="DF68" s="617"/>
      <c r="DG68" s="617"/>
      <c r="DH68" s="617"/>
      <c r="DI68" s="617"/>
      <c r="DJ68" s="617"/>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7" s="152" customFormat="1" ht="25.5" customHeight="1" thickBot="1">
      <c r="A69" s="651"/>
      <c r="B69" s="651"/>
      <c r="C69" s="651"/>
      <c r="D69" s="651"/>
      <c r="E69" s="651"/>
      <c r="F69" s="651"/>
      <c r="G69" s="672"/>
      <c r="H69" s="635">
        <f>H3</f>
        <v>4</v>
      </c>
      <c r="I69" s="652"/>
      <c r="J69" s="653"/>
      <c r="K69" s="635">
        <f>K3</f>
        <v>2</v>
      </c>
      <c r="L69" s="652"/>
      <c r="M69" s="653"/>
      <c r="N69" s="635">
        <f>N3</f>
        <v>2</v>
      </c>
      <c r="O69" s="652"/>
      <c r="P69" s="653"/>
      <c r="Q69" s="635">
        <f>Q3</f>
        <v>0</v>
      </c>
      <c r="R69" s="652"/>
      <c r="S69" s="653"/>
      <c r="T69" s="635">
        <f>T3</f>
        <v>2</v>
      </c>
      <c r="U69" s="652"/>
      <c r="V69" s="653"/>
      <c r="W69" s="635">
        <f>W3</f>
        <v>9</v>
      </c>
      <c r="X69" s="652"/>
      <c r="Y69" s="653"/>
      <c r="Z69" s="625">
        <v>5</v>
      </c>
      <c r="AA69" s="276"/>
      <c r="AB69" s="277"/>
      <c r="AC69" s="635">
        <v>5</v>
      </c>
      <c r="AD69" s="279"/>
      <c r="AE69" s="280"/>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617" t="s">
        <v>515</v>
      </c>
      <c r="CZ69" s="617"/>
      <c r="DA69" s="617"/>
      <c r="DB69" s="617"/>
      <c r="DC69" s="617"/>
      <c r="DD69" s="617"/>
      <c r="DE69" s="617"/>
      <c r="DF69" s="617"/>
      <c r="DG69" s="617"/>
      <c r="DH69" s="617"/>
      <c r="DI69" s="617"/>
      <c r="DJ69" s="617"/>
      <c r="DK69" s="289" t="str">
        <f>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7" ht="15" customHeight="1">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row>
    <row r="72" spans="1:137" ht="15" customHeight="1">
      <c r="AK72" s="271" t="s">
        <v>443</v>
      </c>
      <c r="AL72" s="271"/>
      <c r="AM72" s="271"/>
      <c r="AN72" s="271"/>
      <c r="AO72" s="271"/>
      <c r="AP72" s="271"/>
      <c r="AQ72" s="271"/>
      <c r="AR72" s="271"/>
      <c r="AS72" s="271" t="s">
        <v>320</v>
      </c>
      <c r="AT72" s="271"/>
      <c r="AU72" s="271"/>
      <c r="AV72" s="271"/>
      <c r="AW72" s="271"/>
      <c r="AX72" s="271"/>
      <c r="AY72" s="271"/>
      <c r="AZ72" s="271"/>
      <c r="BA72" s="271" t="s">
        <v>321</v>
      </c>
      <c r="BB72" s="271"/>
      <c r="BC72" s="271"/>
      <c r="BD72" s="271"/>
      <c r="BE72" s="271"/>
      <c r="BF72" s="271"/>
      <c r="BG72" s="271"/>
      <c r="BH72" s="271"/>
      <c r="BI72" s="271" t="s">
        <v>31</v>
      </c>
      <c r="BJ72" s="271"/>
      <c r="BK72" s="271"/>
      <c r="BL72" s="271"/>
      <c r="BM72" s="271"/>
      <c r="BN72" s="271"/>
      <c r="BO72" s="271"/>
      <c r="BP72" s="271"/>
      <c r="BQ72" s="271" t="s">
        <v>245</v>
      </c>
      <c r="BR72" s="271"/>
      <c r="BS72" s="271"/>
      <c r="BT72" s="271"/>
      <c r="BU72" s="271"/>
      <c r="BV72" s="271"/>
      <c r="BW72" s="271"/>
      <c r="BX72" s="271" t="s">
        <v>186</v>
      </c>
      <c r="BY72" s="271"/>
      <c r="BZ72" s="271"/>
      <c r="CA72" s="271"/>
      <c r="CB72" s="271"/>
      <c r="CC72" s="271"/>
      <c r="CD72" s="271"/>
      <c r="CE72" s="271" t="s">
        <v>187</v>
      </c>
      <c r="CF72" s="271"/>
      <c r="CG72" s="271"/>
      <c r="CH72" s="271"/>
      <c r="CI72" s="271"/>
      <c r="CJ72" s="271"/>
      <c r="CK72" s="271"/>
      <c r="CL72" s="271" t="s">
        <v>523</v>
      </c>
      <c r="CM72" s="271"/>
      <c r="CN72" s="271"/>
      <c r="CO72" s="271"/>
      <c r="CP72" s="271"/>
      <c r="CQ72" s="271"/>
      <c r="CR72" s="271"/>
      <c r="CS72" s="271" t="s">
        <v>660</v>
      </c>
      <c r="CT72" s="271"/>
      <c r="CU72" s="271"/>
      <c r="CV72" s="271"/>
      <c r="CW72" s="271"/>
      <c r="CX72" s="271"/>
      <c r="CY72" s="271"/>
      <c r="DA72" s="16"/>
      <c r="DF72" s="16"/>
    </row>
    <row r="73" spans="1:137" ht="15" customHeight="1">
      <c r="A73" s="522" t="s">
        <v>798</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817</v>
      </c>
      <c r="AC73" s="201"/>
      <c r="AD73" s="201"/>
      <c r="AE73" s="201"/>
      <c r="AF73" s="201"/>
      <c r="AG73" s="201"/>
      <c r="AH73" s="201"/>
      <c r="AI73" s="201"/>
      <c r="AJ73" s="202"/>
      <c r="AK73" s="245" t="s">
        <v>208</v>
      </c>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7"/>
      <c r="BI73" s="200" t="s">
        <v>209</v>
      </c>
      <c r="BJ73" s="201"/>
      <c r="BK73" s="201"/>
      <c r="BL73" s="201"/>
      <c r="BM73" s="201"/>
      <c r="BN73" s="201"/>
      <c r="BO73" s="201"/>
      <c r="BP73" s="202"/>
      <c r="BQ73" s="295" t="s">
        <v>210</v>
      </c>
      <c r="BR73" s="296"/>
      <c r="BS73" s="296"/>
      <c r="BT73" s="296"/>
      <c r="BU73" s="296"/>
      <c r="BV73" s="296"/>
      <c r="BW73" s="297"/>
      <c r="BX73" s="615" t="s">
        <v>353</v>
      </c>
      <c r="BY73" s="616"/>
      <c r="BZ73" s="616"/>
      <c r="CA73" s="616"/>
      <c r="CB73" s="616"/>
      <c r="CC73" s="616"/>
      <c r="CD73" s="616"/>
      <c r="CE73" s="616"/>
      <c r="CF73" s="616"/>
      <c r="CG73" s="616"/>
      <c r="CH73" s="616"/>
      <c r="CI73" s="616"/>
      <c r="CJ73" s="616"/>
      <c r="CK73" s="616"/>
      <c r="CL73" s="616"/>
      <c r="CM73" s="616"/>
      <c r="CN73" s="616"/>
      <c r="CO73" s="616"/>
      <c r="CP73" s="616"/>
      <c r="CQ73" s="616"/>
      <c r="CR73" s="616"/>
      <c r="CS73" s="609" t="s">
        <v>212</v>
      </c>
      <c r="CT73" s="610"/>
      <c r="CU73" s="610"/>
      <c r="CV73" s="610"/>
      <c r="CW73" s="610"/>
      <c r="CX73" s="610"/>
      <c r="CY73" s="611"/>
      <c r="DA73" s="16"/>
      <c r="DF73" s="16"/>
      <c r="DH73" s="142"/>
      <c r="DI73" s="142"/>
      <c r="DJ73" s="142"/>
      <c r="DK73" s="142"/>
      <c r="DL73" s="142"/>
      <c r="DM73" s="142"/>
      <c r="DN73" s="142"/>
      <c r="DO73" s="142"/>
      <c r="DP73" s="142"/>
      <c r="DQ73" s="142"/>
      <c r="DR73" s="142"/>
      <c r="DS73" s="142"/>
      <c r="DT73" s="142"/>
      <c r="DU73" s="142"/>
      <c r="DV73" s="142"/>
    </row>
    <row r="74" spans="1:137" ht="1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00" t="s">
        <v>626</v>
      </c>
      <c r="AL74" s="201"/>
      <c r="AM74" s="201"/>
      <c r="AN74" s="201"/>
      <c r="AO74" s="201"/>
      <c r="AP74" s="201"/>
      <c r="AQ74" s="201"/>
      <c r="AR74" s="202"/>
      <c r="AS74" s="200" t="s">
        <v>627</v>
      </c>
      <c r="AT74" s="201"/>
      <c r="AU74" s="201"/>
      <c r="AV74" s="201"/>
      <c r="AW74" s="201"/>
      <c r="AX74" s="201"/>
      <c r="AY74" s="201"/>
      <c r="AZ74" s="202"/>
      <c r="BA74" s="200" t="s">
        <v>376</v>
      </c>
      <c r="BB74" s="201"/>
      <c r="BC74" s="201"/>
      <c r="BD74" s="201"/>
      <c r="BE74" s="201"/>
      <c r="BF74" s="201"/>
      <c r="BG74" s="201"/>
      <c r="BH74" s="202"/>
      <c r="BI74" s="219"/>
      <c r="BJ74" s="220"/>
      <c r="BK74" s="220"/>
      <c r="BL74" s="220"/>
      <c r="BM74" s="220"/>
      <c r="BN74" s="220"/>
      <c r="BO74" s="220"/>
      <c r="BP74" s="221"/>
      <c r="BQ74" s="234"/>
      <c r="BR74" s="235"/>
      <c r="BS74" s="235"/>
      <c r="BT74" s="235"/>
      <c r="BU74" s="235"/>
      <c r="BV74" s="235"/>
      <c r="BW74" s="236"/>
      <c r="BX74" s="609" t="s">
        <v>32</v>
      </c>
      <c r="BY74" s="610"/>
      <c r="BZ74" s="610"/>
      <c r="CA74" s="610"/>
      <c r="CB74" s="610"/>
      <c r="CC74" s="610"/>
      <c r="CD74" s="611"/>
      <c r="CE74" s="609" t="s">
        <v>565</v>
      </c>
      <c r="CF74" s="610"/>
      <c r="CG74" s="610"/>
      <c r="CH74" s="610"/>
      <c r="CI74" s="610"/>
      <c r="CJ74" s="610"/>
      <c r="CK74" s="611"/>
      <c r="CL74" s="200" t="s">
        <v>376</v>
      </c>
      <c r="CM74" s="201"/>
      <c r="CN74" s="201"/>
      <c r="CO74" s="201"/>
      <c r="CP74" s="201"/>
      <c r="CQ74" s="201"/>
      <c r="CR74" s="202"/>
      <c r="CS74" s="612"/>
      <c r="CT74" s="613"/>
      <c r="CU74" s="613"/>
      <c r="CV74" s="613"/>
      <c r="CW74" s="613"/>
      <c r="CX74" s="613"/>
      <c r="CY74" s="614"/>
      <c r="DA74" s="16"/>
      <c r="DF74" s="16"/>
      <c r="DH74" s="736"/>
      <c r="DI74" s="737"/>
      <c r="DJ74" s="737"/>
      <c r="DK74" s="737"/>
      <c r="DL74" s="737"/>
      <c r="DM74" s="737"/>
      <c r="DN74" s="737"/>
      <c r="DO74" s="502"/>
      <c r="DP74" s="738"/>
      <c r="DQ74" s="738"/>
      <c r="DR74" s="738"/>
      <c r="DS74" s="738"/>
      <c r="DT74" s="738"/>
      <c r="DU74" s="738"/>
      <c r="DV74" s="738"/>
    </row>
    <row r="75" spans="1:137"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19"/>
      <c r="AL75" s="220"/>
      <c r="AM75" s="220"/>
      <c r="AN75" s="220"/>
      <c r="AO75" s="220"/>
      <c r="AP75" s="220"/>
      <c r="AQ75" s="220"/>
      <c r="AR75" s="221"/>
      <c r="AS75" s="219"/>
      <c r="AT75" s="220"/>
      <c r="AU75" s="220"/>
      <c r="AV75" s="220"/>
      <c r="AW75" s="220"/>
      <c r="AX75" s="220"/>
      <c r="AY75" s="220"/>
      <c r="AZ75" s="221"/>
      <c r="BA75" s="219"/>
      <c r="BB75" s="220"/>
      <c r="BC75" s="220"/>
      <c r="BD75" s="220"/>
      <c r="BE75" s="220"/>
      <c r="BF75" s="220"/>
      <c r="BG75" s="220"/>
      <c r="BH75" s="221"/>
      <c r="BI75" s="219"/>
      <c r="BJ75" s="220"/>
      <c r="BK75" s="220"/>
      <c r="BL75" s="220"/>
      <c r="BM75" s="220"/>
      <c r="BN75" s="220"/>
      <c r="BO75" s="220"/>
      <c r="BP75" s="221"/>
      <c r="BQ75" s="234"/>
      <c r="BR75" s="235"/>
      <c r="BS75" s="235"/>
      <c r="BT75" s="235"/>
      <c r="BU75" s="235"/>
      <c r="BV75" s="235"/>
      <c r="BW75" s="236"/>
      <c r="BX75" s="612"/>
      <c r="BY75" s="613"/>
      <c r="BZ75" s="613"/>
      <c r="CA75" s="613"/>
      <c r="CB75" s="613"/>
      <c r="CC75" s="613"/>
      <c r="CD75" s="614"/>
      <c r="CE75" s="612"/>
      <c r="CF75" s="613"/>
      <c r="CG75" s="613"/>
      <c r="CH75" s="613"/>
      <c r="CI75" s="613"/>
      <c r="CJ75" s="613"/>
      <c r="CK75" s="614"/>
      <c r="CL75" s="219"/>
      <c r="CM75" s="220"/>
      <c r="CN75" s="220"/>
      <c r="CO75" s="220"/>
      <c r="CP75" s="220"/>
      <c r="CQ75" s="220"/>
      <c r="CR75" s="221"/>
      <c r="CS75" s="612"/>
      <c r="CT75" s="613"/>
      <c r="CU75" s="613"/>
      <c r="CV75" s="613"/>
      <c r="CW75" s="613"/>
      <c r="CX75" s="613"/>
      <c r="CY75" s="614"/>
      <c r="DA75" s="16"/>
      <c r="DF75" s="16"/>
      <c r="DH75" s="737"/>
      <c r="DI75" s="737"/>
      <c r="DJ75" s="737"/>
      <c r="DK75" s="737"/>
      <c r="DL75" s="737"/>
      <c r="DM75" s="737"/>
      <c r="DN75" s="737"/>
      <c r="DO75" s="738"/>
      <c r="DP75" s="738"/>
      <c r="DQ75" s="738"/>
      <c r="DR75" s="738"/>
      <c r="DS75" s="738"/>
      <c r="DT75" s="738"/>
      <c r="DU75" s="738"/>
      <c r="DV75" s="738"/>
    </row>
    <row r="76" spans="1:137"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19"/>
      <c r="AL76" s="220"/>
      <c r="AM76" s="220"/>
      <c r="AN76" s="220"/>
      <c r="AO76" s="220"/>
      <c r="AP76" s="220"/>
      <c r="AQ76" s="220"/>
      <c r="AR76" s="221"/>
      <c r="AS76" s="219"/>
      <c r="AT76" s="220"/>
      <c r="AU76" s="220"/>
      <c r="AV76" s="220"/>
      <c r="AW76" s="220"/>
      <c r="AX76" s="220"/>
      <c r="AY76" s="220"/>
      <c r="AZ76" s="221"/>
      <c r="BA76" s="219"/>
      <c r="BB76" s="220"/>
      <c r="BC76" s="220"/>
      <c r="BD76" s="220"/>
      <c r="BE76" s="220"/>
      <c r="BF76" s="220"/>
      <c r="BG76" s="220"/>
      <c r="BH76" s="221"/>
      <c r="BI76" s="219"/>
      <c r="BJ76" s="220"/>
      <c r="BK76" s="220"/>
      <c r="BL76" s="220"/>
      <c r="BM76" s="220"/>
      <c r="BN76" s="220"/>
      <c r="BO76" s="220"/>
      <c r="BP76" s="221"/>
      <c r="BQ76" s="234"/>
      <c r="BR76" s="235"/>
      <c r="BS76" s="235"/>
      <c r="BT76" s="235"/>
      <c r="BU76" s="235"/>
      <c r="BV76" s="235"/>
      <c r="BW76" s="236"/>
      <c r="BX76" s="612"/>
      <c r="BY76" s="613"/>
      <c r="BZ76" s="613"/>
      <c r="CA76" s="613"/>
      <c r="CB76" s="613"/>
      <c r="CC76" s="613"/>
      <c r="CD76" s="614"/>
      <c r="CE76" s="612"/>
      <c r="CF76" s="613"/>
      <c r="CG76" s="613"/>
      <c r="CH76" s="613"/>
      <c r="CI76" s="613"/>
      <c r="CJ76" s="613"/>
      <c r="CK76" s="614"/>
      <c r="CL76" s="219"/>
      <c r="CM76" s="220"/>
      <c r="CN76" s="220"/>
      <c r="CO76" s="220"/>
      <c r="CP76" s="220"/>
      <c r="CQ76" s="220"/>
      <c r="CR76" s="221"/>
      <c r="CS76" s="612"/>
      <c r="CT76" s="613"/>
      <c r="CU76" s="613"/>
      <c r="CV76" s="613"/>
      <c r="CW76" s="613"/>
      <c r="CX76" s="613"/>
      <c r="CY76" s="614"/>
      <c r="DA76" s="16"/>
      <c r="DF76" s="16"/>
      <c r="DH76" s="737"/>
      <c r="DI76" s="737"/>
      <c r="DJ76" s="737"/>
      <c r="DK76" s="737"/>
      <c r="DL76" s="737"/>
      <c r="DM76" s="737"/>
      <c r="DN76" s="737"/>
      <c r="DO76" s="738"/>
      <c r="DP76" s="738"/>
      <c r="DQ76" s="738"/>
      <c r="DR76" s="738"/>
      <c r="DS76" s="738"/>
      <c r="DT76" s="738"/>
      <c r="DU76" s="738"/>
      <c r="DV76" s="738"/>
    </row>
    <row r="77" spans="1:137"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19"/>
      <c r="AL77" s="220"/>
      <c r="AM77" s="220"/>
      <c r="AN77" s="220"/>
      <c r="AO77" s="220"/>
      <c r="AP77" s="220"/>
      <c r="AQ77" s="220"/>
      <c r="AR77" s="221"/>
      <c r="AS77" s="219"/>
      <c r="AT77" s="220"/>
      <c r="AU77" s="220"/>
      <c r="AV77" s="220"/>
      <c r="AW77" s="220"/>
      <c r="AX77" s="220"/>
      <c r="AY77" s="220"/>
      <c r="AZ77" s="221"/>
      <c r="BA77" s="219"/>
      <c r="BB77" s="220"/>
      <c r="BC77" s="220"/>
      <c r="BD77" s="220"/>
      <c r="BE77" s="220"/>
      <c r="BF77" s="220"/>
      <c r="BG77" s="220"/>
      <c r="BH77" s="221"/>
      <c r="BI77" s="219"/>
      <c r="BJ77" s="220"/>
      <c r="BK77" s="220"/>
      <c r="BL77" s="220"/>
      <c r="BM77" s="220"/>
      <c r="BN77" s="220"/>
      <c r="BO77" s="220"/>
      <c r="BP77" s="221"/>
      <c r="BQ77" s="234"/>
      <c r="BR77" s="235"/>
      <c r="BS77" s="235"/>
      <c r="BT77" s="235"/>
      <c r="BU77" s="235"/>
      <c r="BV77" s="235"/>
      <c r="BW77" s="236"/>
      <c r="BX77" s="612"/>
      <c r="BY77" s="613"/>
      <c r="BZ77" s="613"/>
      <c r="CA77" s="613"/>
      <c r="CB77" s="613"/>
      <c r="CC77" s="613"/>
      <c r="CD77" s="614"/>
      <c r="CE77" s="612"/>
      <c r="CF77" s="613"/>
      <c r="CG77" s="613"/>
      <c r="CH77" s="613"/>
      <c r="CI77" s="613"/>
      <c r="CJ77" s="613"/>
      <c r="CK77" s="614"/>
      <c r="CL77" s="219"/>
      <c r="CM77" s="220"/>
      <c r="CN77" s="220"/>
      <c r="CO77" s="220"/>
      <c r="CP77" s="220"/>
      <c r="CQ77" s="220"/>
      <c r="CR77" s="221"/>
      <c r="CS77" s="612"/>
      <c r="CT77" s="613"/>
      <c r="CU77" s="613"/>
      <c r="CV77" s="613"/>
      <c r="CW77" s="613"/>
      <c r="CX77" s="613"/>
      <c r="CY77" s="614"/>
      <c r="DA77" s="16"/>
      <c r="DF77" s="16"/>
      <c r="DH77" s="737"/>
      <c r="DI77" s="737"/>
      <c r="DJ77" s="737"/>
      <c r="DK77" s="737"/>
      <c r="DL77" s="737"/>
      <c r="DM77" s="737"/>
      <c r="DN77" s="737"/>
      <c r="DO77" s="738"/>
      <c r="DP77" s="738"/>
      <c r="DQ77" s="738"/>
      <c r="DR77" s="738"/>
      <c r="DS77" s="738"/>
      <c r="DT77" s="738"/>
      <c r="DU77" s="738"/>
      <c r="DV77" s="738"/>
    </row>
    <row r="78" spans="1:137"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219"/>
      <c r="AC78" s="220"/>
      <c r="AD78" s="220"/>
      <c r="AE78" s="220"/>
      <c r="AF78" s="220"/>
      <c r="AG78" s="220"/>
      <c r="AH78" s="220"/>
      <c r="AI78" s="220"/>
      <c r="AJ78" s="221"/>
      <c r="AK78" s="535" t="s">
        <v>340</v>
      </c>
      <c r="AL78" s="536"/>
      <c r="AM78" s="536"/>
      <c r="AN78" s="536"/>
      <c r="AO78" s="536"/>
      <c r="AP78" s="536"/>
      <c r="AQ78" s="536"/>
      <c r="AR78" s="537"/>
      <c r="AS78" s="535" t="s">
        <v>340</v>
      </c>
      <c r="AT78" s="536"/>
      <c r="AU78" s="536"/>
      <c r="AV78" s="536"/>
      <c r="AW78" s="536"/>
      <c r="AX78" s="536"/>
      <c r="AY78" s="536"/>
      <c r="AZ78" s="537"/>
      <c r="BA78" s="535" t="s">
        <v>340</v>
      </c>
      <c r="BB78" s="536"/>
      <c r="BC78" s="536"/>
      <c r="BD78" s="536"/>
      <c r="BE78" s="536"/>
      <c r="BF78" s="536"/>
      <c r="BG78" s="536"/>
      <c r="BH78" s="537"/>
      <c r="BI78" s="535" t="s">
        <v>340</v>
      </c>
      <c r="BJ78" s="536"/>
      <c r="BK78" s="536"/>
      <c r="BL78" s="536"/>
      <c r="BM78" s="536"/>
      <c r="BN78" s="536"/>
      <c r="BO78" s="536"/>
      <c r="BP78" s="537"/>
      <c r="BQ78" s="535" t="s">
        <v>340</v>
      </c>
      <c r="BR78" s="536"/>
      <c r="BS78" s="536"/>
      <c r="BT78" s="536"/>
      <c r="BU78" s="536"/>
      <c r="BV78" s="536"/>
      <c r="BW78" s="536"/>
      <c r="BX78" s="535" t="s">
        <v>340</v>
      </c>
      <c r="BY78" s="536"/>
      <c r="BZ78" s="536"/>
      <c r="CA78" s="536"/>
      <c r="CB78" s="536"/>
      <c r="CC78" s="536"/>
      <c r="CD78" s="536"/>
      <c r="CE78" s="535" t="s">
        <v>340</v>
      </c>
      <c r="CF78" s="536"/>
      <c r="CG78" s="536"/>
      <c r="CH78" s="536"/>
      <c r="CI78" s="536"/>
      <c r="CJ78" s="536"/>
      <c r="CK78" s="536"/>
      <c r="CL78" s="535" t="s">
        <v>340</v>
      </c>
      <c r="CM78" s="536"/>
      <c r="CN78" s="536"/>
      <c r="CO78" s="536"/>
      <c r="CP78" s="536"/>
      <c r="CQ78" s="536"/>
      <c r="CR78" s="536"/>
      <c r="CS78" s="535" t="s">
        <v>340</v>
      </c>
      <c r="CT78" s="536"/>
      <c r="CU78" s="536"/>
      <c r="CV78" s="536"/>
      <c r="CW78" s="536"/>
      <c r="CX78" s="536"/>
      <c r="CY78" s="537"/>
      <c r="DA78" s="16"/>
      <c r="DF78" s="16"/>
      <c r="DH78" s="737"/>
      <c r="DI78" s="737"/>
      <c r="DJ78" s="737"/>
      <c r="DK78" s="737"/>
      <c r="DL78" s="737"/>
      <c r="DM78" s="737"/>
      <c r="DN78" s="737"/>
      <c r="DO78" s="738"/>
      <c r="DP78" s="738"/>
      <c r="DQ78" s="738"/>
      <c r="DR78" s="738"/>
      <c r="DS78" s="738"/>
      <c r="DT78" s="738"/>
      <c r="DU78" s="738"/>
      <c r="DV78" s="738"/>
    </row>
    <row r="79" spans="1:137" ht="22.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246"/>
      <c r="AB79" s="675">
        <v>0</v>
      </c>
      <c r="AC79" s="673"/>
      <c r="AD79" s="673"/>
      <c r="AE79" s="673">
        <v>1</v>
      </c>
      <c r="AF79" s="673"/>
      <c r="AG79" s="673"/>
      <c r="AH79" s="673">
        <v>2</v>
      </c>
      <c r="AI79" s="673"/>
      <c r="AJ79" s="674"/>
      <c r="AK79" s="1447">
        <v>780</v>
      </c>
      <c r="AL79" s="1447"/>
      <c r="AM79" s="1447"/>
      <c r="AN79" s="1447"/>
      <c r="AO79" s="1447"/>
      <c r="AP79" s="1447"/>
      <c r="AQ79" s="1447"/>
      <c r="AR79" s="1447"/>
      <c r="AS79" s="1447">
        <v>2100</v>
      </c>
      <c r="AT79" s="1447"/>
      <c r="AU79" s="1447"/>
      <c r="AV79" s="1447"/>
      <c r="AW79" s="1447"/>
      <c r="AX79" s="1447"/>
      <c r="AY79" s="1447"/>
      <c r="AZ79" s="1447"/>
      <c r="BA79" s="347">
        <f t="shared" ref="BA79:BA88" si="2">SUM(AK79:AZ79)</f>
        <v>2880</v>
      </c>
      <c r="BB79" s="605"/>
      <c r="BC79" s="605"/>
      <c r="BD79" s="605"/>
      <c r="BE79" s="605"/>
      <c r="BF79" s="605"/>
      <c r="BG79" s="605"/>
      <c r="BH79" s="605"/>
      <c r="BI79" s="1447">
        <v>1560</v>
      </c>
      <c r="BJ79" s="1447"/>
      <c r="BK79" s="1447"/>
      <c r="BL79" s="1447"/>
      <c r="BM79" s="1447"/>
      <c r="BN79" s="1447"/>
      <c r="BO79" s="1447"/>
      <c r="BP79" s="1505"/>
      <c r="BQ79" s="1447"/>
      <c r="BR79" s="605"/>
      <c r="BS79" s="605"/>
      <c r="BT79" s="605"/>
      <c r="BU79" s="605"/>
      <c r="BV79" s="605"/>
      <c r="BW79" s="605"/>
      <c r="BX79" s="1447">
        <v>51810</v>
      </c>
      <c r="BY79" s="1447"/>
      <c r="BZ79" s="1447"/>
      <c r="CA79" s="1447"/>
      <c r="CB79" s="1447"/>
      <c r="CC79" s="1447"/>
      <c r="CD79" s="1447"/>
      <c r="CE79" s="1447">
        <v>82080</v>
      </c>
      <c r="CF79" s="1447"/>
      <c r="CG79" s="1447"/>
      <c r="CH79" s="1447"/>
      <c r="CI79" s="1447"/>
      <c r="CJ79" s="1447"/>
      <c r="CK79" s="1447"/>
      <c r="CL79" s="347">
        <f t="shared" ref="CL79:CL88" si="3">SUM(BX79:CK79)</f>
        <v>133890</v>
      </c>
      <c r="CM79" s="347"/>
      <c r="CN79" s="347"/>
      <c r="CO79" s="347"/>
      <c r="CP79" s="347"/>
      <c r="CQ79" s="347"/>
      <c r="CR79" s="347"/>
      <c r="CS79" s="1447">
        <v>15930</v>
      </c>
      <c r="CT79" s="1447"/>
      <c r="CU79" s="1447"/>
      <c r="CV79" s="1447"/>
      <c r="CW79" s="1447"/>
      <c r="CX79" s="1447"/>
      <c r="CY79" s="1517"/>
      <c r="DA79" s="16"/>
      <c r="DF79" s="16"/>
    </row>
    <row r="80" spans="1:137"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246"/>
      <c r="AB80" s="669">
        <v>0</v>
      </c>
      <c r="AC80" s="670"/>
      <c r="AD80" s="670"/>
      <c r="AE80" s="670">
        <v>2</v>
      </c>
      <c r="AF80" s="670"/>
      <c r="AG80" s="670"/>
      <c r="AH80" s="670">
        <v>2</v>
      </c>
      <c r="AI80" s="670"/>
      <c r="AJ80" s="671"/>
      <c r="AK80" s="1448">
        <v>74100</v>
      </c>
      <c r="AL80" s="1448"/>
      <c r="AM80" s="1448"/>
      <c r="AN80" s="1448"/>
      <c r="AO80" s="1448"/>
      <c r="AP80" s="1448"/>
      <c r="AQ80" s="1448"/>
      <c r="AR80" s="1448"/>
      <c r="AS80" s="1448">
        <v>9300</v>
      </c>
      <c r="AT80" s="1448"/>
      <c r="AU80" s="1448"/>
      <c r="AV80" s="1448"/>
      <c r="AW80" s="1448"/>
      <c r="AX80" s="1448"/>
      <c r="AY80" s="1448"/>
      <c r="AZ80" s="1448"/>
      <c r="BA80" s="330">
        <f t="shared" si="2"/>
        <v>83400</v>
      </c>
      <c r="BB80" s="619"/>
      <c r="BC80" s="619"/>
      <c r="BD80" s="619"/>
      <c r="BE80" s="619"/>
      <c r="BF80" s="619"/>
      <c r="BG80" s="619"/>
      <c r="BH80" s="619"/>
      <c r="BI80" s="1448">
        <v>6240</v>
      </c>
      <c r="BJ80" s="1448"/>
      <c r="BK80" s="1448"/>
      <c r="BL80" s="1448"/>
      <c r="BM80" s="1448"/>
      <c r="BN80" s="1448"/>
      <c r="BO80" s="1448"/>
      <c r="BP80" s="1518"/>
      <c r="BQ80" s="309"/>
      <c r="BR80" s="310"/>
      <c r="BS80" s="310"/>
      <c r="BT80" s="310"/>
      <c r="BU80" s="310"/>
      <c r="BV80" s="310"/>
      <c r="BW80" s="310"/>
      <c r="BX80" s="1448">
        <v>463320</v>
      </c>
      <c r="BY80" s="1448"/>
      <c r="BZ80" s="1448"/>
      <c r="CA80" s="1448"/>
      <c r="CB80" s="1448"/>
      <c r="CC80" s="1448"/>
      <c r="CD80" s="1448"/>
      <c r="CE80" s="1448">
        <v>1138860</v>
      </c>
      <c r="CF80" s="1448"/>
      <c r="CG80" s="1448"/>
      <c r="CH80" s="1448"/>
      <c r="CI80" s="1448"/>
      <c r="CJ80" s="1448"/>
      <c r="CK80" s="1448"/>
      <c r="CL80" s="330">
        <f t="shared" si="3"/>
        <v>1602180</v>
      </c>
      <c r="CM80" s="330"/>
      <c r="CN80" s="330"/>
      <c r="CO80" s="330"/>
      <c r="CP80" s="330"/>
      <c r="CQ80" s="330"/>
      <c r="CR80" s="330"/>
      <c r="CS80" s="1448">
        <v>63420</v>
      </c>
      <c r="CT80" s="1448"/>
      <c r="CU80" s="1448"/>
      <c r="CV80" s="1448"/>
      <c r="CW80" s="1448"/>
      <c r="CX80" s="1448"/>
      <c r="CY80" s="1521"/>
      <c r="DA80" s="16"/>
      <c r="DF80" s="16"/>
    </row>
    <row r="81" spans="1:110"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246"/>
      <c r="AB81" s="669">
        <v>0</v>
      </c>
      <c r="AC81" s="670"/>
      <c r="AD81" s="670"/>
      <c r="AE81" s="670">
        <v>3</v>
      </c>
      <c r="AF81" s="670"/>
      <c r="AG81" s="670"/>
      <c r="AH81" s="670">
        <v>2</v>
      </c>
      <c r="AI81" s="670"/>
      <c r="AJ81" s="671"/>
      <c r="AK81" s="1448">
        <v>31460</v>
      </c>
      <c r="AL81" s="1448"/>
      <c r="AM81" s="1448"/>
      <c r="AN81" s="1448"/>
      <c r="AO81" s="1448"/>
      <c r="AP81" s="1448"/>
      <c r="AQ81" s="1448"/>
      <c r="AR81" s="1448"/>
      <c r="AS81" s="1448">
        <v>2700</v>
      </c>
      <c r="AT81" s="1448"/>
      <c r="AU81" s="1448"/>
      <c r="AV81" s="1448"/>
      <c r="AW81" s="1448"/>
      <c r="AX81" s="1448"/>
      <c r="AY81" s="1448"/>
      <c r="AZ81" s="1448"/>
      <c r="BA81" s="330">
        <f t="shared" si="2"/>
        <v>34160</v>
      </c>
      <c r="BB81" s="619"/>
      <c r="BC81" s="619"/>
      <c r="BD81" s="619"/>
      <c r="BE81" s="619"/>
      <c r="BF81" s="619"/>
      <c r="BG81" s="619"/>
      <c r="BH81" s="619"/>
      <c r="BI81" s="1448">
        <v>1300</v>
      </c>
      <c r="BJ81" s="1448"/>
      <c r="BK81" s="1448"/>
      <c r="BL81" s="1448"/>
      <c r="BM81" s="1448"/>
      <c r="BN81" s="1448"/>
      <c r="BO81" s="1448"/>
      <c r="BP81" s="1518"/>
      <c r="BQ81" s="309"/>
      <c r="BR81" s="310"/>
      <c r="BS81" s="310"/>
      <c r="BT81" s="310"/>
      <c r="BU81" s="310"/>
      <c r="BV81" s="310"/>
      <c r="BW81" s="310"/>
      <c r="BX81" s="1448">
        <v>121110</v>
      </c>
      <c r="BY81" s="1448"/>
      <c r="BZ81" s="1448"/>
      <c r="CA81" s="1448"/>
      <c r="CB81" s="1448"/>
      <c r="CC81" s="1448"/>
      <c r="CD81" s="1448"/>
      <c r="CE81" s="1448">
        <v>161880</v>
      </c>
      <c r="CF81" s="1448"/>
      <c r="CG81" s="1448"/>
      <c r="CH81" s="1448"/>
      <c r="CI81" s="1448"/>
      <c r="CJ81" s="1448"/>
      <c r="CK81" s="1448"/>
      <c r="CL81" s="330">
        <f t="shared" si="3"/>
        <v>282990</v>
      </c>
      <c r="CM81" s="330"/>
      <c r="CN81" s="330"/>
      <c r="CO81" s="330"/>
      <c r="CP81" s="330"/>
      <c r="CQ81" s="330"/>
      <c r="CR81" s="330"/>
      <c r="CS81" s="1448">
        <v>15270</v>
      </c>
      <c r="CT81" s="1448"/>
      <c r="CU81" s="1448"/>
      <c r="CV81" s="1448"/>
      <c r="CW81" s="1448"/>
      <c r="CX81" s="1448"/>
      <c r="CY81" s="1521"/>
      <c r="DA81" s="16"/>
      <c r="DF81" s="16"/>
    </row>
    <row r="82" spans="1:110"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246"/>
      <c r="AB82" s="669">
        <v>0</v>
      </c>
      <c r="AC82" s="670"/>
      <c r="AD82" s="670"/>
      <c r="AE82" s="670">
        <v>4</v>
      </c>
      <c r="AF82" s="670"/>
      <c r="AG82" s="670"/>
      <c r="AH82" s="670">
        <v>2</v>
      </c>
      <c r="AI82" s="670"/>
      <c r="AJ82" s="671"/>
      <c r="AK82" s="1448">
        <v>9620</v>
      </c>
      <c r="AL82" s="1448"/>
      <c r="AM82" s="1448"/>
      <c r="AN82" s="1448"/>
      <c r="AO82" s="1448"/>
      <c r="AP82" s="1448"/>
      <c r="AQ82" s="1448"/>
      <c r="AR82" s="1448"/>
      <c r="AS82" s="1448">
        <v>1800</v>
      </c>
      <c r="AT82" s="1448"/>
      <c r="AU82" s="1448"/>
      <c r="AV82" s="1448"/>
      <c r="AW82" s="1448"/>
      <c r="AX82" s="1448"/>
      <c r="AY82" s="1448"/>
      <c r="AZ82" s="1448"/>
      <c r="BA82" s="330">
        <f t="shared" si="2"/>
        <v>11420</v>
      </c>
      <c r="BB82" s="619"/>
      <c r="BC82" s="619"/>
      <c r="BD82" s="619"/>
      <c r="BE82" s="619"/>
      <c r="BF82" s="619"/>
      <c r="BG82" s="619"/>
      <c r="BH82" s="619"/>
      <c r="BI82" s="1448">
        <v>260</v>
      </c>
      <c r="BJ82" s="1448"/>
      <c r="BK82" s="1448"/>
      <c r="BL82" s="1448"/>
      <c r="BM82" s="1448"/>
      <c r="BN82" s="1448"/>
      <c r="BO82" s="1448"/>
      <c r="BP82" s="1518"/>
      <c r="BQ82" s="309"/>
      <c r="BR82" s="310"/>
      <c r="BS82" s="310"/>
      <c r="BT82" s="310"/>
      <c r="BU82" s="310"/>
      <c r="BV82" s="310"/>
      <c r="BW82" s="310"/>
      <c r="BX82" s="1448">
        <v>31680</v>
      </c>
      <c r="BY82" s="1448"/>
      <c r="BZ82" s="1448"/>
      <c r="CA82" s="1448"/>
      <c r="CB82" s="1448"/>
      <c r="CC82" s="1448"/>
      <c r="CD82" s="1448"/>
      <c r="CE82" s="1448">
        <v>25460</v>
      </c>
      <c r="CF82" s="1448"/>
      <c r="CG82" s="1448"/>
      <c r="CH82" s="1448"/>
      <c r="CI82" s="1448"/>
      <c r="CJ82" s="1448"/>
      <c r="CK82" s="1448"/>
      <c r="CL82" s="330">
        <f t="shared" si="3"/>
        <v>57140</v>
      </c>
      <c r="CM82" s="330"/>
      <c r="CN82" s="330"/>
      <c r="CO82" s="330"/>
      <c r="CP82" s="330"/>
      <c r="CQ82" s="330"/>
      <c r="CR82" s="330"/>
      <c r="CS82" s="1448">
        <v>4950</v>
      </c>
      <c r="CT82" s="1448"/>
      <c r="CU82" s="1448"/>
      <c r="CV82" s="1448"/>
      <c r="CW82" s="1448"/>
      <c r="CX82" s="1448"/>
      <c r="CY82" s="1521"/>
      <c r="DA82" s="16"/>
      <c r="DF82" s="16"/>
    </row>
    <row r="83" spans="1:110"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246"/>
      <c r="AB83" s="669">
        <v>0</v>
      </c>
      <c r="AC83" s="670"/>
      <c r="AD83" s="670"/>
      <c r="AE83" s="670">
        <v>5</v>
      </c>
      <c r="AF83" s="670"/>
      <c r="AG83" s="670"/>
      <c r="AH83" s="670">
        <v>2</v>
      </c>
      <c r="AI83" s="670"/>
      <c r="AJ83" s="671"/>
      <c r="AK83" s="1448">
        <v>5460</v>
      </c>
      <c r="AL83" s="1448"/>
      <c r="AM83" s="1448"/>
      <c r="AN83" s="1448"/>
      <c r="AO83" s="1448"/>
      <c r="AP83" s="1448"/>
      <c r="AQ83" s="1448"/>
      <c r="AR83" s="1448"/>
      <c r="AS83" s="1448">
        <v>300</v>
      </c>
      <c r="AT83" s="1448"/>
      <c r="AU83" s="1448"/>
      <c r="AV83" s="1448"/>
      <c r="AW83" s="1448"/>
      <c r="AX83" s="1448"/>
      <c r="AY83" s="1448"/>
      <c r="AZ83" s="1448"/>
      <c r="BA83" s="330">
        <f t="shared" si="2"/>
        <v>5760</v>
      </c>
      <c r="BB83" s="619"/>
      <c r="BC83" s="619"/>
      <c r="BD83" s="619"/>
      <c r="BE83" s="619"/>
      <c r="BF83" s="619"/>
      <c r="BG83" s="619"/>
      <c r="BH83" s="619"/>
      <c r="BI83" s="1448"/>
      <c r="BJ83" s="1448"/>
      <c r="BK83" s="1448"/>
      <c r="BL83" s="1448"/>
      <c r="BM83" s="1448"/>
      <c r="BN83" s="1448"/>
      <c r="BO83" s="1448"/>
      <c r="BP83" s="1518"/>
      <c r="BQ83" s="309"/>
      <c r="BR83" s="310"/>
      <c r="BS83" s="310"/>
      <c r="BT83" s="310"/>
      <c r="BU83" s="310"/>
      <c r="BV83" s="310"/>
      <c r="BW83" s="310"/>
      <c r="BX83" s="1448">
        <v>6930</v>
      </c>
      <c r="BY83" s="1448"/>
      <c r="BZ83" s="1448"/>
      <c r="CA83" s="1448"/>
      <c r="CB83" s="1448"/>
      <c r="CC83" s="1448"/>
      <c r="CD83" s="1448"/>
      <c r="CE83" s="1448">
        <v>6840</v>
      </c>
      <c r="CF83" s="1448"/>
      <c r="CG83" s="1448"/>
      <c r="CH83" s="1448"/>
      <c r="CI83" s="1448"/>
      <c r="CJ83" s="1448"/>
      <c r="CK83" s="1448"/>
      <c r="CL83" s="330">
        <f t="shared" si="3"/>
        <v>13770</v>
      </c>
      <c r="CM83" s="330"/>
      <c r="CN83" s="330"/>
      <c r="CO83" s="330"/>
      <c r="CP83" s="330"/>
      <c r="CQ83" s="330"/>
      <c r="CR83" s="330"/>
      <c r="CS83" s="1448">
        <v>2720</v>
      </c>
      <c r="CT83" s="1448"/>
      <c r="CU83" s="1448"/>
      <c r="CV83" s="1448"/>
      <c r="CW83" s="1448"/>
      <c r="CX83" s="1448"/>
      <c r="CY83" s="1521"/>
      <c r="DA83" s="16"/>
      <c r="DF83" s="16"/>
    </row>
    <row r="84" spans="1:110"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246"/>
      <c r="AB84" s="669">
        <v>0</v>
      </c>
      <c r="AC84" s="670"/>
      <c r="AD84" s="670"/>
      <c r="AE84" s="670">
        <v>6</v>
      </c>
      <c r="AF84" s="670"/>
      <c r="AG84" s="670"/>
      <c r="AH84" s="670">
        <v>2</v>
      </c>
      <c r="AI84" s="670"/>
      <c r="AJ84" s="671"/>
      <c r="AK84" s="1448">
        <v>780</v>
      </c>
      <c r="AL84" s="1448"/>
      <c r="AM84" s="1448"/>
      <c r="AN84" s="1448"/>
      <c r="AO84" s="1448"/>
      <c r="AP84" s="1448"/>
      <c r="AQ84" s="1448"/>
      <c r="AR84" s="1448"/>
      <c r="AS84" s="1448"/>
      <c r="AT84" s="1448"/>
      <c r="AU84" s="1448"/>
      <c r="AV84" s="1448"/>
      <c r="AW84" s="1448"/>
      <c r="AX84" s="1448"/>
      <c r="AY84" s="1448"/>
      <c r="AZ84" s="1448"/>
      <c r="BA84" s="330">
        <f t="shared" si="2"/>
        <v>780</v>
      </c>
      <c r="BB84" s="619"/>
      <c r="BC84" s="619"/>
      <c r="BD84" s="619"/>
      <c r="BE84" s="619"/>
      <c r="BF84" s="619"/>
      <c r="BG84" s="619"/>
      <c r="BH84" s="619"/>
      <c r="BI84" s="1448"/>
      <c r="BJ84" s="1448"/>
      <c r="BK84" s="1448"/>
      <c r="BL84" s="1448"/>
      <c r="BM84" s="1448"/>
      <c r="BN84" s="1448"/>
      <c r="BO84" s="1448"/>
      <c r="BP84" s="1518"/>
      <c r="BQ84" s="309"/>
      <c r="BR84" s="310"/>
      <c r="BS84" s="310"/>
      <c r="BT84" s="310"/>
      <c r="BU84" s="310"/>
      <c r="BV84" s="310"/>
      <c r="BW84" s="310"/>
      <c r="BX84" s="1448">
        <v>14520</v>
      </c>
      <c r="BY84" s="1448"/>
      <c r="BZ84" s="1448"/>
      <c r="CA84" s="1448"/>
      <c r="CB84" s="1448"/>
      <c r="CC84" s="1448"/>
      <c r="CD84" s="1448"/>
      <c r="CE84" s="1448">
        <v>4940</v>
      </c>
      <c r="CF84" s="1448"/>
      <c r="CG84" s="1448"/>
      <c r="CH84" s="1448"/>
      <c r="CI84" s="1448"/>
      <c r="CJ84" s="1448"/>
      <c r="CK84" s="1448"/>
      <c r="CL84" s="330">
        <f t="shared" si="3"/>
        <v>19460</v>
      </c>
      <c r="CM84" s="330"/>
      <c r="CN84" s="330"/>
      <c r="CO84" s="330"/>
      <c r="CP84" s="330"/>
      <c r="CQ84" s="330"/>
      <c r="CR84" s="330"/>
      <c r="CS84" s="1448">
        <v>2020</v>
      </c>
      <c r="CT84" s="1448"/>
      <c r="CU84" s="1448"/>
      <c r="CV84" s="1448"/>
      <c r="CW84" s="1448"/>
      <c r="CX84" s="1448"/>
      <c r="CY84" s="1521"/>
      <c r="DA84" s="16"/>
      <c r="DF84" s="16"/>
    </row>
    <row r="85" spans="1:110"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246"/>
      <c r="AB85" s="669">
        <v>0</v>
      </c>
      <c r="AC85" s="670"/>
      <c r="AD85" s="670"/>
      <c r="AE85" s="670">
        <v>7</v>
      </c>
      <c r="AF85" s="670"/>
      <c r="AG85" s="670"/>
      <c r="AH85" s="670">
        <v>2</v>
      </c>
      <c r="AI85" s="670"/>
      <c r="AJ85" s="671"/>
      <c r="AK85" s="1448">
        <v>520</v>
      </c>
      <c r="AL85" s="1448"/>
      <c r="AM85" s="1448"/>
      <c r="AN85" s="1448"/>
      <c r="AO85" s="1448"/>
      <c r="AP85" s="1448"/>
      <c r="AQ85" s="1448"/>
      <c r="AR85" s="1448"/>
      <c r="AS85" s="309"/>
      <c r="AT85" s="309"/>
      <c r="AU85" s="309"/>
      <c r="AV85" s="309"/>
      <c r="AW85" s="309"/>
      <c r="AX85" s="309"/>
      <c r="AY85" s="309"/>
      <c r="AZ85" s="309"/>
      <c r="BA85" s="330">
        <f t="shared" si="2"/>
        <v>520</v>
      </c>
      <c r="BB85" s="619"/>
      <c r="BC85" s="619"/>
      <c r="BD85" s="619"/>
      <c r="BE85" s="619"/>
      <c r="BF85" s="619"/>
      <c r="BG85" s="619"/>
      <c r="BH85" s="619"/>
      <c r="BI85" s="309"/>
      <c r="BJ85" s="309"/>
      <c r="BK85" s="309"/>
      <c r="BL85" s="309"/>
      <c r="BM85" s="309"/>
      <c r="BN85" s="309"/>
      <c r="BO85" s="309"/>
      <c r="BP85" s="676"/>
      <c r="BQ85" s="309"/>
      <c r="BR85" s="310"/>
      <c r="BS85" s="310"/>
      <c r="BT85" s="310"/>
      <c r="BU85" s="310"/>
      <c r="BV85" s="310"/>
      <c r="BW85" s="310"/>
      <c r="BX85" s="1448">
        <v>8910</v>
      </c>
      <c r="BY85" s="1448"/>
      <c r="BZ85" s="1448"/>
      <c r="CA85" s="1448"/>
      <c r="CB85" s="1448"/>
      <c r="CC85" s="1448"/>
      <c r="CD85" s="1448"/>
      <c r="CE85" s="1448">
        <v>3420</v>
      </c>
      <c r="CF85" s="1448"/>
      <c r="CG85" s="1448"/>
      <c r="CH85" s="1448"/>
      <c r="CI85" s="1448"/>
      <c r="CJ85" s="1448"/>
      <c r="CK85" s="1448"/>
      <c r="CL85" s="330">
        <f t="shared" si="3"/>
        <v>12330</v>
      </c>
      <c r="CM85" s="330"/>
      <c r="CN85" s="330"/>
      <c r="CO85" s="330"/>
      <c r="CP85" s="330"/>
      <c r="CQ85" s="330"/>
      <c r="CR85" s="330"/>
      <c r="CS85" s="1448">
        <v>1190</v>
      </c>
      <c r="CT85" s="1448"/>
      <c r="CU85" s="1448"/>
      <c r="CV85" s="1448"/>
      <c r="CW85" s="1448"/>
      <c r="CX85" s="1448"/>
      <c r="CY85" s="1521"/>
      <c r="DA85" s="16"/>
      <c r="DF85" s="16"/>
    </row>
    <row r="86" spans="1:110"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246"/>
      <c r="AB86" s="669">
        <v>0</v>
      </c>
      <c r="AC86" s="670"/>
      <c r="AD86" s="670"/>
      <c r="AE86" s="670">
        <v>8</v>
      </c>
      <c r="AF86" s="670"/>
      <c r="AG86" s="670"/>
      <c r="AH86" s="670">
        <v>2</v>
      </c>
      <c r="AI86" s="670"/>
      <c r="AJ86" s="671"/>
      <c r="AK86" s="1448">
        <v>260</v>
      </c>
      <c r="AL86" s="1448"/>
      <c r="AM86" s="1448"/>
      <c r="AN86" s="1448"/>
      <c r="AO86" s="1448"/>
      <c r="AP86" s="1448"/>
      <c r="AQ86" s="1448"/>
      <c r="AR86" s="1448"/>
      <c r="AS86" s="309"/>
      <c r="AT86" s="309"/>
      <c r="AU86" s="309"/>
      <c r="AV86" s="309"/>
      <c r="AW86" s="309"/>
      <c r="AX86" s="309"/>
      <c r="AY86" s="309"/>
      <c r="AZ86" s="309"/>
      <c r="BA86" s="330">
        <f t="shared" si="2"/>
        <v>260</v>
      </c>
      <c r="BB86" s="619"/>
      <c r="BC86" s="619"/>
      <c r="BD86" s="619"/>
      <c r="BE86" s="619"/>
      <c r="BF86" s="619"/>
      <c r="BG86" s="619"/>
      <c r="BH86" s="619"/>
      <c r="BI86" s="309"/>
      <c r="BJ86" s="309"/>
      <c r="BK86" s="309"/>
      <c r="BL86" s="309"/>
      <c r="BM86" s="309"/>
      <c r="BN86" s="309"/>
      <c r="BO86" s="309"/>
      <c r="BP86" s="676"/>
      <c r="BQ86" s="309"/>
      <c r="BR86" s="310"/>
      <c r="BS86" s="310"/>
      <c r="BT86" s="310"/>
      <c r="BU86" s="310"/>
      <c r="BV86" s="310"/>
      <c r="BW86" s="310"/>
      <c r="BX86" s="1448">
        <v>2640</v>
      </c>
      <c r="BY86" s="1448"/>
      <c r="BZ86" s="1448"/>
      <c r="CA86" s="1448"/>
      <c r="CB86" s="1448"/>
      <c r="CC86" s="1448"/>
      <c r="CD86" s="1448"/>
      <c r="CE86" s="1448">
        <v>1140</v>
      </c>
      <c r="CF86" s="1448"/>
      <c r="CG86" s="1448"/>
      <c r="CH86" s="1448"/>
      <c r="CI86" s="1448"/>
      <c r="CJ86" s="1448"/>
      <c r="CK86" s="1448"/>
      <c r="CL86" s="330">
        <f t="shared" si="3"/>
        <v>3780</v>
      </c>
      <c r="CM86" s="330"/>
      <c r="CN86" s="330"/>
      <c r="CO86" s="330"/>
      <c r="CP86" s="330"/>
      <c r="CQ86" s="330"/>
      <c r="CR86" s="330"/>
      <c r="CS86" s="1448">
        <v>490</v>
      </c>
      <c r="CT86" s="1448"/>
      <c r="CU86" s="1448"/>
      <c r="CV86" s="1448"/>
      <c r="CW86" s="1448"/>
      <c r="CX86" s="1448"/>
      <c r="CY86" s="1521"/>
      <c r="DA86" s="16"/>
      <c r="DF86" s="16"/>
    </row>
    <row r="87" spans="1:110"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246"/>
      <c r="AB87" s="669">
        <v>0</v>
      </c>
      <c r="AC87" s="670"/>
      <c r="AD87" s="670"/>
      <c r="AE87" s="670">
        <v>9</v>
      </c>
      <c r="AF87" s="670"/>
      <c r="AG87" s="670"/>
      <c r="AH87" s="670">
        <v>2</v>
      </c>
      <c r="AI87" s="670"/>
      <c r="AJ87" s="671"/>
      <c r="AK87" s="1448"/>
      <c r="AL87" s="1448"/>
      <c r="AM87" s="1448"/>
      <c r="AN87" s="1448"/>
      <c r="AO87" s="1448"/>
      <c r="AP87" s="1448"/>
      <c r="AQ87" s="1448"/>
      <c r="AR87" s="1448"/>
      <c r="AS87" s="309"/>
      <c r="AT87" s="309"/>
      <c r="AU87" s="309"/>
      <c r="AV87" s="309"/>
      <c r="AW87" s="309"/>
      <c r="AX87" s="309"/>
      <c r="AY87" s="309"/>
      <c r="AZ87" s="309"/>
      <c r="BA87" s="330">
        <f t="shared" si="2"/>
        <v>0</v>
      </c>
      <c r="BB87" s="619"/>
      <c r="BC87" s="619"/>
      <c r="BD87" s="619"/>
      <c r="BE87" s="619"/>
      <c r="BF87" s="619"/>
      <c r="BG87" s="619"/>
      <c r="BH87" s="619"/>
      <c r="BI87" s="309"/>
      <c r="BJ87" s="309"/>
      <c r="BK87" s="309"/>
      <c r="BL87" s="309"/>
      <c r="BM87" s="309"/>
      <c r="BN87" s="309"/>
      <c r="BO87" s="309"/>
      <c r="BP87" s="676"/>
      <c r="BQ87" s="309"/>
      <c r="BR87" s="310"/>
      <c r="BS87" s="310"/>
      <c r="BT87" s="310"/>
      <c r="BU87" s="310"/>
      <c r="BV87" s="310"/>
      <c r="BW87" s="310"/>
      <c r="BX87" s="1448">
        <v>3630</v>
      </c>
      <c r="BY87" s="1448"/>
      <c r="BZ87" s="1448"/>
      <c r="CA87" s="1448"/>
      <c r="CB87" s="1448"/>
      <c r="CC87" s="1448"/>
      <c r="CD87" s="1448"/>
      <c r="CE87" s="1448">
        <v>760</v>
      </c>
      <c r="CF87" s="1448"/>
      <c r="CG87" s="1448"/>
      <c r="CH87" s="1448"/>
      <c r="CI87" s="1448"/>
      <c r="CJ87" s="1448"/>
      <c r="CK87" s="1448"/>
      <c r="CL87" s="330">
        <f t="shared" si="3"/>
        <v>4390</v>
      </c>
      <c r="CM87" s="330"/>
      <c r="CN87" s="330"/>
      <c r="CO87" s="330"/>
      <c r="CP87" s="330"/>
      <c r="CQ87" s="330"/>
      <c r="CR87" s="330"/>
      <c r="CS87" s="309"/>
      <c r="CT87" s="309"/>
      <c r="CU87" s="309"/>
      <c r="CV87" s="309"/>
      <c r="CW87" s="309"/>
      <c r="CX87" s="309"/>
      <c r="CY87" s="677"/>
      <c r="DA87" s="16"/>
      <c r="DF87" s="16"/>
    </row>
    <row r="88" spans="1:110" ht="1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246"/>
      <c r="AB88" s="678">
        <v>1</v>
      </c>
      <c r="AC88" s="679"/>
      <c r="AD88" s="680"/>
      <c r="AE88" s="681">
        <v>0</v>
      </c>
      <c r="AF88" s="679"/>
      <c r="AG88" s="682"/>
      <c r="AH88" s="650">
        <v>2</v>
      </c>
      <c r="AI88" s="679"/>
      <c r="AJ88" s="679"/>
      <c r="AK88" s="321">
        <f>SUM(AK79:AR87)</f>
        <v>122980</v>
      </c>
      <c r="AL88" s="321"/>
      <c r="AM88" s="321"/>
      <c r="AN88" s="321"/>
      <c r="AO88" s="321"/>
      <c r="AP88" s="321"/>
      <c r="AQ88" s="321"/>
      <c r="AR88" s="321"/>
      <c r="AS88" s="321">
        <f>SUM(AS79:AZ87)</f>
        <v>16200</v>
      </c>
      <c r="AT88" s="321"/>
      <c r="AU88" s="321"/>
      <c r="AV88" s="321"/>
      <c r="AW88" s="321"/>
      <c r="AX88" s="321"/>
      <c r="AY88" s="321"/>
      <c r="AZ88" s="321"/>
      <c r="BA88" s="321">
        <f t="shared" si="2"/>
        <v>139180</v>
      </c>
      <c r="BB88" s="626"/>
      <c r="BC88" s="626"/>
      <c r="BD88" s="626"/>
      <c r="BE88" s="626"/>
      <c r="BF88" s="626"/>
      <c r="BG88" s="626"/>
      <c r="BH88" s="626"/>
      <c r="BI88" s="321">
        <f>SUM(BI79:BP87)</f>
        <v>9360</v>
      </c>
      <c r="BJ88" s="321"/>
      <c r="BK88" s="321"/>
      <c r="BL88" s="321"/>
      <c r="BM88" s="321"/>
      <c r="BN88" s="321"/>
      <c r="BO88" s="321"/>
      <c r="BP88" s="484"/>
      <c r="BQ88" s="321">
        <f>SUM(BQ79:BW87)</f>
        <v>0</v>
      </c>
      <c r="BR88" s="626"/>
      <c r="BS88" s="626"/>
      <c r="BT88" s="626"/>
      <c r="BU88" s="626"/>
      <c r="BV88" s="626"/>
      <c r="BW88" s="626"/>
      <c r="BX88" s="321">
        <f>SUM(BX79:CD87)</f>
        <v>704550</v>
      </c>
      <c r="BY88" s="626"/>
      <c r="BZ88" s="626"/>
      <c r="CA88" s="626"/>
      <c r="CB88" s="626"/>
      <c r="CC88" s="626"/>
      <c r="CD88" s="626"/>
      <c r="CE88" s="321">
        <f>SUM(CE79:CK87)</f>
        <v>1425380</v>
      </c>
      <c r="CF88" s="626"/>
      <c r="CG88" s="626"/>
      <c r="CH88" s="626"/>
      <c r="CI88" s="626"/>
      <c r="CJ88" s="626"/>
      <c r="CK88" s="626"/>
      <c r="CL88" s="321">
        <f t="shared" si="3"/>
        <v>2129930</v>
      </c>
      <c r="CM88" s="321"/>
      <c r="CN88" s="321"/>
      <c r="CO88" s="321"/>
      <c r="CP88" s="321"/>
      <c r="CQ88" s="321"/>
      <c r="CR88" s="321"/>
      <c r="CS88" s="321">
        <f>SUM(CS79:CY87)</f>
        <v>105990</v>
      </c>
      <c r="CT88" s="626"/>
      <c r="CU88" s="626"/>
      <c r="CV88" s="626"/>
      <c r="CW88" s="626"/>
      <c r="CX88" s="626"/>
      <c r="CY88" s="627"/>
      <c r="DA88" s="16"/>
      <c r="DF88" s="16"/>
    </row>
    <row r="89" spans="1:110" ht="11.2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32"/>
      <c r="AC89" s="32"/>
      <c r="AD89" s="32"/>
      <c r="AE89" s="32"/>
      <c r="AF89" s="32"/>
      <c r="AG89" s="32"/>
      <c r="AH89" s="32"/>
      <c r="AI89" s="32"/>
      <c r="AJ89" s="32"/>
      <c r="BC89" s="17"/>
      <c r="BS89" s="17"/>
      <c r="BT89" s="17"/>
      <c r="DA89" s="16"/>
      <c r="DF89" s="16"/>
    </row>
    <row r="90" spans="1:110"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246"/>
      <c r="AB90" s="675">
        <v>1</v>
      </c>
      <c r="AC90" s="673"/>
      <c r="AD90" s="673"/>
      <c r="AE90" s="673">
        <v>1</v>
      </c>
      <c r="AF90" s="673"/>
      <c r="AG90" s="673"/>
      <c r="AH90" s="673">
        <v>2</v>
      </c>
      <c r="AI90" s="673"/>
      <c r="AJ90" s="674"/>
      <c r="AK90" s="347">
        <f>SUM(AK79:AR81)</f>
        <v>106340</v>
      </c>
      <c r="AL90" s="347"/>
      <c r="AM90" s="347"/>
      <c r="AN90" s="347"/>
      <c r="AO90" s="347"/>
      <c r="AP90" s="347"/>
      <c r="AQ90" s="347"/>
      <c r="AR90" s="347"/>
      <c r="AS90" s="347">
        <f>SUM(AS79:AZ81)</f>
        <v>14100</v>
      </c>
      <c r="AT90" s="347"/>
      <c r="AU90" s="347"/>
      <c r="AV90" s="347"/>
      <c r="AW90" s="347"/>
      <c r="AX90" s="347"/>
      <c r="AY90" s="347"/>
      <c r="AZ90" s="347"/>
      <c r="BA90" s="347">
        <f>SUM(AK90:AZ90)</f>
        <v>120440</v>
      </c>
      <c r="BB90" s="605"/>
      <c r="BC90" s="605"/>
      <c r="BD90" s="605"/>
      <c r="BE90" s="605"/>
      <c r="BF90" s="605"/>
      <c r="BG90" s="605"/>
      <c r="BH90" s="605"/>
      <c r="BI90" s="347">
        <f>SUM(BI79:BP81)</f>
        <v>9100</v>
      </c>
      <c r="BJ90" s="347"/>
      <c r="BK90" s="347"/>
      <c r="BL90" s="347"/>
      <c r="BM90" s="347"/>
      <c r="BN90" s="347"/>
      <c r="BO90" s="347"/>
      <c r="BP90" s="487"/>
      <c r="BQ90" s="347">
        <f>SUM(BQ79:BW81)</f>
        <v>0</v>
      </c>
      <c r="BR90" s="605"/>
      <c r="BS90" s="605"/>
      <c r="BT90" s="605"/>
      <c r="BU90" s="605"/>
      <c r="BV90" s="605"/>
      <c r="BW90" s="605"/>
      <c r="BX90" s="347">
        <f>SUM(BX79:CD81)</f>
        <v>636240</v>
      </c>
      <c r="BY90" s="605"/>
      <c r="BZ90" s="605"/>
      <c r="CA90" s="605"/>
      <c r="CB90" s="605"/>
      <c r="CC90" s="605"/>
      <c r="CD90" s="605"/>
      <c r="CE90" s="347">
        <f>SUM(CE79:CK81)</f>
        <v>1382820</v>
      </c>
      <c r="CF90" s="605"/>
      <c r="CG90" s="605"/>
      <c r="CH90" s="605"/>
      <c r="CI90" s="605"/>
      <c r="CJ90" s="605"/>
      <c r="CK90" s="605"/>
      <c r="CL90" s="347">
        <f>SUM(BX90:CK90)</f>
        <v>2019060</v>
      </c>
      <c r="CM90" s="605"/>
      <c r="CN90" s="605"/>
      <c r="CO90" s="605"/>
      <c r="CP90" s="605"/>
      <c r="CQ90" s="605"/>
      <c r="CR90" s="605"/>
      <c r="CS90" s="347">
        <f>SUM(CS79:CY81)</f>
        <v>94620</v>
      </c>
      <c r="CT90" s="605"/>
      <c r="CU90" s="605"/>
      <c r="CV90" s="605"/>
      <c r="CW90" s="605"/>
      <c r="CX90" s="605"/>
      <c r="CY90" s="628"/>
      <c r="DA90" s="16"/>
      <c r="DF90" s="16"/>
    </row>
    <row r="91" spans="1:110"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246"/>
      <c r="AB91" s="669">
        <v>1</v>
      </c>
      <c r="AC91" s="670"/>
      <c r="AD91" s="670"/>
      <c r="AE91" s="670">
        <v>2</v>
      </c>
      <c r="AF91" s="670"/>
      <c r="AG91" s="670"/>
      <c r="AH91" s="670">
        <v>2</v>
      </c>
      <c r="AI91" s="670"/>
      <c r="AJ91" s="671"/>
      <c r="AK91" s="330">
        <f>SUM(AK82:AR85)</f>
        <v>16380</v>
      </c>
      <c r="AL91" s="330"/>
      <c r="AM91" s="330"/>
      <c r="AN91" s="330"/>
      <c r="AO91" s="330"/>
      <c r="AP91" s="330"/>
      <c r="AQ91" s="330"/>
      <c r="AR91" s="330"/>
      <c r="AS91" s="330">
        <f>SUM(AS82:AZ85)</f>
        <v>2100</v>
      </c>
      <c r="AT91" s="330"/>
      <c r="AU91" s="330"/>
      <c r="AV91" s="330"/>
      <c r="AW91" s="330"/>
      <c r="AX91" s="330"/>
      <c r="AY91" s="330"/>
      <c r="AZ91" s="330"/>
      <c r="BA91" s="330">
        <f>SUM(AK91:AZ91)</f>
        <v>18480</v>
      </c>
      <c r="BB91" s="619"/>
      <c r="BC91" s="619"/>
      <c r="BD91" s="619"/>
      <c r="BE91" s="619"/>
      <c r="BF91" s="619"/>
      <c r="BG91" s="619"/>
      <c r="BH91" s="619"/>
      <c r="BI91" s="330">
        <f>SUM(BI82:BP85)</f>
        <v>260</v>
      </c>
      <c r="BJ91" s="330"/>
      <c r="BK91" s="330"/>
      <c r="BL91" s="330"/>
      <c r="BM91" s="330"/>
      <c r="BN91" s="330"/>
      <c r="BO91" s="330"/>
      <c r="BP91" s="481"/>
      <c r="BQ91" s="687"/>
      <c r="BR91" s="688"/>
      <c r="BS91" s="688"/>
      <c r="BT91" s="688"/>
      <c r="BU91" s="688"/>
      <c r="BV91" s="688"/>
      <c r="BW91" s="688"/>
      <c r="BX91" s="330">
        <f>SUM(BX82:CD85)</f>
        <v>62040</v>
      </c>
      <c r="BY91" s="619"/>
      <c r="BZ91" s="619"/>
      <c r="CA91" s="619"/>
      <c r="CB91" s="619"/>
      <c r="CC91" s="619"/>
      <c r="CD91" s="619"/>
      <c r="CE91" s="330">
        <f>SUM(CE82:CK85)</f>
        <v>40660</v>
      </c>
      <c r="CF91" s="619"/>
      <c r="CG91" s="619"/>
      <c r="CH91" s="619"/>
      <c r="CI91" s="619"/>
      <c r="CJ91" s="619"/>
      <c r="CK91" s="619"/>
      <c r="CL91" s="330">
        <f>SUM(BX91:CK91)</f>
        <v>102700</v>
      </c>
      <c r="CM91" s="619"/>
      <c r="CN91" s="619"/>
      <c r="CO91" s="619"/>
      <c r="CP91" s="619"/>
      <c r="CQ91" s="619"/>
      <c r="CR91" s="619"/>
      <c r="CS91" s="330">
        <f>SUM(CS82:CY85)</f>
        <v>10880</v>
      </c>
      <c r="CT91" s="619"/>
      <c r="CU91" s="619"/>
      <c r="CV91" s="619"/>
      <c r="CW91" s="619"/>
      <c r="CX91" s="619"/>
      <c r="CY91" s="629"/>
      <c r="DA91" s="16"/>
      <c r="DF91" s="16"/>
    </row>
    <row r="92" spans="1:110"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669">
        <v>1</v>
      </c>
      <c r="AC92" s="670"/>
      <c r="AD92" s="670"/>
      <c r="AE92" s="670">
        <v>3</v>
      </c>
      <c r="AF92" s="670"/>
      <c r="AG92" s="670"/>
      <c r="AH92" s="670">
        <v>2</v>
      </c>
      <c r="AI92" s="670"/>
      <c r="AJ92" s="671"/>
      <c r="AK92" s="330">
        <f>AK86</f>
        <v>260</v>
      </c>
      <c r="AL92" s="330"/>
      <c r="AM92" s="330"/>
      <c r="AN92" s="330"/>
      <c r="AO92" s="330"/>
      <c r="AP92" s="330"/>
      <c r="AQ92" s="330"/>
      <c r="AR92" s="330"/>
      <c r="AS92" s="309"/>
      <c r="AT92" s="309"/>
      <c r="AU92" s="309"/>
      <c r="AV92" s="309"/>
      <c r="AW92" s="309"/>
      <c r="AX92" s="309"/>
      <c r="AY92" s="309"/>
      <c r="AZ92" s="309"/>
      <c r="BA92" s="330">
        <f>SUM(AK92:AZ92)</f>
        <v>260</v>
      </c>
      <c r="BB92" s="619"/>
      <c r="BC92" s="619"/>
      <c r="BD92" s="619"/>
      <c r="BE92" s="619"/>
      <c r="BF92" s="619"/>
      <c r="BG92" s="619"/>
      <c r="BH92" s="619"/>
      <c r="BI92" s="309"/>
      <c r="BJ92" s="309"/>
      <c r="BK92" s="309"/>
      <c r="BL92" s="309"/>
      <c r="BM92" s="309"/>
      <c r="BN92" s="309"/>
      <c r="BO92" s="309"/>
      <c r="BP92" s="309"/>
      <c r="BQ92" s="687"/>
      <c r="BR92" s="688"/>
      <c r="BS92" s="688"/>
      <c r="BT92" s="688"/>
      <c r="BU92" s="688"/>
      <c r="BV92" s="688"/>
      <c r="BW92" s="688"/>
      <c r="BX92" s="330">
        <f>BX86</f>
        <v>2640</v>
      </c>
      <c r="BY92" s="619"/>
      <c r="BZ92" s="619"/>
      <c r="CA92" s="619"/>
      <c r="CB92" s="619"/>
      <c r="CC92" s="619"/>
      <c r="CD92" s="619"/>
      <c r="CE92" s="330">
        <f>CE86</f>
        <v>1140</v>
      </c>
      <c r="CF92" s="619"/>
      <c r="CG92" s="619"/>
      <c r="CH92" s="619"/>
      <c r="CI92" s="619"/>
      <c r="CJ92" s="619"/>
      <c r="CK92" s="619"/>
      <c r="CL92" s="330">
        <f>SUM(BX92:CK92)</f>
        <v>3780</v>
      </c>
      <c r="CM92" s="619"/>
      <c r="CN92" s="619"/>
      <c r="CO92" s="619"/>
      <c r="CP92" s="619"/>
      <c r="CQ92" s="619"/>
      <c r="CR92" s="619"/>
      <c r="CS92" s="330">
        <f>CS86</f>
        <v>490</v>
      </c>
      <c r="CT92" s="619"/>
      <c r="CU92" s="619"/>
      <c r="CV92" s="619"/>
      <c r="CW92" s="619"/>
      <c r="CX92" s="619"/>
      <c r="CY92" s="629"/>
      <c r="DA92" s="16"/>
      <c r="DF92" s="16"/>
    </row>
    <row r="93" spans="1:11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689">
        <v>1</v>
      </c>
      <c r="AC93" s="690"/>
      <c r="AD93" s="690"/>
      <c r="AE93" s="690">
        <v>4</v>
      </c>
      <c r="AF93" s="690"/>
      <c r="AG93" s="690"/>
      <c r="AH93" s="690">
        <v>2</v>
      </c>
      <c r="AI93" s="690"/>
      <c r="AJ93" s="681"/>
      <c r="AK93" s="321">
        <f>AK87</f>
        <v>0</v>
      </c>
      <c r="AL93" s="321"/>
      <c r="AM93" s="321"/>
      <c r="AN93" s="321"/>
      <c r="AO93" s="321"/>
      <c r="AP93" s="321"/>
      <c r="AQ93" s="321"/>
      <c r="AR93" s="321"/>
      <c r="AS93" s="683"/>
      <c r="AT93" s="683"/>
      <c r="AU93" s="683"/>
      <c r="AV93" s="683"/>
      <c r="AW93" s="683"/>
      <c r="AX93" s="683"/>
      <c r="AY93" s="683"/>
      <c r="AZ93" s="683"/>
      <c r="BA93" s="321">
        <f>SUM(AK93:AZ93)</f>
        <v>0</v>
      </c>
      <c r="BB93" s="626"/>
      <c r="BC93" s="626"/>
      <c r="BD93" s="626"/>
      <c r="BE93" s="626"/>
      <c r="BF93" s="626"/>
      <c r="BG93" s="626"/>
      <c r="BH93" s="626"/>
      <c r="BI93" s="683"/>
      <c r="BJ93" s="683"/>
      <c r="BK93" s="683"/>
      <c r="BL93" s="683"/>
      <c r="BM93" s="683"/>
      <c r="BN93" s="683"/>
      <c r="BO93" s="683"/>
      <c r="BP93" s="684"/>
      <c r="BQ93" s="683"/>
      <c r="BR93" s="691"/>
      <c r="BS93" s="691"/>
      <c r="BT93" s="691"/>
      <c r="BU93" s="691"/>
      <c r="BV93" s="691"/>
      <c r="BW93" s="691"/>
      <c r="BX93" s="321">
        <f>BX87</f>
        <v>3630</v>
      </c>
      <c r="BY93" s="626"/>
      <c r="BZ93" s="626"/>
      <c r="CA93" s="626"/>
      <c r="CB93" s="626"/>
      <c r="CC93" s="626"/>
      <c r="CD93" s="626"/>
      <c r="CE93" s="321">
        <f>CE87</f>
        <v>760</v>
      </c>
      <c r="CF93" s="626"/>
      <c r="CG93" s="626"/>
      <c r="CH93" s="626"/>
      <c r="CI93" s="626"/>
      <c r="CJ93" s="626"/>
      <c r="CK93" s="626"/>
      <c r="CL93" s="321">
        <f>SUM(BX93:CK93)</f>
        <v>4390</v>
      </c>
      <c r="CM93" s="626"/>
      <c r="CN93" s="626"/>
      <c r="CO93" s="626"/>
      <c r="CP93" s="626"/>
      <c r="CQ93" s="626"/>
      <c r="CR93" s="626"/>
      <c r="CS93" s="685"/>
      <c r="CT93" s="685"/>
      <c r="CU93" s="685"/>
      <c r="CV93" s="685"/>
      <c r="CW93" s="685"/>
      <c r="CX93" s="685"/>
      <c r="CY93" s="686"/>
      <c r="DA93" s="16"/>
      <c r="DF93" s="16"/>
    </row>
    <row r="94" spans="1:110" ht="11.25" customHeight="1" thickBot="1">
      <c r="M94" s="16"/>
      <c r="R94" s="16"/>
      <c r="U94" s="17"/>
      <c r="V94" s="17"/>
      <c r="W94" s="17"/>
      <c r="AB94" s="32"/>
      <c r="AC94" s="32"/>
      <c r="AD94" s="32"/>
      <c r="AE94" s="32"/>
      <c r="AF94" s="32"/>
      <c r="AG94" s="32"/>
      <c r="AH94" s="32"/>
      <c r="AI94" s="32"/>
      <c r="AJ94" s="32"/>
      <c r="BC94" s="17"/>
      <c r="BS94" s="17"/>
      <c r="BT94" s="17"/>
      <c r="DA94" s="16"/>
      <c r="DF94" s="16"/>
    </row>
    <row r="95" spans="1:110" ht="15" customHeight="1">
      <c r="A95" s="433" t="s">
        <v>14</v>
      </c>
      <c r="B95" s="434"/>
      <c r="C95" s="434"/>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246"/>
      <c r="AB95" s="675">
        <v>1</v>
      </c>
      <c r="AC95" s="673"/>
      <c r="AD95" s="673"/>
      <c r="AE95" s="673">
        <v>5</v>
      </c>
      <c r="AF95" s="673"/>
      <c r="AG95" s="673"/>
      <c r="AH95" s="673">
        <v>2</v>
      </c>
      <c r="AI95" s="673"/>
      <c r="AJ95" s="674"/>
      <c r="AK95" s="1447">
        <v>122720</v>
      </c>
      <c r="AL95" s="1447"/>
      <c r="AM95" s="1447"/>
      <c r="AN95" s="1447"/>
      <c r="AO95" s="1447"/>
      <c r="AP95" s="1447"/>
      <c r="AQ95" s="1447"/>
      <c r="AR95" s="1447"/>
      <c r="AS95" s="1447">
        <v>16200</v>
      </c>
      <c r="AT95" s="1447"/>
      <c r="AU95" s="1447"/>
      <c r="AV95" s="1447"/>
      <c r="AW95" s="1447"/>
      <c r="AX95" s="1447"/>
      <c r="AY95" s="1447"/>
      <c r="AZ95" s="1447"/>
      <c r="BA95" s="347">
        <f>SUM(AK95:AZ95)</f>
        <v>138920</v>
      </c>
      <c r="BB95" s="605"/>
      <c r="BC95" s="605"/>
      <c r="BD95" s="605"/>
      <c r="BE95" s="605"/>
      <c r="BF95" s="605"/>
      <c r="BG95" s="605"/>
      <c r="BH95" s="605"/>
      <c r="BI95" s="1447">
        <v>9360</v>
      </c>
      <c r="BJ95" s="1447"/>
      <c r="BK95" s="1447"/>
      <c r="BL95" s="1447"/>
      <c r="BM95" s="1447"/>
      <c r="BN95" s="1447"/>
      <c r="BO95" s="1447"/>
      <c r="BP95" s="1505"/>
      <c r="BQ95" s="1447"/>
      <c r="BR95" s="605"/>
      <c r="BS95" s="605"/>
      <c r="BT95" s="605"/>
      <c r="BU95" s="605"/>
      <c r="BV95" s="605"/>
      <c r="BW95" s="605"/>
      <c r="BX95" s="1447">
        <v>697950</v>
      </c>
      <c r="BY95" s="1447"/>
      <c r="BZ95" s="1447"/>
      <c r="CA95" s="1447"/>
      <c r="CB95" s="1447"/>
      <c r="CC95" s="1447"/>
      <c r="CD95" s="1447"/>
      <c r="CE95" s="1447">
        <v>1423100</v>
      </c>
      <c r="CF95" s="1447"/>
      <c r="CG95" s="1447"/>
      <c r="CH95" s="1447"/>
      <c r="CI95" s="1447"/>
      <c r="CJ95" s="1447"/>
      <c r="CK95" s="1447"/>
      <c r="CL95" s="347">
        <f>SUM(BX95:CK95)</f>
        <v>2121050</v>
      </c>
      <c r="CM95" s="347"/>
      <c r="CN95" s="347"/>
      <c r="CO95" s="347"/>
      <c r="CP95" s="347"/>
      <c r="CQ95" s="347"/>
      <c r="CR95" s="347"/>
      <c r="CS95" s="1447">
        <v>105500</v>
      </c>
      <c r="CT95" s="1447"/>
      <c r="CU95" s="1447"/>
      <c r="CV95" s="1447"/>
      <c r="CW95" s="1447"/>
      <c r="CX95" s="1447"/>
      <c r="CY95" s="1517"/>
      <c r="DA95" s="16"/>
      <c r="DF95" s="16"/>
    </row>
    <row r="96" spans="1:110" ht="15" customHeight="1">
      <c r="A96" s="548"/>
      <c r="B96" s="551"/>
      <c r="C96" s="551"/>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669">
        <v>1</v>
      </c>
      <c r="AC96" s="670"/>
      <c r="AD96" s="670"/>
      <c r="AE96" s="670">
        <v>6</v>
      </c>
      <c r="AF96" s="670"/>
      <c r="AG96" s="670"/>
      <c r="AH96" s="670">
        <v>2</v>
      </c>
      <c r="AI96" s="670"/>
      <c r="AJ96" s="671"/>
      <c r="AK96" s="1448">
        <v>260</v>
      </c>
      <c r="AL96" s="1448"/>
      <c r="AM96" s="1448"/>
      <c r="AN96" s="1448"/>
      <c r="AO96" s="1448"/>
      <c r="AP96" s="1448"/>
      <c r="AQ96" s="1448"/>
      <c r="AR96" s="1448"/>
      <c r="AS96" s="309"/>
      <c r="AT96" s="309"/>
      <c r="AU96" s="309"/>
      <c r="AV96" s="309"/>
      <c r="AW96" s="309"/>
      <c r="AX96" s="309"/>
      <c r="AY96" s="309"/>
      <c r="AZ96" s="309"/>
      <c r="BA96" s="330">
        <f>SUM(AK96:AZ96)</f>
        <v>260</v>
      </c>
      <c r="BB96" s="619"/>
      <c r="BC96" s="619"/>
      <c r="BD96" s="619"/>
      <c r="BE96" s="619"/>
      <c r="BF96" s="619"/>
      <c r="BG96" s="619"/>
      <c r="BH96" s="619"/>
      <c r="BI96" s="309"/>
      <c r="BJ96" s="309"/>
      <c r="BK96" s="309"/>
      <c r="BL96" s="309"/>
      <c r="BM96" s="309"/>
      <c r="BN96" s="309"/>
      <c r="BO96" s="309"/>
      <c r="BP96" s="676"/>
      <c r="BQ96" s="309"/>
      <c r="BR96" s="310"/>
      <c r="BS96" s="310"/>
      <c r="BT96" s="310"/>
      <c r="BU96" s="310"/>
      <c r="BV96" s="310"/>
      <c r="BW96" s="310"/>
      <c r="BX96" s="1448">
        <v>2640</v>
      </c>
      <c r="BY96" s="1448"/>
      <c r="BZ96" s="1448"/>
      <c r="CA96" s="1448"/>
      <c r="CB96" s="1448"/>
      <c r="CC96" s="1448"/>
      <c r="CD96" s="1448"/>
      <c r="CE96" s="1448">
        <v>1140</v>
      </c>
      <c r="CF96" s="1448"/>
      <c r="CG96" s="1448"/>
      <c r="CH96" s="1448"/>
      <c r="CI96" s="1448"/>
      <c r="CJ96" s="1448"/>
      <c r="CK96" s="1448"/>
      <c r="CL96" s="330">
        <f>SUM(BX96:CK96)</f>
        <v>3780</v>
      </c>
      <c r="CM96" s="330"/>
      <c r="CN96" s="330"/>
      <c r="CO96" s="330"/>
      <c r="CP96" s="330"/>
      <c r="CQ96" s="330"/>
      <c r="CR96" s="330"/>
      <c r="CS96" s="1448">
        <v>490</v>
      </c>
      <c r="CT96" s="1448"/>
      <c r="CU96" s="1448"/>
      <c r="CV96" s="1448"/>
      <c r="CW96" s="1448"/>
      <c r="CX96" s="1448"/>
      <c r="CY96" s="1521"/>
      <c r="DA96" s="16"/>
      <c r="DF96" s="16"/>
    </row>
    <row r="97" spans="1:137" ht="15" customHeight="1">
      <c r="A97" s="548"/>
      <c r="B97" s="551"/>
      <c r="C97" s="551"/>
      <c r="D97" s="551"/>
      <c r="E97" s="551"/>
      <c r="F97" s="552"/>
      <c r="G97" s="731" t="s">
        <v>333</v>
      </c>
      <c r="H97" s="732"/>
      <c r="I97" s="732"/>
      <c r="J97" s="732"/>
      <c r="K97" s="732"/>
      <c r="L97" s="732"/>
      <c r="M97" s="732"/>
      <c r="N97" s="732"/>
      <c r="O97" s="732"/>
      <c r="P97" s="732"/>
      <c r="Q97" s="732"/>
      <c r="R97" s="732"/>
      <c r="S97" s="732"/>
      <c r="T97" s="732"/>
      <c r="U97" s="732"/>
      <c r="V97" s="732"/>
      <c r="W97" s="732"/>
      <c r="X97" s="732"/>
      <c r="Y97" s="732"/>
      <c r="Z97" s="732"/>
      <c r="AA97" s="732"/>
      <c r="AB97" s="669">
        <v>1</v>
      </c>
      <c r="AC97" s="670"/>
      <c r="AD97" s="670"/>
      <c r="AE97" s="670">
        <v>7</v>
      </c>
      <c r="AF97" s="670"/>
      <c r="AG97" s="670"/>
      <c r="AH97" s="670">
        <v>2</v>
      </c>
      <c r="AI97" s="670"/>
      <c r="AJ97" s="671"/>
      <c r="AK97" s="1448"/>
      <c r="AL97" s="1448"/>
      <c r="AM97" s="1448"/>
      <c r="AN97" s="1448"/>
      <c r="AO97" s="1448"/>
      <c r="AP97" s="1448"/>
      <c r="AQ97" s="1448"/>
      <c r="AR97" s="1448"/>
      <c r="AS97" s="309"/>
      <c r="AT97" s="309"/>
      <c r="AU97" s="309"/>
      <c r="AV97" s="309"/>
      <c r="AW97" s="309"/>
      <c r="AX97" s="309"/>
      <c r="AY97" s="309"/>
      <c r="AZ97" s="309"/>
      <c r="BA97" s="330">
        <f>SUM(AK97:AZ97)</f>
        <v>0</v>
      </c>
      <c r="BB97" s="619"/>
      <c r="BC97" s="619"/>
      <c r="BD97" s="619"/>
      <c r="BE97" s="619"/>
      <c r="BF97" s="619"/>
      <c r="BG97" s="619"/>
      <c r="BH97" s="619"/>
      <c r="BI97" s="309"/>
      <c r="BJ97" s="309"/>
      <c r="BK97" s="309"/>
      <c r="BL97" s="309"/>
      <c r="BM97" s="309"/>
      <c r="BN97" s="309"/>
      <c r="BO97" s="309"/>
      <c r="BP97" s="676"/>
      <c r="BQ97" s="309"/>
      <c r="BR97" s="310"/>
      <c r="BS97" s="310"/>
      <c r="BT97" s="310"/>
      <c r="BU97" s="310"/>
      <c r="BV97" s="310"/>
      <c r="BW97" s="310"/>
      <c r="BX97" s="1448">
        <v>3630</v>
      </c>
      <c r="BY97" s="1448"/>
      <c r="BZ97" s="1448"/>
      <c r="CA97" s="1448"/>
      <c r="CB97" s="1448"/>
      <c r="CC97" s="1448"/>
      <c r="CD97" s="1448"/>
      <c r="CE97" s="1448">
        <v>760</v>
      </c>
      <c r="CF97" s="1448"/>
      <c r="CG97" s="1448"/>
      <c r="CH97" s="1448"/>
      <c r="CI97" s="1448"/>
      <c r="CJ97" s="1448"/>
      <c r="CK97" s="1448"/>
      <c r="CL97" s="330">
        <f>SUM(BX97:CK97)</f>
        <v>4390</v>
      </c>
      <c r="CM97" s="330"/>
      <c r="CN97" s="330"/>
      <c r="CO97" s="330"/>
      <c r="CP97" s="330"/>
      <c r="CQ97" s="330"/>
      <c r="CR97" s="330"/>
      <c r="CS97" s="1448"/>
      <c r="CT97" s="1448"/>
      <c r="CU97" s="1448"/>
      <c r="CV97" s="1448"/>
      <c r="CW97" s="1448"/>
      <c r="CX97" s="1448"/>
      <c r="CY97" s="1521"/>
      <c r="DA97" s="16"/>
      <c r="DF97" s="16"/>
    </row>
    <row r="98" spans="1:137"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246"/>
      <c r="AB98" s="689">
        <v>1</v>
      </c>
      <c r="AC98" s="690"/>
      <c r="AD98" s="690"/>
      <c r="AE98" s="690">
        <v>8</v>
      </c>
      <c r="AF98" s="690"/>
      <c r="AG98" s="690"/>
      <c r="AH98" s="690">
        <v>2</v>
      </c>
      <c r="AI98" s="690"/>
      <c r="AJ98" s="681"/>
      <c r="AK98" s="321">
        <f>SUM(AK95:AR97)</f>
        <v>122980</v>
      </c>
      <c r="AL98" s="321"/>
      <c r="AM98" s="321"/>
      <c r="AN98" s="321"/>
      <c r="AO98" s="321"/>
      <c r="AP98" s="321"/>
      <c r="AQ98" s="321"/>
      <c r="AR98" s="321"/>
      <c r="AS98" s="321">
        <f>SUM(AS95:AZ97)</f>
        <v>16200</v>
      </c>
      <c r="AT98" s="321"/>
      <c r="AU98" s="321"/>
      <c r="AV98" s="321"/>
      <c r="AW98" s="321"/>
      <c r="AX98" s="321"/>
      <c r="AY98" s="321"/>
      <c r="AZ98" s="321"/>
      <c r="BA98" s="321">
        <f>SUM(AK98:AZ98)</f>
        <v>139180</v>
      </c>
      <c r="BB98" s="626"/>
      <c r="BC98" s="626"/>
      <c r="BD98" s="626"/>
      <c r="BE98" s="626"/>
      <c r="BF98" s="626"/>
      <c r="BG98" s="626"/>
      <c r="BH98" s="626"/>
      <c r="BI98" s="321">
        <f>SUM(BI95:BP97)</f>
        <v>9360</v>
      </c>
      <c r="BJ98" s="321"/>
      <c r="BK98" s="321"/>
      <c r="BL98" s="321"/>
      <c r="BM98" s="321"/>
      <c r="BN98" s="321"/>
      <c r="BO98" s="321"/>
      <c r="BP98" s="484"/>
      <c r="BQ98" s="321">
        <f>SUM(BQ95:BW97)</f>
        <v>0</v>
      </c>
      <c r="BR98" s="626"/>
      <c r="BS98" s="626"/>
      <c r="BT98" s="626"/>
      <c r="BU98" s="626"/>
      <c r="BV98" s="626"/>
      <c r="BW98" s="626"/>
      <c r="BX98" s="321">
        <f>SUM(BX95:CD97)</f>
        <v>704220</v>
      </c>
      <c r="BY98" s="626"/>
      <c r="BZ98" s="626"/>
      <c r="CA98" s="626"/>
      <c r="CB98" s="626"/>
      <c r="CC98" s="626"/>
      <c r="CD98" s="626"/>
      <c r="CE98" s="321">
        <f>SUM(CE95:CK97)</f>
        <v>1425000</v>
      </c>
      <c r="CF98" s="626"/>
      <c r="CG98" s="626"/>
      <c r="CH98" s="626"/>
      <c r="CI98" s="626"/>
      <c r="CJ98" s="626"/>
      <c r="CK98" s="626"/>
      <c r="CL98" s="321">
        <f>SUM(BX98:CK98)</f>
        <v>2129220</v>
      </c>
      <c r="CM98" s="321"/>
      <c r="CN98" s="321"/>
      <c r="CO98" s="321"/>
      <c r="CP98" s="321"/>
      <c r="CQ98" s="321"/>
      <c r="CR98" s="321"/>
      <c r="CS98" s="321">
        <f>SUM(CS95:CY97)</f>
        <v>105990</v>
      </c>
      <c r="CT98" s="626"/>
      <c r="CU98" s="626"/>
      <c r="CV98" s="626"/>
      <c r="CW98" s="626"/>
      <c r="CX98" s="626"/>
      <c r="CY98" s="627"/>
      <c r="DA98" s="16"/>
      <c r="DF98" s="16"/>
    </row>
    <row r="99" spans="1:137" s="17" customFormat="1" ht="15" customHeight="1">
      <c r="A99" s="35"/>
      <c r="B99" s="40"/>
      <c r="C99" s="40"/>
      <c r="D99" s="36"/>
      <c r="E99" s="36"/>
      <c r="F99" s="36"/>
      <c r="G99" s="138"/>
      <c r="H99" s="138"/>
      <c r="I99" s="138"/>
      <c r="J99" s="138"/>
      <c r="K99" s="138"/>
      <c r="L99" s="138"/>
      <c r="M99" s="138"/>
      <c r="N99" s="138"/>
      <c r="O99" s="138"/>
      <c r="P99" s="138"/>
      <c r="Q99" s="138"/>
      <c r="R99" s="138"/>
      <c r="S99" s="138"/>
      <c r="T99" s="138"/>
      <c r="U99" s="138"/>
      <c r="V99" s="138"/>
      <c r="W99" s="138"/>
      <c r="X99" s="138"/>
      <c r="Y99" s="138"/>
      <c r="Z99" s="138"/>
      <c r="AA99" s="138"/>
      <c r="AB99" s="37"/>
      <c r="AC99" s="37"/>
      <c r="AD99" s="37"/>
      <c r="AE99" s="37"/>
      <c r="AF99" s="37"/>
      <c r="AG99" s="37"/>
      <c r="AH99" s="37"/>
      <c r="AI99" s="37"/>
      <c r="AJ99" s="37"/>
      <c r="AK99" s="143"/>
      <c r="AL99" s="41"/>
      <c r="AM99" s="41"/>
      <c r="AN99" s="41"/>
      <c r="AO99" s="41"/>
      <c r="AP99" s="41"/>
      <c r="AQ99" s="41"/>
      <c r="AR99" s="41"/>
      <c r="AS99" s="41"/>
      <c r="AT99" s="143"/>
      <c r="AU99" s="41"/>
      <c r="AV99" s="41"/>
      <c r="AW99" s="41"/>
      <c r="AX99" s="41"/>
      <c r="AY99" s="41"/>
      <c r="AZ99" s="41"/>
      <c r="BA99" s="41"/>
      <c r="BB99" s="143"/>
      <c r="BC99" s="143"/>
      <c r="BD99" s="143"/>
      <c r="BE99" s="143"/>
      <c r="BF99" s="143"/>
      <c r="BG99" s="143"/>
      <c r="BH99" s="143"/>
      <c r="BI99" s="143"/>
      <c r="BJ99" s="143"/>
      <c r="BK99" s="143"/>
      <c r="BL99" s="143"/>
      <c r="BM99" s="143"/>
      <c r="BN99" s="143"/>
      <c r="BO99" s="143"/>
      <c r="BP99" s="143"/>
      <c r="BQ99" s="143"/>
      <c r="BR99" s="143"/>
      <c r="BS99" s="143"/>
      <c r="BT99" s="143"/>
      <c r="BU99" s="143"/>
      <c r="BV99" s="144"/>
      <c r="BW99" s="144"/>
      <c r="BX99" s="144"/>
      <c r="BY99" s="144"/>
      <c r="BZ99" s="144"/>
      <c r="CA99" s="144"/>
      <c r="CB99" s="144"/>
      <c r="CC99" s="144"/>
      <c r="CD99" s="144"/>
      <c r="CE99" s="37"/>
      <c r="CF99" s="37"/>
      <c r="CG99" s="37"/>
      <c r="CH99" s="37"/>
      <c r="CI99" s="37"/>
      <c r="CJ99" s="37"/>
      <c r="CK99" s="37"/>
      <c r="CL99" s="37"/>
      <c r="CM99" s="37"/>
      <c r="CN99" s="143"/>
      <c r="CO99" s="144"/>
      <c r="CP99" s="144"/>
      <c r="CQ99" s="144"/>
      <c r="CR99" s="144"/>
      <c r="CS99" s="144"/>
      <c r="CT99" s="144"/>
      <c r="CU99" s="144"/>
      <c r="CV99" s="144"/>
      <c r="CW99" s="144"/>
      <c r="CX99" s="143"/>
      <c r="CY99" s="143"/>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row>
    <row r="100" spans="1:137" s="152" customFormat="1" ht="12.75" customHeight="1">
      <c r="A100" s="631"/>
      <c r="B100" s="631"/>
      <c r="C100" s="631"/>
      <c r="D100" s="631"/>
      <c r="E100" s="631"/>
      <c r="F100" s="631"/>
      <c r="G100" s="632"/>
      <c r="H100" s="633" t="s">
        <v>62</v>
      </c>
      <c r="I100" s="266"/>
      <c r="J100" s="266"/>
      <c r="K100" s="266"/>
      <c r="L100" s="266"/>
      <c r="M100" s="266"/>
      <c r="N100" s="266"/>
      <c r="O100" s="266"/>
      <c r="P100" s="266"/>
      <c r="Q100" s="266"/>
      <c r="R100" s="266"/>
      <c r="S100" s="266"/>
      <c r="T100" s="266"/>
      <c r="U100" s="266"/>
      <c r="V100" s="266"/>
      <c r="W100" s="266"/>
      <c r="X100" s="266"/>
      <c r="Y100" s="267"/>
      <c r="Z100" s="634" t="s">
        <v>517</v>
      </c>
      <c r="AA100" s="266"/>
      <c r="AB100" s="266"/>
      <c r="AC100" s="266"/>
      <c r="AD100" s="266"/>
      <c r="AE100" s="267"/>
      <c r="AF100" s="514" t="str">
        <f>"第55表　課税標準額段階別"&amp; LEFT(表00!AA1,6) &amp; "分所得割額等に関する調
　　　　　　　　　　　　　　　【その他の所得者】（つづき）
第9表関係　(2)所得控除額に関する調"</f>
        <v>第55表　課税標準額段階別平成29年度分所得割額等に関する調
　　　　　　　　　　　　　　　【その他の所得者】（つづき）
第9表関係　(2)所得控除額に関する調</v>
      </c>
      <c r="AG100" s="514"/>
      <c r="AH100" s="514"/>
      <c r="AI100" s="514"/>
      <c r="AJ100" s="514"/>
      <c r="AK100" s="514"/>
      <c r="AL100" s="514"/>
      <c r="AM100" s="514"/>
      <c r="AN100" s="514"/>
      <c r="AO100" s="514"/>
      <c r="AP100" s="514"/>
      <c r="AQ100" s="514"/>
      <c r="AR100" s="514"/>
      <c r="AS100" s="514"/>
      <c r="AT100" s="514"/>
      <c r="AU100" s="514"/>
      <c r="AV100" s="514"/>
      <c r="AW100" s="514"/>
      <c r="AX100" s="514"/>
      <c r="AY100" s="514"/>
      <c r="AZ100" s="514"/>
      <c r="BA100" s="514"/>
      <c r="BB100" s="514"/>
      <c r="BC100" s="514"/>
      <c r="BD100" s="514"/>
      <c r="BE100" s="514"/>
      <c r="BF100" s="514"/>
      <c r="BG100" s="514"/>
      <c r="BH100" s="514"/>
      <c r="BI100" s="514"/>
      <c r="BJ100" s="514"/>
      <c r="BK100" s="514"/>
      <c r="BL100" s="514"/>
      <c r="BM100" s="514"/>
      <c r="BN100" s="514"/>
      <c r="BO100" s="514"/>
      <c r="BP100" s="514"/>
      <c r="BQ100" s="514"/>
      <c r="BR100" s="514"/>
      <c r="BS100" s="514"/>
      <c r="BT100" s="514"/>
      <c r="BU100" s="514"/>
      <c r="BV100" s="514"/>
      <c r="BW100" s="514"/>
      <c r="BX100" s="514"/>
      <c r="BY100" s="514"/>
      <c r="BZ100" s="514"/>
      <c r="CA100" s="514"/>
      <c r="CB100" s="514"/>
      <c r="CC100" s="514"/>
      <c r="CD100" s="514"/>
      <c r="CE100" s="514"/>
      <c r="CF100" s="514"/>
      <c r="CG100" s="514"/>
      <c r="CH100" s="514"/>
      <c r="CI100" s="514"/>
      <c r="CJ100" s="514"/>
      <c r="CK100" s="514"/>
      <c r="CL100" s="514"/>
      <c r="CM100" s="514"/>
      <c r="CN100" s="514"/>
      <c r="CO100" s="514"/>
      <c r="CP100" s="514"/>
      <c r="CQ100" s="514"/>
      <c r="CR100" s="514"/>
      <c r="CS100" s="514"/>
      <c r="CT100" s="514"/>
      <c r="CU100" s="514"/>
      <c r="CV100" s="514"/>
      <c r="CW100" s="514"/>
      <c r="CX100" s="514"/>
      <c r="CY100" s="624" t="s">
        <v>608</v>
      </c>
      <c r="CZ100" s="624"/>
      <c r="DA100" s="624"/>
      <c r="DB100" s="624"/>
      <c r="DC100" s="624"/>
      <c r="DD100" s="624"/>
      <c r="DE100" s="624"/>
      <c r="DF100" s="624"/>
      <c r="DG100" s="624"/>
      <c r="DH100" s="624"/>
      <c r="DI100" s="624"/>
      <c r="DJ100" s="624"/>
      <c r="DK100" s="290" t="str">
        <f>DK1</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37" s="152" customFormat="1" ht="13.15" customHeight="1" thickBot="1">
      <c r="A101" s="631"/>
      <c r="B101" s="631"/>
      <c r="C101" s="631"/>
      <c r="D101" s="631"/>
      <c r="E101" s="631"/>
      <c r="F101" s="631"/>
      <c r="G101" s="632"/>
      <c r="H101" s="268"/>
      <c r="I101" s="269"/>
      <c r="J101" s="269"/>
      <c r="K101" s="269"/>
      <c r="L101" s="269"/>
      <c r="M101" s="269"/>
      <c r="N101" s="269"/>
      <c r="O101" s="269"/>
      <c r="P101" s="269"/>
      <c r="Q101" s="269"/>
      <c r="R101" s="269"/>
      <c r="S101" s="269"/>
      <c r="T101" s="269"/>
      <c r="U101" s="269"/>
      <c r="V101" s="269"/>
      <c r="W101" s="269"/>
      <c r="X101" s="269"/>
      <c r="Y101" s="270"/>
      <c r="Z101" s="268"/>
      <c r="AA101" s="269"/>
      <c r="AB101" s="269"/>
      <c r="AC101" s="269"/>
      <c r="AD101" s="269"/>
      <c r="AE101" s="270"/>
      <c r="AF101" s="514"/>
      <c r="AG101" s="514"/>
      <c r="AH101" s="514"/>
      <c r="AI101" s="514"/>
      <c r="AJ101" s="514"/>
      <c r="AK101" s="514"/>
      <c r="AL101" s="514"/>
      <c r="AM101" s="514"/>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c r="CC101" s="514"/>
      <c r="CD101" s="514"/>
      <c r="CE101" s="514"/>
      <c r="CF101" s="514"/>
      <c r="CG101" s="514"/>
      <c r="CH101" s="514"/>
      <c r="CI101" s="514"/>
      <c r="CJ101" s="514"/>
      <c r="CK101" s="514"/>
      <c r="CL101" s="514"/>
      <c r="CM101" s="514"/>
      <c r="CN101" s="514"/>
      <c r="CO101" s="514"/>
      <c r="CP101" s="514"/>
      <c r="CQ101" s="514"/>
      <c r="CR101" s="514"/>
      <c r="CS101" s="514"/>
      <c r="CT101" s="514"/>
      <c r="CU101" s="514"/>
      <c r="CV101" s="514"/>
      <c r="CW101" s="514"/>
      <c r="CX101" s="514"/>
      <c r="CY101" s="617"/>
      <c r="CZ101" s="617"/>
      <c r="DA101" s="617"/>
      <c r="DB101" s="617"/>
      <c r="DC101" s="617"/>
      <c r="DD101" s="617"/>
      <c r="DE101" s="617"/>
      <c r="DF101" s="617"/>
      <c r="DG101" s="617"/>
      <c r="DH101" s="617"/>
      <c r="DI101" s="617"/>
      <c r="DJ101" s="617"/>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37" s="152" customFormat="1" ht="25.5" customHeight="1" thickBot="1">
      <c r="A102" s="651"/>
      <c r="B102" s="651"/>
      <c r="C102" s="651"/>
      <c r="D102" s="651"/>
      <c r="E102" s="651"/>
      <c r="F102" s="651"/>
      <c r="G102" s="672"/>
      <c r="H102" s="635">
        <f>H3</f>
        <v>4</v>
      </c>
      <c r="I102" s="652"/>
      <c r="J102" s="653"/>
      <c r="K102" s="635">
        <f>K3</f>
        <v>2</v>
      </c>
      <c r="L102" s="652"/>
      <c r="M102" s="653"/>
      <c r="N102" s="635">
        <f>N3</f>
        <v>2</v>
      </c>
      <c r="O102" s="652"/>
      <c r="P102" s="653"/>
      <c r="Q102" s="635">
        <f>Q3</f>
        <v>0</v>
      </c>
      <c r="R102" s="652"/>
      <c r="S102" s="653"/>
      <c r="T102" s="635">
        <f>T3</f>
        <v>2</v>
      </c>
      <c r="U102" s="652"/>
      <c r="V102" s="653"/>
      <c r="W102" s="635">
        <f>W3</f>
        <v>9</v>
      </c>
      <c r="X102" s="652"/>
      <c r="Y102" s="653"/>
      <c r="Z102" s="625">
        <v>5</v>
      </c>
      <c r="AA102" s="276"/>
      <c r="AB102" s="277"/>
      <c r="AC102" s="635">
        <v>5</v>
      </c>
      <c r="AD102" s="279"/>
      <c r="AE102" s="280"/>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617" t="s">
        <v>515</v>
      </c>
      <c r="CZ102" s="617"/>
      <c r="DA102" s="617"/>
      <c r="DB102" s="617"/>
      <c r="DC102" s="617"/>
      <c r="DD102" s="617"/>
      <c r="DE102" s="617"/>
      <c r="DF102" s="617"/>
      <c r="DG102" s="617"/>
      <c r="DH102" s="617"/>
      <c r="DI102" s="617"/>
      <c r="DJ102" s="617"/>
      <c r="DK102" s="289" t="str">
        <f>DK3</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37" ht="15" customHeight="1">
      <c r="AF103" s="514"/>
      <c r="AG103" s="514"/>
      <c r="AH103" s="514"/>
      <c r="AI103" s="514"/>
      <c r="AJ103" s="514"/>
      <c r="AK103" s="514"/>
      <c r="AL103" s="514"/>
      <c r="AM103" s="514"/>
      <c r="AN103" s="514"/>
      <c r="AO103" s="514"/>
      <c r="AP103" s="514"/>
      <c r="AQ103" s="514"/>
      <c r="AR103" s="514"/>
      <c r="AS103" s="514"/>
      <c r="AT103" s="514"/>
      <c r="AU103" s="514"/>
      <c r="AV103" s="514"/>
      <c r="AW103" s="514"/>
      <c r="AX103" s="514"/>
      <c r="AY103" s="514"/>
      <c r="AZ103" s="514"/>
      <c r="BA103" s="514"/>
      <c r="BB103" s="514"/>
      <c r="BC103" s="514"/>
      <c r="BD103" s="514"/>
      <c r="BE103" s="514"/>
      <c r="BF103" s="514"/>
      <c r="BG103" s="514"/>
      <c r="BH103" s="514"/>
      <c r="BI103" s="514"/>
      <c r="BJ103" s="514"/>
      <c r="BK103" s="514"/>
      <c r="BL103" s="514"/>
      <c r="BM103" s="514"/>
      <c r="BN103" s="514"/>
      <c r="BO103" s="514"/>
      <c r="BP103" s="514"/>
      <c r="BQ103" s="514"/>
      <c r="BR103" s="514"/>
      <c r="BS103" s="514"/>
      <c r="BT103" s="514"/>
      <c r="BU103" s="514"/>
      <c r="BV103" s="514"/>
      <c r="BW103" s="514"/>
      <c r="BX103" s="514"/>
      <c r="BY103" s="514"/>
      <c r="BZ103" s="514"/>
      <c r="CA103" s="514"/>
      <c r="CB103" s="514"/>
      <c r="CC103" s="514"/>
      <c r="CD103" s="514"/>
      <c r="CE103" s="514"/>
      <c r="CF103" s="514"/>
      <c r="CG103" s="514"/>
      <c r="CH103" s="514"/>
      <c r="CI103" s="514"/>
      <c r="CJ103" s="514"/>
      <c r="CK103" s="514"/>
      <c r="CL103" s="514"/>
      <c r="CM103" s="514"/>
      <c r="CN103" s="514"/>
      <c r="CO103" s="514"/>
      <c r="CP103" s="514"/>
      <c r="CQ103" s="514"/>
      <c r="CR103" s="514"/>
      <c r="CS103" s="514"/>
      <c r="CT103" s="514"/>
      <c r="CU103" s="514"/>
      <c r="CV103" s="514"/>
      <c r="CW103" s="514"/>
      <c r="CX103" s="514"/>
    </row>
    <row r="105" spans="1:137" ht="15" customHeight="1">
      <c r="AK105" s="271" t="s">
        <v>128</v>
      </c>
      <c r="AL105" s="271"/>
      <c r="AM105" s="271"/>
      <c r="AN105" s="271"/>
      <c r="AO105" s="271"/>
      <c r="AP105" s="271"/>
      <c r="AQ105" s="271"/>
      <c r="AR105" s="271"/>
      <c r="AS105" s="271"/>
      <c r="AT105" s="271"/>
      <c r="AU105" s="271" t="s">
        <v>188</v>
      </c>
      <c r="AV105" s="271"/>
      <c r="AW105" s="271"/>
      <c r="AX105" s="271"/>
      <c r="AY105" s="271"/>
      <c r="AZ105" s="271"/>
      <c r="BA105" s="271"/>
      <c r="BB105" s="271"/>
      <c r="BC105" s="271"/>
      <c r="BD105" s="271"/>
      <c r="BE105" s="271" t="s">
        <v>480</v>
      </c>
      <c r="BF105" s="271"/>
      <c r="BG105" s="271"/>
      <c r="BH105" s="271"/>
      <c r="BI105" s="271"/>
      <c r="BJ105" s="271"/>
      <c r="BK105" s="271"/>
      <c r="BL105" s="271"/>
      <c r="BM105" s="271"/>
      <c r="BN105" s="271"/>
      <c r="BO105" s="271" t="s">
        <v>481</v>
      </c>
      <c r="BP105" s="271"/>
      <c r="BQ105" s="271"/>
      <c r="BR105" s="271"/>
      <c r="BS105" s="271"/>
      <c r="BT105" s="271"/>
      <c r="BU105" s="271"/>
      <c r="BV105" s="271"/>
      <c r="BW105" s="271"/>
      <c r="BX105" s="271"/>
      <c r="BY105" s="271" t="s">
        <v>482</v>
      </c>
      <c r="BZ105" s="271"/>
      <c r="CA105" s="271"/>
      <c r="CB105" s="271"/>
      <c r="CC105" s="271"/>
      <c r="CD105" s="271"/>
      <c r="CE105" s="271"/>
      <c r="CF105" s="271"/>
      <c r="CG105" s="271"/>
      <c r="CH105" s="271"/>
      <c r="CI105" s="271" t="s">
        <v>661</v>
      </c>
      <c r="CJ105" s="271"/>
      <c r="CK105" s="271"/>
      <c r="CL105" s="271"/>
      <c r="CM105" s="271"/>
      <c r="CN105" s="271"/>
      <c r="CO105" s="271"/>
      <c r="CP105" s="271"/>
      <c r="CQ105" s="271"/>
      <c r="CR105" s="271"/>
      <c r="CS105" s="271" t="s">
        <v>129</v>
      </c>
      <c r="CT105" s="271"/>
      <c r="CU105" s="271"/>
      <c r="CV105" s="271"/>
      <c r="CW105" s="271"/>
      <c r="CX105" s="271"/>
      <c r="CY105" s="271"/>
      <c r="CZ105" s="271"/>
      <c r="DA105" s="271"/>
      <c r="DB105" s="271"/>
      <c r="DC105" s="271" t="s">
        <v>362</v>
      </c>
      <c r="DD105" s="271"/>
      <c r="DE105" s="271"/>
      <c r="DF105" s="271"/>
      <c r="DG105" s="271"/>
      <c r="DH105" s="271"/>
      <c r="DI105" s="271"/>
      <c r="DJ105" s="271"/>
      <c r="DK105" s="271"/>
      <c r="DL105" s="271"/>
      <c r="DM105" s="271"/>
      <c r="DN105" s="271"/>
    </row>
    <row r="106" spans="1:137" ht="15" customHeight="1">
      <c r="A106" s="522" t="s">
        <v>798</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817</v>
      </c>
      <c r="AC106" s="201"/>
      <c r="AD106" s="201"/>
      <c r="AE106" s="201"/>
      <c r="AF106" s="201"/>
      <c r="AG106" s="201"/>
      <c r="AH106" s="201"/>
      <c r="AI106" s="201"/>
      <c r="AJ106" s="202"/>
      <c r="AK106" s="245" t="s">
        <v>213</v>
      </c>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7"/>
      <c r="CI106" s="200" t="s">
        <v>308</v>
      </c>
      <c r="CJ106" s="201"/>
      <c r="CK106" s="201"/>
      <c r="CL106" s="201"/>
      <c r="CM106" s="201"/>
      <c r="CN106" s="201"/>
      <c r="CO106" s="201"/>
      <c r="CP106" s="201"/>
      <c r="CQ106" s="201"/>
      <c r="CR106" s="202"/>
      <c r="CS106" s="200" t="s">
        <v>214</v>
      </c>
      <c r="CT106" s="201"/>
      <c r="CU106" s="201"/>
      <c r="CV106" s="201"/>
      <c r="CW106" s="201"/>
      <c r="CX106" s="201"/>
      <c r="CY106" s="201"/>
      <c r="CZ106" s="201"/>
      <c r="DA106" s="201"/>
      <c r="DB106" s="202"/>
      <c r="DC106" s="200" t="s">
        <v>641</v>
      </c>
      <c r="DD106" s="201"/>
      <c r="DE106" s="201"/>
      <c r="DF106" s="201"/>
      <c r="DG106" s="201"/>
      <c r="DH106" s="201"/>
      <c r="DI106" s="201"/>
      <c r="DJ106" s="201"/>
      <c r="DK106" s="201"/>
      <c r="DL106" s="201"/>
      <c r="DM106" s="201"/>
      <c r="DN106" s="202"/>
    </row>
    <row r="107" spans="1:137" ht="1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1"/>
      <c r="AK107" s="692" t="s">
        <v>684</v>
      </c>
      <c r="AL107" s="693"/>
      <c r="AM107" s="693"/>
      <c r="AN107" s="693"/>
      <c r="AO107" s="693"/>
      <c r="AP107" s="693"/>
      <c r="AQ107" s="693"/>
      <c r="AR107" s="693"/>
      <c r="AS107" s="693"/>
      <c r="AT107" s="694"/>
      <c r="AU107" s="692" t="s">
        <v>307</v>
      </c>
      <c r="AV107" s="693"/>
      <c r="AW107" s="693"/>
      <c r="AX107" s="693"/>
      <c r="AY107" s="693"/>
      <c r="AZ107" s="693"/>
      <c r="BA107" s="693"/>
      <c r="BB107" s="693"/>
      <c r="BC107" s="693"/>
      <c r="BD107" s="694"/>
      <c r="BE107" s="295" t="s">
        <v>202</v>
      </c>
      <c r="BF107" s="296"/>
      <c r="BG107" s="296"/>
      <c r="BH107" s="296"/>
      <c r="BI107" s="296"/>
      <c r="BJ107" s="296"/>
      <c r="BK107" s="296"/>
      <c r="BL107" s="296"/>
      <c r="BM107" s="296"/>
      <c r="BN107" s="297"/>
      <c r="BO107" s="295" t="s">
        <v>203</v>
      </c>
      <c r="BP107" s="296"/>
      <c r="BQ107" s="296"/>
      <c r="BR107" s="296"/>
      <c r="BS107" s="296"/>
      <c r="BT107" s="296"/>
      <c r="BU107" s="296"/>
      <c r="BV107" s="296"/>
      <c r="BW107" s="296"/>
      <c r="BX107" s="297"/>
      <c r="BY107" s="200" t="s">
        <v>376</v>
      </c>
      <c r="BZ107" s="201"/>
      <c r="CA107" s="201"/>
      <c r="CB107" s="201"/>
      <c r="CC107" s="201"/>
      <c r="CD107" s="201"/>
      <c r="CE107" s="201"/>
      <c r="CF107" s="201"/>
      <c r="CG107" s="201"/>
      <c r="CH107" s="202"/>
      <c r="CI107" s="219"/>
      <c r="CJ107" s="220"/>
      <c r="CK107" s="220"/>
      <c r="CL107" s="220"/>
      <c r="CM107" s="220"/>
      <c r="CN107" s="220"/>
      <c r="CO107" s="220"/>
      <c r="CP107" s="220"/>
      <c r="CQ107" s="220"/>
      <c r="CR107" s="221"/>
      <c r="CS107" s="219"/>
      <c r="CT107" s="220"/>
      <c r="CU107" s="220"/>
      <c r="CV107" s="220"/>
      <c r="CW107" s="220"/>
      <c r="CX107" s="220"/>
      <c r="CY107" s="220"/>
      <c r="CZ107" s="220"/>
      <c r="DA107" s="220"/>
      <c r="DB107" s="221"/>
      <c r="DC107" s="219"/>
      <c r="DD107" s="220"/>
      <c r="DE107" s="220"/>
      <c r="DF107" s="220"/>
      <c r="DG107" s="220"/>
      <c r="DH107" s="220"/>
      <c r="DI107" s="220"/>
      <c r="DJ107" s="220"/>
      <c r="DK107" s="220"/>
      <c r="DL107" s="220"/>
      <c r="DM107" s="220"/>
      <c r="DN107" s="221"/>
    </row>
    <row r="108" spans="1:137" ht="1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1"/>
      <c r="AK108" s="695"/>
      <c r="AL108" s="696"/>
      <c r="AM108" s="696"/>
      <c r="AN108" s="696"/>
      <c r="AO108" s="696"/>
      <c r="AP108" s="696"/>
      <c r="AQ108" s="696"/>
      <c r="AR108" s="696"/>
      <c r="AS108" s="696"/>
      <c r="AT108" s="697"/>
      <c r="AU108" s="695"/>
      <c r="AV108" s="696"/>
      <c r="AW108" s="696"/>
      <c r="AX108" s="696"/>
      <c r="AY108" s="696"/>
      <c r="AZ108" s="696"/>
      <c r="BA108" s="696"/>
      <c r="BB108" s="696"/>
      <c r="BC108" s="696"/>
      <c r="BD108" s="697"/>
      <c r="BE108" s="234"/>
      <c r="BF108" s="235"/>
      <c r="BG108" s="235"/>
      <c r="BH108" s="235"/>
      <c r="BI108" s="235"/>
      <c r="BJ108" s="235"/>
      <c r="BK108" s="235"/>
      <c r="BL108" s="235"/>
      <c r="BM108" s="235"/>
      <c r="BN108" s="236"/>
      <c r="BO108" s="234"/>
      <c r="BP108" s="235"/>
      <c r="BQ108" s="235"/>
      <c r="BR108" s="235"/>
      <c r="BS108" s="235"/>
      <c r="BT108" s="235"/>
      <c r="BU108" s="235"/>
      <c r="BV108" s="235"/>
      <c r="BW108" s="235"/>
      <c r="BX108" s="236"/>
      <c r="BY108" s="219"/>
      <c r="BZ108" s="220"/>
      <c r="CA108" s="220"/>
      <c r="CB108" s="220"/>
      <c r="CC108" s="220"/>
      <c r="CD108" s="220"/>
      <c r="CE108" s="220"/>
      <c r="CF108" s="220"/>
      <c r="CG108" s="220"/>
      <c r="CH108" s="221"/>
      <c r="CI108" s="219"/>
      <c r="CJ108" s="220"/>
      <c r="CK108" s="220"/>
      <c r="CL108" s="220"/>
      <c r="CM108" s="220"/>
      <c r="CN108" s="220"/>
      <c r="CO108" s="220"/>
      <c r="CP108" s="220"/>
      <c r="CQ108" s="220"/>
      <c r="CR108" s="221"/>
      <c r="CS108" s="219"/>
      <c r="CT108" s="220"/>
      <c r="CU108" s="220"/>
      <c r="CV108" s="220"/>
      <c r="CW108" s="220"/>
      <c r="CX108" s="220"/>
      <c r="CY108" s="220"/>
      <c r="CZ108" s="220"/>
      <c r="DA108" s="220"/>
      <c r="DB108" s="221"/>
      <c r="DC108" s="219"/>
      <c r="DD108" s="220"/>
      <c r="DE108" s="220"/>
      <c r="DF108" s="220"/>
      <c r="DG108" s="220"/>
      <c r="DH108" s="220"/>
      <c r="DI108" s="220"/>
      <c r="DJ108" s="220"/>
      <c r="DK108" s="220"/>
      <c r="DL108" s="220"/>
      <c r="DM108" s="220"/>
      <c r="DN108" s="221"/>
    </row>
    <row r="109" spans="1:137" ht="1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1"/>
      <c r="AK109" s="695"/>
      <c r="AL109" s="696"/>
      <c r="AM109" s="696"/>
      <c r="AN109" s="696"/>
      <c r="AO109" s="696"/>
      <c r="AP109" s="696"/>
      <c r="AQ109" s="696"/>
      <c r="AR109" s="696"/>
      <c r="AS109" s="696"/>
      <c r="AT109" s="697"/>
      <c r="AU109" s="695"/>
      <c r="AV109" s="696"/>
      <c r="AW109" s="696"/>
      <c r="AX109" s="696"/>
      <c r="AY109" s="696"/>
      <c r="AZ109" s="696"/>
      <c r="BA109" s="696"/>
      <c r="BB109" s="696"/>
      <c r="BC109" s="696"/>
      <c r="BD109" s="697"/>
      <c r="BE109" s="234"/>
      <c r="BF109" s="235"/>
      <c r="BG109" s="235"/>
      <c r="BH109" s="235"/>
      <c r="BI109" s="235"/>
      <c r="BJ109" s="235"/>
      <c r="BK109" s="235"/>
      <c r="BL109" s="235"/>
      <c r="BM109" s="235"/>
      <c r="BN109" s="236"/>
      <c r="BO109" s="234"/>
      <c r="BP109" s="235"/>
      <c r="BQ109" s="235"/>
      <c r="BR109" s="235"/>
      <c r="BS109" s="235"/>
      <c r="BT109" s="235"/>
      <c r="BU109" s="235"/>
      <c r="BV109" s="235"/>
      <c r="BW109" s="235"/>
      <c r="BX109" s="236"/>
      <c r="BY109" s="219"/>
      <c r="BZ109" s="220"/>
      <c r="CA109" s="220"/>
      <c r="CB109" s="220"/>
      <c r="CC109" s="220"/>
      <c r="CD109" s="220"/>
      <c r="CE109" s="220"/>
      <c r="CF109" s="220"/>
      <c r="CG109" s="220"/>
      <c r="CH109" s="221"/>
      <c r="CI109" s="219"/>
      <c r="CJ109" s="220"/>
      <c r="CK109" s="220"/>
      <c r="CL109" s="220"/>
      <c r="CM109" s="220"/>
      <c r="CN109" s="220"/>
      <c r="CO109" s="220"/>
      <c r="CP109" s="220"/>
      <c r="CQ109" s="220"/>
      <c r="CR109" s="221"/>
      <c r="CS109" s="219"/>
      <c r="CT109" s="220"/>
      <c r="CU109" s="220"/>
      <c r="CV109" s="220"/>
      <c r="CW109" s="220"/>
      <c r="CX109" s="220"/>
      <c r="CY109" s="220"/>
      <c r="CZ109" s="220"/>
      <c r="DA109" s="220"/>
      <c r="DB109" s="221"/>
      <c r="DC109" s="219"/>
      <c r="DD109" s="220"/>
      <c r="DE109" s="220"/>
      <c r="DF109" s="220"/>
      <c r="DG109" s="220"/>
      <c r="DH109" s="220"/>
      <c r="DI109" s="220"/>
      <c r="DJ109" s="220"/>
      <c r="DK109" s="220"/>
      <c r="DL109" s="220"/>
      <c r="DM109" s="220"/>
      <c r="DN109" s="221"/>
    </row>
    <row r="110" spans="1:137" ht="1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695"/>
      <c r="AL110" s="696"/>
      <c r="AM110" s="696"/>
      <c r="AN110" s="696"/>
      <c r="AO110" s="696"/>
      <c r="AP110" s="696"/>
      <c r="AQ110" s="696"/>
      <c r="AR110" s="696"/>
      <c r="AS110" s="696"/>
      <c r="AT110" s="697"/>
      <c r="AU110" s="695"/>
      <c r="AV110" s="696"/>
      <c r="AW110" s="696"/>
      <c r="AX110" s="696"/>
      <c r="AY110" s="696"/>
      <c r="AZ110" s="696"/>
      <c r="BA110" s="696"/>
      <c r="BB110" s="696"/>
      <c r="BC110" s="696"/>
      <c r="BD110" s="697"/>
      <c r="BE110" s="234"/>
      <c r="BF110" s="235"/>
      <c r="BG110" s="235"/>
      <c r="BH110" s="235"/>
      <c r="BI110" s="235"/>
      <c r="BJ110" s="235"/>
      <c r="BK110" s="235"/>
      <c r="BL110" s="235"/>
      <c r="BM110" s="235"/>
      <c r="BN110" s="236"/>
      <c r="BO110" s="234"/>
      <c r="BP110" s="235"/>
      <c r="BQ110" s="235"/>
      <c r="BR110" s="235"/>
      <c r="BS110" s="235"/>
      <c r="BT110" s="235"/>
      <c r="BU110" s="235"/>
      <c r="BV110" s="235"/>
      <c r="BW110" s="235"/>
      <c r="BX110" s="236"/>
      <c r="BY110" s="219"/>
      <c r="BZ110" s="220"/>
      <c r="CA110" s="220"/>
      <c r="CB110" s="220"/>
      <c r="CC110" s="220"/>
      <c r="CD110" s="220"/>
      <c r="CE110" s="220"/>
      <c r="CF110" s="220"/>
      <c r="CG110" s="220"/>
      <c r="CH110" s="221"/>
      <c r="CI110" s="219"/>
      <c r="CJ110" s="220"/>
      <c r="CK110" s="220"/>
      <c r="CL110" s="220"/>
      <c r="CM110" s="220"/>
      <c r="CN110" s="220"/>
      <c r="CO110" s="220"/>
      <c r="CP110" s="220"/>
      <c r="CQ110" s="220"/>
      <c r="CR110" s="221"/>
      <c r="CS110" s="219"/>
      <c r="CT110" s="220"/>
      <c r="CU110" s="220"/>
      <c r="CV110" s="220"/>
      <c r="CW110" s="220"/>
      <c r="CX110" s="220"/>
      <c r="CY110" s="220"/>
      <c r="CZ110" s="220"/>
      <c r="DA110" s="220"/>
      <c r="DB110" s="221"/>
      <c r="DC110" s="219"/>
      <c r="DD110" s="220"/>
      <c r="DE110" s="220"/>
      <c r="DF110" s="220"/>
      <c r="DG110" s="220"/>
      <c r="DH110" s="220"/>
      <c r="DI110" s="220"/>
      <c r="DJ110" s="220"/>
      <c r="DK110" s="220"/>
      <c r="DL110" s="220"/>
      <c r="DM110" s="220"/>
      <c r="DN110" s="221"/>
    </row>
    <row r="111" spans="1:137" ht="1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413"/>
      <c r="AC111" s="414"/>
      <c r="AD111" s="414"/>
      <c r="AE111" s="414"/>
      <c r="AF111" s="414"/>
      <c r="AG111" s="414"/>
      <c r="AH111" s="414"/>
      <c r="AI111" s="414"/>
      <c r="AJ111" s="415"/>
      <c r="AK111" s="535" t="s">
        <v>340</v>
      </c>
      <c r="AL111" s="536"/>
      <c r="AM111" s="536"/>
      <c r="AN111" s="536"/>
      <c r="AO111" s="536"/>
      <c r="AP111" s="536"/>
      <c r="AQ111" s="536"/>
      <c r="AR111" s="536"/>
      <c r="AS111" s="536"/>
      <c r="AT111" s="537"/>
      <c r="AU111" s="535" t="s">
        <v>340</v>
      </c>
      <c r="AV111" s="536"/>
      <c r="AW111" s="536"/>
      <c r="AX111" s="536"/>
      <c r="AY111" s="536"/>
      <c r="AZ111" s="536"/>
      <c r="BA111" s="536"/>
      <c r="BB111" s="536"/>
      <c r="BC111" s="536"/>
      <c r="BD111" s="537"/>
      <c r="BE111" s="535" t="s">
        <v>340</v>
      </c>
      <c r="BF111" s="536"/>
      <c r="BG111" s="536"/>
      <c r="BH111" s="536"/>
      <c r="BI111" s="536"/>
      <c r="BJ111" s="536"/>
      <c r="BK111" s="536"/>
      <c r="BL111" s="536"/>
      <c r="BM111" s="536"/>
      <c r="BN111" s="537"/>
      <c r="BO111" s="535" t="s">
        <v>340</v>
      </c>
      <c r="BP111" s="536"/>
      <c r="BQ111" s="536"/>
      <c r="BR111" s="536"/>
      <c r="BS111" s="536"/>
      <c r="BT111" s="536"/>
      <c r="BU111" s="536"/>
      <c r="BV111" s="536"/>
      <c r="BW111" s="536"/>
      <c r="BX111" s="537"/>
      <c r="BY111" s="535" t="s">
        <v>340</v>
      </c>
      <c r="BZ111" s="536"/>
      <c r="CA111" s="536"/>
      <c r="CB111" s="536"/>
      <c r="CC111" s="536"/>
      <c r="CD111" s="536"/>
      <c r="CE111" s="536"/>
      <c r="CF111" s="536"/>
      <c r="CG111" s="536"/>
      <c r="CH111" s="537"/>
      <c r="CI111" s="535" t="s">
        <v>340</v>
      </c>
      <c r="CJ111" s="536"/>
      <c r="CK111" s="536"/>
      <c r="CL111" s="536"/>
      <c r="CM111" s="536"/>
      <c r="CN111" s="536"/>
      <c r="CO111" s="536"/>
      <c r="CP111" s="536"/>
      <c r="CQ111" s="536"/>
      <c r="CR111" s="537"/>
      <c r="CS111" s="535" t="s">
        <v>340</v>
      </c>
      <c r="CT111" s="536"/>
      <c r="CU111" s="536"/>
      <c r="CV111" s="536"/>
      <c r="CW111" s="536"/>
      <c r="CX111" s="536"/>
      <c r="CY111" s="536"/>
      <c r="CZ111" s="536"/>
      <c r="DA111" s="536"/>
      <c r="DB111" s="537"/>
      <c r="DC111" s="535" t="s">
        <v>340</v>
      </c>
      <c r="DD111" s="536"/>
      <c r="DE111" s="536"/>
      <c r="DF111" s="536"/>
      <c r="DG111" s="536"/>
      <c r="DH111" s="536"/>
      <c r="DI111" s="536"/>
      <c r="DJ111" s="536"/>
      <c r="DK111" s="536"/>
      <c r="DL111" s="536"/>
      <c r="DM111" s="536"/>
      <c r="DN111" s="537"/>
    </row>
    <row r="112" spans="1:137" ht="22.5" customHeight="1">
      <c r="A112" s="433" t="s">
        <v>1</v>
      </c>
      <c r="B112" s="547"/>
      <c r="C112" s="547"/>
      <c r="D112" s="547"/>
      <c r="E112" s="547"/>
      <c r="F112" s="556"/>
      <c r="G112" s="245" t="s">
        <v>2</v>
      </c>
      <c r="H112" s="246"/>
      <c r="I112" s="246"/>
      <c r="J112" s="246"/>
      <c r="K112" s="246"/>
      <c r="L112" s="246"/>
      <c r="M112" s="246"/>
      <c r="N112" s="246"/>
      <c r="O112" s="246"/>
      <c r="P112" s="246"/>
      <c r="Q112" s="246"/>
      <c r="R112" s="246"/>
      <c r="S112" s="246"/>
      <c r="T112" s="246"/>
      <c r="U112" s="246"/>
      <c r="V112" s="246"/>
      <c r="W112" s="246"/>
      <c r="X112" s="246"/>
      <c r="Y112" s="246"/>
      <c r="Z112" s="246"/>
      <c r="AA112" s="513"/>
      <c r="AB112" s="606">
        <v>0</v>
      </c>
      <c r="AC112" s="603"/>
      <c r="AD112" s="607"/>
      <c r="AE112" s="602">
        <v>1</v>
      </c>
      <c r="AF112" s="603"/>
      <c r="AG112" s="607"/>
      <c r="AH112" s="602">
        <v>3</v>
      </c>
      <c r="AI112" s="603"/>
      <c r="AJ112" s="604"/>
      <c r="AK112" s="1447">
        <v>16830</v>
      </c>
      <c r="AL112" s="605"/>
      <c r="AM112" s="605"/>
      <c r="AN112" s="605"/>
      <c r="AO112" s="605"/>
      <c r="AP112" s="605"/>
      <c r="AQ112" s="605"/>
      <c r="AR112" s="605"/>
      <c r="AS112" s="605"/>
      <c r="AT112" s="605"/>
      <c r="AU112" s="1447">
        <v>900</v>
      </c>
      <c r="AV112" s="605"/>
      <c r="AW112" s="605"/>
      <c r="AX112" s="605"/>
      <c r="AY112" s="605"/>
      <c r="AZ112" s="605"/>
      <c r="BA112" s="605"/>
      <c r="BB112" s="605"/>
      <c r="BC112" s="605"/>
      <c r="BD112" s="605"/>
      <c r="BE112" s="1447">
        <v>4560</v>
      </c>
      <c r="BF112" s="605"/>
      <c r="BG112" s="605"/>
      <c r="BH112" s="605"/>
      <c r="BI112" s="605"/>
      <c r="BJ112" s="605"/>
      <c r="BK112" s="605"/>
      <c r="BL112" s="605"/>
      <c r="BM112" s="605"/>
      <c r="BN112" s="605"/>
      <c r="BO112" s="1447">
        <v>7200</v>
      </c>
      <c r="BP112" s="605"/>
      <c r="BQ112" s="605"/>
      <c r="BR112" s="605"/>
      <c r="BS112" s="605"/>
      <c r="BT112" s="605"/>
      <c r="BU112" s="605"/>
      <c r="BV112" s="605"/>
      <c r="BW112" s="605"/>
      <c r="BX112" s="605"/>
      <c r="BY112" s="347">
        <f t="shared" ref="BY112:BY121" si="4">SUM(AK112:BX112)</f>
        <v>29490</v>
      </c>
      <c r="BZ112" s="348"/>
      <c r="CA112" s="348"/>
      <c r="CB112" s="348"/>
      <c r="CC112" s="348"/>
      <c r="CD112" s="348"/>
      <c r="CE112" s="348"/>
      <c r="CF112" s="348"/>
      <c r="CG112" s="348"/>
      <c r="CH112" s="348"/>
      <c r="CI112" s="1447">
        <v>5980</v>
      </c>
      <c r="CJ112" s="605"/>
      <c r="CK112" s="605"/>
      <c r="CL112" s="605"/>
      <c r="CM112" s="605"/>
      <c r="CN112" s="605"/>
      <c r="CO112" s="605"/>
      <c r="CP112" s="605"/>
      <c r="CQ112" s="605"/>
      <c r="CR112" s="730"/>
      <c r="CS112" s="1447">
        <v>438900</v>
      </c>
      <c r="CT112" s="605"/>
      <c r="CU112" s="605"/>
      <c r="CV112" s="605"/>
      <c r="CW112" s="605"/>
      <c r="CX112" s="605"/>
      <c r="CY112" s="605"/>
      <c r="CZ112" s="605"/>
      <c r="DA112" s="605"/>
      <c r="DB112" s="605"/>
      <c r="DC112" s="347">
        <f t="shared" ref="DC112:DC121" si="5">SUM(CS112,CI112,BY112,CS79,CL79,BQ79,BI79,BA79,DE46,CC46,BS46,BJ46,AZ46,AS46,AK46)</f>
        <v>984101</v>
      </c>
      <c r="DD112" s="347"/>
      <c r="DE112" s="347"/>
      <c r="DF112" s="347"/>
      <c r="DG112" s="347"/>
      <c r="DH112" s="347"/>
      <c r="DI112" s="347"/>
      <c r="DJ112" s="347"/>
      <c r="DK112" s="347"/>
      <c r="DL112" s="347"/>
      <c r="DM112" s="347"/>
      <c r="DN112" s="492"/>
    </row>
    <row r="113" spans="1:118" ht="15" customHeight="1">
      <c r="A113" s="550"/>
      <c r="B113" s="557"/>
      <c r="C113" s="557"/>
      <c r="D113" s="557"/>
      <c r="E113" s="557"/>
      <c r="F113" s="558"/>
      <c r="G113" s="245" t="s">
        <v>3</v>
      </c>
      <c r="H113" s="246"/>
      <c r="I113" s="246"/>
      <c r="J113" s="246"/>
      <c r="K113" s="246"/>
      <c r="L113" s="246"/>
      <c r="M113" s="246"/>
      <c r="N113" s="246"/>
      <c r="O113" s="246"/>
      <c r="P113" s="246"/>
      <c r="Q113" s="246"/>
      <c r="R113" s="246"/>
      <c r="S113" s="246"/>
      <c r="T113" s="246"/>
      <c r="U113" s="246"/>
      <c r="V113" s="246"/>
      <c r="W113" s="246"/>
      <c r="X113" s="246"/>
      <c r="Y113" s="246"/>
      <c r="Z113" s="246"/>
      <c r="AA113" s="513"/>
      <c r="AB113" s="601">
        <v>0</v>
      </c>
      <c r="AC113" s="599"/>
      <c r="AD113" s="600"/>
      <c r="AE113" s="598">
        <v>2</v>
      </c>
      <c r="AF113" s="599"/>
      <c r="AG113" s="600"/>
      <c r="AH113" s="598">
        <v>3</v>
      </c>
      <c r="AI113" s="599"/>
      <c r="AJ113" s="608"/>
      <c r="AK113" s="1448">
        <v>86790</v>
      </c>
      <c r="AL113" s="619"/>
      <c r="AM113" s="619"/>
      <c r="AN113" s="619"/>
      <c r="AO113" s="619"/>
      <c r="AP113" s="619"/>
      <c r="AQ113" s="619"/>
      <c r="AR113" s="619"/>
      <c r="AS113" s="619"/>
      <c r="AT113" s="619"/>
      <c r="AU113" s="1448">
        <v>12150</v>
      </c>
      <c r="AV113" s="619"/>
      <c r="AW113" s="619"/>
      <c r="AX113" s="619"/>
      <c r="AY113" s="619"/>
      <c r="AZ113" s="619"/>
      <c r="BA113" s="619"/>
      <c r="BB113" s="619"/>
      <c r="BC113" s="619"/>
      <c r="BD113" s="619"/>
      <c r="BE113" s="1448">
        <v>31540</v>
      </c>
      <c r="BF113" s="619"/>
      <c r="BG113" s="619"/>
      <c r="BH113" s="619"/>
      <c r="BI113" s="619"/>
      <c r="BJ113" s="619"/>
      <c r="BK113" s="619"/>
      <c r="BL113" s="619"/>
      <c r="BM113" s="619"/>
      <c r="BN113" s="619"/>
      <c r="BO113" s="1448">
        <v>34200</v>
      </c>
      <c r="BP113" s="619"/>
      <c r="BQ113" s="619"/>
      <c r="BR113" s="619"/>
      <c r="BS113" s="619"/>
      <c r="BT113" s="619"/>
      <c r="BU113" s="619"/>
      <c r="BV113" s="619"/>
      <c r="BW113" s="619"/>
      <c r="BX113" s="619"/>
      <c r="BY113" s="330">
        <f t="shared" si="4"/>
        <v>164680</v>
      </c>
      <c r="BZ113" s="331"/>
      <c r="CA113" s="331"/>
      <c r="CB113" s="331"/>
      <c r="CC113" s="331"/>
      <c r="CD113" s="331"/>
      <c r="CE113" s="331"/>
      <c r="CF113" s="331"/>
      <c r="CG113" s="331"/>
      <c r="CH113" s="331"/>
      <c r="CI113" s="1448">
        <v>18860</v>
      </c>
      <c r="CJ113" s="619"/>
      <c r="CK113" s="619"/>
      <c r="CL113" s="619"/>
      <c r="CM113" s="619"/>
      <c r="CN113" s="619"/>
      <c r="CO113" s="619"/>
      <c r="CP113" s="619"/>
      <c r="CQ113" s="619"/>
      <c r="CR113" s="729"/>
      <c r="CS113" s="1448">
        <v>3318150</v>
      </c>
      <c r="CT113" s="619"/>
      <c r="CU113" s="619"/>
      <c r="CV113" s="619"/>
      <c r="CW113" s="619"/>
      <c r="CX113" s="619"/>
      <c r="CY113" s="619"/>
      <c r="CZ113" s="619"/>
      <c r="DA113" s="619"/>
      <c r="DB113" s="619"/>
      <c r="DC113" s="588">
        <f t="shared" si="5"/>
        <v>8368076</v>
      </c>
      <c r="DD113" s="588"/>
      <c r="DE113" s="588"/>
      <c r="DF113" s="588"/>
      <c r="DG113" s="588"/>
      <c r="DH113" s="588"/>
      <c r="DI113" s="588"/>
      <c r="DJ113" s="588"/>
      <c r="DK113" s="588"/>
      <c r="DL113" s="588"/>
      <c r="DM113" s="588"/>
      <c r="DN113" s="618"/>
    </row>
    <row r="114" spans="1:118" ht="15" customHeight="1">
      <c r="A114" s="550"/>
      <c r="B114" s="557"/>
      <c r="C114" s="557"/>
      <c r="D114" s="557"/>
      <c r="E114" s="557"/>
      <c r="F114" s="558"/>
      <c r="G114" s="245" t="s">
        <v>4</v>
      </c>
      <c r="H114" s="246"/>
      <c r="I114" s="246"/>
      <c r="J114" s="246"/>
      <c r="K114" s="246"/>
      <c r="L114" s="246"/>
      <c r="M114" s="246"/>
      <c r="N114" s="246"/>
      <c r="O114" s="246"/>
      <c r="P114" s="246"/>
      <c r="Q114" s="246"/>
      <c r="R114" s="246"/>
      <c r="S114" s="246"/>
      <c r="T114" s="246"/>
      <c r="U114" s="246"/>
      <c r="V114" s="246"/>
      <c r="W114" s="246"/>
      <c r="X114" s="246"/>
      <c r="Y114" s="246"/>
      <c r="Z114" s="246"/>
      <c r="AA114" s="513"/>
      <c r="AB114" s="601">
        <v>0</v>
      </c>
      <c r="AC114" s="599"/>
      <c r="AD114" s="600"/>
      <c r="AE114" s="598">
        <v>3</v>
      </c>
      <c r="AF114" s="599"/>
      <c r="AG114" s="600"/>
      <c r="AH114" s="598">
        <v>3</v>
      </c>
      <c r="AI114" s="599"/>
      <c r="AJ114" s="608"/>
      <c r="AK114" s="1448">
        <v>26070</v>
      </c>
      <c r="AL114" s="619"/>
      <c r="AM114" s="619"/>
      <c r="AN114" s="619"/>
      <c r="AO114" s="619"/>
      <c r="AP114" s="619"/>
      <c r="AQ114" s="619"/>
      <c r="AR114" s="619"/>
      <c r="AS114" s="619"/>
      <c r="AT114" s="619"/>
      <c r="AU114" s="1448">
        <v>4500</v>
      </c>
      <c r="AV114" s="619"/>
      <c r="AW114" s="619"/>
      <c r="AX114" s="619"/>
      <c r="AY114" s="619"/>
      <c r="AZ114" s="619"/>
      <c r="BA114" s="619"/>
      <c r="BB114" s="619"/>
      <c r="BC114" s="619"/>
      <c r="BD114" s="619"/>
      <c r="BE114" s="1448">
        <v>3800</v>
      </c>
      <c r="BF114" s="619"/>
      <c r="BG114" s="619"/>
      <c r="BH114" s="619"/>
      <c r="BI114" s="619"/>
      <c r="BJ114" s="619"/>
      <c r="BK114" s="619"/>
      <c r="BL114" s="619"/>
      <c r="BM114" s="619"/>
      <c r="BN114" s="619"/>
      <c r="BO114" s="1448">
        <v>9450</v>
      </c>
      <c r="BP114" s="619"/>
      <c r="BQ114" s="619"/>
      <c r="BR114" s="619"/>
      <c r="BS114" s="619"/>
      <c r="BT114" s="619"/>
      <c r="BU114" s="619"/>
      <c r="BV114" s="619"/>
      <c r="BW114" s="619"/>
      <c r="BX114" s="619"/>
      <c r="BY114" s="330">
        <f t="shared" si="4"/>
        <v>43820</v>
      </c>
      <c r="BZ114" s="331"/>
      <c r="CA114" s="331"/>
      <c r="CB114" s="331"/>
      <c r="CC114" s="331"/>
      <c r="CD114" s="331"/>
      <c r="CE114" s="331"/>
      <c r="CF114" s="331"/>
      <c r="CG114" s="331"/>
      <c r="CH114" s="331"/>
      <c r="CI114" s="1448">
        <v>1610</v>
      </c>
      <c r="CJ114" s="619"/>
      <c r="CK114" s="619"/>
      <c r="CL114" s="619"/>
      <c r="CM114" s="619"/>
      <c r="CN114" s="619"/>
      <c r="CO114" s="619"/>
      <c r="CP114" s="619"/>
      <c r="CQ114" s="619"/>
      <c r="CR114" s="729"/>
      <c r="CS114" s="1448">
        <v>764610</v>
      </c>
      <c r="CT114" s="619"/>
      <c r="CU114" s="619"/>
      <c r="CV114" s="619"/>
      <c r="CW114" s="619"/>
      <c r="CX114" s="619"/>
      <c r="CY114" s="619"/>
      <c r="CZ114" s="619"/>
      <c r="DA114" s="619"/>
      <c r="DB114" s="619"/>
      <c r="DC114" s="588">
        <f t="shared" si="5"/>
        <v>2042060</v>
      </c>
      <c r="DD114" s="588"/>
      <c r="DE114" s="588"/>
      <c r="DF114" s="588"/>
      <c r="DG114" s="588"/>
      <c r="DH114" s="588"/>
      <c r="DI114" s="588"/>
      <c r="DJ114" s="588"/>
      <c r="DK114" s="588"/>
      <c r="DL114" s="588"/>
      <c r="DM114" s="588"/>
      <c r="DN114" s="618"/>
    </row>
    <row r="115" spans="1:118" ht="15" customHeight="1">
      <c r="A115" s="550"/>
      <c r="B115" s="557"/>
      <c r="C115" s="557"/>
      <c r="D115" s="557"/>
      <c r="E115" s="557"/>
      <c r="F115" s="558"/>
      <c r="G115" s="245" t="s">
        <v>5</v>
      </c>
      <c r="H115" s="246"/>
      <c r="I115" s="246"/>
      <c r="J115" s="246"/>
      <c r="K115" s="246"/>
      <c r="L115" s="246"/>
      <c r="M115" s="246"/>
      <c r="N115" s="246"/>
      <c r="O115" s="246"/>
      <c r="P115" s="246"/>
      <c r="Q115" s="246"/>
      <c r="R115" s="246"/>
      <c r="S115" s="246"/>
      <c r="T115" s="246"/>
      <c r="U115" s="246"/>
      <c r="V115" s="246"/>
      <c r="W115" s="246"/>
      <c r="X115" s="246"/>
      <c r="Y115" s="246"/>
      <c r="Z115" s="246"/>
      <c r="AA115" s="513"/>
      <c r="AB115" s="601">
        <v>0</v>
      </c>
      <c r="AC115" s="599"/>
      <c r="AD115" s="600"/>
      <c r="AE115" s="598">
        <v>4</v>
      </c>
      <c r="AF115" s="599"/>
      <c r="AG115" s="600"/>
      <c r="AH115" s="598">
        <v>3</v>
      </c>
      <c r="AI115" s="599"/>
      <c r="AJ115" s="608"/>
      <c r="AK115" s="1448">
        <v>10230</v>
      </c>
      <c r="AL115" s="619"/>
      <c r="AM115" s="619"/>
      <c r="AN115" s="619"/>
      <c r="AO115" s="619"/>
      <c r="AP115" s="619"/>
      <c r="AQ115" s="619"/>
      <c r="AR115" s="619"/>
      <c r="AS115" s="619"/>
      <c r="AT115" s="619"/>
      <c r="AU115" s="1448">
        <v>1350</v>
      </c>
      <c r="AV115" s="619"/>
      <c r="AW115" s="619"/>
      <c r="AX115" s="619"/>
      <c r="AY115" s="619"/>
      <c r="AZ115" s="619"/>
      <c r="BA115" s="619"/>
      <c r="BB115" s="619"/>
      <c r="BC115" s="619"/>
      <c r="BD115" s="619"/>
      <c r="BE115" s="1448">
        <v>3040</v>
      </c>
      <c r="BF115" s="619"/>
      <c r="BG115" s="619"/>
      <c r="BH115" s="619"/>
      <c r="BI115" s="619"/>
      <c r="BJ115" s="619"/>
      <c r="BK115" s="619"/>
      <c r="BL115" s="619"/>
      <c r="BM115" s="619"/>
      <c r="BN115" s="619"/>
      <c r="BO115" s="1448">
        <v>2700</v>
      </c>
      <c r="BP115" s="619"/>
      <c r="BQ115" s="619"/>
      <c r="BR115" s="619"/>
      <c r="BS115" s="619"/>
      <c r="BT115" s="619"/>
      <c r="BU115" s="619"/>
      <c r="BV115" s="619"/>
      <c r="BW115" s="619"/>
      <c r="BX115" s="619"/>
      <c r="BY115" s="330">
        <f t="shared" si="4"/>
        <v>17320</v>
      </c>
      <c r="BZ115" s="331"/>
      <c r="CA115" s="331"/>
      <c r="CB115" s="331"/>
      <c r="CC115" s="331"/>
      <c r="CD115" s="331"/>
      <c r="CE115" s="331"/>
      <c r="CF115" s="331"/>
      <c r="CG115" s="331"/>
      <c r="CH115" s="331"/>
      <c r="CI115" s="1448">
        <v>460</v>
      </c>
      <c r="CJ115" s="619"/>
      <c r="CK115" s="619"/>
      <c r="CL115" s="619"/>
      <c r="CM115" s="619"/>
      <c r="CN115" s="619"/>
      <c r="CO115" s="619"/>
      <c r="CP115" s="619"/>
      <c r="CQ115" s="619"/>
      <c r="CR115" s="729"/>
      <c r="CS115" s="1448">
        <v>145200</v>
      </c>
      <c r="CT115" s="619"/>
      <c r="CU115" s="619"/>
      <c r="CV115" s="619"/>
      <c r="CW115" s="619"/>
      <c r="CX115" s="619"/>
      <c r="CY115" s="619"/>
      <c r="CZ115" s="619"/>
      <c r="DA115" s="619"/>
      <c r="DB115" s="619"/>
      <c r="DC115" s="588">
        <f t="shared" si="5"/>
        <v>483498</v>
      </c>
      <c r="DD115" s="588"/>
      <c r="DE115" s="588"/>
      <c r="DF115" s="588"/>
      <c r="DG115" s="588"/>
      <c r="DH115" s="588"/>
      <c r="DI115" s="588"/>
      <c r="DJ115" s="588"/>
      <c r="DK115" s="588"/>
      <c r="DL115" s="588"/>
      <c r="DM115" s="588"/>
      <c r="DN115" s="618"/>
    </row>
    <row r="116" spans="1:118" ht="15" customHeight="1">
      <c r="A116" s="550"/>
      <c r="B116" s="557"/>
      <c r="C116" s="557"/>
      <c r="D116" s="557"/>
      <c r="E116" s="557"/>
      <c r="F116" s="558"/>
      <c r="G116" s="245" t="s">
        <v>6</v>
      </c>
      <c r="H116" s="246"/>
      <c r="I116" s="246"/>
      <c r="J116" s="246"/>
      <c r="K116" s="246"/>
      <c r="L116" s="246"/>
      <c r="M116" s="246"/>
      <c r="N116" s="246"/>
      <c r="O116" s="246"/>
      <c r="P116" s="246"/>
      <c r="Q116" s="246"/>
      <c r="R116" s="246"/>
      <c r="S116" s="246"/>
      <c r="T116" s="246"/>
      <c r="U116" s="246"/>
      <c r="V116" s="246"/>
      <c r="W116" s="246"/>
      <c r="X116" s="246"/>
      <c r="Y116" s="246"/>
      <c r="Z116" s="246"/>
      <c r="AA116" s="513"/>
      <c r="AB116" s="601">
        <v>0</v>
      </c>
      <c r="AC116" s="599"/>
      <c r="AD116" s="600"/>
      <c r="AE116" s="598">
        <v>5</v>
      </c>
      <c r="AF116" s="599"/>
      <c r="AG116" s="600"/>
      <c r="AH116" s="598">
        <v>3</v>
      </c>
      <c r="AI116" s="599"/>
      <c r="AJ116" s="608"/>
      <c r="AK116" s="1448">
        <v>4290</v>
      </c>
      <c r="AL116" s="619"/>
      <c r="AM116" s="619"/>
      <c r="AN116" s="619"/>
      <c r="AO116" s="619"/>
      <c r="AP116" s="619"/>
      <c r="AQ116" s="619"/>
      <c r="AR116" s="619"/>
      <c r="AS116" s="619"/>
      <c r="AT116" s="619"/>
      <c r="AU116" s="1448">
        <v>450</v>
      </c>
      <c r="AV116" s="619"/>
      <c r="AW116" s="619"/>
      <c r="AX116" s="619"/>
      <c r="AY116" s="619"/>
      <c r="AZ116" s="619"/>
      <c r="BA116" s="619"/>
      <c r="BB116" s="619"/>
      <c r="BC116" s="619"/>
      <c r="BD116" s="619"/>
      <c r="BE116" s="1448">
        <v>1520</v>
      </c>
      <c r="BF116" s="619"/>
      <c r="BG116" s="619"/>
      <c r="BH116" s="619"/>
      <c r="BI116" s="619"/>
      <c r="BJ116" s="619"/>
      <c r="BK116" s="619"/>
      <c r="BL116" s="619"/>
      <c r="BM116" s="619"/>
      <c r="BN116" s="619"/>
      <c r="BO116" s="1448">
        <v>3600</v>
      </c>
      <c r="BP116" s="619"/>
      <c r="BQ116" s="619"/>
      <c r="BR116" s="619"/>
      <c r="BS116" s="619"/>
      <c r="BT116" s="619"/>
      <c r="BU116" s="619"/>
      <c r="BV116" s="619"/>
      <c r="BW116" s="619"/>
      <c r="BX116" s="619"/>
      <c r="BY116" s="330">
        <f t="shared" si="4"/>
        <v>9860</v>
      </c>
      <c r="BZ116" s="331"/>
      <c r="CA116" s="331"/>
      <c r="CB116" s="331"/>
      <c r="CC116" s="331"/>
      <c r="CD116" s="331"/>
      <c r="CE116" s="331"/>
      <c r="CF116" s="331"/>
      <c r="CG116" s="331"/>
      <c r="CH116" s="331"/>
      <c r="CI116" s="1448">
        <v>1150</v>
      </c>
      <c r="CJ116" s="619"/>
      <c r="CK116" s="619"/>
      <c r="CL116" s="619"/>
      <c r="CM116" s="619"/>
      <c r="CN116" s="619"/>
      <c r="CO116" s="619"/>
      <c r="CP116" s="619"/>
      <c r="CQ116" s="619"/>
      <c r="CR116" s="729"/>
      <c r="CS116" s="1448">
        <v>58410</v>
      </c>
      <c r="CT116" s="619"/>
      <c r="CU116" s="619"/>
      <c r="CV116" s="619"/>
      <c r="CW116" s="619"/>
      <c r="CX116" s="619"/>
      <c r="CY116" s="619"/>
      <c r="CZ116" s="619"/>
      <c r="DA116" s="619"/>
      <c r="DB116" s="619"/>
      <c r="DC116" s="588">
        <f t="shared" si="5"/>
        <v>221485</v>
      </c>
      <c r="DD116" s="588"/>
      <c r="DE116" s="588"/>
      <c r="DF116" s="588"/>
      <c r="DG116" s="588"/>
      <c r="DH116" s="588"/>
      <c r="DI116" s="588"/>
      <c r="DJ116" s="588"/>
      <c r="DK116" s="588"/>
      <c r="DL116" s="588"/>
      <c r="DM116" s="588"/>
      <c r="DN116" s="618"/>
    </row>
    <row r="117" spans="1:118" ht="15" customHeight="1">
      <c r="A117" s="550"/>
      <c r="B117" s="557"/>
      <c r="C117" s="557"/>
      <c r="D117" s="557"/>
      <c r="E117" s="557"/>
      <c r="F117" s="558"/>
      <c r="G117" s="245" t="s">
        <v>7</v>
      </c>
      <c r="H117" s="246"/>
      <c r="I117" s="246"/>
      <c r="J117" s="246"/>
      <c r="K117" s="246"/>
      <c r="L117" s="246"/>
      <c r="M117" s="246"/>
      <c r="N117" s="246"/>
      <c r="O117" s="246"/>
      <c r="P117" s="246"/>
      <c r="Q117" s="246"/>
      <c r="R117" s="246"/>
      <c r="S117" s="246"/>
      <c r="T117" s="246"/>
      <c r="U117" s="246"/>
      <c r="V117" s="246"/>
      <c r="W117" s="246"/>
      <c r="X117" s="246"/>
      <c r="Y117" s="246"/>
      <c r="Z117" s="246"/>
      <c r="AA117" s="513"/>
      <c r="AB117" s="601">
        <v>0</v>
      </c>
      <c r="AC117" s="599"/>
      <c r="AD117" s="600"/>
      <c r="AE117" s="598">
        <v>6</v>
      </c>
      <c r="AF117" s="599"/>
      <c r="AG117" s="600"/>
      <c r="AH117" s="598">
        <v>3</v>
      </c>
      <c r="AI117" s="599"/>
      <c r="AJ117" s="608"/>
      <c r="AK117" s="1448">
        <v>8910</v>
      </c>
      <c r="AL117" s="619"/>
      <c r="AM117" s="619"/>
      <c r="AN117" s="619"/>
      <c r="AO117" s="619"/>
      <c r="AP117" s="619"/>
      <c r="AQ117" s="619"/>
      <c r="AR117" s="619"/>
      <c r="AS117" s="619"/>
      <c r="AT117" s="619"/>
      <c r="AU117" s="1448">
        <v>6750</v>
      </c>
      <c r="AV117" s="619"/>
      <c r="AW117" s="619"/>
      <c r="AX117" s="619"/>
      <c r="AY117" s="619"/>
      <c r="AZ117" s="619"/>
      <c r="BA117" s="619"/>
      <c r="BB117" s="619"/>
      <c r="BC117" s="619"/>
      <c r="BD117" s="619"/>
      <c r="BE117" s="1448">
        <v>1520</v>
      </c>
      <c r="BF117" s="619"/>
      <c r="BG117" s="619"/>
      <c r="BH117" s="619"/>
      <c r="BI117" s="619"/>
      <c r="BJ117" s="619"/>
      <c r="BK117" s="619"/>
      <c r="BL117" s="619"/>
      <c r="BM117" s="619"/>
      <c r="BN117" s="619"/>
      <c r="BO117" s="1448">
        <v>1800</v>
      </c>
      <c r="BP117" s="619"/>
      <c r="BQ117" s="619"/>
      <c r="BR117" s="619"/>
      <c r="BS117" s="619"/>
      <c r="BT117" s="619"/>
      <c r="BU117" s="619"/>
      <c r="BV117" s="619"/>
      <c r="BW117" s="619"/>
      <c r="BX117" s="619"/>
      <c r="BY117" s="330">
        <f t="shared" si="4"/>
        <v>18980</v>
      </c>
      <c r="BZ117" s="331"/>
      <c r="CA117" s="331"/>
      <c r="CB117" s="331"/>
      <c r="CC117" s="331"/>
      <c r="CD117" s="331"/>
      <c r="CE117" s="331"/>
      <c r="CF117" s="331"/>
      <c r="CG117" s="331"/>
      <c r="CH117" s="331"/>
      <c r="CI117" s="1448">
        <v>460</v>
      </c>
      <c r="CJ117" s="619"/>
      <c r="CK117" s="619"/>
      <c r="CL117" s="619"/>
      <c r="CM117" s="619"/>
      <c r="CN117" s="619"/>
      <c r="CO117" s="619"/>
      <c r="CP117" s="619"/>
      <c r="CQ117" s="619"/>
      <c r="CR117" s="729"/>
      <c r="CS117" s="1448">
        <v>53130</v>
      </c>
      <c r="CT117" s="619"/>
      <c r="CU117" s="619"/>
      <c r="CV117" s="619"/>
      <c r="CW117" s="619"/>
      <c r="CX117" s="619"/>
      <c r="CY117" s="619"/>
      <c r="CZ117" s="619"/>
      <c r="DA117" s="619"/>
      <c r="DB117" s="619"/>
      <c r="DC117" s="588">
        <f t="shared" si="5"/>
        <v>195841</v>
      </c>
      <c r="DD117" s="588"/>
      <c r="DE117" s="588"/>
      <c r="DF117" s="588"/>
      <c r="DG117" s="588"/>
      <c r="DH117" s="588"/>
      <c r="DI117" s="588"/>
      <c r="DJ117" s="588"/>
      <c r="DK117" s="588"/>
      <c r="DL117" s="588"/>
      <c r="DM117" s="588"/>
      <c r="DN117" s="618"/>
    </row>
    <row r="118" spans="1:118" ht="15" customHeight="1">
      <c r="A118" s="550"/>
      <c r="B118" s="557"/>
      <c r="C118" s="557"/>
      <c r="D118" s="557"/>
      <c r="E118" s="557"/>
      <c r="F118" s="558"/>
      <c r="G118" s="245" t="s">
        <v>8</v>
      </c>
      <c r="H118" s="246"/>
      <c r="I118" s="246"/>
      <c r="J118" s="246"/>
      <c r="K118" s="246"/>
      <c r="L118" s="246"/>
      <c r="M118" s="246"/>
      <c r="N118" s="246"/>
      <c r="O118" s="246"/>
      <c r="P118" s="246"/>
      <c r="Q118" s="246"/>
      <c r="R118" s="246"/>
      <c r="S118" s="246"/>
      <c r="T118" s="246"/>
      <c r="U118" s="246"/>
      <c r="V118" s="246"/>
      <c r="W118" s="246"/>
      <c r="X118" s="246"/>
      <c r="Y118" s="246"/>
      <c r="Z118" s="246"/>
      <c r="AA118" s="513"/>
      <c r="AB118" s="601">
        <v>0</v>
      </c>
      <c r="AC118" s="599"/>
      <c r="AD118" s="600"/>
      <c r="AE118" s="598">
        <v>7</v>
      </c>
      <c r="AF118" s="599"/>
      <c r="AG118" s="600"/>
      <c r="AH118" s="598">
        <v>3</v>
      </c>
      <c r="AI118" s="599"/>
      <c r="AJ118" s="608"/>
      <c r="AK118" s="1448">
        <v>4620</v>
      </c>
      <c r="AL118" s="619"/>
      <c r="AM118" s="619"/>
      <c r="AN118" s="619"/>
      <c r="AO118" s="619"/>
      <c r="AP118" s="619"/>
      <c r="AQ118" s="619"/>
      <c r="AR118" s="619"/>
      <c r="AS118" s="619"/>
      <c r="AT118" s="619"/>
      <c r="AU118" s="1448">
        <v>2250</v>
      </c>
      <c r="AV118" s="619"/>
      <c r="AW118" s="619"/>
      <c r="AX118" s="619"/>
      <c r="AY118" s="619"/>
      <c r="AZ118" s="619"/>
      <c r="BA118" s="619"/>
      <c r="BB118" s="619"/>
      <c r="BC118" s="619"/>
      <c r="BD118" s="619"/>
      <c r="BE118" s="1448">
        <v>380</v>
      </c>
      <c r="BF118" s="619"/>
      <c r="BG118" s="619"/>
      <c r="BH118" s="619"/>
      <c r="BI118" s="619"/>
      <c r="BJ118" s="619"/>
      <c r="BK118" s="619"/>
      <c r="BL118" s="619"/>
      <c r="BM118" s="619"/>
      <c r="BN118" s="619"/>
      <c r="BO118" s="1448">
        <v>450</v>
      </c>
      <c r="BP118" s="619"/>
      <c r="BQ118" s="619"/>
      <c r="BR118" s="619"/>
      <c r="BS118" s="619"/>
      <c r="BT118" s="619"/>
      <c r="BU118" s="619"/>
      <c r="BV118" s="619"/>
      <c r="BW118" s="619"/>
      <c r="BX118" s="619"/>
      <c r="BY118" s="330">
        <f t="shared" si="4"/>
        <v>7700</v>
      </c>
      <c r="BZ118" s="331"/>
      <c r="CA118" s="331"/>
      <c r="CB118" s="331"/>
      <c r="CC118" s="331"/>
      <c r="CD118" s="331"/>
      <c r="CE118" s="331"/>
      <c r="CF118" s="331"/>
      <c r="CG118" s="331"/>
      <c r="CH118" s="331"/>
      <c r="CI118" s="1448">
        <v>1150</v>
      </c>
      <c r="CJ118" s="619"/>
      <c r="CK118" s="619"/>
      <c r="CL118" s="619"/>
      <c r="CM118" s="619"/>
      <c r="CN118" s="619"/>
      <c r="CO118" s="619"/>
      <c r="CP118" s="619"/>
      <c r="CQ118" s="619"/>
      <c r="CR118" s="729"/>
      <c r="CS118" s="1448">
        <v>35970</v>
      </c>
      <c r="CT118" s="619"/>
      <c r="CU118" s="619"/>
      <c r="CV118" s="619"/>
      <c r="CW118" s="619"/>
      <c r="CX118" s="619"/>
      <c r="CY118" s="619"/>
      <c r="CZ118" s="619"/>
      <c r="DA118" s="619"/>
      <c r="DB118" s="619"/>
      <c r="DC118" s="588">
        <f t="shared" si="5"/>
        <v>143984</v>
      </c>
      <c r="DD118" s="588"/>
      <c r="DE118" s="588"/>
      <c r="DF118" s="588"/>
      <c r="DG118" s="588"/>
      <c r="DH118" s="588"/>
      <c r="DI118" s="588"/>
      <c r="DJ118" s="588"/>
      <c r="DK118" s="588"/>
      <c r="DL118" s="588"/>
      <c r="DM118" s="588"/>
      <c r="DN118" s="618"/>
    </row>
    <row r="119" spans="1:118" ht="15" customHeight="1">
      <c r="A119" s="550"/>
      <c r="B119" s="557"/>
      <c r="C119" s="557"/>
      <c r="D119" s="557"/>
      <c r="E119" s="557"/>
      <c r="F119" s="558"/>
      <c r="G119" s="245" t="s">
        <v>9</v>
      </c>
      <c r="H119" s="246"/>
      <c r="I119" s="246"/>
      <c r="J119" s="246"/>
      <c r="K119" s="246"/>
      <c r="L119" s="246"/>
      <c r="M119" s="246"/>
      <c r="N119" s="246"/>
      <c r="O119" s="246"/>
      <c r="P119" s="246"/>
      <c r="Q119" s="246"/>
      <c r="R119" s="246"/>
      <c r="S119" s="246"/>
      <c r="T119" s="246"/>
      <c r="U119" s="246"/>
      <c r="V119" s="246"/>
      <c r="W119" s="246"/>
      <c r="X119" s="246"/>
      <c r="Y119" s="246"/>
      <c r="Z119" s="246"/>
      <c r="AA119" s="513"/>
      <c r="AB119" s="601">
        <v>0</v>
      </c>
      <c r="AC119" s="599"/>
      <c r="AD119" s="600"/>
      <c r="AE119" s="598">
        <v>8</v>
      </c>
      <c r="AF119" s="599"/>
      <c r="AG119" s="600"/>
      <c r="AH119" s="598">
        <v>3</v>
      </c>
      <c r="AI119" s="599"/>
      <c r="AJ119" s="608"/>
      <c r="AK119" s="1448">
        <v>3300</v>
      </c>
      <c r="AL119" s="619"/>
      <c r="AM119" s="619"/>
      <c r="AN119" s="619"/>
      <c r="AO119" s="619"/>
      <c r="AP119" s="619"/>
      <c r="AQ119" s="619"/>
      <c r="AR119" s="619"/>
      <c r="AS119" s="619"/>
      <c r="AT119" s="619"/>
      <c r="AU119" s="1448">
        <v>450</v>
      </c>
      <c r="AV119" s="619"/>
      <c r="AW119" s="619"/>
      <c r="AX119" s="619"/>
      <c r="AY119" s="619"/>
      <c r="AZ119" s="619"/>
      <c r="BA119" s="619"/>
      <c r="BB119" s="619"/>
      <c r="BC119" s="619"/>
      <c r="BD119" s="619"/>
      <c r="BE119" s="1448">
        <v>380</v>
      </c>
      <c r="BF119" s="619"/>
      <c r="BG119" s="619"/>
      <c r="BH119" s="619"/>
      <c r="BI119" s="619"/>
      <c r="BJ119" s="619"/>
      <c r="BK119" s="619"/>
      <c r="BL119" s="619"/>
      <c r="BM119" s="619"/>
      <c r="BN119" s="619"/>
      <c r="BO119" s="1448">
        <v>450</v>
      </c>
      <c r="BP119" s="619"/>
      <c r="BQ119" s="619"/>
      <c r="BR119" s="619"/>
      <c r="BS119" s="619"/>
      <c r="BT119" s="619"/>
      <c r="BU119" s="619"/>
      <c r="BV119" s="619"/>
      <c r="BW119" s="619"/>
      <c r="BX119" s="619"/>
      <c r="BY119" s="330">
        <f t="shared" si="4"/>
        <v>4580</v>
      </c>
      <c r="BZ119" s="331"/>
      <c r="CA119" s="331"/>
      <c r="CB119" s="331"/>
      <c r="CC119" s="331"/>
      <c r="CD119" s="331"/>
      <c r="CE119" s="331"/>
      <c r="CF119" s="331"/>
      <c r="CG119" s="331"/>
      <c r="CH119" s="331"/>
      <c r="CI119" s="1448">
        <v>230</v>
      </c>
      <c r="CJ119" s="619"/>
      <c r="CK119" s="619"/>
      <c r="CL119" s="619"/>
      <c r="CM119" s="619"/>
      <c r="CN119" s="619"/>
      <c r="CO119" s="619"/>
      <c r="CP119" s="619"/>
      <c r="CQ119" s="619"/>
      <c r="CR119" s="729"/>
      <c r="CS119" s="1448">
        <v>26070</v>
      </c>
      <c r="CT119" s="619"/>
      <c r="CU119" s="619"/>
      <c r="CV119" s="619"/>
      <c r="CW119" s="619"/>
      <c r="CX119" s="619"/>
      <c r="CY119" s="619"/>
      <c r="CZ119" s="619"/>
      <c r="DA119" s="619"/>
      <c r="DB119" s="619"/>
      <c r="DC119" s="588">
        <f t="shared" si="5"/>
        <v>108253</v>
      </c>
      <c r="DD119" s="588"/>
      <c r="DE119" s="588"/>
      <c r="DF119" s="588"/>
      <c r="DG119" s="588"/>
      <c r="DH119" s="588"/>
      <c r="DI119" s="588"/>
      <c r="DJ119" s="588"/>
      <c r="DK119" s="588"/>
      <c r="DL119" s="588"/>
      <c r="DM119" s="588"/>
      <c r="DN119" s="618"/>
    </row>
    <row r="120" spans="1:118" ht="15" customHeight="1">
      <c r="A120" s="550"/>
      <c r="B120" s="557"/>
      <c r="C120" s="557"/>
      <c r="D120" s="557"/>
      <c r="E120" s="557"/>
      <c r="F120" s="558"/>
      <c r="G120" s="245" t="s">
        <v>10</v>
      </c>
      <c r="H120" s="246"/>
      <c r="I120" s="246"/>
      <c r="J120" s="246"/>
      <c r="K120" s="246"/>
      <c r="L120" s="246"/>
      <c r="M120" s="246"/>
      <c r="N120" s="246"/>
      <c r="O120" s="246"/>
      <c r="P120" s="246"/>
      <c r="Q120" s="246"/>
      <c r="R120" s="246"/>
      <c r="S120" s="246"/>
      <c r="T120" s="246"/>
      <c r="U120" s="246"/>
      <c r="V120" s="246"/>
      <c r="W120" s="246"/>
      <c r="X120" s="246"/>
      <c r="Y120" s="246"/>
      <c r="Z120" s="246"/>
      <c r="AA120" s="513"/>
      <c r="AB120" s="601">
        <v>0</v>
      </c>
      <c r="AC120" s="599"/>
      <c r="AD120" s="600"/>
      <c r="AE120" s="598">
        <v>9</v>
      </c>
      <c r="AF120" s="599"/>
      <c r="AG120" s="600"/>
      <c r="AH120" s="598">
        <v>3</v>
      </c>
      <c r="AI120" s="599"/>
      <c r="AJ120" s="608"/>
      <c r="AK120" s="1448">
        <v>2310</v>
      </c>
      <c r="AL120" s="619"/>
      <c r="AM120" s="619"/>
      <c r="AN120" s="619"/>
      <c r="AO120" s="619"/>
      <c r="AP120" s="619"/>
      <c r="AQ120" s="619"/>
      <c r="AR120" s="619"/>
      <c r="AS120" s="619"/>
      <c r="AT120" s="619"/>
      <c r="AU120" s="1448">
        <v>3150</v>
      </c>
      <c r="AV120" s="619"/>
      <c r="AW120" s="619"/>
      <c r="AX120" s="619"/>
      <c r="AY120" s="619"/>
      <c r="AZ120" s="619"/>
      <c r="BA120" s="619"/>
      <c r="BB120" s="619"/>
      <c r="BC120" s="619"/>
      <c r="BD120" s="619"/>
      <c r="BE120" s="1448">
        <v>1900</v>
      </c>
      <c r="BF120" s="619"/>
      <c r="BG120" s="619"/>
      <c r="BH120" s="619"/>
      <c r="BI120" s="619"/>
      <c r="BJ120" s="619"/>
      <c r="BK120" s="619"/>
      <c r="BL120" s="619"/>
      <c r="BM120" s="619"/>
      <c r="BN120" s="619"/>
      <c r="BO120" s="1448">
        <v>1800</v>
      </c>
      <c r="BP120" s="619"/>
      <c r="BQ120" s="619"/>
      <c r="BR120" s="619"/>
      <c r="BS120" s="619"/>
      <c r="BT120" s="619"/>
      <c r="BU120" s="619"/>
      <c r="BV120" s="619"/>
      <c r="BW120" s="619"/>
      <c r="BX120" s="619"/>
      <c r="BY120" s="330">
        <f t="shared" si="4"/>
        <v>9160</v>
      </c>
      <c r="BZ120" s="331"/>
      <c r="CA120" s="331"/>
      <c r="CB120" s="331"/>
      <c r="CC120" s="331"/>
      <c r="CD120" s="331"/>
      <c r="CE120" s="331"/>
      <c r="CF120" s="331"/>
      <c r="CG120" s="331"/>
      <c r="CH120" s="331"/>
      <c r="CI120" s="1448">
        <v>230</v>
      </c>
      <c r="CJ120" s="619"/>
      <c r="CK120" s="619"/>
      <c r="CL120" s="619"/>
      <c r="CM120" s="619"/>
      <c r="CN120" s="619"/>
      <c r="CO120" s="619"/>
      <c r="CP120" s="619"/>
      <c r="CQ120" s="619"/>
      <c r="CR120" s="729"/>
      <c r="CS120" s="1448">
        <v>20130</v>
      </c>
      <c r="CT120" s="619"/>
      <c r="CU120" s="619"/>
      <c r="CV120" s="619"/>
      <c r="CW120" s="619"/>
      <c r="CX120" s="619"/>
      <c r="CY120" s="619"/>
      <c r="CZ120" s="619"/>
      <c r="DA120" s="619"/>
      <c r="DB120" s="619"/>
      <c r="DC120" s="588">
        <f t="shared" si="5"/>
        <v>107116</v>
      </c>
      <c r="DD120" s="588"/>
      <c r="DE120" s="588"/>
      <c r="DF120" s="588"/>
      <c r="DG120" s="588"/>
      <c r="DH120" s="588"/>
      <c r="DI120" s="588"/>
      <c r="DJ120" s="588"/>
      <c r="DK120" s="588"/>
      <c r="DL120" s="588"/>
      <c r="DM120" s="588"/>
      <c r="DN120" s="618"/>
    </row>
    <row r="121" spans="1:118" ht="15" customHeight="1" thickBot="1">
      <c r="A121" s="550"/>
      <c r="B121" s="557"/>
      <c r="C121" s="557"/>
      <c r="D121" s="557"/>
      <c r="E121" s="557"/>
      <c r="F121" s="558"/>
      <c r="G121" s="245" t="s">
        <v>378</v>
      </c>
      <c r="H121" s="246"/>
      <c r="I121" s="246"/>
      <c r="J121" s="246"/>
      <c r="K121" s="246"/>
      <c r="L121" s="246"/>
      <c r="M121" s="246"/>
      <c r="N121" s="246"/>
      <c r="O121" s="246"/>
      <c r="P121" s="246"/>
      <c r="Q121" s="246"/>
      <c r="R121" s="246"/>
      <c r="S121" s="246"/>
      <c r="T121" s="246"/>
      <c r="U121" s="246"/>
      <c r="V121" s="246"/>
      <c r="W121" s="246"/>
      <c r="X121" s="246"/>
      <c r="Y121" s="246"/>
      <c r="Z121" s="246"/>
      <c r="AA121" s="513"/>
      <c r="AB121" s="646">
        <v>1</v>
      </c>
      <c r="AC121" s="647"/>
      <c r="AD121" s="648"/>
      <c r="AE121" s="649">
        <v>0</v>
      </c>
      <c r="AF121" s="647"/>
      <c r="AG121" s="648"/>
      <c r="AH121" s="649">
        <v>3</v>
      </c>
      <c r="AI121" s="647"/>
      <c r="AJ121" s="650"/>
      <c r="AK121" s="321">
        <f>SUM(AK112:AT120)</f>
        <v>163350</v>
      </c>
      <c r="AL121" s="534"/>
      <c r="AM121" s="534"/>
      <c r="AN121" s="534"/>
      <c r="AO121" s="534"/>
      <c r="AP121" s="534"/>
      <c r="AQ121" s="534"/>
      <c r="AR121" s="534"/>
      <c r="AS121" s="534"/>
      <c r="AT121" s="534"/>
      <c r="AU121" s="321">
        <f>SUM(AU112:BD120)</f>
        <v>31950</v>
      </c>
      <c r="AV121" s="534"/>
      <c r="AW121" s="534"/>
      <c r="AX121" s="534"/>
      <c r="AY121" s="534"/>
      <c r="AZ121" s="534"/>
      <c r="BA121" s="534"/>
      <c r="BB121" s="534"/>
      <c r="BC121" s="534"/>
      <c r="BD121" s="534"/>
      <c r="BE121" s="321">
        <f>SUM(BE112:BN120)</f>
        <v>48640</v>
      </c>
      <c r="BF121" s="534"/>
      <c r="BG121" s="534"/>
      <c r="BH121" s="534"/>
      <c r="BI121" s="534"/>
      <c r="BJ121" s="534"/>
      <c r="BK121" s="534"/>
      <c r="BL121" s="534"/>
      <c r="BM121" s="534"/>
      <c r="BN121" s="534"/>
      <c r="BO121" s="321">
        <f>SUM(BO112:BX120)</f>
        <v>61650</v>
      </c>
      <c r="BP121" s="534"/>
      <c r="BQ121" s="534"/>
      <c r="BR121" s="534"/>
      <c r="BS121" s="534"/>
      <c r="BT121" s="534"/>
      <c r="BU121" s="534"/>
      <c r="BV121" s="534"/>
      <c r="BW121" s="534"/>
      <c r="BX121" s="534"/>
      <c r="BY121" s="321">
        <f t="shared" si="4"/>
        <v>305590</v>
      </c>
      <c r="BZ121" s="534"/>
      <c r="CA121" s="534"/>
      <c r="CB121" s="534"/>
      <c r="CC121" s="534"/>
      <c r="CD121" s="534"/>
      <c r="CE121" s="534"/>
      <c r="CF121" s="534"/>
      <c r="CG121" s="534"/>
      <c r="CH121" s="534"/>
      <c r="CI121" s="321">
        <f>SUM(CI112:CR120)</f>
        <v>30130</v>
      </c>
      <c r="CJ121" s="534"/>
      <c r="CK121" s="534"/>
      <c r="CL121" s="534"/>
      <c r="CM121" s="534"/>
      <c r="CN121" s="534"/>
      <c r="CO121" s="534"/>
      <c r="CP121" s="534"/>
      <c r="CQ121" s="534"/>
      <c r="CR121" s="656"/>
      <c r="CS121" s="321">
        <f>SUM(CS112:DB120)</f>
        <v>4860570</v>
      </c>
      <c r="CT121" s="534"/>
      <c r="CU121" s="534"/>
      <c r="CV121" s="534"/>
      <c r="CW121" s="534"/>
      <c r="CX121" s="534"/>
      <c r="CY121" s="534"/>
      <c r="CZ121" s="534"/>
      <c r="DA121" s="534"/>
      <c r="DB121" s="534"/>
      <c r="DC121" s="698">
        <f t="shared" si="5"/>
        <v>12654414</v>
      </c>
      <c r="DD121" s="698"/>
      <c r="DE121" s="698"/>
      <c r="DF121" s="698"/>
      <c r="DG121" s="698"/>
      <c r="DH121" s="698"/>
      <c r="DI121" s="698"/>
      <c r="DJ121" s="698"/>
      <c r="DK121" s="698"/>
      <c r="DL121" s="698"/>
      <c r="DM121" s="698"/>
      <c r="DN121" s="699"/>
    </row>
    <row r="122" spans="1:118" ht="11.25" customHeight="1" thickBot="1">
      <c r="A122" s="550"/>
      <c r="B122" s="557"/>
      <c r="C122" s="557"/>
      <c r="D122" s="557"/>
      <c r="E122" s="557"/>
      <c r="F122" s="558"/>
      <c r="G122" s="118"/>
      <c r="H122" s="119"/>
      <c r="I122" s="119"/>
      <c r="J122" s="119"/>
      <c r="K122" s="119"/>
      <c r="L122" s="119"/>
      <c r="M122" s="119"/>
      <c r="N122" s="119"/>
      <c r="O122" s="119"/>
      <c r="P122" s="119"/>
      <c r="Q122" s="119"/>
      <c r="R122" s="119"/>
      <c r="S122" s="119"/>
      <c r="T122" s="119"/>
      <c r="U122" s="119"/>
      <c r="V122" s="119"/>
      <c r="W122" s="119"/>
      <c r="X122" s="119"/>
      <c r="Y122" s="119"/>
      <c r="Z122" s="119"/>
      <c r="AA122" s="119"/>
      <c r="AB122" s="32"/>
      <c r="AC122" s="32"/>
      <c r="AD122" s="32"/>
      <c r="AE122" s="32"/>
      <c r="AF122" s="32"/>
      <c r="AG122" s="32"/>
      <c r="AH122" s="32"/>
      <c r="AI122" s="32"/>
      <c r="AJ122" s="32"/>
      <c r="DA122" s="16"/>
      <c r="DF122" s="16"/>
    </row>
    <row r="123" spans="1:118" ht="15" customHeight="1">
      <c r="A123" s="550"/>
      <c r="B123" s="557"/>
      <c r="C123" s="557"/>
      <c r="D123" s="557"/>
      <c r="E123" s="557"/>
      <c r="F123" s="558"/>
      <c r="G123" s="245" t="s">
        <v>11</v>
      </c>
      <c r="H123" s="246"/>
      <c r="I123" s="246"/>
      <c r="J123" s="246"/>
      <c r="K123" s="246"/>
      <c r="L123" s="246"/>
      <c r="M123" s="246"/>
      <c r="N123" s="246"/>
      <c r="O123" s="246"/>
      <c r="P123" s="246"/>
      <c r="Q123" s="246"/>
      <c r="R123" s="246"/>
      <c r="S123" s="246"/>
      <c r="T123" s="246"/>
      <c r="U123" s="246"/>
      <c r="V123" s="246"/>
      <c r="W123" s="246"/>
      <c r="X123" s="246"/>
      <c r="Y123" s="246"/>
      <c r="Z123" s="246"/>
      <c r="AA123" s="246"/>
      <c r="AB123" s="704">
        <v>1</v>
      </c>
      <c r="AC123" s="705"/>
      <c r="AD123" s="706"/>
      <c r="AE123" s="674">
        <v>1</v>
      </c>
      <c r="AF123" s="705"/>
      <c r="AG123" s="707"/>
      <c r="AH123" s="604">
        <v>3</v>
      </c>
      <c r="AI123" s="705"/>
      <c r="AJ123" s="705"/>
      <c r="AK123" s="347">
        <f>SUM(AK112:AT114)</f>
        <v>129690</v>
      </c>
      <c r="AL123" s="348"/>
      <c r="AM123" s="348"/>
      <c r="AN123" s="348"/>
      <c r="AO123" s="348"/>
      <c r="AP123" s="348"/>
      <c r="AQ123" s="348"/>
      <c r="AR123" s="348"/>
      <c r="AS123" s="348"/>
      <c r="AT123" s="348"/>
      <c r="AU123" s="347">
        <f>SUM(AU112:BD114)</f>
        <v>17550</v>
      </c>
      <c r="AV123" s="348"/>
      <c r="AW123" s="348"/>
      <c r="AX123" s="348"/>
      <c r="AY123" s="348"/>
      <c r="AZ123" s="348"/>
      <c r="BA123" s="348"/>
      <c r="BB123" s="348"/>
      <c r="BC123" s="348"/>
      <c r="BD123" s="348"/>
      <c r="BE123" s="347">
        <f>SUM(BE112:BN114)</f>
        <v>39900</v>
      </c>
      <c r="BF123" s="348"/>
      <c r="BG123" s="348"/>
      <c r="BH123" s="348"/>
      <c r="BI123" s="348"/>
      <c r="BJ123" s="348"/>
      <c r="BK123" s="348"/>
      <c r="BL123" s="348"/>
      <c r="BM123" s="348"/>
      <c r="BN123" s="348"/>
      <c r="BO123" s="347">
        <f>SUM(BO112:BX114)</f>
        <v>50850</v>
      </c>
      <c r="BP123" s="348"/>
      <c r="BQ123" s="348"/>
      <c r="BR123" s="348"/>
      <c r="BS123" s="348"/>
      <c r="BT123" s="348"/>
      <c r="BU123" s="348"/>
      <c r="BV123" s="348"/>
      <c r="BW123" s="348"/>
      <c r="BX123" s="348"/>
      <c r="BY123" s="347">
        <f>SUM(AK123:BX123)</f>
        <v>237990</v>
      </c>
      <c r="BZ123" s="348"/>
      <c r="CA123" s="348"/>
      <c r="CB123" s="348"/>
      <c r="CC123" s="348"/>
      <c r="CD123" s="348"/>
      <c r="CE123" s="348"/>
      <c r="CF123" s="348"/>
      <c r="CG123" s="348"/>
      <c r="CH123" s="348"/>
      <c r="CI123" s="347">
        <f>SUM(CI112:CR114)</f>
        <v>26450</v>
      </c>
      <c r="CJ123" s="348"/>
      <c r="CK123" s="348"/>
      <c r="CL123" s="348"/>
      <c r="CM123" s="348"/>
      <c r="CN123" s="348"/>
      <c r="CO123" s="348"/>
      <c r="CP123" s="348"/>
      <c r="CQ123" s="348"/>
      <c r="CR123" s="657"/>
      <c r="CS123" s="347">
        <f>SUM(CS112:DB114)</f>
        <v>4521660</v>
      </c>
      <c r="CT123" s="348"/>
      <c r="CU123" s="348"/>
      <c r="CV123" s="348"/>
      <c r="CW123" s="348"/>
      <c r="CX123" s="348"/>
      <c r="CY123" s="348"/>
      <c r="CZ123" s="348"/>
      <c r="DA123" s="348"/>
      <c r="DB123" s="348"/>
      <c r="DC123" s="347">
        <f>SUM(CS123,CI123,BY123,CS90,CL90,BQ90,BI90,BA90,DE57,CC57,BS57,BJ57,AZ57,AS57,AK57)</f>
        <v>11394237</v>
      </c>
      <c r="DD123" s="347"/>
      <c r="DE123" s="347"/>
      <c r="DF123" s="347"/>
      <c r="DG123" s="347"/>
      <c r="DH123" s="347"/>
      <c r="DI123" s="347"/>
      <c r="DJ123" s="347"/>
      <c r="DK123" s="347"/>
      <c r="DL123" s="347"/>
      <c r="DM123" s="347"/>
      <c r="DN123" s="492"/>
    </row>
    <row r="124" spans="1:118" ht="15" customHeight="1">
      <c r="A124" s="550"/>
      <c r="B124" s="557"/>
      <c r="C124" s="557"/>
      <c r="D124" s="557"/>
      <c r="E124" s="557"/>
      <c r="F124" s="558"/>
      <c r="G124" s="245" t="s">
        <v>12</v>
      </c>
      <c r="H124" s="246"/>
      <c r="I124" s="246"/>
      <c r="J124" s="246"/>
      <c r="K124" s="246"/>
      <c r="L124" s="246"/>
      <c r="M124" s="246"/>
      <c r="N124" s="246"/>
      <c r="O124" s="246"/>
      <c r="P124" s="246"/>
      <c r="Q124" s="246"/>
      <c r="R124" s="246"/>
      <c r="S124" s="246"/>
      <c r="T124" s="246"/>
      <c r="U124" s="246"/>
      <c r="V124" s="246"/>
      <c r="W124" s="246"/>
      <c r="X124" s="246"/>
      <c r="Y124" s="246"/>
      <c r="Z124" s="246"/>
      <c r="AA124" s="246"/>
      <c r="AB124" s="700">
        <v>1</v>
      </c>
      <c r="AC124" s="701"/>
      <c r="AD124" s="702"/>
      <c r="AE124" s="671">
        <v>2</v>
      </c>
      <c r="AF124" s="701"/>
      <c r="AG124" s="703"/>
      <c r="AH124" s="608">
        <v>3</v>
      </c>
      <c r="AI124" s="701"/>
      <c r="AJ124" s="701"/>
      <c r="AK124" s="330">
        <f>SUM(AK115:AT118)</f>
        <v>28050</v>
      </c>
      <c r="AL124" s="331"/>
      <c r="AM124" s="331"/>
      <c r="AN124" s="331"/>
      <c r="AO124" s="331"/>
      <c r="AP124" s="331"/>
      <c r="AQ124" s="331"/>
      <c r="AR124" s="331"/>
      <c r="AS124" s="331"/>
      <c r="AT124" s="331"/>
      <c r="AU124" s="330">
        <f>SUM(AU115:BD118)</f>
        <v>10800</v>
      </c>
      <c r="AV124" s="331"/>
      <c r="AW124" s="331"/>
      <c r="AX124" s="331"/>
      <c r="AY124" s="331"/>
      <c r="AZ124" s="331"/>
      <c r="BA124" s="331"/>
      <c r="BB124" s="331"/>
      <c r="BC124" s="331"/>
      <c r="BD124" s="331"/>
      <c r="BE124" s="330">
        <f>SUM(BE115:BN118)</f>
        <v>6460</v>
      </c>
      <c r="BF124" s="331"/>
      <c r="BG124" s="331"/>
      <c r="BH124" s="331"/>
      <c r="BI124" s="331"/>
      <c r="BJ124" s="331"/>
      <c r="BK124" s="331"/>
      <c r="BL124" s="331"/>
      <c r="BM124" s="331"/>
      <c r="BN124" s="331"/>
      <c r="BO124" s="330">
        <f>SUM(BO115:BX118)</f>
        <v>8550</v>
      </c>
      <c r="BP124" s="331"/>
      <c r="BQ124" s="331"/>
      <c r="BR124" s="331"/>
      <c r="BS124" s="331"/>
      <c r="BT124" s="331"/>
      <c r="BU124" s="331"/>
      <c r="BV124" s="331"/>
      <c r="BW124" s="331"/>
      <c r="BX124" s="331"/>
      <c r="BY124" s="330">
        <f>SUM(AK124:BX124)</f>
        <v>53860</v>
      </c>
      <c r="BZ124" s="331"/>
      <c r="CA124" s="331"/>
      <c r="CB124" s="331"/>
      <c r="CC124" s="331"/>
      <c r="CD124" s="331"/>
      <c r="CE124" s="331"/>
      <c r="CF124" s="331"/>
      <c r="CG124" s="331"/>
      <c r="CH124" s="331"/>
      <c r="CI124" s="330">
        <f>SUM(CI115:CR118)</f>
        <v>3220</v>
      </c>
      <c r="CJ124" s="331"/>
      <c r="CK124" s="331"/>
      <c r="CL124" s="331"/>
      <c r="CM124" s="331"/>
      <c r="CN124" s="331"/>
      <c r="CO124" s="331"/>
      <c r="CP124" s="331"/>
      <c r="CQ124" s="331"/>
      <c r="CR124" s="662"/>
      <c r="CS124" s="330">
        <f>SUM(CS115:DB118)</f>
        <v>292710</v>
      </c>
      <c r="CT124" s="331"/>
      <c r="CU124" s="331"/>
      <c r="CV124" s="331"/>
      <c r="CW124" s="331"/>
      <c r="CX124" s="331"/>
      <c r="CY124" s="331"/>
      <c r="CZ124" s="331"/>
      <c r="DA124" s="331"/>
      <c r="DB124" s="331"/>
      <c r="DC124" s="588">
        <f>SUM(CS124,CI124,BY124,CS91,CL91,BQ91,BI91,BA91,DE58,CC58,BS58,BJ58,AZ58,AS58,AK58)</f>
        <v>1044808</v>
      </c>
      <c r="DD124" s="588"/>
      <c r="DE124" s="588"/>
      <c r="DF124" s="588"/>
      <c r="DG124" s="588"/>
      <c r="DH124" s="588"/>
      <c r="DI124" s="588"/>
      <c r="DJ124" s="588"/>
      <c r="DK124" s="588"/>
      <c r="DL124" s="588"/>
      <c r="DM124" s="588"/>
      <c r="DN124" s="618"/>
    </row>
    <row r="125" spans="1:118" ht="15" customHeight="1">
      <c r="A125" s="550"/>
      <c r="B125" s="557"/>
      <c r="C125" s="557"/>
      <c r="D125" s="557"/>
      <c r="E125" s="557"/>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700">
        <v>1</v>
      </c>
      <c r="AC125" s="701"/>
      <c r="AD125" s="702"/>
      <c r="AE125" s="671">
        <v>3</v>
      </c>
      <c r="AF125" s="701"/>
      <c r="AG125" s="703"/>
      <c r="AH125" s="608">
        <v>3</v>
      </c>
      <c r="AI125" s="701"/>
      <c r="AJ125" s="701"/>
      <c r="AK125" s="330">
        <f>AK119</f>
        <v>3300</v>
      </c>
      <c r="AL125" s="331"/>
      <c r="AM125" s="331"/>
      <c r="AN125" s="331"/>
      <c r="AO125" s="331"/>
      <c r="AP125" s="331"/>
      <c r="AQ125" s="331"/>
      <c r="AR125" s="331"/>
      <c r="AS125" s="331"/>
      <c r="AT125" s="331"/>
      <c r="AU125" s="330">
        <f>AU119</f>
        <v>450</v>
      </c>
      <c r="AV125" s="331"/>
      <c r="AW125" s="331"/>
      <c r="AX125" s="331"/>
      <c r="AY125" s="331"/>
      <c r="AZ125" s="331"/>
      <c r="BA125" s="331"/>
      <c r="BB125" s="331"/>
      <c r="BC125" s="331"/>
      <c r="BD125" s="331"/>
      <c r="BE125" s="330">
        <f>BE119</f>
        <v>380</v>
      </c>
      <c r="BF125" s="331"/>
      <c r="BG125" s="331"/>
      <c r="BH125" s="331"/>
      <c r="BI125" s="331"/>
      <c r="BJ125" s="331"/>
      <c r="BK125" s="331"/>
      <c r="BL125" s="331"/>
      <c r="BM125" s="331"/>
      <c r="BN125" s="331"/>
      <c r="BO125" s="330">
        <f>BO119</f>
        <v>450</v>
      </c>
      <c r="BP125" s="331"/>
      <c r="BQ125" s="331"/>
      <c r="BR125" s="331"/>
      <c r="BS125" s="331"/>
      <c r="BT125" s="331"/>
      <c r="BU125" s="331"/>
      <c r="BV125" s="331"/>
      <c r="BW125" s="331"/>
      <c r="BX125" s="331"/>
      <c r="BY125" s="330">
        <f>SUM(AK125:BX125)</f>
        <v>4580</v>
      </c>
      <c r="BZ125" s="331"/>
      <c r="CA125" s="331"/>
      <c r="CB125" s="331"/>
      <c r="CC125" s="331"/>
      <c r="CD125" s="331"/>
      <c r="CE125" s="331"/>
      <c r="CF125" s="331"/>
      <c r="CG125" s="331"/>
      <c r="CH125" s="331"/>
      <c r="CI125" s="330">
        <f>CI119</f>
        <v>230</v>
      </c>
      <c r="CJ125" s="331"/>
      <c r="CK125" s="331"/>
      <c r="CL125" s="331"/>
      <c r="CM125" s="331"/>
      <c r="CN125" s="331"/>
      <c r="CO125" s="331"/>
      <c r="CP125" s="331"/>
      <c r="CQ125" s="331"/>
      <c r="CR125" s="662"/>
      <c r="CS125" s="330">
        <f>CS119</f>
        <v>26070</v>
      </c>
      <c r="CT125" s="331"/>
      <c r="CU125" s="331"/>
      <c r="CV125" s="331"/>
      <c r="CW125" s="331"/>
      <c r="CX125" s="331"/>
      <c r="CY125" s="331"/>
      <c r="CZ125" s="331"/>
      <c r="DA125" s="331"/>
      <c r="DB125" s="331"/>
      <c r="DC125" s="588">
        <f>SUM(CS125,CI125,BY125,CS92,CL92,BQ92,BI92,BA92,DE59,CC59,BS59,BJ59,AZ59,AS59,AK59)</f>
        <v>108253</v>
      </c>
      <c r="DD125" s="588"/>
      <c r="DE125" s="588"/>
      <c r="DF125" s="588"/>
      <c r="DG125" s="588"/>
      <c r="DH125" s="588"/>
      <c r="DI125" s="588"/>
      <c r="DJ125" s="588"/>
      <c r="DK125" s="588"/>
      <c r="DL125" s="588"/>
      <c r="DM125" s="588"/>
      <c r="DN125" s="618"/>
    </row>
    <row r="126" spans="1:118" ht="1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678">
        <v>1</v>
      </c>
      <c r="AC126" s="679"/>
      <c r="AD126" s="680"/>
      <c r="AE126" s="681">
        <v>4</v>
      </c>
      <c r="AF126" s="679"/>
      <c r="AG126" s="682"/>
      <c r="AH126" s="650">
        <v>3</v>
      </c>
      <c r="AI126" s="679"/>
      <c r="AJ126" s="679"/>
      <c r="AK126" s="321">
        <f>AK120</f>
        <v>2310</v>
      </c>
      <c r="AL126" s="534"/>
      <c r="AM126" s="534"/>
      <c r="AN126" s="534"/>
      <c r="AO126" s="534"/>
      <c r="AP126" s="534"/>
      <c r="AQ126" s="534"/>
      <c r="AR126" s="534"/>
      <c r="AS126" s="534"/>
      <c r="AT126" s="534"/>
      <c r="AU126" s="321">
        <f>AU120</f>
        <v>3150</v>
      </c>
      <c r="AV126" s="534"/>
      <c r="AW126" s="534"/>
      <c r="AX126" s="534"/>
      <c r="AY126" s="534"/>
      <c r="AZ126" s="534"/>
      <c r="BA126" s="534"/>
      <c r="BB126" s="534"/>
      <c r="BC126" s="534"/>
      <c r="BD126" s="534"/>
      <c r="BE126" s="321">
        <f>BE120</f>
        <v>1900</v>
      </c>
      <c r="BF126" s="534"/>
      <c r="BG126" s="534"/>
      <c r="BH126" s="534"/>
      <c r="BI126" s="534"/>
      <c r="BJ126" s="534"/>
      <c r="BK126" s="534"/>
      <c r="BL126" s="534"/>
      <c r="BM126" s="534"/>
      <c r="BN126" s="534"/>
      <c r="BO126" s="321">
        <f>BO120</f>
        <v>1800</v>
      </c>
      <c r="BP126" s="534"/>
      <c r="BQ126" s="534"/>
      <c r="BR126" s="534"/>
      <c r="BS126" s="534"/>
      <c r="BT126" s="534"/>
      <c r="BU126" s="534"/>
      <c r="BV126" s="534"/>
      <c r="BW126" s="534"/>
      <c r="BX126" s="534"/>
      <c r="BY126" s="321">
        <f>SUM(AK126:BX126)</f>
        <v>9160</v>
      </c>
      <c r="BZ126" s="534"/>
      <c r="CA126" s="534"/>
      <c r="CB126" s="534"/>
      <c r="CC126" s="534"/>
      <c r="CD126" s="534"/>
      <c r="CE126" s="534"/>
      <c r="CF126" s="534"/>
      <c r="CG126" s="534"/>
      <c r="CH126" s="534"/>
      <c r="CI126" s="321">
        <f>CI120</f>
        <v>230</v>
      </c>
      <c r="CJ126" s="534"/>
      <c r="CK126" s="534"/>
      <c r="CL126" s="534"/>
      <c r="CM126" s="534"/>
      <c r="CN126" s="534"/>
      <c r="CO126" s="534"/>
      <c r="CP126" s="534"/>
      <c r="CQ126" s="534"/>
      <c r="CR126" s="656"/>
      <c r="CS126" s="321">
        <f>CS120</f>
        <v>20130</v>
      </c>
      <c r="CT126" s="534"/>
      <c r="CU126" s="534"/>
      <c r="CV126" s="534"/>
      <c r="CW126" s="534"/>
      <c r="CX126" s="534"/>
      <c r="CY126" s="534"/>
      <c r="CZ126" s="534"/>
      <c r="DA126" s="534"/>
      <c r="DB126" s="534"/>
      <c r="DC126" s="698">
        <f>SUM(CS126,CI126,BY126,CS93,CL93,BQ93,BI93,BA93,DE60,CC60,BS60,BJ60,AZ60,AS60,AK60)</f>
        <v>107116</v>
      </c>
      <c r="DD126" s="698"/>
      <c r="DE126" s="698"/>
      <c r="DF126" s="698"/>
      <c r="DG126" s="698"/>
      <c r="DH126" s="698"/>
      <c r="DI126" s="698"/>
      <c r="DJ126" s="698"/>
      <c r="DK126" s="698"/>
      <c r="DL126" s="698"/>
      <c r="DM126" s="698"/>
      <c r="DN126" s="699"/>
    </row>
    <row r="127" spans="1:118" ht="11.25" customHeight="1" thickBot="1">
      <c r="M127" s="16"/>
      <c r="R127" s="16"/>
      <c r="U127" s="17"/>
      <c r="V127" s="17"/>
      <c r="W127" s="17"/>
      <c r="AB127" s="32"/>
      <c r="AC127" s="32"/>
      <c r="AD127" s="32"/>
      <c r="AE127" s="32"/>
      <c r="AF127" s="32"/>
      <c r="AG127" s="32"/>
      <c r="AH127" s="32"/>
      <c r="AI127" s="32"/>
      <c r="AJ127" s="32"/>
      <c r="DA127" s="16"/>
      <c r="DF127" s="16"/>
    </row>
    <row r="128" spans="1:118" ht="15" customHeight="1">
      <c r="A128" s="433" t="s">
        <v>14</v>
      </c>
      <c r="B128" s="547"/>
      <c r="C128" s="547"/>
      <c r="D128" s="434" t="s">
        <v>15</v>
      </c>
      <c r="E128" s="434"/>
      <c r="F128" s="435"/>
      <c r="G128" s="245" t="s">
        <v>858</v>
      </c>
      <c r="H128" s="246"/>
      <c r="I128" s="246"/>
      <c r="J128" s="246"/>
      <c r="K128" s="246"/>
      <c r="L128" s="246"/>
      <c r="M128" s="246"/>
      <c r="N128" s="246"/>
      <c r="O128" s="246"/>
      <c r="P128" s="246"/>
      <c r="Q128" s="246"/>
      <c r="R128" s="246"/>
      <c r="S128" s="246"/>
      <c r="T128" s="246"/>
      <c r="U128" s="246"/>
      <c r="V128" s="246"/>
      <c r="W128" s="246"/>
      <c r="X128" s="246"/>
      <c r="Y128" s="246"/>
      <c r="Z128" s="246"/>
      <c r="AA128" s="246"/>
      <c r="AB128" s="704">
        <v>1</v>
      </c>
      <c r="AC128" s="705"/>
      <c r="AD128" s="706"/>
      <c r="AE128" s="674">
        <v>5</v>
      </c>
      <c r="AF128" s="705"/>
      <c r="AG128" s="707"/>
      <c r="AH128" s="604">
        <v>3</v>
      </c>
      <c r="AI128" s="705"/>
      <c r="AJ128" s="705"/>
      <c r="AK128" s="1447">
        <v>157740</v>
      </c>
      <c r="AL128" s="605"/>
      <c r="AM128" s="605"/>
      <c r="AN128" s="605"/>
      <c r="AO128" s="605"/>
      <c r="AP128" s="605"/>
      <c r="AQ128" s="605"/>
      <c r="AR128" s="605"/>
      <c r="AS128" s="605"/>
      <c r="AT128" s="605"/>
      <c r="AU128" s="1447">
        <v>28350</v>
      </c>
      <c r="AV128" s="605"/>
      <c r="AW128" s="605"/>
      <c r="AX128" s="605"/>
      <c r="AY128" s="605"/>
      <c r="AZ128" s="605"/>
      <c r="BA128" s="605"/>
      <c r="BB128" s="605"/>
      <c r="BC128" s="605"/>
      <c r="BD128" s="605"/>
      <c r="BE128" s="1447">
        <v>46360</v>
      </c>
      <c r="BF128" s="605"/>
      <c r="BG128" s="605"/>
      <c r="BH128" s="605"/>
      <c r="BI128" s="605"/>
      <c r="BJ128" s="605"/>
      <c r="BK128" s="605"/>
      <c r="BL128" s="605"/>
      <c r="BM128" s="605"/>
      <c r="BN128" s="605"/>
      <c r="BO128" s="1447">
        <v>59400</v>
      </c>
      <c r="BP128" s="605"/>
      <c r="BQ128" s="605"/>
      <c r="BR128" s="605"/>
      <c r="BS128" s="605"/>
      <c r="BT128" s="605"/>
      <c r="BU128" s="605"/>
      <c r="BV128" s="605"/>
      <c r="BW128" s="605"/>
      <c r="BX128" s="605"/>
      <c r="BY128" s="347">
        <f>SUM(AK128:BX128)</f>
        <v>291850</v>
      </c>
      <c r="BZ128" s="348"/>
      <c r="CA128" s="348"/>
      <c r="CB128" s="348"/>
      <c r="CC128" s="348"/>
      <c r="CD128" s="348"/>
      <c r="CE128" s="348"/>
      <c r="CF128" s="348"/>
      <c r="CG128" s="348"/>
      <c r="CH128" s="348"/>
      <c r="CI128" s="1447">
        <v>29440</v>
      </c>
      <c r="CJ128" s="605"/>
      <c r="CK128" s="605"/>
      <c r="CL128" s="605"/>
      <c r="CM128" s="605"/>
      <c r="CN128" s="605"/>
      <c r="CO128" s="605"/>
      <c r="CP128" s="605"/>
      <c r="CQ128" s="605"/>
      <c r="CR128" s="730"/>
      <c r="CS128" s="1447">
        <v>4811400</v>
      </c>
      <c r="CT128" s="605"/>
      <c r="CU128" s="605"/>
      <c r="CV128" s="605"/>
      <c r="CW128" s="605"/>
      <c r="CX128" s="605"/>
      <c r="CY128" s="605"/>
      <c r="CZ128" s="605"/>
      <c r="DA128" s="605"/>
      <c r="DB128" s="605"/>
      <c r="DC128" s="347">
        <f>SUM(CS128,CI128,BY128,CS95,CL95,BQ95,BI95,BA95,DE62,CC62,BS62,BJ62,AZ62,AS62,AK62)</f>
        <v>12433044</v>
      </c>
      <c r="DD128" s="347"/>
      <c r="DE128" s="347"/>
      <c r="DF128" s="347"/>
      <c r="DG128" s="347"/>
      <c r="DH128" s="347"/>
      <c r="DI128" s="347"/>
      <c r="DJ128" s="347"/>
      <c r="DK128" s="347"/>
      <c r="DL128" s="347"/>
      <c r="DM128" s="347"/>
      <c r="DN128" s="492"/>
    </row>
    <row r="129" spans="1:137" ht="15" customHeight="1">
      <c r="A129" s="548"/>
      <c r="B129" s="549"/>
      <c r="C129" s="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700">
        <v>1</v>
      </c>
      <c r="AC129" s="701"/>
      <c r="AD129" s="702"/>
      <c r="AE129" s="671">
        <v>6</v>
      </c>
      <c r="AF129" s="701"/>
      <c r="AG129" s="703"/>
      <c r="AH129" s="608">
        <v>3</v>
      </c>
      <c r="AI129" s="701"/>
      <c r="AJ129" s="701"/>
      <c r="AK129" s="1448">
        <v>3300</v>
      </c>
      <c r="AL129" s="619"/>
      <c r="AM129" s="619"/>
      <c r="AN129" s="619"/>
      <c r="AO129" s="619"/>
      <c r="AP129" s="619"/>
      <c r="AQ129" s="619"/>
      <c r="AR129" s="619"/>
      <c r="AS129" s="619"/>
      <c r="AT129" s="619"/>
      <c r="AU129" s="1448">
        <v>450</v>
      </c>
      <c r="AV129" s="619"/>
      <c r="AW129" s="619"/>
      <c r="AX129" s="619"/>
      <c r="AY129" s="619"/>
      <c r="AZ129" s="619"/>
      <c r="BA129" s="619"/>
      <c r="BB129" s="619"/>
      <c r="BC129" s="619"/>
      <c r="BD129" s="619"/>
      <c r="BE129" s="1448">
        <v>380</v>
      </c>
      <c r="BF129" s="619"/>
      <c r="BG129" s="619"/>
      <c r="BH129" s="619"/>
      <c r="BI129" s="619"/>
      <c r="BJ129" s="619"/>
      <c r="BK129" s="619"/>
      <c r="BL129" s="619"/>
      <c r="BM129" s="619"/>
      <c r="BN129" s="619"/>
      <c r="BO129" s="1448">
        <v>450</v>
      </c>
      <c r="BP129" s="619"/>
      <c r="BQ129" s="619"/>
      <c r="BR129" s="619"/>
      <c r="BS129" s="619"/>
      <c r="BT129" s="619"/>
      <c r="BU129" s="619"/>
      <c r="BV129" s="619"/>
      <c r="BW129" s="619"/>
      <c r="BX129" s="619"/>
      <c r="BY129" s="330">
        <f>SUM(AK129:BX129)</f>
        <v>4580</v>
      </c>
      <c r="BZ129" s="331"/>
      <c r="CA129" s="331"/>
      <c r="CB129" s="331"/>
      <c r="CC129" s="331"/>
      <c r="CD129" s="331"/>
      <c r="CE129" s="331"/>
      <c r="CF129" s="331"/>
      <c r="CG129" s="331"/>
      <c r="CH129" s="331"/>
      <c r="CI129" s="1448">
        <v>230</v>
      </c>
      <c r="CJ129" s="619"/>
      <c r="CK129" s="619"/>
      <c r="CL129" s="619"/>
      <c r="CM129" s="619"/>
      <c r="CN129" s="619"/>
      <c r="CO129" s="619"/>
      <c r="CP129" s="619"/>
      <c r="CQ129" s="619"/>
      <c r="CR129" s="729"/>
      <c r="CS129" s="1448">
        <v>26070</v>
      </c>
      <c r="CT129" s="619"/>
      <c r="CU129" s="619"/>
      <c r="CV129" s="619"/>
      <c r="CW129" s="619"/>
      <c r="CX129" s="619"/>
      <c r="CY129" s="619"/>
      <c r="CZ129" s="619"/>
      <c r="DA129" s="619"/>
      <c r="DB129" s="619"/>
      <c r="DC129" s="588">
        <f>SUM(CS129,CI129,BY129,CS96,CL96,BQ96,BI96,BA96,DE63,CC63,BS63,BJ63,AZ63,AS63,AK63)</f>
        <v>108253</v>
      </c>
      <c r="DD129" s="588"/>
      <c r="DE129" s="588"/>
      <c r="DF129" s="588"/>
      <c r="DG129" s="588"/>
      <c r="DH129" s="588"/>
      <c r="DI129" s="588"/>
      <c r="DJ129" s="588"/>
      <c r="DK129" s="588"/>
      <c r="DL129" s="588"/>
      <c r="DM129" s="588"/>
      <c r="DN129" s="618"/>
    </row>
    <row r="130" spans="1:137" ht="15" customHeight="1">
      <c r="A130" s="550"/>
      <c r="B130" s="549"/>
      <c r="C130" s="549"/>
      <c r="D130" s="551"/>
      <c r="E130" s="551"/>
      <c r="F130" s="552"/>
      <c r="G130" s="731" t="s">
        <v>333</v>
      </c>
      <c r="H130" s="732"/>
      <c r="I130" s="732"/>
      <c r="J130" s="732"/>
      <c r="K130" s="732"/>
      <c r="L130" s="732"/>
      <c r="M130" s="732"/>
      <c r="N130" s="732"/>
      <c r="O130" s="732"/>
      <c r="P130" s="732"/>
      <c r="Q130" s="732"/>
      <c r="R130" s="732"/>
      <c r="S130" s="732"/>
      <c r="T130" s="732"/>
      <c r="U130" s="732"/>
      <c r="V130" s="732"/>
      <c r="W130" s="732"/>
      <c r="X130" s="732"/>
      <c r="Y130" s="732"/>
      <c r="Z130" s="732"/>
      <c r="AA130" s="732"/>
      <c r="AB130" s="700">
        <v>1</v>
      </c>
      <c r="AC130" s="701"/>
      <c r="AD130" s="702"/>
      <c r="AE130" s="671">
        <v>7</v>
      </c>
      <c r="AF130" s="701"/>
      <c r="AG130" s="703"/>
      <c r="AH130" s="608">
        <v>3</v>
      </c>
      <c r="AI130" s="701"/>
      <c r="AJ130" s="701"/>
      <c r="AK130" s="1448">
        <v>2310</v>
      </c>
      <c r="AL130" s="619"/>
      <c r="AM130" s="619"/>
      <c r="AN130" s="619"/>
      <c r="AO130" s="619"/>
      <c r="AP130" s="619"/>
      <c r="AQ130" s="619"/>
      <c r="AR130" s="619"/>
      <c r="AS130" s="619"/>
      <c r="AT130" s="619"/>
      <c r="AU130" s="1448">
        <v>3150</v>
      </c>
      <c r="AV130" s="619"/>
      <c r="AW130" s="619"/>
      <c r="AX130" s="619"/>
      <c r="AY130" s="619"/>
      <c r="AZ130" s="619"/>
      <c r="BA130" s="619"/>
      <c r="BB130" s="619"/>
      <c r="BC130" s="619"/>
      <c r="BD130" s="619"/>
      <c r="BE130" s="1448">
        <v>1900</v>
      </c>
      <c r="BF130" s="619"/>
      <c r="BG130" s="619"/>
      <c r="BH130" s="619"/>
      <c r="BI130" s="619"/>
      <c r="BJ130" s="619"/>
      <c r="BK130" s="619"/>
      <c r="BL130" s="619"/>
      <c r="BM130" s="619"/>
      <c r="BN130" s="619"/>
      <c r="BO130" s="1448">
        <v>1800</v>
      </c>
      <c r="BP130" s="619"/>
      <c r="BQ130" s="619"/>
      <c r="BR130" s="619"/>
      <c r="BS130" s="619"/>
      <c r="BT130" s="619"/>
      <c r="BU130" s="619"/>
      <c r="BV130" s="619"/>
      <c r="BW130" s="619"/>
      <c r="BX130" s="619"/>
      <c r="BY130" s="330">
        <f>SUM(AK130:BX130)</f>
        <v>9160</v>
      </c>
      <c r="BZ130" s="331"/>
      <c r="CA130" s="331"/>
      <c r="CB130" s="331"/>
      <c r="CC130" s="331"/>
      <c r="CD130" s="331"/>
      <c r="CE130" s="331"/>
      <c r="CF130" s="331"/>
      <c r="CG130" s="331"/>
      <c r="CH130" s="331"/>
      <c r="CI130" s="1448">
        <v>230</v>
      </c>
      <c r="CJ130" s="619"/>
      <c r="CK130" s="619"/>
      <c r="CL130" s="619"/>
      <c r="CM130" s="619"/>
      <c r="CN130" s="619"/>
      <c r="CO130" s="619"/>
      <c r="CP130" s="619"/>
      <c r="CQ130" s="619"/>
      <c r="CR130" s="729"/>
      <c r="CS130" s="1448">
        <v>20130</v>
      </c>
      <c r="CT130" s="619"/>
      <c r="CU130" s="619"/>
      <c r="CV130" s="619"/>
      <c r="CW130" s="619"/>
      <c r="CX130" s="619"/>
      <c r="CY130" s="619"/>
      <c r="CZ130" s="619"/>
      <c r="DA130" s="619"/>
      <c r="DB130" s="619"/>
      <c r="DC130" s="588">
        <f>SUM(CS130,CI130,BY130,CS97,CL97,BQ97,BI97,BA97,DE64,CC64,BS64,BJ64,AZ64,AS64,AK64)</f>
        <v>107116</v>
      </c>
      <c r="DD130" s="588"/>
      <c r="DE130" s="588"/>
      <c r="DF130" s="588"/>
      <c r="DG130" s="588"/>
      <c r="DH130" s="588"/>
      <c r="DI130" s="588"/>
      <c r="DJ130" s="588"/>
      <c r="DK130" s="588"/>
      <c r="DL130" s="588"/>
      <c r="DM130" s="588"/>
      <c r="DN130" s="618"/>
    </row>
    <row r="131" spans="1:137" ht="15" customHeight="1" thickBot="1">
      <c r="A131" s="436"/>
      <c r="B131" s="553"/>
      <c r="C131" s="553"/>
      <c r="D131" s="437"/>
      <c r="E131" s="437"/>
      <c r="F131" s="438"/>
      <c r="G131" s="245" t="s">
        <v>378</v>
      </c>
      <c r="H131" s="246"/>
      <c r="I131" s="246"/>
      <c r="J131" s="246"/>
      <c r="K131" s="246"/>
      <c r="L131" s="246"/>
      <c r="M131" s="246"/>
      <c r="N131" s="246"/>
      <c r="O131" s="246"/>
      <c r="P131" s="246"/>
      <c r="Q131" s="246"/>
      <c r="R131" s="246"/>
      <c r="S131" s="246"/>
      <c r="T131" s="246"/>
      <c r="U131" s="246"/>
      <c r="V131" s="246"/>
      <c r="W131" s="246"/>
      <c r="X131" s="246"/>
      <c r="Y131" s="246"/>
      <c r="Z131" s="246"/>
      <c r="AA131" s="246"/>
      <c r="AB131" s="678">
        <v>1</v>
      </c>
      <c r="AC131" s="679"/>
      <c r="AD131" s="680"/>
      <c r="AE131" s="681">
        <v>8</v>
      </c>
      <c r="AF131" s="679"/>
      <c r="AG131" s="682"/>
      <c r="AH131" s="650">
        <v>3</v>
      </c>
      <c r="AI131" s="679"/>
      <c r="AJ131" s="679"/>
      <c r="AK131" s="321">
        <f>SUM(AK128:AT130)</f>
        <v>163350</v>
      </c>
      <c r="AL131" s="534"/>
      <c r="AM131" s="534"/>
      <c r="AN131" s="534"/>
      <c r="AO131" s="534"/>
      <c r="AP131" s="534"/>
      <c r="AQ131" s="534"/>
      <c r="AR131" s="534"/>
      <c r="AS131" s="534"/>
      <c r="AT131" s="534"/>
      <c r="AU131" s="321">
        <f>SUM(AU128:BD130)</f>
        <v>31950</v>
      </c>
      <c r="AV131" s="534"/>
      <c r="AW131" s="534"/>
      <c r="AX131" s="534"/>
      <c r="AY131" s="534"/>
      <c r="AZ131" s="534"/>
      <c r="BA131" s="534"/>
      <c r="BB131" s="534"/>
      <c r="BC131" s="534"/>
      <c r="BD131" s="534"/>
      <c r="BE131" s="321">
        <f>SUM(BE128:BN130)</f>
        <v>48640</v>
      </c>
      <c r="BF131" s="534"/>
      <c r="BG131" s="534"/>
      <c r="BH131" s="534"/>
      <c r="BI131" s="534"/>
      <c r="BJ131" s="534"/>
      <c r="BK131" s="534"/>
      <c r="BL131" s="534"/>
      <c r="BM131" s="534"/>
      <c r="BN131" s="534"/>
      <c r="BO131" s="321">
        <f>SUM(BO128:BX130)</f>
        <v>61650</v>
      </c>
      <c r="BP131" s="534"/>
      <c r="BQ131" s="534"/>
      <c r="BR131" s="534"/>
      <c r="BS131" s="534"/>
      <c r="BT131" s="534"/>
      <c r="BU131" s="534"/>
      <c r="BV131" s="534"/>
      <c r="BW131" s="534"/>
      <c r="BX131" s="534"/>
      <c r="BY131" s="321">
        <f>SUM(AK131:BX131)</f>
        <v>305590</v>
      </c>
      <c r="BZ131" s="534"/>
      <c r="CA131" s="534"/>
      <c r="CB131" s="534"/>
      <c r="CC131" s="534"/>
      <c r="CD131" s="534"/>
      <c r="CE131" s="534"/>
      <c r="CF131" s="534"/>
      <c r="CG131" s="534"/>
      <c r="CH131" s="534"/>
      <c r="CI131" s="321">
        <f>SUM(CI128:CR130)</f>
        <v>29900</v>
      </c>
      <c r="CJ131" s="534"/>
      <c r="CK131" s="534"/>
      <c r="CL131" s="534"/>
      <c r="CM131" s="534"/>
      <c r="CN131" s="534"/>
      <c r="CO131" s="534"/>
      <c r="CP131" s="534"/>
      <c r="CQ131" s="534"/>
      <c r="CR131" s="656"/>
      <c r="CS131" s="321">
        <f>SUM(CS128:DB130)</f>
        <v>4857600</v>
      </c>
      <c r="CT131" s="534"/>
      <c r="CU131" s="534"/>
      <c r="CV131" s="534"/>
      <c r="CW131" s="534"/>
      <c r="CX131" s="534"/>
      <c r="CY131" s="534"/>
      <c r="CZ131" s="534"/>
      <c r="DA131" s="534"/>
      <c r="DB131" s="534"/>
      <c r="DC131" s="698">
        <f>SUM(CS131,CI131,BY131,CS98,CL98,BQ98,BI98,BA98,DE65,CC65,BS65,BJ65,AZ65,AS65,AK65)</f>
        <v>12648413</v>
      </c>
      <c r="DD131" s="698"/>
      <c r="DE131" s="698"/>
      <c r="DF131" s="698"/>
      <c r="DG131" s="698"/>
      <c r="DH131" s="698"/>
      <c r="DI131" s="698"/>
      <c r="DJ131" s="698"/>
      <c r="DK131" s="698"/>
      <c r="DL131" s="698"/>
      <c r="DM131" s="698"/>
      <c r="DN131" s="699"/>
    </row>
    <row r="132" spans="1:137" s="17" customFormat="1" ht="15" customHeight="1">
      <c r="A132" s="35"/>
      <c r="B132" s="40"/>
      <c r="C132" s="40"/>
      <c r="D132" s="36"/>
      <c r="E132" s="36"/>
      <c r="F132" s="36"/>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37"/>
      <c r="AC132" s="37"/>
      <c r="AD132" s="37"/>
      <c r="AE132" s="37"/>
      <c r="AF132" s="37"/>
      <c r="AG132" s="37"/>
      <c r="AH132" s="37"/>
      <c r="AI132" s="37"/>
      <c r="AJ132" s="37"/>
      <c r="AK132" s="143"/>
      <c r="AL132" s="41"/>
      <c r="AM132" s="41"/>
      <c r="AN132" s="41"/>
      <c r="AO132" s="41"/>
      <c r="AP132" s="41"/>
      <c r="AQ132" s="41"/>
      <c r="AR132" s="41"/>
      <c r="AS132" s="41"/>
      <c r="AT132" s="143"/>
      <c r="AU132" s="41"/>
      <c r="AV132" s="41"/>
      <c r="AW132" s="41"/>
      <c r="AX132" s="41"/>
      <c r="AY132" s="41"/>
      <c r="AZ132" s="41"/>
      <c r="BA132" s="41"/>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4"/>
      <c r="BW132" s="144"/>
      <c r="BX132" s="144"/>
      <c r="BY132" s="144"/>
      <c r="BZ132" s="144"/>
      <c r="CA132" s="144"/>
      <c r="CB132" s="144"/>
      <c r="CC132" s="144"/>
      <c r="CD132" s="144"/>
      <c r="CE132" s="37"/>
      <c r="CF132" s="37"/>
      <c r="CG132" s="37"/>
      <c r="CH132" s="37"/>
      <c r="CI132" s="37"/>
      <c r="CJ132" s="37"/>
      <c r="CK132" s="37"/>
      <c r="CL132" s="37"/>
      <c r="CM132" s="37"/>
      <c r="CN132" s="143"/>
      <c r="CO132" s="144"/>
      <c r="CP132" s="144"/>
      <c r="CQ132" s="144"/>
      <c r="CR132" s="144"/>
      <c r="CS132" s="144"/>
      <c r="CT132" s="144"/>
      <c r="CU132" s="144"/>
      <c r="CV132" s="144"/>
      <c r="CW132" s="144"/>
      <c r="CX132" s="143"/>
      <c r="CY132" s="143"/>
      <c r="CZ132" s="143"/>
      <c r="DA132" s="143"/>
      <c r="DB132" s="143"/>
      <c r="DC132" s="143"/>
      <c r="DD132" s="143"/>
      <c r="DE132" s="143"/>
      <c r="DF132" s="143"/>
      <c r="DG132" s="143"/>
      <c r="DH132" s="143"/>
      <c r="DI132" s="143"/>
      <c r="DJ132" s="143"/>
      <c r="DK132" s="143"/>
      <c r="DL132" s="143"/>
      <c r="DM132" s="143"/>
      <c r="DN132" s="143"/>
      <c r="DO132" s="143"/>
      <c r="DP132" s="143"/>
      <c r="DQ132" s="143"/>
      <c r="DR132" s="143"/>
      <c r="DS132" s="143"/>
      <c r="DT132" s="143"/>
      <c r="DU132" s="143"/>
      <c r="DV132" s="143"/>
      <c r="DW132" s="143"/>
      <c r="DX132" s="143"/>
      <c r="DY132" s="143"/>
      <c r="DZ132" s="143"/>
      <c r="EA132" s="143"/>
      <c r="EB132" s="143"/>
      <c r="EC132" s="143"/>
      <c r="ED132" s="143"/>
      <c r="EE132" s="143"/>
      <c r="EF132" s="143"/>
      <c r="EG132" s="143"/>
    </row>
    <row r="133" spans="1:137" s="152" customFormat="1" ht="12.75" customHeight="1">
      <c r="A133" s="631"/>
      <c r="B133" s="631"/>
      <c r="C133" s="631"/>
      <c r="D133" s="631"/>
      <c r="E133" s="631"/>
      <c r="F133" s="631"/>
      <c r="G133" s="632"/>
      <c r="H133" s="633" t="s">
        <v>62</v>
      </c>
      <c r="I133" s="266"/>
      <c r="J133" s="266"/>
      <c r="K133" s="266"/>
      <c r="L133" s="266"/>
      <c r="M133" s="266"/>
      <c r="N133" s="266"/>
      <c r="O133" s="266"/>
      <c r="P133" s="266"/>
      <c r="Q133" s="266"/>
      <c r="R133" s="266"/>
      <c r="S133" s="266"/>
      <c r="T133" s="266"/>
      <c r="U133" s="266"/>
      <c r="V133" s="266"/>
      <c r="W133" s="266"/>
      <c r="X133" s="266"/>
      <c r="Y133" s="267"/>
      <c r="Z133" s="634" t="s">
        <v>517</v>
      </c>
      <c r="AA133" s="266"/>
      <c r="AB133" s="266"/>
      <c r="AC133" s="266"/>
      <c r="AD133" s="266"/>
      <c r="AE133" s="267"/>
      <c r="AF133" s="514" t="str">
        <f>"第55表　課税標準額段階別"&amp; LEFT(表00!AA1,6) &amp; "分所得割額等に関する調
　　　　　　　　　　　　　　　【その他の所得者】（つづき）
第9表関係　(3)課税標準額に関する調"</f>
        <v>第55表　課税標準額段階別平成29年度分所得割額等に関する調
　　　　　　　　　　　　　　　【その他の所得者】（つづき）
第9表関係　(3)課税標準額に関する調</v>
      </c>
      <c r="AG133" s="514"/>
      <c r="AH133" s="514"/>
      <c r="AI133" s="514"/>
      <c r="AJ133" s="514"/>
      <c r="AK133" s="514"/>
      <c r="AL133" s="514"/>
      <c r="AM133" s="514"/>
      <c r="AN133" s="514"/>
      <c r="AO133" s="514"/>
      <c r="AP133" s="514"/>
      <c r="AQ133" s="514"/>
      <c r="AR133" s="514"/>
      <c r="AS133" s="514"/>
      <c r="AT133" s="514"/>
      <c r="AU133" s="514"/>
      <c r="AV133" s="514"/>
      <c r="AW133" s="514"/>
      <c r="AX133" s="514"/>
      <c r="AY133" s="514"/>
      <c r="AZ133" s="514"/>
      <c r="BA133" s="514"/>
      <c r="BB133" s="514"/>
      <c r="BC133" s="514"/>
      <c r="BD133" s="514"/>
      <c r="BE133" s="514"/>
      <c r="BF133" s="514"/>
      <c r="BG133" s="514"/>
      <c r="BH133" s="514"/>
      <c r="BI133" s="514"/>
      <c r="BJ133" s="514"/>
      <c r="BK133" s="514"/>
      <c r="BL133" s="514"/>
      <c r="BM133" s="514"/>
      <c r="BN133" s="514"/>
      <c r="BO133" s="514"/>
      <c r="BP133" s="514"/>
      <c r="BQ133" s="514"/>
      <c r="BR133" s="514"/>
      <c r="BS133" s="514"/>
      <c r="BT133" s="514"/>
      <c r="BU133" s="514"/>
      <c r="BV133" s="514"/>
      <c r="BW133" s="514"/>
      <c r="BX133" s="514"/>
      <c r="BY133" s="514"/>
      <c r="BZ133" s="514"/>
      <c r="CA133" s="514"/>
      <c r="CB133" s="514"/>
      <c r="CC133" s="514"/>
      <c r="CD133" s="514"/>
      <c r="CE133" s="514"/>
      <c r="CF133" s="514"/>
      <c r="CG133" s="514"/>
      <c r="CH133" s="514"/>
      <c r="CI133" s="514"/>
      <c r="CJ133" s="514"/>
      <c r="CK133" s="514"/>
      <c r="CL133" s="514"/>
      <c r="CM133" s="514"/>
      <c r="CN133" s="514"/>
      <c r="CO133" s="514"/>
      <c r="CP133" s="514"/>
      <c r="CQ133" s="514"/>
      <c r="CR133" s="514"/>
      <c r="CS133" s="514"/>
      <c r="CT133" s="514"/>
      <c r="CU133" s="514"/>
      <c r="CV133" s="514"/>
      <c r="CW133" s="514"/>
      <c r="CX133" s="514"/>
      <c r="CY133" s="624" t="s">
        <v>608</v>
      </c>
      <c r="CZ133" s="624"/>
      <c r="DA133" s="624"/>
      <c r="DB133" s="624"/>
      <c r="DC133" s="624"/>
      <c r="DD133" s="624"/>
      <c r="DE133" s="624"/>
      <c r="DF133" s="624"/>
      <c r="DG133" s="624"/>
      <c r="DH133" s="624"/>
      <c r="DI133" s="624"/>
      <c r="DJ133" s="624"/>
      <c r="DK133" s="290" t="str">
        <f>DK1</f>
        <v>長崎県</v>
      </c>
      <c r="DL133" s="290"/>
      <c r="DM133" s="290"/>
      <c r="DN133" s="290"/>
      <c r="DO133" s="290"/>
      <c r="DP133" s="290"/>
      <c r="DQ133" s="290"/>
      <c r="DR133" s="290"/>
      <c r="DS133" s="290"/>
      <c r="DT133" s="290"/>
      <c r="DU133" s="290"/>
      <c r="DV133" s="290"/>
      <c r="DW133" s="290"/>
      <c r="DX133" s="290"/>
      <c r="DY133" s="290"/>
      <c r="DZ133" s="290"/>
      <c r="EA133" s="290"/>
      <c r="EB133" s="290"/>
      <c r="EC133" s="290"/>
      <c r="ED133" s="290"/>
      <c r="EE133" s="290"/>
    </row>
    <row r="134" spans="1:137" s="152" customFormat="1" ht="13.15" customHeight="1" thickBot="1">
      <c r="A134" s="631"/>
      <c r="B134" s="631"/>
      <c r="C134" s="631"/>
      <c r="D134" s="631"/>
      <c r="E134" s="631"/>
      <c r="F134" s="631"/>
      <c r="G134" s="632"/>
      <c r="H134" s="268"/>
      <c r="I134" s="269"/>
      <c r="J134" s="269"/>
      <c r="K134" s="269"/>
      <c r="L134" s="269"/>
      <c r="M134" s="269"/>
      <c r="N134" s="269"/>
      <c r="O134" s="269"/>
      <c r="P134" s="269"/>
      <c r="Q134" s="269"/>
      <c r="R134" s="269"/>
      <c r="S134" s="269"/>
      <c r="T134" s="269"/>
      <c r="U134" s="269"/>
      <c r="V134" s="269"/>
      <c r="W134" s="269"/>
      <c r="X134" s="269"/>
      <c r="Y134" s="270"/>
      <c r="Z134" s="268"/>
      <c r="AA134" s="269"/>
      <c r="AB134" s="269"/>
      <c r="AC134" s="269"/>
      <c r="AD134" s="269"/>
      <c r="AE134" s="270"/>
      <c r="AF134" s="514"/>
      <c r="AG134" s="514"/>
      <c r="AH134" s="514"/>
      <c r="AI134" s="514"/>
      <c r="AJ134" s="514"/>
      <c r="AK134" s="514"/>
      <c r="AL134" s="514"/>
      <c r="AM134" s="514"/>
      <c r="AN134" s="514"/>
      <c r="AO134" s="514"/>
      <c r="AP134" s="514"/>
      <c r="AQ134" s="514"/>
      <c r="AR134" s="514"/>
      <c r="AS134" s="514"/>
      <c r="AT134" s="514"/>
      <c r="AU134" s="514"/>
      <c r="AV134" s="514"/>
      <c r="AW134" s="514"/>
      <c r="AX134" s="514"/>
      <c r="AY134" s="514"/>
      <c r="AZ134" s="514"/>
      <c r="BA134" s="514"/>
      <c r="BB134" s="514"/>
      <c r="BC134" s="514"/>
      <c r="BD134" s="514"/>
      <c r="BE134" s="514"/>
      <c r="BF134" s="514"/>
      <c r="BG134" s="514"/>
      <c r="BH134" s="514"/>
      <c r="BI134" s="514"/>
      <c r="BJ134" s="514"/>
      <c r="BK134" s="514"/>
      <c r="BL134" s="514"/>
      <c r="BM134" s="514"/>
      <c r="BN134" s="514"/>
      <c r="BO134" s="514"/>
      <c r="BP134" s="514"/>
      <c r="BQ134" s="514"/>
      <c r="BR134" s="514"/>
      <c r="BS134" s="514"/>
      <c r="BT134" s="514"/>
      <c r="BU134" s="514"/>
      <c r="BV134" s="514"/>
      <c r="BW134" s="514"/>
      <c r="BX134" s="514"/>
      <c r="BY134" s="514"/>
      <c r="BZ134" s="514"/>
      <c r="CA134" s="514"/>
      <c r="CB134" s="514"/>
      <c r="CC134" s="514"/>
      <c r="CD134" s="514"/>
      <c r="CE134" s="514"/>
      <c r="CF134" s="514"/>
      <c r="CG134" s="514"/>
      <c r="CH134" s="514"/>
      <c r="CI134" s="514"/>
      <c r="CJ134" s="514"/>
      <c r="CK134" s="514"/>
      <c r="CL134" s="514"/>
      <c r="CM134" s="514"/>
      <c r="CN134" s="514"/>
      <c r="CO134" s="514"/>
      <c r="CP134" s="514"/>
      <c r="CQ134" s="514"/>
      <c r="CR134" s="514"/>
      <c r="CS134" s="514"/>
      <c r="CT134" s="514"/>
      <c r="CU134" s="514"/>
      <c r="CV134" s="514"/>
      <c r="CW134" s="514"/>
      <c r="CX134" s="514"/>
      <c r="CY134" s="617"/>
      <c r="CZ134" s="617"/>
      <c r="DA134" s="617"/>
      <c r="DB134" s="617"/>
      <c r="DC134" s="617"/>
      <c r="DD134" s="617"/>
      <c r="DE134" s="617"/>
      <c r="DF134" s="617"/>
      <c r="DG134" s="617"/>
      <c r="DH134" s="617"/>
      <c r="DI134" s="617"/>
      <c r="DJ134" s="617"/>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c r="EE134" s="291"/>
    </row>
    <row r="135" spans="1:137" s="152" customFormat="1" ht="25.5" customHeight="1" thickBot="1">
      <c r="A135" s="651"/>
      <c r="B135" s="651"/>
      <c r="C135" s="651"/>
      <c r="D135" s="651"/>
      <c r="E135" s="651"/>
      <c r="F135" s="651"/>
      <c r="G135" s="672"/>
      <c r="H135" s="635">
        <f>H3</f>
        <v>4</v>
      </c>
      <c r="I135" s="652"/>
      <c r="J135" s="653"/>
      <c r="K135" s="635">
        <f>K3</f>
        <v>2</v>
      </c>
      <c r="L135" s="652"/>
      <c r="M135" s="653"/>
      <c r="N135" s="635">
        <f>N3</f>
        <v>2</v>
      </c>
      <c r="O135" s="652"/>
      <c r="P135" s="653"/>
      <c r="Q135" s="635">
        <f>Q3</f>
        <v>0</v>
      </c>
      <c r="R135" s="652"/>
      <c r="S135" s="653"/>
      <c r="T135" s="635">
        <f>T3</f>
        <v>2</v>
      </c>
      <c r="U135" s="652"/>
      <c r="V135" s="653"/>
      <c r="W135" s="635">
        <f>W3</f>
        <v>9</v>
      </c>
      <c r="X135" s="652"/>
      <c r="Y135" s="653"/>
      <c r="Z135" s="625">
        <v>5</v>
      </c>
      <c r="AA135" s="276"/>
      <c r="AB135" s="277"/>
      <c r="AC135" s="635">
        <v>5</v>
      </c>
      <c r="AD135" s="279"/>
      <c r="AE135" s="280"/>
      <c r="AF135" s="514"/>
      <c r="AG135" s="514"/>
      <c r="AH135" s="514"/>
      <c r="AI135" s="514"/>
      <c r="AJ135" s="514"/>
      <c r="AK135" s="514"/>
      <c r="AL135" s="514"/>
      <c r="AM135" s="514"/>
      <c r="AN135" s="514"/>
      <c r="AO135" s="514"/>
      <c r="AP135" s="514"/>
      <c r="AQ135" s="514"/>
      <c r="AR135" s="514"/>
      <c r="AS135" s="514"/>
      <c r="AT135" s="514"/>
      <c r="AU135" s="514"/>
      <c r="AV135" s="514"/>
      <c r="AW135" s="514"/>
      <c r="AX135" s="514"/>
      <c r="AY135" s="514"/>
      <c r="AZ135" s="514"/>
      <c r="BA135" s="514"/>
      <c r="BB135" s="514"/>
      <c r="BC135" s="514"/>
      <c r="BD135" s="514"/>
      <c r="BE135" s="514"/>
      <c r="BF135" s="514"/>
      <c r="BG135" s="514"/>
      <c r="BH135" s="514"/>
      <c r="BI135" s="514"/>
      <c r="BJ135" s="514"/>
      <c r="BK135" s="514"/>
      <c r="BL135" s="514"/>
      <c r="BM135" s="514"/>
      <c r="BN135" s="514"/>
      <c r="BO135" s="514"/>
      <c r="BP135" s="514"/>
      <c r="BQ135" s="514"/>
      <c r="BR135" s="514"/>
      <c r="BS135" s="514"/>
      <c r="BT135" s="514"/>
      <c r="BU135" s="514"/>
      <c r="BV135" s="514"/>
      <c r="BW135" s="514"/>
      <c r="BX135" s="514"/>
      <c r="BY135" s="514"/>
      <c r="BZ135" s="514"/>
      <c r="CA135" s="514"/>
      <c r="CB135" s="514"/>
      <c r="CC135" s="514"/>
      <c r="CD135" s="514"/>
      <c r="CE135" s="514"/>
      <c r="CF135" s="514"/>
      <c r="CG135" s="514"/>
      <c r="CH135" s="514"/>
      <c r="CI135" s="514"/>
      <c r="CJ135" s="514"/>
      <c r="CK135" s="514"/>
      <c r="CL135" s="514"/>
      <c r="CM135" s="514"/>
      <c r="CN135" s="514"/>
      <c r="CO135" s="514"/>
      <c r="CP135" s="514"/>
      <c r="CQ135" s="514"/>
      <c r="CR135" s="514"/>
      <c r="CS135" s="514"/>
      <c r="CT135" s="514"/>
      <c r="CU135" s="514"/>
      <c r="CV135" s="514"/>
      <c r="CW135" s="514"/>
      <c r="CX135" s="514"/>
      <c r="CY135" s="617" t="s">
        <v>515</v>
      </c>
      <c r="CZ135" s="617"/>
      <c r="DA135" s="617"/>
      <c r="DB135" s="617"/>
      <c r="DC135" s="617"/>
      <c r="DD135" s="617"/>
      <c r="DE135" s="617"/>
      <c r="DF135" s="617"/>
      <c r="DG135" s="617"/>
      <c r="DH135" s="617"/>
      <c r="DI135" s="617"/>
      <c r="DJ135" s="617"/>
      <c r="DK135" s="289" t="str">
        <f>DK3</f>
        <v>佐世保市</v>
      </c>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row>
    <row r="136" spans="1:137" ht="15" customHeight="1">
      <c r="AF136" s="514"/>
      <c r="AG136" s="514"/>
      <c r="AH136" s="514"/>
      <c r="AI136" s="514"/>
      <c r="AJ136" s="514"/>
      <c r="AK136" s="514"/>
      <c r="AL136" s="514"/>
      <c r="AM136" s="514"/>
      <c r="AN136" s="514"/>
      <c r="AO136" s="514"/>
      <c r="AP136" s="514"/>
      <c r="AQ136" s="514"/>
      <c r="AR136" s="514"/>
      <c r="AS136" s="514"/>
      <c r="AT136" s="514"/>
      <c r="AU136" s="514"/>
      <c r="AV136" s="514"/>
      <c r="AW136" s="514"/>
      <c r="AX136" s="514"/>
      <c r="AY136" s="514"/>
      <c r="AZ136" s="514"/>
      <c r="BA136" s="514"/>
      <c r="BB136" s="514"/>
      <c r="BC136" s="514"/>
      <c r="BD136" s="514"/>
      <c r="BE136" s="514"/>
      <c r="BF136" s="514"/>
      <c r="BG136" s="514"/>
      <c r="BH136" s="514"/>
      <c r="BI136" s="514"/>
      <c r="BJ136" s="514"/>
      <c r="BK136" s="514"/>
      <c r="BL136" s="514"/>
      <c r="BM136" s="514"/>
      <c r="BN136" s="514"/>
      <c r="BO136" s="514"/>
      <c r="BP136" s="514"/>
      <c r="BQ136" s="514"/>
      <c r="BR136" s="514"/>
      <c r="BS136" s="514"/>
      <c r="BT136" s="514"/>
      <c r="BU136" s="514"/>
      <c r="BV136" s="514"/>
      <c r="BW136" s="514"/>
      <c r="BX136" s="514"/>
      <c r="BY136" s="514"/>
      <c r="BZ136" s="514"/>
      <c r="CA136" s="514"/>
      <c r="CB136" s="514"/>
      <c r="CC136" s="514"/>
      <c r="CD136" s="514"/>
      <c r="CE136" s="514"/>
      <c r="CF136" s="514"/>
      <c r="CG136" s="514"/>
      <c r="CH136" s="514"/>
      <c r="CI136" s="514"/>
      <c r="CJ136" s="514"/>
      <c r="CK136" s="514"/>
      <c r="CL136" s="514"/>
      <c r="CM136" s="514"/>
      <c r="CN136" s="514"/>
      <c r="CO136" s="514"/>
      <c r="CP136" s="514"/>
      <c r="CQ136" s="514"/>
      <c r="CR136" s="514"/>
      <c r="CS136" s="514"/>
      <c r="CT136" s="514"/>
      <c r="CU136" s="514"/>
      <c r="CV136" s="514"/>
      <c r="CW136" s="514"/>
      <c r="CX136" s="514"/>
    </row>
    <row r="138" spans="1:137" ht="15" customHeight="1">
      <c r="AK138" s="271" t="s">
        <v>363</v>
      </c>
      <c r="AL138" s="271"/>
      <c r="AM138" s="271"/>
      <c r="AN138" s="271"/>
      <c r="AO138" s="271"/>
      <c r="AP138" s="271"/>
      <c r="AQ138" s="271"/>
      <c r="AR138" s="271"/>
      <c r="AS138" s="271"/>
      <c r="AT138" s="271"/>
      <c r="AU138" s="271"/>
      <c r="AV138" s="271"/>
      <c r="AW138" s="271"/>
      <c r="AX138" s="271"/>
      <c r="AY138" s="271"/>
      <c r="AZ138" s="271"/>
      <c r="BA138" s="271"/>
      <c r="BB138" s="271"/>
      <c r="BC138" s="271" t="s">
        <v>484</v>
      </c>
      <c r="BD138" s="271"/>
      <c r="BE138" s="271"/>
      <c r="BF138" s="271"/>
      <c r="BG138" s="271"/>
      <c r="BH138" s="271"/>
      <c r="BI138" s="271"/>
      <c r="BJ138" s="271"/>
      <c r="BK138" s="271"/>
      <c r="BL138" s="271"/>
      <c r="BM138" s="271"/>
      <c r="BN138" s="271"/>
      <c r="BO138" s="271"/>
      <c r="BP138" s="271"/>
      <c r="BQ138" s="271"/>
      <c r="BR138" s="271"/>
      <c r="BS138" s="271"/>
      <c r="BT138" s="271"/>
      <c r="BU138" s="271" t="s">
        <v>485</v>
      </c>
      <c r="BV138" s="271"/>
      <c r="BW138" s="271"/>
      <c r="BX138" s="271"/>
      <c r="BY138" s="271"/>
      <c r="BZ138" s="271"/>
      <c r="CA138" s="271"/>
      <c r="CB138" s="271"/>
      <c r="CC138" s="271"/>
      <c r="CD138" s="271"/>
      <c r="CE138" s="271"/>
      <c r="CF138" s="271"/>
      <c r="CG138" s="271"/>
      <c r="CH138" s="271"/>
      <c r="CI138" s="271"/>
      <c r="CJ138" s="271"/>
      <c r="CK138" s="271"/>
      <c r="CL138" s="271"/>
      <c r="CM138" s="271" t="s">
        <v>662</v>
      </c>
      <c r="CN138" s="271"/>
      <c r="CO138" s="271"/>
      <c r="CP138" s="271"/>
      <c r="CQ138" s="271"/>
      <c r="CR138" s="271"/>
      <c r="CS138" s="271"/>
      <c r="CT138" s="271"/>
      <c r="CU138" s="271"/>
      <c r="CV138" s="271"/>
      <c r="CW138" s="271"/>
      <c r="CX138" s="271"/>
      <c r="CY138" s="271"/>
      <c r="CZ138" s="271"/>
      <c r="DA138" s="271"/>
      <c r="DB138" s="271"/>
      <c r="DC138" s="271"/>
      <c r="DD138" s="271"/>
    </row>
    <row r="139" spans="1:137" ht="15" customHeight="1">
      <c r="A139" s="522" t="s">
        <v>798</v>
      </c>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4"/>
      <c r="AB139" s="200" t="s">
        <v>817</v>
      </c>
      <c r="AC139" s="201"/>
      <c r="AD139" s="201"/>
      <c r="AE139" s="201"/>
      <c r="AF139" s="201"/>
      <c r="AG139" s="201"/>
      <c r="AH139" s="201"/>
      <c r="AI139" s="201"/>
      <c r="AJ139" s="202"/>
      <c r="AK139" s="200" t="s">
        <v>100</v>
      </c>
      <c r="AL139" s="201"/>
      <c r="AM139" s="201"/>
      <c r="AN139" s="201"/>
      <c r="AO139" s="201"/>
      <c r="AP139" s="201"/>
      <c r="AQ139" s="201"/>
      <c r="AR139" s="201"/>
      <c r="AS139" s="201"/>
      <c r="AT139" s="201"/>
      <c r="AU139" s="201"/>
      <c r="AV139" s="201"/>
      <c r="AW139" s="201"/>
      <c r="AX139" s="201"/>
      <c r="AY139" s="201"/>
      <c r="AZ139" s="201"/>
      <c r="BA139" s="201"/>
      <c r="BB139" s="202"/>
      <c r="BC139" s="200" t="s">
        <v>799</v>
      </c>
      <c r="BD139" s="201"/>
      <c r="BE139" s="201"/>
      <c r="BF139" s="201"/>
      <c r="BG139" s="201"/>
      <c r="BH139" s="201"/>
      <c r="BI139" s="201"/>
      <c r="BJ139" s="201"/>
      <c r="BK139" s="201"/>
      <c r="BL139" s="201"/>
      <c r="BM139" s="201"/>
      <c r="BN139" s="201"/>
      <c r="BO139" s="201"/>
      <c r="BP139" s="201"/>
      <c r="BQ139" s="201"/>
      <c r="BR139" s="201"/>
      <c r="BS139" s="201"/>
      <c r="BT139" s="202"/>
      <c r="BU139" s="200" t="s">
        <v>101</v>
      </c>
      <c r="BV139" s="201"/>
      <c r="BW139" s="201"/>
      <c r="BX139" s="201"/>
      <c r="BY139" s="201"/>
      <c r="BZ139" s="201"/>
      <c r="CA139" s="201"/>
      <c r="CB139" s="201"/>
      <c r="CC139" s="201"/>
      <c r="CD139" s="201"/>
      <c r="CE139" s="201"/>
      <c r="CF139" s="201"/>
      <c r="CG139" s="201"/>
      <c r="CH139" s="201"/>
      <c r="CI139" s="201"/>
      <c r="CJ139" s="201"/>
      <c r="CK139" s="201"/>
      <c r="CL139" s="202"/>
      <c r="CM139" s="200" t="s">
        <v>641</v>
      </c>
      <c r="CN139" s="201"/>
      <c r="CO139" s="201"/>
      <c r="CP139" s="201"/>
      <c r="CQ139" s="201"/>
      <c r="CR139" s="201"/>
      <c r="CS139" s="201"/>
      <c r="CT139" s="201"/>
      <c r="CU139" s="201"/>
      <c r="CV139" s="201"/>
      <c r="CW139" s="201"/>
      <c r="CX139" s="201"/>
      <c r="CY139" s="201"/>
      <c r="CZ139" s="201"/>
      <c r="DA139" s="201"/>
      <c r="DB139" s="201"/>
      <c r="DC139" s="201"/>
      <c r="DD139" s="202"/>
      <c r="DF139" s="16"/>
      <c r="DM139" s="17"/>
      <c r="DR139" s="17"/>
    </row>
    <row r="140" spans="1:137" ht="15" customHeight="1">
      <c r="A140" s="525"/>
      <c r="B140" s="526"/>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7"/>
      <c r="AB140" s="219"/>
      <c r="AC140" s="220"/>
      <c r="AD140" s="220"/>
      <c r="AE140" s="220"/>
      <c r="AF140" s="220"/>
      <c r="AG140" s="220"/>
      <c r="AH140" s="220"/>
      <c r="AI140" s="220"/>
      <c r="AJ140" s="221"/>
      <c r="AK140" s="219"/>
      <c r="AL140" s="220"/>
      <c r="AM140" s="220"/>
      <c r="AN140" s="220"/>
      <c r="AO140" s="220"/>
      <c r="AP140" s="220"/>
      <c r="AQ140" s="220"/>
      <c r="AR140" s="220"/>
      <c r="AS140" s="220"/>
      <c r="AT140" s="220"/>
      <c r="AU140" s="220"/>
      <c r="AV140" s="220"/>
      <c r="AW140" s="220"/>
      <c r="AX140" s="220"/>
      <c r="AY140" s="220"/>
      <c r="AZ140" s="220"/>
      <c r="BA140" s="220"/>
      <c r="BB140" s="221"/>
      <c r="BC140" s="219"/>
      <c r="BD140" s="220"/>
      <c r="BE140" s="220"/>
      <c r="BF140" s="220"/>
      <c r="BG140" s="220"/>
      <c r="BH140" s="220"/>
      <c r="BI140" s="220"/>
      <c r="BJ140" s="220"/>
      <c r="BK140" s="220"/>
      <c r="BL140" s="220"/>
      <c r="BM140" s="220"/>
      <c r="BN140" s="220"/>
      <c r="BO140" s="220"/>
      <c r="BP140" s="220"/>
      <c r="BQ140" s="220"/>
      <c r="BR140" s="220"/>
      <c r="BS140" s="220"/>
      <c r="BT140" s="221"/>
      <c r="BU140" s="219"/>
      <c r="BV140" s="220"/>
      <c r="BW140" s="220"/>
      <c r="BX140" s="220"/>
      <c r="BY140" s="220"/>
      <c r="BZ140" s="220"/>
      <c r="CA140" s="220"/>
      <c r="CB140" s="220"/>
      <c r="CC140" s="220"/>
      <c r="CD140" s="220"/>
      <c r="CE140" s="220"/>
      <c r="CF140" s="220"/>
      <c r="CG140" s="220"/>
      <c r="CH140" s="220"/>
      <c r="CI140" s="220"/>
      <c r="CJ140" s="220"/>
      <c r="CK140" s="220"/>
      <c r="CL140" s="221"/>
      <c r="CM140" s="219"/>
      <c r="CN140" s="220"/>
      <c r="CO140" s="220"/>
      <c r="CP140" s="220"/>
      <c r="CQ140" s="220"/>
      <c r="CR140" s="220"/>
      <c r="CS140" s="220"/>
      <c r="CT140" s="220"/>
      <c r="CU140" s="220"/>
      <c r="CV140" s="220"/>
      <c r="CW140" s="220"/>
      <c r="CX140" s="220"/>
      <c r="CY140" s="220"/>
      <c r="CZ140" s="220"/>
      <c r="DA140" s="220"/>
      <c r="DB140" s="220"/>
      <c r="DC140" s="220"/>
      <c r="DD140" s="221"/>
      <c r="DF140" s="16"/>
      <c r="DM140" s="17"/>
      <c r="DR140" s="17"/>
    </row>
    <row r="141" spans="1:137" ht="15" customHeight="1">
      <c r="A141" s="525"/>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7"/>
      <c r="AB141" s="219"/>
      <c r="AC141" s="220"/>
      <c r="AD141" s="220"/>
      <c r="AE141" s="220"/>
      <c r="AF141" s="220"/>
      <c r="AG141" s="220"/>
      <c r="AH141" s="220"/>
      <c r="AI141" s="220"/>
      <c r="AJ141" s="221"/>
      <c r="AK141" s="219"/>
      <c r="AL141" s="220"/>
      <c r="AM141" s="220"/>
      <c r="AN141" s="220"/>
      <c r="AO141" s="220"/>
      <c r="AP141" s="220"/>
      <c r="AQ141" s="220"/>
      <c r="AR141" s="220"/>
      <c r="AS141" s="220"/>
      <c r="AT141" s="220"/>
      <c r="AU141" s="220"/>
      <c r="AV141" s="220"/>
      <c r="AW141" s="220"/>
      <c r="AX141" s="220"/>
      <c r="AY141" s="220"/>
      <c r="AZ141" s="220"/>
      <c r="BA141" s="220"/>
      <c r="BB141" s="221"/>
      <c r="BC141" s="219"/>
      <c r="BD141" s="220"/>
      <c r="BE141" s="220"/>
      <c r="BF141" s="220"/>
      <c r="BG141" s="220"/>
      <c r="BH141" s="220"/>
      <c r="BI141" s="220"/>
      <c r="BJ141" s="220"/>
      <c r="BK141" s="220"/>
      <c r="BL141" s="220"/>
      <c r="BM141" s="220"/>
      <c r="BN141" s="220"/>
      <c r="BO141" s="220"/>
      <c r="BP141" s="220"/>
      <c r="BQ141" s="220"/>
      <c r="BR141" s="220"/>
      <c r="BS141" s="220"/>
      <c r="BT141" s="221"/>
      <c r="BU141" s="219"/>
      <c r="BV141" s="220"/>
      <c r="BW141" s="220"/>
      <c r="BX141" s="220"/>
      <c r="BY141" s="220"/>
      <c r="BZ141" s="220"/>
      <c r="CA141" s="220"/>
      <c r="CB141" s="220"/>
      <c r="CC141" s="220"/>
      <c r="CD141" s="220"/>
      <c r="CE141" s="220"/>
      <c r="CF141" s="220"/>
      <c r="CG141" s="220"/>
      <c r="CH141" s="220"/>
      <c r="CI141" s="220"/>
      <c r="CJ141" s="220"/>
      <c r="CK141" s="220"/>
      <c r="CL141" s="221"/>
      <c r="CM141" s="219"/>
      <c r="CN141" s="220"/>
      <c r="CO141" s="220"/>
      <c r="CP141" s="220"/>
      <c r="CQ141" s="220"/>
      <c r="CR141" s="220"/>
      <c r="CS141" s="220"/>
      <c r="CT141" s="220"/>
      <c r="CU141" s="220"/>
      <c r="CV141" s="220"/>
      <c r="CW141" s="220"/>
      <c r="CX141" s="220"/>
      <c r="CY141" s="220"/>
      <c r="CZ141" s="220"/>
      <c r="DA141" s="220"/>
      <c r="DB141" s="220"/>
      <c r="DC141" s="220"/>
      <c r="DD141" s="221"/>
      <c r="DF141" s="16"/>
      <c r="DM141" s="17"/>
      <c r="DR141" s="17"/>
    </row>
    <row r="142" spans="1:137" ht="15" customHeight="1">
      <c r="A142" s="525"/>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7"/>
      <c r="AB142" s="219"/>
      <c r="AC142" s="220"/>
      <c r="AD142" s="220"/>
      <c r="AE142" s="220"/>
      <c r="AF142" s="220"/>
      <c r="AG142" s="220"/>
      <c r="AH142" s="220"/>
      <c r="AI142" s="220"/>
      <c r="AJ142" s="221"/>
      <c r="AK142" s="219"/>
      <c r="AL142" s="220"/>
      <c r="AM142" s="220"/>
      <c r="AN142" s="220"/>
      <c r="AO142" s="220"/>
      <c r="AP142" s="220"/>
      <c r="AQ142" s="220"/>
      <c r="AR142" s="220"/>
      <c r="AS142" s="220"/>
      <c r="AT142" s="220"/>
      <c r="AU142" s="220"/>
      <c r="AV142" s="220"/>
      <c r="AW142" s="220"/>
      <c r="AX142" s="220"/>
      <c r="AY142" s="220"/>
      <c r="AZ142" s="220"/>
      <c r="BA142" s="220"/>
      <c r="BB142" s="221"/>
      <c r="BC142" s="219"/>
      <c r="BD142" s="220"/>
      <c r="BE142" s="220"/>
      <c r="BF142" s="220"/>
      <c r="BG142" s="220"/>
      <c r="BH142" s="220"/>
      <c r="BI142" s="220"/>
      <c r="BJ142" s="220"/>
      <c r="BK142" s="220"/>
      <c r="BL142" s="220"/>
      <c r="BM142" s="220"/>
      <c r="BN142" s="220"/>
      <c r="BO142" s="220"/>
      <c r="BP142" s="220"/>
      <c r="BQ142" s="220"/>
      <c r="BR142" s="220"/>
      <c r="BS142" s="220"/>
      <c r="BT142" s="221"/>
      <c r="BU142" s="219"/>
      <c r="BV142" s="220"/>
      <c r="BW142" s="220"/>
      <c r="BX142" s="220"/>
      <c r="BY142" s="220"/>
      <c r="BZ142" s="220"/>
      <c r="CA142" s="220"/>
      <c r="CB142" s="220"/>
      <c r="CC142" s="220"/>
      <c r="CD142" s="220"/>
      <c r="CE142" s="220"/>
      <c r="CF142" s="220"/>
      <c r="CG142" s="220"/>
      <c r="CH142" s="220"/>
      <c r="CI142" s="220"/>
      <c r="CJ142" s="220"/>
      <c r="CK142" s="220"/>
      <c r="CL142" s="221"/>
      <c r="CM142" s="219"/>
      <c r="CN142" s="220"/>
      <c r="CO142" s="220"/>
      <c r="CP142" s="220"/>
      <c r="CQ142" s="220"/>
      <c r="CR142" s="220"/>
      <c r="CS142" s="220"/>
      <c r="CT142" s="220"/>
      <c r="CU142" s="220"/>
      <c r="CV142" s="220"/>
      <c r="CW142" s="220"/>
      <c r="CX142" s="220"/>
      <c r="CY142" s="220"/>
      <c r="CZ142" s="220"/>
      <c r="DA142" s="220"/>
      <c r="DB142" s="220"/>
      <c r="DC142" s="220"/>
      <c r="DD142" s="221"/>
      <c r="DF142" s="16"/>
      <c r="DM142" s="17"/>
      <c r="DR142" s="17"/>
    </row>
    <row r="143" spans="1:137" ht="15" customHeight="1">
      <c r="A143" s="525"/>
      <c r="B143" s="526"/>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7"/>
      <c r="AB143" s="219"/>
      <c r="AC143" s="220"/>
      <c r="AD143" s="220"/>
      <c r="AE143" s="220"/>
      <c r="AF143" s="220"/>
      <c r="AG143" s="220"/>
      <c r="AH143" s="220"/>
      <c r="AI143" s="220"/>
      <c r="AJ143" s="221"/>
      <c r="AK143" s="219"/>
      <c r="AL143" s="220"/>
      <c r="AM143" s="220"/>
      <c r="AN143" s="220"/>
      <c r="AO143" s="220"/>
      <c r="AP143" s="220"/>
      <c r="AQ143" s="220"/>
      <c r="AR143" s="220"/>
      <c r="AS143" s="220"/>
      <c r="AT143" s="220"/>
      <c r="AU143" s="220"/>
      <c r="AV143" s="220"/>
      <c r="AW143" s="220"/>
      <c r="AX143" s="220"/>
      <c r="AY143" s="220"/>
      <c r="AZ143" s="220"/>
      <c r="BA143" s="220"/>
      <c r="BB143" s="221"/>
      <c r="BC143" s="219"/>
      <c r="BD143" s="220"/>
      <c r="BE143" s="220"/>
      <c r="BF143" s="220"/>
      <c r="BG143" s="220"/>
      <c r="BH143" s="220"/>
      <c r="BI143" s="220"/>
      <c r="BJ143" s="220"/>
      <c r="BK143" s="220"/>
      <c r="BL143" s="220"/>
      <c r="BM143" s="220"/>
      <c r="BN143" s="220"/>
      <c r="BO143" s="220"/>
      <c r="BP143" s="220"/>
      <c r="BQ143" s="220"/>
      <c r="BR143" s="220"/>
      <c r="BS143" s="220"/>
      <c r="BT143" s="221"/>
      <c r="BU143" s="219"/>
      <c r="BV143" s="220"/>
      <c r="BW143" s="220"/>
      <c r="BX143" s="220"/>
      <c r="BY143" s="220"/>
      <c r="BZ143" s="220"/>
      <c r="CA143" s="220"/>
      <c r="CB143" s="220"/>
      <c r="CC143" s="220"/>
      <c r="CD143" s="220"/>
      <c r="CE143" s="220"/>
      <c r="CF143" s="220"/>
      <c r="CG143" s="220"/>
      <c r="CH143" s="220"/>
      <c r="CI143" s="220"/>
      <c r="CJ143" s="220"/>
      <c r="CK143" s="220"/>
      <c r="CL143" s="221"/>
      <c r="CM143" s="219"/>
      <c r="CN143" s="220"/>
      <c r="CO143" s="220"/>
      <c r="CP143" s="220"/>
      <c r="CQ143" s="220"/>
      <c r="CR143" s="220"/>
      <c r="CS143" s="220"/>
      <c r="CT143" s="220"/>
      <c r="CU143" s="220"/>
      <c r="CV143" s="220"/>
      <c r="CW143" s="220"/>
      <c r="CX143" s="220"/>
      <c r="CY143" s="220"/>
      <c r="CZ143" s="220"/>
      <c r="DA143" s="220"/>
      <c r="DB143" s="220"/>
      <c r="DC143" s="220"/>
      <c r="DD143" s="221"/>
      <c r="DF143" s="16"/>
      <c r="DM143" s="17"/>
      <c r="DR143" s="17"/>
    </row>
    <row r="144" spans="1:137" ht="15" customHeight="1" thickBot="1">
      <c r="A144" s="528"/>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30"/>
      <c r="AB144" s="219"/>
      <c r="AC144" s="220"/>
      <c r="AD144" s="220"/>
      <c r="AE144" s="220"/>
      <c r="AF144" s="220"/>
      <c r="AG144" s="220"/>
      <c r="AH144" s="220"/>
      <c r="AI144" s="220"/>
      <c r="AJ144" s="221"/>
      <c r="AK144" s="495" t="s">
        <v>340</v>
      </c>
      <c r="AL144" s="496"/>
      <c r="AM144" s="496"/>
      <c r="AN144" s="496"/>
      <c r="AO144" s="496"/>
      <c r="AP144" s="496"/>
      <c r="AQ144" s="496"/>
      <c r="AR144" s="496"/>
      <c r="AS144" s="496"/>
      <c r="AT144" s="496"/>
      <c r="AU144" s="496"/>
      <c r="AV144" s="496"/>
      <c r="AW144" s="496"/>
      <c r="AX144" s="496"/>
      <c r="AY144" s="496"/>
      <c r="AZ144" s="496"/>
      <c r="BA144" s="496"/>
      <c r="BB144" s="497"/>
      <c r="BC144" s="495" t="s">
        <v>340</v>
      </c>
      <c r="BD144" s="496"/>
      <c r="BE144" s="496"/>
      <c r="BF144" s="496"/>
      <c r="BG144" s="496"/>
      <c r="BH144" s="496"/>
      <c r="BI144" s="496"/>
      <c r="BJ144" s="496"/>
      <c r="BK144" s="496"/>
      <c r="BL144" s="496"/>
      <c r="BM144" s="496"/>
      <c r="BN144" s="496"/>
      <c r="BO144" s="496"/>
      <c r="BP144" s="496"/>
      <c r="BQ144" s="496"/>
      <c r="BR144" s="496"/>
      <c r="BS144" s="496"/>
      <c r="BT144" s="497"/>
      <c r="BU144" s="495" t="s">
        <v>340</v>
      </c>
      <c r="BV144" s="496"/>
      <c r="BW144" s="496"/>
      <c r="BX144" s="496"/>
      <c r="BY144" s="496"/>
      <c r="BZ144" s="496"/>
      <c r="CA144" s="496"/>
      <c r="CB144" s="496"/>
      <c r="CC144" s="496"/>
      <c r="CD144" s="496"/>
      <c r="CE144" s="496"/>
      <c r="CF144" s="496"/>
      <c r="CG144" s="496"/>
      <c r="CH144" s="496"/>
      <c r="CI144" s="496"/>
      <c r="CJ144" s="496"/>
      <c r="CK144" s="496"/>
      <c r="CL144" s="497"/>
      <c r="CM144" s="620" t="s">
        <v>667</v>
      </c>
      <c r="CN144" s="621"/>
      <c r="CO144" s="621"/>
      <c r="CP144" s="621"/>
      <c r="CQ144" s="621"/>
      <c r="CR144" s="621"/>
      <c r="CS144" s="621"/>
      <c r="CT144" s="621"/>
      <c r="CU144" s="621"/>
      <c r="CV144" s="621"/>
      <c r="CW144" s="621"/>
      <c r="CX144" s="621"/>
      <c r="CY144" s="621"/>
      <c r="CZ144" s="621"/>
      <c r="DA144" s="621"/>
      <c r="DB144" s="621"/>
      <c r="DC144" s="621"/>
      <c r="DD144" s="622"/>
      <c r="DF144" s="16"/>
      <c r="DM144" s="17"/>
      <c r="DR144" s="17"/>
    </row>
    <row r="145" spans="1:110" ht="27.75" customHeight="1">
      <c r="A145" s="433" t="s">
        <v>1</v>
      </c>
      <c r="B145" s="547"/>
      <c r="C145" s="547"/>
      <c r="D145" s="547"/>
      <c r="E145" s="547"/>
      <c r="F145" s="556"/>
      <c r="G145" s="245" t="s">
        <v>2</v>
      </c>
      <c r="H145" s="246"/>
      <c r="I145" s="246"/>
      <c r="J145" s="246"/>
      <c r="K145" s="246"/>
      <c r="L145" s="246"/>
      <c r="M145" s="246"/>
      <c r="N145" s="246"/>
      <c r="O145" s="246"/>
      <c r="P145" s="246"/>
      <c r="Q145" s="246"/>
      <c r="R145" s="246"/>
      <c r="S145" s="246"/>
      <c r="T145" s="246"/>
      <c r="U145" s="246"/>
      <c r="V145" s="246"/>
      <c r="W145" s="246"/>
      <c r="X145" s="246"/>
      <c r="Y145" s="246"/>
      <c r="Z145" s="246"/>
      <c r="AA145" s="513"/>
      <c r="AB145" s="606">
        <v>0</v>
      </c>
      <c r="AC145" s="603"/>
      <c r="AD145" s="607"/>
      <c r="AE145" s="602">
        <v>1</v>
      </c>
      <c r="AF145" s="603"/>
      <c r="AG145" s="607"/>
      <c r="AH145" s="602">
        <v>4</v>
      </c>
      <c r="AI145" s="603"/>
      <c r="AJ145" s="604"/>
      <c r="AK145" s="1504">
        <v>68930</v>
      </c>
      <c r="AL145" s="1504"/>
      <c r="AM145" s="1504"/>
      <c r="AN145" s="1504"/>
      <c r="AO145" s="1504"/>
      <c r="AP145" s="1504"/>
      <c r="AQ145" s="1504"/>
      <c r="AR145" s="1504"/>
      <c r="AS145" s="1504"/>
      <c r="AT145" s="1504"/>
      <c r="AU145" s="1504"/>
      <c r="AV145" s="1504"/>
      <c r="AW145" s="1504"/>
      <c r="AX145" s="1504"/>
      <c r="AY145" s="1504"/>
      <c r="AZ145" s="605"/>
      <c r="BA145" s="605"/>
      <c r="BB145" s="605"/>
      <c r="BC145" s="1504"/>
      <c r="BD145" s="1504"/>
      <c r="BE145" s="1504"/>
      <c r="BF145" s="1504"/>
      <c r="BG145" s="1504"/>
      <c r="BH145" s="1504"/>
      <c r="BI145" s="1504"/>
      <c r="BJ145" s="1504"/>
      <c r="BK145" s="1504"/>
      <c r="BL145" s="1504"/>
      <c r="BM145" s="1504"/>
      <c r="BN145" s="1504"/>
      <c r="BO145" s="1504"/>
      <c r="BP145" s="1504"/>
      <c r="BQ145" s="1504"/>
      <c r="BR145" s="605"/>
      <c r="BS145" s="605"/>
      <c r="BT145" s="605"/>
      <c r="BU145" s="1504"/>
      <c r="BV145" s="1504"/>
      <c r="BW145" s="1504"/>
      <c r="BX145" s="1504"/>
      <c r="BY145" s="1504"/>
      <c r="BZ145" s="1504"/>
      <c r="CA145" s="1504"/>
      <c r="CB145" s="1504"/>
      <c r="CC145" s="1504"/>
      <c r="CD145" s="1504"/>
      <c r="CE145" s="1504"/>
      <c r="CF145" s="1504"/>
      <c r="CG145" s="1504"/>
      <c r="CH145" s="1504"/>
      <c r="CI145" s="1504"/>
      <c r="CJ145" s="605"/>
      <c r="CK145" s="605"/>
      <c r="CL145" s="605"/>
      <c r="CM145" s="347">
        <f t="shared" ref="CM145:CM154" si="6">SUM(AK145:CL145)</f>
        <v>68930</v>
      </c>
      <c r="CN145" s="347"/>
      <c r="CO145" s="347"/>
      <c r="CP145" s="347"/>
      <c r="CQ145" s="347"/>
      <c r="CR145" s="347"/>
      <c r="CS145" s="347"/>
      <c r="CT145" s="347"/>
      <c r="CU145" s="347"/>
      <c r="CV145" s="347"/>
      <c r="CW145" s="347"/>
      <c r="CX145" s="347"/>
      <c r="CY145" s="347"/>
      <c r="CZ145" s="347"/>
      <c r="DA145" s="347"/>
      <c r="DB145" s="348"/>
      <c r="DC145" s="348"/>
      <c r="DD145" s="349"/>
      <c r="DF145" s="16"/>
    </row>
    <row r="146" spans="1:110" ht="15" customHeight="1">
      <c r="A146" s="550"/>
      <c r="B146" s="557"/>
      <c r="C146" s="557"/>
      <c r="D146" s="557"/>
      <c r="E146" s="557"/>
      <c r="F146" s="558"/>
      <c r="G146" s="245" t="s">
        <v>3</v>
      </c>
      <c r="H146" s="246"/>
      <c r="I146" s="246"/>
      <c r="J146" s="246"/>
      <c r="K146" s="246"/>
      <c r="L146" s="246"/>
      <c r="M146" s="246"/>
      <c r="N146" s="246"/>
      <c r="O146" s="246"/>
      <c r="P146" s="246"/>
      <c r="Q146" s="246"/>
      <c r="R146" s="246"/>
      <c r="S146" s="246"/>
      <c r="T146" s="246"/>
      <c r="U146" s="246"/>
      <c r="V146" s="246"/>
      <c r="W146" s="246"/>
      <c r="X146" s="246"/>
      <c r="Y146" s="246"/>
      <c r="Z146" s="246"/>
      <c r="AA146" s="513"/>
      <c r="AB146" s="601">
        <v>0</v>
      </c>
      <c r="AC146" s="599"/>
      <c r="AD146" s="600"/>
      <c r="AE146" s="598">
        <v>2</v>
      </c>
      <c r="AF146" s="599"/>
      <c r="AG146" s="600"/>
      <c r="AH146" s="598">
        <v>4</v>
      </c>
      <c r="AI146" s="599"/>
      <c r="AJ146" s="608"/>
      <c r="AK146" s="1511">
        <v>4930396</v>
      </c>
      <c r="AL146" s="1511"/>
      <c r="AM146" s="1511"/>
      <c r="AN146" s="1511"/>
      <c r="AO146" s="1511"/>
      <c r="AP146" s="1511"/>
      <c r="AQ146" s="1511"/>
      <c r="AR146" s="1511"/>
      <c r="AS146" s="1511"/>
      <c r="AT146" s="1511"/>
      <c r="AU146" s="1511"/>
      <c r="AV146" s="1511"/>
      <c r="AW146" s="1511"/>
      <c r="AX146" s="1511"/>
      <c r="AY146" s="1511"/>
      <c r="AZ146" s="619"/>
      <c r="BA146" s="619"/>
      <c r="BB146" s="619"/>
      <c r="BC146" s="1511">
        <v>472</v>
      </c>
      <c r="BD146" s="1511"/>
      <c r="BE146" s="1511"/>
      <c r="BF146" s="1511"/>
      <c r="BG146" s="1511"/>
      <c r="BH146" s="1511"/>
      <c r="BI146" s="1511"/>
      <c r="BJ146" s="1511"/>
      <c r="BK146" s="1511"/>
      <c r="BL146" s="1511"/>
      <c r="BM146" s="1511"/>
      <c r="BN146" s="1511"/>
      <c r="BO146" s="1511"/>
      <c r="BP146" s="1511"/>
      <c r="BQ146" s="1511"/>
      <c r="BR146" s="619"/>
      <c r="BS146" s="619"/>
      <c r="BT146" s="619"/>
      <c r="BU146" s="1511"/>
      <c r="BV146" s="1511"/>
      <c r="BW146" s="1511"/>
      <c r="BX146" s="1511"/>
      <c r="BY146" s="1511"/>
      <c r="BZ146" s="1511"/>
      <c r="CA146" s="1511"/>
      <c r="CB146" s="1511"/>
      <c r="CC146" s="1511"/>
      <c r="CD146" s="1511"/>
      <c r="CE146" s="1511"/>
      <c r="CF146" s="1511"/>
      <c r="CG146" s="1511"/>
      <c r="CH146" s="1511"/>
      <c r="CI146" s="1511"/>
      <c r="CJ146" s="619"/>
      <c r="CK146" s="619"/>
      <c r="CL146" s="619"/>
      <c r="CM146" s="330">
        <f t="shared" si="6"/>
        <v>4930868</v>
      </c>
      <c r="CN146" s="330"/>
      <c r="CO146" s="330"/>
      <c r="CP146" s="330"/>
      <c r="CQ146" s="330"/>
      <c r="CR146" s="330"/>
      <c r="CS146" s="330"/>
      <c r="CT146" s="330"/>
      <c r="CU146" s="330"/>
      <c r="CV146" s="330"/>
      <c r="CW146" s="330"/>
      <c r="CX146" s="330"/>
      <c r="CY146" s="330"/>
      <c r="CZ146" s="330"/>
      <c r="DA146" s="330"/>
      <c r="DB146" s="331"/>
      <c r="DC146" s="331"/>
      <c r="DD146" s="332"/>
      <c r="DF146" s="16"/>
    </row>
    <row r="147" spans="1:110" ht="15" customHeight="1">
      <c r="A147" s="550"/>
      <c r="B147" s="557"/>
      <c r="C147" s="557"/>
      <c r="D147" s="557"/>
      <c r="E147" s="557"/>
      <c r="F147" s="558"/>
      <c r="G147" s="245" t="s">
        <v>4</v>
      </c>
      <c r="H147" s="246"/>
      <c r="I147" s="246"/>
      <c r="J147" s="246"/>
      <c r="K147" s="246"/>
      <c r="L147" s="246"/>
      <c r="M147" s="246"/>
      <c r="N147" s="246"/>
      <c r="O147" s="246"/>
      <c r="P147" s="246"/>
      <c r="Q147" s="246"/>
      <c r="R147" s="246"/>
      <c r="S147" s="246"/>
      <c r="T147" s="246"/>
      <c r="U147" s="246"/>
      <c r="V147" s="246"/>
      <c r="W147" s="246"/>
      <c r="X147" s="246"/>
      <c r="Y147" s="246"/>
      <c r="Z147" s="246"/>
      <c r="AA147" s="513"/>
      <c r="AB147" s="601">
        <v>0</v>
      </c>
      <c r="AC147" s="599"/>
      <c r="AD147" s="600"/>
      <c r="AE147" s="598">
        <v>3</v>
      </c>
      <c r="AF147" s="599"/>
      <c r="AG147" s="600"/>
      <c r="AH147" s="598">
        <v>4</v>
      </c>
      <c r="AI147" s="599"/>
      <c r="AJ147" s="608"/>
      <c r="AK147" s="1511">
        <v>3069769</v>
      </c>
      <c r="AL147" s="1511"/>
      <c r="AM147" s="1511"/>
      <c r="AN147" s="1511"/>
      <c r="AO147" s="1511"/>
      <c r="AP147" s="1511"/>
      <c r="AQ147" s="1511"/>
      <c r="AR147" s="1511"/>
      <c r="AS147" s="1511"/>
      <c r="AT147" s="1511"/>
      <c r="AU147" s="1511"/>
      <c r="AV147" s="1511"/>
      <c r="AW147" s="1511"/>
      <c r="AX147" s="1511"/>
      <c r="AY147" s="1511"/>
      <c r="AZ147" s="619"/>
      <c r="BA147" s="619"/>
      <c r="BB147" s="619"/>
      <c r="BC147" s="1511"/>
      <c r="BD147" s="1511"/>
      <c r="BE147" s="1511"/>
      <c r="BF147" s="1511"/>
      <c r="BG147" s="1511"/>
      <c r="BH147" s="1511"/>
      <c r="BI147" s="1511"/>
      <c r="BJ147" s="1511"/>
      <c r="BK147" s="1511"/>
      <c r="BL147" s="1511"/>
      <c r="BM147" s="1511"/>
      <c r="BN147" s="1511"/>
      <c r="BO147" s="1511"/>
      <c r="BP147" s="1511"/>
      <c r="BQ147" s="1511"/>
      <c r="BR147" s="619"/>
      <c r="BS147" s="619"/>
      <c r="BT147" s="619"/>
      <c r="BU147" s="1511"/>
      <c r="BV147" s="1511"/>
      <c r="BW147" s="1511"/>
      <c r="BX147" s="1511"/>
      <c r="BY147" s="1511"/>
      <c r="BZ147" s="1511"/>
      <c r="CA147" s="1511"/>
      <c r="CB147" s="1511"/>
      <c r="CC147" s="1511"/>
      <c r="CD147" s="1511"/>
      <c r="CE147" s="1511"/>
      <c r="CF147" s="1511"/>
      <c r="CG147" s="1511"/>
      <c r="CH147" s="1511"/>
      <c r="CI147" s="1511"/>
      <c r="CJ147" s="619"/>
      <c r="CK147" s="619"/>
      <c r="CL147" s="619"/>
      <c r="CM147" s="330">
        <f t="shared" si="6"/>
        <v>3069769</v>
      </c>
      <c r="CN147" s="330"/>
      <c r="CO147" s="330"/>
      <c r="CP147" s="330"/>
      <c r="CQ147" s="330"/>
      <c r="CR147" s="330"/>
      <c r="CS147" s="330"/>
      <c r="CT147" s="330"/>
      <c r="CU147" s="330"/>
      <c r="CV147" s="330"/>
      <c r="CW147" s="330"/>
      <c r="CX147" s="330"/>
      <c r="CY147" s="330"/>
      <c r="CZ147" s="330"/>
      <c r="DA147" s="330"/>
      <c r="DB147" s="331"/>
      <c r="DC147" s="331"/>
      <c r="DD147" s="332"/>
      <c r="DF147" s="16"/>
    </row>
    <row r="148" spans="1:110" ht="15" customHeight="1">
      <c r="A148" s="550"/>
      <c r="B148" s="557"/>
      <c r="C148" s="557"/>
      <c r="D148" s="557"/>
      <c r="E148" s="557"/>
      <c r="F148" s="558"/>
      <c r="G148" s="245" t="s">
        <v>5</v>
      </c>
      <c r="H148" s="246"/>
      <c r="I148" s="246"/>
      <c r="J148" s="246"/>
      <c r="K148" s="246"/>
      <c r="L148" s="246"/>
      <c r="M148" s="246"/>
      <c r="N148" s="246"/>
      <c r="O148" s="246"/>
      <c r="P148" s="246"/>
      <c r="Q148" s="246"/>
      <c r="R148" s="246"/>
      <c r="S148" s="246"/>
      <c r="T148" s="246"/>
      <c r="U148" s="246"/>
      <c r="V148" s="246"/>
      <c r="W148" s="246"/>
      <c r="X148" s="246"/>
      <c r="Y148" s="246"/>
      <c r="Z148" s="246"/>
      <c r="AA148" s="513"/>
      <c r="AB148" s="601">
        <v>0</v>
      </c>
      <c r="AC148" s="599"/>
      <c r="AD148" s="600"/>
      <c r="AE148" s="598">
        <v>4</v>
      </c>
      <c r="AF148" s="599"/>
      <c r="AG148" s="600"/>
      <c r="AH148" s="598">
        <v>4</v>
      </c>
      <c r="AI148" s="599"/>
      <c r="AJ148" s="608"/>
      <c r="AK148" s="1511">
        <v>1066056</v>
      </c>
      <c r="AL148" s="1511"/>
      <c r="AM148" s="1511"/>
      <c r="AN148" s="1511"/>
      <c r="AO148" s="1511"/>
      <c r="AP148" s="1511"/>
      <c r="AQ148" s="1511"/>
      <c r="AR148" s="1511"/>
      <c r="AS148" s="1511"/>
      <c r="AT148" s="1511"/>
      <c r="AU148" s="1511"/>
      <c r="AV148" s="1511"/>
      <c r="AW148" s="1511"/>
      <c r="AX148" s="1511"/>
      <c r="AY148" s="1511"/>
      <c r="AZ148" s="619"/>
      <c r="BA148" s="619"/>
      <c r="BB148" s="619"/>
      <c r="BC148" s="1511"/>
      <c r="BD148" s="1511"/>
      <c r="BE148" s="1511"/>
      <c r="BF148" s="1511"/>
      <c r="BG148" s="1511"/>
      <c r="BH148" s="1511"/>
      <c r="BI148" s="1511"/>
      <c r="BJ148" s="1511"/>
      <c r="BK148" s="1511"/>
      <c r="BL148" s="1511"/>
      <c r="BM148" s="1511"/>
      <c r="BN148" s="1511"/>
      <c r="BO148" s="1511"/>
      <c r="BP148" s="1511"/>
      <c r="BQ148" s="1511"/>
      <c r="BR148" s="619"/>
      <c r="BS148" s="619"/>
      <c r="BT148" s="619"/>
      <c r="BU148" s="1511"/>
      <c r="BV148" s="1511"/>
      <c r="BW148" s="1511"/>
      <c r="BX148" s="1511"/>
      <c r="BY148" s="1511"/>
      <c r="BZ148" s="1511"/>
      <c r="CA148" s="1511"/>
      <c r="CB148" s="1511"/>
      <c r="CC148" s="1511"/>
      <c r="CD148" s="1511"/>
      <c r="CE148" s="1511"/>
      <c r="CF148" s="1511"/>
      <c r="CG148" s="1511"/>
      <c r="CH148" s="1511"/>
      <c r="CI148" s="1511"/>
      <c r="CJ148" s="619"/>
      <c r="CK148" s="619"/>
      <c r="CL148" s="619"/>
      <c r="CM148" s="330">
        <f t="shared" si="6"/>
        <v>1066056</v>
      </c>
      <c r="CN148" s="330"/>
      <c r="CO148" s="330"/>
      <c r="CP148" s="330"/>
      <c r="CQ148" s="330"/>
      <c r="CR148" s="330"/>
      <c r="CS148" s="330"/>
      <c r="CT148" s="330"/>
      <c r="CU148" s="330"/>
      <c r="CV148" s="330"/>
      <c r="CW148" s="330"/>
      <c r="CX148" s="330"/>
      <c r="CY148" s="330"/>
      <c r="CZ148" s="330"/>
      <c r="DA148" s="330"/>
      <c r="DB148" s="331"/>
      <c r="DC148" s="331"/>
      <c r="DD148" s="332"/>
      <c r="DF148" s="16"/>
    </row>
    <row r="149" spans="1:110" ht="15" customHeight="1">
      <c r="A149" s="550"/>
      <c r="B149" s="557"/>
      <c r="C149" s="557"/>
      <c r="D149" s="557"/>
      <c r="E149" s="557"/>
      <c r="F149" s="558"/>
      <c r="G149" s="245" t="s">
        <v>6</v>
      </c>
      <c r="H149" s="246"/>
      <c r="I149" s="246"/>
      <c r="J149" s="246"/>
      <c r="K149" s="246"/>
      <c r="L149" s="246"/>
      <c r="M149" s="246"/>
      <c r="N149" s="246"/>
      <c r="O149" s="246"/>
      <c r="P149" s="246"/>
      <c r="Q149" s="246"/>
      <c r="R149" s="246"/>
      <c r="S149" s="246"/>
      <c r="T149" s="246"/>
      <c r="U149" s="246"/>
      <c r="V149" s="246"/>
      <c r="W149" s="246"/>
      <c r="X149" s="246"/>
      <c r="Y149" s="246"/>
      <c r="Z149" s="246"/>
      <c r="AA149" s="513"/>
      <c r="AB149" s="601">
        <v>0</v>
      </c>
      <c r="AC149" s="599"/>
      <c r="AD149" s="600"/>
      <c r="AE149" s="598">
        <v>5</v>
      </c>
      <c r="AF149" s="599"/>
      <c r="AG149" s="600"/>
      <c r="AH149" s="598">
        <v>4</v>
      </c>
      <c r="AI149" s="599"/>
      <c r="AJ149" s="608"/>
      <c r="AK149" s="1511">
        <v>613965</v>
      </c>
      <c r="AL149" s="1511"/>
      <c r="AM149" s="1511"/>
      <c r="AN149" s="1511"/>
      <c r="AO149" s="1511"/>
      <c r="AP149" s="1511"/>
      <c r="AQ149" s="1511"/>
      <c r="AR149" s="1511"/>
      <c r="AS149" s="1511"/>
      <c r="AT149" s="1511"/>
      <c r="AU149" s="1511"/>
      <c r="AV149" s="1511"/>
      <c r="AW149" s="1511"/>
      <c r="AX149" s="1511"/>
      <c r="AY149" s="1511"/>
      <c r="AZ149" s="619"/>
      <c r="BA149" s="619"/>
      <c r="BB149" s="619"/>
      <c r="BC149" s="1511"/>
      <c r="BD149" s="1511"/>
      <c r="BE149" s="1511"/>
      <c r="BF149" s="1511"/>
      <c r="BG149" s="1511"/>
      <c r="BH149" s="1511"/>
      <c r="BI149" s="1511"/>
      <c r="BJ149" s="1511"/>
      <c r="BK149" s="1511"/>
      <c r="BL149" s="1511"/>
      <c r="BM149" s="1511"/>
      <c r="BN149" s="1511"/>
      <c r="BO149" s="1511"/>
      <c r="BP149" s="1511"/>
      <c r="BQ149" s="1511"/>
      <c r="BR149" s="619"/>
      <c r="BS149" s="619"/>
      <c r="BT149" s="619"/>
      <c r="BU149" s="1511"/>
      <c r="BV149" s="1511"/>
      <c r="BW149" s="1511"/>
      <c r="BX149" s="1511"/>
      <c r="BY149" s="1511"/>
      <c r="BZ149" s="1511"/>
      <c r="CA149" s="1511"/>
      <c r="CB149" s="1511"/>
      <c r="CC149" s="1511"/>
      <c r="CD149" s="1511"/>
      <c r="CE149" s="1511"/>
      <c r="CF149" s="1511"/>
      <c r="CG149" s="1511"/>
      <c r="CH149" s="1511"/>
      <c r="CI149" s="1511"/>
      <c r="CJ149" s="619"/>
      <c r="CK149" s="619"/>
      <c r="CL149" s="619"/>
      <c r="CM149" s="330">
        <f t="shared" si="6"/>
        <v>613965</v>
      </c>
      <c r="CN149" s="330"/>
      <c r="CO149" s="330"/>
      <c r="CP149" s="330"/>
      <c r="CQ149" s="330"/>
      <c r="CR149" s="330"/>
      <c r="CS149" s="330"/>
      <c r="CT149" s="330"/>
      <c r="CU149" s="330"/>
      <c r="CV149" s="330"/>
      <c r="CW149" s="330"/>
      <c r="CX149" s="330"/>
      <c r="CY149" s="330"/>
      <c r="CZ149" s="330"/>
      <c r="DA149" s="330"/>
      <c r="DB149" s="331"/>
      <c r="DC149" s="331"/>
      <c r="DD149" s="332"/>
      <c r="DF149" s="16"/>
    </row>
    <row r="150" spans="1:110" ht="15" customHeight="1">
      <c r="A150" s="550"/>
      <c r="B150" s="557"/>
      <c r="C150" s="557"/>
      <c r="D150" s="557"/>
      <c r="E150" s="557"/>
      <c r="F150" s="558"/>
      <c r="G150" s="245" t="s">
        <v>7</v>
      </c>
      <c r="H150" s="246"/>
      <c r="I150" s="246"/>
      <c r="J150" s="246"/>
      <c r="K150" s="246"/>
      <c r="L150" s="246"/>
      <c r="M150" s="246"/>
      <c r="N150" s="246"/>
      <c r="O150" s="246"/>
      <c r="P150" s="246"/>
      <c r="Q150" s="246"/>
      <c r="R150" s="246"/>
      <c r="S150" s="246"/>
      <c r="T150" s="246"/>
      <c r="U150" s="246"/>
      <c r="V150" s="246"/>
      <c r="W150" s="246"/>
      <c r="X150" s="246"/>
      <c r="Y150" s="246"/>
      <c r="Z150" s="246"/>
      <c r="AA150" s="513"/>
      <c r="AB150" s="601">
        <v>0</v>
      </c>
      <c r="AC150" s="599"/>
      <c r="AD150" s="600"/>
      <c r="AE150" s="598">
        <v>6</v>
      </c>
      <c r="AF150" s="599"/>
      <c r="AG150" s="600"/>
      <c r="AH150" s="598">
        <v>4</v>
      </c>
      <c r="AI150" s="599"/>
      <c r="AJ150" s="608"/>
      <c r="AK150" s="1511">
        <v>754634</v>
      </c>
      <c r="AL150" s="1511"/>
      <c r="AM150" s="1511"/>
      <c r="AN150" s="1511"/>
      <c r="AO150" s="1511"/>
      <c r="AP150" s="1511"/>
      <c r="AQ150" s="1511"/>
      <c r="AR150" s="1511"/>
      <c r="AS150" s="1511"/>
      <c r="AT150" s="1511"/>
      <c r="AU150" s="1511"/>
      <c r="AV150" s="1511"/>
      <c r="AW150" s="1511"/>
      <c r="AX150" s="1511"/>
      <c r="AY150" s="1511"/>
      <c r="AZ150" s="619"/>
      <c r="BA150" s="619"/>
      <c r="BB150" s="619"/>
      <c r="BC150" s="1511"/>
      <c r="BD150" s="1511"/>
      <c r="BE150" s="1511"/>
      <c r="BF150" s="1511"/>
      <c r="BG150" s="1511"/>
      <c r="BH150" s="1511"/>
      <c r="BI150" s="1511"/>
      <c r="BJ150" s="1511"/>
      <c r="BK150" s="1511"/>
      <c r="BL150" s="1511"/>
      <c r="BM150" s="1511"/>
      <c r="BN150" s="1511"/>
      <c r="BO150" s="1511"/>
      <c r="BP150" s="1511"/>
      <c r="BQ150" s="1511"/>
      <c r="BR150" s="619"/>
      <c r="BS150" s="619"/>
      <c r="BT150" s="619"/>
      <c r="BU150" s="1511"/>
      <c r="BV150" s="1511"/>
      <c r="BW150" s="1511"/>
      <c r="BX150" s="1511"/>
      <c r="BY150" s="1511"/>
      <c r="BZ150" s="1511"/>
      <c r="CA150" s="1511"/>
      <c r="CB150" s="1511"/>
      <c r="CC150" s="1511"/>
      <c r="CD150" s="1511"/>
      <c r="CE150" s="1511"/>
      <c r="CF150" s="1511"/>
      <c r="CG150" s="1511"/>
      <c r="CH150" s="1511"/>
      <c r="CI150" s="1511"/>
      <c r="CJ150" s="619"/>
      <c r="CK150" s="619"/>
      <c r="CL150" s="619"/>
      <c r="CM150" s="330">
        <f t="shared" si="6"/>
        <v>754634</v>
      </c>
      <c r="CN150" s="330"/>
      <c r="CO150" s="330"/>
      <c r="CP150" s="330"/>
      <c r="CQ150" s="330"/>
      <c r="CR150" s="330"/>
      <c r="CS150" s="330"/>
      <c r="CT150" s="330"/>
      <c r="CU150" s="330"/>
      <c r="CV150" s="330"/>
      <c r="CW150" s="330"/>
      <c r="CX150" s="330"/>
      <c r="CY150" s="330"/>
      <c r="CZ150" s="330"/>
      <c r="DA150" s="330"/>
      <c r="DB150" s="331"/>
      <c r="DC150" s="331"/>
      <c r="DD150" s="332"/>
      <c r="DF150" s="16"/>
    </row>
    <row r="151" spans="1:110" ht="15" customHeight="1">
      <c r="A151" s="550"/>
      <c r="B151" s="557"/>
      <c r="C151" s="557"/>
      <c r="D151" s="557"/>
      <c r="E151" s="557"/>
      <c r="F151" s="558"/>
      <c r="G151" s="245" t="s">
        <v>8</v>
      </c>
      <c r="H151" s="246"/>
      <c r="I151" s="246"/>
      <c r="J151" s="246"/>
      <c r="K151" s="246"/>
      <c r="L151" s="246"/>
      <c r="M151" s="246"/>
      <c r="N151" s="246"/>
      <c r="O151" s="246"/>
      <c r="P151" s="246"/>
      <c r="Q151" s="246"/>
      <c r="R151" s="246"/>
      <c r="S151" s="246"/>
      <c r="T151" s="246"/>
      <c r="U151" s="246"/>
      <c r="V151" s="246"/>
      <c r="W151" s="246"/>
      <c r="X151" s="246"/>
      <c r="Y151" s="246"/>
      <c r="Z151" s="246"/>
      <c r="AA151" s="513"/>
      <c r="AB151" s="601">
        <v>0</v>
      </c>
      <c r="AC151" s="599"/>
      <c r="AD151" s="600"/>
      <c r="AE151" s="598">
        <v>7</v>
      </c>
      <c r="AF151" s="599"/>
      <c r="AG151" s="600"/>
      <c r="AH151" s="598">
        <v>4</v>
      </c>
      <c r="AI151" s="599"/>
      <c r="AJ151" s="608"/>
      <c r="AK151" s="1511">
        <v>670493</v>
      </c>
      <c r="AL151" s="1511"/>
      <c r="AM151" s="1511"/>
      <c r="AN151" s="1511"/>
      <c r="AO151" s="1511"/>
      <c r="AP151" s="1511"/>
      <c r="AQ151" s="1511"/>
      <c r="AR151" s="1511"/>
      <c r="AS151" s="1511"/>
      <c r="AT151" s="1511"/>
      <c r="AU151" s="1511"/>
      <c r="AV151" s="1511"/>
      <c r="AW151" s="1511"/>
      <c r="AX151" s="1511"/>
      <c r="AY151" s="1511"/>
      <c r="AZ151" s="619"/>
      <c r="BA151" s="619"/>
      <c r="BB151" s="619"/>
      <c r="BC151" s="1511"/>
      <c r="BD151" s="1511"/>
      <c r="BE151" s="1511"/>
      <c r="BF151" s="1511"/>
      <c r="BG151" s="1511"/>
      <c r="BH151" s="1511"/>
      <c r="BI151" s="1511"/>
      <c r="BJ151" s="1511"/>
      <c r="BK151" s="1511"/>
      <c r="BL151" s="1511"/>
      <c r="BM151" s="1511"/>
      <c r="BN151" s="1511"/>
      <c r="BO151" s="1511"/>
      <c r="BP151" s="1511"/>
      <c r="BQ151" s="1511"/>
      <c r="BR151" s="619"/>
      <c r="BS151" s="619"/>
      <c r="BT151" s="619"/>
      <c r="BU151" s="1511"/>
      <c r="BV151" s="1511"/>
      <c r="BW151" s="1511"/>
      <c r="BX151" s="1511"/>
      <c r="BY151" s="1511"/>
      <c r="BZ151" s="1511"/>
      <c r="CA151" s="1511"/>
      <c r="CB151" s="1511"/>
      <c r="CC151" s="1511"/>
      <c r="CD151" s="1511"/>
      <c r="CE151" s="1511"/>
      <c r="CF151" s="1511"/>
      <c r="CG151" s="1511"/>
      <c r="CH151" s="1511"/>
      <c r="CI151" s="1511"/>
      <c r="CJ151" s="619"/>
      <c r="CK151" s="619"/>
      <c r="CL151" s="619"/>
      <c r="CM151" s="330">
        <f t="shared" si="6"/>
        <v>670493</v>
      </c>
      <c r="CN151" s="330"/>
      <c r="CO151" s="330"/>
      <c r="CP151" s="330"/>
      <c r="CQ151" s="330"/>
      <c r="CR151" s="330"/>
      <c r="CS151" s="330"/>
      <c r="CT151" s="330"/>
      <c r="CU151" s="330"/>
      <c r="CV151" s="330"/>
      <c r="CW151" s="330"/>
      <c r="CX151" s="330"/>
      <c r="CY151" s="330"/>
      <c r="CZ151" s="330"/>
      <c r="DA151" s="330"/>
      <c r="DB151" s="331"/>
      <c r="DC151" s="331"/>
      <c r="DD151" s="332"/>
      <c r="DF151" s="16"/>
    </row>
    <row r="152" spans="1:110" ht="15" customHeight="1">
      <c r="A152" s="550"/>
      <c r="B152" s="557"/>
      <c r="C152" s="557"/>
      <c r="D152" s="557"/>
      <c r="E152" s="557"/>
      <c r="F152" s="558"/>
      <c r="G152" s="245" t="s">
        <v>9</v>
      </c>
      <c r="H152" s="246"/>
      <c r="I152" s="246"/>
      <c r="J152" s="246"/>
      <c r="K152" s="246"/>
      <c r="L152" s="246"/>
      <c r="M152" s="246"/>
      <c r="N152" s="246"/>
      <c r="O152" s="246"/>
      <c r="P152" s="246"/>
      <c r="Q152" s="246"/>
      <c r="R152" s="246"/>
      <c r="S152" s="246"/>
      <c r="T152" s="246"/>
      <c r="U152" s="246"/>
      <c r="V152" s="246"/>
      <c r="W152" s="246"/>
      <c r="X152" s="246"/>
      <c r="Y152" s="246"/>
      <c r="Z152" s="246"/>
      <c r="AA152" s="513"/>
      <c r="AB152" s="601">
        <v>0</v>
      </c>
      <c r="AC152" s="599"/>
      <c r="AD152" s="600"/>
      <c r="AE152" s="598">
        <v>8</v>
      </c>
      <c r="AF152" s="599"/>
      <c r="AG152" s="600"/>
      <c r="AH152" s="598">
        <v>4</v>
      </c>
      <c r="AI152" s="599"/>
      <c r="AJ152" s="608"/>
      <c r="AK152" s="1511">
        <v>647052</v>
      </c>
      <c r="AL152" s="1511"/>
      <c r="AM152" s="1511"/>
      <c r="AN152" s="1511"/>
      <c r="AO152" s="1511"/>
      <c r="AP152" s="1511"/>
      <c r="AQ152" s="1511"/>
      <c r="AR152" s="1511"/>
      <c r="AS152" s="1511"/>
      <c r="AT152" s="1511"/>
      <c r="AU152" s="1511"/>
      <c r="AV152" s="1511"/>
      <c r="AW152" s="1511"/>
      <c r="AX152" s="1511"/>
      <c r="AY152" s="1511"/>
      <c r="AZ152" s="619"/>
      <c r="BA152" s="619"/>
      <c r="BB152" s="619"/>
      <c r="BC152" s="1511"/>
      <c r="BD152" s="1511"/>
      <c r="BE152" s="1511"/>
      <c r="BF152" s="1511"/>
      <c r="BG152" s="1511"/>
      <c r="BH152" s="1511"/>
      <c r="BI152" s="1511"/>
      <c r="BJ152" s="1511"/>
      <c r="BK152" s="1511"/>
      <c r="BL152" s="1511"/>
      <c r="BM152" s="1511"/>
      <c r="BN152" s="1511"/>
      <c r="BO152" s="1511"/>
      <c r="BP152" s="1511"/>
      <c r="BQ152" s="1511"/>
      <c r="BR152" s="619"/>
      <c r="BS152" s="619"/>
      <c r="BT152" s="619"/>
      <c r="BU152" s="1511"/>
      <c r="BV152" s="1511"/>
      <c r="BW152" s="1511"/>
      <c r="BX152" s="1511"/>
      <c r="BY152" s="1511"/>
      <c r="BZ152" s="1511"/>
      <c r="CA152" s="1511"/>
      <c r="CB152" s="1511"/>
      <c r="CC152" s="1511"/>
      <c r="CD152" s="1511"/>
      <c r="CE152" s="1511"/>
      <c r="CF152" s="1511"/>
      <c r="CG152" s="1511"/>
      <c r="CH152" s="1511"/>
      <c r="CI152" s="1511"/>
      <c r="CJ152" s="619"/>
      <c r="CK152" s="619"/>
      <c r="CL152" s="619"/>
      <c r="CM152" s="330">
        <f t="shared" si="6"/>
        <v>647052</v>
      </c>
      <c r="CN152" s="330"/>
      <c r="CO152" s="330"/>
      <c r="CP152" s="330"/>
      <c r="CQ152" s="330"/>
      <c r="CR152" s="330"/>
      <c r="CS152" s="330"/>
      <c r="CT152" s="330"/>
      <c r="CU152" s="330"/>
      <c r="CV152" s="330"/>
      <c r="CW152" s="330"/>
      <c r="CX152" s="330"/>
      <c r="CY152" s="330"/>
      <c r="CZ152" s="330"/>
      <c r="DA152" s="330"/>
      <c r="DB152" s="331"/>
      <c r="DC152" s="331"/>
      <c r="DD152" s="332"/>
      <c r="DF152" s="16"/>
    </row>
    <row r="153" spans="1:110" ht="15" customHeight="1">
      <c r="A153" s="550"/>
      <c r="B153" s="557"/>
      <c r="C153" s="557"/>
      <c r="D153" s="557"/>
      <c r="E153" s="557"/>
      <c r="F153" s="558"/>
      <c r="G153" s="245" t="s">
        <v>10</v>
      </c>
      <c r="H153" s="246"/>
      <c r="I153" s="246"/>
      <c r="J153" s="246"/>
      <c r="K153" s="246"/>
      <c r="L153" s="246"/>
      <c r="M153" s="246"/>
      <c r="N153" s="246"/>
      <c r="O153" s="246"/>
      <c r="P153" s="246"/>
      <c r="Q153" s="246"/>
      <c r="R153" s="246"/>
      <c r="S153" s="246"/>
      <c r="T153" s="246"/>
      <c r="U153" s="246"/>
      <c r="V153" s="246"/>
      <c r="W153" s="246"/>
      <c r="X153" s="246"/>
      <c r="Y153" s="246"/>
      <c r="Z153" s="246"/>
      <c r="AA153" s="513"/>
      <c r="AB153" s="601">
        <v>0</v>
      </c>
      <c r="AC153" s="599"/>
      <c r="AD153" s="600"/>
      <c r="AE153" s="598">
        <v>9</v>
      </c>
      <c r="AF153" s="599"/>
      <c r="AG153" s="600"/>
      <c r="AH153" s="598">
        <v>4</v>
      </c>
      <c r="AI153" s="599"/>
      <c r="AJ153" s="608"/>
      <c r="AK153" s="1511">
        <v>1056445</v>
      </c>
      <c r="AL153" s="1511"/>
      <c r="AM153" s="1511"/>
      <c r="AN153" s="1511"/>
      <c r="AO153" s="1511"/>
      <c r="AP153" s="1511"/>
      <c r="AQ153" s="1511"/>
      <c r="AR153" s="1511"/>
      <c r="AS153" s="1511"/>
      <c r="AT153" s="1511"/>
      <c r="AU153" s="1511"/>
      <c r="AV153" s="1511"/>
      <c r="AW153" s="1511"/>
      <c r="AX153" s="1511"/>
      <c r="AY153" s="1511"/>
      <c r="AZ153" s="619"/>
      <c r="BA153" s="619"/>
      <c r="BB153" s="619"/>
      <c r="BC153" s="1511"/>
      <c r="BD153" s="1511"/>
      <c r="BE153" s="1511"/>
      <c r="BF153" s="1511"/>
      <c r="BG153" s="1511"/>
      <c r="BH153" s="1511"/>
      <c r="BI153" s="1511"/>
      <c r="BJ153" s="1511"/>
      <c r="BK153" s="1511"/>
      <c r="BL153" s="1511"/>
      <c r="BM153" s="1511"/>
      <c r="BN153" s="1511"/>
      <c r="BO153" s="1511"/>
      <c r="BP153" s="1511"/>
      <c r="BQ153" s="1511"/>
      <c r="BR153" s="619"/>
      <c r="BS153" s="619"/>
      <c r="BT153" s="619"/>
      <c r="BU153" s="1511"/>
      <c r="BV153" s="1511"/>
      <c r="BW153" s="1511"/>
      <c r="BX153" s="1511"/>
      <c r="BY153" s="1511"/>
      <c r="BZ153" s="1511"/>
      <c r="CA153" s="1511"/>
      <c r="CB153" s="1511"/>
      <c r="CC153" s="1511"/>
      <c r="CD153" s="1511"/>
      <c r="CE153" s="1511"/>
      <c r="CF153" s="1511"/>
      <c r="CG153" s="1511"/>
      <c r="CH153" s="1511"/>
      <c r="CI153" s="1511"/>
      <c r="CJ153" s="619"/>
      <c r="CK153" s="619"/>
      <c r="CL153" s="619"/>
      <c r="CM153" s="330">
        <f t="shared" si="6"/>
        <v>1056445</v>
      </c>
      <c r="CN153" s="330"/>
      <c r="CO153" s="330"/>
      <c r="CP153" s="330"/>
      <c r="CQ153" s="330"/>
      <c r="CR153" s="330"/>
      <c r="CS153" s="330"/>
      <c r="CT153" s="330"/>
      <c r="CU153" s="330"/>
      <c r="CV153" s="330"/>
      <c r="CW153" s="330"/>
      <c r="CX153" s="330"/>
      <c r="CY153" s="330"/>
      <c r="CZ153" s="330"/>
      <c r="DA153" s="330"/>
      <c r="DB153" s="331"/>
      <c r="DC153" s="331"/>
      <c r="DD153" s="332"/>
      <c r="DF153" s="16"/>
    </row>
    <row r="154" spans="1:110" ht="15" customHeight="1" thickBot="1">
      <c r="A154" s="550"/>
      <c r="B154" s="557"/>
      <c r="C154" s="557"/>
      <c r="D154" s="557"/>
      <c r="E154" s="557"/>
      <c r="F154" s="558"/>
      <c r="G154" s="245" t="s">
        <v>378</v>
      </c>
      <c r="H154" s="246"/>
      <c r="I154" s="246"/>
      <c r="J154" s="246"/>
      <c r="K154" s="246"/>
      <c r="L154" s="246"/>
      <c r="M154" s="246"/>
      <c r="N154" s="246"/>
      <c r="O154" s="246"/>
      <c r="P154" s="246"/>
      <c r="Q154" s="246"/>
      <c r="R154" s="246"/>
      <c r="S154" s="246"/>
      <c r="T154" s="246"/>
      <c r="U154" s="246"/>
      <c r="V154" s="246"/>
      <c r="W154" s="246"/>
      <c r="X154" s="246"/>
      <c r="Y154" s="246"/>
      <c r="Z154" s="246"/>
      <c r="AA154" s="513"/>
      <c r="AB154" s="646">
        <v>1</v>
      </c>
      <c r="AC154" s="647"/>
      <c r="AD154" s="648"/>
      <c r="AE154" s="649">
        <v>0</v>
      </c>
      <c r="AF154" s="647"/>
      <c r="AG154" s="648"/>
      <c r="AH154" s="649">
        <v>4</v>
      </c>
      <c r="AI154" s="647"/>
      <c r="AJ154" s="650"/>
      <c r="AK154" s="321">
        <f>SUM(AK145:BB153)</f>
        <v>12877740</v>
      </c>
      <c r="AL154" s="321"/>
      <c r="AM154" s="321"/>
      <c r="AN154" s="321"/>
      <c r="AO154" s="321"/>
      <c r="AP154" s="321"/>
      <c r="AQ154" s="321"/>
      <c r="AR154" s="321"/>
      <c r="AS154" s="321"/>
      <c r="AT154" s="321"/>
      <c r="AU154" s="321"/>
      <c r="AV154" s="321"/>
      <c r="AW154" s="321"/>
      <c r="AX154" s="321"/>
      <c r="AY154" s="321"/>
      <c r="AZ154" s="626"/>
      <c r="BA154" s="626"/>
      <c r="BB154" s="626"/>
      <c r="BC154" s="321">
        <f>SUM(BC145:BT153)</f>
        <v>472</v>
      </c>
      <c r="BD154" s="321"/>
      <c r="BE154" s="321"/>
      <c r="BF154" s="321"/>
      <c r="BG154" s="321"/>
      <c r="BH154" s="321"/>
      <c r="BI154" s="321"/>
      <c r="BJ154" s="321"/>
      <c r="BK154" s="321"/>
      <c r="BL154" s="321"/>
      <c r="BM154" s="321"/>
      <c r="BN154" s="321"/>
      <c r="BO154" s="321"/>
      <c r="BP154" s="321"/>
      <c r="BQ154" s="321"/>
      <c r="BR154" s="626"/>
      <c r="BS154" s="626"/>
      <c r="BT154" s="626"/>
      <c r="BU154" s="321">
        <f>SUM(BU145:CL153)</f>
        <v>0</v>
      </c>
      <c r="BV154" s="321"/>
      <c r="BW154" s="321"/>
      <c r="BX154" s="321"/>
      <c r="BY154" s="321"/>
      <c r="BZ154" s="321"/>
      <c r="CA154" s="321"/>
      <c r="CB154" s="321"/>
      <c r="CC154" s="321"/>
      <c r="CD154" s="321"/>
      <c r="CE154" s="321"/>
      <c r="CF154" s="321"/>
      <c r="CG154" s="321"/>
      <c r="CH154" s="321"/>
      <c r="CI154" s="321"/>
      <c r="CJ154" s="626"/>
      <c r="CK154" s="626"/>
      <c r="CL154" s="626"/>
      <c r="CM154" s="321">
        <f t="shared" si="6"/>
        <v>12878212</v>
      </c>
      <c r="CN154" s="321"/>
      <c r="CO154" s="321"/>
      <c r="CP154" s="321"/>
      <c r="CQ154" s="321"/>
      <c r="CR154" s="321"/>
      <c r="CS154" s="321"/>
      <c r="CT154" s="321"/>
      <c r="CU154" s="321"/>
      <c r="CV154" s="321"/>
      <c r="CW154" s="321"/>
      <c r="CX154" s="321"/>
      <c r="CY154" s="321"/>
      <c r="CZ154" s="321"/>
      <c r="DA154" s="321"/>
      <c r="DB154" s="534"/>
      <c r="DC154" s="534"/>
      <c r="DD154" s="546"/>
      <c r="DF154" s="16"/>
    </row>
    <row r="155" spans="1:110" ht="11.25" customHeight="1" thickBot="1">
      <c r="A155" s="550"/>
      <c r="B155" s="557"/>
      <c r="C155" s="557"/>
      <c r="D155" s="557"/>
      <c r="E155" s="557"/>
      <c r="F155" s="558"/>
      <c r="G155" s="118"/>
      <c r="H155" s="119"/>
      <c r="I155" s="119"/>
      <c r="J155" s="119"/>
      <c r="K155" s="119"/>
      <c r="L155" s="119"/>
      <c r="M155" s="119"/>
      <c r="N155" s="119"/>
      <c r="O155" s="119"/>
      <c r="P155" s="119"/>
      <c r="Q155" s="119"/>
      <c r="R155" s="119"/>
      <c r="S155" s="119"/>
      <c r="T155" s="119"/>
      <c r="U155" s="119"/>
      <c r="V155" s="119"/>
      <c r="W155" s="119"/>
      <c r="X155" s="119"/>
      <c r="Y155" s="119"/>
      <c r="Z155" s="119"/>
      <c r="AA155" s="119"/>
      <c r="AB155" s="32"/>
      <c r="AC155" s="32"/>
      <c r="AD155" s="32"/>
      <c r="AE155" s="32"/>
      <c r="AF155" s="32"/>
      <c r="AG155" s="32"/>
      <c r="AH155" s="32"/>
      <c r="AI155" s="32"/>
      <c r="AJ155" s="32"/>
      <c r="AK155" s="38"/>
      <c r="AL155" s="38"/>
      <c r="AM155" s="38"/>
      <c r="AN155" s="38"/>
      <c r="AO155" s="38"/>
      <c r="AP155" s="38"/>
      <c r="AQ155" s="38"/>
      <c r="AR155" s="38"/>
      <c r="AS155" s="38"/>
      <c r="AT155" s="38"/>
      <c r="AU155" s="38"/>
      <c r="AV155" s="38"/>
      <c r="AW155" s="38"/>
      <c r="AX155" s="38"/>
      <c r="AY155" s="38"/>
      <c r="BC155" s="38"/>
      <c r="BD155" s="38"/>
      <c r="BE155" s="38"/>
      <c r="BF155" s="38"/>
      <c r="BG155" s="38"/>
      <c r="BH155" s="38"/>
      <c r="BI155" s="38"/>
      <c r="BJ155" s="38"/>
      <c r="BK155" s="38"/>
      <c r="BL155" s="38"/>
      <c r="BM155" s="38"/>
      <c r="BN155" s="38"/>
      <c r="BO155" s="38"/>
      <c r="BP155" s="38"/>
      <c r="BQ155" s="38"/>
      <c r="BU155" s="38"/>
      <c r="BV155" s="38"/>
      <c r="BW155" s="38"/>
      <c r="BX155" s="38"/>
      <c r="BY155" s="38"/>
      <c r="BZ155" s="38"/>
      <c r="CA155" s="38"/>
      <c r="CB155" s="38"/>
      <c r="CC155" s="38"/>
      <c r="CD155" s="38"/>
      <c r="CE155" s="38"/>
      <c r="CF155" s="38"/>
      <c r="CG155" s="38"/>
      <c r="CH155" s="38"/>
      <c r="CI155" s="38"/>
      <c r="CM155" s="38"/>
      <c r="CN155" s="38"/>
      <c r="CO155" s="38"/>
      <c r="CP155" s="38"/>
      <c r="CQ155" s="38"/>
      <c r="CR155" s="38"/>
      <c r="CS155" s="38"/>
      <c r="CT155" s="38"/>
      <c r="CU155" s="38"/>
      <c r="CV155" s="38"/>
      <c r="CW155" s="38"/>
      <c r="CX155" s="38"/>
      <c r="CY155" s="38"/>
      <c r="CZ155" s="38"/>
      <c r="DA155" s="38"/>
      <c r="DF155" s="16"/>
    </row>
    <row r="156" spans="1:110" ht="15" customHeight="1">
      <c r="A156" s="550"/>
      <c r="B156" s="557"/>
      <c r="C156" s="557"/>
      <c r="D156" s="557"/>
      <c r="E156" s="557"/>
      <c r="F156" s="558"/>
      <c r="G156" s="245" t="s">
        <v>11</v>
      </c>
      <c r="H156" s="246"/>
      <c r="I156" s="246"/>
      <c r="J156" s="246"/>
      <c r="K156" s="246"/>
      <c r="L156" s="246"/>
      <c r="M156" s="246"/>
      <c r="N156" s="246"/>
      <c r="O156" s="246"/>
      <c r="P156" s="246"/>
      <c r="Q156" s="246"/>
      <c r="R156" s="246"/>
      <c r="S156" s="246"/>
      <c r="T156" s="246"/>
      <c r="U156" s="246"/>
      <c r="V156" s="246"/>
      <c r="W156" s="246"/>
      <c r="X156" s="246"/>
      <c r="Y156" s="246"/>
      <c r="Z156" s="246"/>
      <c r="AA156" s="513"/>
      <c r="AB156" s="606">
        <v>1</v>
      </c>
      <c r="AC156" s="603"/>
      <c r="AD156" s="607"/>
      <c r="AE156" s="602">
        <v>1</v>
      </c>
      <c r="AF156" s="603"/>
      <c r="AG156" s="607"/>
      <c r="AH156" s="602">
        <v>4</v>
      </c>
      <c r="AI156" s="603"/>
      <c r="AJ156" s="604"/>
      <c r="AK156" s="347">
        <f>SUM(AK145:BB147)</f>
        <v>8069095</v>
      </c>
      <c r="AL156" s="347"/>
      <c r="AM156" s="347"/>
      <c r="AN156" s="347"/>
      <c r="AO156" s="347"/>
      <c r="AP156" s="347"/>
      <c r="AQ156" s="347"/>
      <c r="AR156" s="347"/>
      <c r="AS156" s="347"/>
      <c r="AT156" s="347"/>
      <c r="AU156" s="347"/>
      <c r="AV156" s="347"/>
      <c r="AW156" s="347"/>
      <c r="AX156" s="347"/>
      <c r="AY156" s="347"/>
      <c r="AZ156" s="605"/>
      <c r="BA156" s="605"/>
      <c r="BB156" s="605"/>
      <c r="BC156" s="347">
        <f>SUM(BC145:BT147)</f>
        <v>472</v>
      </c>
      <c r="BD156" s="347"/>
      <c r="BE156" s="347"/>
      <c r="BF156" s="347"/>
      <c r="BG156" s="347"/>
      <c r="BH156" s="347"/>
      <c r="BI156" s="347"/>
      <c r="BJ156" s="347"/>
      <c r="BK156" s="347"/>
      <c r="BL156" s="347"/>
      <c r="BM156" s="347"/>
      <c r="BN156" s="347"/>
      <c r="BO156" s="347"/>
      <c r="BP156" s="347"/>
      <c r="BQ156" s="347"/>
      <c r="BR156" s="605"/>
      <c r="BS156" s="605"/>
      <c r="BT156" s="605"/>
      <c r="BU156" s="347">
        <f>SUM(BU145:CL147)</f>
        <v>0</v>
      </c>
      <c r="BV156" s="347"/>
      <c r="BW156" s="347"/>
      <c r="BX156" s="347"/>
      <c r="BY156" s="347"/>
      <c r="BZ156" s="347"/>
      <c r="CA156" s="347"/>
      <c r="CB156" s="347"/>
      <c r="CC156" s="347"/>
      <c r="CD156" s="347"/>
      <c r="CE156" s="347"/>
      <c r="CF156" s="347"/>
      <c r="CG156" s="347"/>
      <c r="CH156" s="347"/>
      <c r="CI156" s="347"/>
      <c r="CJ156" s="605"/>
      <c r="CK156" s="605"/>
      <c r="CL156" s="605"/>
      <c r="CM156" s="347">
        <f>SUM(AK156:CL156)</f>
        <v>8069567</v>
      </c>
      <c r="CN156" s="347"/>
      <c r="CO156" s="347"/>
      <c r="CP156" s="347"/>
      <c r="CQ156" s="347"/>
      <c r="CR156" s="347"/>
      <c r="CS156" s="347"/>
      <c r="CT156" s="347"/>
      <c r="CU156" s="347"/>
      <c r="CV156" s="347"/>
      <c r="CW156" s="347"/>
      <c r="CX156" s="347"/>
      <c r="CY156" s="347"/>
      <c r="CZ156" s="347"/>
      <c r="DA156" s="347"/>
      <c r="DB156" s="605"/>
      <c r="DC156" s="605"/>
      <c r="DD156" s="628"/>
      <c r="DF156" s="16"/>
    </row>
    <row r="157" spans="1:110" ht="15" customHeight="1">
      <c r="A157" s="550"/>
      <c r="B157" s="557"/>
      <c r="C157" s="557"/>
      <c r="D157" s="557"/>
      <c r="E157" s="557"/>
      <c r="F157" s="558"/>
      <c r="G157" s="245" t="s">
        <v>12</v>
      </c>
      <c r="H157" s="246"/>
      <c r="I157" s="246"/>
      <c r="J157" s="246"/>
      <c r="K157" s="246"/>
      <c r="L157" s="246"/>
      <c r="M157" s="246"/>
      <c r="N157" s="246"/>
      <c r="O157" s="246"/>
      <c r="P157" s="246"/>
      <c r="Q157" s="246"/>
      <c r="R157" s="246"/>
      <c r="S157" s="246"/>
      <c r="T157" s="246"/>
      <c r="U157" s="246"/>
      <c r="V157" s="246"/>
      <c r="W157" s="246"/>
      <c r="X157" s="246"/>
      <c r="Y157" s="246"/>
      <c r="Z157" s="246"/>
      <c r="AA157" s="513"/>
      <c r="AB157" s="601">
        <v>1</v>
      </c>
      <c r="AC157" s="599"/>
      <c r="AD157" s="600"/>
      <c r="AE157" s="598">
        <v>2</v>
      </c>
      <c r="AF157" s="599"/>
      <c r="AG157" s="600"/>
      <c r="AH157" s="598">
        <v>4</v>
      </c>
      <c r="AI157" s="599"/>
      <c r="AJ157" s="608"/>
      <c r="AK157" s="330">
        <f>SUM(AK148:BB151)</f>
        <v>3105148</v>
      </c>
      <c r="AL157" s="330"/>
      <c r="AM157" s="330"/>
      <c r="AN157" s="330"/>
      <c r="AO157" s="330"/>
      <c r="AP157" s="330"/>
      <c r="AQ157" s="330"/>
      <c r="AR157" s="330"/>
      <c r="AS157" s="330"/>
      <c r="AT157" s="330"/>
      <c r="AU157" s="330"/>
      <c r="AV157" s="330"/>
      <c r="AW157" s="330"/>
      <c r="AX157" s="330"/>
      <c r="AY157" s="330"/>
      <c r="AZ157" s="619"/>
      <c r="BA157" s="619"/>
      <c r="BB157" s="619"/>
      <c r="BC157" s="330">
        <f>SUM(BC148:BT151)</f>
        <v>0</v>
      </c>
      <c r="BD157" s="330"/>
      <c r="BE157" s="330"/>
      <c r="BF157" s="330"/>
      <c r="BG157" s="330"/>
      <c r="BH157" s="330"/>
      <c r="BI157" s="330"/>
      <c r="BJ157" s="330"/>
      <c r="BK157" s="330"/>
      <c r="BL157" s="330"/>
      <c r="BM157" s="330"/>
      <c r="BN157" s="330"/>
      <c r="BO157" s="330"/>
      <c r="BP157" s="330"/>
      <c r="BQ157" s="330"/>
      <c r="BR157" s="619"/>
      <c r="BS157" s="619"/>
      <c r="BT157" s="619"/>
      <c r="BU157" s="330">
        <f>SUM(BU148:CL151)</f>
        <v>0</v>
      </c>
      <c r="BV157" s="330"/>
      <c r="BW157" s="330"/>
      <c r="BX157" s="330"/>
      <c r="BY157" s="330"/>
      <c r="BZ157" s="330"/>
      <c r="CA157" s="330"/>
      <c r="CB157" s="330"/>
      <c r="CC157" s="330"/>
      <c r="CD157" s="330"/>
      <c r="CE157" s="330"/>
      <c r="CF157" s="330"/>
      <c r="CG157" s="330"/>
      <c r="CH157" s="330"/>
      <c r="CI157" s="330"/>
      <c r="CJ157" s="619"/>
      <c r="CK157" s="619"/>
      <c r="CL157" s="619"/>
      <c r="CM157" s="330">
        <f>SUM(AK157:CL157)</f>
        <v>3105148</v>
      </c>
      <c r="CN157" s="330"/>
      <c r="CO157" s="330"/>
      <c r="CP157" s="330"/>
      <c r="CQ157" s="330"/>
      <c r="CR157" s="330"/>
      <c r="CS157" s="330"/>
      <c r="CT157" s="330"/>
      <c r="CU157" s="330"/>
      <c r="CV157" s="330"/>
      <c r="CW157" s="330"/>
      <c r="CX157" s="330"/>
      <c r="CY157" s="330"/>
      <c r="CZ157" s="330"/>
      <c r="DA157" s="330"/>
      <c r="DB157" s="619"/>
      <c r="DC157" s="619"/>
      <c r="DD157" s="629"/>
      <c r="DF157" s="16"/>
    </row>
    <row r="158" spans="1:110" ht="15" customHeight="1">
      <c r="A158" s="550"/>
      <c r="B158" s="557"/>
      <c r="C158" s="557"/>
      <c r="D158" s="557"/>
      <c r="E158" s="557"/>
      <c r="F158" s="558"/>
      <c r="G158" s="245" t="s">
        <v>9</v>
      </c>
      <c r="H158" s="246"/>
      <c r="I158" s="246"/>
      <c r="J158" s="246"/>
      <c r="K158" s="246"/>
      <c r="L158" s="246"/>
      <c r="M158" s="246"/>
      <c r="N158" s="246"/>
      <c r="O158" s="246"/>
      <c r="P158" s="246"/>
      <c r="Q158" s="246"/>
      <c r="R158" s="246"/>
      <c r="S158" s="246"/>
      <c r="T158" s="246"/>
      <c r="U158" s="246"/>
      <c r="V158" s="246"/>
      <c r="W158" s="246"/>
      <c r="X158" s="246"/>
      <c r="Y158" s="246"/>
      <c r="Z158" s="246"/>
      <c r="AA158" s="513"/>
      <c r="AB158" s="601">
        <v>1</v>
      </c>
      <c r="AC158" s="599"/>
      <c r="AD158" s="600"/>
      <c r="AE158" s="598">
        <v>3</v>
      </c>
      <c r="AF158" s="599"/>
      <c r="AG158" s="600"/>
      <c r="AH158" s="598">
        <v>4</v>
      </c>
      <c r="AI158" s="599"/>
      <c r="AJ158" s="608"/>
      <c r="AK158" s="330">
        <f>AK152</f>
        <v>647052</v>
      </c>
      <c r="AL158" s="330"/>
      <c r="AM158" s="330"/>
      <c r="AN158" s="330"/>
      <c r="AO158" s="330"/>
      <c r="AP158" s="330"/>
      <c r="AQ158" s="330"/>
      <c r="AR158" s="330"/>
      <c r="AS158" s="330"/>
      <c r="AT158" s="330"/>
      <c r="AU158" s="330"/>
      <c r="AV158" s="330"/>
      <c r="AW158" s="330"/>
      <c r="AX158" s="330"/>
      <c r="AY158" s="330"/>
      <c r="AZ158" s="619"/>
      <c r="BA158" s="619"/>
      <c r="BB158" s="619"/>
      <c r="BC158" s="330">
        <f>BC152</f>
        <v>0</v>
      </c>
      <c r="BD158" s="330"/>
      <c r="BE158" s="330"/>
      <c r="BF158" s="330"/>
      <c r="BG158" s="330"/>
      <c r="BH158" s="330"/>
      <c r="BI158" s="330"/>
      <c r="BJ158" s="330"/>
      <c r="BK158" s="330"/>
      <c r="BL158" s="330"/>
      <c r="BM158" s="330"/>
      <c r="BN158" s="330"/>
      <c r="BO158" s="330"/>
      <c r="BP158" s="330"/>
      <c r="BQ158" s="330"/>
      <c r="BR158" s="619"/>
      <c r="BS158" s="619"/>
      <c r="BT158" s="619"/>
      <c r="BU158" s="330">
        <f>BU152</f>
        <v>0</v>
      </c>
      <c r="BV158" s="330"/>
      <c r="BW158" s="330"/>
      <c r="BX158" s="330"/>
      <c r="BY158" s="330"/>
      <c r="BZ158" s="330"/>
      <c r="CA158" s="330"/>
      <c r="CB158" s="330"/>
      <c r="CC158" s="330"/>
      <c r="CD158" s="330"/>
      <c r="CE158" s="330"/>
      <c r="CF158" s="330"/>
      <c r="CG158" s="330"/>
      <c r="CH158" s="330"/>
      <c r="CI158" s="330"/>
      <c r="CJ158" s="619"/>
      <c r="CK158" s="619"/>
      <c r="CL158" s="619"/>
      <c r="CM158" s="330">
        <f>SUM(AK158:CL158)</f>
        <v>647052</v>
      </c>
      <c r="CN158" s="330"/>
      <c r="CO158" s="330"/>
      <c r="CP158" s="330"/>
      <c r="CQ158" s="330"/>
      <c r="CR158" s="330"/>
      <c r="CS158" s="330"/>
      <c r="CT158" s="330"/>
      <c r="CU158" s="330"/>
      <c r="CV158" s="330"/>
      <c r="CW158" s="330"/>
      <c r="CX158" s="330"/>
      <c r="CY158" s="330"/>
      <c r="CZ158" s="330"/>
      <c r="DA158" s="330"/>
      <c r="DB158" s="619"/>
      <c r="DC158" s="619"/>
      <c r="DD158" s="629"/>
      <c r="DF158" s="16"/>
    </row>
    <row r="159" spans="1:110" ht="15" customHeight="1" thickBot="1">
      <c r="A159" s="559"/>
      <c r="B159" s="553"/>
      <c r="C159" s="553"/>
      <c r="D159" s="553"/>
      <c r="E159" s="553"/>
      <c r="F159" s="560"/>
      <c r="G159" s="245" t="s">
        <v>10</v>
      </c>
      <c r="H159" s="246"/>
      <c r="I159" s="246"/>
      <c r="J159" s="246"/>
      <c r="K159" s="246"/>
      <c r="L159" s="246"/>
      <c r="M159" s="246"/>
      <c r="N159" s="246"/>
      <c r="O159" s="246"/>
      <c r="P159" s="246"/>
      <c r="Q159" s="246"/>
      <c r="R159" s="246"/>
      <c r="S159" s="246"/>
      <c r="T159" s="246"/>
      <c r="U159" s="246"/>
      <c r="V159" s="246"/>
      <c r="W159" s="246"/>
      <c r="X159" s="246"/>
      <c r="Y159" s="246"/>
      <c r="Z159" s="246"/>
      <c r="AA159" s="513"/>
      <c r="AB159" s="646">
        <v>1</v>
      </c>
      <c r="AC159" s="647"/>
      <c r="AD159" s="648"/>
      <c r="AE159" s="649">
        <v>4</v>
      </c>
      <c r="AF159" s="647"/>
      <c r="AG159" s="648"/>
      <c r="AH159" s="649">
        <v>4</v>
      </c>
      <c r="AI159" s="647"/>
      <c r="AJ159" s="650"/>
      <c r="AK159" s="321">
        <f>AK153</f>
        <v>1056445</v>
      </c>
      <c r="AL159" s="321"/>
      <c r="AM159" s="321"/>
      <c r="AN159" s="321"/>
      <c r="AO159" s="321"/>
      <c r="AP159" s="321"/>
      <c r="AQ159" s="321"/>
      <c r="AR159" s="321"/>
      <c r="AS159" s="321"/>
      <c r="AT159" s="321"/>
      <c r="AU159" s="321"/>
      <c r="AV159" s="321"/>
      <c r="AW159" s="321"/>
      <c r="AX159" s="321"/>
      <c r="AY159" s="321"/>
      <c r="AZ159" s="626"/>
      <c r="BA159" s="626"/>
      <c r="BB159" s="626"/>
      <c r="BC159" s="321">
        <f>BC153</f>
        <v>0</v>
      </c>
      <c r="BD159" s="321"/>
      <c r="BE159" s="321"/>
      <c r="BF159" s="321"/>
      <c r="BG159" s="321"/>
      <c r="BH159" s="321"/>
      <c r="BI159" s="321"/>
      <c r="BJ159" s="321"/>
      <c r="BK159" s="321"/>
      <c r="BL159" s="321"/>
      <c r="BM159" s="321"/>
      <c r="BN159" s="321"/>
      <c r="BO159" s="321"/>
      <c r="BP159" s="321"/>
      <c r="BQ159" s="321"/>
      <c r="BR159" s="626"/>
      <c r="BS159" s="626"/>
      <c r="BT159" s="626"/>
      <c r="BU159" s="321">
        <f>BU153</f>
        <v>0</v>
      </c>
      <c r="BV159" s="321"/>
      <c r="BW159" s="321"/>
      <c r="BX159" s="321"/>
      <c r="BY159" s="321"/>
      <c r="BZ159" s="321"/>
      <c r="CA159" s="321"/>
      <c r="CB159" s="321"/>
      <c r="CC159" s="321"/>
      <c r="CD159" s="321"/>
      <c r="CE159" s="321"/>
      <c r="CF159" s="321"/>
      <c r="CG159" s="321"/>
      <c r="CH159" s="321"/>
      <c r="CI159" s="321"/>
      <c r="CJ159" s="626"/>
      <c r="CK159" s="626"/>
      <c r="CL159" s="626"/>
      <c r="CM159" s="321">
        <f>SUM(AK159:CL159)</f>
        <v>1056445</v>
      </c>
      <c r="CN159" s="321"/>
      <c r="CO159" s="321"/>
      <c r="CP159" s="321"/>
      <c r="CQ159" s="321"/>
      <c r="CR159" s="321"/>
      <c r="CS159" s="321"/>
      <c r="CT159" s="321"/>
      <c r="CU159" s="321"/>
      <c r="CV159" s="321"/>
      <c r="CW159" s="321"/>
      <c r="CX159" s="321"/>
      <c r="CY159" s="321"/>
      <c r="CZ159" s="321"/>
      <c r="DA159" s="321"/>
      <c r="DB159" s="626"/>
      <c r="DC159" s="626"/>
      <c r="DD159" s="627"/>
      <c r="DF159" s="16"/>
    </row>
    <row r="160" spans="1:110" ht="11.25" customHeight="1" thickBot="1">
      <c r="M160" s="16"/>
      <c r="R160" s="16"/>
      <c r="U160" s="17"/>
      <c r="V160" s="17"/>
      <c r="W160" s="17"/>
      <c r="AB160" s="32"/>
      <c r="AC160" s="32"/>
      <c r="AD160" s="32"/>
      <c r="AE160" s="32"/>
      <c r="AF160" s="32"/>
      <c r="AG160" s="32"/>
      <c r="AH160" s="32"/>
      <c r="AI160" s="32"/>
      <c r="AJ160" s="32"/>
      <c r="AK160" s="33"/>
      <c r="AL160" s="33"/>
      <c r="AM160" s="33"/>
      <c r="AN160" s="33"/>
      <c r="AO160" s="33"/>
      <c r="AP160" s="33"/>
      <c r="AQ160" s="33"/>
      <c r="AR160" s="33"/>
      <c r="AS160" s="33"/>
      <c r="AT160" s="33"/>
      <c r="AU160" s="33"/>
      <c r="AV160" s="33"/>
      <c r="AW160" s="33"/>
      <c r="AX160" s="33"/>
      <c r="AY160" s="33"/>
      <c r="BC160" s="33"/>
      <c r="BD160" s="33"/>
      <c r="BE160" s="33"/>
      <c r="BF160" s="33"/>
      <c r="BG160" s="33"/>
      <c r="BH160" s="33"/>
      <c r="BI160" s="33"/>
      <c r="BJ160" s="33"/>
      <c r="BK160" s="33"/>
      <c r="BL160" s="33"/>
      <c r="BM160" s="33"/>
      <c r="BN160" s="33"/>
      <c r="BO160" s="33"/>
      <c r="BP160" s="33"/>
      <c r="BQ160" s="33"/>
      <c r="BU160" s="33"/>
      <c r="BV160" s="33"/>
      <c r="BW160" s="33"/>
      <c r="BX160" s="33"/>
      <c r="BY160" s="33"/>
      <c r="BZ160" s="33"/>
      <c r="CA160" s="33"/>
      <c r="CB160" s="33"/>
      <c r="CC160" s="33"/>
      <c r="CD160" s="33"/>
      <c r="CE160" s="33"/>
      <c r="CF160" s="33"/>
      <c r="CG160" s="33"/>
      <c r="CH160" s="33"/>
      <c r="CI160" s="33"/>
      <c r="CM160" s="33"/>
      <c r="CN160" s="33"/>
      <c r="CO160" s="33"/>
      <c r="CP160" s="33"/>
      <c r="CQ160" s="33"/>
      <c r="CR160" s="33"/>
      <c r="CS160" s="33"/>
      <c r="CT160" s="33"/>
      <c r="CU160" s="33"/>
      <c r="CV160" s="33"/>
      <c r="CW160" s="33"/>
      <c r="CX160" s="33"/>
      <c r="CY160" s="33"/>
      <c r="CZ160" s="33"/>
      <c r="DA160" s="33"/>
      <c r="DF160" s="16"/>
    </row>
    <row r="161" spans="1:137" ht="15" customHeight="1">
      <c r="A161" s="433" t="s">
        <v>14</v>
      </c>
      <c r="B161" s="547"/>
      <c r="C161" s="547"/>
      <c r="D161" s="434" t="s">
        <v>15</v>
      </c>
      <c r="E161" s="434"/>
      <c r="F161" s="435"/>
      <c r="G161" s="245" t="s">
        <v>858</v>
      </c>
      <c r="H161" s="246"/>
      <c r="I161" s="246"/>
      <c r="J161" s="246"/>
      <c r="K161" s="246"/>
      <c r="L161" s="246"/>
      <c r="M161" s="246"/>
      <c r="N161" s="246"/>
      <c r="O161" s="246"/>
      <c r="P161" s="246"/>
      <c r="Q161" s="246"/>
      <c r="R161" s="246"/>
      <c r="S161" s="246"/>
      <c r="T161" s="246"/>
      <c r="U161" s="246"/>
      <c r="V161" s="246"/>
      <c r="W161" s="246"/>
      <c r="X161" s="246"/>
      <c r="Y161" s="246"/>
      <c r="Z161" s="246"/>
      <c r="AA161" s="513"/>
      <c r="AB161" s="606">
        <v>1</v>
      </c>
      <c r="AC161" s="603"/>
      <c r="AD161" s="607"/>
      <c r="AE161" s="602">
        <v>5</v>
      </c>
      <c r="AF161" s="603"/>
      <c r="AG161" s="607"/>
      <c r="AH161" s="602">
        <v>4</v>
      </c>
      <c r="AI161" s="603"/>
      <c r="AJ161" s="604"/>
      <c r="AK161" s="1504">
        <v>11174207</v>
      </c>
      <c r="AL161" s="1504"/>
      <c r="AM161" s="1504"/>
      <c r="AN161" s="1504"/>
      <c r="AO161" s="1504"/>
      <c r="AP161" s="1504"/>
      <c r="AQ161" s="1504"/>
      <c r="AR161" s="1504"/>
      <c r="AS161" s="1504"/>
      <c r="AT161" s="1504"/>
      <c r="AU161" s="1504"/>
      <c r="AV161" s="1504"/>
      <c r="AW161" s="1504"/>
      <c r="AX161" s="1504"/>
      <c r="AY161" s="1504"/>
      <c r="AZ161" s="605"/>
      <c r="BA161" s="605"/>
      <c r="BB161" s="605"/>
      <c r="BC161" s="1504">
        <v>472</v>
      </c>
      <c r="BD161" s="1504"/>
      <c r="BE161" s="1504"/>
      <c r="BF161" s="1504"/>
      <c r="BG161" s="1504"/>
      <c r="BH161" s="1504"/>
      <c r="BI161" s="1504"/>
      <c r="BJ161" s="1504"/>
      <c r="BK161" s="1504"/>
      <c r="BL161" s="1504"/>
      <c r="BM161" s="1504"/>
      <c r="BN161" s="1504"/>
      <c r="BO161" s="1504"/>
      <c r="BP161" s="1504"/>
      <c r="BQ161" s="1504"/>
      <c r="BR161" s="605"/>
      <c r="BS161" s="605"/>
      <c r="BT161" s="605"/>
      <c r="BU161" s="1504"/>
      <c r="BV161" s="1504"/>
      <c r="BW161" s="1504"/>
      <c r="BX161" s="1504"/>
      <c r="BY161" s="1504"/>
      <c r="BZ161" s="1504"/>
      <c r="CA161" s="1504"/>
      <c r="CB161" s="1504"/>
      <c r="CC161" s="1504"/>
      <c r="CD161" s="1504"/>
      <c r="CE161" s="1504"/>
      <c r="CF161" s="1504"/>
      <c r="CG161" s="1504"/>
      <c r="CH161" s="1504"/>
      <c r="CI161" s="1504"/>
      <c r="CJ161" s="605"/>
      <c r="CK161" s="605"/>
      <c r="CL161" s="605"/>
      <c r="CM161" s="347">
        <f>SUM(AK161:CL161)</f>
        <v>11174679</v>
      </c>
      <c r="CN161" s="347"/>
      <c r="CO161" s="347"/>
      <c r="CP161" s="347"/>
      <c r="CQ161" s="347"/>
      <c r="CR161" s="347"/>
      <c r="CS161" s="347"/>
      <c r="CT161" s="347"/>
      <c r="CU161" s="347"/>
      <c r="CV161" s="347"/>
      <c r="CW161" s="347"/>
      <c r="CX161" s="347"/>
      <c r="CY161" s="347"/>
      <c r="CZ161" s="347"/>
      <c r="DA161" s="347"/>
      <c r="DB161" s="348"/>
      <c r="DC161" s="348"/>
      <c r="DD161" s="349"/>
      <c r="DF161" s="16"/>
    </row>
    <row r="162" spans="1:137" ht="15" customHeight="1">
      <c r="A162" s="548"/>
      <c r="B162" s="549"/>
      <c r="C162" s="549"/>
      <c r="D162" s="551"/>
      <c r="E162" s="551"/>
      <c r="F162" s="552"/>
      <c r="G162" s="505" t="s">
        <v>317</v>
      </c>
      <c r="H162" s="506"/>
      <c r="I162" s="506"/>
      <c r="J162" s="506"/>
      <c r="K162" s="506"/>
      <c r="L162" s="506"/>
      <c r="M162" s="506"/>
      <c r="N162" s="506"/>
      <c r="O162" s="506"/>
      <c r="P162" s="506"/>
      <c r="Q162" s="506"/>
      <c r="R162" s="506"/>
      <c r="S162" s="506"/>
      <c r="T162" s="506"/>
      <c r="U162" s="506"/>
      <c r="V162" s="506"/>
      <c r="W162" s="506"/>
      <c r="X162" s="506"/>
      <c r="Y162" s="506"/>
      <c r="Z162" s="506"/>
      <c r="AA162" s="507"/>
      <c r="AB162" s="601">
        <v>1</v>
      </c>
      <c r="AC162" s="599"/>
      <c r="AD162" s="600"/>
      <c r="AE162" s="598">
        <v>6</v>
      </c>
      <c r="AF162" s="599"/>
      <c r="AG162" s="600"/>
      <c r="AH162" s="598">
        <v>4</v>
      </c>
      <c r="AI162" s="599"/>
      <c r="AJ162" s="608"/>
      <c r="AK162" s="1511">
        <v>647052</v>
      </c>
      <c r="AL162" s="1511"/>
      <c r="AM162" s="1511"/>
      <c r="AN162" s="1511"/>
      <c r="AO162" s="1511"/>
      <c r="AP162" s="1511"/>
      <c r="AQ162" s="1511"/>
      <c r="AR162" s="1511"/>
      <c r="AS162" s="1511"/>
      <c r="AT162" s="1511"/>
      <c r="AU162" s="1511"/>
      <c r="AV162" s="1511"/>
      <c r="AW162" s="1511"/>
      <c r="AX162" s="1511"/>
      <c r="AY162" s="1511"/>
      <c r="AZ162" s="619"/>
      <c r="BA162" s="619"/>
      <c r="BB162" s="619"/>
      <c r="BC162" s="1511"/>
      <c r="BD162" s="1511"/>
      <c r="BE162" s="1511"/>
      <c r="BF162" s="1511"/>
      <c r="BG162" s="1511"/>
      <c r="BH162" s="1511"/>
      <c r="BI162" s="1511"/>
      <c r="BJ162" s="1511"/>
      <c r="BK162" s="1511"/>
      <c r="BL162" s="1511"/>
      <c r="BM162" s="1511"/>
      <c r="BN162" s="1511"/>
      <c r="BO162" s="1511"/>
      <c r="BP162" s="1511"/>
      <c r="BQ162" s="1511"/>
      <c r="BR162" s="619"/>
      <c r="BS162" s="619"/>
      <c r="BT162" s="619"/>
      <c r="BU162" s="1511"/>
      <c r="BV162" s="1511"/>
      <c r="BW162" s="1511"/>
      <c r="BX162" s="1511"/>
      <c r="BY162" s="1511"/>
      <c r="BZ162" s="1511"/>
      <c r="CA162" s="1511"/>
      <c r="CB162" s="1511"/>
      <c r="CC162" s="1511"/>
      <c r="CD162" s="1511"/>
      <c r="CE162" s="1511"/>
      <c r="CF162" s="1511"/>
      <c r="CG162" s="1511"/>
      <c r="CH162" s="1511"/>
      <c r="CI162" s="1511"/>
      <c r="CJ162" s="619"/>
      <c r="CK162" s="619"/>
      <c r="CL162" s="619"/>
      <c r="CM162" s="330">
        <f>SUM(AK162:CL162)</f>
        <v>647052</v>
      </c>
      <c r="CN162" s="330"/>
      <c r="CO162" s="330"/>
      <c r="CP162" s="330"/>
      <c r="CQ162" s="330"/>
      <c r="CR162" s="330"/>
      <c r="CS162" s="330"/>
      <c r="CT162" s="330"/>
      <c r="CU162" s="330"/>
      <c r="CV162" s="330"/>
      <c r="CW162" s="330"/>
      <c r="CX162" s="330"/>
      <c r="CY162" s="330"/>
      <c r="CZ162" s="330"/>
      <c r="DA162" s="330"/>
      <c r="DB162" s="331"/>
      <c r="DC162" s="331"/>
      <c r="DD162" s="332"/>
      <c r="DF162" s="16"/>
    </row>
    <row r="163" spans="1:137" ht="15" customHeight="1">
      <c r="A163" s="550"/>
      <c r="B163" s="549"/>
      <c r="C163" s="549"/>
      <c r="D163" s="551"/>
      <c r="E163" s="551"/>
      <c r="F163" s="552"/>
      <c r="G163" s="731" t="s">
        <v>333</v>
      </c>
      <c r="H163" s="732"/>
      <c r="I163" s="732"/>
      <c r="J163" s="732"/>
      <c r="K163" s="732"/>
      <c r="L163" s="732"/>
      <c r="M163" s="732"/>
      <c r="N163" s="732"/>
      <c r="O163" s="732"/>
      <c r="P163" s="732"/>
      <c r="Q163" s="732"/>
      <c r="R163" s="732"/>
      <c r="S163" s="732"/>
      <c r="T163" s="732"/>
      <c r="U163" s="732"/>
      <c r="V163" s="732"/>
      <c r="W163" s="732"/>
      <c r="X163" s="732"/>
      <c r="Y163" s="732"/>
      <c r="Z163" s="732"/>
      <c r="AA163" s="732"/>
      <c r="AB163" s="601">
        <v>1</v>
      </c>
      <c r="AC163" s="599"/>
      <c r="AD163" s="600"/>
      <c r="AE163" s="598">
        <v>7</v>
      </c>
      <c r="AF163" s="599"/>
      <c r="AG163" s="600"/>
      <c r="AH163" s="598">
        <v>4</v>
      </c>
      <c r="AI163" s="599"/>
      <c r="AJ163" s="608"/>
      <c r="AK163" s="1511">
        <v>1056445</v>
      </c>
      <c r="AL163" s="1511"/>
      <c r="AM163" s="1511"/>
      <c r="AN163" s="1511"/>
      <c r="AO163" s="1511"/>
      <c r="AP163" s="1511"/>
      <c r="AQ163" s="1511"/>
      <c r="AR163" s="1511"/>
      <c r="AS163" s="1511"/>
      <c r="AT163" s="1511"/>
      <c r="AU163" s="1511"/>
      <c r="AV163" s="1511"/>
      <c r="AW163" s="1511"/>
      <c r="AX163" s="1511"/>
      <c r="AY163" s="1511"/>
      <c r="AZ163" s="619"/>
      <c r="BA163" s="619"/>
      <c r="BB163" s="619"/>
      <c r="BC163" s="1511"/>
      <c r="BD163" s="1511"/>
      <c r="BE163" s="1511"/>
      <c r="BF163" s="1511"/>
      <c r="BG163" s="1511"/>
      <c r="BH163" s="1511"/>
      <c r="BI163" s="1511"/>
      <c r="BJ163" s="1511"/>
      <c r="BK163" s="1511"/>
      <c r="BL163" s="1511"/>
      <c r="BM163" s="1511"/>
      <c r="BN163" s="1511"/>
      <c r="BO163" s="1511"/>
      <c r="BP163" s="1511"/>
      <c r="BQ163" s="1511"/>
      <c r="BR163" s="619"/>
      <c r="BS163" s="619"/>
      <c r="BT163" s="619"/>
      <c r="BU163" s="1511"/>
      <c r="BV163" s="1511"/>
      <c r="BW163" s="1511"/>
      <c r="BX163" s="1511"/>
      <c r="BY163" s="1511"/>
      <c r="BZ163" s="1511"/>
      <c r="CA163" s="1511"/>
      <c r="CB163" s="1511"/>
      <c r="CC163" s="1511"/>
      <c r="CD163" s="1511"/>
      <c r="CE163" s="1511"/>
      <c r="CF163" s="1511"/>
      <c r="CG163" s="1511"/>
      <c r="CH163" s="1511"/>
      <c r="CI163" s="1511"/>
      <c r="CJ163" s="619"/>
      <c r="CK163" s="619"/>
      <c r="CL163" s="619"/>
      <c r="CM163" s="330">
        <f>SUM(AK163:CL163)</f>
        <v>1056445</v>
      </c>
      <c r="CN163" s="330"/>
      <c r="CO163" s="330"/>
      <c r="CP163" s="330"/>
      <c r="CQ163" s="330"/>
      <c r="CR163" s="330"/>
      <c r="CS163" s="330"/>
      <c r="CT163" s="330"/>
      <c r="CU163" s="330"/>
      <c r="CV163" s="330"/>
      <c r="CW163" s="330"/>
      <c r="CX163" s="330"/>
      <c r="CY163" s="330"/>
      <c r="CZ163" s="330"/>
      <c r="DA163" s="330"/>
      <c r="DB163" s="331"/>
      <c r="DC163" s="331"/>
      <c r="DD163" s="332"/>
      <c r="DF163" s="16"/>
    </row>
    <row r="164" spans="1:137" ht="15" customHeight="1" thickBot="1">
      <c r="A164" s="436"/>
      <c r="B164" s="553"/>
      <c r="C164" s="553"/>
      <c r="D164" s="437"/>
      <c r="E164" s="437"/>
      <c r="F164" s="438"/>
      <c r="G164" s="245" t="s">
        <v>378</v>
      </c>
      <c r="H164" s="246"/>
      <c r="I164" s="246"/>
      <c r="J164" s="246"/>
      <c r="K164" s="246"/>
      <c r="L164" s="246"/>
      <c r="M164" s="246"/>
      <c r="N164" s="246"/>
      <c r="O164" s="246"/>
      <c r="P164" s="246"/>
      <c r="Q164" s="246"/>
      <c r="R164" s="246"/>
      <c r="S164" s="246"/>
      <c r="T164" s="246"/>
      <c r="U164" s="246"/>
      <c r="V164" s="246"/>
      <c r="W164" s="246"/>
      <c r="X164" s="246"/>
      <c r="Y164" s="246"/>
      <c r="Z164" s="246"/>
      <c r="AA164" s="513"/>
      <c r="AB164" s="646">
        <v>1</v>
      </c>
      <c r="AC164" s="647"/>
      <c r="AD164" s="648"/>
      <c r="AE164" s="649">
        <v>8</v>
      </c>
      <c r="AF164" s="647"/>
      <c r="AG164" s="648"/>
      <c r="AH164" s="649">
        <v>4</v>
      </c>
      <c r="AI164" s="647"/>
      <c r="AJ164" s="650"/>
      <c r="AK164" s="321">
        <f>SUM(AK161:BB163)</f>
        <v>12877704</v>
      </c>
      <c r="AL164" s="321"/>
      <c r="AM164" s="321"/>
      <c r="AN164" s="321"/>
      <c r="AO164" s="321"/>
      <c r="AP164" s="321"/>
      <c r="AQ164" s="321"/>
      <c r="AR164" s="321"/>
      <c r="AS164" s="321"/>
      <c r="AT164" s="321"/>
      <c r="AU164" s="321"/>
      <c r="AV164" s="321"/>
      <c r="AW164" s="321"/>
      <c r="AX164" s="321"/>
      <c r="AY164" s="321"/>
      <c r="AZ164" s="626"/>
      <c r="BA164" s="626"/>
      <c r="BB164" s="626"/>
      <c r="BC164" s="321">
        <f>SUM(BC161:BT163)</f>
        <v>472</v>
      </c>
      <c r="BD164" s="321"/>
      <c r="BE164" s="321"/>
      <c r="BF164" s="321"/>
      <c r="BG164" s="321"/>
      <c r="BH164" s="321"/>
      <c r="BI164" s="321"/>
      <c r="BJ164" s="321"/>
      <c r="BK164" s="321"/>
      <c r="BL164" s="321"/>
      <c r="BM164" s="321"/>
      <c r="BN164" s="321"/>
      <c r="BO164" s="321"/>
      <c r="BP164" s="321"/>
      <c r="BQ164" s="321"/>
      <c r="BR164" s="626"/>
      <c r="BS164" s="626"/>
      <c r="BT164" s="626"/>
      <c r="BU164" s="321">
        <f>SUM(BU161:CL163)</f>
        <v>0</v>
      </c>
      <c r="BV164" s="321"/>
      <c r="BW164" s="321"/>
      <c r="BX164" s="321"/>
      <c r="BY164" s="321"/>
      <c r="BZ164" s="321"/>
      <c r="CA164" s="321"/>
      <c r="CB164" s="321"/>
      <c r="CC164" s="321"/>
      <c r="CD164" s="321"/>
      <c r="CE164" s="321"/>
      <c r="CF164" s="321"/>
      <c r="CG164" s="321"/>
      <c r="CH164" s="321"/>
      <c r="CI164" s="321"/>
      <c r="CJ164" s="626"/>
      <c r="CK164" s="626"/>
      <c r="CL164" s="626"/>
      <c r="CM164" s="321">
        <f>SUM(AK164:CL164)</f>
        <v>12878176</v>
      </c>
      <c r="CN164" s="321"/>
      <c r="CO164" s="321"/>
      <c r="CP164" s="321"/>
      <c r="CQ164" s="321"/>
      <c r="CR164" s="321"/>
      <c r="CS164" s="321"/>
      <c r="CT164" s="321"/>
      <c r="CU164" s="321"/>
      <c r="CV164" s="321"/>
      <c r="CW164" s="321"/>
      <c r="CX164" s="321"/>
      <c r="CY164" s="321"/>
      <c r="CZ164" s="321"/>
      <c r="DA164" s="321"/>
      <c r="DB164" s="534"/>
      <c r="DC164" s="534"/>
      <c r="DD164" s="546"/>
      <c r="DF164" s="16"/>
    </row>
    <row r="165" spans="1:137" s="17" customFormat="1" ht="15" customHeight="1">
      <c r="A165" s="35"/>
      <c r="B165" s="40"/>
      <c r="C165" s="40"/>
      <c r="D165" s="36"/>
      <c r="E165" s="36"/>
      <c r="F165" s="36"/>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37"/>
      <c r="AC165" s="37"/>
      <c r="AD165" s="37"/>
      <c r="AE165" s="37"/>
      <c r="AF165" s="37"/>
      <c r="AG165" s="37"/>
      <c r="AH165" s="37"/>
      <c r="AI165" s="37"/>
      <c r="AJ165" s="37"/>
      <c r="AK165" s="143"/>
      <c r="AL165" s="41"/>
      <c r="AM165" s="41"/>
      <c r="AN165" s="41"/>
      <c r="AO165" s="41"/>
      <c r="AP165" s="41"/>
      <c r="AQ165" s="41"/>
      <c r="AR165" s="41"/>
      <c r="AS165" s="41"/>
      <c r="AT165" s="143"/>
      <c r="AU165" s="41"/>
      <c r="AV165" s="41"/>
      <c r="AW165" s="41"/>
      <c r="AX165" s="41"/>
      <c r="AY165" s="41"/>
      <c r="AZ165" s="41"/>
      <c r="BA165" s="41"/>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4"/>
      <c r="BW165" s="144"/>
      <c r="BX165" s="144"/>
      <c r="BY165" s="144"/>
      <c r="BZ165" s="144"/>
      <c r="CA165" s="144"/>
      <c r="CB165" s="144"/>
      <c r="CC165" s="144"/>
      <c r="CD165" s="144"/>
      <c r="CE165" s="37"/>
      <c r="CF165" s="37"/>
      <c r="CG165" s="37"/>
      <c r="CH165" s="37"/>
      <c r="CI165" s="37"/>
      <c r="CJ165" s="37"/>
      <c r="CK165" s="37"/>
      <c r="CL165" s="37"/>
      <c r="CM165" s="37"/>
      <c r="CN165" s="143"/>
      <c r="CO165" s="144"/>
      <c r="CP165" s="144"/>
      <c r="CQ165" s="144"/>
      <c r="CR165" s="144"/>
      <c r="CS165" s="144"/>
      <c r="CT165" s="144"/>
      <c r="CU165" s="144"/>
      <c r="CV165" s="144"/>
      <c r="CW165" s="144"/>
      <c r="CX165" s="143"/>
      <c r="CY165" s="143"/>
      <c r="CZ165" s="143"/>
      <c r="DA165" s="143"/>
      <c r="DB165" s="143"/>
      <c r="DC165" s="143"/>
      <c r="DD165" s="143"/>
      <c r="DE165" s="143"/>
      <c r="DF165" s="143"/>
      <c r="DG165" s="143"/>
      <c r="DH165" s="143"/>
      <c r="DI165" s="143"/>
      <c r="DJ165" s="143"/>
      <c r="DK165" s="143"/>
      <c r="DL165" s="143"/>
      <c r="DM165" s="143"/>
      <c r="DN165" s="143"/>
      <c r="DO165" s="143"/>
      <c r="DP165" s="143"/>
      <c r="DQ165" s="143"/>
      <c r="DR165" s="143"/>
      <c r="DS165" s="143"/>
      <c r="DT165" s="143"/>
      <c r="DU165" s="143"/>
      <c r="DV165" s="143"/>
      <c r="DW165" s="143"/>
      <c r="DX165" s="143"/>
      <c r="DY165" s="143"/>
      <c r="DZ165" s="143"/>
      <c r="EA165" s="143"/>
      <c r="EB165" s="143"/>
      <c r="EC165" s="143"/>
      <c r="ED165" s="143"/>
      <c r="EE165" s="143"/>
      <c r="EF165" s="143"/>
      <c r="EG165" s="143"/>
    </row>
    <row r="166" spans="1:137" s="152" customFormat="1" ht="12.75" customHeight="1">
      <c r="A166" s="631"/>
      <c r="B166" s="631"/>
      <c r="C166" s="631"/>
      <c r="D166" s="631"/>
      <c r="E166" s="631"/>
      <c r="F166" s="631"/>
      <c r="G166" s="632"/>
      <c r="H166" s="633" t="s">
        <v>62</v>
      </c>
      <c r="I166" s="266"/>
      <c r="J166" s="266"/>
      <c r="K166" s="266"/>
      <c r="L166" s="266"/>
      <c r="M166" s="266"/>
      <c r="N166" s="266"/>
      <c r="O166" s="266"/>
      <c r="P166" s="266"/>
      <c r="Q166" s="266"/>
      <c r="R166" s="266"/>
      <c r="S166" s="266"/>
      <c r="T166" s="266"/>
      <c r="U166" s="266"/>
      <c r="V166" s="266"/>
      <c r="W166" s="266"/>
      <c r="X166" s="266"/>
      <c r="Y166" s="267"/>
      <c r="Z166" s="634" t="s">
        <v>517</v>
      </c>
      <c r="AA166" s="266"/>
      <c r="AB166" s="266"/>
      <c r="AC166" s="266"/>
      <c r="AD166" s="266"/>
      <c r="AE166" s="267"/>
      <c r="AF166" s="514" t="str">
        <f>"第55表　課税標準額段階別"&amp; LEFT(表00!AA1,6) &amp; "分所得割額等に関する調
　　　　　　　　　　　　　　　【その他の所得者】（つづき）
第9表関係　(4)算出税額に関する調"</f>
        <v>第55表　課税標準額段階別平成29年度分所得割額等に関する調
　　　　　　　　　　　　　　　【その他の所得者】（つづき）
第9表関係　(4)算出税額に関する調</v>
      </c>
      <c r="AG166" s="514"/>
      <c r="AH166" s="514"/>
      <c r="AI166" s="514"/>
      <c r="AJ166" s="514"/>
      <c r="AK166" s="514"/>
      <c r="AL166" s="514"/>
      <c r="AM166" s="514"/>
      <c r="AN166" s="514"/>
      <c r="AO166" s="514"/>
      <c r="AP166" s="514"/>
      <c r="AQ166" s="514"/>
      <c r="AR166" s="514"/>
      <c r="AS166" s="514"/>
      <c r="AT166" s="514"/>
      <c r="AU166" s="514"/>
      <c r="AV166" s="514"/>
      <c r="AW166" s="514"/>
      <c r="AX166" s="514"/>
      <c r="AY166" s="514"/>
      <c r="AZ166" s="514"/>
      <c r="BA166" s="514"/>
      <c r="BB166" s="514"/>
      <c r="BC166" s="514"/>
      <c r="BD166" s="514"/>
      <c r="BE166" s="514"/>
      <c r="BF166" s="514"/>
      <c r="BG166" s="514"/>
      <c r="BH166" s="514"/>
      <c r="BI166" s="514"/>
      <c r="BJ166" s="514"/>
      <c r="BK166" s="514"/>
      <c r="BL166" s="514"/>
      <c r="BM166" s="514"/>
      <c r="BN166" s="514"/>
      <c r="BO166" s="514"/>
      <c r="BP166" s="514"/>
      <c r="BQ166" s="514"/>
      <c r="BR166" s="514"/>
      <c r="BS166" s="514"/>
      <c r="BT166" s="514"/>
      <c r="BU166" s="514"/>
      <c r="BV166" s="514"/>
      <c r="BW166" s="514"/>
      <c r="BX166" s="514"/>
      <c r="BY166" s="514"/>
      <c r="BZ166" s="514"/>
      <c r="CA166" s="514"/>
      <c r="CB166" s="514"/>
      <c r="CC166" s="514"/>
      <c r="CD166" s="514"/>
      <c r="CE166" s="514"/>
      <c r="CF166" s="514"/>
      <c r="CG166" s="514"/>
      <c r="CH166" s="514"/>
      <c r="CI166" s="514"/>
      <c r="CJ166" s="514"/>
      <c r="CK166" s="514"/>
      <c r="CL166" s="514"/>
      <c r="CM166" s="514"/>
      <c r="CN166" s="514"/>
      <c r="CO166" s="514"/>
      <c r="CP166" s="514"/>
      <c r="CQ166" s="514"/>
      <c r="CR166" s="514"/>
      <c r="CS166" s="514"/>
      <c r="CT166" s="514"/>
      <c r="CU166" s="514"/>
      <c r="CV166" s="514"/>
      <c r="CW166" s="514"/>
      <c r="CX166" s="514"/>
      <c r="CY166" s="624" t="s">
        <v>608</v>
      </c>
      <c r="CZ166" s="624"/>
      <c r="DA166" s="624"/>
      <c r="DB166" s="624"/>
      <c r="DC166" s="624"/>
      <c r="DD166" s="624"/>
      <c r="DE166" s="624"/>
      <c r="DF166" s="624"/>
      <c r="DG166" s="624"/>
      <c r="DH166" s="624"/>
      <c r="DI166" s="624"/>
      <c r="DJ166" s="624"/>
      <c r="DK166" s="290" t="str">
        <f>DK1</f>
        <v>長崎県</v>
      </c>
      <c r="DL166" s="290"/>
      <c r="DM166" s="290"/>
      <c r="DN166" s="290"/>
      <c r="DO166" s="290"/>
      <c r="DP166" s="290"/>
      <c r="DQ166" s="290"/>
      <c r="DR166" s="290"/>
      <c r="DS166" s="290"/>
      <c r="DT166" s="290"/>
      <c r="DU166" s="290"/>
      <c r="DV166" s="290"/>
      <c r="DW166" s="290"/>
      <c r="DX166" s="290"/>
      <c r="DY166" s="290"/>
      <c r="DZ166" s="290"/>
      <c r="EA166" s="290"/>
      <c r="EB166" s="290"/>
      <c r="EC166" s="290"/>
      <c r="ED166" s="290"/>
      <c r="EE166" s="290"/>
    </row>
    <row r="167" spans="1:137" s="152" customFormat="1" ht="13.15" customHeight="1" thickBot="1">
      <c r="A167" s="631"/>
      <c r="B167" s="631"/>
      <c r="C167" s="631"/>
      <c r="D167" s="631"/>
      <c r="E167" s="631"/>
      <c r="F167" s="631"/>
      <c r="G167" s="632"/>
      <c r="H167" s="268"/>
      <c r="I167" s="269"/>
      <c r="J167" s="269"/>
      <c r="K167" s="269"/>
      <c r="L167" s="269"/>
      <c r="M167" s="269"/>
      <c r="N167" s="269"/>
      <c r="O167" s="269"/>
      <c r="P167" s="269"/>
      <c r="Q167" s="269"/>
      <c r="R167" s="269"/>
      <c r="S167" s="269"/>
      <c r="T167" s="269"/>
      <c r="U167" s="269"/>
      <c r="V167" s="269"/>
      <c r="W167" s="269"/>
      <c r="X167" s="269"/>
      <c r="Y167" s="270"/>
      <c r="Z167" s="268"/>
      <c r="AA167" s="269"/>
      <c r="AB167" s="269"/>
      <c r="AC167" s="269"/>
      <c r="AD167" s="269"/>
      <c r="AE167" s="270"/>
      <c r="AF167" s="514"/>
      <c r="AG167" s="514"/>
      <c r="AH167" s="514"/>
      <c r="AI167" s="514"/>
      <c r="AJ167" s="514"/>
      <c r="AK167" s="514"/>
      <c r="AL167" s="514"/>
      <c r="AM167" s="514"/>
      <c r="AN167" s="514"/>
      <c r="AO167" s="514"/>
      <c r="AP167" s="514"/>
      <c r="AQ167" s="514"/>
      <c r="AR167" s="514"/>
      <c r="AS167" s="514"/>
      <c r="AT167" s="514"/>
      <c r="AU167" s="514"/>
      <c r="AV167" s="514"/>
      <c r="AW167" s="514"/>
      <c r="AX167" s="514"/>
      <c r="AY167" s="514"/>
      <c r="AZ167" s="514"/>
      <c r="BA167" s="514"/>
      <c r="BB167" s="514"/>
      <c r="BC167" s="514"/>
      <c r="BD167" s="514"/>
      <c r="BE167" s="514"/>
      <c r="BF167" s="514"/>
      <c r="BG167" s="514"/>
      <c r="BH167" s="514"/>
      <c r="BI167" s="514"/>
      <c r="BJ167" s="514"/>
      <c r="BK167" s="514"/>
      <c r="BL167" s="514"/>
      <c r="BM167" s="514"/>
      <c r="BN167" s="514"/>
      <c r="BO167" s="514"/>
      <c r="BP167" s="514"/>
      <c r="BQ167" s="514"/>
      <c r="BR167" s="514"/>
      <c r="BS167" s="514"/>
      <c r="BT167" s="514"/>
      <c r="BU167" s="514"/>
      <c r="BV167" s="514"/>
      <c r="BW167" s="514"/>
      <c r="BX167" s="514"/>
      <c r="BY167" s="514"/>
      <c r="BZ167" s="514"/>
      <c r="CA167" s="514"/>
      <c r="CB167" s="514"/>
      <c r="CC167" s="514"/>
      <c r="CD167" s="514"/>
      <c r="CE167" s="514"/>
      <c r="CF167" s="514"/>
      <c r="CG167" s="514"/>
      <c r="CH167" s="514"/>
      <c r="CI167" s="514"/>
      <c r="CJ167" s="514"/>
      <c r="CK167" s="514"/>
      <c r="CL167" s="514"/>
      <c r="CM167" s="514"/>
      <c r="CN167" s="514"/>
      <c r="CO167" s="514"/>
      <c r="CP167" s="514"/>
      <c r="CQ167" s="514"/>
      <c r="CR167" s="514"/>
      <c r="CS167" s="514"/>
      <c r="CT167" s="514"/>
      <c r="CU167" s="514"/>
      <c r="CV167" s="514"/>
      <c r="CW167" s="514"/>
      <c r="CX167" s="514"/>
      <c r="CY167" s="617"/>
      <c r="CZ167" s="617"/>
      <c r="DA167" s="617"/>
      <c r="DB167" s="617"/>
      <c r="DC167" s="617"/>
      <c r="DD167" s="617"/>
      <c r="DE167" s="617"/>
      <c r="DF167" s="617"/>
      <c r="DG167" s="617"/>
      <c r="DH167" s="617"/>
      <c r="DI167" s="617"/>
      <c r="DJ167" s="617"/>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row>
    <row r="168" spans="1:137" s="152" customFormat="1" ht="25.5" customHeight="1" thickBot="1">
      <c r="A168" s="651"/>
      <c r="B168" s="651"/>
      <c r="C168" s="651"/>
      <c r="D168" s="651"/>
      <c r="E168" s="651"/>
      <c r="F168" s="651"/>
      <c r="G168" s="672"/>
      <c r="H168" s="635">
        <f>H3</f>
        <v>4</v>
      </c>
      <c r="I168" s="652"/>
      <c r="J168" s="653"/>
      <c r="K168" s="635">
        <f>K3</f>
        <v>2</v>
      </c>
      <c r="L168" s="652"/>
      <c r="M168" s="653"/>
      <c r="N168" s="635">
        <f>N3</f>
        <v>2</v>
      </c>
      <c r="O168" s="652"/>
      <c r="P168" s="653"/>
      <c r="Q168" s="635">
        <f>Q3</f>
        <v>0</v>
      </c>
      <c r="R168" s="652"/>
      <c r="S168" s="653"/>
      <c r="T168" s="635">
        <f>T3</f>
        <v>2</v>
      </c>
      <c r="U168" s="652"/>
      <c r="V168" s="653"/>
      <c r="W168" s="635">
        <f>W3</f>
        <v>9</v>
      </c>
      <c r="X168" s="652"/>
      <c r="Y168" s="653"/>
      <c r="Z168" s="625">
        <v>5</v>
      </c>
      <c r="AA168" s="276"/>
      <c r="AB168" s="277"/>
      <c r="AC168" s="635">
        <v>5</v>
      </c>
      <c r="AD168" s="279"/>
      <c r="AE168" s="280"/>
      <c r="AF168" s="514"/>
      <c r="AG168" s="514"/>
      <c r="AH168" s="514"/>
      <c r="AI168" s="514"/>
      <c r="AJ168" s="514"/>
      <c r="AK168" s="514"/>
      <c r="AL168" s="514"/>
      <c r="AM168" s="514"/>
      <c r="AN168" s="514"/>
      <c r="AO168" s="514"/>
      <c r="AP168" s="514"/>
      <c r="AQ168" s="514"/>
      <c r="AR168" s="514"/>
      <c r="AS168" s="514"/>
      <c r="AT168" s="514"/>
      <c r="AU168" s="514"/>
      <c r="AV168" s="514"/>
      <c r="AW168" s="514"/>
      <c r="AX168" s="514"/>
      <c r="AY168" s="514"/>
      <c r="AZ168" s="514"/>
      <c r="BA168" s="514"/>
      <c r="BB168" s="514"/>
      <c r="BC168" s="514"/>
      <c r="BD168" s="514"/>
      <c r="BE168" s="514"/>
      <c r="BF168" s="514"/>
      <c r="BG168" s="514"/>
      <c r="BH168" s="514"/>
      <c r="BI168" s="514"/>
      <c r="BJ168" s="514"/>
      <c r="BK168" s="514"/>
      <c r="BL168" s="514"/>
      <c r="BM168" s="514"/>
      <c r="BN168" s="514"/>
      <c r="BO168" s="514"/>
      <c r="BP168" s="514"/>
      <c r="BQ168" s="514"/>
      <c r="BR168" s="514"/>
      <c r="BS168" s="514"/>
      <c r="BT168" s="514"/>
      <c r="BU168" s="514"/>
      <c r="BV168" s="514"/>
      <c r="BW168" s="514"/>
      <c r="BX168" s="514"/>
      <c r="BY168" s="514"/>
      <c r="BZ168" s="514"/>
      <c r="CA168" s="514"/>
      <c r="CB168" s="514"/>
      <c r="CC168" s="514"/>
      <c r="CD168" s="514"/>
      <c r="CE168" s="514"/>
      <c r="CF168" s="514"/>
      <c r="CG168" s="514"/>
      <c r="CH168" s="514"/>
      <c r="CI168" s="514"/>
      <c r="CJ168" s="514"/>
      <c r="CK168" s="514"/>
      <c r="CL168" s="514"/>
      <c r="CM168" s="514"/>
      <c r="CN168" s="514"/>
      <c r="CO168" s="514"/>
      <c r="CP168" s="514"/>
      <c r="CQ168" s="514"/>
      <c r="CR168" s="514"/>
      <c r="CS168" s="514"/>
      <c r="CT168" s="514"/>
      <c r="CU168" s="514"/>
      <c r="CV168" s="514"/>
      <c r="CW168" s="514"/>
      <c r="CX168" s="514"/>
      <c r="CY168" s="617" t="s">
        <v>515</v>
      </c>
      <c r="CZ168" s="617"/>
      <c r="DA168" s="617"/>
      <c r="DB168" s="617"/>
      <c r="DC168" s="617"/>
      <c r="DD168" s="617"/>
      <c r="DE168" s="617"/>
      <c r="DF168" s="617"/>
      <c r="DG168" s="617"/>
      <c r="DH168" s="617"/>
      <c r="DI168" s="617"/>
      <c r="DJ168" s="617"/>
      <c r="DK168" s="289" t="str">
        <f>DK3</f>
        <v>佐世保市</v>
      </c>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row>
    <row r="169" spans="1:137" ht="15" customHeight="1">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row>
    <row r="171" spans="1:137" ht="15" customHeight="1">
      <c r="AK171" s="271" t="s">
        <v>130</v>
      </c>
      <c r="AL171" s="271"/>
      <c r="AM171" s="271"/>
      <c r="AN171" s="271"/>
      <c r="AO171" s="271"/>
      <c r="AP171" s="271"/>
      <c r="AQ171" s="271"/>
      <c r="AR171" s="271"/>
      <c r="AS171" s="271"/>
      <c r="AT171" s="271"/>
      <c r="AU171" s="271"/>
      <c r="AV171" s="271"/>
      <c r="AW171" s="271"/>
      <c r="AX171" s="271"/>
      <c r="AY171" s="271"/>
      <c r="AZ171" s="271"/>
      <c r="BA171" s="271"/>
      <c r="BB171" s="271"/>
      <c r="BC171" s="271" t="s">
        <v>37</v>
      </c>
      <c r="BD171" s="271"/>
      <c r="BE171" s="271"/>
      <c r="BF171" s="271"/>
      <c r="BG171" s="271"/>
      <c r="BH171" s="271"/>
      <c r="BI171" s="271"/>
      <c r="BJ171" s="271"/>
      <c r="BK171" s="271"/>
      <c r="BL171" s="271"/>
      <c r="BM171" s="271"/>
      <c r="BN171" s="271"/>
      <c r="BO171" s="271"/>
      <c r="BP171" s="271"/>
      <c r="BQ171" s="271"/>
      <c r="BR171" s="271"/>
      <c r="BS171" s="271"/>
      <c r="BT171" s="271"/>
    </row>
    <row r="172" spans="1:137" ht="15" customHeight="1">
      <c r="A172" s="522" t="s">
        <v>798</v>
      </c>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4"/>
      <c r="AB172" s="200" t="s">
        <v>817</v>
      </c>
      <c r="AC172" s="201"/>
      <c r="AD172" s="201"/>
      <c r="AE172" s="201"/>
      <c r="AF172" s="201"/>
      <c r="AG172" s="201"/>
      <c r="AH172" s="201"/>
      <c r="AI172" s="201"/>
      <c r="AJ172" s="202"/>
      <c r="AK172" s="609" t="s">
        <v>800</v>
      </c>
      <c r="AL172" s="610"/>
      <c r="AM172" s="610"/>
      <c r="AN172" s="610"/>
      <c r="AO172" s="610"/>
      <c r="AP172" s="610"/>
      <c r="AQ172" s="610"/>
      <c r="AR172" s="610"/>
      <c r="AS172" s="610"/>
      <c r="AT172" s="610"/>
      <c r="AU172" s="610"/>
      <c r="AV172" s="610"/>
      <c r="AW172" s="610"/>
      <c r="AX172" s="610"/>
      <c r="AY172" s="610"/>
      <c r="AZ172" s="610"/>
      <c r="BA172" s="610"/>
      <c r="BB172" s="610"/>
      <c r="BC172" s="296"/>
      <c r="BD172" s="296"/>
      <c r="BE172" s="296"/>
      <c r="BF172" s="296"/>
      <c r="BG172" s="296"/>
      <c r="BH172" s="296"/>
      <c r="BI172" s="296"/>
      <c r="BJ172" s="296"/>
      <c r="BK172" s="296"/>
      <c r="BL172" s="296"/>
      <c r="BM172" s="296"/>
      <c r="BN172" s="296"/>
      <c r="BO172" s="296"/>
      <c r="BP172" s="296"/>
      <c r="BQ172" s="296"/>
      <c r="BR172" s="296"/>
      <c r="BS172" s="296"/>
      <c r="BT172" s="297"/>
      <c r="BU172" s="720" t="s">
        <v>722</v>
      </c>
      <c r="BV172" s="721"/>
      <c r="BW172" s="721"/>
      <c r="BX172" s="721"/>
      <c r="BY172" s="721"/>
      <c r="BZ172" s="722"/>
    </row>
    <row r="173" spans="1:137" ht="15" customHeight="1">
      <c r="A173" s="525"/>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7"/>
      <c r="AB173" s="219"/>
      <c r="AC173" s="220"/>
      <c r="AD173" s="220"/>
      <c r="AE173" s="220"/>
      <c r="AF173" s="220"/>
      <c r="AG173" s="220"/>
      <c r="AH173" s="220"/>
      <c r="AI173" s="220"/>
      <c r="AJ173" s="221"/>
      <c r="AK173" s="612"/>
      <c r="AL173" s="613"/>
      <c r="AM173" s="613"/>
      <c r="AN173" s="613"/>
      <c r="AO173" s="613"/>
      <c r="AP173" s="613"/>
      <c r="AQ173" s="613"/>
      <c r="AR173" s="613"/>
      <c r="AS173" s="613"/>
      <c r="AT173" s="613"/>
      <c r="AU173" s="613"/>
      <c r="AV173" s="613"/>
      <c r="AW173" s="613"/>
      <c r="AX173" s="613"/>
      <c r="AY173" s="613"/>
      <c r="AZ173" s="613"/>
      <c r="BA173" s="613"/>
      <c r="BB173" s="613"/>
      <c r="BC173" s="235"/>
      <c r="BD173" s="235"/>
      <c r="BE173" s="235"/>
      <c r="BF173" s="235"/>
      <c r="BG173" s="235"/>
      <c r="BH173" s="235"/>
      <c r="BI173" s="235"/>
      <c r="BJ173" s="235"/>
      <c r="BK173" s="235"/>
      <c r="BL173" s="235"/>
      <c r="BM173" s="235"/>
      <c r="BN173" s="235"/>
      <c r="BO173" s="235"/>
      <c r="BP173" s="235"/>
      <c r="BQ173" s="235"/>
      <c r="BR173" s="235"/>
      <c r="BS173" s="235"/>
      <c r="BT173" s="236"/>
      <c r="BU173" s="723"/>
      <c r="BV173" s="724"/>
      <c r="BW173" s="724"/>
      <c r="BX173" s="724"/>
      <c r="BY173" s="724"/>
      <c r="BZ173" s="725"/>
    </row>
    <row r="174" spans="1:137" ht="15" customHeight="1">
      <c r="A174" s="525"/>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7"/>
      <c r="AB174" s="219"/>
      <c r="AC174" s="220"/>
      <c r="AD174" s="220"/>
      <c r="AE174" s="220"/>
      <c r="AF174" s="220"/>
      <c r="AG174" s="220"/>
      <c r="AH174" s="220"/>
      <c r="AI174" s="220"/>
      <c r="AJ174" s="221"/>
      <c r="AK174" s="612"/>
      <c r="AL174" s="613"/>
      <c r="AM174" s="613"/>
      <c r="AN174" s="613"/>
      <c r="AO174" s="613"/>
      <c r="AP174" s="613"/>
      <c r="AQ174" s="613"/>
      <c r="AR174" s="613"/>
      <c r="AS174" s="613"/>
      <c r="AT174" s="613"/>
      <c r="AU174" s="613"/>
      <c r="AV174" s="613"/>
      <c r="AW174" s="613"/>
      <c r="AX174" s="613"/>
      <c r="AY174" s="613"/>
      <c r="AZ174" s="613"/>
      <c r="BA174" s="613"/>
      <c r="BB174" s="613"/>
      <c r="BC174" s="708" t="s">
        <v>286</v>
      </c>
      <c r="BD174" s="709"/>
      <c r="BE174" s="709"/>
      <c r="BF174" s="709"/>
      <c r="BG174" s="709"/>
      <c r="BH174" s="709"/>
      <c r="BI174" s="709"/>
      <c r="BJ174" s="709"/>
      <c r="BK174" s="709"/>
      <c r="BL174" s="709"/>
      <c r="BM174" s="709"/>
      <c r="BN174" s="709"/>
      <c r="BO174" s="709"/>
      <c r="BP174" s="709"/>
      <c r="BQ174" s="709"/>
      <c r="BR174" s="709"/>
      <c r="BS174" s="709"/>
      <c r="BT174" s="710"/>
      <c r="BU174" s="723"/>
      <c r="BV174" s="724"/>
      <c r="BW174" s="724"/>
      <c r="BX174" s="724"/>
      <c r="BY174" s="724"/>
      <c r="BZ174" s="725"/>
    </row>
    <row r="175" spans="1:137" ht="15" customHeight="1">
      <c r="A175" s="525"/>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7"/>
      <c r="AB175" s="219"/>
      <c r="AC175" s="220"/>
      <c r="AD175" s="220"/>
      <c r="AE175" s="220"/>
      <c r="AF175" s="220"/>
      <c r="AG175" s="220"/>
      <c r="AH175" s="220"/>
      <c r="AI175" s="220"/>
      <c r="AJ175" s="221"/>
      <c r="AK175" s="612"/>
      <c r="AL175" s="613"/>
      <c r="AM175" s="613"/>
      <c r="AN175" s="613"/>
      <c r="AO175" s="613"/>
      <c r="AP175" s="613"/>
      <c r="AQ175" s="613"/>
      <c r="AR175" s="613"/>
      <c r="AS175" s="613"/>
      <c r="AT175" s="613"/>
      <c r="AU175" s="613"/>
      <c r="AV175" s="613"/>
      <c r="AW175" s="613"/>
      <c r="AX175" s="613"/>
      <c r="AY175" s="613"/>
      <c r="AZ175" s="613"/>
      <c r="BA175" s="613"/>
      <c r="BB175" s="613"/>
      <c r="BC175" s="711"/>
      <c r="BD175" s="712"/>
      <c r="BE175" s="712"/>
      <c r="BF175" s="712"/>
      <c r="BG175" s="712"/>
      <c r="BH175" s="712"/>
      <c r="BI175" s="712"/>
      <c r="BJ175" s="712"/>
      <c r="BK175" s="712"/>
      <c r="BL175" s="712"/>
      <c r="BM175" s="712"/>
      <c r="BN175" s="712"/>
      <c r="BO175" s="712"/>
      <c r="BP175" s="712"/>
      <c r="BQ175" s="712"/>
      <c r="BR175" s="712"/>
      <c r="BS175" s="712"/>
      <c r="BT175" s="713"/>
      <c r="BU175" s="723"/>
      <c r="BV175" s="724"/>
      <c r="BW175" s="724"/>
      <c r="BX175" s="724"/>
      <c r="BY175" s="724"/>
      <c r="BZ175" s="725"/>
    </row>
    <row r="176" spans="1:137" ht="15" customHeight="1">
      <c r="A176" s="525"/>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7"/>
      <c r="AB176" s="219"/>
      <c r="AC176" s="220"/>
      <c r="AD176" s="220"/>
      <c r="AE176" s="220"/>
      <c r="AF176" s="220"/>
      <c r="AG176" s="220"/>
      <c r="AH176" s="220"/>
      <c r="AI176" s="220"/>
      <c r="AJ176" s="221"/>
      <c r="AK176" s="612"/>
      <c r="AL176" s="613"/>
      <c r="AM176" s="613"/>
      <c r="AN176" s="613"/>
      <c r="AO176" s="613"/>
      <c r="AP176" s="613"/>
      <c r="AQ176" s="613"/>
      <c r="AR176" s="613"/>
      <c r="AS176" s="613"/>
      <c r="AT176" s="613"/>
      <c r="AU176" s="613"/>
      <c r="AV176" s="613"/>
      <c r="AW176" s="613"/>
      <c r="AX176" s="613"/>
      <c r="AY176" s="613"/>
      <c r="AZ176" s="613"/>
      <c r="BA176" s="613"/>
      <c r="BB176" s="613"/>
      <c r="BC176" s="711"/>
      <c r="BD176" s="712"/>
      <c r="BE176" s="712"/>
      <c r="BF176" s="712"/>
      <c r="BG176" s="712"/>
      <c r="BH176" s="712"/>
      <c r="BI176" s="712"/>
      <c r="BJ176" s="712"/>
      <c r="BK176" s="712"/>
      <c r="BL176" s="712"/>
      <c r="BM176" s="712"/>
      <c r="BN176" s="712"/>
      <c r="BO176" s="712"/>
      <c r="BP176" s="712"/>
      <c r="BQ176" s="712"/>
      <c r="BR176" s="712"/>
      <c r="BS176" s="712"/>
      <c r="BT176" s="713"/>
      <c r="BU176" s="723"/>
      <c r="BV176" s="724"/>
      <c r="BW176" s="724"/>
      <c r="BX176" s="724"/>
      <c r="BY176" s="724"/>
      <c r="BZ176" s="725"/>
    </row>
    <row r="177" spans="1:78" ht="15" customHeight="1" thickBot="1">
      <c r="A177" s="528"/>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30"/>
      <c r="AB177" s="219"/>
      <c r="AC177" s="220"/>
      <c r="AD177" s="220"/>
      <c r="AE177" s="220"/>
      <c r="AF177" s="220"/>
      <c r="AG177" s="220"/>
      <c r="AH177" s="220"/>
      <c r="AI177" s="220"/>
      <c r="AJ177" s="221"/>
      <c r="AK177" s="714" t="s">
        <v>354</v>
      </c>
      <c r="AL177" s="715"/>
      <c r="AM177" s="715"/>
      <c r="AN177" s="715"/>
      <c r="AO177" s="715"/>
      <c r="AP177" s="715"/>
      <c r="AQ177" s="715"/>
      <c r="AR177" s="715"/>
      <c r="AS177" s="715"/>
      <c r="AT177" s="715"/>
      <c r="AU177" s="715"/>
      <c r="AV177" s="715"/>
      <c r="AW177" s="715"/>
      <c r="AX177" s="715"/>
      <c r="AY177" s="715"/>
      <c r="AZ177" s="715"/>
      <c r="BA177" s="715"/>
      <c r="BB177" s="716"/>
      <c r="BC177" s="714" t="s">
        <v>355</v>
      </c>
      <c r="BD177" s="715"/>
      <c r="BE177" s="715"/>
      <c r="BF177" s="715"/>
      <c r="BG177" s="715"/>
      <c r="BH177" s="715"/>
      <c r="BI177" s="715"/>
      <c r="BJ177" s="715"/>
      <c r="BK177" s="715"/>
      <c r="BL177" s="715"/>
      <c r="BM177" s="715"/>
      <c r="BN177" s="715"/>
      <c r="BO177" s="715"/>
      <c r="BP177" s="715"/>
      <c r="BQ177" s="715"/>
      <c r="BR177" s="715"/>
      <c r="BS177" s="715"/>
      <c r="BT177" s="716"/>
      <c r="BU177" s="726" t="s">
        <v>356</v>
      </c>
      <c r="BV177" s="727"/>
      <c r="BW177" s="727"/>
      <c r="BX177" s="727"/>
      <c r="BY177" s="727"/>
      <c r="BZ177" s="728"/>
    </row>
    <row r="178" spans="1:78" ht="22.5" customHeight="1">
      <c r="A178" s="433" t="s">
        <v>1</v>
      </c>
      <c r="B178" s="547"/>
      <c r="C178" s="547"/>
      <c r="D178" s="547"/>
      <c r="E178" s="547"/>
      <c r="F178" s="556"/>
      <c r="G178" s="245" t="s">
        <v>2</v>
      </c>
      <c r="H178" s="246"/>
      <c r="I178" s="246"/>
      <c r="J178" s="246"/>
      <c r="K178" s="246"/>
      <c r="L178" s="246"/>
      <c r="M178" s="246"/>
      <c r="N178" s="246"/>
      <c r="O178" s="246"/>
      <c r="P178" s="246"/>
      <c r="Q178" s="246"/>
      <c r="R178" s="246"/>
      <c r="S178" s="246"/>
      <c r="T178" s="246"/>
      <c r="U178" s="246"/>
      <c r="V178" s="246"/>
      <c r="W178" s="246"/>
      <c r="X178" s="246"/>
      <c r="Y178" s="246"/>
      <c r="Z178" s="246"/>
      <c r="AA178" s="513"/>
      <c r="AB178" s="606">
        <v>0</v>
      </c>
      <c r="AC178" s="603"/>
      <c r="AD178" s="607"/>
      <c r="AE178" s="602">
        <v>1</v>
      </c>
      <c r="AF178" s="603"/>
      <c r="AG178" s="607"/>
      <c r="AH178" s="602">
        <v>5</v>
      </c>
      <c r="AI178" s="603"/>
      <c r="AJ178" s="604"/>
      <c r="AK178" s="1483">
        <v>4160</v>
      </c>
      <c r="AL178" s="1508"/>
      <c r="AM178" s="1508"/>
      <c r="AN178" s="1508"/>
      <c r="AO178" s="1508"/>
      <c r="AP178" s="1508"/>
      <c r="AQ178" s="1508"/>
      <c r="AR178" s="1508"/>
      <c r="AS178" s="1508"/>
      <c r="AT178" s="1508"/>
      <c r="AU178" s="1508"/>
      <c r="AV178" s="1508"/>
      <c r="AW178" s="1508"/>
      <c r="AX178" s="1508"/>
      <c r="AY178" s="1508"/>
      <c r="AZ178" s="1508"/>
      <c r="BA178" s="1508"/>
      <c r="BB178" s="1508"/>
      <c r="BC178" s="1504">
        <v>4160</v>
      </c>
      <c r="BD178" s="1504"/>
      <c r="BE178" s="1504"/>
      <c r="BF178" s="1504"/>
      <c r="BG178" s="1504"/>
      <c r="BH178" s="1504"/>
      <c r="BI178" s="1504"/>
      <c r="BJ178" s="1504"/>
      <c r="BK178" s="1504"/>
      <c r="BL178" s="1504"/>
      <c r="BM178" s="1504"/>
      <c r="BN178" s="1504"/>
      <c r="BO178" s="1504"/>
      <c r="BP178" s="1504"/>
      <c r="BQ178" s="1504"/>
      <c r="BR178" s="1504"/>
      <c r="BS178" s="1504"/>
      <c r="BT178" s="1515"/>
      <c r="BU178" s="718">
        <f t="shared" ref="BU178:BU187" si="7">IF(CM145=0,0,IF(AK178=0,0,AK178/CM145))</f>
        <v>6.0351080806615408E-2</v>
      </c>
      <c r="BV178" s="719"/>
      <c r="BW178" s="719"/>
      <c r="BX178" s="719"/>
      <c r="BY178" s="719"/>
      <c r="BZ178" s="719"/>
    </row>
    <row r="179" spans="1:78" ht="15" customHeight="1">
      <c r="A179" s="550"/>
      <c r="B179" s="557"/>
      <c r="C179" s="557"/>
      <c r="D179" s="557"/>
      <c r="E179" s="557"/>
      <c r="F179" s="558"/>
      <c r="G179" s="245" t="s">
        <v>3</v>
      </c>
      <c r="H179" s="246"/>
      <c r="I179" s="246"/>
      <c r="J179" s="246"/>
      <c r="K179" s="246"/>
      <c r="L179" s="246"/>
      <c r="M179" s="246"/>
      <c r="N179" s="246"/>
      <c r="O179" s="246"/>
      <c r="P179" s="246"/>
      <c r="Q179" s="246"/>
      <c r="R179" s="246"/>
      <c r="S179" s="246"/>
      <c r="T179" s="246"/>
      <c r="U179" s="246"/>
      <c r="V179" s="246"/>
      <c r="W179" s="246"/>
      <c r="X179" s="246"/>
      <c r="Y179" s="246"/>
      <c r="Z179" s="246"/>
      <c r="AA179" s="513"/>
      <c r="AB179" s="601">
        <v>0</v>
      </c>
      <c r="AC179" s="599"/>
      <c r="AD179" s="600"/>
      <c r="AE179" s="598">
        <v>2</v>
      </c>
      <c r="AF179" s="599"/>
      <c r="AG179" s="600"/>
      <c r="AH179" s="598">
        <v>5</v>
      </c>
      <c r="AI179" s="599"/>
      <c r="AJ179" s="608"/>
      <c r="AK179" s="1511">
        <v>295455</v>
      </c>
      <c r="AL179" s="1511"/>
      <c r="AM179" s="1511"/>
      <c r="AN179" s="1511"/>
      <c r="AO179" s="1511"/>
      <c r="AP179" s="1511"/>
      <c r="AQ179" s="1511"/>
      <c r="AR179" s="1511"/>
      <c r="AS179" s="1511"/>
      <c r="AT179" s="1511"/>
      <c r="AU179" s="1511"/>
      <c r="AV179" s="1511"/>
      <c r="AW179" s="1511"/>
      <c r="AX179" s="1511"/>
      <c r="AY179" s="1511"/>
      <c r="AZ179" s="619"/>
      <c r="BA179" s="619"/>
      <c r="BB179" s="729"/>
      <c r="BC179" s="1511">
        <v>295455</v>
      </c>
      <c r="BD179" s="1511"/>
      <c r="BE179" s="1511"/>
      <c r="BF179" s="1511"/>
      <c r="BG179" s="1511"/>
      <c r="BH179" s="1511"/>
      <c r="BI179" s="1511"/>
      <c r="BJ179" s="1511"/>
      <c r="BK179" s="1511"/>
      <c r="BL179" s="1511"/>
      <c r="BM179" s="1511"/>
      <c r="BN179" s="1511"/>
      <c r="BO179" s="1511"/>
      <c r="BP179" s="1511"/>
      <c r="BQ179" s="1511"/>
      <c r="BR179" s="619"/>
      <c r="BS179" s="619"/>
      <c r="BT179" s="629"/>
      <c r="BU179" s="718">
        <f t="shared" si="7"/>
        <v>5.9919470567859449E-2</v>
      </c>
      <c r="BV179" s="719"/>
      <c r="BW179" s="719"/>
      <c r="BX179" s="719"/>
      <c r="BY179" s="719"/>
      <c r="BZ179" s="719"/>
    </row>
    <row r="180" spans="1:78" ht="15" customHeight="1">
      <c r="A180" s="550"/>
      <c r="B180" s="557"/>
      <c r="C180" s="557"/>
      <c r="D180" s="557"/>
      <c r="E180" s="557"/>
      <c r="F180" s="558"/>
      <c r="G180" s="245" t="s">
        <v>4</v>
      </c>
      <c r="H180" s="246"/>
      <c r="I180" s="246"/>
      <c r="J180" s="246"/>
      <c r="K180" s="246"/>
      <c r="L180" s="246"/>
      <c r="M180" s="246"/>
      <c r="N180" s="246"/>
      <c r="O180" s="246"/>
      <c r="P180" s="246"/>
      <c r="Q180" s="246"/>
      <c r="R180" s="246"/>
      <c r="S180" s="246"/>
      <c r="T180" s="246"/>
      <c r="U180" s="246"/>
      <c r="V180" s="246"/>
      <c r="W180" s="246"/>
      <c r="X180" s="246"/>
      <c r="Y180" s="246"/>
      <c r="Z180" s="246"/>
      <c r="AA180" s="513"/>
      <c r="AB180" s="601">
        <v>0</v>
      </c>
      <c r="AC180" s="599"/>
      <c r="AD180" s="600"/>
      <c r="AE180" s="598">
        <v>3</v>
      </c>
      <c r="AF180" s="599"/>
      <c r="AG180" s="600"/>
      <c r="AH180" s="598">
        <v>5</v>
      </c>
      <c r="AI180" s="599"/>
      <c r="AJ180" s="608"/>
      <c r="AK180" s="1511">
        <v>184088</v>
      </c>
      <c r="AL180" s="1511"/>
      <c r="AM180" s="1511"/>
      <c r="AN180" s="1511"/>
      <c r="AO180" s="1511"/>
      <c r="AP180" s="1511"/>
      <c r="AQ180" s="1511"/>
      <c r="AR180" s="1511"/>
      <c r="AS180" s="1511"/>
      <c r="AT180" s="1511"/>
      <c r="AU180" s="1511"/>
      <c r="AV180" s="1511"/>
      <c r="AW180" s="1511"/>
      <c r="AX180" s="1511"/>
      <c r="AY180" s="1511"/>
      <c r="AZ180" s="619"/>
      <c r="BA180" s="619"/>
      <c r="BB180" s="729"/>
      <c r="BC180" s="1511">
        <v>184088</v>
      </c>
      <c r="BD180" s="1511"/>
      <c r="BE180" s="1511"/>
      <c r="BF180" s="1511"/>
      <c r="BG180" s="1511"/>
      <c r="BH180" s="1511"/>
      <c r="BI180" s="1511"/>
      <c r="BJ180" s="1511"/>
      <c r="BK180" s="1511"/>
      <c r="BL180" s="1511"/>
      <c r="BM180" s="1511"/>
      <c r="BN180" s="1511"/>
      <c r="BO180" s="1511"/>
      <c r="BP180" s="1511"/>
      <c r="BQ180" s="1511"/>
      <c r="BR180" s="619"/>
      <c r="BS180" s="619"/>
      <c r="BT180" s="629"/>
      <c r="BU180" s="718">
        <f t="shared" si="7"/>
        <v>5.9968030167742263E-2</v>
      </c>
      <c r="BV180" s="719"/>
      <c r="BW180" s="719"/>
      <c r="BX180" s="719"/>
      <c r="BY180" s="719"/>
      <c r="BZ180" s="719"/>
    </row>
    <row r="181" spans="1:78" ht="15" customHeight="1">
      <c r="A181" s="550"/>
      <c r="B181" s="557"/>
      <c r="C181" s="557"/>
      <c r="D181" s="557"/>
      <c r="E181" s="557"/>
      <c r="F181" s="558"/>
      <c r="G181" s="245" t="s">
        <v>5</v>
      </c>
      <c r="H181" s="246"/>
      <c r="I181" s="246"/>
      <c r="J181" s="246"/>
      <c r="K181" s="246"/>
      <c r="L181" s="246"/>
      <c r="M181" s="246"/>
      <c r="N181" s="246"/>
      <c r="O181" s="246"/>
      <c r="P181" s="246"/>
      <c r="Q181" s="246"/>
      <c r="R181" s="246"/>
      <c r="S181" s="246"/>
      <c r="T181" s="246"/>
      <c r="U181" s="246"/>
      <c r="V181" s="246"/>
      <c r="W181" s="246"/>
      <c r="X181" s="246"/>
      <c r="Y181" s="246"/>
      <c r="Z181" s="246"/>
      <c r="AA181" s="513"/>
      <c r="AB181" s="601">
        <v>0</v>
      </c>
      <c r="AC181" s="599"/>
      <c r="AD181" s="600"/>
      <c r="AE181" s="598">
        <v>4</v>
      </c>
      <c r="AF181" s="599"/>
      <c r="AG181" s="600"/>
      <c r="AH181" s="598">
        <v>5</v>
      </c>
      <c r="AI181" s="599"/>
      <c r="AJ181" s="608"/>
      <c r="AK181" s="1511">
        <v>63945</v>
      </c>
      <c r="AL181" s="1511"/>
      <c r="AM181" s="1511"/>
      <c r="AN181" s="1511"/>
      <c r="AO181" s="1511"/>
      <c r="AP181" s="1511"/>
      <c r="AQ181" s="1511"/>
      <c r="AR181" s="1511"/>
      <c r="AS181" s="1511"/>
      <c r="AT181" s="1511"/>
      <c r="AU181" s="1511"/>
      <c r="AV181" s="1511"/>
      <c r="AW181" s="1511"/>
      <c r="AX181" s="1511"/>
      <c r="AY181" s="1511"/>
      <c r="AZ181" s="619"/>
      <c r="BA181" s="619"/>
      <c r="BB181" s="729"/>
      <c r="BC181" s="1511">
        <v>63945</v>
      </c>
      <c r="BD181" s="1511"/>
      <c r="BE181" s="1511"/>
      <c r="BF181" s="1511"/>
      <c r="BG181" s="1511"/>
      <c r="BH181" s="1511"/>
      <c r="BI181" s="1511"/>
      <c r="BJ181" s="1511"/>
      <c r="BK181" s="1511"/>
      <c r="BL181" s="1511"/>
      <c r="BM181" s="1511"/>
      <c r="BN181" s="1511"/>
      <c r="BO181" s="1511"/>
      <c r="BP181" s="1511"/>
      <c r="BQ181" s="1511"/>
      <c r="BR181" s="619"/>
      <c r="BS181" s="619"/>
      <c r="BT181" s="629"/>
      <c r="BU181" s="718">
        <f t="shared" si="7"/>
        <v>5.9982777640199013E-2</v>
      </c>
      <c r="BV181" s="719"/>
      <c r="BW181" s="719"/>
      <c r="BX181" s="719"/>
      <c r="BY181" s="719"/>
      <c r="BZ181" s="719"/>
    </row>
    <row r="182" spans="1:78" ht="15" customHeight="1">
      <c r="A182" s="550"/>
      <c r="B182" s="557"/>
      <c r="C182" s="557"/>
      <c r="D182" s="557"/>
      <c r="E182" s="557"/>
      <c r="F182" s="558"/>
      <c r="G182" s="245" t="s">
        <v>6</v>
      </c>
      <c r="H182" s="246"/>
      <c r="I182" s="246"/>
      <c r="J182" s="246"/>
      <c r="K182" s="246"/>
      <c r="L182" s="246"/>
      <c r="M182" s="246"/>
      <c r="N182" s="246"/>
      <c r="O182" s="246"/>
      <c r="P182" s="246"/>
      <c r="Q182" s="246"/>
      <c r="R182" s="246"/>
      <c r="S182" s="246"/>
      <c r="T182" s="246"/>
      <c r="U182" s="246"/>
      <c r="V182" s="246"/>
      <c r="W182" s="246"/>
      <c r="X182" s="246"/>
      <c r="Y182" s="246"/>
      <c r="Z182" s="246"/>
      <c r="AA182" s="513"/>
      <c r="AB182" s="601">
        <v>0</v>
      </c>
      <c r="AC182" s="599"/>
      <c r="AD182" s="600"/>
      <c r="AE182" s="598">
        <v>5</v>
      </c>
      <c r="AF182" s="599"/>
      <c r="AG182" s="600"/>
      <c r="AH182" s="598">
        <v>5</v>
      </c>
      <c r="AI182" s="599"/>
      <c r="AJ182" s="608"/>
      <c r="AK182" s="1511">
        <v>36833</v>
      </c>
      <c r="AL182" s="1511"/>
      <c r="AM182" s="1511"/>
      <c r="AN182" s="1511"/>
      <c r="AO182" s="1511"/>
      <c r="AP182" s="1511"/>
      <c r="AQ182" s="1511"/>
      <c r="AR182" s="1511"/>
      <c r="AS182" s="1511"/>
      <c r="AT182" s="1511"/>
      <c r="AU182" s="1511"/>
      <c r="AV182" s="1511"/>
      <c r="AW182" s="1511"/>
      <c r="AX182" s="1511"/>
      <c r="AY182" s="1511"/>
      <c r="AZ182" s="619"/>
      <c r="BA182" s="619"/>
      <c r="BB182" s="729"/>
      <c r="BC182" s="1511">
        <v>36833</v>
      </c>
      <c r="BD182" s="1511"/>
      <c r="BE182" s="1511"/>
      <c r="BF182" s="1511"/>
      <c r="BG182" s="1511"/>
      <c r="BH182" s="1511"/>
      <c r="BI182" s="1511"/>
      <c r="BJ182" s="1511"/>
      <c r="BK182" s="1511"/>
      <c r="BL182" s="1511"/>
      <c r="BM182" s="1511"/>
      <c r="BN182" s="1511"/>
      <c r="BO182" s="1511"/>
      <c r="BP182" s="1511"/>
      <c r="BQ182" s="1511"/>
      <c r="BR182" s="619"/>
      <c r="BS182" s="619"/>
      <c r="BT182" s="629"/>
      <c r="BU182" s="718">
        <f t="shared" si="7"/>
        <v>5.9992019089036022E-2</v>
      </c>
      <c r="BV182" s="719"/>
      <c r="BW182" s="719"/>
      <c r="BX182" s="719"/>
      <c r="BY182" s="719"/>
      <c r="BZ182" s="719"/>
    </row>
    <row r="183" spans="1:78" ht="15" customHeight="1">
      <c r="A183" s="550"/>
      <c r="B183" s="557"/>
      <c r="C183" s="557"/>
      <c r="D183" s="557"/>
      <c r="E183" s="557"/>
      <c r="F183" s="558"/>
      <c r="G183" s="245" t="s">
        <v>7</v>
      </c>
      <c r="H183" s="246"/>
      <c r="I183" s="246"/>
      <c r="J183" s="246"/>
      <c r="K183" s="246"/>
      <c r="L183" s="246"/>
      <c r="M183" s="246"/>
      <c r="N183" s="246"/>
      <c r="O183" s="246"/>
      <c r="P183" s="246"/>
      <c r="Q183" s="246"/>
      <c r="R183" s="246"/>
      <c r="S183" s="246"/>
      <c r="T183" s="246"/>
      <c r="U183" s="246"/>
      <c r="V183" s="246"/>
      <c r="W183" s="246"/>
      <c r="X183" s="246"/>
      <c r="Y183" s="246"/>
      <c r="Z183" s="246"/>
      <c r="AA183" s="513"/>
      <c r="AB183" s="601">
        <v>0</v>
      </c>
      <c r="AC183" s="599"/>
      <c r="AD183" s="600"/>
      <c r="AE183" s="598">
        <v>6</v>
      </c>
      <c r="AF183" s="599"/>
      <c r="AG183" s="600"/>
      <c r="AH183" s="598">
        <v>5</v>
      </c>
      <c r="AI183" s="599"/>
      <c r="AJ183" s="608"/>
      <c r="AK183" s="1511">
        <v>45273</v>
      </c>
      <c r="AL183" s="1511"/>
      <c r="AM183" s="1511"/>
      <c r="AN183" s="1511"/>
      <c r="AO183" s="1511"/>
      <c r="AP183" s="1511"/>
      <c r="AQ183" s="1511"/>
      <c r="AR183" s="1511"/>
      <c r="AS183" s="1511"/>
      <c r="AT183" s="1511"/>
      <c r="AU183" s="1511"/>
      <c r="AV183" s="1511"/>
      <c r="AW183" s="1511"/>
      <c r="AX183" s="1511"/>
      <c r="AY183" s="1511"/>
      <c r="AZ183" s="619"/>
      <c r="BA183" s="619"/>
      <c r="BB183" s="729"/>
      <c r="BC183" s="1511">
        <v>45273</v>
      </c>
      <c r="BD183" s="1511"/>
      <c r="BE183" s="1511"/>
      <c r="BF183" s="1511"/>
      <c r="BG183" s="1511"/>
      <c r="BH183" s="1511"/>
      <c r="BI183" s="1511"/>
      <c r="BJ183" s="1511"/>
      <c r="BK183" s="1511"/>
      <c r="BL183" s="1511"/>
      <c r="BM183" s="1511"/>
      <c r="BN183" s="1511"/>
      <c r="BO183" s="1511"/>
      <c r="BP183" s="1511"/>
      <c r="BQ183" s="1511"/>
      <c r="BR183" s="619"/>
      <c r="BS183" s="619"/>
      <c r="BT183" s="629"/>
      <c r="BU183" s="718">
        <f t="shared" si="7"/>
        <v>5.9993321265673159E-2</v>
      </c>
      <c r="BV183" s="719"/>
      <c r="BW183" s="719"/>
      <c r="BX183" s="719"/>
      <c r="BY183" s="719"/>
      <c r="BZ183" s="719"/>
    </row>
    <row r="184" spans="1:78" ht="15" customHeight="1">
      <c r="A184" s="550"/>
      <c r="B184" s="557"/>
      <c r="C184" s="557"/>
      <c r="D184" s="557"/>
      <c r="E184" s="557"/>
      <c r="F184" s="558"/>
      <c r="G184" s="245" t="s">
        <v>8</v>
      </c>
      <c r="H184" s="246"/>
      <c r="I184" s="246"/>
      <c r="J184" s="246"/>
      <c r="K184" s="246"/>
      <c r="L184" s="246"/>
      <c r="M184" s="246"/>
      <c r="N184" s="246"/>
      <c r="O184" s="246"/>
      <c r="P184" s="246"/>
      <c r="Q184" s="246"/>
      <c r="R184" s="246"/>
      <c r="S184" s="246"/>
      <c r="T184" s="246"/>
      <c r="U184" s="246"/>
      <c r="V184" s="246"/>
      <c r="W184" s="246"/>
      <c r="X184" s="246"/>
      <c r="Y184" s="246"/>
      <c r="Z184" s="246"/>
      <c r="AA184" s="513"/>
      <c r="AB184" s="601">
        <v>0</v>
      </c>
      <c r="AC184" s="599"/>
      <c r="AD184" s="600"/>
      <c r="AE184" s="598">
        <v>7</v>
      </c>
      <c r="AF184" s="599"/>
      <c r="AG184" s="600"/>
      <c r="AH184" s="598">
        <v>5</v>
      </c>
      <c r="AI184" s="599"/>
      <c r="AJ184" s="608"/>
      <c r="AK184" s="1511">
        <v>40226</v>
      </c>
      <c r="AL184" s="1511"/>
      <c r="AM184" s="1511"/>
      <c r="AN184" s="1511"/>
      <c r="AO184" s="1511"/>
      <c r="AP184" s="1511"/>
      <c r="AQ184" s="1511"/>
      <c r="AR184" s="1511"/>
      <c r="AS184" s="1511"/>
      <c r="AT184" s="1511"/>
      <c r="AU184" s="1511"/>
      <c r="AV184" s="1511"/>
      <c r="AW184" s="1511"/>
      <c r="AX184" s="1511"/>
      <c r="AY184" s="1511"/>
      <c r="AZ184" s="619"/>
      <c r="BA184" s="619"/>
      <c r="BB184" s="729"/>
      <c r="BC184" s="1511">
        <v>40226</v>
      </c>
      <c r="BD184" s="1511"/>
      <c r="BE184" s="1511"/>
      <c r="BF184" s="1511"/>
      <c r="BG184" s="1511"/>
      <c r="BH184" s="1511"/>
      <c r="BI184" s="1511"/>
      <c r="BJ184" s="1511"/>
      <c r="BK184" s="1511"/>
      <c r="BL184" s="1511"/>
      <c r="BM184" s="1511"/>
      <c r="BN184" s="1511"/>
      <c r="BO184" s="1511"/>
      <c r="BP184" s="1511"/>
      <c r="BQ184" s="1511"/>
      <c r="BR184" s="619"/>
      <c r="BS184" s="619"/>
      <c r="BT184" s="629"/>
      <c r="BU184" s="718">
        <f t="shared" si="7"/>
        <v>5.9994660645226724E-2</v>
      </c>
      <c r="BV184" s="719"/>
      <c r="BW184" s="719"/>
      <c r="BX184" s="719"/>
      <c r="BY184" s="719"/>
      <c r="BZ184" s="719"/>
    </row>
    <row r="185" spans="1:78" ht="15" customHeight="1">
      <c r="A185" s="550"/>
      <c r="B185" s="557"/>
      <c r="C185" s="557"/>
      <c r="D185" s="557"/>
      <c r="E185" s="557"/>
      <c r="F185" s="558"/>
      <c r="G185" s="245" t="s">
        <v>9</v>
      </c>
      <c r="H185" s="246"/>
      <c r="I185" s="246"/>
      <c r="J185" s="246"/>
      <c r="K185" s="246"/>
      <c r="L185" s="246"/>
      <c r="M185" s="246"/>
      <c r="N185" s="246"/>
      <c r="O185" s="246"/>
      <c r="P185" s="246"/>
      <c r="Q185" s="246"/>
      <c r="R185" s="246"/>
      <c r="S185" s="246"/>
      <c r="T185" s="246"/>
      <c r="U185" s="246"/>
      <c r="V185" s="246"/>
      <c r="W185" s="246"/>
      <c r="X185" s="246"/>
      <c r="Y185" s="246"/>
      <c r="Z185" s="246"/>
      <c r="AA185" s="513"/>
      <c r="AB185" s="601">
        <v>0</v>
      </c>
      <c r="AC185" s="599"/>
      <c r="AD185" s="600"/>
      <c r="AE185" s="598">
        <v>8</v>
      </c>
      <c r="AF185" s="599"/>
      <c r="AG185" s="600"/>
      <c r="AH185" s="598">
        <v>5</v>
      </c>
      <c r="AI185" s="599"/>
      <c r="AJ185" s="608"/>
      <c r="AK185" s="1511">
        <v>38821</v>
      </c>
      <c r="AL185" s="1511"/>
      <c r="AM185" s="1511"/>
      <c r="AN185" s="1511"/>
      <c r="AO185" s="1511"/>
      <c r="AP185" s="1511"/>
      <c r="AQ185" s="1511"/>
      <c r="AR185" s="1511"/>
      <c r="AS185" s="1511"/>
      <c r="AT185" s="1511"/>
      <c r="AU185" s="1511"/>
      <c r="AV185" s="1511"/>
      <c r="AW185" s="1511"/>
      <c r="AX185" s="1511"/>
      <c r="AY185" s="1511"/>
      <c r="AZ185" s="619"/>
      <c r="BA185" s="619"/>
      <c r="BB185" s="729"/>
      <c r="BC185" s="1511">
        <v>38821</v>
      </c>
      <c r="BD185" s="1511"/>
      <c r="BE185" s="1511"/>
      <c r="BF185" s="1511"/>
      <c r="BG185" s="1511"/>
      <c r="BH185" s="1511"/>
      <c r="BI185" s="1511"/>
      <c r="BJ185" s="1511"/>
      <c r="BK185" s="1511"/>
      <c r="BL185" s="1511"/>
      <c r="BM185" s="1511"/>
      <c r="BN185" s="1511"/>
      <c r="BO185" s="1511"/>
      <c r="BP185" s="1511"/>
      <c r="BQ185" s="1511"/>
      <c r="BR185" s="619"/>
      <c r="BS185" s="619"/>
      <c r="BT185" s="629"/>
      <c r="BU185" s="718">
        <f t="shared" si="7"/>
        <v>5.9996723601812525E-2</v>
      </c>
      <c r="BV185" s="719"/>
      <c r="BW185" s="719"/>
      <c r="BX185" s="719"/>
      <c r="BY185" s="719"/>
      <c r="BZ185" s="719"/>
    </row>
    <row r="186" spans="1:78" ht="15" customHeight="1">
      <c r="A186" s="550"/>
      <c r="B186" s="557"/>
      <c r="C186" s="557"/>
      <c r="D186" s="557"/>
      <c r="E186" s="557"/>
      <c r="F186" s="558"/>
      <c r="G186" s="245" t="s">
        <v>10</v>
      </c>
      <c r="H186" s="246"/>
      <c r="I186" s="246"/>
      <c r="J186" s="246"/>
      <c r="K186" s="246"/>
      <c r="L186" s="246"/>
      <c r="M186" s="246"/>
      <c r="N186" s="246"/>
      <c r="O186" s="246"/>
      <c r="P186" s="246"/>
      <c r="Q186" s="246"/>
      <c r="R186" s="246"/>
      <c r="S186" s="246"/>
      <c r="T186" s="246"/>
      <c r="U186" s="246"/>
      <c r="V186" s="246"/>
      <c r="W186" s="246"/>
      <c r="X186" s="246"/>
      <c r="Y186" s="246"/>
      <c r="Z186" s="246"/>
      <c r="AA186" s="513"/>
      <c r="AB186" s="601">
        <v>0</v>
      </c>
      <c r="AC186" s="599"/>
      <c r="AD186" s="600"/>
      <c r="AE186" s="598">
        <v>9</v>
      </c>
      <c r="AF186" s="599"/>
      <c r="AG186" s="600"/>
      <c r="AH186" s="598">
        <v>5</v>
      </c>
      <c r="AI186" s="599"/>
      <c r="AJ186" s="608"/>
      <c r="AK186" s="1511">
        <v>63384</v>
      </c>
      <c r="AL186" s="1511"/>
      <c r="AM186" s="1511"/>
      <c r="AN186" s="1511"/>
      <c r="AO186" s="1511"/>
      <c r="AP186" s="1511"/>
      <c r="AQ186" s="1511"/>
      <c r="AR186" s="1511"/>
      <c r="AS186" s="1511"/>
      <c r="AT186" s="1511"/>
      <c r="AU186" s="1511"/>
      <c r="AV186" s="1511"/>
      <c r="AW186" s="1511"/>
      <c r="AX186" s="1511"/>
      <c r="AY186" s="1511"/>
      <c r="AZ186" s="619"/>
      <c r="BA186" s="619"/>
      <c r="BB186" s="729"/>
      <c r="BC186" s="1511">
        <v>63384</v>
      </c>
      <c r="BD186" s="1511"/>
      <c r="BE186" s="1511"/>
      <c r="BF186" s="1511"/>
      <c r="BG186" s="1511"/>
      <c r="BH186" s="1511"/>
      <c r="BI186" s="1511"/>
      <c r="BJ186" s="1511"/>
      <c r="BK186" s="1511"/>
      <c r="BL186" s="1511"/>
      <c r="BM186" s="1511"/>
      <c r="BN186" s="1511"/>
      <c r="BO186" s="1511"/>
      <c r="BP186" s="1511"/>
      <c r="BQ186" s="1511"/>
      <c r="BR186" s="619"/>
      <c r="BS186" s="619"/>
      <c r="BT186" s="629"/>
      <c r="BU186" s="718">
        <f t="shared" si="7"/>
        <v>5.9997444258811393E-2</v>
      </c>
      <c r="BV186" s="719"/>
      <c r="BW186" s="719"/>
      <c r="BX186" s="719"/>
      <c r="BY186" s="719"/>
      <c r="BZ186" s="719"/>
    </row>
    <row r="187" spans="1:78" ht="15" customHeight="1" thickBot="1">
      <c r="A187" s="550"/>
      <c r="B187" s="557"/>
      <c r="C187" s="557"/>
      <c r="D187" s="557"/>
      <c r="E187" s="557"/>
      <c r="F187" s="558"/>
      <c r="G187" s="245" t="s">
        <v>378</v>
      </c>
      <c r="H187" s="246"/>
      <c r="I187" s="246"/>
      <c r="J187" s="246"/>
      <c r="K187" s="246"/>
      <c r="L187" s="246"/>
      <c r="M187" s="246"/>
      <c r="N187" s="246"/>
      <c r="O187" s="246"/>
      <c r="P187" s="246"/>
      <c r="Q187" s="246"/>
      <c r="R187" s="246"/>
      <c r="S187" s="246"/>
      <c r="T187" s="246"/>
      <c r="U187" s="246"/>
      <c r="V187" s="246"/>
      <c r="W187" s="246"/>
      <c r="X187" s="246"/>
      <c r="Y187" s="246"/>
      <c r="Z187" s="246"/>
      <c r="AA187" s="513"/>
      <c r="AB187" s="646">
        <v>1</v>
      </c>
      <c r="AC187" s="647"/>
      <c r="AD187" s="648"/>
      <c r="AE187" s="649">
        <v>0</v>
      </c>
      <c r="AF187" s="647"/>
      <c r="AG187" s="648"/>
      <c r="AH187" s="649">
        <v>5</v>
      </c>
      <c r="AI187" s="647"/>
      <c r="AJ187" s="650"/>
      <c r="AK187" s="321">
        <f>SUM(AK178:BB186)</f>
        <v>772185</v>
      </c>
      <c r="AL187" s="321"/>
      <c r="AM187" s="321"/>
      <c r="AN187" s="321"/>
      <c r="AO187" s="321"/>
      <c r="AP187" s="321"/>
      <c r="AQ187" s="321"/>
      <c r="AR187" s="321"/>
      <c r="AS187" s="321"/>
      <c r="AT187" s="321"/>
      <c r="AU187" s="321"/>
      <c r="AV187" s="321"/>
      <c r="AW187" s="321"/>
      <c r="AX187" s="321"/>
      <c r="AY187" s="321"/>
      <c r="AZ187" s="626"/>
      <c r="BA187" s="626"/>
      <c r="BB187" s="717"/>
      <c r="BC187" s="321">
        <f>SUM(BC178:BT186)</f>
        <v>772185</v>
      </c>
      <c r="BD187" s="321"/>
      <c r="BE187" s="321"/>
      <c r="BF187" s="321"/>
      <c r="BG187" s="321"/>
      <c r="BH187" s="321"/>
      <c r="BI187" s="321"/>
      <c r="BJ187" s="321"/>
      <c r="BK187" s="321"/>
      <c r="BL187" s="321"/>
      <c r="BM187" s="321"/>
      <c r="BN187" s="321"/>
      <c r="BO187" s="321"/>
      <c r="BP187" s="321"/>
      <c r="BQ187" s="321"/>
      <c r="BR187" s="626"/>
      <c r="BS187" s="626"/>
      <c r="BT187" s="627"/>
      <c r="BU187" s="718">
        <f t="shared" si="7"/>
        <v>5.9960575272405829E-2</v>
      </c>
      <c r="BV187" s="719"/>
      <c r="BW187" s="719"/>
      <c r="BX187" s="719"/>
      <c r="BY187" s="719"/>
      <c r="BZ187" s="719"/>
    </row>
    <row r="188" spans="1:78" ht="11.25" customHeight="1" thickBot="1">
      <c r="A188" s="550"/>
      <c r="B188" s="557"/>
      <c r="C188" s="557"/>
      <c r="D188" s="557"/>
      <c r="E188" s="557"/>
      <c r="F188" s="558"/>
      <c r="G188" s="118"/>
      <c r="H188" s="119"/>
      <c r="I188" s="119"/>
      <c r="J188" s="119"/>
      <c r="K188" s="119"/>
      <c r="L188" s="119"/>
      <c r="M188" s="119"/>
      <c r="N188" s="119"/>
      <c r="O188" s="119"/>
      <c r="P188" s="119"/>
      <c r="Q188" s="119"/>
      <c r="R188" s="119"/>
      <c r="S188" s="119"/>
      <c r="T188" s="119"/>
      <c r="U188" s="119"/>
      <c r="V188" s="119"/>
      <c r="W188" s="119"/>
      <c r="X188" s="119"/>
      <c r="Y188" s="119"/>
      <c r="Z188" s="119"/>
      <c r="AA188" s="119"/>
      <c r="AB188" s="39"/>
      <c r="AC188" s="39"/>
      <c r="AD188" s="39"/>
      <c r="AE188" s="39"/>
      <c r="AF188" s="39"/>
      <c r="AG188" s="39"/>
      <c r="AH188" s="39"/>
      <c r="AI188" s="39"/>
      <c r="AJ188" s="39"/>
      <c r="AK188" s="38"/>
      <c r="AL188" s="38"/>
      <c r="AM188" s="38"/>
      <c r="AN188" s="38"/>
      <c r="AO188" s="38"/>
      <c r="AP188" s="38"/>
      <c r="AQ188" s="38"/>
      <c r="AR188" s="38"/>
      <c r="AS188" s="38"/>
      <c r="AT188" s="38"/>
      <c r="AU188" s="38"/>
      <c r="AV188" s="38"/>
      <c r="AW188" s="38"/>
      <c r="AX188" s="38"/>
      <c r="AY188" s="38"/>
      <c r="BC188" s="38"/>
      <c r="BD188" s="38"/>
      <c r="BE188" s="38"/>
      <c r="BF188" s="38"/>
      <c r="BG188" s="38"/>
      <c r="BH188" s="38"/>
      <c r="BI188" s="38"/>
      <c r="BJ188" s="38"/>
      <c r="BK188" s="38"/>
      <c r="BL188" s="38"/>
      <c r="BM188" s="38"/>
      <c r="BN188" s="38"/>
      <c r="BO188" s="38"/>
      <c r="BP188" s="38"/>
      <c r="BQ188" s="38"/>
      <c r="BU188" s="17"/>
      <c r="BV188" s="17"/>
      <c r="BW188" s="17"/>
      <c r="BX188" s="17"/>
      <c r="BY188" s="17"/>
      <c r="BZ188" s="17"/>
    </row>
    <row r="189" spans="1:78" ht="15" customHeight="1">
      <c r="A189" s="550"/>
      <c r="B189" s="557"/>
      <c r="C189" s="557"/>
      <c r="D189" s="557"/>
      <c r="E189" s="557"/>
      <c r="F189" s="558"/>
      <c r="G189" s="245" t="s">
        <v>11</v>
      </c>
      <c r="H189" s="246"/>
      <c r="I189" s="246"/>
      <c r="J189" s="246"/>
      <c r="K189" s="246"/>
      <c r="L189" s="246"/>
      <c r="M189" s="246"/>
      <c r="N189" s="246"/>
      <c r="O189" s="246"/>
      <c r="P189" s="246"/>
      <c r="Q189" s="246"/>
      <c r="R189" s="246"/>
      <c r="S189" s="246"/>
      <c r="T189" s="246"/>
      <c r="U189" s="246"/>
      <c r="V189" s="246"/>
      <c r="W189" s="246"/>
      <c r="X189" s="246"/>
      <c r="Y189" s="246"/>
      <c r="Z189" s="246"/>
      <c r="AA189" s="513"/>
      <c r="AB189" s="606">
        <v>1</v>
      </c>
      <c r="AC189" s="603"/>
      <c r="AD189" s="607"/>
      <c r="AE189" s="602">
        <v>1</v>
      </c>
      <c r="AF189" s="603"/>
      <c r="AG189" s="607"/>
      <c r="AH189" s="602">
        <v>5</v>
      </c>
      <c r="AI189" s="603"/>
      <c r="AJ189" s="604"/>
      <c r="AK189" s="347">
        <f>SUM(AK178:BB180)</f>
        <v>483703</v>
      </c>
      <c r="AL189" s="347"/>
      <c r="AM189" s="347"/>
      <c r="AN189" s="347"/>
      <c r="AO189" s="347"/>
      <c r="AP189" s="347"/>
      <c r="AQ189" s="347"/>
      <c r="AR189" s="347"/>
      <c r="AS189" s="347"/>
      <c r="AT189" s="347"/>
      <c r="AU189" s="347"/>
      <c r="AV189" s="347"/>
      <c r="AW189" s="347"/>
      <c r="AX189" s="347"/>
      <c r="AY189" s="347"/>
      <c r="AZ189" s="605"/>
      <c r="BA189" s="605"/>
      <c r="BB189" s="730"/>
      <c r="BC189" s="347">
        <f>SUM(BC178:BT180)</f>
        <v>483703</v>
      </c>
      <c r="BD189" s="347"/>
      <c r="BE189" s="347"/>
      <c r="BF189" s="347"/>
      <c r="BG189" s="347"/>
      <c r="BH189" s="347"/>
      <c r="BI189" s="347"/>
      <c r="BJ189" s="347"/>
      <c r="BK189" s="347"/>
      <c r="BL189" s="347"/>
      <c r="BM189" s="347"/>
      <c r="BN189" s="347"/>
      <c r="BO189" s="347"/>
      <c r="BP189" s="347"/>
      <c r="BQ189" s="347"/>
      <c r="BR189" s="605"/>
      <c r="BS189" s="605"/>
      <c r="BT189" s="628"/>
      <c r="BU189" s="718">
        <f>IF(CM156=0,0,IF(AK189=0,0,AK189/CM156))</f>
        <v>5.9941630077549393E-2</v>
      </c>
      <c r="BV189" s="719"/>
      <c r="BW189" s="719"/>
      <c r="BX189" s="719"/>
      <c r="BY189" s="719"/>
      <c r="BZ189" s="719"/>
    </row>
    <row r="190" spans="1:78" ht="15" customHeight="1">
      <c r="A190" s="550"/>
      <c r="B190" s="557"/>
      <c r="C190" s="557"/>
      <c r="D190" s="557"/>
      <c r="E190" s="557"/>
      <c r="F190" s="558"/>
      <c r="G190" s="245" t="s">
        <v>12</v>
      </c>
      <c r="H190" s="246"/>
      <c r="I190" s="246"/>
      <c r="J190" s="246"/>
      <c r="K190" s="246"/>
      <c r="L190" s="246"/>
      <c r="M190" s="246"/>
      <c r="N190" s="246"/>
      <c r="O190" s="246"/>
      <c r="P190" s="246"/>
      <c r="Q190" s="246"/>
      <c r="R190" s="246"/>
      <c r="S190" s="246"/>
      <c r="T190" s="246"/>
      <c r="U190" s="246"/>
      <c r="V190" s="246"/>
      <c r="W190" s="246"/>
      <c r="X190" s="246"/>
      <c r="Y190" s="246"/>
      <c r="Z190" s="246"/>
      <c r="AA190" s="513"/>
      <c r="AB190" s="601">
        <v>1</v>
      </c>
      <c r="AC190" s="599"/>
      <c r="AD190" s="600"/>
      <c r="AE190" s="598">
        <v>2</v>
      </c>
      <c r="AF190" s="599"/>
      <c r="AG190" s="600"/>
      <c r="AH190" s="598">
        <v>5</v>
      </c>
      <c r="AI190" s="599"/>
      <c r="AJ190" s="608"/>
      <c r="AK190" s="330">
        <f>SUM(AK181:BB184)</f>
        <v>186277</v>
      </c>
      <c r="AL190" s="330"/>
      <c r="AM190" s="330"/>
      <c r="AN190" s="330"/>
      <c r="AO190" s="330"/>
      <c r="AP190" s="330"/>
      <c r="AQ190" s="330"/>
      <c r="AR190" s="330"/>
      <c r="AS190" s="330"/>
      <c r="AT190" s="330"/>
      <c r="AU190" s="330"/>
      <c r="AV190" s="330"/>
      <c r="AW190" s="330"/>
      <c r="AX190" s="330"/>
      <c r="AY190" s="330"/>
      <c r="AZ190" s="619"/>
      <c r="BA190" s="619"/>
      <c r="BB190" s="729"/>
      <c r="BC190" s="330">
        <f>SUM(BC181:BT184)</f>
        <v>186277</v>
      </c>
      <c r="BD190" s="330"/>
      <c r="BE190" s="330"/>
      <c r="BF190" s="330"/>
      <c r="BG190" s="330"/>
      <c r="BH190" s="330"/>
      <c r="BI190" s="330"/>
      <c r="BJ190" s="330"/>
      <c r="BK190" s="330"/>
      <c r="BL190" s="330"/>
      <c r="BM190" s="330"/>
      <c r="BN190" s="330"/>
      <c r="BO190" s="330"/>
      <c r="BP190" s="330"/>
      <c r="BQ190" s="330"/>
      <c r="BR190" s="619"/>
      <c r="BS190" s="619"/>
      <c r="BT190" s="629"/>
      <c r="BU190" s="718">
        <f>IF(CM157=0,0,IF(AK190=0,0,AK190/CM157))</f>
        <v>5.9989733178579571E-2</v>
      </c>
      <c r="BV190" s="719"/>
      <c r="BW190" s="719"/>
      <c r="BX190" s="719"/>
      <c r="BY190" s="719"/>
      <c r="BZ190" s="719"/>
    </row>
    <row r="191" spans="1:78" ht="15" customHeight="1">
      <c r="A191" s="550"/>
      <c r="B191" s="557"/>
      <c r="C191" s="557"/>
      <c r="D191" s="557"/>
      <c r="E191" s="557"/>
      <c r="F191" s="558"/>
      <c r="G191" s="245" t="s">
        <v>9</v>
      </c>
      <c r="H191" s="246"/>
      <c r="I191" s="246"/>
      <c r="J191" s="246"/>
      <c r="K191" s="246"/>
      <c r="L191" s="246"/>
      <c r="M191" s="246"/>
      <c r="N191" s="246"/>
      <c r="O191" s="246"/>
      <c r="P191" s="246"/>
      <c r="Q191" s="246"/>
      <c r="R191" s="246"/>
      <c r="S191" s="246"/>
      <c r="T191" s="246"/>
      <c r="U191" s="246"/>
      <c r="V191" s="246"/>
      <c r="W191" s="246"/>
      <c r="X191" s="246"/>
      <c r="Y191" s="246"/>
      <c r="Z191" s="246"/>
      <c r="AA191" s="513"/>
      <c r="AB191" s="601">
        <v>1</v>
      </c>
      <c r="AC191" s="599"/>
      <c r="AD191" s="600"/>
      <c r="AE191" s="598">
        <v>3</v>
      </c>
      <c r="AF191" s="599"/>
      <c r="AG191" s="600"/>
      <c r="AH191" s="598">
        <v>5</v>
      </c>
      <c r="AI191" s="599"/>
      <c r="AJ191" s="608"/>
      <c r="AK191" s="330">
        <f>AK185</f>
        <v>38821</v>
      </c>
      <c r="AL191" s="330"/>
      <c r="AM191" s="330"/>
      <c r="AN191" s="330"/>
      <c r="AO191" s="330"/>
      <c r="AP191" s="330"/>
      <c r="AQ191" s="330"/>
      <c r="AR191" s="330"/>
      <c r="AS191" s="330"/>
      <c r="AT191" s="330"/>
      <c r="AU191" s="330"/>
      <c r="AV191" s="330"/>
      <c r="AW191" s="330"/>
      <c r="AX191" s="330"/>
      <c r="AY191" s="330"/>
      <c r="AZ191" s="619"/>
      <c r="BA191" s="619"/>
      <c r="BB191" s="729"/>
      <c r="BC191" s="330">
        <f>BC185</f>
        <v>38821</v>
      </c>
      <c r="BD191" s="330"/>
      <c r="BE191" s="330"/>
      <c r="BF191" s="330"/>
      <c r="BG191" s="330"/>
      <c r="BH191" s="330"/>
      <c r="BI191" s="330"/>
      <c r="BJ191" s="330"/>
      <c r="BK191" s="330"/>
      <c r="BL191" s="330"/>
      <c r="BM191" s="330"/>
      <c r="BN191" s="330"/>
      <c r="BO191" s="330"/>
      <c r="BP191" s="330"/>
      <c r="BQ191" s="330"/>
      <c r="BR191" s="619"/>
      <c r="BS191" s="619"/>
      <c r="BT191" s="629"/>
      <c r="BU191" s="718">
        <f>IF(CM158=0,0,IF(AK191=0,0,AK191/CM158))</f>
        <v>5.9996723601812525E-2</v>
      </c>
      <c r="BV191" s="719"/>
      <c r="BW191" s="719"/>
      <c r="BX191" s="719"/>
      <c r="BY191" s="719"/>
      <c r="BZ191" s="719"/>
    </row>
    <row r="192" spans="1:78" ht="15" customHeight="1" thickBot="1">
      <c r="A192" s="559"/>
      <c r="B192" s="553"/>
      <c r="C192" s="553"/>
      <c r="D192" s="553"/>
      <c r="E192" s="553"/>
      <c r="F192" s="560"/>
      <c r="G192" s="245" t="s">
        <v>10</v>
      </c>
      <c r="H192" s="246"/>
      <c r="I192" s="246"/>
      <c r="J192" s="246"/>
      <c r="K192" s="246"/>
      <c r="L192" s="246"/>
      <c r="M192" s="246"/>
      <c r="N192" s="246"/>
      <c r="O192" s="246"/>
      <c r="P192" s="246"/>
      <c r="Q192" s="246"/>
      <c r="R192" s="246"/>
      <c r="S192" s="246"/>
      <c r="T192" s="246"/>
      <c r="U192" s="246"/>
      <c r="V192" s="246"/>
      <c r="W192" s="246"/>
      <c r="X192" s="246"/>
      <c r="Y192" s="246"/>
      <c r="Z192" s="246"/>
      <c r="AA192" s="513"/>
      <c r="AB192" s="646">
        <v>1</v>
      </c>
      <c r="AC192" s="647"/>
      <c r="AD192" s="648"/>
      <c r="AE192" s="649">
        <v>4</v>
      </c>
      <c r="AF192" s="647"/>
      <c r="AG192" s="648"/>
      <c r="AH192" s="649">
        <v>5</v>
      </c>
      <c r="AI192" s="647"/>
      <c r="AJ192" s="650"/>
      <c r="AK192" s="321">
        <f>AK186</f>
        <v>63384</v>
      </c>
      <c r="AL192" s="321"/>
      <c r="AM192" s="321"/>
      <c r="AN192" s="321"/>
      <c r="AO192" s="321"/>
      <c r="AP192" s="321"/>
      <c r="AQ192" s="321"/>
      <c r="AR192" s="321"/>
      <c r="AS192" s="321"/>
      <c r="AT192" s="321"/>
      <c r="AU192" s="321"/>
      <c r="AV192" s="321"/>
      <c r="AW192" s="321"/>
      <c r="AX192" s="321"/>
      <c r="AY192" s="321"/>
      <c r="AZ192" s="626"/>
      <c r="BA192" s="626"/>
      <c r="BB192" s="717"/>
      <c r="BC192" s="321">
        <f>BC186</f>
        <v>63384</v>
      </c>
      <c r="BD192" s="321"/>
      <c r="BE192" s="321"/>
      <c r="BF192" s="321"/>
      <c r="BG192" s="321"/>
      <c r="BH192" s="321"/>
      <c r="BI192" s="321"/>
      <c r="BJ192" s="321"/>
      <c r="BK192" s="321"/>
      <c r="BL192" s="321"/>
      <c r="BM192" s="321"/>
      <c r="BN192" s="321"/>
      <c r="BO192" s="321"/>
      <c r="BP192" s="321"/>
      <c r="BQ192" s="321"/>
      <c r="BR192" s="626"/>
      <c r="BS192" s="626"/>
      <c r="BT192" s="627"/>
      <c r="BU192" s="718">
        <f>IF(CM159=0,0,IF(AK192=0,0,AK192/CM159))</f>
        <v>5.9997444258811393E-2</v>
      </c>
      <c r="BV192" s="719"/>
      <c r="BW192" s="719"/>
      <c r="BX192" s="719"/>
      <c r="BY192" s="719"/>
      <c r="BZ192" s="719"/>
    </row>
    <row r="193" spans="1:137" ht="11.25" customHeight="1" thickBot="1">
      <c r="M193" s="16"/>
      <c r="R193" s="16"/>
      <c r="U193" s="17"/>
      <c r="V193" s="17"/>
      <c r="W193" s="17"/>
      <c r="AB193" s="32"/>
      <c r="AC193" s="32"/>
      <c r="AD193" s="32"/>
      <c r="AE193" s="32"/>
      <c r="AF193" s="32"/>
      <c r="AG193" s="32"/>
      <c r="AH193" s="32"/>
      <c r="AI193" s="32"/>
      <c r="AJ193" s="32"/>
      <c r="AK193" s="33"/>
      <c r="AL193" s="33"/>
      <c r="AM193" s="33"/>
      <c r="AN193" s="33"/>
      <c r="AO193" s="33"/>
      <c r="AP193" s="33"/>
      <c r="AQ193" s="33"/>
      <c r="AR193" s="33"/>
      <c r="AS193" s="33"/>
      <c r="AT193" s="33"/>
      <c r="AU193" s="33"/>
      <c r="AV193" s="33"/>
      <c r="AW193" s="33"/>
      <c r="AX193" s="33"/>
      <c r="AY193" s="33"/>
      <c r="BC193" s="33"/>
      <c r="BD193" s="33"/>
      <c r="BE193" s="33"/>
      <c r="BF193" s="33"/>
      <c r="BG193" s="33"/>
      <c r="BH193" s="33"/>
      <c r="BI193" s="33"/>
      <c r="BJ193" s="33"/>
      <c r="BK193" s="33"/>
      <c r="BL193" s="33"/>
      <c r="BM193" s="33"/>
      <c r="BN193" s="33"/>
      <c r="BO193" s="33"/>
      <c r="BP193" s="33"/>
      <c r="BQ193" s="33"/>
      <c r="BU193" s="17"/>
      <c r="BV193" s="17"/>
      <c r="BW193" s="17"/>
      <c r="BX193" s="17"/>
      <c r="BY193" s="17"/>
      <c r="BZ193" s="17"/>
    </row>
    <row r="194" spans="1:137" ht="15" customHeight="1">
      <c r="A194" s="433" t="s">
        <v>14</v>
      </c>
      <c r="B194" s="547"/>
      <c r="C194" s="547"/>
      <c r="D194" s="434" t="s">
        <v>15</v>
      </c>
      <c r="E194" s="434"/>
      <c r="F194" s="435"/>
      <c r="G194" s="245" t="s">
        <v>858</v>
      </c>
      <c r="H194" s="246"/>
      <c r="I194" s="246"/>
      <c r="J194" s="246"/>
      <c r="K194" s="246"/>
      <c r="L194" s="246"/>
      <c r="M194" s="246"/>
      <c r="N194" s="246"/>
      <c r="O194" s="246"/>
      <c r="P194" s="246"/>
      <c r="Q194" s="246"/>
      <c r="R194" s="246"/>
      <c r="S194" s="246"/>
      <c r="T194" s="246"/>
      <c r="U194" s="246"/>
      <c r="V194" s="246"/>
      <c r="W194" s="246"/>
      <c r="X194" s="246"/>
      <c r="Y194" s="246"/>
      <c r="Z194" s="246"/>
      <c r="AA194" s="513"/>
      <c r="AB194" s="606">
        <v>1</v>
      </c>
      <c r="AC194" s="603"/>
      <c r="AD194" s="607"/>
      <c r="AE194" s="602">
        <v>5</v>
      </c>
      <c r="AF194" s="603"/>
      <c r="AG194" s="607"/>
      <c r="AH194" s="602">
        <v>5</v>
      </c>
      <c r="AI194" s="603"/>
      <c r="AJ194" s="604"/>
      <c r="AK194" s="1504">
        <v>446463</v>
      </c>
      <c r="AL194" s="1504"/>
      <c r="AM194" s="1504"/>
      <c r="AN194" s="1504"/>
      <c r="AO194" s="1504"/>
      <c r="AP194" s="1504"/>
      <c r="AQ194" s="1504"/>
      <c r="AR194" s="1504"/>
      <c r="AS194" s="1504"/>
      <c r="AT194" s="1504"/>
      <c r="AU194" s="1504"/>
      <c r="AV194" s="1504"/>
      <c r="AW194" s="1504"/>
      <c r="AX194" s="1504"/>
      <c r="AY194" s="1504"/>
      <c r="AZ194" s="605"/>
      <c r="BA194" s="605"/>
      <c r="BB194" s="730"/>
      <c r="BC194" s="1504">
        <v>446463</v>
      </c>
      <c r="BD194" s="1504"/>
      <c r="BE194" s="1504"/>
      <c r="BF194" s="1504"/>
      <c r="BG194" s="1504"/>
      <c r="BH194" s="1504"/>
      <c r="BI194" s="1504"/>
      <c r="BJ194" s="1504"/>
      <c r="BK194" s="1504"/>
      <c r="BL194" s="1504"/>
      <c r="BM194" s="1504"/>
      <c r="BN194" s="1504"/>
      <c r="BO194" s="1504"/>
      <c r="BP194" s="1504"/>
      <c r="BQ194" s="1504"/>
      <c r="BR194" s="605"/>
      <c r="BS194" s="605"/>
      <c r="BT194" s="628"/>
      <c r="BU194" s="718">
        <f>IF(CM161=0,0,IF(AK194=0,0,AK194/CM161))</f>
        <v>3.9953093954645143E-2</v>
      </c>
      <c r="BV194" s="719"/>
      <c r="BW194" s="719"/>
      <c r="BX194" s="719"/>
      <c r="BY194" s="719"/>
      <c r="BZ194" s="719"/>
    </row>
    <row r="195" spans="1:137" ht="15" customHeight="1">
      <c r="A195" s="548"/>
      <c r="B195" s="549"/>
      <c r="C195" s="549"/>
      <c r="D195" s="551"/>
      <c r="E195" s="551"/>
      <c r="F195" s="552"/>
      <c r="G195" s="505" t="s">
        <v>317</v>
      </c>
      <c r="H195" s="506"/>
      <c r="I195" s="506"/>
      <c r="J195" s="506"/>
      <c r="K195" s="506"/>
      <c r="L195" s="506"/>
      <c r="M195" s="506"/>
      <c r="N195" s="506"/>
      <c r="O195" s="506"/>
      <c r="P195" s="506"/>
      <c r="Q195" s="506"/>
      <c r="R195" s="506"/>
      <c r="S195" s="506"/>
      <c r="T195" s="506"/>
      <c r="U195" s="506"/>
      <c r="V195" s="506"/>
      <c r="W195" s="506"/>
      <c r="X195" s="506"/>
      <c r="Y195" s="506"/>
      <c r="Z195" s="506"/>
      <c r="AA195" s="507"/>
      <c r="AB195" s="601">
        <v>1</v>
      </c>
      <c r="AC195" s="599"/>
      <c r="AD195" s="600"/>
      <c r="AE195" s="598">
        <v>6</v>
      </c>
      <c r="AF195" s="599"/>
      <c r="AG195" s="600"/>
      <c r="AH195" s="598">
        <v>5</v>
      </c>
      <c r="AI195" s="599"/>
      <c r="AJ195" s="608"/>
      <c r="AK195" s="1511">
        <v>25878</v>
      </c>
      <c r="AL195" s="1511"/>
      <c r="AM195" s="1511"/>
      <c r="AN195" s="1511"/>
      <c r="AO195" s="1511"/>
      <c r="AP195" s="1511"/>
      <c r="AQ195" s="1511"/>
      <c r="AR195" s="1511"/>
      <c r="AS195" s="1511"/>
      <c r="AT195" s="1511"/>
      <c r="AU195" s="1511"/>
      <c r="AV195" s="1511"/>
      <c r="AW195" s="1511"/>
      <c r="AX195" s="1511"/>
      <c r="AY195" s="1511"/>
      <c r="AZ195" s="619"/>
      <c r="BA195" s="619"/>
      <c r="BB195" s="729"/>
      <c r="BC195" s="1511">
        <v>25878</v>
      </c>
      <c r="BD195" s="1511"/>
      <c r="BE195" s="1511"/>
      <c r="BF195" s="1511"/>
      <c r="BG195" s="1511"/>
      <c r="BH195" s="1511"/>
      <c r="BI195" s="1511"/>
      <c r="BJ195" s="1511"/>
      <c r="BK195" s="1511"/>
      <c r="BL195" s="1511"/>
      <c r="BM195" s="1511"/>
      <c r="BN195" s="1511"/>
      <c r="BO195" s="1511"/>
      <c r="BP195" s="1511"/>
      <c r="BQ195" s="1511"/>
      <c r="BR195" s="619"/>
      <c r="BS195" s="619"/>
      <c r="BT195" s="629"/>
      <c r="BU195" s="718">
        <f>IF(CM162=0,0,IF(AK195=0,0,AK195/CM162))</f>
        <v>3.9993694478959958E-2</v>
      </c>
      <c r="BV195" s="719"/>
      <c r="BW195" s="719"/>
      <c r="BX195" s="719"/>
      <c r="BY195" s="719"/>
      <c r="BZ195" s="719"/>
    </row>
    <row r="196" spans="1:137" ht="15" customHeight="1">
      <c r="A196" s="550"/>
      <c r="B196" s="549"/>
      <c r="C196" s="549"/>
      <c r="D196" s="551"/>
      <c r="E196" s="551"/>
      <c r="F196" s="552"/>
      <c r="G196" s="731" t="s">
        <v>333</v>
      </c>
      <c r="H196" s="732"/>
      <c r="I196" s="732"/>
      <c r="J196" s="732"/>
      <c r="K196" s="732"/>
      <c r="L196" s="732"/>
      <c r="M196" s="732"/>
      <c r="N196" s="732"/>
      <c r="O196" s="732"/>
      <c r="P196" s="732"/>
      <c r="Q196" s="732"/>
      <c r="R196" s="732"/>
      <c r="S196" s="732"/>
      <c r="T196" s="732"/>
      <c r="U196" s="732"/>
      <c r="V196" s="732"/>
      <c r="W196" s="732"/>
      <c r="X196" s="732"/>
      <c r="Y196" s="732"/>
      <c r="Z196" s="732"/>
      <c r="AA196" s="732"/>
      <c r="AB196" s="601">
        <v>1</v>
      </c>
      <c r="AC196" s="599"/>
      <c r="AD196" s="600"/>
      <c r="AE196" s="598">
        <v>7</v>
      </c>
      <c r="AF196" s="599"/>
      <c r="AG196" s="600"/>
      <c r="AH196" s="598">
        <v>5</v>
      </c>
      <c r="AI196" s="599"/>
      <c r="AJ196" s="608"/>
      <c r="AK196" s="1511">
        <v>42255</v>
      </c>
      <c r="AL196" s="1511"/>
      <c r="AM196" s="1511"/>
      <c r="AN196" s="1511"/>
      <c r="AO196" s="1511"/>
      <c r="AP196" s="1511"/>
      <c r="AQ196" s="1511"/>
      <c r="AR196" s="1511"/>
      <c r="AS196" s="1511"/>
      <c r="AT196" s="1511"/>
      <c r="AU196" s="1511"/>
      <c r="AV196" s="1511"/>
      <c r="AW196" s="1511"/>
      <c r="AX196" s="1511"/>
      <c r="AY196" s="1511"/>
      <c r="AZ196" s="619"/>
      <c r="BA196" s="619"/>
      <c r="BB196" s="729"/>
      <c r="BC196" s="1511">
        <v>42255</v>
      </c>
      <c r="BD196" s="1511"/>
      <c r="BE196" s="1511"/>
      <c r="BF196" s="1511"/>
      <c r="BG196" s="1511"/>
      <c r="BH196" s="1511"/>
      <c r="BI196" s="1511"/>
      <c r="BJ196" s="1511"/>
      <c r="BK196" s="1511"/>
      <c r="BL196" s="1511"/>
      <c r="BM196" s="1511"/>
      <c r="BN196" s="1511"/>
      <c r="BO196" s="1511"/>
      <c r="BP196" s="1511"/>
      <c r="BQ196" s="1511"/>
      <c r="BR196" s="619"/>
      <c r="BS196" s="619"/>
      <c r="BT196" s="629"/>
      <c r="BU196" s="718">
        <f>IF(CM163=0,0,IF(AK196=0,0,AK196/CM163))</f>
        <v>3.9997349601730334E-2</v>
      </c>
      <c r="BV196" s="719"/>
      <c r="BW196" s="719"/>
      <c r="BX196" s="719"/>
      <c r="BY196" s="719"/>
      <c r="BZ196" s="719"/>
    </row>
    <row r="197" spans="1:137" ht="15" customHeight="1" thickBot="1">
      <c r="A197" s="436"/>
      <c r="B197" s="553"/>
      <c r="C197" s="553"/>
      <c r="D197" s="437"/>
      <c r="E197" s="437"/>
      <c r="F197" s="438"/>
      <c r="G197" s="245" t="s">
        <v>378</v>
      </c>
      <c r="H197" s="246"/>
      <c r="I197" s="246"/>
      <c r="J197" s="246"/>
      <c r="K197" s="246"/>
      <c r="L197" s="246"/>
      <c r="M197" s="246"/>
      <c r="N197" s="246"/>
      <c r="O197" s="246"/>
      <c r="P197" s="246"/>
      <c r="Q197" s="246"/>
      <c r="R197" s="246"/>
      <c r="S197" s="246"/>
      <c r="T197" s="246"/>
      <c r="U197" s="246"/>
      <c r="V197" s="246"/>
      <c r="W197" s="246"/>
      <c r="X197" s="246"/>
      <c r="Y197" s="246"/>
      <c r="Z197" s="246"/>
      <c r="AA197" s="513"/>
      <c r="AB197" s="646">
        <v>1</v>
      </c>
      <c r="AC197" s="647"/>
      <c r="AD197" s="648"/>
      <c r="AE197" s="649">
        <v>8</v>
      </c>
      <c r="AF197" s="647"/>
      <c r="AG197" s="648"/>
      <c r="AH197" s="649">
        <v>5</v>
      </c>
      <c r="AI197" s="647"/>
      <c r="AJ197" s="650"/>
      <c r="AK197" s="321">
        <f>SUM(AK194:BB196)</f>
        <v>514596</v>
      </c>
      <c r="AL197" s="321"/>
      <c r="AM197" s="321"/>
      <c r="AN197" s="321"/>
      <c r="AO197" s="321"/>
      <c r="AP197" s="321"/>
      <c r="AQ197" s="321"/>
      <c r="AR197" s="321"/>
      <c r="AS197" s="321"/>
      <c r="AT197" s="321"/>
      <c r="AU197" s="321"/>
      <c r="AV197" s="321"/>
      <c r="AW197" s="321"/>
      <c r="AX197" s="321"/>
      <c r="AY197" s="321"/>
      <c r="AZ197" s="626"/>
      <c r="BA197" s="626"/>
      <c r="BB197" s="717"/>
      <c r="BC197" s="321">
        <f>SUM(BC194:BT196)</f>
        <v>514596</v>
      </c>
      <c r="BD197" s="321"/>
      <c r="BE197" s="321"/>
      <c r="BF197" s="321"/>
      <c r="BG197" s="321"/>
      <c r="BH197" s="321"/>
      <c r="BI197" s="321"/>
      <c r="BJ197" s="321"/>
      <c r="BK197" s="321"/>
      <c r="BL197" s="321"/>
      <c r="BM197" s="321"/>
      <c r="BN197" s="321"/>
      <c r="BO197" s="321"/>
      <c r="BP197" s="321"/>
      <c r="BQ197" s="321"/>
      <c r="BR197" s="626"/>
      <c r="BS197" s="626"/>
      <c r="BT197" s="627"/>
      <c r="BU197" s="718">
        <f>IF(CM164=0,0,IF(AK197=0,0,AK197/CM164))</f>
        <v>3.9958764346752211E-2</v>
      </c>
      <c r="BV197" s="719"/>
      <c r="BW197" s="719"/>
      <c r="BX197" s="719"/>
      <c r="BY197" s="719"/>
      <c r="BZ197" s="719"/>
    </row>
    <row r="198" spans="1:137" s="17" customFormat="1" ht="5.0999999999999996" customHeight="1">
      <c r="A198" s="35"/>
      <c r="B198" s="40"/>
      <c r="C198" s="40"/>
      <c r="D198" s="36"/>
      <c r="E198" s="36"/>
      <c r="F198" s="36"/>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37"/>
      <c r="AC198" s="37"/>
      <c r="AD198" s="37"/>
      <c r="AE198" s="37"/>
      <c r="AF198" s="37"/>
      <c r="AG198" s="37"/>
      <c r="AH198" s="37"/>
      <c r="AI198" s="37"/>
      <c r="AJ198" s="37"/>
      <c r="AK198" s="143"/>
      <c r="AL198" s="41"/>
      <c r="AM198" s="41"/>
      <c r="AN198" s="41"/>
      <c r="AO198" s="41"/>
      <c r="AP198" s="41"/>
      <c r="AQ198" s="41"/>
      <c r="AR198" s="41"/>
      <c r="AS198" s="41"/>
      <c r="AT198" s="143"/>
      <c r="AU198" s="41"/>
      <c r="AV198" s="41"/>
      <c r="AW198" s="41"/>
      <c r="AX198" s="41"/>
      <c r="AY198" s="41"/>
      <c r="AZ198" s="41"/>
      <c r="BA198" s="41"/>
      <c r="BB198" s="143"/>
      <c r="BC198" s="143"/>
      <c r="BD198" s="143"/>
      <c r="BE198" s="143"/>
      <c r="BF198" s="143"/>
      <c r="BG198" s="143"/>
      <c r="BH198" s="143"/>
      <c r="BI198" s="143"/>
      <c r="BJ198" s="143"/>
      <c r="BK198" s="143"/>
      <c r="BL198" s="143"/>
      <c r="BM198" s="143"/>
      <c r="BN198" s="143"/>
      <c r="BO198" s="143"/>
      <c r="BP198" s="143"/>
      <c r="BQ198" s="143"/>
      <c r="BR198" s="143"/>
      <c r="BS198" s="143"/>
      <c r="BT198" s="143"/>
      <c r="BU198" s="143"/>
      <c r="BV198" s="144"/>
      <c r="BW198" s="144"/>
      <c r="BX198" s="144"/>
      <c r="BY198" s="144"/>
      <c r="BZ198" s="144"/>
      <c r="CA198" s="144"/>
      <c r="CB198" s="144"/>
      <c r="CC198" s="144"/>
      <c r="CD198" s="144"/>
      <c r="CE198" s="37"/>
      <c r="CF198" s="37"/>
      <c r="CG198" s="37"/>
      <c r="CH198" s="37"/>
      <c r="CI198" s="37"/>
      <c r="CJ198" s="37"/>
      <c r="CK198" s="37"/>
      <c r="CL198" s="37"/>
      <c r="CM198" s="37"/>
      <c r="CN198" s="143"/>
      <c r="CO198" s="144"/>
      <c r="CP198" s="144"/>
      <c r="CQ198" s="144"/>
      <c r="CR198" s="144"/>
      <c r="CS198" s="144"/>
      <c r="CT198" s="144"/>
      <c r="CU198" s="144"/>
      <c r="CV198" s="144"/>
      <c r="CW198" s="144"/>
      <c r="CX198" s="143"/>
      <c r="CY198" s="143"/>
      <c r="CZ198" s="143"/>
      <c r="DA198" s="143"/>
      <c r="DB198" s="143"/>
      <c r="DC198" s="143"/>
      <c r="DD198" s="143"/>
      <c r="DE198" s="143"/>
      <c r="DF198" s="143"/>
      <c r="DG198" s="143"/>
      <c r="DH198" s="143"/>
      <c r="DI198" s="143"/>
      <c r="DJ198" s="143"/>
      <c r="DK198" s="143"/>
      <c r="DL198" s="143"/>
      <c r="DM198" s="143"/>
      <c r="DN198" s="143"/>
      <c r="DO198" s="143"/>
      <c r="DP198" s="143"/>
      <c r="DQ198" s="143"/>
      <c r="DR198" s="143"/>
      <c r="DS198" s="143"/>
      <c r="DT198" s="143"/>
      <c r="DU198" s="143"/>
      <c r="DV198" s="143"/>
      <c r="DW198" s="143"/>
      <c r="DX198" s="143"/>
      <c r="DY198" s="143"/>
      <c r="DZ198" s="143"/>
      <c r="EA198" s="143"/>
      <c r="EB198" s="143"/>
      <c r="EC198" s="143"/>
      <c r="ED198" s="143"/>
      <c r="EE198" s="143"/>
      <c r="EF198" s="143"/>
      <c r="EG198" s="143"/>
    </row>
    <row r="199" spans="1:137" ht="15" customHeight="1">
      <c r="M199" s="16"/>
      <c r="R199" s="16"/>
      <c r="DA199" s="16"/>
      <c r="DF199" s="16"/>
    </row>
    <row r="200" spans="1:137" ht="15" customHeight="1">
      <c r="M200" s="16"/>
      <c r="R200" s="16"/>
      <c r="DA200" s="16"/>
      <c r="DF200" s="16"/>
    </row>
    <row r="201" spans="1:137" ht="15" customHeight="1">
      <c r="M201" s="16"/>
      <c r="R201" s="16"/>
      <c r="DA201" s="16"/>
      <c r="DF201" s="16"/>
    </row>
    <row r="202" spans="1:137" ht="15" customHeight="1">
      <c r="M202" s="16"/>
      <c r="R202" s="16"/>
      <c r="DA202" s="16"/>
      <c r="DF202" s="16"/>
    </row>
    <row r="203" spans="1:137" ht="15" customHeight="1">
      <c r="M203" s="16"/>
      <c r="R203" s="16"/>
      <c r="DA203" s="16"/>
      <c r="DF203" s="16"/>
    </row>
    <row r="204" spans="1:137" ht="15" customHeight="1">
      <c r="M204" s="16"/>
      <c r="R204" s="16"/>
      <c r="DA204" s="16"/>
      <c r="DF204" s="16"/>
    </row>
    <row r="205" spans="1:137" ht="15" customHeight="1">
      <c r="M205" s="16"/>
      <c r="R205" s="16"/>
      <c r="DA205" s="16"/>
      <c r="DF205" s="16"/>
    </row>
  </sheetData>
  <sheetProtection algorithmName="SHA-512" hashValue="UPvwFpnx83zkJYyL6anjWL8HRSTX2Veyqr2vkgnBJYNebXydADKJYLr9QLjQgpTqz5rOeMo3VGXN2KB36fbpug==" saltValue="/TzR1sGnxMp5YSh2K2SRfg==" spinCount="100000" sheet="1" objects="1" scenarios="1" selectLockedCells="1"/>
  <mergeCells count="1354">
    <mergeCell ref="AZ40:BI44"/>
    <mergeCell ref="AZ46:BI46"/>
    <mergeCell ref="BA72:BH72"/>
    <mergeCell ref="BI72:BP72"/>
    <mergeCell ref="AS49:AY49"/>
    <mergeCell ref="AH50:AJ50"/>
    <mergeCell ref="AK47:AR47"/>
    <mergeCell ref="BE111:BN111"/>
    <mergeCell ref="CC45:CL45"/>
    <mergeCell ref="CM45:CU45"/>
    <mergeCell ref="CV45:DD45"/>
    <mergeCell ref="BQ78:BW78"/>
    <mergeCell ref="BX78:CD78"/>
    <mergeCell ref="AF67:CX70"/>
    <mergeCell ref="BX73:CR73"/>
    <mergeCell ref="AK72:AR72"/>
    <mergeCell ref="AS72:AZ72"/>
    <mergeCell ref="BO111:BX111"/>
    <mergeCell ref="CM42:CU44"/>
    <mergeCell ref="AS45:AY45"/>
    <mergeCell ref="AZ45:BI45"/>
    <mergeCell ref="BJ45:BR45"/>
    <mergeCell ref="BS45:CB45"/>
    <mergeCell ref="CL78:CR78"/>
    <mergeCell ref="CE74:CK77"/>
    <mergeCell ref="CL74:CR77"/>
    <mergeCell ref="BJ51:BR51"/>
    <mergeCell ref="CC51:CL51"/>
    <mergeCell ref="CM51:CU51"/>
    <mergeCell ref="CV51:DD51"/>
    <mergeCell ref="BS51:CB51"/>
    <mergeCell ref="CC60:CL60"/>
    <mergeCell ref="CM138:DD138"/>
    <mergeCell ref="BO112:BX112"/>
    <mergeCell ref="BY112:CH112"/>
    <mergeCell ref="AK111:AT111"/>
    <mergeCell ref="CS111:DB111"/>
    <mergeCell ref="AK153:BB153"/>
    <mergeCell ref="AK157:BB157"/>
    <mergeCell ref="BU139:CL143"/>
    <mergeCell ref="CM139:DD143"/>
    <mergeCell ref="BC144:BT144"/>
    <mergeCell ref="BU144:CL144"/>
    <mergeCell ref="CM144:DD144"/>
    <mergeCell ref="AK139:BB143"/>
    <mergeCell ref="AK144:BB144"/>
    <mergeCell ref="AK147:BB147"/>
    <mergeCell ref="DC111:DN111"/>
    <mergeCell ref="BY111:CH111"/>
    <mergeCell ref="CI111:CR111"/>
    <mergeCell ref="AF133:CX136"/>
    <mergeCell ref="CS114:DB114"/>
    <mergeCell ref="DC114:DN114"/>
    <mergeCell ref="CS113:DB113"/>
    <mergeCell ref="DC113:DN113"/>
    <mergeCell ref="AU117:BD117"/>
    <mergeCell ref="BE117:BN117"/>
    <mergeCell ref="BE116:BN116"/>
    <mergeCell ref="CS116:DB116"/>
    <mergeCell ref="DC116:DN116"/>
    <mergeCell ref="BO116:BX116"/>
    <mergeCell ref="BY116:CH116"/>
    <mergeCell ref="CI116:CR116"/>
    <mergeCell ref="DC115:DN115"/>
    <mergeCell ref="BC194:BT194"/>
    <mergeCell ref="BC196:BT196"/>
    <mergeCell ref="BC197:BT197"/>
    <mergeCell ref="BS39:CB39"/>
    <mergeCell ref="BC186:BT186"/>
    <mergeCell ref="BC187:BT187"/>
    <mergeCell ref="BC189:BT189"/>
    <mergeCell ref="BC190:BT190"/>
    <mergeCell ref="BC182:BT182"/>
    <mergeCell ref="BC183:BT183"/>
    <mergeCell ref="AZ39:BI39"/>
    <mergeCell ref="BJ39:BR39"/>
    <mergeCell ref="BO14:CC14"/>
    <mergeCell ref="CD14:CR14"/>
    <mergeCell ref="AZ31:BN31"/>
    <mergeCell ref="BO31:CC31"/>
    <mergeCell ref="CD31:CR31"/>
    <mergeCell ref="BO32:CC32"/>
    <mergeCell ref="CD32:CR32"/>
    <mergeCell ref="CC39:CL39"/>
    <mergeCell ref="BO15:CC15"/>
    <mergeCell ref="CD15:CR15"/>
    <mergeCell ref="BO30:CC30"/>
    <mergeCell ref="BO29:CC29"/>
    <mergeCell ref="CD29:CR29"/>
    <mergeCell ref="CD30:CR30"/>
    <mergeCell ref="AU105:BD105"/>
    <mergeCell ref="BE105:BN105"/>
    <mergeCell ref="BO105:BX105"/>
    <mergeCell ref="CM39:CU39"/>
    <mergeCell ref="CI105:CR105"/>
    <mergeCell ref="CS105:DB105"/>
    <mergeCell ref="CY3:DJ3"/>
    <mergeCell ref="AZ6:BN6"/>
    <mergeCell ref="BO6:CC6"/>
    <mergeCell ref="CD6:CR6"/>
    <mergeCell ref="AK7:AY11"/>
    <mergeCell ref="AZ7:BN11"/>
    <mergeCell ref="CY1:DJ2"/>
    <mergeCell ref="DK1:EE2"/>
    <mergeCell ref="A3:G3"/>
    <mergeCell ref="H3:J3"/>
    <mergeCell ref="A1:G2"/>
    <mergeCell ref="H1:Y2"/>
    <mergeCell ref="Z1:AE2"/>
    <mergeCell ref="AC3:AE3"/>
    <mergeCell ref="N3:P3"/>
    <mergeCell ref="DK3:EE3"/>
    <mergeCell ref="BC184:BT184"/>
    <mergeCell ref="BC178:BT178"/>
    <mergeCell ref="BC179:BT179"/>
    <mergeCell ref="BC180:BT180"/>
    <mergeCell ref="BC181:BT181"/>
    <mergeCell ref="CV39:DD39"/>
    <mergeCell ref="CY34:DJ35"/>
    <mergeCell ref="DE46:DM46"/>
    <mergeCell ref="DE47:DM47"/>
    <mergeCell ref="AK105:AT105"/>
    <mergeCell ref="DK34:EE35"/>
    <mergeCell ref="DK36:EE36"/>
    <mergeCell ref="DE39:DM39"/>
    <mergeCell ref="CS72:CY72"/>
    <mergeCell ref="DE45:DM45"/>
    <mergeCell ref="BQ72:BW72"/>
    <mergeCell ref="CD13:CR13"/>
    <mergeCell ref="AK6:AY6"/>
    <mergeCell ref="BO7:CC11"/>
    <mergeCell ref="CD7:CR11"/>
    <mergeCell ref="AZ12:BN12"/>
    <mergeCell ref="BO12:CC12"/>
    <mergeCell ref="CD12:CR12"/>
    <mergeCell ref="AH13:AJ13"/>
    <mergeCell ref="Q3:S3"/>
    <mergeCell ref="T3:V3"/>
    <mergeCell ref="AK13:AY13"/>
    <mergeCell ref="W3:Y3"/>
    <mergeCell ref="Z3:AB3"/>
    <mergeCell ref="AK12:AY12"/>
    <mergeCell ref="AF1:CX4"/>
    <mergeCell ref="AZ13:BN13"/>
    <mergeCell ref="BO13:CC13"/>
    <mergeCell ref="A7:AA12"/>
    <mergeCell ref="AB7:AJ12"/>
    <mergeCell ref="K3:M3"/>
    <mergeCell ref="AH14:AJ14"/>
    <mergeCell ref="AK14:AY14"/>
    <mergeCell ref="AZ14:BN14"/>
    <mergeCell ref="G16:AA16"/>
    <mergeCell ref="AB16:AD16"/>
    <mergeCell ref="AE16:AG16"/>
    <mergeCell ref="AH16:AJ16"/>
    <mergeCell ref="AK16:AY16"/>
    <mergeCell ref="A13:F27"/>
    <mergeCell ref="G13:AA13"/>
    <mergeCell ref="AB13:AD13"/>
    <mergeCell ref="AE13:AG13"/>
    <mergeCell ref="G14:AA14"/>
    <mergeCell ref="AB14:AD14"/>
    <mergeCell ref="AE14:AG14"/>
    <mergeCell ref="G15:AA15"/>
    <mergeCell ref="AB15:AD15"/>
    <mergeCell ref="G17:AA17"/>
    <mergeCell ref="BO17:CC17"/>
    <mergeCell ref="CD17:CR17"/>
    <mergeCell ref="G18:AA18"/>
    <mergeCell ref="AB18:AD18"/>
    <mergeCell ref="AE18:AG18"/>
    <mergeCell ref="AH18:AJ18"/>
    <mergeCell ref="AK18:AY18"/>
    <mergeCell ref="AZ18:BN18"/>
    <mergeCell ref="BO18:CC18"/>
    <mergeCell ref="CD18:CR18"/>
    <mergeCell ref="AZ16:BN16"/>
    <mergeCell ref="BO16:CC16"/>
    <mergeCell ref="CD16:CR16"/>
    <mergeCell ref="AE15:AG15"/>
    <mergeCell ref="AB17:AD17"/>
    <mergeCell ref="AE17:AG17"/>
    <mergeCell ref="AH17:AJ17"/>
    <mergeCell ref="AH15:AJ15"/>
    <mergeCell ref="AK17:AY17"/>
    <mergeCell ref="AZ17:BN17"/>
    <mergeCell ref="AK15:AY15"/>
    <mergeCell ref="AZ15:BN15"/>
    <mergeCell ref="BO21:CC21"/>
    <mergeCell ref="CD21:CR21"/>
    <mergeCell ref="G22:AA22"/>
    <mergeCell ref="AB22:AD22"/>
    <mergeCell ref="AE22:AG22"/>
    <mergeCell ref="AH22:AJ22"/>
    <mergeCell ref="AK22:AY22"/>
    <mergeCell ref="AZ22:BN22"/>
    <mergeCell ref="BO22:CC22"/>
    <mergeCell ref="CD22:CR22"/>
    <mergeCell ref="G21:AA21"/>
    <mergeCell ref="AB21:AD21"/>
    <mergeCell ref="AE21:AG21"/>
    <mergeCell ref="AH21:AJ21"/>
    <mergeCell ref="AK21:AY21"/>
    <mergeCell ref="AZ21:BN21"/>
    <mergeCell ref="BO19:CC19"/>
    <mergeCell ref="CD19:CR19"/>
    <mergeCell ref="G20:AA20"/>
    <mergeCell ref="AB20:AD20"/>
    <mergeCell ref="AE20:AG20"/>
    <mergeCell ref="AH20:AJ20"/>
    <mergeCell ref="AK20:AY20"/>
    <mergeCell ref="AZ20:BN20"/>
    <mergeCell ref="BO20:CC20"/>
    <mergeCell ref="CD20:CR20"/>
    <mergeCell ref="G19:AA19"/>
    <mergeCell ref="AB19:AD19"/>
    <mergeCell ref="AE19:AG19"/>
    <mergeCell ref="AH19:AJ19"/>
    <mergeCell ref="AK19:AY19"/>
    <mergeCell ref="AZ19:BN19"/>
    <mergeCell ref="BO27:CC27"/>
    <mergeCell ref="CD27:CR27"/>
    <mergeCell ref="A29:C31"/>
    <mergeCell ref="D29:F32"/>
    <mergeCell ref="G29:AA29"/>
    <mergeCell ref="AB29:AD29"/>
    <mergeCell ref="A32:C32"/>
    <mergeCell ref="G32:AA32"/>
    <mergeCell ref="AB32:AD32"/>
    <mergeCell ref="G30:AA30"/>
    <mergeCell ref="G27:AA27"/>
    <mergeCell ref="AB27:AD27"/>
    <mergeCell ref="AE27:AG27"/>
    <mergeCell ref="AH27:AJ27"/>
    <mergeCell ref="AK27:AY27"/>
    <mergeCell ref="AZ27:BN27"/>
    <mergeCell ref="BO24:CC24"/>
    <mergeCell ref="CD24:CR24"/>
    <mergeCell ref="G26:AA26"/>
    <mergeCell ref="AB26:AD26"/>
    <mergeCell ref="AE26:AG26"/>
    <mergeCell ref="AH26:AJ26"/>
    <mergeCell ref="AK26:AY26"/>
    <mergeCell ref="AZ26:BN26"/>
    <mergeCell ref="BO26:CC26"/>
    <mergeCell ref="CD26:CR26"/>
    <mergeCell ref="G24:AA24"/>
    <mergeCell ref="AB24:AD24"/>
    <mergeCell ref="AE24:AG24"/>
    <mergeCell ref="AH24:AJ24"/>
    <mergeCell ref="AK24:AY24"/>
    <mergeCell ref="AZ24:BN24"/>
    <mergeCell ref="A34:G35"/>
    <mergeCell ref="H34:Y35"/>
    <mergeCell ref="Z34:AE35"/>
    <mergeCell ref="AZ32:BN32"/>
    <mergeCell ref="AF34:CX37"/>
    <mergeCell ref="AC36:AE36"/>
    <mergeCell ref="AE32:AG32"/>
    <mergeCell ref="AH32:AJ32"/>
    <mergeCell ref="AK32:AY32"/>
    <mergeCell ref="A36:G36"/>
    <mergeCell ref="AE29:AG29"/>
    <mergeCell ref="AH29:AJ29"/>
    <mergeCell ref="AK29:AY29"/>
    <mergeCell ref="AZ29:BN29"/>
    <mergeCell ref="AB31:AD31"/>
    <mergeCell ref="AE31:AG31"/>
    <mergeCell ref="AH31:AJ31"/>
    <mergeCell ref="AK31:AY31"/>
    <mergeCell ref="AB30:AD30"/>
    <mergeCell ref="G31:AA31"/>
    <mergeCell ref="AE30:AG30"/>
    <mergeCell ref="AH30:AJ30"/>
    <mergeCell ref="AK30:AY30"/>
    <mergeCell ref="AZ30:BN30"/>
    <mergeCell ref="DE42:DM44"/>
    <mergeCell ref="BS40:CB44"/>
    <mergeCell ref="AK39:AR39"/>
    <mergeCell ref="AS39:AY39"/>
    <mergeCell ref="A46:F60"/>
    <mergeCell ref="G46:AA46"/>
    <mergeCell ref="AB46:AD46"/>
    <mergeCell ref="AE46:AG46"/>
    <mergeCell ref="G48:AA48"/>
    <mergeCell ref="AB48:AD48"/>
    <mergeCell ref="Z36:AB36"/>
    <mergeCell ref="CY36:DJ36"/>
    <mergeCell ref="A40:AA45"/>
    <mergeCell ref="AB40:AJ45"/>
    <mergeCell ref="CM40:DM40"/>
    <mergeCell ref="CM41:DM41"/>
    <mergeCell ref="CC40:CL44"/>
    <mergeCell ref="AK45:AR45"/>
    <mergeCell ref="BJ40:BR44"/>
    <mergeCell ref="CV42:DD44"/>
    <mergeCell ref="H36:J36"/>
    <mergeCell ref="K36:M36"/>
    <mergeCell ref="N36:P36"/>
    <mergeCell ref="Q36:S36"/>
    <mergeCell ref="T36:V36"/>
    <mergeCell ref="W36:Y36"/>
    <mergeCell ref="CV49:DD49"/>
    <mergeCell ref="BS53:CB53"/>
    <mergeCell ref="BS47:CB47"/>
    <mergeCell ref="AH46:AJ46"/>
    <mergeCell ref="AK40:AR44"/>
    <mergeCell ref="AS40:AY44"/>
    <mergeCell ref="AH47:AJ47"/>
    <mergeCell ref="CM47:CU47"/>
    <mergeCell ref="CV47:DD47"/>
    <mergeCell ref="AS47:AY47"/>
    <mergeCell ref="AZ47:BI47"/>
    <mergeCell ref="CV46:DD46"/>
    <mergeCell ref="CC46:CL46"/>
    <mergeCell ref="BS46:CB46"/>
    <mergeCell ref="CM46:CU46"/>
    <mergeCell ref="BJ47:BR47"/>
    <mergeCell ref="BJ46:BR46"/>
    <mergeCell ref="CC47:CL47"/>
    <mergeCell ref="AE48:AG48"/>
    <mergeCell ref="G50:AA50"/>
    <mergeCell ref="AB50:AD50"/>
    <mergeCell ref="AE50:AG50"/>
    <mergeCell ref="AK46:AR46"/>
    <mergeCell ref="AS46:AY46"/>
    <mergeCell ref="AH48:AJ48"/>
    <mergeCell ref="AK48:AR48"/>
    <mergeCell ref="AS48:AY48"/>
    <mergeCell ref="AK49:AR49"/>
    <mergeCell ref="DE49:DM49"/>
    <mergeCell ref="CC49:CL49"/>
    <mergeCell ref="AZ49:BI49"/>
    <mergeCell ref="BJ49:BR49"/>
    <mergeCell ref="BS49:CB49"/>
    <mergeCell ref="CM49:CU49"/>
    <mergeCell ref="CC50:CL50"/>
    <mergeCell ref="CM50:CU50"/>
    <mergeCell ref="BJ50:BR50"/>
    <mergeCell ref="G49:AA49"/>
    <mergeCell ref="AB49:AD49"/>
    <mergeCell ref="AE49:AG49"/>
    <mergeCell ref="AH49:AJ49"/>
    <mergeCell ref="AK50:AR50"/>
    <mergeCell ref="AS50:AY50"/>
    <mergeCell ref="AZ48:BI48"/>
    <mergeCell ref="BJ48:BR48"/>
    <mergeCell ref="BS48:CB48"/>
    <mergeCell ref="DE48:DM48"/>
    <mergeCell ref="CV48:DD48"/>
    <mergeCell ref="CC48:CL48"/>
    <mergeCell ref="CM48:CU48"/>
    <mergeCell ref="DE51:DM51"/>
    <mergeCell ref="BS50:CB50"/>
    <mergeCell ref="CV50:DD50"/>
    <mergeCell ref="DE50:DM50"/>
    <mergeCell ref="G51:AA51"/>
    <mergeCell ref="AB51:AD51"/>
    <mergeCell ref="AE51:AG51"/>
    <mergeCell ref="AH51:AJ51"/>
    <mergeCell ref="AK51:AR51"/>
    <mergeCell ref="AS51:AY51"/>
    <mergeCell ref="AZ51:BI51"/>
    <mergeCell ref="AZ50:BI50"/>
    <mergeCell ref="AZ53:BI53"/>
    <mergeCell ref="BJ53:BR53"/>
    <mergeCell ref="DE53:DM53"/>
    <mergeCell ref="CC53:CL53"/>
    <mergeCell ref="CM53:CU53"/>
    <mergeCell ref="CV53:DD53"/>
    <mergeCell ref="G53:AA53"/>
    <mergeCell ref="AB53:AD53"/>
    <mergeCell ref="AE53:AG53"/>
    <mergeCell ref="AH53:AJ53"/>
    <mergeCell ref="AK53:AR53"/>
    <mergeCell ref="AS53:AY53"/>
    <mergeCell ref="AZ52:BI52"/>
    <mergeCell ref="BJ52:BR52"/>
    <mergeCell ref="BS52:CB52"/>
    <mergeCell ref="CM52:CU52"/>
    <mergeCell ref="CV52:DD52"/>
    <mergeCell ref="DE52:DM52"/>
    <mergeCell ref="CC52:CL52"/>
    <mergeCell ref="G52:AA52"/>
    <mergeCell ref="DE54:DM54"/>
    <mergeCell ref="G55:AA55"/>
    <mergeCell ref="AB55:AD55"/>
    <mergeCell ref="AE55:AG55"/>
    <mergeCell ref="AH55:AJ55"/>
    <mergeCell ref="AK55:AR55"/>
    <mergeCell ref="AS55:AY55"/>
    <mergeCell ref="AZ55:BI55"/>
    <mergeCell ref="BJ55:BR55"/>
    <mergeCell ref="BS55:CB55"/>
    <mergeCell ref="AZ54:BI54"/>
    <mergeCell ref="BJ54:BR54"/>
    <mergeCell ref="CC54:CL54"/>
    <mergeCell ref="CM54:CU54"/>
    <mergeCell ref="CV54:DD54"/>
    <mergeCell ref="BS54:CB54"/>
    <mergeCell ref="G54:AA54"/>
    <mergeCell ref="AB54:AD54"/>
    <mergeCell ref="AE54:AG54"/>
    <mergeCell ref="AH54:AJ54"/>
    <mergeCell ref="AK54:AR54"/>
    <mergeCell ref="AS54:AY54"/>
    <mergeCell ref="DE57:DM57"/>
    <mergeCell ref="G59:AA59"/>
    <mergeCell ref="AB59:AD59"/>
    <mergeCell ref="AE59:AG59"/>
    <mergeCell ref="AH59:AJ59"/>
    <mergeCell ref="AK59:AR59"/>
    <mergeCell ref="AS59:AY59"/>
    <mergeCell ref="AZ59:BI59"/>
    <mergeCell ref="BJ59:BR59"/>
    <mergeCell ref="BS59:CB59"/>
    <mergeCell ref="AZ57:BI57"/>
    <mergeCell ref="BJ57:BR57"/>
    <mergeCell ref="CC57:CL57"/>
    <mergeCell ref="CM57:CU57"/>
    <mergeCell ref="CV57:DD57"/>
    <mergeCell ref="BS57:CB57"/>
    <mergeCell ref="CM55:CU55"/>
    <mergeCell ref="CV55:DD55"/>
    <mergeCell ref="DE55:DM55"/>
    <mergeCell ref="CC55:CL55"/>
    <mergeCell ref="G57:AA57"/>
    <mergeCell ref="AB57:AD57"/>
    <mergeCell ref="AE57:AG57"/>
    <mergeCell ref="AH57:AJ57"/>
    <mergeCell ref="AK57:AR57"/>
    <mergeCell ref="AS57:AY57"/>
    <mergeCell ref="BS58:CB58"/>
    <mergeCell ref="CM58:CU58"/>
    <mergeCell ref="CV58:DD58"/>
    <mergeCell ref="DE58:DM58"/>
    <mergeCell ref="CC58:CL58"/>
    <mergeCell ref="DE60:DM60"/>
    <mergeCell ref="A62:C64"/>
    <mergeCell ref="D62:F65"/>
    <mergeCell ref="G62:AA62"/>
    <mergeCell ref="AB62:AD62"/>
    <mergeCell ref="AE62:AG62"/>
    <mergeCell ref="AK60:AR60"/>
    <mergeCell ref="AS60:AY60"/>
    <mergeCell ref="AZ60:BI60"/>
    <mergeCell ref="BJ60:BR60"/>
    <mergeCell ref="AS62:AY62"/>
    <mergeCell ref="AZ62:BI62"/>
    <mergeCell ref="CM59:CU59"/>
    <mergeCell ref="CV59:DD59"/>
    <mergeCell ref="DE59:DM59"/>
    <mergeCell ref="CC59:CL59"/>
    <mergeCell ref="G60:AA60"/>
    <mergeCell ref="AB60:AD60"/>
    <mergeCell ref="AE60:AG60"/>
    <mergeCell ref="AH60:AJ60"/>
    <mergeCell ref="CV60:DD60"/>
    <mergeCell ref="BS60:CB60"/>
    <mergeCell ref="DE64:DM64"/>
    <mergeCell ref="DE65:DM65"/>
    <mergeCell ref="G63:AA63"/>
    <mergeCell ref="AB63:AD63"/>
    <mergeCell ref="AE63:AG63"/>
    <mergeCell ref="AH63:AJ63"/>
    <mergeCell ref="AK63:AR63"/>
    <mergeCell ref="DE62:DM62"/>
    <mergeCell ref="DE63:DM63"/>
    <mergeCell ref="Z67:AE68"/>
    <mergeCell ref="CY67:DJ68"/>
    <mergeCell ref="DK67:EE68"/>
    <mergeCell ref="CC65:CL65"/>
    <mergeCell ref="CM65:CU65"/>
    <mergeCell ref="A65:C65"/>
    <mergeCell ref="AZ64:BI64"/>
    <mergeCell ref="BJ64:BR64"/>
    <mergeCell ref="G65:AA65"/>
    <mergeCell ref="AB65:AD65"/>
    <mergeCell ref="AE65:AG65"/>
    <mergeCell ref="AH65:AJ65"/>
    <mergeCell ref="BS64:CB64"/>
    <mergeCell ref="AK65:AR65"/>
    <mergeCell ref="AS65:AY65"/>
    <mergeCell ref="AZ65:BI65"/>
    <mergeCell ref="CC64:CL64"/>
    <mergeCell ref="BJ65:BR65"/>
    <mergeCell ref="AS64:AY64"/>
    <mergeCell ref="G64:AA64"/>
    <mergeCell ref="AB64:AD64"/>
    <mergeCell ref="AE64:AG64"/>
    <mergeCell ref="AH64:AJ64"/>
    <mergeCell ref="AK64:AR64"/>
    <mergeCell ref="CM64:CU64"/>
    <mergeCell ref="CV64:DD64"/>
    <mergeCell ref="AC69:AE69"/>
    <mergeCell ref="CY69:DJ69"/>
    <mergeCell ref="DK69:EE69"/>
    <mergeCell ref="A73:AA78"/>
    <mergeCell ref="AB73:AJ78"/>
    <mergeCell ref="AK73:BH73"/>
    <mergeCell ref="AK74:AR77"/>
    <mergeCell ref="AS74:AZ77"/>
    <mergeCell ref="BA74:BH77"/>
    <mergeCell ref="AK78:AR78"/>
    <mergeCell ref="CV65:DD65"/>
    <mergeCell ref="BS65:CB65"/>
    <mergeCell ref="A69:G69"/>
    <mergeCell ref="H69:J69"/>
    <mergeCell ref="K69:M69"/>
    <mergeCell ref="N69:P69"/>
    <mergeCell ref="Q69:S69"/>
    <mergeCell ref="T69:V69"/>
    <mergeCell ref="W69:Y69"/>
    <mergeCell ref="Z69:AB69"/>
    <mergeCell ref="BX74:CD77"/>
    <mergeCell ref="BX72:CD72"/>
    <mergeCell ref="CE72:CK72"/>
    <mergeCell ref="CL72:CR72"/>
    <mergeCell ref="CS73:CY77"/>
    <mergeCell ref="DH74:DN78"/>
    <mergeCell ref="BI78:BP78"/>
    <mergeCell ref="BI73:BP77"/>
    <mergeCell ref="CS78:CY78"/>
    <mergeCell ref="CE78:CK78"/>
    <mergeCell ref="A67:G68"/>
    <mergeCell ref="H67:Y68"/>
    <mergeCell ref="BQ73:BW77"/>
    <mergeCell ref="AK79:AR79"/>
    <mergeCell ref="DO74:DV78"/>
    <mergeCell ref="A79:F93"/>
    <mergeCell ref="G79:AA79"/>
    <mergeCell ref="AB79:AD79"/>
    <mergeCell ref="AE79:AG79"/>
    <mergeCell ref="G80:AA80"/>
    <mergeCell ref="AB80:AD80"/>
    <mergeCell ref="AE80:AG80"/>
    <mergeCell ref="AS78:AZ78"/>
    <mergeCell ref="BA78:BH78"/>
    <mergeCell ref="CE80:CK80"/>
    <mergeCell ref="CL80:CR80"/>
    <mergeCell ref="CS80:CY80"/>
    <mergeCell ref="BX82:CD82"/>
    <mergeCell ref="CE82:CK82"/>
    <mergeCell ref="CS81:CY81"/>
    <mergeCell ref="CL82:CR82"/>
    <mergeCell ref="CS82:CY82"/>
    <mergeCell ref="CL79:CR79"/>
    <mergeCell ref="CS79:CY79"/>
    <mergeCell ref="CE79:CK79"/>
    <mergeCell ref="G82:AA82"/>
    <mergeCell ref="AB82:AD82"/>
    <mergeCell ref="AE82:AG82"/>
    <mergeCell ref="AH82:AJ82"/>
    <mergeCell ref="AS82:AZ82"/>
    <mergeCell ref="BA82:BH82"/>
    <mergeCell ref="AK82:AR82"/>
    <mergeCell ref="BI82:BP82"/>
    <mergeCell ref="BX81:CD81"/>
    <mergeCell ref="CE81:CK81"/>
    <mergeCell ref="CL81:CR81"/>
    <mergeCell ref="BQ81:BW81"/>
    <mergeCell ref="BQ82:BW82"/>
    <mergeCell ref="BI81:BP81"/>
    <mergeCell ref="BI79:BP79"/>
    <mergeCell ref="AS79:AZ79"/>
    <mergeCell ref="BA79:BH79"/>
    <mergeCell ref="AK81:AR81"/>
    <mergeCell ref="AS81:AZ81"/>
    <mergeCell ref="G81:AA81"/>
    <mergeCell ref="AB81:AD81"/>
    <mergeCell ref="AE81:AG81"/>
    <mergeCell ref="AH81:AJ81"/>
    <mergeCell ref="BA81:BH81"/>
    <mergeCell ref="AH80:AJ80"/>
    <mergeCell ref="AK80:AR80"/>
    <mergeCell ref="AS80:AZ80"/>
    <mergeCell ref="BA80:BH80"/>
    <mergeCell ref="BX80:CD80"/>
    <mergeCell ref="BI80:BP80"/>
    <mergeCell ref="BQ80:BW80"/>
    <mergeCell ref="AH79:AJ79"/>
    <mergeCell ref="BX79:CD79"/>
    <mergeCell ref="BQ79:BW79"/>
    <mergeCell ref="AE85:AG85"/>
    <mergeCell ref="AH85:AJ85"/>
    <mergeCell ref="CS84:CY84"/>
    <mergeCell ref="G84:AA84"/>
    <mergeCell ref="AB84:AD84"/>
    <mergeCell ref="AE84:AG84"/>
    <mergeCell ref="AH84:AJ84"/>
    <mergeCell ref="AK84:AR84"/>
    <mergeCell ref="AS84:AZ84"/>
    <mergeCell ref="BA84:BH84"/>
    <mergeCell ref="BX84:CD84"/>
    <mergeCell ref="CE84:CK84"/>
    <mergeCell ref="CL84:CR84"/>
    <mergeCell ref="BI84:BP84"/>
    <mergeCell ref="BX83:CD83"/>
    <mergeCell ref="CE83:CK83"/>
    <mergeCell ref="CL83:CR83"/>
    <mergeCell ref="BQ84:BW84"/>
    <mergeCell ref="CS83:CY83"/>
    <mergeCell ref="BQ83:BW83"/>
    <mergeCell ref="G83:AA83"/>
    <mergeCell ref="AB83:AD83"/>
    <mergeCell ref="AE83:AG83"/>
    <mergeCell ref="AH83:AJ83"/>
    <mergeCell ref="AK83:AR83"/>
    <mergeCell ref="AS83:AZ83"/>
    <mergeCell ref="BA83:BH83"/>
    <mergeCell ref="BI83:BP83"/>
    <mergeCell ref="CE88:CK88"/>
    <mergeCell ref="AK87:AR87"/>
    <mergeCell ref="AS87:AZ87"/>
    <mergeCell ref="BA87:BH87"/>
    <mergeCell ref="G87:AA87"/>
    <mergeCell ref="AB87:AD87"/>
    <mergeCell ref="AE87:AG87"/>
    <mergeCell ref="AH87:AJ87"/>
    <mergeCell ref="AK86:AR86"/>
    <mergeCell ref="AS86:AZ86"/>
    <mergeCell ref="BA86:BH86"/>
    <mergeCell ref="BI86:BP86"/>
    <mergeCell ref="G86:AA86"/>
    <mergeCell ref="AB86:AD86"/>
    <mergeCell ref="AE86:AG86"/>
    <mergeCell ref="AH86:AJ86"/>
    <mergeCell ref="CS85:CY85"/>
    <mergeCell ref="CS86:CY86"/>
    <mergeCell ref="BQ86:BW86"/>
    <mergeCell ref="BX86:CD86"/>
    <mergeCell ref="CE86:CK86"/>
    <mergeCell ref="CL86:CR86"/>
    <mergeCell ref="BQ85:BW85"/>
    <mergeCell ref="BX85:CD85"/>
    <mergeCell ref="CE85:CK85"/>
    <mergeCell ref="CL85:CR85"/>
    <mergeCell ref="AK85:AR85"/>
    <mergeCell ref="AS85:AZ85"/>
    <mergeCell ref="BA85:BH85"/>
    <mergeCell ref="BI85:BP85"/>
    <mergeCell ref="G85:AA85"/>
    <mergeCell ref="AB85:AD85"/>
    <mergeCell ref="BQ90:BW90"/>
    <mergeCell ref="BX90:CD90"/>
    <mergeCell ref="CE90:CK90"/>
    <mergeCell ref="CL90:CR90"/>
    <mergeCell ref="BI90:BP90"/>
    <mergeCell ref="BA91:BH91"/>
    <mergeCell ref="BI91:BP91"/>
    <mergeCell ref="AK90:AR90"/>
    <mergeCell ref="AS90:AZ90"/>
    <mergeCell ref="BA90:BH90"/>
    <mergeCell ref="G90:AA90"/>
    <mergeCell ref="AB90:AD90"/>
    <mergeCell ref="AE90:AG90"/>
    <mergeCell ref="AH90:AJ90"/>
    <mergeCell ref="CS87:CY87"/>
    <mergeCell ref="G88:AA88"/>
    <mergeCell ref="AB88:AD88"/>
    <mergeCell ref="AE88:AG88"/>
    <mergeCell ref="AH88:AJ88"/>
    <mergeCell ref="AK88:AR88"/>
    <mergeCell ref="AS88:AZ88"/>
    <mergeCell ref="BQ87:BW87"/>
    <mergeCell ref="CL88:CR88"/>
    <mergeCell ref="CS88:CY88"/>
    <mergeCell ref="BX87:CD87"/>
    <mergeCell ref="CE87:CK87"/>
    <mergeCell ref="CL87:CR87"/>
    <mergeCell ref="BI87:BP87"/>
    <mergeCell ref="BA88:BH88"/>
    <mergeCell ref="BI88:BP88"/>
    <mergeCell ref="BQ88:BW88"/>
    <mergeCell ref="BX88:CD88"/>
    <mergeCell ref="BA95:BH95"/>
    <mergeCell ref="BI95:BP95"/>
    <mergeCell ref="CS93:CY93"/>
    <mergeCell ref="D95:F98"/>
    <mergeCell ref="G95:AA95"/>
    <mergeCell ref="AB95:AD95"/>
    <mergeCell ref="AE95:AG95"/>
    <mergeCell ref="AH95:AJ95"/>
    <mergeCell ref="BQ93:BW93"/>
    <mergeCell ref="BX93:CD93"/>
    <mergeCell ref="CE93:CK93"/>
    <mergeCell ref="CL93:CR93"/>
    <mergeCell ref="G93:AA93"/>
    <mergeCell ref="AB93:AD93"/>
    <mergeCell ref="AE93:AG93"/>
    <mergeCell ref="AH93:AJ93"/>
    <mergeCell ref="BI93:BP93"/>
    <mergeCell ref="AK93:AR93"/>
    <mergeCell ref="AS93:AZ93"/>
    <mergeCell ref="BA93:BH93"/>
    <mergeCell ref="BI96:BP96"/>
    <mergeCell ref="CL98:CR98"/>
    <mergeCell ref="CS98:CY98"/>
    <mergeCell ref="AF100:CX103"/>
    <mergeCell ref="BQ98:BW98"/>
    <mergeCell ref="BX98:CD98"/>
    <mergeCell ref="AS98:AZ98"/>
    <mergeCell ref="BA98:BH98"/>
    <mergeCell ref="AK98:AR98"/>
    <mergeCell ref="A95:C97"/>
    <mergeCell ref="AK96:AR96"/>
    <mergeCell ref="AS96:AZ96"/>
    <mergeCell ref="CS96:CY96"/>
    <mergeCell ref="CE96:CK96"/>
    <mergeCell ref="CL96:CR96"/>
    <mergeCell ref="BA96:BH96"/>
    <mergeCell ref="BQ96:BW96"/>
    <mergeCell ref="BX96:CD96"/>
    <mergeCell ref="G96:AA96"/>
    <mergeCell ref="AB96:AD96"/>
    <mergeCell ref="AE96:AG96"/>
    <mergeCell ref="AH96:AJ96"/>
    <mergeCell ref="BI97:BP97"/>
    <mergeCell ref="A98:C98"/>
    <mergeCell ref="G98:AA98"/>
    <mergeCell ref="AB98:AD98"/>
    <mergeCell ref="AE98:AG98"/>
    <mergeCell ref="AH98:AJ98"/>
    <mergeCell ref="CE95:CK95"/>
    <mergeCell ref="CL95:CR95"/>
    <mergeCell ref="CS95:CY95"/>
    <mergeCell ref="BQ95:BW95"/>
    <mergeCell ref="BX95:CD95"/>
    <mergeCell ref="AK95:AR95"/>
    <mergeCell ref="AS95:AZ95"/>
    <mergeCell ref="A106:AA111"/>
    <mergeCell ref="AB106:AJ111"/>
    <mergeCell ref="AK106:CH106"/>
    <mergeCell ref="AK107:AT110"/>
    <mergeCell ref="AU107:BD110"/>
    <mergeCell ref="BE107:BN110"/>
    <mergeCell ref="BO107:BX110"/>
    <mergeCell ref="AU111:BD111"/>
    <mergeCell ref="T102:V102"/>
    <mergeCell ref="W102:Y102"/>
    <mergeCell ref="Z102:AB102"/>
    <mergeCell ref="AC102:AE102"/>
    <mergeCell ref="CY102:DJ102"/>
    <mergeCell ref="DK102:EE102"/>
    <mergeCell ref="BI98:BP98"/>
    <mergeCell ref="A100:G101"/>
    <mergeCell ref="H100:Y101"/>
    <mergeCell ref="Z100:AE101"/>
    <mergeCell ref="CY100:DJ101"/>
    <mergeCell ref="A102:G102"/>
    <mergeCell ref="H102:J102"/>
    <mergeCell ref="K102:M102"/>
    <mergeCell ref="N102:P102"/>
    <mergeCell ref="Q102:S102"/>
    <mergeCell ref="DC105:DN105"/>
    <mergeCell ref="CI106:CR110"/>
    <mergeCell ref="CS106:DB110"/>
    <mergeCell ref="BY107:CH110"/>
    <mergeCell ref="DC106:DN110"/>
    <mergeCell ref="BY105:CH105"/>
    <mergeCell ref="DK100:EE101"/>
    <mergeCell ref="CE98:CK98"/>
    <mergeCell ref="G115:AA115"/>
    <mergeCell ref="AB115:AD115"/>
    <mergeCell ref="AE115:AG115"/>
    <mergeCell ref="AH115:AJ115"/>
    <mergeCell ref="AK115:AT115"/>
    <mergeCell ref="AU115:BD115"/>
    <mergeCell ref="CS112:DB112"/>
    <mergeCell ref="DC112:DN112"/>
    <mergeCell ref="AH113:AJ113"/>
    <mergeCell ref="AK113:AT113"/>
    <mergeCell ref="AU113:BD113"/>
    <mergeCell ref="BE113:BN113"/>
    <mergeCell ref="BO113:BX113"/>
    <mergeCell ref="BY113:CH113"/>
    <mergeCell ref="AU112:BD112"/>
    <mergeCell ref="BE112:BN112"/>
    <mergeCell ref="CI112:CR112"/>
    <mergeCell ref="AE114:AG114"/>
    <mergeCell ref="AH112:AJ112"/>
    <mergeCell ref="AK112:AT112"/>
    <mergeCell ref="AH114:AJ114"/>
    <mergeCell ref="BY114:CH114"/>
    <mergeCell ref="CI114:CR114"/>
    <mergeCell ref="AK114:AT114"/>
    <mergeCell ref="AU114:BD114"/>
    <mergeCell ref="BE114:BN114"/>
    <mergeCell ref="G112:AA112"/>
    <mergeCell ref="AB112:AD112"/>
    <mergeCell ref="BY115:CH115"/>
    <mergeCell ref="BE115:BN115"/>
    <mergeCell ref="BO115:BX115"/>
    <mergeCell ref="CS115:DB115"/>
    <mergeCell ref="G116:AA116"/>
    <mergeCell ref="AB116:AD116"/>
    <mergeCell ref="AE116:AG116"/>
    <mergeCell ref="AH116:AJ116"/>
    <mergeCell ref="AK116:AT116"/>
    <mergeCell ref="AU116:BD116"/>
    <mergeCell ref="G117:AA117"/>
    <mergeCell ref="BE119:BN119"/>
    <mergeCell ref="BO119:BX119"/>
    <mergeCell ref="CS119:DB119"/>
    <mergeCell ref="DC119:DN119"/>
    <mergeCell ref="BY119:CH119"/>
    <mergeCell ref="CI119:CR119"/>
    <mergeCell ref="G119:AA119"/>
    <mergeCell ref="AB119:AD119"/>
    <mergeCell ref="AE119:AG119"/>
    <mergeCell ref="AH119:AJ119"/>
    <mergeCell ref="AK119:AT119"/>
    <mergeCell ref="AU119:BD119"/>
    <mergeCell ref="BY117:CH117"/>
    <mergeCell ref="CS118:DB118"/>
    <mergeCell ref="DC118:DN118"/>
    <mergeCell ref="BO118:BX118"/>
    <mergeCell ref="BY118:CH118"/>
    <mergeCell ref="CI118:CR118"/>
    <mergeCell ref="BO117:BX117"/>
    <mergeCell ref="CS117:DB117"/>
    <mergeCell ref="DC117:DN117"/>
    <mergeCell ref="G118:AA118"/>
    <mergeCell ref="AB118:AD118"/>
    <mergeCell ref="AE118:AG118"/>
    <mergeCell ref="AH118:AJ118"/>
    <mergeCell ref="AK118:AT118"/>
    <mergeCell ref="AU118:BD118"/>
    <mergeCell ref="BE118:BN118"/>
    <mergeCell ref="AB117:AD117"/>
    <mergeCell ref="AE117:AG117"/>
    <mergeCell ref="AH117:AJ117"/>
    <mergeCell ref="AK117:AT117"/>
    <mergeCell ref="DC121:DN121"/>
    <mergeCell ref="BO121:BX121"/>
    <mergeCell ref="BY121:CH121"/>
    <mergeCell ref="CI121:CR121"/>
    <mergeCell ref="BE120:BN120"/>
    <mergeCell ref="BO120:BX120"/>
    <mergeCell ref="CS120:DB120"/>
    <mergeCell ref="DC120:DN120"/>
    <mergeCell ref="G121:AA121"/>
    <mergeCell ref="AB121:AD121"/>
    <mergeCell ref="AE121:AG121"/>
    <mergeCell ref="AH121:AJ121"/>
    <mergeCell ref="AK121:AT121"/>
    <mergeCell ref="AU121:BD121"/>
    <mergeCell ref="G120:AA120"/>
    <mergeCell ref="AB120:AD120"/>
    <mergeCell ref="AE120:AG120"/>
    <mergeCell ref="AH120:AJ120"/>
    <mergeCell ref="AK120:AT120"/>
    <mergeCell ref="AU120:BD120"/>
    <mergeCell ref="DC124:DN124"/>
    <mergeCell ref="BO124:BX124"/>
    <mergeCell ref="BY124:CH124"/>
    <mergeCell ref="CI124:CR124"/>
    <mergeCell ref="BE123:BN123"/>
    <mergeCell ref="BO123:BX123"/>
    <mergeCell ref="CS123:DB123"/>
    <mergeCell ref="DC123:DN123"/>
    <mergeCell ref="G124:AA124"/>
    <mergeCell ref="AB124:AD124"/>
    <mergeCell ref="AE124:AG124"/>
    <mergeCell ref="AH124:AJ124"/>
    <mergeCell ref="AK124:AT124"/>
    <mergeCell ref="AU124:BD124"/>
    <mergeCell ref="G123:AA123"/>
    <mergeCell ref="AB123:AD123"/>
    <mergeCell ref="AE123:AG123"/>
    <mergeCell ref="AH123:AJ123"/>
    <mergeCell ref="AK123:AT123"/>
    <mergeCell ref="AU123:BD123"/>
    <mergeCell ref="CS126:DB126"/>
    <mergeCell ref="DC126:DN126"/>
    <mergeCell ref="A128:C130"/>
    <mergeCell ref="D128:F131"/>
    <mergeCell ref="G128:AA128"/>
    <mergeCell ref="AB128:AD128"/>
    <mergeCell ref="AE128:AG128"/>
    <mergeCell ref="AH128:AJ128"/>
    <mergeCell ref="AK128:AT128"/>
    <mergeCell ref="BY126:CH126"/>
    <mergeCell ref="G126:AA126"/>
    <mergeCell ref="AB126:AD126"/>
    <mergeCell ref="AE126:AG126"/>
    <mergeCell ref="AH126:AJ126"/>
    <mergeCell ref="CI126:CR126"/>
    <mergeCell ref="AK126:AT126"/>
    <mergeCell ref="AU126:BD126"/>
    <mergeCell ref="BE126:BN126"/>
    <mergeCell ref="BO126:BX126"/>
    <mergeCell ref="A112:F126"/>
    <mergeCell ref="AE112:AG112"/>
    <mergeCell ref="G113:AA113"/>
    <mergeCell ref="AB113:AD113"/>
    <mergeCell ref="AE113:AG113"/>
    <mergeCell ref="G114:AA114"/>
    <mergeCell ref="AB114:AD114"/>
    <mergeCell ref="CS128:DB128"/>
    <mergeCell ref="DC128:DN128"/>
    <mergeCell ref="CI128:CR128"/>
    <mergeCell ref="CS129:DB129"/>
    <mergeCell ref="DC129:DN129"/>
    <mergeCell ref="CI131:CR131"/>
    <mergeCell ref="CS130:DB130"/>
    <mergeCell ref="DC130:DN130"/>
    <mergeCell ref="G130:AA130"/>
    <mergeCell ref="AB130:AD130"/>
    <mergeCell ref="AE130:AG130"/>
    <mergeCell ref="AH130:AJ130"/>
    <mergeCell ref="BY130:CH130"/>
    <mergeCell ref="CI130:CR130"/>
    <mergeCell ref="AU128:BD128"/>
    <mergeCell ref="BE128:BN128"/>
    <mergeCell ref="BO128:BX128"/>
    <mergeCell ref="BY128:CH128"/>
    <mergeCell ref="AK130:AT130"/>
    <mergeCell ref="AU130:BD130"/>
    <mergeCell ref="BE130:BN130"/>
    <mergeCell ref="BO130:BX130"/>
    <mergeCell ref="CY135:DJ135"/>
    <mergeCell ref="DK135:EE135"/>
    <mergeCell ref="A139:AA144"/>
    <mergeCell ref="AB139:AJ144"/>
    <mergeCell ref="BC139:BT143"/>
    <mergeCell ref="Q135:S135"/>
    <mergeCell ref="T135:V135"/>
    <mergeCell ref="W135:Y135"/>
    <mergeCell ref="Z135:AB135"/>
    <mergeCell ref="BY131:CH131"/>
    <mergeCell ref="A135:G135"/>
    <mergeCell ref="H135:J135"/>
    <mergeCell ref="K135:M135"/>
    <mergeCell ref="N135:P135"/>
    <mergeCell ref="AC135:AE135"/>
    <mergeCell ref="AU131:BD131"/>
    <mergeCell ref="DC131:DN131"/>
    <mergeCell ref="A133:G134"/>
    <mergeCell ref="H133:Y134"/>
    <mergeCell ref="Z133:AE134"/>
    <mergeCell ref="CY133:DJ134"/>
    <mergeCell ref="DK133:EE134"/>
    <mergeCell ref="CS131:DB131"/>
    <mergeCell ref="BE131:BN131"/>
    <mergeCell ref="BO131:BX131"/>
    <mergeCell ref="A131:C131"/>
    <mergeCell ref="G131:AA131"/>
    <mergeCell ref="AB131:AD131"/>
    <mergeCell ref="AE131:AG131"/>
    <mergeCell ref="AH131:AJ131"/>
    <mergeCell ref="AK131:AT131"/>
    <mergeCell ref="AK138:BB138"/>
    <mergeCell ref="BC138:BT138"/>
    <mergeCell ref="BU138:CL138"/>
    <mergeCell ref="AH147:AJ147"/>
    <mergeCell ref="BC147:BT147"/>
    <mergeCell ref="BU147:CL147"/>
    <mergeCell ref="G146:AA146"/>
    <mergeCell ref="AB146:AD146"/>
    <mergeCell ref="AE146:AG146"/>
    <mergeCell ref="AH146:AJ146"/>
    <mergeCell ref="AK146:BB146"/>
    <mergeCell ref="BC146:BT146"/>
    <mergeCell ref="AH145:AJ145"/>
    <mergeCell ref="AK145:BB145"/>
    <mergeCell ref="BC145:BT145"/>
    <mergeCell ref="BU145:CL145"/>
    <mergeCell ref="CM147:DD147"/>
    <mergeCell ref="CM145:DD145"/>
    <mergeCell ref="BU146:CL146"/>
    <mergeCell ref="CM146:DD146"/>
    <mergeCell ref="G145:AA145"/>
    <mergeCell ref="AB145:AD145"/>
    <mergeCell ref="AE145:AG145"/>
    <mergeCell ref="G147:AA147"/>
    <mergeCell ref="AB147:AD147"/>
    <mergeCell ref="AE147:AG147"/>
    <mergeCell ref="CM150:DD150"/>
    <mergeCell ref="G151:AA151"/>
    <mergeCell ref="AB151:AD151"/>
    <mergeCell ref="AE151:AG151"/>
    <mergeCell ref="AH151:AJ151"/>
    <mergeCell ref="AK151:BB151"/>
    <mergeCell ref="BC151:BT151"/>
    <mergeCell ref="BU151:CL151"/>
    <mergeCell ref="CM151:DD151"/>
    <mergeCell ref="G150:AA150"/>
    <mergeCell ref="AB150:AD150"/>
    <mergeCell ref="AE150:AG150"/>
    <mergeCell ref="AH150:AJ150"/>
    <mergeCell ref="BC150:BT150"/>
    <mergeCell ref="BU150:CL150"/>
    <mergeCell ref="CM148:DD148"/>
    <mergeCell ref="G149:AA149"/>
    <mergeCell ref="AB149:AD149"/>
    <mergeCell ref="AE149:AG149"/>
    <mergeCell ref="AH149:AJ149"/>
    <mergeCell ref="AK149:BB149"/>
    <mergeCell ref="BC149:BT149"/>
    <mergeCell ref="BU149:CL149"/>
    <mergeCell ref="CM149:DD149"/>
    <mergeCell ref="AH148:AJ148"/>
    <mergeCell ref="AK148:BB148"/>
    <mergeCell ref="BC148:BT148"/>
    <mergeCell ref="BU148:CL148"/>
    <mergeCell ref="G148:AA148"/>
    <mergeCell ref="AB148:AD148"/>
    <mergeCell ref="AE148:AG148"/>
    <mergeCell ref="AK150:BB150"/>
    <mergeCell ref="BC156:BT156"/>
    <mergeCell ref="BU156:CL156"/>
    <mergeCell ref="CM156:DD156"/>
    <mergeCell ref="G154:AA154"/>
    <mergeCell ref="AB154:AD154"/>
    <mergeCell ref="AE154:AG154"/>
    <mergeCell ref="AH154:AJ154"/>
    <mergeCell ref="AK154:BB154"/>
    <mergeCell ref="BC154:BT154"/>
    <mergeCell ref="BU152:CL152"/>
    <mergeCell ref="CM152:DD152"/>
    <mergeCell ref="G153:AA153"/>
    <mergeCell ref="AB153:AD153"/>
    <mergeCell ref="AE153:AG153"/>
    <mergeCell ref="AH153:AJ153"/>
    <mergeCell ref="BC153:BT153"/>
    <mergeCell ref="BU153:CL153"/>
    <mergeCell ref="CM153:DD153"/>
    <mergeCell ref="G152:AA152"/>
    <mergeCell ref="AB152:AD152"/>
    <mergeCell ref="AE152:AG152"/>
    <mergeCell ref="AH152:AJ152"/>
    <mergeCell ref="AK152:BB152"/>
    <mergeCell ref="BC152:BT152"/>
    <mergeCell ref="AK163:BB163"/>
    <mergeCell ref="AE163:AG163"/>
    <mergeCell ref="AH163:AJ163"/>
    <mergeCell ref="BU163:CL163"/>
    <mergeCell ref="BC163:BT163"/>
    <mergeCell ref="CM163:DD163"/>
    <mergeCell ref="A161:C163"/>
    <mergeCell ref="D161:F164"/>
    <mergeCell ref="G161:AA161"/>
    <mergeCell ref="AB161:AD161"/>
    <mergeCell ref="A164:C164"/>
    <mergeCell ref="G164:AA164"/>
    <mergeCell ref="AB164:AD164"/>
    <mergeCell ref="G163:AA163"/>
    <mergeCell ref="AB163:AD163"/>
    <mergeCell ref="G162:AA162"/>
    <mergeCell ref="AH159:AJ159"/>
    <mergeCell ref="AK159:BB159"/>
    <mergeCell ref="BC159:BT159"/>
    <mergeCell ref="BU159:CL159"/>
    <mergeCell ref="CM159:DD159"/>
    <mergeCell ref="AE161:AG161"/>
    <mergeCell ref="AH161:AJ161"/>
    <mergeCell ref="AK161:BB161"/>
    <mergeCell ref="G159:AA159"/>
    <mergeCell ref="AB159:AD159"/>
    <mergeCell ref="AE159:AG159"/>
    <mergeCell ref="A145:F159"/>
    <mergeCell ref="G156:AA156"/>
    <mergeCell ref="AB156:AD156"/>
    <mergeCell ref="AE156:AG156"/>
    <mergeCell ref="AH156:AJ156"/>
    <mergeCell ref="DK166:EE167"/>
    <mergeCell ref="AC168:AE168"/>
    <mergeCell ref="DK168:EE168"/>
    <mergeCell ref="BU164:CL164"/>
    <mergeCell ref="CM164:DD164"/>
    <mergeCell ref="Q168:S168"/>
    <mergeCell ref="T168:V168"/>
    <mergeCell ref="W168:Y168"/>
    <mergeCell ref="Z168:AB168"/>
    <mergeCell ref="AK164:BB164"/>
    <mergeCell ref="A166:G167"/>
    <mergeCell ref="H166:Y167"/>
    <mergeCell ref="Z166:AE167"/>
    <mergeCell ref="CY166:DJ167"/>
    <mergeCell ref="AF166:CX169"/>
    <mergeCell ref="CY168:DJ168"/>
    <mergeCell ref="A168:G168"/>
    <mergeCell ref="H168:J168"/>
    <mergeCell ref="K168:M168"/>
    <mergeCell ref="N168:P168"/>
    <mergeCell ref="AK172:BB176"/>
    <mergeCell ref="AK177:BB177"/>
    <mergeCell ref="A178:F192"/>
    <mergeCell ref="G178:AA178"/>
    <mergeCell ref="AB178:AD178"/>
    <mergeCell ref="AE178:AG178"/>
    <mergeCell ref="G186:AA186"/>
    <mergeCell ref="AB186:AD186"/>
    <mergeCell ref="AE186:AG186"/>
    <mergeCell ref="G191:AA191"/>
    <mergeCell ref="BC164:BT164"/>
    <mergeCell ref="AE164:AG164"/>
    <mergeCell ref="AH164:AJ164"/>
    <mergeCell ref="A172:AA177"/>
    <mergeCell ref="AB172:AJ177"/>
    <mergeCell ref="BC172:BT173"/>
    <mergeCell ref="AK171:BB171"/>
    <mergeCell ref="BC171:BT171"/>
    <mergeCell ref="BC174:BT176"/>
    <mergeCell ref="BC177:BT177"/>
    <mergeCell ref="BC185:BT185"/>
    <mergeCell ref="AK180:BB180"/>
    <mergeCell ref="G181:AA181"/>
    <mergeCell ref="AB181:AD181"/>
    <mergeCell ref="AE181:AG181"/>
    <mergeCell ref="AH181:AJ181"/>
    <mergeCell ref="AK181:BB181"/>
    <mergeCell ref="G180:AA180"/>
    <mergeCell ref="AB180:AD180"/>
    <mergeCell ref="AE180:AG180"/>
    <mergeCell ref="AB191:AD191"/>
    <mergeCell ref="AE191:AG191"/>
    <mergeCell ref="AH180:AJ180"/>
    <mergeCell ref="AH178:AJ178"/>
    <mergeCell ref="AK178:BB178"/>
    <mergeCell ref="G179:AA179"/>
    <mergeCell ref="AB179:AD179"/>
    <mergeCell ref="AE179:AG179"/>
    <mergeCell ref="AH179:AJ179"/>
    <mergeCell ref="AK179:BB179"/>
    <mergeCell ref="AK184:BB184"/>
    <mergeCell ref="G185:AA185"/>
    <mergeCell ref="AB185:AD185"/>
    <mergeCell ref="AE185:AG185"/>
    <mergeCell ref="AH185:AJ185"/>
    <mergeCell ref="AK185:BB185"/>
    <mergeCell ref="G184:AA184"/>
    <mergeCell ref="AB184:AD184"/>
    <mergeCell ref="AE184:AG184"/>
    <mergeCell ref="AH184:AJ184"/>
    <mergeCell ref="AK182:BB182"/>
    <mergeCell ref="G183:AA183"/>
    <mergeCell ref="AB183:AD183"/>
    <mergeCell ref="AE183:AG183"/>
    <mergeCell ref="AH183:AJ183"/>
    <mergeCell ref="AK183:BB183"/>
    <mergeCell ref="G182:AA182"/>
    <mergeCell ref="AB182:AD182"/>
    <mergeCell ref="AE182:AG182"/>
    <mergeCell ref="AH182:AJ182"/>
    <mergeCell ref="AK197:BB197"/>
    <mergeCell ref="AE194:AG194"/>
    <mergeCell ref="AH194:AJ194"/>
    <mergeCell ref="AK194:BB194"/>
    <mergeCell ref="AK196:BB196"/>
    <mergeCell ref="AE196:AG196"/>
    <mergeCell ref="AH196:AJ196"/>
    <mergeCell ref="AE197:AG197"/>
    <mergeCell ref="AH197:AJ197"/>
    <mergeCell ref="AH190:AJ190"/>
    <mergeCell ref="A194:C196"/>
    <mergeCell ref="D194:F197"/>
    <mergeCell ref="G194:AA194"/>
    <mergeCell ref="AB194:AD194"/>
    <mergeCell ref="A197:C197"/>
    <mergeCell ref="G197:AA197"/>
    <mergeCell ref="AB197:AD197"/>
    <mergeCell ref="G196:AA196"/>
    <mergeCell ref="AB196:AD196"/>
    <mergeCell ref="AK190:BB190"/>
    <mergeCell ref="G192:AA192"/>
    <mergeCell ref="AB192:AD192"/>
    <mergeCell ref="AE192:AG192"/>
    <mergeCell ref="AH192:AJ192"/>
    <mergeCell ref="AK192:BB192"/>
    <mergeCell ref="G190:AA190"/>
    <mergeCell ref="AB190:AD190"/>
    <mergeCell ref="AE190:AG190"/>
    <mergeCell ref="AH191:AJ191"/>
    <mergeCell ref="AK191:BB191"/>
    <mergeCell ref="BO25:CC25"/>
    <mergeCell ref="CD25:CR25"/>
    <mergeCell ref="G58:AA58"/>
    <mergeCell ref="AB58:AD58"/>
    <mergeCell ref="AE58:AG58"/>
    <mergeCell ref="AH58:AJ58"/>
    <mergeCell ref="AK58:AR58"/>
    <mergeCell ref="AS58:AY58"/>
    <mergeCell ref="AZ58:BI58"/>
    <mergeCell ref="BJ58:BR58"/>
    <mergeCell ref="G25:AA25"/>
    <mergeCell ref="AB25:AD25"/>
    <mergeCell ref="AE25:AG25"/>
    <mergeCell ref="AH25:AJ25"/>
    <mergeCell ref="AK25:AY25"/>
    <mergeCell ref="AZ25:BN25"/>
    <mergeCell ref="CV62:DD62"/>
    <mergeCell ref="CM62:CU62"/>
    <mergeCell ref="CC62:CL62"/>
    <mergeCell ref="AH62:AJ62"/>
    <mergeCell ref="AK62:AR62"/>
    <mergeCell ref="CM60:CU60"/>
    <mergeCell ref="BJ62:BR62"/>
    <mergeCell ref="BS62:CB62"/>
    <mergeCell ref="AB52:AD52"/>
    <mergeCell ref="AE52:AG52"/>
    <mergeCell ref="AH52:AJ52"/>
    <mergeCell ref="AK52:AR52"/>
    <mergeCell ref="AS52:AY52"/>
    <mergeCell ref="G47:AA47"/>
    <mergeCell ref="AB47:AD47"/>
    <mergeCell ref="AE47:AG47"/>
    <mergeCell ref="G92:AA92"/>
    <mergeCell ref="AB92:AD92"/>
    <mergeCell ref="AE92:AG92"/>
    <mergeCell ref="AH92:AJ92"/>
    <mergeCell ref="AK92:AR92"/>
    <mergeCell ref="AS92:AZ92"/>
    <mergeCell ref="BA92:BH92"/>
    <mergeCell ref="CE92:CK92"/>
    <mergeCell ref="CL92:CR92"/>
    <mergeCell ref="CV63:DD63"/>
    <mergeCell ref="BS63:CB63"/>
    <mergeCell ref="CL91:CR91"/>
    <mergeCell ref="CS91:CY91"/>
    <mergeCell ref="BQ91:BW91"/>
    <mergeCell ref="BX91:CD91"/>
    <mergeCell ref="CE91:CK91"/>
    <mergeCell ref="AS63:AY63"/>
    <mergeCell ref="AZ63:BI63"/>
    <mergeCell ref="BJ63:BR63"/>
    <mergeCell ref="BI92:BP92"/>
    <mergeCell ref="CC63:CL63"/>
    <mergeCell ref="CM63:CU63"/>
    <mergeCell ref="BQ92:BW92"/>
    <mergeCell ref="BX92:CD92"/>
    <mergeCell ref="CS92:CY92"/>
    <mergeCell ref="CS90:CY90"/>
    <mergeCell ref="G91:AA91"/>
    <mergeCell ref="AB91:AD91"/>
    <mergeCell ref="AE91:AG91"/>
    <mergeCell ref="AH91:AJ91"/>
    <mergeCell ref="AK91:AR91"/>
    <mergeCell ref="AS91:AZ91"/>
    <mergeCell ref="BO114:BX114"/>
    <mergeCell ref="CI125:CR125"/>
    <mergeCell ref="CL97:CR97"/>
    <mergeCell ref="CS97:CY97"/>
    <mergeCell ref="G125:AA125"/>
    <mergeCell ref="AB125:AD125"/>
    <mergeCell ref="AE125:AG125"/>
    <mergeCell ref="AH125:AJ125"/>
    <mergeCell ref="AK125:AT125"/>
    <mergeCell ref="AU125:BD125"/>
    <mergeCell ref="BA97:BH97"/>
    <mergeCell ref="BO125:BX125"/>
    <mergeCell ref="BQ97:BW97"/>
    <mergeCell ref="BX97:CD97"/>
    <mergeCell ref="CE97:CK97"/>
    <mergeCell ref="CI123:CR123"/>
    <mergeCell ref="CI120:CR120"/>
    <mergeCell ref="CI117:CR117"/>
    <mergeCell ref="CI115:CR115"/>
    <mergeCell ref="CI113:CR113"/>
    <mergeCell ref="G97:AA97"/>
    <mergeCell ref="AB97:AD97"/>
    <mergeCell ref="AE97:AG97"/>
    <mergeCell ref="AH97:AJ97"/>
    <mergeCell ref="AK97:AR97"/>
    <mergeCell ref="AS97:AZ97"/>
    <mergeCell ref="BE124:BN124"/>
    <mergeCell ref="BY123:CH123"/>
    <mergeCell ref="CS124:DB124"/>
    <mergeCell ref="BE121:BN121"/>
    <mergeCell ref="BY120:CH120"/>
    <mergeCell ref="CS121:DB121"/>
    <mergeCell ref="BY125:CH125"/>
    <mergeCell ref="BO129:BX129"/>
    <mergeCell ref="BY129:CH129"/>
    <mergeCell ref="CI129:CR129"/>
    <mergeCell ref="G158:AA158"/>
    <mergeCell ref="AB158:AD158"/>
    <mergeCell ref="AE158:AG158"/>
    <mergeCell ref="AH158:AJ158"/>
    <mergeCell ref="AK158:BB158"/>
    <mergeCell ref="BC158:BT158"/>
    <mergeCell ref="BE125:BN125"/>
    <mergeCell ref="CS125:DB125"/>
    <mergeCell ref="DC125:DN125"/>
    <mergeCell ref="G129:AA129"/>
    <mergeCell ref="AB129:AD129"/>
    <mergeCell ref="AE129:AG129"/>
    <mergeCell ref="AH129:AJ129"/>
    <mergeCell ref="AK129:AT129"/>
    <mergeCell ref="AU129:BD129"/>
    <mergeCell ref="BE129:BN129"/>
    <mergeCell ref="BC157:BT157"/>
    <mergeCell ref="BU157:CL157"/>
    <mergeCell ref="CM157:DD157"/>
    <mergeCell ref="CM158:DD158"/>
    <mergeCell ref="BU158:CL158"/>
    <mergeCell ref="G157:AA157"/>
    <mergeCell ref="AB157:AD157"/>
    <mergeCell ref="AE157:AG157"/>
    <mergeCell ref="AH157:AJ157"/>
    <mergeCell ref="BU154:CL154"/>
    <mergeCell ref="CM154:DD154"/>
    <mergeCell ref="AK156:BB156"/>
    <mergeCell ref="BC191:BT191"/>
    <mergeCell ref="G195:AA195"/>
    <mergeCell ref="AB195:AD195"/>
    <mergeCell ref="AE195:AG195"/>
    <mergeCell ref="AH195:AJ195"/>
    <mergeCell ref="AK195:BB195"/>
    <mergeCell ref="BC195:BT195"/>
    <mergeCell ref="BC192:BT192"/>
    <mergeCell ref="AB162:AD162"/>
    <mergeCell ref="AE162:AG162"/>
    <mergeCell ref="AH162:AJ162"/>
    <mergeCell ref="CM161:DD161"/>
    <mergeCell ref="AK162:BB162"/>
    <mergeCell ref="BC162:BT162"/>
    <mergeCell ref="BU162:CL162"/>
    <mergeCell ref="CM162:DD162"/>
    <mergeCell ref="BC161:BT161"/>
    <mergeCell ref="BU161:CL161"/>
    <mergeCell ref="AH187:AJ187"/>
    <mergeCell ref="AH186:AJ186"/>
    <mergeCell ref="AK187:BB187"/>
    <mergeCell ref="G189:AA189"/>
    <mergeCell ref="AB189:AD189"/>
    <mergeCell ref="AE189:AG189"/>
    <mergeCell ref="AH189:AJ189"/>
    <mergeCell ref="AK189:BB189"/>
    <mergeCell ref="G187:AA187"/>
    <mergeCell ref="AB187:AD187"/>
    <mergeCell ref="AE187:AG187"/>
    <mergeCell ref="AK186:BB186"/>
    <mergeCell ref="BU184:BZ184"/>
    <mergeCell ref="BU185:BZ185"/>
    <mergeCell ref="BU186:BZ186"/>
    <mergeCell ref="BU187:BZ187"/>
    <mergeCell ref="BU197:BZ197"/>
    <mergeCell ref="BU189:BZ189"/>
    <mergeCell ref="BU190:BZ190"/>
    <mergeCell ref="BU191:BZ191"/>
    <mergeCell ref="BU192:BZ192"/>
    <mergeCell ref="BU194:BZ194"/>
    <mergeCell ref="BU195:BZ195"/>
    <mergeCell ref="BU196:BZ196"/>
    <mergeCell ref="BU182:BZ182"/>
    <mergeCell ref="BU183:BZ183"/>
    <mergeCell ref="BU172:BZ176"/>
    <mergeCell ref="BU177:BZ177"/>
    <mergeCell ref="BU178:BZ178"/>
    <mergeCell ref="BU179:BZ179"/>
    <mergeCell ref="BU180:BZ180"/>
    <mergeCell ref="BU181:BZ181"/>
  </mergeCells>
  <phoneticPr fontId="3"/>
  <dataValidations count="7">
    <dataValidation type="whole" allowBlank="1" showInputMessage="1" showErrorMessage="1" errorTitle="入力エラー" error="数値以外の入力または、12桁以上の入力は行えません。" sqref="CM46:DD54 CM62:DD64 BI92:BP92 AS92:AZ92 CI128:CR130 AK128:BX130 BJ46:BR54 AK112:BX120 CI112:CR120 BI95:BP97 BJ62:BR64 BI79:BP87 AK95:AZ97 AK79:AZ87">
      <formula1>-9999999999</formula1>
      <formula2>99999999999</formula2>
    </dataValidation>
    <dataValidation type="whole" allowBlank="1" showInputMessage="1" showErrorMessage="1" errorTitle="入力エラー" error="数値以外の入力または、15桁以上の入力は行えません。" sqref="AZ62:BI64 BS62:CL64 BS46:CL54 AZ46:BI54">
      <formula1>-9999999999999</formula1>
      <formula2>99999999999999</formula2>
    </dataValidation>
    <dataValidation type="whole" allowBlank="1" showInputMessage="1" showErrorMessage="1" errorTitle="入力エラー" error="数値以外の入力または、11桁以上の入力は行えません。" sqref="CS93:CY93 CS128:DB130 CS112:DB120 AK194:BT196 AK46:AR54 AK178:BT186 AK62:AR64 CS95:CY97 BX79:CK87 CS79:CY87 BX95:CK97">
      <formula1>-999999999</formula1>
      <formula2>9999999999</formula2>
    </dataValidation>
    <dataValidation type="whole" allowBlank="1" showInputMessage="1" showErrorMessage="1" errorTitle="入力エラー" error="数値以外の入力または、9桁以上の入力は行えません。" sqref="BQ79:BW87 BQ95:BW97">
      <formula1>-9999999</formula1>
      <formula2>99999999</formula2>
    </dataValidation>
    <dataValidation type="whole" allowBlank="1" showInputMessage="1" showErrorMessage="1" errorTitle="入力エラー" error="数値以外の入力または、10桁以上の入力は行えません。" sqref="DC122:DN122 DC127:DN127 BC161:BT163 AS46:AY54 AZ13:BN21 AZ29:BN31 BC145:BT153 AS62:AY64">
      <formula1>-99999999</formula1>
      <formula2>999999999</formula2>
    </dataValidation>
    <dataValidation type="whole" allowBlank="1" showInputMessage="1" showErrorMessage="1" errorTitle="入力エラー" error="数値以外の入力または、13桁以上の入力は行えません。" sqref="AK29:AY31 AK161:BB163 AK13:AY21 AK145:BB153">
      <formula1>-99999999999</formula1>
      <formula2>999999999999</formula2>
    </dataValidation>
    <dataValidation type="whole" allowBlank="1" showInputMessage="1" showErrorMessage="1" errorTitle="入力エラー" error="数値以外の入力または、7桁以上の入力は行えません。" sqref="BO29:CC31 BU161:CL163 BO13:CC21 BU145:CL153">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99" firstPageNumber="35" orientation="landscape" useFirstPageNumber="1" horizontalDpi="300" verticalDpi="300" r:id="rId1"/>
  <headerFooter alignWithMargins="0">
    <oddFooter>&amp;R課税市-&amp;P</oddFooter>
  </headerFooter>
  <rowBreaks count="5" manualBreakCount="5">
    <brk id="33" max="135" man="1"/>
    <brk id="66" max="135" man="1"/>
    <brk id="99" max="135" man="1"/>
    <brk id="132" max="135" man="1"/>
    <brk id="165" max="135" man="1"/>
  </rowBreaks>
  <drawing r:id="rId2"/>
  <legacyDrawing r:id="rId3"/>
  <picture r:id="rId4"/>
  <controls>
    <mc:AlternateContent xmlns:mc="http://schemas.openxmlformats.org/markup-compatibility/2006">
      <mc:Choice Requires="x14">
        <control shapeId="41990" r:id="rId5" name="CommandButton1">
          <controlPr defaultSize="0" print="0" autoLine="0" autoPict="0" r:id="rId6">
            <anchor moveWithCells="1">
              <from>
                <xdr:col>13</xdr:col>
                <xdr:colOff>9525</xdr:colOff>
                <xdr:row>3</xdr:row>
                <xdr:rowOff>28575</xdr:rowOff>
              </from>
              <to>
                <xdr:col>26</xdr:col>
                <xdr:colOff>38100</xdr:colOff>
                <xdr:row>5</xdr:row>
                <xdr:rowOff>0</xdr:rowOff>
              </to>
            </anchor>
          </controlPr>
        </control>
      </mc:Choice>
      <mc:Fallback>
        <control shapeId="41990" r:id="rId5" name="CommandButton1"/>
      </mc:Fallback>
    </mc:AlternateContent>
    <mc:AlternateContent xmlns:mc="http://schemas.openxmlformats.org/markup-compatibility/2006">
      <mc:Choice Requires="x14">
        <control shapeId="41992" r:id="rId7" name="CommandButton3">
          <controlPr defaultSize="0" print="0" autoLine="0" autoPict="0" r:id="rId8">
            <anchor moveWithCells="1">
              <from>
                <xdr:col>13</xdr:col>
                <xdr:colOff>9525</xdr:colOff>
                <xdr:row>36</xdr:row>
                <xdr:rowOff>19050</xdr:rowOff>
              </from>
              <to>
                <xdr:col>26</xdr:col>
                <xdr:colOff>38100</xdr:colOff>
                <xdr:row>37</xdr:row>
                <xdr:rowOff>142875</xdr:rowOff>
              </to>
            </anchor>
          </controlPr>
        </control>
      </mc:Choice>
      <mc:Fallback>
        <control shapeId="41992" r:id="rId7" name="CommandButton3"/>
      </mc:Fallback>
    </mc:AlternateContent>
    <mc:AlternateContent xmlns:mc="http://schemas.openxmlformats.org/markup-compatibility/2006">
      <mc:Choice Requires="x14">
        <control shapeId="41993" r:id="rId9" name="CommandButton2">
          <controlPr defaultSize="0" print="0" autoLine="0" autoPict="0" r:id="rId10">
            <anchor moveWithCells="1">
              <from>
                <xdr:col>0</xdr:col>
                <xdr:colOff>38100</xdr:colOff>
                <xdr:row>36</xdr:row>
                <xdr:rowOff>19050</xdr:rowOff>
              </from>
              <to>
                <xdr:col>13</xdr:col>
                <xdr:colOff>57150</xdr:colOff>
                <xdr:row>37</xdr:row>
                <xdr:rowOff>142875</xdr:rowOff>
              </to>
            </anchor>
          </controlPr>
        </control>
      </mc:Choice>
      <mc:Fallback>
        <control shapeId="41993" r:id="rId9" name="CommandButton2"/>
      </mc:Fallback>
    </mc:AlternateContent>
    <mc:AlternateContent xmlns:mc="http://schemas.openxmlformats.org/markup-compatibility/2006">
      <mc:Choice Requires="x14">
        <control shapeId="41994" r:id="rId11" name="CommandButton5">
          <controlPr defaultSize="0" print="0" autoLine="0" autoPict="0" r:id="rId12">
            <anchor moveWithCells="1">
              <from>
                <xdr:col>13</xdr:col>
                <xdr:colOff>9525</xdr:colOff>
                <xdr:row>69</xdr:row>
                <xdr:rowOff>19050</xdr:rowOff>
              </from>
              <to>
                <xdr:col>26</xdr:col>
                <xdr:colOff>38100</xdr:colOff>
                <xdr:row>70</xdr:row>
                <xdr:rowOff>142875</xdr:rowOff>
              </to>
            </anchor>
          </controlPr>
        </control>
      </mc:Choice>
      <mc:Fallback>
        <control shapeId="41994" r:id="rId11" name="CommandButton5"/>
      </mc:Fallback>
    </mc:AlternateContent>
    <mc:AlternateContent xmlns:mc="http://schemas.openxmlformats.org/markup-compatibility/2006">
      <mc:Choice Requires="x14">
        <control shapeId="41995" r:id="rId13" name="CommandButton4">
          <controlPr defaultSize="0" print="0" autoLine="0" autoPict="0" r:id="rId14">
            <anchor moveWithCells="1">
              <from>
                <xdr:col>0</xdr:col>
                <xdr:colOff>38100</xdr:colOff>
                <xdr:row>69</xdr:row>
                <xdr:rowOff>19050</xdr:rowOff>
              </from>
              <to>
                <xdr:col>13</xdr:col>
                <xdr:colOff>57150</xdr:colOff>
                <xdr:row>70</xdr:row>
                <xdr:rowOff>142875</xdr:rowOff>
              </to>
            </anchor>
          </controlPr>
        </control>
      </mc:Choice>
      <mc:Fallback>
        <control shapeId="41995" r:id="rId13" name="CommandButton4"/>
      </mc:Fallback>
    </mc:AlternateContent>
    <mc:AlternateContent xmlns:mc="http://schemas.openxmlformats.org/markup-compatibility/2006">
      <mc:Choice Requires="x14">
        <control shapeId="41996" r:id="rId15" name="CommandButton7">
          <controlPr defaultSize="0" print="0" autoLine="0" autoPict="0" r:id="rId16">
            <anchor moveWithCells="1">
              <from>
                <xdr:col>13</xdr:col>
                <xdr:colOff>9525</xdr:colOff>
                <xdr:row>102</xdr:row>
                <xdr:rowOff>19050</xdr:rowOff>
              </from>
              <to>
                <xdr:col>26</xdr:col>
                <xdr:colOff>38100</xdr:colOff>
                <xdr:row>103</xdr:row>
                <xdr:rowOff>142875</xdr:rowOff>
              </to>
            </anchor>
          </controlPr>
        </control>
      </mc:Choice>
      <mc:Fallback>
        <control shapeId="41996" r:id="rId15" name="CommandButton7"/>
      </mc:Fallback>
    </mc:AlternateContent>
    <mc:AlternateContent xmlns:mc="http://schemas.openxmlformats.org/markup-compatibility/2006">
      <mc:Choice Requires="x14">
        <control shapeId="41997" r:id="rId17" name="CommandButton6">
          <controlPr defaultSize="0" print="0" autoLine="0" autoPict="0" r:id="rId18">
            <anchor moveWithCells="1">
              <from>
                <xdr:col>0</xdr:col>
                <xdr:colOff>38100</xdr:colOff>
                <xdr:row>102</xdr:row>
                <xdr:rowOff>19050</xdr:rowOff>
              </from>
              <to>
                <xdr:col>13</xdr:col>
                <xdr:colOff>57150</xdr:colOff>
                <xdr:row>103</xdr:row>
                <xdr:rowOff>142875</xdr:rowOff>
              </to>
            </anchor>
          </controlPr>
        </control>
      </mc:Choice>
      <mc:Fallback>
        <control shapeId="41997" r:id="rId17" name="CommandButton6"/>
      </mc:Fallback>
    </mc:AlternateContent>
    <mc:AlternateContent xmlns:mc="http://schemas.openxmlformats.org/markup-compatibility/2006">
      <mc:Choice Requires="x14">
        <control shapeId="41998" r:id="rId19" name="CommandButton9">
          <controlPr defaultSize="0" print="0" autoLine="0" autoPict="0" r:id="rId20">
            <anchor moveWithCells="1">
              <from>
                <xdr:col>13</xdr:col>
                <xdr:colOff>9525</xdr:colOff>
                <xdr:row>135</xdr:row>
                <xdr:rowOff>28575</xdr:rowOff>
              </from>
              <to>
                <xdr:col>26</xdr:col>
                <xdr:colOff>38100</xdr:colOff>
                <xdr:row>136</xdr:row>
                <xdr:rowOff>152400</xdr:rowOff>
              </to>
            </anchor>
          </controlPr>
        </control>
      </mc:Choice>
      <mc:Fallback>
        <control shapeId="41998" r:id="rId19" name="CommandButton9"/>
      </mc:Fallback>
    </mc:AlternateContent>
    <mc:AlternateContent xmlns:mc="http://schemas.openxmlformats.org/markup-compatibility/2006">
      <mc:Choice Requires="x14">
        <control shapeId="41999" r:id="rId21" name="CommandButton8">
          <controlPr defaultSize="0" print="0" autoLine="0" autoPict="0" r:id="rId22">
            <anchor moveWithCells="1">
              <from>
                <xdr:col>0</xdr:col>
                <xdr:colOff>38100</xdr:colOff>
                <xdr:row>135</xdr:row>
                <xdr:rowOff>28575</xdr:rowOff>
              </from>
              <to>
                <xdr:col>13</xdr:col>
                <xdr:colOff>57150</xdr:colOff>
                <xdr:row>136</xdr:row>
                <xdr:rowOff>152400</xdr:rowOff>
              </to>
            </anchor>
          </controlPr>
        </control>
      </mc:Choice>
      <mc:Fallback>
        <control shapeId="41999" r:id="rId21" name="CommandButton8"/>
      </mc:Fallback>
    </mc:AlternateContent>
    <mc:AlternateContent xmlns:mc="http://schemas.openxmlformats.org/markup-compatibility/2006">
      <mc:Choice Requires="x14">
        <control shapeId="42000" r:id="rId23" name="CommandButton10">
          <controlPr defaultSize="0" print="0" autoLine="0" autoPict="0" r:id="rId24">
            <anchor moveWithCells="1">
              <from>
                <xdr:col>0</xdr:col>
                <xdr:colOff>38100</xdr:colOff>
                <xdr:row>168</xdr:row>
                <xdr:rowOff>19050</xdr:rowOff>
              </from>
              <to>
                <xdr:col>13</xdr:col>
                <xdr:colOff>57150</xdr:colOff>
                <xdr:row>169</xdr:row>
                <xdr:rowOff>142875</xdr:rowOff>
              </to>
            </anchor>
          </controlPr>
        </control>
      </mc:Choice>
      <mc:Fallback>
        <control shapeId="42000" r:id="rId23" name="CommandButton10"/>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11"/>
  <dimension ref="A1:EM131"/>
  <sheetViews>
    <sheetView showGridLines="0" zoomScale="85" zoomScaleNormal="85" workbookViewId="0">
      <selection activeCell="AK13" sqref="AK13:AV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755"/>
      <c r="B1" s="755"/>
      <c r="C1" s="755"/>
      <c r="D1" s="755"/>
      <c r="E1" s="755"/>
      <c r="F1" s="755"/>
      <c r="G1" s="756"/>
      <c r="H1" s="757" t="s">
        <v>62</v>
      </c>
      <c r="I1" s="266"/>
      <c r="J1" s="266"/>
      <c r="K1" s="266"/>
      <c r="L1" s="266"/>
      <c r="M1" s="266"/>
      <c r="N1" s="266"/>
      <c r="O1" s="266"/>
      <c r="P1" s="266"/>
      <c r="Q1" s="266"/>
      <c r="R1" s="266"/>
      <c r="S1" s="266"/>
      <c r="T1" s="266"/>
      <c r="U1" s="266"/>
      <c r="V1" s="266"/>
      <c r="W1" s="266"/>
      <c r="X1" s="266"/>
      <c r="Y1" s="267"/>
      <c r="Z1" s="763" t="s">
        <v>517</v>
      </c>
      <c r="AA1" s="266"/>
      <c r="AB1" s="266"/>
      <c r="AC1" s="266"/>
      <c r="AD1" s="266"/>
      <c r="AE1" s="267"/>
      <c r="AF1" s="739" t="str">
        <f>"第11表　課税標準額段階別"&amp; LEFT(表00!AA1,6) &amp; "分所得割額等に関する調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課税標準額段階別平成29年度分所得割額等に関する調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79" t="s">
        <v>608</v>
      </c>
      <c r="CZ1" s="779"/>
      <c r="DA1" s="779"/>
      <c r="DB1" s="779"/>
      <c r="DC1" s="779"/>
      <c r="DD1" s="779"/>
      <c r="DE1" s="779"/>
      <c r="DF1" s="779"/>
      <c r="DG1" s="779"/>
      <c r="DH1" s="779"/>
      <c r="DI1" s="779"/>
      <c r="DJ1" s="779"/>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755"/>
      <c r="B2" s="755"/>
      <c r="C2" s="755"/>
      <c r="D2" s="755"/>
      <c r="E2" s="755"/>
      <c r="F2" s="755"/>
      <c r="G2" s="756"/>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774"/>
      <c r="CZ2" s="774"/>
      <c r="DA2" s="774"/>
      <c r="DB2" s="774"/>
      <c r="DC2" s="774"/>
      <c r="DD2" s="774"/>
      <c r="DE2" s="774"/>
      <c r="DF2" s="774"/>
      <c r="DG2" s="774"/>
      <c r="DH2" s="774"/>
      <c r="DI2" s="774"/>
      <c r="DJ2" s="774"/>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795"/>
      <c r="B3" s="285"/>
      <c r="C3" s="285"/>
      <c r="D3" s="285"/>
      <c r="E3" s="285"/>
      <c r="F3" s="285"/>
      <c r="G3" s="286"/>
      <c r="H3" s="784">
        <f>IF(表00!A8="","",表00!A8)</f>
        <v>4</v>
      </c>
      <c r="I3" s="785"/>
      <c r="J3" s="786"/>
      <c r="K3" s="784">
        <f>IF(表00!D8="","",表00!D8)</f>
        <v>2</v>
      </c>
      <c r="L3" s="785"/>
      <c r="M3" s="786"/>
      <c r="N3" s="784">
        <f>IF(表00!G8="","",表00!G8)</f>
        <v>2</v>
      </c>
      <c r="O3" s="785"/>
      <c r="P3" s="786"/>
      <c r="Q3" s="784">
        <f>IF(表00!J8="","",表00!J8)</f>
        <v>0</v>
      </c>
      <c r="R3" s="785"/>
      <c r="S3" s="786"/>
      <c r="T3" s="784">
        <f>IF(表00!M8="","",表00!M8)</f>
        <v>2</v>
      </c>
      <c r="U3" s="785"/>
      <c r="V3" s="786"/>
      <c r="W3" s="784">
        <f>IF(表00!P8="","",表00!P8)</f>
        <v>9</v>
      </c>
      <c r="X3" s="785"/>
      <c r="Y3" s="786"/>
      <c r="Z3" s="787">
        <v>1</v>
      </c>
      <c r="AA3" s="276"/>
      <c r="AB3" s="277"/>
      <c r="AC3" s="784">
        <v>1</v>
      </c>
      <c r="AD3" s="279"/>
      <c r="AE3" s="280"/>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74" t="s">
        <v>515</v>
      </c>
      <c r="CZ3" s="774"/>
      <c r="DA3" s="774"/>
      <c r="DB3" s="774"/>
      <c r="DC3" s="774"/>
      <c r="DD3" s="774"/>
      <c r="DE3" s="774"/>
      <c r="DF3" s="774"/>
      <c r="DG3" s="774"/>
      <c r="DH3" s="774"/>
      <c r="DI3" s="774"/>
      <c r="DJ3" s="77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3.5" customHeight="1">
      <c r="AK6" s="271" t="s">
        <v>164</v>
      </c>
      <c r="AL6" s="271"/>
      <c r="AM6" s="271"/>
      <c r="AN6" s="271"/>
      <c r="AO6" s="271"/>
      <c r="AP6" s="271"/>
      <c r="AQ6" s="271"/>
      <c r="AR6" s="271"/>
      <c r="AS6" s="271"/>
      <c r="AT6" s="271"/>
      <c r="AU6" s="271"/>
      <c r="AV6" s="271"/>
      <c r="AW6" s="271" t="s">
        <v>165</v>
      </c>
      <c r="AX6" s="271"/>
      <c r="AY6" s="271"/>
      <c r="AZ6" s="271"/>
      <c r="BA6" s="271"/>
      <c r="BB6" s="271"/>
      <c r="BC6" s="271"/>
      <c r="BD6" s="271"/>
      <c r="BE6" s="271"/>
      <c r="BF6" s="271"/>
      <c r="BG6" s="271"/>
      <c r="BH6" s="271"/>
      <c r="BI6" s="271" t="s">
        <v>166</v>
      </c>
      <c r="BJ6" s="271"/>
      <c r="BK6" s="271"/>
      <c r="BL6" s="271"/>
      <c r="BM6" s="271"/>
      <c r="BN6" s="271"/>
      <c r="BO6" s="271"/>
      <c r="BP6" s="271"/>
      <c r="BQ6" s="271"/>
      <c r="BR6" s="271"/>
      <c r="BS6" s="271"/>
      <c r="BT6" s="271"/>
      <c r="BU6" s="271" t="s">
        <v>167</v>
      </c>
      <c r="BV6" s="271"/>
      <c r="BW6" s="271"/>
      <c r="BX6" s="271"/>
      <c r="BY6" s="271"/>
      <c r="BZ6" s="271"/>
      <c r="CA6" s="271"/>
      <c r="CB6" s="271"/>
      <c r="CC6" s="271"/>
      <c r="CD6" s="271"/>
      <c r="CE6" s="271"/>
      <c r="CF6" s="271"/>
      <c r="CG6" s="271" t="s">
        <v>168</v>
      </c>
      <c r="CH6" s="271"/>
      <c r="CI6" s="271"/>
      <c r="CJ6" s="271"/>
      <c r="CK6" s="271"/>
      <c r="CL6" s="271"/>
      <c r="CM6" s="271"/>
      <c r="CN6" s="271"/>
      <c r="CO6" s="271"/>
      <c r="CP6" s="271"/>
      <c r="CQ6" s="271"/>
      <c r="CR6" s="271"/>
      <c r="CS6" s="271"/>
      <c r="CT6" s="271"/>
      <c r="CU6" s="271"/>
      <c r="CV6" s="271" t="s">
        <v>169</v>
      </c>
      <c r="CW6" s="271"/>
      <c r="CX6" s="271"/>
      <c r="CY6" s="271"/>
      <c r="CZ6" s="271"/>
      <c r="DA6" s="271"/>
      <c r="DB6" s="271"/>
      <c r="DC6" s="271"/>
      <c r="DD6" s="271"/>
      <c r="DE6" s="271"/>
      <c r="DF6" s="271"/>
      <c r="DG6" s="271"/>
      <c r="DH6" s="271"/>
      <c r="DI6" s="271"/>
      <c r="DJ6" s="271"/>
    </row>
    <row r="7" spans="1:135" ht="15" customHeight="1">
      <c r="A7" s="522" t="s">
        <v>710</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171</v>
      </c>
      <c r="AC7" s="201"/>
      <c r="AD7" s="201"/>
      <c r="AE7" s="201"/>
      <c r="AF7" s="201"/>
      <c r="AG7" s="201"/>
      <c r="AH7" s="201"/>
      <c r="AI7" s="201"/>
      <c r="AJ7" s="202"/>
      <c r="AK7" s="245" t="s">
        <v>739</v>
      </c>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7"/>
      <c r="CG7" s="200" t="s">
        <v>587</v>
      </c>
      <c r="CH7" s="201"/>
      <c r="CI7" s="201"/>
      <c r="CJ7" s="201"/>
      <c r="CK7" s="201"/>
      <c r="CL7" s="201"/>
      <c r="CM7" s="201"/>
      <c r="CN7" s="201"/>
      <c r="CO7" s="201"/>
      <c r="CP7" s="201"/>
      <c r="CQ7" s="201"/>
      <c r="CR7" s="201"/>
      <c r="CS7" s="201"/>
      <c r="CT7" s="201"/>
      <c r="CU7" s="202"/>
      <c r="CV7" s="200" t="s">
        <v>588</v>
      </c>
      <c r="CW7" s="201"/>
      <c r="CX7" s="201"/>
      <c r="CY7" s="201"/>
      <c r="CZ7" s="201"/>
      <c r="DA7" s="201"/>
      <c r="DB7" s="201"/>
      <c r="DC7" s="201"/>
      <c r="DD7" s="201"/>
      <c r="DE7" s="201"/>
      <c r="DF7" s="201"/>
      <c r="DG7" s="201"/>
      <c r="DH7" s="201"/>
      <c r="DI7" s="201"/>
      <c r="DJ7" s="202"/>
    </row>
    <row r="8" spans="1:135"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00" t="s">
        <v>366</v>
      </c>
      <c r="AL8" s="1456"/>
      <c r="AM8" s="1456"/>
      <c r="AN8" s="1456"/>
      <c r="AO8" s="1456"/>
      <c r="AP8" s="1456"/>
      <c r="AQ8" s="1456"/>
      <c r="AR8" s="1456"/>
      <c r="AS8" s="1456"/>
      <c r="AT8" s="1456"/>
      <c r="AU8" s="1456"/>
      <c r="AV8" s="1456"/>
      <c r="AW8" s="1456"/>
      <c r="AX8" s="1456"/>
      <c r="AY8" s="1456"/>
      <c r="AZ8" s="1456"/>
      <c r="BA8" s="1456"/>
      <c r="BB8" s="1456"/>
      <c r="BC8" s="1456"/>
      <c r="BD8" s="1456"/>
      <c r="BE8" s="1456"/>
      <c r="BF8" s="1456"/>
      <c r="BG8" s="1456"/>
      <c r="BH8" s="1457"/>
      <c r="BI8" s="200" t="s">
        <v>376</v>
      </c>
      <c r="BJ8" s="201"/>
      <c r="BK8" s="201"/>
      <c r="BL8" s="201"/>
      <c r="BM8" s="201"/>
      <c r="BN8" s="201"/>
      <c r="BO8" s="201"/>
      <c r="BP8" s="201"/>
      <c r="BQ8" s="201"/>
      <c r="BR8" s="201"/>
      <c r="BS8" s="201"/>
      <c r="BT8" s="201"/>
      <c r="BU8" s="246"/>
      <c r="BV8" s="246"/>
      <c r="BW8" s="246"/>
      <c r="BX8" s="246"/>
      <c r="BY8" s="246"/>
      <c r="BZ8" s="246"/>
      <c r="CA8" s="246"/>
      <c r="CB8" s="246"/>
      <c r="CC8" s="246"/>
      <c r="CD8" s="246"/>
      <c r="CE8" s="246"/>
      <c r="CF8" s="247"/>
      <c r="CG8" s="219"/>
      <c r="CH8" s="220"/>
      <c r="CI8" s="220"/>
      <c r="CJ8" s="220"/>
      <c r="CK8" s="220"/>
      <c r="CL8" s="220"/>
      <c r="CM8" s="220"/>
      <c r="CN8" s="220"/>
      <c r="CO8" s="220"/>
      <c r="CP8" s="220"/>
      <c r="CQ8" s="220"/>
      <c r="CR8" s="220"/>
      <c r="CS8" s="220"/>
      <c r="CT8" s="220"/>
      <c r="CU8" s="221"/>
      <c r="CV8" s="219"/>
      <c r="CW8" s="220"/>
      <c r="CX8" s="220"/>
      <c r="CY8" s="220"/>
      <c r="CZ8" s="220"/>
      <c r="DA8" s="220"/>
      <c r="DB8" s="220"/>
      <c r="DC8" s="220"/>
      <c r="DD8" s="220"/>
      <c r="DE8" s="220"/>
      <c r="DF8" s="220"/>
      <c r="DG8" s="220"/>
      <c r="DH8" s="220"/>
      <c r="DI8" s="220"/>
      <c r="DJ8" s="221"/>
    </row>
    <row r="9" spans="1:135"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1500"/>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2"/>
      <c r="BI9" s="219"/>
      <c r="BJ9" s="220"/>
      <c r="BK9" s="220"/>
      <c r="BL9" s="220"/>
      <c r="BM9" s="220"/>
      <c r="BN9" s="220"/>
      <c r="BO9" s="220"/>
      <c r="BP9" s="220"/>
      <c r="BQ9" s="220"/>
      <c r="BR9" s="220"/>
      <c r="BS9" s="220"/>
      <c r="BT9" s="220"/>
      <c r="BU9" s="295" t="s">
        <v>589</v>
      </c>
      <c r="BV9" s="296"/>
      <c r="BW9" s="296"/>
      <c r="BX9" s="296"/>
      <c r="BY9" s="296"/>
      <c r="BZ9" s="296"/>
      <c r="CA9" s="296"/>
      <c r="CB9" s="296"/>
      <c r="CC9" s="296"/>
      <c r="CD9" s="296"/>
      <c r="CE9" s="296"/>
      <c r="CF9" s="297"/>
      <c r="CG9" s="219"/>
      <c r="CH9" s="220"/>
      <c r="CI9" s="220"/>
      <c r="CJ9" s="220"/>
      <c r="CK9" s="220"/>
      <c r="CL9" s="220"/>
      <c r="CM9" s="220"/>
      <c r="CN9" s="220"/>
      <c r="CO9" s="220"/>
      <c r="CP9" s="220"/>
      <c r="CQ9" s="220"/>
      <c r="CR9" s="220"/>
      <c r="CS9" s="220"/>
      <c r="CT9" s="220"/>
      <c r="CU9" s="221"/>
      <c r="CV9" s="219"/>
      <c r="CW9" s="220"/>
      <c r="CX9" s="220"/>
      <c r="CY9" s="220"/>
      <c r="CZ9" s="220"/>
      <c r="DA9" s="220"/>
      <c r="DB9" s="220"/>
      <c r="DC9" s="220"/>
      <c r="DD9" s="220"/>
      <c r="DE9" s="220"/>
      <c r="DF9" s="220"/>
      <c r="DG9" s="220"/>
      <c r="DH9" s="220"/>
      <c r="DI9" s="220"/>
      <c r="DJ9" s="221"/>
      <c r="DK9" s="17"/>
      <c r="DP9" s="17"/>
    </row>
    <row r="10" spans="1:135"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00" t="s">
        <v>172</v>
      </c>
      <c r="AL10" s="1456"/>
      <c r="AM10" s="1456"/>
      <c r="AN10" s="1456"/>
      <c r="AO10" s="1456"/>
      <c r="AP10" s="1456"/>
      <c r="AQ10" s="1456"/>
      <c r="AR10" s="1456"/>
      <c r="AS10" s="1456"/>
      <c r="AT10" s="1456"/>
      <c r="AU10" s="1456"/>
      <c r="AV10" s="1457"/>
      <c r="AW10" s="200" t="s">
        <v>173</v>
      </c>
      <c r="AX10" s="1456"/>
      <c r="AY10" s="1456"/>
      <c r="AZ10" s="1456"/>
      <c r="BA10" s="1456"/>
      <c r="BB10" s="1456"/>
      <c r="BC10" s="1456"/>
      <c r="BD10" s="1456"/>
      <c r="BE10" s="1456"/>
      <c r="BF10" s="1456"/>
      <c r="BG10" s="1456"/>
      <c r="BH10" s="1457"/>
      <c r="BI10" s="219"/>
      <c r="BJ10" s="220"/>
      <c r="BK10" s="220"/>
      <c r="BL10" s="220"/>
      <c r="BM10" s="220"/>
      <c r="BN10" s="220"/>
      <c r="BO10" s="220"/>
      <c r="BP10" s="220"/>
      <c r="BQ10" s="220"/>
      <c r="BR10" s="220"/>
      <c r="BS10" s="220"/>
      <c r="BT10" s="220"/>
      <c r="BU10" s="234"/>
      <c r="BV10" s="235"/>
      <c r="BW10" s="235"/>
      <c r="BX10" s="235"/>
      <c r="BY10" s="235"/>
      <c r="BZ10" s="235"/>
      <c r="CA10" s="235"/>
      <c r="CB10" s="235"/>
      <c r="CC10" s="235"/>
      <c r="CD10" s="235"/>
      <c r="CE10" s="235"/>
      <c r="CF10" s="236"/>
      <c r="CG10" s="219"/>
      <c r="CH10" s="220"/>
      <c r="CI10" s="220"/>
      <c r="CJ10" s="220"/>
      <c r="CK10" s="220"/>
      <c r="CL10" s="220"/>
      <c r="CM10" s="220"/>
      <c r="CN10" s="220"/>
      <c r="CO10" s="220"/>
      <c r="CP10" s="220"/>
      <c r="CQ10" s="220"/>
      <c r="CR10" s="220"/>
      <c r="CS10" s="220"/>
      <c r="CT10" s="220"/>
      <c r="CU10" s="221"/>
      <c r="CV10" s="219"/>
      <c r="CW10" s="220"/>
      <c r="CX10" s="220"/>
      <c r="CY10" s="220"/>
      <c r="CZ10" s="220"/>
      <c r="DA10" s="220"/>
      <c r="DB10" s="220"/>
      <c r="DC10" s="220"/>
      <c r="DD10" s="220"/>
      <c r="DE10" s="220"/>
      <c r="DF10" s="220"/>
      <c r="DG10" s="220"/>
      <c r="DH10" s="220"/>
      <c r="DI10" s="220"/>
      <c r="DJ10" s="221"/>
      <c r="DK10" s="17"/>
    </row>
    <row r="11" spans="1:135"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1458"/>
      <c r="AL11" s="1459"/>
      <c r="AM11" s="1459"/>
      <c r="AN11" s="1459"/>
      <c r="AO11" s="1459"/>
      <c r="AP11" s="1459"/>
      <c r="AQ11" s="1459"/>
      <c r="AR11" s="1459"/>
      <c r="AS11" s="1459"/>
      <c r="AT11" s="1459"/>
      <c r="AU11" s="1459"/>
      <c r="AV11" s="1460"/>
      <c r="AW11" s="1458"/>
      <c r="AX11" s="1503"/>
      <c r="AY11" s="1503"/>
      <c r="AZ11" s="1503"/>
      <c r="BA11" s="1503"/>
      <c r="BB11" s="1503"/>
      <c r="BC11" s="1503"/>
      <c r="BD11" s="1503"/>
      <c r="BE11" s="1503"/>
      <c r="BF11" s="1503"/>
      <c r="BG11" s="1503"/>
      <c r="BH11" s="1460"/>
      <c r="BI11" s="219"/>
      <c r="BJ11" s="220"/>
      <c r="BK11" s="220"/>
      <c r="BL11" s="220"/>
      <c r="BM11" s="220"/>
      <c r="BN11" s="220"/>
      <c r="BO11" s="220"/>
      <c r="BP11" s="220"/>
      <c r="BQ11" s="220"/>
      <c r="BR11" s="220"/>
      <c r="BS11" s="220"/>
      <c r="BT11" s="220"/>
      <c r="BU11" s="234"/>
      <c r="BV11" s="235"/>
      <c r="BW11" s="235"/>
      <c r="BX11" s="235"/>
      <c r="BY11" s="235"/>
      <c r="BZ11" s="235"/>
      <c r="CA11" s="235"/>
      <c r="CB11" s="235"/>
      <c r="CC11" s="235"/>
      <c r="CD11" s="235"/>
      <c r="CE11" s="235"/>
      <c r="CF11" s="236"/>
      <c r="CG11" s="219"/>
      <c r="CH11" s="220"/>
      <c r="CI11" s="220"/>
      <c r="CJ11" s="220"/>
      <c r="CK11" s="220"/>
      <c r="CL11" s="220"/>
      <c r="CM11" s="220"/>
      <c r="CN11" s="220"/>
      <c r="CO11" s="220"/>
      <c r="CP11" s="220"/>
      <c r="CQ11" s="220"/>
      <c r="CR11" s="220"/>
      <c r="CS11" s="220"/>
      <c r="CT11" s="220"/>
      <c r="CU11" s="221"/>
      <c r="CV11" s="219"/>
      <c r="CW11" s="220"/>
      <c r="CX11" s="220"/>
      <c r="CY11" s="220"/>
      <c r="CZ11" s="220"/>
      <c r="DA11" s="220"/>
      <c r="DB11" s="220"/>
      <c r="DC11" s="220"/>
      <c r="DD11" s="220"/>
      <c r="DE11" s="220"/>
      <c r="DF11" s="220"/>
      <c r="DG11" s="220"/>
      <c r="DH11" s="220"/>
      <c r="DI11" s="220"/>
      <c r="DJ11" s="221"/>
      <c r="DK11" s="17"/>
      <c r="DP11" s="17"/>
    </row>
    <row r="12" spans="1:135"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174</v>
      </c>
      <c r="AL12" s="496"/>
      <c r="AM12" s="496"/>
      <c r="AN12" s="496"/>
      <c r="AO12" s="496"/>
      <c r="AP12" s="496"/>
      <c r="AQ12" s="496"/>
      <c r="AR12" s="496"/>
      <c r="AS12" s="496"/>
      <c r="AT12" s="496"/>
      <c r="AU12" s="496"/>
      <c r="AV12" s="497"/>
      <c r="AW12" s="535" t="s">
        <v>174</v>
      </c>
      <c r="AX12" s="496"/>
      <c r="AY12" s="496"/>
      <c r="AZ12" s="496"/>
      <c r="BA12" s="496"/>
      <c r="BB12" s="496"/>
      <c r="BC12" s="496"/>
      <c r="BD12" s="496"/>
      <c r="BE12" s="496"/>
      <c r="BF12" s="496"/>
      <c r="BG12" s="496"/>
      <c r="BH12" s="497"/>
      <c r="BI12" s="535" t="s">
        <v>174</v>
      </c>
      <c r="BJ12" s="496"/>
      <c r="BK12" s="496"/>
      <c r="BL12" s="496"/>
      <c r="BM12" s="496"/>
      <c r="BN12" s="496"/>
      <c r="BO12" s="496"/>
      <c r="BP12" s="496"/>
      <c r="BQ12" s="496"/>
      <c r="BR12" s="496"/>
      <c r="BS12" s="496"/>
      <c r="BT12" s="497"/>
      <c r="BU12" s="535" t="s">
        <v>174</v>
      </c>
      <c r="BV12" s="496"/>
      <c r="BW12" s="496"/>
      <c r="BX12" s="496"/>
      <c r="BY12" s="496"/>
      <c r="BZ12" s="496"/>
      <c r="CA12" s="496"/>
      <c r="CB12" s="496"/>
      <c r="CC12" s="496"/>
      <c r="CD12" s="496"/>
      <c r="CE12" s="496"/>
      <c r="CF12" s="497"/>
      <c r="CG12" s="535" t="s">
        <v>175</v>
      </c>
      <c r="CH12" s="536"/>
      <c r="CI12" s="536"/>
      <c r="CJ12" s="536"/>
      <c r="CK12" s="536"/>
      <c r="CL12" s="536"/>
      <c r="CM12" s="536"/>
      <c r="CN12" s="536"/>
      <c r="CO12" s="536"/>
      <c r="CP12" s="536"/>
      <c r="CQ12" s="536"/>
      <c r="CR12" s="536"/>
      <c r="CS12" s="536"/>
      <c r="CT12" s="536"/>
      <c r="CU12" s="537"/>
      <c r="CV12" s="535" t="s">
        <v>175</v>
      </c>
      <c r="CW12" s="536"/>
      <c r="CX12" s="536"/>
      <c r="CY12" s="536"/>
      <c r="CZ12" s="536"/>
      <c r="DA12" s="536"/>
      <c r="DB12" s="536"/>
      <c r="DC12" s="536"/>
      <c r="DD12" s="536"/>
      <c r="DE12" s="536"/>
      <c r="DF12" s="536"/>
      <c r="DG12" s="536"/>
      <c r="DH12" s="536"/>
      <c r="DI12" s="536"/>
      <c r="DJ12" s="537"/>
      <c r="DK12" s="17"/>
      <c r="DP12" s="17"/>
    </row>
    <row r="13" spans="1:135" ht="21.75" customHeight="1">
      <c r="A13" s="433" t="s">
        <v>711</v>
      </c>
      <c r="B13" s="1535"/>
      <c r="C13" s="1535"/>
      <c r="D13" s="1535"/>
      <c r="E13" s="1535"/>
      <c r="F13" s="1536"/>
      <c r="G13" s="245" t="s">
        <v>189</v>
      </c>
      <c r="H13" s="246"/>
      <c r="I13" s="246"/>
      <c r="J13" s="246"/>
      <c r="K13" s="246"/>
      <c r="L13" s="246"/>
      <c r="M13" s="246"/>
      <c r="N13" s="246"/>
      <c r="O13" s="246"/>
      <c r="P13" s="246"/>
      <c r="Q13" s="246"/>
      <c r="R13" s="246"/>
      <c r="S13" s="246"/>
      <c r="T13" s="246"/>
      <c r="U13" s="246"/>
      <c r="V13" s="246"/>
      <c r="W13" s="246"/>
      <c r="X13" s="246"/>
      <c r="Y13" s="246"/>
      <c r="Z13" s="246"/>
      <c r="AA13" s="513"/>
      <c r="AB13" s="747">
        <v>0</v>
      </c>
      <c r="AC13" s="748"/>
      <c r="AD13" s="749"/>
      <c r="AE13" s="753">
        <v>1</v>
      </c>
      <c r="AF13" s="748"/>
      <c r="AG13" s="749"/>
      <c r="AH13" s="753">
        <v>0</v>
      </c>
      <c r="AI13" s="748"/>
      <c r="AJ13" s="754"/>
      <c r="AK13" s="1447">
        <v>213</v>
      </c>
      <c r="AL13" s="1447"/>
      <c r="AM13" s="1447"/>
      <c r="AN13" s="1447"/>
      <c r="AO13" s="1447"/>
      <c r="AP13" s="1447"/>
      <c r="AQ13" s="1447"/>
      <c r="AR13" s="1447"/>
      <c r="AS13" s="1447"/>
      <c r="AT13" s="1447"/>
      <c r="AU13" s="1447"/>
      <c r="AV13" s="1447"/>
      <c r="AW13" s="1483">
        <v>7</v>
      </c>
      <c r="AX13" s="1508"/>
      <c r="AY13" s="1508"/>
      <c r="AZ13" s="1508"/>
      <c r="BA13" s="1508"/>
      <c r="BB13" s="1508"/>
      <c r="BC13" s="1508"/>
      <c r="BD13" s="1508"/>
      <c r="BE13" s="1508"/>
      <c r="BF13" s="1508"/>
      <c r="BG13" s="1508"/>
      <c r="BH13" s="1509"/>
      <c r="BI13" s="347">
        <f t="shared" ref="BI13:BI21" si="0">SUM(AK13:BH13)</f>
        <v>220</v>
      </c>
      <c r="BJ13" s="348"/>
      <c r="BK13" s="348"/>
      <c r="BL13" s="348"/>
      <c r="BM13" s="348"/>
      <c r="BN13" s="348"/>
      <c r="BO13" s="348"/>
      <c r="BP13" s="348"/>
      <c r="BQ13" s="348"/>
      <c r="BR13" s="348"/>
      <c r="BS13" s="348"/>
      <c r="BT13" s="348"/>
      <c r="BU13" s="1447">
        <v>1</v>
      </c>
      <c r="BV13" s="1447"/>
      <c r="BW13" s="1447"/>
      <c r="BX13" s="1447"/>
      <c r="BY13" s="1447"/>
      <c r="BZ13" s="1447"/>
      <c r="CA13" s="1447"/>
      <c r="CB13" s="1447"/>
      <c r="CC13" s="1447"/>
      <c r="CD13" s="1447"/>
      <c r="CE13" s="1447"/>
      <c r="CF13" s="1447"/>
      <c r="CG13" s="1483">
        <v>79350</v>
      </c>
      <c r="CH13" s="1508"/>
      <c r="CI13" s="1508"/>
      <c r="CJ13" s="1508"/>
      <c r="CK13" s="1508"/>
      <c r="CL13" s="1508"/>
      <c r="CM13" s="1508"/>
      <c r="CN13" s="1508"/>
      <c r="CO13" s="1508"/>
      <c r="CP13" s="1508"/>
      <c r="CQ13" s="1508"/>
      <c r="CR13" s="1508"/>
      <c r="CS13" s="1508"/>
      <c r="CT13" s="1508"/>
      <c r="CU13" s="1509"/>
      <c r="CV13" s="792"/>
      <c r="CW13" s="793"/>
      <c r="CX13" s="793"/>
      <c r="CY13" s="793"/>
      <c r="CZ13" s="793"/>
      <c r="DA13" s="793"/>
      <c r="DB13" s="793"/>
      <c r="DC13" s="793"/>
      <c r="DD13" s="793"/>
      <c r="DE13" s="793"/>
      <c r="DF13" s="793"/>
      <c r="DG13" s="793"/>
      <c r="DH13" s="793"/>
      <c r="DI13" s="793"/>
      <c r="DJ13" s="794"/>
      <c r="DK13" s="16" t="s">
        <v>511</v>
      </c>
      <c r="DL13" s="16" t="s">
        <v>511</v>
      </c>
      <c r="DM13" s="16" t="s">
        <v>511</v>
      </c>
      <c r="DN13" s="16" t="s">
        <v>511</v>
      </c>
      <c r="DO13" s="16" t="s">
        <v>511</v>
      </c>
      <c r="DP13" s="16" t="s">
        <v>511</v>
      </c>
      <c r="DQ13" s="16" t="s">
        <v>511</v>
      </c>
      <c r="DR13" s="16" t="s">
        <v>511</v>
      </c>
      <c r="DS13" s="16" t="s">
        <v>511</v>
      </c>
      <c r="DT13" s="16" t="s">
        <v>511</v>
      </c>
      <c r="DU13" s="16" t="s">
        <v>511</v>
      </c>
      <c r="DV13" s="16" t="s">
        <v>511</v>
      </c>
      <c r="DW13" s="16" t="s">
        <v>511</v>
      </c>
      <c r="DX13" s="16" t="s">
        <v>511</v>
      </c>
      <c r="DY13" s="16" t="s">
        <v>511</v>
      </c>
      <c r="DZ13" s="16" t="s">
        <v>511</v>
      </c>
      <c r="EA13" s="16" t="s">
        <v>511</v>
      </c>
      <c r="EB13" s="16" t="s">
        <v>511</v>
      </c>
      <c r="EC13" s="16" t="s">
        <v>511</v>
      </c>
      <c r="ED13" s="16" t="s">
        <v>511</v>
      </c>
      <c r="EE13" s="16" t="s">
        <v>511</v>
      </c>
    </row>
    <row r="14" spans="1:135" ht="15" customHeight="1">
      <c r="A14" s="1537"/>
      <c r="B14" s="1538"/>
      <c r="C14" s="1538"/>
      <c r="D14" s="1538"/>
      <c r="E14" s="1538"/>
      <c r="F14" s="1539"/>
      <c r="G14" s="245" t="s">
        <v>190</v>
      </c>
      <c r="H14" s="246"/>
      <c r="I14" s="246"/>
      <c r="J14" s="246"/>
      <c r="K14" s="246"/>
      <c r="L14" s="246"/>
      <c r="M14" s="246"/>
      <c r="N14" s="246"/>
      <c r="O14" s="246"/>
      <c r="P14" s="246"/>
      <c r="Q14" s="246"/>
      <c r="R14" s="246"/>
      <c r="S14" s="246"/>
      <c r="T14" s="246"/>
      <c r="U14" s="246"/>
      <c r="V14" s="246"/>
      <c r="W14" s="246"/>
      <c r="X14" s="246"/>
      <c r="Y14" s="246"/>
      <c r="Z14" s="246"/>
      <c r="AA14" s="513"/>
      <c r="AB14" s="751">
        <v>0</v>
      </c>
      <c r="AC14" s="745"/>
      <c r="AD14" s="746"/>
      <c r="AE14" s="744">
        <v>2</v>
      </c>
      <c r="AF14" s="745"/>
      <c r="AG14" s="746"/>
      <c r="AH14" s="744">
        <v>0</v>
      </c>
      <c r="AI14" s="745"/>
      <c r="AJ14" s="750"/>
      <c r="AK14" s="1448">
        <v>157</v>
      </c>
      <c r="AL14" s="1448"/>
      <c r="AM14" s="1448"/>
      <c r="AN14" s="1448"/>
      <c r="AO14" s="1448"/>
      <c r="AP14" s="1448"/>
      <c r="AQ14" s="1448"/>
      <c r="AR14" s="1448"/>
      <c r="AS14" s="1448"/>
      <c r="AT14" s="1448"/>
      <c r="AU14" s="1448"/>
      <c r="AV14" s="1448"/>
      <c r="AW14" s="1487">
        <v>5</v>
      </c>
      <c r="AX14" s="1493"/>
      <c r="AY14" s="1493"/>
      <c r="AZ14" s="1493"/>
      <c r="BA14" s="1493"/>
      <c r="BB14" s="1493"/>
      <c r="BC14" s="1493"/>
      <c r="BD14" s="1493"/>
      <c r="BE14" s="1493"/>
      <c r="BF14" s="1493"/>
      <c r="BG14" s="1493"/>
      <c r="BH14" s="1512"/>
      <c r="BI14" s="330">
        <f t="shared" si="0"/>
        <v>162</v>
      </c>
      <c r="BJ14" s="331"/>
      <c r="BK14" s="331"/>
      <c r="BL14" s="331"/>
      <c r="BM14" s="331"/>
      <c r="BN14" s="331"/>
      <c r="BO14" s="331"/>
      <c r="BP14" s="331"/>
      <c r="BQ14" s="331"/>
      <c r="BR14" s="331"/>
      <c r="BS14" s="331"/>
      <c r="BT14" s="331"/>
      <c r="BU14" s="1448"/>
      <c r="BV14" s="1448"/>
      <c r="BW14" s="1448"/>
      <c r="BX14" s="1448"/>
      <c r="BY14" s="1448"/>
      <c r="BZ14" s="1448"/>
      <c r="CA14" s="1448"/>
      <c r="CB14" s="1448"/>
      <c r="CC14" s="1448"/>
      <c r="CD14" s="1448"/>
      <c r="CE14" s="1448"/>
      <c r="CF14" s="1448"/>
      <c r="CG14" s="1511">
        <v>248491</v>
      </c>
      <c r="CH14" s="1511"/>
      <c r="CI14" s="1511"/>
      <c r="CJ14" s="1511"/>
      <c r="CK14" s="1511"/>
      <c r="CL14" s="1511"/>
      <c r="CM14" s="1511"/>
      <c r="CN14" s="1511"/>
      <c r="CO14" s="1511"/>
      <c r="CP14" s="1511"/>
      <c r="CQ14" s="1511"/>
      <c r="CR14" s="1511"/>
      <c r="CS14" s="1511"/>
      <c r="CT14" s="1511"/>
      <c r="CU14" s="1511"/>
      <c r="CV14" s="769"/>
      <c r="CW14" s="769"/>
      <c r="CX14" s="769"/>
      <c r="CY14" s="769"/>
      <c r="CZ14" s="769"/>
      <c r="DA14" s="769"/>
      <c r="DB14" s="769"/>
      <c r="DC14" s="769"/>
      <c r="DD14" s="769"/>
      <c r="DE14" s="769"/>
      <c r="DF14" s="769"/>
      <c r="DG14" s="769"/>
      <c r="DH14" s="769"/>
      <c r="DI14" s="769"/>
      <c r="DJ14" s="770"/>
      <c r="DK14" s="16" t="s">
        <v>511</v>
      </c>
      <c r="DL14" s="16" t="s">
        <v>511</v>
      </c>
      <c r="DM14" s="16" t="s">
        <v>511</v>
      </c>
      <c r="DN14" s="16" t="s">
        <v>511</v>
      </c>
      <c r="DO14" s="16" t="s">
        <v>511</v>
      </c>
      <c r="DP14" s="16" t="s">
        <v>511</v>
      </c>
      <c r="DQ14" s="16" t="s">
        <v>511</v>
      </c>
      <c r="DR14" s="16" t="s">
        <v>511</v>
      </c>
      <c r="DS14" s="16" t="s">
        <v>511</v>
      </c>
      <c r="DT14" s="16" t="s">
        <v>511</v>
      </c>
      <c r="DU14" s="16" t="s">
        <v>511</v>
      </c>
      <c r="DV14" s="16" t="s">
        <v>511</v>
      </c>
      <c r="DW14" s="16" t="s">
        <v>511</v>
      </c>
      <c r="DX14" s="16" t="s">
        <v>511</v>
      </c>
      <c r="DY14" s="16" t="s">
        <v>511</v>
      </c>
      <c r="DZ14" s="16" t="s">
        <v>511</v>
      </c>
      <c r="EA14" s="16" t="s">
        <v>511</v>
      </c>
      <c r="EB14" s="16" t="s">
        <v>511</v>
      </c>
      <c r="EC14" s="16" t="s">
        <v>511</v>
      </c>
      <c r="ED14" s="16" t="s">
        <v>511</v>
      </c>
      <c r="EE14" s="16" t="s">
        <v>511</v>
      </c>
    </row>
    <row r="15" spans="1:135" ht="15" customHeight="1">
      <c r="A15" s="1537"/>
      <c r="B15" s="1538"/>
      <c r="C15" s="1538"/>
      <c r="D15" s="1538"/>
      <c r="E15" s="1538"/>
      <c r="F15" s="1539"/>
      <c r="G15" s="245" t="s">
        <v>191</v>
      </c>
      <c r="H15" s="246"/>
      <c r="I15" s="246"/>
      <c r="J15" s="246"/>
      <c r="K15" s="246"/>
      <c r="L15" s="246"/>
      <c r="M15" s="246"/>
      <c r="N15" s="246"/>
      <c r="O15" s="246"/>
      <c r="P15" s="246"/>
      <c r="Q15" s="246"/>
      <c r="R15" s="246"/>
      <c r="S15" s="246"/>
      <c r="T15" s="246"/>
      <c r="U15" s="246"/>
      <c r="V15" s="246"/>
      <c r="W15" s="246"/>
      <c r="X15" s="246"/>
      <c r="Y15" s="246"/>
      <c r="Z15" s="246"/>
      <c r="AA15" s="513"/>
      <c r="AB15" s="751">
        <v>0</v>
      </c>
      <c r="AC15" s="745"/>
      <c r="AD15" s="746"/>
      <c r="AE15" s="744">
        <v>3</v>
      </c>
      <c r="AF15" s="745"/>
      <c r="AG15" s="746"/>
      <c r="AH15" s="744">
        <v>0</v>
      </c>
      <c r="AI15" s="745"/>
      <c r="AJ15" s="750"/>
      <c r="AK15" s="1511">
        <v>97</v>
      </c>
      <c r="AL15" s="1513"/>
      <c r="AM15" s="1513"/>
      <c r="AN15" s="1513"/>
      <c r="AO15" s="1513"/>
      <c r="AP15" s="1513"/>
      <c r="AQ15" s="1513"/>
      <c r="AR15" s="1513"/>
      <c r="AS15" s="1513"/>
      <c r="AT15" s="1513"/>
      <c r="AU15" s="1513"/>
      <c r="AV15" s="1513"/>
      <c r="AW15" s="1487">
        <v>2</v>
      </c>
      <c r="AX15" s="1493"/>
      <c r="AY15" s="1493"/>
      <c r="AZ15" s="1493"/>
      <c r="BA15" s="1493"/>
      <c r="BB15" s="1493"/>
      <c r="BC15" s="1493"/>
      <c r="BD15" s="1493"/>
      <c r="BE15" s="1493"/>
      <c r="BF15" s="1493"/>
      <c r="BG15" s="1493"/>
      <c r="BH15" s="1512"/>
      <c r="BI15" s="330">
        <f t="shared" si="0"/>
        <v>99</v>
      </c>
      <c r="BJ15" s="331"/>
      <c r="BK15" s="331"/>
      <c r="BL15" s="331"/>
      <c r="BM15" s="331"/>
      <c r="BN15" s="331"/>
      <c r="BO15" s="331"/>
      <c r="BP15" s="331"/>
      <c r="BQ15" s="331"/>
      <c r="BR15" s="331"/>
      <c r="BS15" s="331"/>
      <c r="BT15" s="331"/>
      <c r="BU15" s="1511"/>
      <c r="BV15" s="1513"/>
      <c r="BW15" s="1513"/>
      <c r="BX15" s="1513"/>
      <c r="BY15" s="1513"/>
      <c r="BZ15" s="1513"/>
      <c r="CA15" s="1513"/>
      <c r="CB15" s="1513"/>
      <c r="CC15" s="1513"/>
      <c r="CD15" s="1513"/>
      <c r="CE15" s="1513"/>
      <c r="CF15" s="1513"/>
      <c r="CG15" s="1511">
        <v>251795</v>
      </c>
      <c r="CH15" s="1511"/>
      <c r="CI15" s="1511"/>
      <c r="CJ15" s="1511"/>
      <c r="CK15" s="1511"/>
      <c r="CL15" s="1511"/>
      <c r="CM15" s="1511"/>
      <c r="CN15" s="1511"/>
      <c r="CO15" s="1511"/>
      <c r="CP15" s="1511"/>
      <c r="CQ15" s="1511"/>
      <c r="CR15" s="1511"/>
      <c r="CS15" s="1511"/>
      <c r="CT15" s="1511"/>
      <c r="CU15" s="1511"/>
      <c r="CV15" s="769"/>
      <c r="CW15" s="769"/>
      <c r="CX15" s="769"/>
      <c r="CY15" s="769"/>
      <c r="CZ15" s="769"/>
      <c r="DA15" s="769"/>
      <c r="DB15" s="769"/>
      <c r="DC15" s="769"/>
      <c r="DD15" s="769"/>
      <c r="DE15" s="769"/>
      <c r="DF15" s="769"/>
      <c r="DG15" s="769"/>
      <c r="DH15" s="769"/>
      <c r="DI15" s="769"/>
      <c r="DJ15" s="770"/>
      <c r="DK15" s="16" t="s">
        <v>511</v>
      </c>
      <c r="DL15" s="16" t="s">
        <v>511</v>
      </c>
      <c r="DM15" s="16" t="s">
        <v>511</v>
      </c>
      <c r="DN15" s="16" t="s">
        <v>511</v>
      </c>
      <c r="DO15" s="16" t="s">
        <v>511</v>
      </c>
      <c r="DP15" s="16" t="s">
        <v>511</v>
      </c>
      <c r="DQ15" s="16" t="s">
        <v>511</v>
      </c>
      <c r="DR15" s="16" t="s">
        <v>511</v>
      </c>
      <c r="DS15" s="16" t="s">
        <v>511</v>
      </c>
      <c r="DT15" s="16" t="s">
        <v>511</v>
      </c>
      <c r="DU15" s="16" t="s">
        <v>511</v>
      </c>
      <c r="DV15" s="16" t="s">
        <v>511</v>
      </c>
      <c r="DW15" s="16" t="s">
        <v>511</v>
      </c>
      <c r="DX15" s="16" t="s">
        <v>511</v>
      </c>
      <c r="DY15" s="16" t="s">
        <v>511</v>
      </c>
      <c r="DZ15" s="16" t="s">
        <v>511</v>
      </c>
      <c r="EA15" s="16" t="s">
        <v>511</v>
      </c>
      <c r="EB15" s="16" t="s">
        <v>511</v>
      </c>
      <c r="EC15" s="16" t="s">
        <v>511</v>
      </c>
      <c r="ED15" s="16" t="s">
        <v>511</v>
      </c>
      <c r="EE15" s="16" t="s">
        <v>511</v>
      </c>
    </row>
    <row r="16" spans="1:135" ht="15" customHeight="1">
      <c r="A16" s="1537"/>
      <c r="B16" s="1538"/>
      <c r="C16" s="1538"/>
      <c r="D16" s="1538"/>
      <c r="E16" s="1538"/>
      <c r="F16" s="1539"/>
      <c r="G16" s="245" t="s">
        <v>192</v>
      </c>
      <c r="H16" s="246"/>
      <c r="I16" s="246"/>
      <c r="J16" s="246"/>
      <c r="K16" s="246"/>
      <c r="L16" s="246"/>
      <c r="M16" s="246"/>
      <c r="N16" s="246"/>
      <c r="O16" s="246"/>
      <c r="P16" s="246"/>
      <c r="Q16" s="246"/>
      <c r="R16" s="246"/>
      <c r="S16" s="246"/>
      <c r="T16" s="246"/>
      <c r="U16" s="246"/>
      <c r="V16" s="246"/>
      <c r="W16" s="246"/>
      <c r="X16" s="246"/>
      <c r="Y16" s="246"/>
      <c r="Z16" s="246"/>
      <c r="AA16" s="513"/>
      <c r="AB16" s="751">
        <v>0</v>
      </c>
      <c r="AC16" s="745"/>
      <c r="AD16" s="746"/>
      <c r="AE16" s="744">
        <v>4</v>
      </c>
      <c r="AF16" s="745"/>
      <c r="AG16" s="746"/>
      <c r="AH16" s="744">
        <v>0</v>
      </c>
      <c r="AI16" s="745"/>
      <c r="AJ16" s="750"/>
      <c r="AK16" s="1511">
        <v>60</v>
      </c>
      <c r="AL16" s="1513"/>
      <c r="AM16" s="1513"/>
      <c r="AN16" s="1513"/>
      <c r="AO16" s="1513"/>
      <c r="AP16" s="1513"/>
      <c r="AQ16" s="1513"/>
      <c r="AR16" s="1513"/>
      <c r="AS16" s="1513"/>
      <c r="AT16" s="1513"/>
      <c r="AU16" s="1513"/>
      <c r="AV16" s="1513"/>
      <c r="AW16" s="1487">
        <v>3</v>
      </c>
      <c r="AX16" s="1493"/>
      <c r="AY16" s="1493"/>
      <c r="AZ16" s="1493"/>
      <c r="BA16" s="1493"/>
      <c r="BB16" s="1493"/>
      <c r="BC16" s="1493"/>
      <c r="BD16" s="1493"/>
      <c r="BE16" s="1493"/>
      <c r="BF16" s="1493"/>
      <c r="BG16" s="1493"/>
      <c r="BH16" s="1512"/>
      <c r="BI16" s="330">
        <f t="shared" si="0"/>
        <v>63</v>
      </c>
      <c r="BJ16" s="331"/>
      <c r="BK16" s="331"/>
      <c r="BL16" s="331"/>
      <c r="BM16" s="331"/>
      <c r="BN16" s="331"/>
      <c r="BO16" s="331"/>
      <c r="BP16" s="331"/>
      <c r="BQ16" s="331"/>
      <c r="BR16" s="331"/>
      <c r="BS16" s="331"/>
      <c r="BT16" s="331"/>
      <c r="BU16" s="1511"/>
      <c r="BV16" s="1513"/>
      <c r="BW16" s="1513"/>
      <c r="BX16" s="1513"/>
      <c r="BY16" s="1513"/>
      <c r="BZ16" s="1513"/>
      <c r="CA16" s="1513"/>
      <c r="CB16" s="1513"/>
      <c r="CC16" s="1513"/>
      <c r="CD16" s="1513"/>
      <c r="CE16" s="1513"/>
      <c r="CF16" s="1513"/>
      <c r="CG16" s="1511">
        <v>234712</v>
      </c>
      <c r="CH16" s="1511"/>
      <c r="CI16" s="1511"/>
      <c r="CJ16" s="1511"/>
      <c r="CK16" s="1511"/>
      <c r="CL16" s="1511"/>
      <c r="CM16" s="1511"/>
      <c r="CN16" s="1511"/>
      <c r="CO16" s="1511"/>
      <c r="CP16" s="1511"/>
      <c r="CQ16" s="1511"/>
      <c r="CR16" s="1511"/>
      <c r="CS16" s="1511"/>
      <c r="CT16" s="1511"/>
      <c r="CU16" s="1511"/>
      <c r="CV16" s="769"/>
      <c r="CW16" s="769"/>
      <c r="CX16" s="769"/>
      <c r="CY16" s="769"/>
      <c r="CZ16" s="769"/>
      <c r="DA16" s="769"/>
      <c r="DB16" s="769"/>
      <c r="DC16" s="769"/>
      <c r="DD16" s="769"/>
      <c r="DE16" s="769"/>
      <c r="DF16" s="769"/>
      <c r="DG16" s="769"/>
      <c r="DH16" s="769"/>
      <c r="DI16" s="769"/>
      <c r="DJ16" s="770"/>
      <c r="DK16" s="16" t="s">
        <v>511</v>
      </c>
      <c r="DL16" s="16" t="s">
        <v>511</v>
      </c>
      <c r="DM16" s="16" t="s">
        <v>511</v>
      </c>
      <c r="DN16" s="16" t="s">
        <v>511</v>
      </c>
      <c r="DO16" s="16" t="s">
        <v>511</v>
      </c>
      <c r="DP16" s="16" t="s">
        <v>511</v>
      </c>
      <c r="DQ16" s="16" t="s">
        <v>511</v>
      </c>
      <c r="DR16" s="16" t="s">
        <v>511</v>
      </c>
      <c r="DS16" s="16" t="s">
        <v>511</v>
      </c>
      <c r="DT16" s="16" t="s">
        <v>511</v>
      </c>
      <c r="DU16" s="16" t="s">
        <v>511</v>
      </c>
      <c r="DV16" s="16" t="s">
        <v>511</v>
      </c>
      <c r="DW16" s="16" t="s">
        <v>511</v>
      </c>
      <c r="DX16" s="16" t="s">
        <v>511</v>
      </c>
      <c r="DY16" s="16" t="s">
        <v>511</v>
      </c>
      <c r="DZ16" s="16" t="s">
        <v>511</v>
      </c>
      <c r="EA16" s="16" t="s">
        <v>511</v>
      </c>
      <c r="EB16" s="16" t="s">
        <v>511</v>
      </c>
      <c r="EC16" s="16" t="s">
        <v>511</v>
      </c>
      <c r="ED16" s="16" t="s">
        <v>511</v>
      </c>
      <c r="EE16" s="16" t="s">
        <v>511</v>
      </c>
    </row>
    <row r="17" spans="1:135" ht="15" customHeight="1">
      <c r="A17" s="1537"/>
      <c r="B17" s="1538"/>
      <c r="C17" s="1538"/>
      <c r="D17" s="1538"/>
      <c r="E17" s="1538"/>
      <c r="F17" s="1539"/>
      <c r="G17" s="245" t="s">
        <v>492</v>
      </c>
      <c r="H17" s="246"/>
      <c r="I17" s="246"/>
      <c r="J17" s="246"/>
      <c r="K17" s="246"/>
      <c r="L17" s="246"/>
      <c r="M17" s="246"/>
      <c r="N17" s="246"/>
      <c r="O17" s="246"/>
      <c r="P17" s="246"/>
      <c r="Q17" s="246"/>
      <c r="R17" s="246"/>
      <c r="S17" s="246"/>
      <c r="T17" s="246"/>
      <c r="U17" s="246"/>
      <c r="V17" s="246"/>
      <c r="W17" s="246"/>
      <c r="X17" s="246"/>
      <c r="Y17" s="246"/>
      <c r="Z17" s="246"/>
      <c r="AA17" s="513"/>
      <c r="AB17" s="751">
        <v>0</v>
      </c>
      <c r="AC17" s="745"/>
      <c r="AD17" s="746"/>
      <c r="AE17" s="744">
        <v>5</v>
      </c>
      <c r="AF17" s="745"/>
      <c r="AG17" s="746"/>
      <c r="AH17" s="744">
        <v>0</v>
      </c>
      <c r="AI17" s="745"/>
      <c r="AJ17" s="750"/>
      <c r="AK17" s="1511">
        <v>44</v>
      </c>
      <c r="AL17" s="1513"/>
      <c r="AM17" s="1513"/>
      <c r="AN17" s="1513"/>
      <c r="AO17" s="1513"/>
      <c r="AP17" s="1513"/>
      <c r="AQ17" s="1513"/>
      <c r="AR17" s="1513"/>
      <c r="AS17" s="1513"/>
      <c r="AT17" s="1513"/>
      <c r="AU17" s="1513"/>
      <c r="AV17" s="1513"/>
      <c r="AW17" s="1487"/>
      <c r="AX17" s="1493"/>
      <c r="AY17" s="1493"/>
      <c r="AZ17" s="1493"/>
      <c r="BA17" s="1493"/>
      <c r="BB17" s="1493"/>
      <c r="BC17" s="1493"/>
      <c r="BD17" s="1493"/>
      <c r="BE17" s="1493"/>
      <c r="BF17" s="1493"/>
      <c r="BG17" s="1493"/>
      <c r="BH17" s="1512"/>
      <c r="BI17" s="330">
        <f t="shared" si="0"/>
        <v>44</v>
      </c>
      <c r="BJ17" s="331"/>
      <c r="BK17" s="331"/>
      <c r="BL17" s="331"/>
      <c r="BM17" s="331"/>
      <c r="BN17" s="331"/>
      <c r="BO17" s="331"/>
      <c r="BP17" s="331"/>
      <c r="BQ17" s="331"/>
      <c r="BR17" s="331"/>
      <c r="BS17" s="331"/>
      <c r="BT17" s="331"/>
      <c r="BU17" s="1511"/>
      <c r="BV17" s="1513"/>
      <c r="BW17" s="1513"/>
      <c r="BX17" s="1513"/>
      <c r="BY17" s="1513"/>
      <c r="BZ17" s="1513"/>
      <c r="CA17" s="1513"/>
      <c r="CB17" s="1513"/>
      <c r="CC17" s="1513"/>
      <c r="CD17" s="1513"/>
      <c r="CE17" s="1513"/>
      <c r="CF17" s="1513"/>
      <c r="CG17" s="1511">
        <v>225129</v>
      </c>
      <c r="CH17" s="1511"/>
      <c r="CI17" s="1511"/>
      <c r="CJ17" s="1511"/>
      <c r="CK17" s="1511"/>
      <c r="CL17" s="1511"/>
      <c r="CM17" s="1511"/>
      <c r="CN17" s="1511"/>
      <c r="CO17" s="1511"/>
      <c r="CP17" s="1511"/>
      <c r="CQ17" s="1511"/>
      <c r="CR17" s="1511"/>
      <c r="CS17" s="1511"/>
      <c r="CT17" s="1511"/>
      <c r="CU17" s="1511"/>
      <c r="CV17" s="769"/>
      <c r="CW17" s="769"/>
      <c r="CX17" s="769"/>
      <c r="CY17" s="769"/>
      <c r="CZ17" s="769"/>
      <c r="DA17" s="769"/>
      <c r="DB17" s="769"/>
      <c r="DC17" s="769"/>
      <c r="DD17" s="769"/>
      <c r="DE17" s="769"/>
      <c r="DF17" s="769"/>
      <c r="DG17" s="769"/>
      <c r="DH17" s="769"/>
      <c r="DI17" s="769"/>
      <c r="DJ17" s="770"/>
      <c r="DK17" s="16" t="s">
        <v>511</v>
      </c>
      <c r="DL17" s="16" t="s">
        <v>511</v>
      </c>
      <c r="DM17" s="16" t="s">
        <v>511</v>
      </c>
      <c r="DN17" s="16" t="s">
        <v>511</v>
      </c>
      <c r="DO17" s="16" t="s">
        <v>511</v>
      </c>
      <c r="DP17" s="16" t="s">
        <v>511</v>
      </c>
      <c r="DQ17" s="16" t="s">
        <v>511</v>
      </c>
      <c r="DR17" s="16" t="s">
        <v>511</v>
      </c>
      <c r="DS17" s="16" t="s">
        <v>511</v>
      </c>
      <c r="DT17" s="16" t="s">
        <v>511</v>
      </c>
      <c r="DU17" s="16" t="s">
        <v>511</v>
      </c>
      <c r="DV17" s="16" t="s">
        <v>511</v>
      </c>
      <c r="DW17" s="16" t="s">
        <v>511</v>
      </c>
      <c r="DX17" s="16" t="s">
        <v>511</v>
      </c>
      <c r="DY17" s="16" t="s">
        <v>511</v>
      </c>
      <c r="DZ17" s="16" t="s">
        <v>511</v>
      </c>
      <c r="EA17" s="16" t="s">
        <v>511</v>
      </c>
      <c r="EB17" s="16" t="s">
        <v>511</v>
      </c>
      <c r="EC17" s="16" t="s">
        <v>511</v>
      </c>
      <c r="ED17" s="16" t="s">
        <v>511</v>
      </c>
      <c r="EE17" s="16" t="s">
        <v>511</v>
      </c>
    </row>
    <row r="18" spans="1:135" ht="15" customHeight="1">
      <c r="A18" s="1537"/>
      <c r="B18" s="1538"/>
      <c r="C18" s="1538"/>
      <c r="D18" s="1538"/>
      <c r="E18" s="1538"/>
      <c r="F18" s="1539"/>
      <c r="G18" s="245" t="s">
        <v>493</v>
      </c>
      <c r="H18" s="246"/>
      <c r="I18" s="246"/>
      <c r="J18" s="246"/>
      <c r="K18" s="246"/>
      <c r="L18" s="246"/>
      <c r="M18" s="246"/>
      <c r="N18" s="246"/>
      <c r="O18" s="246"/>
      <c r="P18" s="246"/>
      <c r="Q18" s="246"/>
      <c r="R18" s="246"/>
      <c r="S18" s="246"/>
      <c r="T18" s="246"/>
      <c r="U18" s="246"/>
      <c r="V18" s="246"/>
      <c r="W18" s="246"/>
      <c r="X18" s="246"/>
      <c r="Y18" s="246"/>
      <c r="Z18" s="246"/>
      <c r="AA18" s="513"/>
      <c r="AB18" s="751">
        <v>0</v>
      </c>
      <c r="AC18" s="745"/>
      <c r="AD18" s="746"/>
      <c r="AE18" s="744">
        <v>6</v>
      </c>
      <c r="AF18" s="745"/>
      <c r="AG18" s="746"/>
      <c r="AH18" s="744">
        <v>0</v>
      </c>
      <c r="AI18" s="745"/>
      <c r="AJ18" s="750"/>
      <c r="AK18" s="1511">
        <v>23</v>
      </c>
      <c r="AL18" s="1513"/>
      <c r="AM18" s="1513"/>
      <c r="AN18" s="1513"/>
      <c r="AO18" s="1513"/>
      <c r="AP18" s="1513"/>
      <c r="AQ18" s="1513"/>
      <c r="AR18" s="1513"/>
      <c r="AS18" s="1513"/>
      <c r="AT18" s="1513"/>
      <c r="AU18" s="1513"/>
      <c r="AV18" s="1513"/>
      <c r="AW18" s="1487"/>
      <c r="AX18" s="1493"/>
      <c r="AY18" s="1493"/>
      <c r="AZ18" s="1493"/>
      <c r="BA18" s="1493"/>
      <c r="BB18" s="1493"/>
      <c r="BC18" s="1493"/>
      <c r="BD18" s="1493"/>
      <c r="BE18" s="1493"/>
      <c r="BF18" s="1493"/>
      <c r="BG18" s="1493"/>
      <c r="BH18" s="1512"/>
      <c r="BI18" s="330">
        <f t="shared" si="0"/>
        <v>23</v>
      </c>
      <c r="BJ18" s="331"/>
      <c r="BK18" s="331"/>
      <c r="BL18" s="331"/>
      <c r="BM18" s="331"/>
      <c r="BN18" s="331"/>
      <c r="BO18" s="331"/>
      <c r="BP18" s="331"/>
      <c r="BQ18" s="331"/>
      <c r="BR18" s="331"/>
      <c r="BS18" s="331"/>
      <c r="BT18" s="331"/>
      <c r="BU18" s="1511"/>
      <c r="BV18" s="1513"/>
      <c r="BW18" s="1513"/>
      <c r="BX18" s="1513"/>
      <c r="BY18" s="1513"/>
      <c r="BZ18" s="1513"/>
      <c r="CA18" s="1513"/>
      <c r="CB18" s="1513"/>
      <c r="CC18" s="1513"/>
      <c r="CD18" s="1513"/>
      <c r="CE18" s="1513"/>
      <c r="CF18" s="1513"/>
      <c r="CG18" s="1511">
        <v>145145</v>
      </c>
      <c r="CH18" s="1511"/>
      <c r="CI18" s="1511"/>
      <c r="CJ18" s="1511"/>
      <c r="CK18" s="1511"/>
      <c r="CL18" s="1511"/>
      <c r="CM18" s="1511"/>
      <c r="CN18" s="1511"/>
      <c r="CO18" s="1511"/>
      <c r="CP18" s="1511"/>
      <c r="CQ18" s="1511"/>
      <c r="CR18" s="1511"/>
      <c r="CS18" s="1511"/>
      <c r="CT18" s="1511"/>
      <c r="CU18" s="1511"/>
      <c r="CV18" s="769"/>
      <c r="CW18" s="769"/>
      <c r="CX18" s="769"/>
      <c r="CY18" s="769"/>
      <c r="CZ18" s="769"/>
      <c r="DA18" s="769"/>
      <c r="DB18" s="769"/>
      <c r="DC18" s="769"/>
      <c r="DD18" s="769"/>
      <c r="DE18" s="769"/>
      <c r="DF18" s="769"/>
      <c r="DG18" s="769"/>
      <c r="DH18" s="769"/>
      <c r="DI18" s="769"/>
      <c r="DJ18" s="770"/>
      <c r="DK18" s="16" t="s">
        <v>511</v>
      </c>
      <c r="DL18" s="16" t="s">
        <v>511</v>
      </c>
      <c r="DM18" s="16" t="s">
        <v>511</v>
      </c>
      <c r="DN18" s="16" t="s">
        <v>511</v>
      </c>
      <c r="DO18" s="16" t="s">
        <v>511</v>
      </c>
      <c r="DP18" s="16" t="s">
        <v>511</v>
      </c>
      <c r="DQ18" s="16" t="s">
        <v>511</v>
      </c>
      <c r="DR18" s="16" t="s">
        <v>511</v>
      </c>
      <c r="DS18" s="16" t="s">
        <v>511</v>
      </c>
      <c r="DT18" s="16" t="s">
        <v>511</v>
      </c>
      <c r="DU18" s="16" t="s">
        <v>511</v>
      </c>
      <c r="DV18" s="16" t="s">
        <v>511</v>
      </c>
      <c r="DW18" s="16" t="s">
        <v>511</v>
      </c>
      <c r="DX18" s="16" t="s">
        <v>511</v>
      </c>
      <c r="DY18" s="16" t="s">
        <v>511</v>
      </c>
      <c r="DZ18" s="16" t="s">
        <v>511</v>
      </c>
      <c r="EA18" s="16" t="s">
        <v>511</v>
      </c>
      <c r="EB18" s="16" t="s">
        <v>511</v>
      </c>
      <c r="EC18" s="16" t="s">
        <v>511</v>
      </c>
      <c r="ED18" s="16" t="s">
        <v>511</v>
      </c>
      <c r="EE18" s="16" t="s">
        <v>511</v>
      </c>
    </row>
    <row r="19" spans="1:135" ht="15" customHeight="1">
      <c r="A19" s="1537"/>
      <c r="B19" s="1538"/>
      <c r="C19" s="1538"/>
      <c r="D19" s="1538"/>
      <c r="E19" s="1538"/>
      <c r="F19" s="1539"/>
      <c r="G19" s="245" t="s">
        <v>494</v>
      </c>
      <c r="H19" s="246"/>
      <c r="I19" s="246"/>
      <c r="J19" s="246"/>
      <c r="K19" s="246"/>
      <c r="L19" s="246"/>
      <c r="M19" s="246"/>
      <c r="N19" s="246"/>
      <c r="O19" s="246"/>
      <c r="P19" s="246"/>
      <c r="Q19" s="246"/>
      <c r="R19" s="246"/>
      <c r="S19" s="246"/>
      <c r="T19" s="246"/>
      <c r="U19" s="246"/>
      <c r="V19" s="246"/>
      <c r="W19" s="246"/>
      <c r="X19" s="246"/>
      <c r="Y19" s="246"/>
      <c r="Z19" s="246"/>
      <c r="AA19" s="513"/>
      <c r="AB19" s="751">
        <v>0</v>
      </c>
      <c r="AC19" s="745"/>
      <c r="AD19" s="746"/>
      <c r="AE19" s="744">
        <v>7</v>
      </c>
      <c r="AF19" s="745"/>
      <c r="AG19" s="746"/>
      <c r="AH19" s="744">
        <v>0</v>
      </c>
      <c r="AI19" s="745"/>
      <c r="AJ19" s="750"/>
      <c r="AK19" s="1511">
        <v>14</v>
      </c>
      <c r="AL19" s="1513"/>
      <c r="AM19" s="1513"/>
      <c r="AN19" s="1513"/>
      <c r="AO19" s="1513"/>
      <c r="AP19" s="1513"/>
      <c r="AQ19" s="1513"/>
      <c r="AR19" s="1513"/>
      <c r="AS19" s="1513"/>
      <c r="AT19" s="1513"/>
      <c r="AU19" s="1513"/>
      <c r="AV19" s="1513"/>
      <c r="AW19" s="1487"/>
      <c r="AX19" s="1493"/>
      <c r="AY19" s="1493"/>
      <c r="AZ19" s="1493"/>
      <c r="BA19" s="1493"/>
      <c r="BB19" s="1493"/>
      <c r="BC19" s="1493"/>
      <c r="BD19" s="1493"/>
      <c r="BE19" s="1493"/>
      <c r="BF19" s="1493"/>
      <c r="BG19" s="1493"/>
      <c r="BH19" s="1512"/>
      <c r="BI19" s="330">
        <f t="shared" si="0"/>
        <v>14</v>
      </c>
      <c r="BJ19" s="331"/>
      <c r="BK19" s="331"/>
      <c r="BL19" s="331"/>
      <c r="BM19" s="331"/>
      <c r="BN19" s="331"/>
      <c r="BO19" s="331"/>
      <c r="BP19" s="331"/>
      <c r="BQ19" s="331"/>
      <c r="BR19" s="331"/>
      <c r="BS19" s="331"/>
      <c r="BT19" s="331"/>
      <c r="BU19" s="1511"/>
      <c r="BV19" s="1513"/>
      <c r="BW19" s="1513"/>
      <c r="BX19" s="1513"/>
      <c r="BY19" s="1513"/>
      <c r="BZ19" s="1513"/>
      <c r="CA19" s="1513"/>
      <c r="CB19" s="1513"/>
      <c r="CC19" s="1513"/>
      <c r="CD19" s="1513"/>
      <c r="CE19" s="1513"/>
      <c r="CF19" s="1513"/>
      <c r="CG19" s="1511">
        <v>114102</v>
      </c>
      <c r="CH19" s="1511"/>
      <c r="CI19" s="1511"/>
      <c r="CJ19" s="1511"/>
      <c r="CK19" s="1511"/>
      <c r="CL19" s="1511"/>
      <c r="CM19" s="1511"/>
      <c r="CN19" s="1511"/>
      <c r="CO19" s="1511"/>
      <c r="CP19" s="1511"/>
      <c r="CQ19" s="1511"/>
      <c r="CR19" s="1511"/>
      <c r="CS19" s="1511"/>
      <c r="CT19" s="1511"/>
      <c r="CU19" s="1511"/>
      <c r="CV19" s="769"/>
      <c r="CW19" s="769"/>
      <c r="CX19" s="769"/>
      <c r="CY19" s="769"/>
      <c r="CZ19" s="769"/>
      <c r="DA19" s="769"/>
      <c r="DB19" s="769"/>
      <c r="DC19" s="769"/>
      <c r="DD19" s="769"/>
      <c r="DE19" s="769"/>
      <c r="DF19" s="769"/>
      <c r="DG19" s="769"/>
      <c r="DH19" s="769"/>
      <c r="DI19" s="769"/>
      <c r="DJ19" s="770"/>
      <c r="DK19" s="16" t="s">
        <v>511</v>
      </c>
      <c r="DL19" s="16" t="s">
        <v>511</v>
      </c>
      <c r="DM19" s="16" t="s">
        <v>511</v>
      </c>
      <c r="DN19" s="16" t="s">
        <v>511</v>
      </c>
      <c r="DO19" s="16" t="s">
        <v>511</v>
      </c>
      <c r="DP19" s="16" t="s">
        <v>511</v>
      </c>
      <c r="DQ19" s="16" t="s">
        <v>511</v>
      </c>
      <c r="DR19" s="16" t="s">
        <v>511</v>
      </c>
      <c r="DS19" s="16" t="s">
        <v>511</v>
      </c>
      <c r="DT19" s="16" t="s">
        <v>511</v>
      </c>
      <c r="DU19" s="16" t="s">
        <v>511</v>
      </c>
      <c r="DV19" s="16" t="s">
        <v>511</v>
      </c>
      <c r="DW19" s="16" t="s">
        <v>511</v>
      </c>
      <c r="DX19" s="16" t="s">
        <v>511</v>
      </c>
      <c r="DY19" s="16" t="s">
        <v>511</v>
      </c>
      <c r="DZ19" s="16" t="s">
        <v>511</v>
      </c>
      <c r="EA19" s="16" t="s">
        <v>511</v>
      </c>
      <c r="EB19" s="16" t="s">
        <v>511</v>
      </c>
      <c r="EC19" s="16" t="s">
        <v>511</v>
      </c>
      <c r="ED19" s="16" t="s">
        <v>511</v>
      </c>
      <c r="EE19" s="16" t="s">
        <v>511</v>
      </c>
    </row>
    <row r="20" spans="1:135" ht="15" customHeight="1">
      <c r="A20" s="1537"/>
      <c r="B20" s="1538"/>
      <c r="C20" s="1538"/>
      <c r="D20" s="1538"/>
      <c r="E20" s="1538"/>
      <c r="F20" s="1539"/>
      <c r="G20" s="245" t="s">
        <v>495</v>
      </c>
      <c r="H20" s="246"/>
      <c r="I20" s="246"/>
      <c r="J20" s="246"/>
      <c r="K20" s="246"/>
      <c r="L20" s="246"/>
      <c r="M20" s="246"/>
      <c r="N20" s="246"/>
      <c r="O20" s="246"/>
      <c r="P20" s="246"/>
      <c r="Q20" s="246"/>
      <c r="R20" s="246"/>
      <c r="S20" s="246"/>
      <c r="T20" s="246"/>
      <c r="U20" s="246"/>
      <c r="V20" s="246"/>
      <c r="W20" s="246"/>
      <c r="X20" s="246"/>
      <c r="Y20" s="246"/>
      <c r="Z20" s="246"/>
      <c r="AA20" s="513"/>
      <c r="AB20" s="751">
        <v>0</v>
      </c>
      <c r="AC20" s="745"/>
      <c r="AD20" s="746"/>
      <c r="AE20" s="744">
        <v>8</v>
      </c>
      <c r="AF20" s="745"/>
      <c r="AG20" s="746"/>
      <c r="AH20" s="744">
        <v>0</v>
      </c>
      <c r="AI20" s="745"/>
      <c r="AJ20" s="750"/>
      <c r="AK20" s="1511">
        <v>26</v>
      </c>
      <c r="AL20" s="1513"/>
      <c r="AM20" s="1513"/>
      <c r="AN20" s="1513"/>
      <c r="AO20" s="1513"/>
      <c r="AP20" s="1513"/>
      <c r="AQ20" s="1513"/>
      <c r="AR20" s="1513"/>
      <c r="AS20" s="1513"/>
      <c r="AT20" s="1513"/>
      <c r="AU20" s="1513"/>
      <c r="AV20" s="1513"/>
      <c r="AW20" s="1487"/>
      <c r="AX20" s="1493"/>
      <c r="AY20" s="1493"/>
      <c r="AZ20" s="1493"/>
      <c r="BA20" s="1493"/>
      <c r="BB20" s="1493"/>
      <c r="BC20" s="1493"/>
      <c r="BD20" s="1493"/>
      <c r="BE20" s="1493"/>
      <c r="BF20" s="1493"/>
      <c r="BG20" s="1493"/>
      <c r="BH20" s="1512"/>
      <c r="BI20" s="330">
        <f t="shared" si="0"/>
        <v>26</v>
      </c>
      <c r="BJ20" s="331"/>
      <c r="BK20" s="331"/>
      <c r="BL20" s="331"/>
      <c r="BM20" s="331"/>
      <c r="BN20" s="331"/>
      <c r="BO20" s="331"/>
      <c r="BP20" s="331"/>
      <c r="BQ20" s="331"/>
      <c r="BR20" s="331"/>
      <c r="BS20" s="331"/>
      <c r="BT20" s="331"/>
      <c r="BU20" s="1511"/>
      <c r="BV20" s="1513"/>
      <c r="BW20" s="1513"/>
      <c r="BX20" s="1513"/>
      <c r="BY20" s="1513"/>
      <c r="BZ20" s="1513"/>
      <c r="CA20" s="1513"/>
      <c r="CB20" s="1513"/>
      <c r="CC20" s="1513"/>
      <c r="CD20" s="1513"/>
      <c r="CE20" s="1513"/>
      <c r="CF20" s="1513"/>
      <c r="CG20" s="1511">
        <v>276316</v>
      </c>
      <c r="CH20" s="1511"/>
      <c r="CI20" s="1511"/>
      <c r="CJ20" s="1511"/>
      <c r="CK20" s="1511"/>
      <c r="CL20" s="1511"/>
      <c r="CM20" s="1511"/>
      <c r="CN20" s="1511"/>
      <c r="CO20" s="1511"/>
      <c r="CP20" s="1511"/>
      <c r="CQ20" s="1511"/>
      <c r="CR20" s="1511"/>
      <c r="CS20" s="1511"/>
      <c r="CT20" s="1511"/>
      <c r="CU20" s="1511"/>
      <c r="CV20" s="769"/>
      <c r="CW20" s="769"/>
      <c r="CX20" s="769"/>
      <c r="CY20" s="769"/>
      <c r="CZ20" s="769"/>
      <c r="DA20" s="769"/>
      <c r="DB20" s="769"/>
      <c r="DC20" s="769"/>
      <c r="DD20" s="769"/>
      <c r="DE20" s="769"/>
      <c r="DF20" s="769"/>
      <c r="DG20" s="769"/>
      <c r="DH20" s="769"/>
      <c r="DI20" s="769"/>
      <c r="DJ20" s="770"/>
      <c r="DK20" s="16" t="s">
        <v>511</v>
      </c>
      <c r="DL20" s="16" t="s">
        <v>511</v>
      </c>
      <c r="DM20" s="16" t="s">
        <v>511</v>
      </c>
      <c r="DN20" s="16" t="s">
        <v>511</v>
      </c>
      <c r="DO20" s="16" t="s">
        <v>511</v>
      </c>
      <c r="DP20" s="16" t="s">
        <v>511</v>
      </c>
      <c r="DQ20" s="16" t="s">
        <v>511</v>
      </c>
      <c r="DR20" s="16" t="s">
        <v>511</v>
      </c>
      <c r="DS20" s="16" t="s">
        <v>511</v>
      </c>
      <c r="DT20" s="16" t="s">
        <v>511</v>
      </c>
      <c r="DU20" s="16" t="s">
        <v>511</v>
      </c>
      <c r="DV20" s="16" t="s">
        <v>511</v>
      </c>
      <c r="DW20" s="16" t="s">
        <v>511</v>
      </c>
      <c r="DX20" s="16" t="s">
        <v>511</v>
      </c>
      <c r="DY20" s="16" t="s">
        <v>511</v>
      </c>
      <c r="DZ20" s="16" t="s">
        <v>511</v>
      </c>
      <c r="EA20" s="16" t="s">
        <v>511</v>
      </c>
      <c r="EB20" s="16" t="s">
        <v>511</v>
      </c>
      <c r="EC20" s="16" t="s">
        <v>511</v>
      </c>
      <c r="ED20" s="16" t="s">
        <v>511</v>
      </c>
      <c r="EE20" s="16" t="s">
        <v>511</v>
      </c>
    </row>
    <row r="21" spans="1:135" ht="15" customHeight="1">
      <c r="A21" s="1537"/>
      <c r="B21" s="1538"/>
      <c r="C21" s="1538"/>
      <c r="D21" s="1538"/>
      <c r="E21" s="1538"/>
      <c r="F21" s="1539"/>
      <c r="G21" s="245" t="s">
        <v>496</v>
      </c>
      <c r="H21" s="246"/>
      <c r="I21" s="246"/>
      <c r="J21" s="246"/>
      <c r="K21" s="246"/>
      <c r="L21" s="246"/>
      <c r="M21" s="246"/>
      <c r="N21" s="246"/>
      <c r="O21" s="246"/>
      <c r="P21" s="246"/>
      <c r="Q21" s="246"/>
      <c r="R21" s="246"/>
      <c r="S21" s="246"/>
      <c r="T21" s="246"/>
      <c r="U21" s="246"/>
      <c r="V21" s="246"/>
      <c r="W21" s="246"/>
      <c r="X21" s="246"/>
      <c r="Y21" s="246"/>
      <c r="Z21" s="246"/>
      <c r="AA21" s="513"/>
      <c r="AB21" s="751">
        <v>0</v>
      </c>
      <c r="AC21" s="745"/>
      <c r="AD21" s="746"/>
      <c r="AE21" s="744">
        <v>9</v>
      </c>
      <c r="AF21" s="745"/>
      <c r="AG21" s="746"/>
      <c r="AH21" s="744">
        <v>0</v>
      </c>
      <c r="AI21" s="745"/>
      <c r="AJ21" s="750"/>
      <c r="AK21" s="1511">
        <v>57</v>
      </c>
      <c r="AL21" s="1513"/>
      <c r="AM21" s="1513"/>
      <c r="AN21" s="1513"/>
      <c r="AO21" s="1513"/>
      <c r="AP21" s="1513"/>
      <c r="AQ21" s="1513"/>
      <c r="AR21" s="1513"/>
      <c r="AS21" s="1513"/>
      <c r="AT21" s="1513"/>
      <c r="AU21" s="1513"/>
      <c r="AV21" s="1513"/>
      <c r="AW21" s="1487"/>
      <c r="AX21" s="1493"/>
      <c r="AY21" s="1493"/>
      <c r="AZ21" s="1493"/>
      <c r="BA21" s="1493"/>
      <c r="BB21" s="1493"/>
      <c r="BC21" s="1493"/>
      <c r="BD21" s="1493"/>
      <c r="BE21" s="1493"/>
      <c r="BF21" s="1493"/>
      <c r="BG21" s="1493"/>
      <c r="BH21" s="1512"/>
      <c r="BI21" s="330">
        <f t="shared" si="0"/>
        <v>57</v>
      </c>
      <c r="BJ21" s="331"/>
      <c r="BK21" s="331"/>
      <c r="BL21" s="331"/>
      <c r="BM21" s="331"/>
      <c r="BN21" s="331"/>
      <c r="BO21" s="331"/>
      <c r="BP21" s="331"/>
      <c r="BQ21" s="331"/>
      <c r="BR21" s="331"/>
      <c r="BS21" s="331"/>
      <c r="BT21" s="331"/>
      <c r="BU21" s="1511"/>
      <c r="BV21" s="1513"/>
      <c r="BW21" s="1513"/>
      <c r="BX21" s="1513"/>
      <c r="BY21" s="1513"/>
      <c r="BZ21" s="1513"/>
      <c r="CA21" s="1513"/>
      <c r="CB21" s="1513"/>
      <c r="CC21" s="1513"/>
      <c r="CD21" s="1513"/>
      <c r="CE21" s="1513"/>
      <c r="CF21" s="1513"/>
      <c r="CG21" s="1511">
        <v>1703216</v>
      </c>
      <c r="CH21" s="1511"/>
      <c r="CI21" s="1511"/>
      <c r="CJ21" s="1511"/>
      <c r="CK21" s="1511"/>
      <c r="CL21" s="1511"/>
      <c r="CM21" s="1511"/>
      <c r="CN21" s="1511"/>
      <c r="CO21" s="1511"/>
      <c r="CP21" s="1511"/>
      <c r="CQ21" s="1511"/>
      <c r="CR21" s="1511"/>
      <c r="CS21" s="1511"/>
      <c r="CT21" s="1511"/>
      <c r="CU21" s="1511"/>
      <c r="CV21" s="769"/>
      <c r="CW21" s="769"/>
      <c r="CX21" s="769"/>
      <c r="CY21" s="769"/>
      <c r="CZ21" s="769"/>
      <c r="DA21" s="769"/>
      <c r="DB21" s="769"/>
      <c r="DC21" s="769"/>
      <c r="DD21" s="769"/>
      <c r="DE21" s="769"/>
      <c r="DF21" s="769"/>
      <c r="DG21" s="769"/>
      <c r="DH21" s="769"/>
      <c r="DI21" s="769"/>
      <c r="DJ21" s="770"/>
      <c r="DK21" s="16" t="s">
        <v>511</v>
      </c>
      <c r="DL21" s="16" t="s">
        <v>511</v>
      </c>
      <c r="DM21" s="16" t="s">
        <v>511</v>
      </c>
      <c r="DN21" s="16" t="s">
        <v>511</v>
      </c>
      <c r="DO21" s="16" t="s">
        <v>511</v>
      </c>
      <c r="DP21" s="16" t="s">
        <v>511</v>
      </c>
      <c r="DQ21" s="16" t="s">
        <v>511</v>
      </c>
      <c r="DR21" s="16" t="s">
        <v>511</v>
      </c>
      <c r="DS21" s="16" t="s">
        <v>511</v>
      </c>
      <c r="DT21" s="16" t="s">
        <v>511</v>
      </c>
      <c r="DU21" s="16" t="s">
        <v>511</v>
      </c>
      <c r="DV21" s="16" t="s">
        <v>511</v>
      </c>
      <c r="DW21" s="16" t="s">
        <v>511</v>
      </c>
      <c r="DX21" s="16" t="s">
        <v>511</v>
      </c>
      <c r="DY21" s="16" t="s">
        <v>511</v>
      </c>
      <c r="DZ21" s="16" t="s">
        <v>511</v>
      </c>
      <c r="EA21" s="16" t="s">
        <v>511</v>
      </c>
      <c r="EB21" s="16" t="s">
        <v>511</v>
      </c>
      <c r="EC21" s="16" t="s">
        <v>511</v>
      </c>
      <c r="ED21" s="16" t="s">
        <v>511</v>
      </c>
      <c r="EE21" s="16" t="s">
        <v>511</v>
      </c>
    </row>
    <row r="22" spans="1:135" ht="21.75" customHeight="1">
      <c r="A22" s="1537"/>
      <c r="B22" s="1538"/>
      <c r="C22" s="1538"/>
      <c r="D22" s="1538"/>
      <c r="E22" s="1538"/>
      <c r="F22" s="1539"/>
      <c r="G22" s="245" t="s">
        <v>497</v>
      </c>
      <c r="H22" s="246"/>
      <c r="I22" s="246"/>
      <c r="J22" s="246"/>
      <c r="K22" s="246"/>
      <c r="L22" s="246"/>
      <c r="M22" s="246"/>
      <c r="N22" s="246"/>
      <c r="O22" s="246"/>
      <c r="P22" s="246"/>
      <c r="Q22" s="246"/>
      <c r="R22" s="246"/>
      <c r="S22" s="246"/>
      <c r="T22" s="246"/>
      <c r="U22" s="246"/>
      <c r="V22" s="246"/>
      <c r="W22" s="246"/>
      <c r="X22" s="246"/>
      <c r="Y22" s="246"/>
      <c r="Z22" s="246"/>
      <c r="AA22" s="513"/>
      <c r="AB22" s="751">
        <v>1</v>
      </c>
      <c r="AC22" s="745"/>
      <c r="AD22" s="746"/>
      <c r="AE22" s="744">
        <v>0</v>
      </c>
      <c r="AF22" s="745"/>
      <c r="AG22" s="746"/>
      <c r="AH22" s="744">
        <v>0</v>
      </c>
      <c r="AI22" s="745"/>
      <c r="AJ22" s="750"/>
      <c r="AK22" s="481">
        <f>SUM(AK13:AV21)</f>
        <v>691</v>
      </c>
      <c r="AL22" s="543"/>
      <c r="AM22" s="543"/>
      <c r="AN22" s="543"/>
      <c r="AO22" s="543"/>
      <c r="AP22" s="543"/>
      <c r="AQ22" s="543"/>
      <c r="AR22" s="543"/>
      <c r="AS22" s="543"/>
      <c r="AT22" s="543"/>
      <c r="AU22" s="543"/>
      <c r="AV22" s="544"/>
      <c r="AW22" s="481">
        <f>SUM(AW13:BH21)</f>
        <v>17</v>
      </c>
      <c r="AX22" s="543"/>
      <c r="AY22" s="543"/>
      <c r="AZ22" s="543"/>
      <c r="BA22" s="543"/>
      <c r="BB22" s="543"/>
      <c r="BC22" s="543"/>
      <c r="BD22" s="543"/>
      <c r="BE22" s="543"/>
      <c r="BF22" s="543"/>
      <c r="BG22" s="543"/>
      <c r="BH22" s="544"/>
      <c r="BI22" s="481">
        <f>SUM(BI13:BT21)</f>
        <v>708</v>
      </c>
      <c r="BJ22" s="543"/>
      <c r="BK22" s="543"/>
      <c r="BL22" s="543"/>
      <c r="BM22" s="543"/>
      <c r="BN22" s="543"/>
      <c r="BO22" s="543"/>
      <c r="BP22" s="543"/>
      <c r="BQ22" s="543"/>
      <c r="BR22" s="543"/>
      <c r="BS22" s="543"/>
      <c r="BT22" s="544"/>
      <c r="BU22" s="481">
        <f>SUM(BU13:CF21)</f>
        <v>1</v>
      </c>
      <c r="BV22" s="543"/>
      <c r="BW22" s="543"/>
      <c r="BX22" s="543"/>
      <c r="BY22" s="543"/>
      <c r="BZ22" s="543"/>
      <c r="CA22" s="543"/>
      <c r="CB22" s="543"/>
      <c r="CC22" s="543"/>
      <c r="CD22" s="543"/>
      <c r="CE22" s="543"/>
      <c r="CF22" s="544"/>
      <c r="CG22" s="481">
        <f>SUM(CG13:CU21)</f>
        <v>3278256</v>
      </c>
      <c r="CH22" s="482"/>
      <c r="CI22" s="482"/>
      <c r="CJ22" s="482"/>
      <c r="CK22" s="482"/>
      <c r="CL22" s="482"/>
      <c r="CM22" s="482"/>
      <c r="CN22" s="482"/>
      <c r="CO22" s="482"/>
      <c r="CP22" s="482"/>
      <c r="CQ22" s="482"/>
      <c r="CR22" s="482"/>
      <c r="CS22" s="482"/>
      <c r="CT22" s="482"/>
      <c r="CU22" s="483"/>
      <c r="CV22" s="771"/>
      <c r="CW22" s="772"/>
      <c r="CX22" s="772"/>
      <c r="CY22" s="772"/>
      <c r="CZ22" s="772"/>
      <c r="DA22" s="772"/>
      <c r="DB22" s="772"/>
      <c r="DC22" s="772"/>
      <c r="DD22" s="772"/>
      <c r="DE22" s="772"/>
      <c r="DF22" s="772"/>
      <c r="DG22" s="772"/>
      <c r="DH22" s="772"/>
      <c r="DI22" s="772"/>
      <c r="DJ22" s="773"/>
      <c r="DK22" s="16" t="s">
        <v>511</v>
      </c>
      <c r="DL22" s="16" t="s">
        <v>511</v>
      </c>
      <c r="DM22" s="16" t="s">
        <v>511</v>
      </c>
      <c r="DN22" s="16" t="s">
        <v>511</v>
      </c>
      <c r="DO22" s="16" t="s">
        <v>511</v>
      </c>
      <c r="DP22" s="16" t="s">
        <v>511</v>
      </c>
      <c r="DQ22" s="16" t="s">
        <v>511</v>
      </c>
      <c r="DR22" s="16" t="s">
        <v>511</v>
      </c>
      <c r="DS22" s="16" t="s">
        <v>511</v>
      </c>
      <c r="DT22" s="16" t="s">
        <v>511</v>
      </c>
      <c r="DU22" s="16" t="s">
        <v>511</v>
      </c>
      <c r="DV22" s="16" t="s">
        <v>511</v>
      </c>
      <c r="DW22" s="16" t="s">
        <v>511</v>
      </c>
      <c r="DX22" s="16" t="s">
        <v>511</v>
      </c>
      <c r="DY22" s="16" t="s">
        <v>511</v>
      </c>
      <c r="DZ22" s="16" t="s">
        <v>511</v>
      </c>
      <c r="EA22" s="16" t="s">
        <v>511</v>
      </c>
      <c r="EB22" s="16" t="s">
        <v>511</v>
      </c>
      <c r="EC22" s="16" t="s">
        <v>511</v>
      </c>
      <c r="ED22" s="16" t="s">
        <v>511</v>
      </c>
      <c r="EE22" s="16" t="s">
        <v>511</v>
      </c>
    </row>
    <row r="23" spans="1:135" ht="21.75" customHeight="1">
      <c r="A23" s="1537"/>
      <c r="B23" s="1538"/>
      <c r="C23" s="1538"/>
      <c r="D23" s="1538"/>
      <c r="E23" s="1538"/>
      <c r="F23" s="1539"/>
      <c r="G23" s="245" t="s">
        <v>498</v>
      </c>
      <c r="H23" s="246"/>
      <c r="I23" s="246"/>
      <c r="J23" s="246"/>
      <c r="K23" s="246"/>
      <c r="L23" s="246"/>
      <c r="M23" s="246"/>
      <c r="N23" s="246"/>
      <c r="O23" s="246"/>
      <c r="P23" s="246"/>
      <c r="Q23" s="246"/>
      <c r="R23" s="246"/>
      <c r="S23" s="246"/>
      <c r="T23" s="246"/>
      <c r="U23" s="246"/>
      <c r="V23" s="246"/>
      <c r="W23" s="246"/>
      <c r="X23" s="246"/>
      <c r="Y23" s="246"/>
      <c r="Z23" s="246"/>
      <c r="AA23" s="513"/>
      <c r="AB23" s="751">
        <v>1</v>
      </c>
      <c r="AC23" s="745"/>
      <c r="AD23" s="746"/>
      <c r="AE23" s="744">
        <v>1</v>
      </c>
      <c r="AF23" s="745"/>
      <c r="AG23" s="746"/>
      <c r="AH23" s="744">
        <v>0</v>
      </c>
      <c r="AI23" s="745"/>
      <c r="AJ23" s="750"/>
      <c r="AK23" s="1511">
        <v>177</v>
      </c>
      <c r="AL23" s="1513"/>
      <c r="AM23" s="1513"/>
      <c r="AN23" s="1513"/>
      <c r="AO23" s="1513"/>
      <c r="AP23" s="1513"/>
      <c r="AQ23" s="1513"/>
      <c r="AR23" s="1513"/>
      <c r="AS23" s="1513"/>
      <c r="AT23" s="1513"/>
      <c r="AU23" s="1513"/>
      <c r="AV23" s="1513"/>
      <c r="AW23" s="1511">
        <v>6</v>
      </c>
      <c r="AX23" s="1513"/>
      <c r="AY23" s="1513"/>
      <c r="AZ23" s="1513"/>
      <c r="BA23" s="1513"/>
      <c r="BB23" s="1513"/>
      <c r="BC23" s="1513"/>
      <c r="BD23" s="1513"/>
      <c r="BE23" s="1513"/>
      <c r="BF23" s="1513"/>
      <c r="BG23" s="1513"/>
      <c r="BH23" s="1513"/>
      <c r="BI23" s="330">
        <f>SUM(AK23:BH23)</f>
        <v>183</v>
      </c>
      <c r="BJ23" s="331"/>
      <c r="BK23" s="331"/>
      <c r="BL23" s="331"/>
      <c r="BM23" s="331"/>
      <c r="BN23" s="331"/>
      <c r="BO23" s="331"/>
      <c r="BP23" s="331"/>
      <c r="BQ23" s="331"/>
      <c r="BR23" s="331"/>
      <c r="BS23" s="331"/>
      <c r="BT23" s="331"/>
      <c r="BU23" s="1511"/>
      <c r="BV23" s="1513"/>
      <c r="BW23" s="1513"/>
      <c r="BX23" s="1513"/>
      <c r="BY23" s="1513"/>
      <c r="BZ23" s="1513"/>
      <c r="CA23" s="1513"/>
      <c r="CB23" s="1513"/>
      <c r="CC23" s="1513"/>
      <c r="CD23" s="1513"/>
      <c r="CE23" s="1513"/>
      <c r="CF23" s="1513"/>
      <c r="CG23" s="1511">
        <v>1699139</v>
      </c>
      <c r="CH23" s="1511"/>
      <c r="CI23" s="1511"/>
      <c r="CJ23" s="1511"/>
      <c r="CK23" s="1511"/>
      <c r="CL23" s="1511"/>
      <c r="CM23" s="1511"/>
      <c r="CN23" s="1511"/>
      <c r="CO23" s="1511"/>
      <c r="CP23" s="1511"/>
      <c r="CQ23" s="1511"/>
      <c r="CR23" s="1511"/>
      <c r="CS23" s="1511"/>
      <c r="CT23" s="1511"/>
      <c r="CU23" s="1511"/>
      <c r="CV23" s="769"/>
      <c r="CW23" s="769"/>
      <c r="CX23" s="769"/>
      <c r="CY23" s="769"/>
      <c r="CZ23" s="769"/>
      <c r="DA23" s="769"/>
      <c r="DB23" s="769"/>
      <c r="DC23" s="769"/>
      <c r="DD23" s="769"/>
      <c r="DE23" s="769"/>
      <c r="DF23" s="769"/>
      <c r="DG23" s="769"/>
      <c r="DH23" s="769"/>
      <c r="DI23" s="769"/>
      <c r="DJ23" s="770"/>
      <c r="DK23" s="16" t="s">
        <v>511</v>
      </c>
      <c r="DL23" s="16" t="s">
        <v>511</v>
      </c>
      <c r="DM23" s="16" t="s">
        <v>511</v>
      </c>
      <c r="DN23" s="16" t="s">
        <v>511</v>
      </c>
      <c r="DO23" s="16" t="s">
        <v>511</v>
      </c>
      <c r="DP23" s="16" t="s">
        <v>511</v>
      </c>
      <c r="DQ23" s="16" t="s">
        <v>511</v>
      </c>
      <c r="DR23" s="16" t="s">
        <v>511</v>
      </c>
      <c r="DS23" s="16" t="s">
        <v>511</v>
      </c>
      <c r="DT23" s="16" t="s">
        <v>511</v>
      </c>
      <c r="DU23" s="16" t="s">
        <v>511</v>
      </c>
      <c r="DV23" s="16" t="s">
        <v>511</v>
      </c>
      <c r="DW23" s="16" t="s">
        <v>511</v>
      </c>
      <c r="DX23" s="16" t="s">
        <v>511</v>
      </c>
      <c r="DY23" s="16" t="s">
        <v>511</v>
      </c>
      <c r="DZ23" s="16" t="s">
        <v>511</v>
      </c>
      <c r="EA23" s="16" t="s">
        <v>511</v>
      </c>
      <c r="EB23" s="16" t="s">
        <v>511</v>
      </c>
      <c r="EC23" s="16" t="s">
        <v>511</v>
      </c>
      <c r="ED23" s="16" t="s">
        <v>511</v>
      </c>
      <c r="EE23" s="16" t="s">
        <v>511</v>
      </c>
    </row>
    <row r="24" spans="1:135" ht="15" customHeight="1">
      <c r="A24" s="1537"/>
      <c r="B24" s="1538"/>
      <c r="C24" s="1538"/>
      <c r="D24" s="1538"/>
      <c r="E24" s="1538"/>
      <c r="F24" s="1539"/>
      <c r="G24" s="245" t="s">
        <v>499</v>
      </c>
      <c r="H24" s="246"/>
      <c r="I24" s="246"/>
      <c r="J24" s="246"/>
      <c r="K24" s="246"/>
      <c r="L24" s="246"/>
      <c r="M24" s="246"/>
      <c r="N24" s="246"/>
      <c r="O24" s="246"/>
      <c r="P24" s="246"/>
      <c r="Q24" s="246"/>
      <c r="R24" s="246"/>
      <c r="S24" s="246"/>
      <c r="T24" s="246"/>
      <c r="U24" s="246"/>
      <c r="V24" s="246"/>
      <c r="W24" s="246"/>
      <c r="X24" s="246"/>
      <c r="Y24" s="246"/>
      <c r="Z24" s="246"/>
      <c r="AA24" s="513"/>
      <c r="AB24" s="751">
        <v>1</v>
      </c>
      <c r="AC24" s="745"/>
      <c r="AD24" s="746"/>
      <c r="AE24" s="744">
        <v>2</v>
      </c>
      <c r="AF24" s="745"/>
      <c r="AG24" s="746"/>
      <c r="AH24" s="744">
        <v>0</v>
      </c>
      <c r="AI24" s="745"/>
      <c r="AJ24" s="750"/>
      <c r="AK24" s="481">
        <f>SUM(AK13:AV15)</f>
        <v>467</v>
      </c>
      <c r="AL24" s="543"/>
      <c r="AM24" s="543"/>
      <c r="AN24" s="543"/>
      <c r="AO24" s="543"/>
      <c r="AP24" s="543"/>
      <c r="AQ24" s="543"/>
      <c r="AR24" s="543"/>
      <c r="AS24" s="543"/>
      <c r="AT24" s="543"/>
      <c r="AU24" s="543"/>
      <c r="AV24" s="544"/>
      <c r="AW24" s="481">
        <f>SUM(AW13:BH15)</f>
        <v>14</v>
      </c>
      <c r="AX24" s="543"/>
      <c r="AY24" s="543"/>
      <c r="AZ24" s="543"/>
      <c r="BA24" s="543"/>
      <c r="BB24" s="543"/>
      <c r="BC24" s="543"/>
      <c r="BD24" s="543"/>
      <c r="BE24" s="543"/>
      <c r="BF24" s="543"/>
      <c r="BG24" s="543"/>
      <c r="BH24" s="544"/>
      <c r="BI24" s="481">
        <f>SUM(AK24:BH24)</f>
        <v>481</v>
      </c>
      <c r="BJ24" s="543"/>
      <c r="BK24" s="543"/>
      <c r="BL24" s="543"/>
      <c r="BM24" s="543"/>
      <c r="BN24" s="543"/>
      <c r="BO24" s="543"/>
      <c r="BP24" s="543"/>
      <c r="BQ24" s="543"/>
      <c r="BR24" s="543"/>
      <c r="BS24" s="543"/>
      <c r="BT24" s="544"/>
      <c r="BU24" s="481">
        <f>SUM(BU13:CF15)</f>
        <v>1</v>
      </c>
      <c r="BV24" s="543"/>
      <c r="BW24" s="543"/>
      <c r="BX24" s="543"/>
      <c r="BY24" s="543"/>
      <c r="BZ24" s="543"/>
      <c r="CA24" s="543"/>
      <c r="CB24" s="543"/>
      <c r="CC24" s="543"/>
      <c r="CD24" s="543"/>
      <c r="CE24" s="543"/>
      <c r="CF24" s="544"/>
      <c r="CG24" s="481">
        <f>SUM(CG13:CU15)</f>
        <v>579636</v>
      </c>
      <c r="CH24" s="482"/>
      <c r="CI24" s="482"/>
      <c r="CJ24" s="482"/>
      <c r="CK24" s="482"/>
      <c r="CL24" s="482"/>
      <c r="CM24" s="482"/>
      <c r="CN24" s="482"/>
      <c r="CO24" s="482"/>
      <c r="CP24" s="482"/>
      <c r="CQ24" s="482"/>
      <c r="CR24" s="482"/>
      <c r="CS24" s="482"/>
      <c r="CT24" s="482"/>
      <c r="CU24" s="483"/>
      <c r="CV24" s="771"/>
      <c r="CW24" s="772"/>
      <c r="CX24" s="772"/>
      <c r="CY24" s="772"/>
      <c r="CZ24" s="772"/>
      <c r="DA24" s="772"/>
      <c r="DB24" s="772"/>
      <c r="DC24" s="772"/>
      <c r="DD24" s="772"/>
      <c r="DE24" s="772"/>
      <c r="DF24" s="772"/>
      <c r="DG24" s="772"/>
      <c r="DH24" s="772"/>
      <c r="DI24" s="772"/>
      <c r="DJ24" s="773"/>
      <c r="DK24" s="16" t="s">
        <v>511</v>
      </c>
      <c r="DL24" s="16" t="s">
        <v>511</v>
      </c>
      <c r="DM24" s="16" t="s">
        <v>511</v>
      </c>
      <c r="DN24" s="16" t="s">
        <v>511</v>
      </c>
      <c r="DO24" s="16" t="s">
        <v>511</v>
      </c>
      <c r="DP24" s="16" t="s">
        <v>511</v>
      </c>
      <c r="DQ24" s="16" t="s">
        <v>511</v>
      </c>
      <c r="DR24" s="16" t="s">
        <v>511</v>
      </c>
      <c r="DS24" s="16" t="s">
        <v>511</v>
      </c>
      <c r="DT24" s="16" t="s">
        <v>511</v>
      </c>
      <c r="DU24" s="16" t="s">
        <v>511</v>
      </c>
      <c r="DV24" s="16" t="s">
        <v>511</v>
      </c>
      <c r="DW24" s="16" t="s">
        <v>511</v>
      </c>
      <c r="DX24" s="16" t="s">
        <v>511</v>
      </c>
      <c r="DY24" s="16" t="s">
        <v>511</v>
      </c>
      <c r="DZ24" s="16" t="s">
        <v>511</v>
      </c>
      <c r="EA24" s="16" t="s">
        <v>511</v>
      </c>
      <c r="EB24" s="16" t="s">
        <v>511</v>
      </c>
      <c r="EC24" s="16" t="s">
        <v>511</v>
      </c>
      <c r="ED24" s="16" t="s">
        <v>511</v>
      </c>
      <c r="EE24" s="16" t="s">
        <v>511</v>
      </c>
    </row>
    <row r="25" spans="1:135" ht="15" customHeight="1">
      <c r="A25" s="1537"/>
      <c r="B25" s="1538"/>
      <c r="C25" s="1538"/>
      <c r="D25" s="1538"/>
      <c r="E25" s="1538"/>
      <c r="F25" s="1539"/>
      <c r="G25" s="245" t="s">
        <v>500</v>
      </c>
      <c r="H25" s="246"/>
      <c r="I25" s="246"/>
      <c r="J25" s="246"/>
      <c r="K25" s="246"/>
      <c r="L25" s="246"/>
      <c r="M25" s="246"/>
      <c r="N25" s="246"/>
      <c r="O25" s="246"/>
      <c r="P25" s="246"/>
      <c r="Q25" s="246"/>
      <c r="R25" s="246"/>
      <c r="S25" s="246"/>
      <c r="T25" s="246"/>
      <c r="U25" s="246"/>
      <c r="V25" s="246"/>
      <c r="W25" s="246"/>
      <c r="X25" s="246"/>
      <c r="Y25" s="246"/>
      <c r="Z25" s="246"/>
      <c r="AA25" s="513"/>
      <c r="AB25" s="751">
        <v>1</v>
      </c>
      <c r="AC25" s="745"/>
      <c r="AD25" s="746"/>
      <c r="AE25" s="744">
        <v>3</v>
      </c>
      <c r="AF25" s="745"/>
      <c r="AG25" s="746"/>
      <c r="AH25" s="744">
        <v>0</v>
      </c>
      <c r="AI25" s="745"/>
      <c r="AJ25" s="750"/>
      <c r="AK25" s="481">
        <f>SUM(AK16:AV19)</f>
        <v>141</v>
      </c>
      <c r="AL25" s="543"/>
      <c r="AM25" s="543"/>
      <c r="AN25" s="543"/>
      <c r="AO25" s="543"/>
      <c r="AP25" s="543"/>
      <c r="AQ25" s="543"/>
      <c r="AR25" s="543"/>
      <c r="AS25" s="543"/>
      <c r="AT25" s="543"/>
      <c r="AU25" s="543"/>
      <c r="AV25" s="544"/>
      <c r="AW25" s="481">
        <f>SUM(AW16:BH19)</f>
        <v>3</v>
      </c>
      <c r="AX25" s="543"/>
      <c r="AY25" s="543"/>
      <c r="AZ25" s="543"/>
      <c r="BA25" s="543"/>
      <c r="BB25" s="543"/>
      <c r="BC25" s="543"/>
      <c r="BD25" s="543"/>
      <c r="BE25" s="543"/>
      <c r="BF25" s="543"/>
      <c r="BG25" s="543"/>
      <c r="BH25" s="544"/>
      <c r="BI25" s="481">
        <f>SUM(AK25:BH25)</f>
        <v>144</v>
      </c>
      <c r="BJ25" s="543"/>
      <c r="BK25" s="543"/>
      <c r="BL25" s="543"/>
      <c r="BM25" s="543"/>
      <c r="BN25" s="543"/>
      <c r="BO25" s="543"/>
      <c r="BP25" s="543"/>
      <c r="BQ25" s="543"/>
      <c r="BR25" s="543"/>
      <c r="BS25" s="543"/>
      <c r="BT25" s="544"/>
      <c r="BU25" s="481">
        <f>SUM(BU16:CF19)</f>
        <v>0</v>
      </c>
      <c r="BV25" s="543"/>
      <c r="BW25" s="543"/>
      <c r="BX25" s="543"/>
      <c r="BY25" s="543"/>
      <c r="BZ25" s="543"/>
      <c r="CA25" s="543"/>
      <c r="CB25" s="543"/>
      <c r="CC25" s="543"/>
      <c r="CD25" s="543"/>
      <c r="CE25" s="543"/>
      <c r="CF25" s="544"/>
      <c r="CG25" s="481">
        <f>SUM(CG16:CU19)</f>
        <v>719088</v>
      </c>
      <c r="CH25" s="482"/>
      <c r="CI25" s="482"/>
      <c r="CJ25" s="482"/>
      <c r="CK25" s="482"/>
      <c r="CL25" s="482"/>
      <c r="CM25" s="482"/>
      <c r="CN25" s="482"/>
      <c r="CO25" s="482"/>
      <c r="CP25" s="482"/>
      <c r="CQ25" s="482"/>
      <c r="CR25" s="482"/>
      <c r="CS25" s="482"/>
      <c r="CT25" s="482"/>
      <c r="CU25" s="483"/>
      <c r="CV25" s="771"/>
      <c r="CW25" s="772"/>
      <c r="CX25" s="772"/>
      <c r="CY25" s="772"/>
      <c r="CZ25" s="772"/>
      <c r="DA25" s="772"/>
      <c r="DB25" s="772"/>
      <c r="DC25" s="772"/>
      <c r="DD25" s="772"/>
      <c r="DE25" s="772"/>
      <c r="DF25" s="772"/>
      <c r="DG25" s="772"/>
      <c r="DH25" s="772"/>
      <c r="DI25" s="772"/>
      <c r="DJ25" s="773"/>
      <c r="DK25" s="16" t="s">
        <v>511</v>
      </c>
      <c r="DL25" s="16" t="s">
        <v>511</v>
      </c>
      <c r="DM25" s="16" t="s">
        <v>511</v>
      </c>
      <c r="DN25" s="16" t="s">
        <v>511</v>
      </c>
      <c r="DO25" s="16" t="s">
        <v>511</v>
      </c>
      <c r="DP25" s="16" t="s">
        <v>511</v>
      </c>
      <c r="DQ25" s="16" t="s">
        <v>511</v>
      </c>
      <c r="DR25" s="16" t="s">
        <v>511</v>
      </c>
      <c r="DS25" s="16" t="s">
        <v>511</v>
      </c>
      <c r="DT25" s="16" t="s">
        <v>511</v>
      </c>
      <c r="DU25" s="16" t="s">
        <v>511</v>
      </c>
      <c r="DV25" s="16" t="s">
        <v>511</v>
      </c>
      <c r="DW25" s="16" t="s">
        <v>511</v>
      </c>
      <c r="DX25" s="16" t="s">
        <v>511</v>
      </c>
      <c r="DY25" s="16" t="s">
        <v>511</v>
      </c>
      <c r="DZ25" s="16" t="s">
        <v>511</v>
      </c>
      <c r="EA25" s="16" t="s">
        <v>511</v>
      </c>
      <c r="EB25" s="16" t="s">
        <v>511</v>
      </c>
      <c r="EC25" s="16" t="s">
        <v>511</v>
      </c>
      <c r="ED25" s="16" t="s">
        <v>511</v>
      </c>
      <c r="EE25" s="16" t="s">
        <v>511</v>
      </c>
    </row>
    <row r="26" spans="1:135" ht="15" customHeight="1">
      <c r="A26" s="1537"/>
      <c r="B26" s="1538"/>
      <c r="C26" s="1538"/>
      <c r="D26" s="1538"/>
      <c r="E26" s="1538"/>
      <c r="F26" s="1539"/>
      <c r="G26" s="245" t="s">
        <v>9</v>
      </c>
      <c r="H26" s="246"/>
      <c r="I26" s="246"/>
      <c r="J26" s="246"/>
      <c r="K26" s="246"/>
      <c r="L26" s="246"/>
      <c r="M26" s="246"/>
      <c r="N26" s="246"/>
      <c r="O26" s="246"/>
      <c r="P26" s="246"/>
      <c r="Q26" s="246"/>
      <c r="R26" s="246"/>
      <c r="S26" s="246"/>
      <c r="T26" s="246"/>
      <c r="U26" s="246"/>
      <c r="V26" s="246"/>
      <c r="W26" s="246"/>
      <c r="X26" s="246"/>
      <c r="Y26" s="246"/>
      <c r="Z26" s="246"/>
      <c r="AA26" s="513"/>
      <c r="AB26" s="751">
        <v>1</v>
      </c>
      <c r="AC26" s="745"/>
      <c r="AD26" s="746"/>
      <c r="AE26" s="744">
        <v>4</v>
      </c>
      <c r="AF26" s="745"/>
      <c r="AG26" s="746"/>
      <c r="AH26" s="744">
        <v>0</v>
      </c>
      <c r="AI26" s="745"/>
      <c r="AJ26" s="750"/>
      <c r="AK26" s="481">
        <f>AK20</f>
        <v>26</v>
      </c>
      <c r="AL26" s="543"/>
      <c r="AM26" s="543"/>
      <c r="AN26" s="543"/>
      <c r="AO26" s="543"/>
      <c r="AP26" s="543"/>
      <c r="AQ26" s="543"/>
      <c r="AR26" s="543"/>
      <c r="AS26" s="543"/>
      <c r="AT26" s="543"/>
      <c r="AU26" s="543"/>
      <c r="AV26" s="544"/>
      <c r="AW26" s="481">
        <f>AW20</f>
        <v>0</v>
      </c>
      <c r="AX26" s="543"/>
      <c r="AY26" s="543"/>
      <c r="AZ26" s="543"/>
      <c r="BA26" s="543"/>
      <c r="BB26" s="543"/>
      <c r="BC26" s="543"/>
      <c r="BD26" s="543"/>
      <c r="BE26" s="543"/>
      <c r="BF26" s="543"/>
      <c r="BG26" s="543"/>
      <c r="BH26" s="544"/>
      <c r="BI26" s="481">
        <f>SUM(AK26:BH26)</f>
        <v>26</v>
      </c>
      <c r="BJ26" s="543"/>
      <c r="BK26" s="543"/>
      <c r="BL26" s="543"/>
      <c r="BM26" s="543"/>
      <c r="BN26" s="543"/>
      <c r="BO26" s="543"/>
      <c r="BP26" s="543"/>
      <c r="BQ26" s="543"/>
      <c r="BR26" s="543"/>
      <c r="BS26" s="543"/>
      <c r="BT26" s="544"/>
      <c r="BU26" s="481">
        <f>BU20</f>
        <v>0</v>
      </c>
      <c r="BV26" s="543"/>
      <c r="BW26" s="543"/>
      <c r="BX26" s="543"/>
      <c r="BY26" s="543"/>
      <c r="BZ26" s="543"/>
      <c r="CA26" s="543"/>
      <c r="CB26" s="543"/>
      <c r="CC26" s="543"/>
      <c r="CD26" s="543"/>
      <c r="CE26" s="543"/>
      <c r="CF26" s="544"/>
      <c r="CG26" s="481">
        <f>CG20</f>
        <v>276316</v>
      </c>
      <c r="CH26" s="482"/>
      <c r="CI26" s="482"/>
      <c r="CJ26" s="482"/>
      <c r="CK26" s="482"/>
      <c r="CL26" s="482"/>
      <c r="CM26" s="482"/>
      <c r="CN26" s="482"/>
      <c r="CO26" s="482"/>
      <c r="CP26" s="482"/>
      <c r="CQ26" s="482"/>
      <c r="CR26" s="482"/>
      <c r="CS26" s="482"/>
      <c r="CT26" s="482"/>
      <c r="CU26" s="483"/>
      <c r="CV26" s="771"/>
      <c r="CW26" s="772"/>
      <c r="CX26" s="772"/>
      <c r="CY26" s="772"/>
      <c r="CZ26" s="772"/>
      <c r="DA26" s="772"/>
      <c r="DB26" s="772"/>
      <c r="DC26" s="772"/>
      <c r="DD26" s="772"/>
      <c r="DE26" s="772"/>
      <c r="DF26" s="772"/>
      <c r="DG26" s="772"/>
      <c r="DH26" s="772"/>
      <c r="DI26" s="772"/>
      <c r="DJ26" s="773"/>
    </row>
    <row r="27" spans="1:135" ht="15" customHeight="1" thickBot="1">
      <c r="A27" s="1540"/>
      <c r="B27" s="1541"/>
      <c r="C27" s="1541"/>
      <c r="D27" s="1541"/>
      <c r="E27" s="1541"/>
      <c r="F27" s="1542"/>
      <c r="G27" s="245" t="s">
        <v>10</v>
      </c>
      <c r="H27" s="246"/>
      <c r="I27" s="246"/>
      <c r="J27" s="246"/>
      <c r="K27" s="246"/>
      <c r="L27" s="246"/>
      <c r="M27" s="246"/>
      <c r="N27" s="246"/>
      <c r="O27" s="246"/>
      <c r="P27" s="246"/>
      <c r="Q27" s="246"/>
      <c r="R27" s="246"/>
      <c r="S27" s="246"/>
      <c r="T27" s="246"/>
      <c r="U27" s="246"/>
      <c r="V27" s="246"/>
      <c r="W27" s="246"/>
      <c r="X27" s="246"/>
      <c r="Y27" s="246"/>
      <c r="Z27" s="246"/>
      <c r="AA27" s="513"/>
      <c r="AB27" s="740">
        <v>1</v>
      </c>
      <c r="AC27" s="741"/>
      <c r="AD27" s="742"/>
      <c r="AE27" s="743">
        <v>5</v>
      </c>
      <c r="AF27" s="741"/>
      <c r="AG27" s="742"/>
      <c r="AH27" s="743">
        <v>0</v>
      </c>
      <c r="AI27" s="741"/>
      <c r="AJ27" s="752"/>
      <c r="AK27" s="484">
        <f>AK21</f>
        <v>57</v>
      </c>
      <c r="AL27" s="571"/>
      <c r="AM27" s="571"/>
      <c r="AN27" s="571"/>
      <c r="AO27" s="571"/>
      <c r="AP27" s="571"/>
      <c r="AQ27" s="571"/>
      <c r="AR27" s="571"/>
      <c r="AS27" s="571"/>
      <c r="AT27" s="571"/>
      <c r="AU27" s="571"/>
      <c r="AV27" s="572"/>
      <c r="AW27" s="484">
        <f>AW21</f>
        <v>0</v>
      </c>
      <c r="AX27" s="571"/>
      <c r="AY27" s="571"/>
      <c r="AZ27" s="571"/>
      <c r="BA27" s="571"/>
      <c r="BB27" s="571"/>
      <c r="BC27" s="571"/>
      <c r="BD27" s="571"/>
      <c r="BE27" s="571"/>
      <c r="BF27" s="571"/>
      <c r="BG27" s="571"/>
      <c r="BH27" s="572"/>
      <c r="BI27" s="484">
        <f>SUM(AK27:BH27)</f>
        <v>57</v>
      </c>
      <c r="BJ27" s="571"/>
      <c r="BK27" s="571"/>
      <c r="BL27" s="571"/>
      <c r="BM27" s="571"/>
      <c r="BN27" s="571"/>
      <c r="BO27" s="571"/>
      <c r="BP27" s="571"/>
      <c r="BQ27" s="571"/>
      <c r="BR27" s="571"/>
      <c r="BS27" s="571"/>
      <c r="BT27" s="572"/>
      <c r="BU27" s="484">
        <f>BU21</f>
        <v>0</v>
      </c>
      <c r="BV27" s="571"/>
      <c r="BW27" s="571"/>
      <c r="BX27" s="571"/>
      <c r="BY27" s="571"/>
      <c r="BZ27" s="571"/>
      <c r="CA27" s="571"/>
      <c r="CB27" s="571"/>
      <c r="CC27" s="571"/>
      <c r="CD27" s="571"/>
      <c r="CE27" s="571"/>
      <c r="CF27" s="572"/>
      <c r="CG27" s="484">
        <f>CG21</f>
        <v>1703216</v>
      </c>
      <c r="CH27" s="485"/>
      <c r="CI27" s="485"/>
      <c r="CJ27" s="485"/>
      <c r="CK27" s="485"/>
      <c r="CL27" s="485"/>
      <c r="CM27" s="485"/>
      <c r="CN27" s="485"/>
      <c r="CO27" s="485"/>
      <c r="CP27" s="485"/>
      <c r="CQ27" s="485"/>
      <c r="CR27" s="485"/>
      <c r="CS27" s="485"/>
      <c r="CT27" s="485"/>
      <c r="CU27" s="486"/>
      <c r="CV27" s="798"/>
      <c r="CW27" s="799"/>
      <c r="CX27" s="799"/>
      <c r="CY27" s="799"/>
      <c r="CZ27" s="799"/>
      <c r="DA27" s="799"/>
      <c r="DB27" s="799"/>
      <c r="DC27" s="799"/>
      <c r="DD27" s="799"/>
      <c r="DE27" s="799"/>
      <c r="DF27" s="799"/>
      <c r="DG27" s="799"/>
      <c r="DH27" s="799"/>
      <c r="DI27" s="799"/>
      <c r="DJ27" s="800"/>
      <c r="DK27" s="16" t="s">
        <v>511</v>
      </c>
      <c r="DL27" s="16" t="s">
        <v>511</v>
      </c>
      <c r="DM27" s="16" t="s">
        <v>511</v>
      </c>
      <c r="DN27" s="16" t="s">
        <v>511</v>
      </c>
      <c r="DO27" s="16" t="s">
        <v>511</v>
      </c>
      <c r="DP27" s="16" t="s">
        <v>511</v>
      </c>
      <c r="DQ27" s="16" t="s">
        <v>511</v>
      </c>
      <c r="DR27" s="16" t="s">
        <v>511</v>
      </c>
      <c r="DS27" s="16" t="s">
        <v>511</v>
      </c>
      <c r="DT27" s="16" t="s">
        <v>511</v>
      </c>
      <c r="DU27" s="16" t="s">
        <v>511</v>
      </c>
      <c r="DV27" s="16" t="s">
        <v>511</v>
      </c>
      <c r="DW27" s="16" t="s">
        <v>511</v>
      </c>
      <c r="DX27" s="16" t="s">
        <v>511</v>
      </c>
      <c r="DY27" s="16" t="s">
        <v>511</v>
      </c>
      <c r="DZ27" s="16" t="s">
        <v>511</v>
      </c>
      <c r="EA27" s="16" t="s">
        <v>511</v>
      </c>
      <c r="EB27" s="16" t="s">
        <v>511</v>
      </c>
      <c r="EC27" s="16" t="s">
        <v>511</v>
      </c>
      <c r="ED27" s="16" t="s">
        <v>511</v>
      </c>
      <c r="EE27" s="16" t="s">
        <v>511</v>
      </c>
    </row>
    <row r="28" spans="1:135" ht="11.25" customHeight="1" thickBot="1">
      <c r="A28" s="16" t="s">
        <v>511</v>
      </c>
      <c r="B28" s="16" t="s">
        <v>511</v>
      </c>
      <c r="C28" s="16" t="s">
        <v>511</v>
      </c>
      <c r="D28" s="16" t="s">
        <v>511</v>
      </c>
      <c r="E28" s="16" t="s">
        <v>511</v>
      </c>
      <c r="F28" s="16" t="s">
        <v>511</v>
      </c>
      <c r="G28" s="16" t="s">
        <v>511</v>
      </c>
      <c r="H28" s="16" t="s">
        <v>511</v>
      </c>
      <c r="I28" s="16" t="s">
        <v>511</v>
      </c>
      <c r="J28" s="16" t="s">
        <v>511</v>
      </c>
      <c r="K28" s="16" t="s">
        <v>511</v>
      </c>
      <c r="L28" s="16" t="s">
        <v>511</v>
      </c>
      <c r="M28" s="16" t="s">
        <v>511</v>
      </c>
      <c r="N28" s="16" t="s">
        <v>511</v>
      </c>
      <c r="O28" s="16" t="s">
        <v>511</v>
      </c>
      <c r="P28" s="16" t="s">
        <v>511</v>
      </c>
      <c r="Q28" s="16" t="s">
        <v>511</v>
      </c>
      <c r="R28" s="16" t="s">
        <v>511</v>
      </c>
      <c r="S28" s="16" t="s">
        <v>511</v>
      </c>
      <c r="T28" s="16" t="s">
        <v>511</v>
      </c>
      <c r="U28" s="17" t="s">
        <v>511</v>
      </c>
      <c r="V28" s="17" t="s">
        <v>511</v>
      </c>
      <c r="W28" s="17" t="s">
        <v>511</v>
      </c>
      <c r="X28" s="16" t="s">
        <v>511</v>
      </c>
      <c r="Y28" s="16" t="s">
        <v>511</v>
      </c>
      <c r="Z28" s="16" t="s">
        <v>511</v>
      </c>
      <c r="AA28" s="16" t="s">
        <v>511</v>
      </c>
      <c r="AB28" s="46"/>
      <c r="AC28" s="46"/>
      <c r="AD28" s="46"/>
      <c r="AE28" s="46"/>
      <c r="AF28" s="46"/>
      <c r="AG28" s="46"/>
      <c r="AH28" s="46"/>
      <c r="AI28" s="46"/>
      <c r="AJ28" s="46"/>
      <c r="AK28" s="16" t="s">
        <v>511</v>
      </c>
      <c r="AL28" s="16" t="s">
        <v>511</v>
      </c>
      <c r="AM28" s="16" t="s">
        <v>511</v>
      </c>
      <c r="AN28" s="16" t="s">
        <v>511</v>
      </c>
      <c r="AO28" s="16" t="s">
        <v>511</v>
      </c>
      <c r="AP28" s="16" t="s">
        <v>511</v>
      </c>
      <c r="AQ28" s="16" t="s">
        <v>511</v>
      </c>
      <c r="AR28" s="16" t="s">
        <v>511</v>
      </c>
      <c r="AS28" s="16" t="s">
        <v>511</v>
      </c>
      <c r="AT28" s="16" t="s">
        <v>511</v>
      </c>
      <c r="AU28" s="16" t="s">
        <v>511</v>
      </c>
      <c r="AV28" s="16" t="s">
        <v>511</v>
      </c>
      <c r="AW28" s="16" t="s">
        <v>511</v>
      </c>
      <c r="AX28" s="16" t="s">
        <v>511</v>
      </c>
      <c r="AY28" s="16" t="s">
        <v>511</v>
      </c>
      <c r="AZ28" s="16" t="s">
        <v>511</v>
      </c>
      <c r="BA28" s="16" t="s">
        <v>511</v>
      </c>
      <c r="BB28" s="16" t="s">
        <v>511</v>
      </c>
      <c r="BC28" s="16" t="s">
        <v>511</v>
      </c>
      <c r="BD28" s="16" t="s">
        <v>511</v>
      </c>
      <c r="BE28" s="16" t="s">
        <v>511</v>
      </c>
      <c r="BF28" s="16" t="s">
        <v>511</v>
      </c>
      <c r="BG28" s="16" t="s">
        <v>511</v>
      </c>
      <c r="BH28" s="16" t="s">
        <v>511</v>
      </c>
      <c r="BI28" s="16" t="s">
        <v>511</v>
      </c>
      <c r="BJ28" s="16" t="s">
        <v>511</v>
      </c>
      <c r="BK28" s="16" t="s">
        <v>511</v>
      </c>
      <c r="BL28" s="16" t="s">
        <v>511</v>
      </c>
      <c r="BM28" s="16" t="s">
        <v>511</v>
      </c>
      <c r="BN28" s="16" t="s">
        <v>511</v>
      </c>
      <c r="BO28" s="16" t="s">
        <v>511</v>
      </c>
      <c r="BP28" s="16" t="s">
        <v>511</v>
      </c>
      <c r="BQ28" s="16" t="s">
        <v>511</v>
      </c>
      <c r="BR28" s="16" t="s">
        <v>511</v>
      </c>
      <c r="BS28" s="16" t="s">
        <v>511</v>
      </c>
      <c r="BT28" s="16" t="s">
        <v>511</v>
      </c>
      <c r="BU28" s="16" t="s">
        <v>511</v>
      </c>
      <c r="BV28" s="16" t="s">
        <v>511</v>
      </c>
      <c r="BW28" s="16" t="s">
        <v>511</v>
      </c>
      <c r="BX28" s="16" t="s">
        <v>511</v>
      </c>
      <c r="BY28" s="16" t="s">
        <v>511</v>
      </c>
      <c r="BZ28" s="16" t="s">
        <v>511</v>
      </c>
      <c r="CA28" s="16" t="s">
        <v>511</v>
      </c>
      <c r="CB28" s="16" t="s">
        <v>511</v>
      </c>
      <c r="CC28" s="16" t="s">
        <v>511</v>
      </c>
      <c r="CD28" s="16" t="s">
        <v>511</v>
      </c>
      <c r="CE28" s="16" t="s">
        <v>511</v>
      </c>
      <c r="CF28" s="16" t="s">
        <v>511</v>
      </c>
      <c r="CG28" s="16" t="s">
        <v>511</v>
      </c>
      <c r="CH28" s="16" t="s">
        <v>511</v>
      </c>
      <c r="CI28" s="16" t="s">
        <v>511</v>
      </c>
      <c r="CJ28" s="16" t="s">
        <v>511</v>
      </c>
      <c r="CK28" s="16" t="s">
        <v>511</v>
      </c>
      <c r="CL28" s="16" t="s">
        <v>511</v>
      </c>
      <c r="CM28" s="16" t="s">
        <v>511</v>
      </c>
      <c r="CN28" s="16" t="s">
        <v>511</v>
      </c>
      <c r="CO28" s="16" t="s">
        <v>511</v>
      </c>
      <c r="CP28" s="16" t="s">
        <v>511</v>
      </c>
      <c r="CQ28" s="16" t="s">
        <v>511</v>
      </c>
      <c r="CR28" s="16" t="s">
        <v>511</v>
      </c>
      <c r="CS28" s="16" t="s">
        <v>511</v>
      </c>
      <c r="CT28" s="16" t="s">
        <v>511</v>
      </c>
      <c r="CU28" s="16" t="s">
        <v>511</v>
      </c>
      <c r="CV28" s="16" t="s">
        <v>511</v>
      </c>
      <c r="CW28" s="16" t="s">
        <v>511</v>
      </c>
      <c r="CX28" s="16" t="s">
        <v>511</v>
      </c>
      <c r="CY28" s="16" t="s">
        <v>511</v>
      </c>
      <c r="CZ28" s="16" t="s">
        <v>511</v>
      </c>
      <c r="DA28" s="16" t="s">
        <v>511</v>
      </c>
      <c r="DB28" s="16" t="s">
        <v>511</v>
      </c>
      <c r="DC28" s="16" t="s">
        <v>511</v>
      </c>
      <c r="DD28" s="16" t="s">
        <v>511</v>
      </c>
      <c r="DE28" s="16" t="s">
        <v>511</v>
      </c>
      <c r="DF28" s="16" t="s">
        <v>511</v>
      </c>
      <c r="DG28" s="16" t="s">
        <v>511</v>
      </c>
      <c r="DH28" s="16" t="s">
        <v>511</v>
      </c>
      <c r="DI28" s="16" t="s">
        <v>511</v>
      </c>
      <c r="DJ28" s="16" t="s">
        <v>511</v>
      </c>
      <c r="DK28" s="16" t="s">
        <v>511</v>
      </c>
      <c r="DL28" s="16" t="s">
        <v>511</v>
      </c>
      <c r="DM28" s="16" t="s">
        <v>511</v>
      </c>
      <c r="DN28" s="16" t="s">
        <v>511</v>
      </c>
      <c r="DO28" s="16" t="s">
        <v>511</v>
      </c>
      <c r="DP28" s="16" t="s">
        <v>511</v>
      </c>
      <c r="DQ28" s="16" t="s">
        <v>511</v>
      </c>
      <c r="DR28" s="16" t="s">
        <v>511</v>
      </c>
      <c r="DS28" s="16" t="s">
        <v>511</v>
      </c>
      <c r="DT28" s="16" t="s">
        <v>511</v>
      </c>
      <c r="DU28" s="16" t="s">
        <v>511</v>
      </c>
      <c r="DV28" s="16" t="s">
        <v>511</v>
      </c>
      <c r="DW28" s="16" t="s">
        <v>511</v>
      </c>
      <c r="DX28" s="16" t="s">
        <v>511</v>
      </c>
      <c r="DY28" s="16" t="s">
        <v>511</v>
      </c>
      <c r="DZ28" s="16" t="s">
        <v>511</v>
      </c>
      <c r="EA28" s="16" t="s">
        <v>511</v>
      </c>
      <c r="EB28" s="16" t="s">
        <v>511</v>
      </c>
      <c r="EC28" s="16" t="s">
        <v>511</v>
      </c>
      <c r="ED28" s="16" t="s">
        <v>511</v>
      </c>
      <c r="EE28" s="16" t="s">
        <v>511</v>
      </c>
    </row>
    <row r="29" spans="1:135" ht="15" customHeight="1">
      <c r="A29" s="433" t="s">
        <v>501</v>
      </c>
      <c r="B29" s="434"/>
      <c r="C29" s="434"/>
      <c r="D29" s="434" t="s">
        <v>502</v>
      </c>
      <c r="E29" s="434"/>
      <c r="F29" s="435"/>
      <c r="G29" s="245" t="s">
        <v>503</v>
      </c>
      <c r="H29" s="246"/>
      <c r="I29" s="246"/>
      <c r="J29" s="246"/>
      <c r="K29" s="246"/>
      <c r="L29" s="246"/>
      <c r="M29" s="246"/>
      <c r="N29" s="246"/>
      <c r="O29" s="246"/>
      <c r="P29" s="246"/>
      <c r="Q29" s="246"/>
      <c r="R29" s="246"/>
      <c r="S29" s="246"/>
      <c r="T29" s="246"/>
      <c r="U29" s="246"/>
      <c r="V29" s="246"/>
      <c r="W29" s="246"/>
      <c r="X29" s="246"/>
      <c r="Y29" s="246"/>
      <c r="Z29" s="246"/>
      <c r="AA29" s="513"/>
      <c r="AB29" s="747">
        <v>1</v>
      </c>
      <c r="AC29" s="748"/>
      <c r="AD29" s="749"/>
      <c r="AE29" s="753">
        <v>6</v>
      </c>
      <c r="AF29" s="748"/>
      <c r="AG29" s="749"/>
      <c r="AH29" s="753">
        <v>0</v>
      </c>
      <c r="AI29" s="748"/>
      <c r="AJ29" s="754"/>
      <c r="AK29" s="1504">
        <v>608</v>
      </c>
      <c r="AL29" s="1514"/>
      <c r="AM29" s="1514"/>
      <c r="AN29" s="1514"/>
      <c r="AO29" s="1514"/>
      <c r="AP29" s="1514"/>
      <c r="AQ29" s="1514"/>
      <c r="AR29" s="1514"/>
      <c r="AS29" s="1514"/>
      <c r="AT29" s="1514"/>
      <c r="AU29" s="1514"/>
      <c r="AV29" s="1514"/>
      <c r="AW29" s="1504">
        <v>17</v>
      </c>
      <c r="AX29" s="1514"/>
      <c r="AY29" s="1514"/>
      <c r="AZ29" s="1514"/>
      <c r="BA29" s="1514"/>
      <c r="BB29" s="1514"/>
      <c r="BC29" s="1514"/>
      <c r="BD29" s="1514"/>
      <c r="BE29" s="1514"/>
      <c r="BF29" s="1514"/>
      <c r="BG29" s="1514"/>
      <c r="BH29" s="1514"/>
      <c r="BI29" s="347">
        <f>SUM(AK29:BH29)</f>
        <v>625</v>
      </c>
      <c r="BJ29" s="348"/>
      <c r="BK29" s="348"/>
      <c r="BL29" s="348"/>
      <c r="BM29" s="348"/>
      <c r="BN29" s="348"/>
      <c r="BO29" s="348"/>
      <c r="BP29" s="348"/>
      <c r="BQ29" s="348"/>
      <c r="BR29" s="348"/>
      <c r="BS29" s="348"/>
      <c r="BT29" s="348"/>
      <c r="BU29" s="1504">
        <v>1</v>
      </c>
      <c r="BV29" s="1514"/>
      <c r="BW29" s="1514"/>
      <c r="BX29" s="1514"/>
      <c r="BY29" s="1514"/>
      <c r="BZ29" s="1514"/>
      <c r="CA29" s="1514"/>
      <c r="CB29" s="1514"/>
      <c r="CC29" s="1514"/>
      <c r="CD29" s="1514"/>
      <c r="CE29" s="1514"/>
      <c r="CF29" s="1514"/>
      <c r="CG29" s="1504">
        <v>1298724</v>
      </c>
      <c r="CH29" s="1504"/>
      <c r="CI29" s="1504"/>
      <c r="CJ29" s="1504"/>
      <c r="CK29" s="1504"/>
      <c r="CL29" s="1504"/>
      <c r="CM29" s="1504"/>
      <c r="CN29" s="1504"/>
      <c r="CO29" s="1504"/>
      <c r="CP29" s="1504"/>
      <c r="CQ29" s="1504"/>
      <c r="CR29" s="1504"/>
      <c r="CS29" s="1504"/>
      <c r="CT29" s="1504"/>
      <c r="CU29" s="1504"/>
      <c r="CV29" s="796"/>
      <c r="CW29" s="796"/>
      <c r="CX29" s="796"/>
      <c r="CY29" s="796"/>
      <c r="CZ29" s="796"/>
      <c r="DA29" s="796"/>
      <c r="DB29" s="796"/>
      <c r="DC29" s="796"/>
      <c r="DD29" s="796"/>
      <c r="DE29" s="796"/>
      <c r="DF29" s="796"/>
      <c r="DG29" s="796"/>
      <c r="DH29" s="796"/>
      <c r="DI29" s="796"/>
      <c r="DJ29" s="797"/>
      <c r="DK29" s="16" t="s">
        <v>511</v>
      </c>
      <c r="DL29" s="16" t="s">
        <v>511</v>
      </c>
      <c r="DM29" s="16" t="s">
        <v>511</v>
      </c>
      <c r="DN29" s="16" t="s">
        <v>511</v>
      </c>
      <c r="DO29" s="16" t="s">
        <v>511</v>
      </c>
      <c r="DP29" s="16" t="s">
        <v>511</v>
      </c>
      <c r="DQ29" s="16" t="s">
        <v>511</v>
      </c>
      <c r="DR29" s="16" t="s">
        <v>511</v>
      </c>
      <c r="DS29" s="16" t="s">
        <v>511</v>
      </c>
      <c r="DT29" s="16" t="s">
        <v>511</v>
      </c>
      <c r="DU29" s="16" t="s">
        <v>511</v>
      </c>
      <c r="DV29" s="16" t="s">
        <v>511</v>
      </c>
      <c r="DW29" s="16" t="s">
        <v>511</v>
      </c>
      <c r="DX29" s="16" t="s">
        <v>511</v>
      </c>
      <c r="DY29" s="16" t="s">
        <v>511</v>
      </c>
      <c r="DZ29" s="16" t="s">
        <v>511</v>
      </c>
      <c r="EA29" s="16" t="s">
        <v>511</v>
      </c>
      <c r="EB29" s="16" t="s">
        <v>511</v>
      </c>
      <c r="EC29" s="16" t="s">
        <v>511</v>
      </c>
      <c r="ED29" s="16" t="s">
        <v>511</v>
      </c>
      <c r="EE29" s="16" t="s">
        <v>511</v>
      </c>
    </row>
    <row r="30" spans="1:135" ht="15" customHeight="1">
      <c r="A30" s="548"/>
      <c r="B30" s="551"/>
      <c r="C30" s="551"/>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751">
        <v>1</v>
      </c>
      <c r="AC30" s="745"/>
      <c r="AD30" s="746"/>
      <c r="AE30" s="744">
        <v>7</v>
      </c>
      <c r="AF30" s="745"/>
      <c r="AG30" s="746"/>
      <c r="AH30" s="744">
        <v>0</v>
      </c>
      <c r="AI30" s="745"/>
      <c r="AJ30" s="750"/>
      <c r="AK30" s="1511">
        <v>26</v>
      </c>
      <c r="AL30" s="1513"/>
      <c r="AM30" s="1513"/>
      <c r="AN30" s="1513"/>
      <c r="AO30" s="1513"/>
      <c r="AP30" s="1513"/>
      <c r="AQ30" s="1513"/>
      <c r="AR30" s="1513"/>
      <c r="AS30" s="1513"/>
      <c r="AT30" s="1513"/>
      <c r="AU30" s="1513"/>
      <c r="AV30" s="1513"/>
      <c r="AW30" s="1511"/>
      <c r="AX30" s="1513"/>
      <c r="AY30" s="1513"/>
      <c r="AZ30" s="1513"/>
      <c r="BA30" s="1513"/>
      <c r="BB30" s="1513"/>
      <c r="BC30" s="1513"/>
      <c r="BD30" s="1513"/>
      <c r="BE30" s="1513"/>
      <c r="BF30" s="1513"/>
      <c r="BG30" s="1513"/>
      <c r="BH30" s="1513"/>
      <c r="BI30" s="330">
        <f>SUM(AK30:BH30)</f>
        <v>26</v>
      </c>
      <c r="BJ30" s="331"/>
      <c r="BK30" s="331"/>
      <c r="BL30" s="331"/>
      <c r="BM30" s="331"/>
      <c r="BN30" s="331"/>
      <c r="BO30" s="331"/>
      <c r="BP30" s="331"/>
      <c r="BQ30" s="331"/>
      <c r="BR30" s="331"/>
      <c r="BS30" s="331"/>
      <c r="BT30" s="331"/>
      <c r="BU30" s="1511"/>
      <c r="BV30" s="1513"/>
      <c r="BW30" s="1513"/>
      <c r="BX30" s="1513"/>
      <c r="BY30" s="1513"/>
      <c r="BZ30" s="1513"/>
      <c r="CA30" s="1513"/>
      <c r="CB30" s="1513"/>
      <c r="CC30" s="1513"/>
      <c r="CD30" s="1513"/>
      <c r="CE30" s="1513"/>
      <c r="CF30" s="1513"/>
      <c r="CG30" s="1511">
        <v>276316</v>
      </c>
      <c r="CH30" s="1511"/>
      <c r="CI30" s="1511"/>
      <c r="CJ30" s="1511"/>
      <c r="CK30" s="1511"/>
      <c r="CL30" s="1511"/>
      <c r="CM30" s="1511"/>
      <c r="CN30" s="1511"/>
      <c r="CO30" s="1511"/>
      <c r="CP30" s="1511"/>
      <c r="CQ30" s="1511"/>
      <c r="CR30" s="1511"/>
      <c r="CS30" s="1511"/>
      <c r="CT30" s="1511"/>
      <c r="CU30" s="1511"/>
      <c r="CV30" s="769"/>
      <c r="CW30" s="769"/>
      <c r="CX30" s="769"/>
      <c r="CY30" s="769"/>
      <c r="CZ30" s="769"/>
      <c r="DA30" s="769"/>
      <c r="DB30" s="769"/>
      <c r="DC30" s="769"/>
      <c r="DD30" s="769"/>
      <c r="DE30" s="769"/>
      <c r="DF30" s="769"/>
      <c r="DG30" s="769"/>
      <c r="DH30" s="769"/>
      <c r="DI30" s="769"/>
      <c r="DJ30" s="770"/>
      <c r="DK30" s="16" t="s">
        <v>511</v>
      </c>
      <c r="DL30" s="16" t="s">
        <v>511</v>
      </c>
      <c r="DM30" s="16" t="s">
        <v>511</v>
      </c>
      <c r="DN30" s="16" t="s">
        <v>511</v>
      </c>
      <c r="DO30" s="16" t="s">
        <v>511</v>
      </c>
      <c r="DP30" s="16" t="s">
        <v>511</v>
      </c>
      <c r="DQ30" s="16" t="s">
        <v>511</v>
      </c>
      <c r="DR30" s="16" t="s">
        <v>511</v>
      </c>
      <c r="DS30" s="16" t="s">
        <v>511</v>
      </c>
      <c r="DT30" s="16" t="s">
        <v>511</v>
      </c>
      <c r="DU30" s="16" t="s">
        <v>511</v>
      </c>
      <c r="DV30" s="16" t="s">
        <v>511</v>
      </c>
      <c r="DW30" s="16" t="s">
        <v>511</v>
      </c>
      <c r="DX30" s="16" t="s">
        <v>511</v>
      </c>
      <c r="DY30" s="16" t="s">
        <v>511</v>
      </c>
      <c r="DZ30" s="16" t="s">
        <v>511</v>
      </c>
      <c r="EA30" s="16" t="s">
        <v>511</v>
      </c>
      <c r="EB30" s="16" t="s">
        <v>511</v>
      </c>
      <c r="EC30" s="16" t="s">
        <v>511</v>
      </c>
      <c r="ED30" s="16" t="s">
        <v>511</v>
      </c>
      <c r="EE30" s="16" t="s">
        <v>511</v>
      </c>
    </row>
    <row r="31" spans="1:135" ht="15" customHeight="1">
      <c r="A31" s="548"/>
      <c r="B31" s="551"/>
      <c r="C31" s="551"/>
      <c r="D31" s="551"/>
      <c r="E31" s="551"/>
      <c r="F31" s="552"/>
      <c r="G31" s="245" t="s">
        <v>10</v>
      </c>
      <c r="H31" s="246"/>
      <c r="I31" s="246"/>
      <c r="J31" s="246"/>
      <c r="K31" s="246"/>
      <c r="L31" s="246"/>
      <c r="M31" s="246"/>
      <c r="N31" s="246"/>
      <c r="O31" s="246"/>
      <c r="P31" s="246"/>
      <c r="Q31" s="246"/>
      <c r="R31" s="246"/>
      <c r="S31" s="246"/>
      <c r="T31" s="246"/>
      <c r="U31" s="246"/>
      <c r="V31" s="246"/>
      <c r="W31" s="246"/>
      <c r="X31" s="246"/>
      <c r="Y31" s="246"/>
      <c r="Z31" s="246"/>
      <c r="AA31" s="513"/>
      <c r="AB31" s="751">
        <v>1</v>
      </c>
      <c r="AC31" s="745"/>
      <c r="AD31" s="746"/>
      <c r="AE31" s="744">
        <v>8</v>
      </c>
      <c r="AF31" s="745"/>
      <c r="AG31" s="746"/>
      <c r="AH31" s="744">
        <v>0</v>
      </c>
      <c r="AI31" s="745"/>
      <c r="AJ31" s="750"/>
      <c r="AK31" s="1511">
        <v>57</v>
      </c>
      <c r="AL31" s="1513"/>
      <c r="AM31" s="1513"/>
      <c r="AN31" s="1513"/>
      <c r="AO31" s="1513"/>
      <c r="AP31" s="1513"/>
      <c r="AQ31" s="1513"/>
      <c r="AR31" s="1513"/>
      <c r="AS31" s="1513"/>
      <c r="AT31" s="1513"/>
      <c r="AU31" s="1513"/>
      <c r="AV31" s="1513"/>
      <c r="AW31" s="1511"/>
      <c r="AX31" s="1513"/>
      <c r="AY31" s="1513"/>
      <c r="AZ31" s="1513"/>
      <c r="BA31" s="1513"/>
      <c r="BB31" s="1513"/>
      <c r="BC31" s="1513"/>
      <c r="BD31" s="1513"/>
      <c r="BE31" s="1513"/>
      <c r="BF31" s="1513"/>
      <c r="BG31" s="1513"/>
      <c r="BH31" s="1513"/>
      <c r="BI31" s="330">
        <f>SUM(AK31:BH31)</f>
        <v>57</v>
      </c>
      <c r="BJ31" s="331"/>
      <c r="BK31" s="331"/>
      <c r="BL31" s="331"/>
      <c r="BM31" s="331"/>
      <c r="BN31" s="331"/>
      <c r="BO31" s="331"/>
      <c r="BP31" s="331"/>
      <c r="BQ31" s="331"/>
      <c r="BR31" s="331"/>
      <c r="BS31" s="331"/>
      <c r="BT31" s="331"/>
      <c r="BU31" s="1511"/>
      <c r="BV31" s="1513"/>
      <c r="BW31" s="1513"/>
      <c r="BX31" s="1513"/>
      <c r="BY31" s="1513"/>
      <c r="BZ31" s="1513"/>
      <c r="CA31" s="1513"/>
      <c r="CB31" s="1513"/>
      <c r="CC31" s="1513"/>
      <c r="CD31" s="1513"/>
      <c r="CE31" s="1513"/>
      <c r="CF31" s="1513"/>
      <c r="CG31" s="1511">
        <v>1703216</v>
      </c>
      <c r="CH31" s="1511"/>
      <c r="CI31" s="1511"/>
      <c r="CJ31" s="1511"/>
      <c r="CK31" s="1511"/>
      <c r="CL31" s="1511"/>
      <c r="CM31" s="1511"/>
      <c r="CN31" s="1511"/>
      <c r="CO31" s="1511"/>
      <c r="CP31" s="1511"/>
      <c r="CQ31" s="1511"/>
      <c r="CR31" s="1511"/>
      <c r="CS31" s="1511"/>
      <c r="CT31" s="1511"/>
      <c r="CU31" s="1511"/>
      <c r="CV31" s="769"/>
      <c r="CW31" s="769"/>
      <c r="CX31" s="769"/>
      <c r="CY31" s="769"/>
      <c r="CZ31" s="769"/>
      <c r="DA31" s="769"/>
      <c r="DB31" s="769"/>
      <c r="DC31" s="769"/>
      <c r="DD31" s="769"/>
      <c r="DE31" s="769"/>
      <c r="DF31" s="769"/>
      <c r="DG31" s="769"/>
      <c r="DH31" s="769"/>
      <c r="DI31" s="769"/>
      <c r="DJ31" s="770"/>
    </row>
    <row r="32" spans="1:135" ht="15" customHeight="1" thickBot="1">
      <c r="A32" s="436" t="s">
        <v>511</v>
      </c>
      <c r="B32" s="1541"/>
      <c r="C32" s="1541"/>
      <c r="D32" s="437"/>
      <c r="E32" s="437"/>
      <c r="F32" s="438"/>
      <c r="G32" s="245" t="s">
        <v>497</v>
      </c>
      <c r="H32" s="1477"/>
      <c r="I32" s="1477"/>
      <c r="J32" s="1477"/>
      <c r="K32" s="1477"/>
      <c r="L32" s="1477"/>
      <c r="M32" s="1477"/>
      <c r="N32" s="1477"/>
      <c r="O32" s="1477"/>
      <c r="P32" s="1477"/>
      <c r="Q32" s="1477"/>
      <c r="R32" s="1477"/>
      <c r="S32" s="1477"/>
      <c r="T32" s="1477"/>
      <c r="U32" s="1477"/>
      <c r="V32" s="1477"/>
      <c r="W32" s="1477"/>
      <c r="X32" s="1477"/>
      <c r="Y32" s="1477"/>
      <c r="Z32" s="1477"/>
      <c r="AA32" s="1543"/>
      <c r="AB32" s="740">
        <v>1</v>
      </c>
      <c r="AC32" s="741"/>
      <c r="AD32" s="742"/>
      <c r="AE32" s="743">
        <v>9</v>
      </c>
      <c r="AF32" s="741"/>
      <c r="AG32" s="742"/>
      <c r="AH32" s="743">
        <v>0</v>
      </c>
      <c r="AI32" s="741"/>
      <c r="AJ32" s="752"/>
      <c r="AK32" s="484">
        <f>SUM(AK29:AV31)</f>
        <v>691</v>
      </c>
      <c r="AL32" s="571"/>
      <c r="AM32" s="571"/>
      <c r="AN32" s="571"/>
      <c r="AO32" s="571"/>
      <c r="AP32" s="571"/>
      <c r="AQ32" s="571"/>
      <c r="AR32" s="571"/>
      <c r="AS32" s="571"/>
      <c r="AT32" s="571"/>
      <c r="AU32" s="571"/>
      <c r="AV32" s="572"/>
      <c r="AW32" s="484">
        <f>SUM(AW29:BH31)</f>
        <v>17</v>
      </c>
      <c r="AX32" s="571"/>
      <c r="AY32" s="571"/>
      <c r="AZ32" s="571"/>
      <c r="BA32" s="571"/>
      <c r="BB32" s="571"/>
      <c r="BC32" s="571"/>
      <c r="BD32" s="571"/>
      <c r="BE32" s="571"/>
      <c r="BF32" s="571"/>
      <c r="BG32" s="571"/>
      <c r="BH32" s="572"/>
      <c r="BI32" s="484">
        <f>SUM(AK32:BH32)</f>
        <v>708</v>
      </c>
      <c r="BJ32" s="571"/>
      <c r="BK32" s="571"/>
      <c r="BL32" s="571"/>
      <c r="BM32" s="571"/>
      <c r="BN32" s="571"/>
      <c r="BO32" s="571"/>
      <c r="BP32" s="571"/>
      <c r="BQ32" s="571"/>
      <c r="BR32" s="571"/>
      <c r="BS32" s="571"/>
      <c r="BT32" s="572"/>
      <c r="BU32" s="484">
        <f>SUM(BU29:CF31)</f>
        <v>1</v>
      </c>
      <c r="BV32" s="571"/>
      <c r="BW32" s="571"/>
      <c r="BX32" s="571"/>
      <c r="BY32" s="571"/>
      <c r="BZ32" s="571"/>
      <c r="CA32" s="571"/>
      <c r="CB32" s="571"/>
      <c r="CC32" s="571"/>
      <c r="CD32" s="571"/>
      <c r="CE32" s="571"/>
      <c r="CF32" s="572"/>
      <c r="CG32" s="484">
        <f>SUM(CG29:CU31)</f>
        <v>3278256</v>
      </c>
      <c r="CH32" s="485"/>
      <c r="CI32" s="485"/>
      <c r="CJ32" s="485"/>
      <c r="CK32" s="485"/>
      <c r="CL32" s="485"/>
      <c r="CM32" s="485"/>
      <c r="CN32" s="485"/>
      <c r="CO32" s="485"/>
      <c r="CP32" s="485"/>
      <c r="CQ32" s="485"/>
      <c r="CR32" s="485"/>
      <c r="CS32" s="485"/>
      <c r="CT32" s="485"/>
      <c r="CU32" s="486"/>
      <c r="CV32" s="798"/>
      <c r="CW32" s="799"/>
      <c r="CX32" s="799"/>
      <c r="CY32" s="799"/>
      <c r="CZ32" s="799"/>
      <c r="DA32" s="799"/>
      <c r="DB32" s="799"/>
      <c r="DC32" s="799"/>
      <c r="DD32" s="799"/>
      <c r="DE32" s="799"/>
      <c r="DF32" s="799"/>
      <c r="DG32" s="799"/>
      <c r="DH32" s="799"/>
      <c r="DI32" s="799"/>
      <c r="DJ32" s="800"/>
      <c r="DK32" s="16" t="s">
        <v>511</v>
      </c>
      <c r="DL32" s="16" t="s">
        <v>511</v>
      </c>
      <c r="DM32" s="16" t="s">
        <v>511</v>
      </c>
      <c r="DN32" s="16" t="s">
        <v>511</v>
      </c>
      <c r="DO32" s="16" t="s">
        <v>511</v>
      </c>
      <c r="DP32" s="16" t="s">
        <v>511</v>
      </c>
      <c r="DQ32" s="16" t="s">
        <v>511</v>
      </c>
      <c r="DR32" s="16" t="s">
        <v>511</v>
      </c>
      <c r="DS32" s="16" t="s">
        <v>511</v>
      </c>
      <c r="DT32" s="16" t="s">
        <v>511</v>
      </c>
      <c r="DU32" s="16" t="s">
        <v>511</v>
      </c>
      <c r="DV32" s="16" t="s">
        <v>511</v>
      </c>
      <c r="DW32" s="16" t="s">
        <v>511</v>
      </c>
      <c r="DX32" s="16" t="s">
        <v>511</v>
      </c>
      <c r="DY32" s="16" t="s">
        <v>511</v>
      </c>
      <c r="DZ32" s="16" t="s">
        <v>511</v>
      </c>
      <c r="EA32" s="16" t="s">
        <v>511</v>
      </c>
      <c r="EB32" s="16" t="s">
        <v>511</v>
      </c>
      <c r="EC32" s="16" t="s">
        <v>511</v>
      </c>
      <c r="ED32" s="16" t="s">
        <v>511</v>
      </c>
      <c r="EE32" s="16" t="s">
        <v>511</v>
      </c>
    </row>
    <row r="33" spans="1:135" s="17" customFormat="1" ht="15" customHeight="1">
      <c r="A33" s="36"/>
      <c r="B33" s="1544"/>
      <c r="C33" s="1544"/>
      <c r="D33" s="36"/>
      <c r="E33" s="36"/>
      <c r="F33" s="36"/>
      <c r="G33" s="137"/>
      <c r="H33" s="1545"/>
      <c r="I33" s="1545"/>
      <c r="J33" s="1545"/>
      <c r="K33" s="1545"/>
      <c r="L33" s="1545"/>
      <c r="M33" s="1545"/>
      <c r="N33" s="1545"/>
      <c r="O33" s="1545"/>
      <c r="P33" s="1545"/>
      <c r="Q33" s="1545"/>
      <c r="R33" s="1545"/>
      <c r="S33" s="1545"/>
      <c r="T33" s="1545"/>
      <c r="U33" s="1545"/>
      <c r="V33" s="1545"/>
      <c r="W33" s="1545"/>
      <c r="X33" s="1545"/>
      <c r="Y33" s="1545"/>
      <c r="Z33" s="1545"/>
      <c r="AA33" s="1545"/>
      <c r="AB33" s="101"/>
      <c r="AC33" s="101"/>
      <c r="AD33" s="101"/>
      <c r="AE33" s="101"/>
      <c r="AF33" s="47"/>
      <c r="AG33" s="47"/>
      <c r="AH33" s="47"/>
      <c r="AI33" s="47"/>
      <c r="AJ33" s="47"/>
      <c r="AK33" s="143"/>
      <c r="AL33" s="144"/>
      <c r="AM33" s="144"/>
      <c r="AN33" s="144"/>
      <c r="AO33" s="144"/>
      <c r="AP33" s="144"/>
      <c r="AQ33" s="144"/>
      <c r="AR33" s="144"/>
      <c r="AS33" s="144"/>
      <c r="AT33" s="144"/>
      <c r="AU33" s="144"/>
      <c r="AV33" s="144"/>
      <c r="AW33" s="143"/>
      <c r="AX33" s="144"/>
      <c r="AY33" s="144"/>
      <c r="AZ33" s="144"/>
      <c r="BA33" s="144"/>
      <c r="BB33" s="144"/>
      <c r="BC33" s="144"/>
      <c r="BD33" s="144"/>
      <c r="BE33" s="144"/>
      <c r="BF33" s="144"/>
      <c r="BG33" s="144"/>
      <c r="BH33" s="144"/>
      <c r="BI33" s="143"/>
      <c r="BJ33" s="144"/>
      <c r="BK33" s="144"/>
      <c r="BL33" s="144"/>
      <c r="BM33" s="144"/>
      <c r="BN33" s="144"/>
      <c r="BO33" s="144"/>
      <c r="BP33" s="144"/>
      <c r="BQ33" s="144"/>
      <c r="BR33" s="144"/>
      <c r="BS33" s="144"/>
      <c r="BT33" s="144"/>
      <c r="BU33" s="143"/>
      <c r="BV33" s="144"/>
      <c r="BW33" s="144"/>
      <c r="BX33" s="144"/>
      <c r="BY33" s="144"/>
      <c r="BZ33" s="144"/>
      <c r="CA33" s="144"/>
      <c r="CB33" s="144"/>
      <c r="CC33" s="144"/>
      <c r="CD33" s="144"/>
      <c r="CE33" s="144"/>
      <c r="CF33" s="144"/>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row>
    <row r="34" spans="1:135" ht="12.75" customHeight="1">
      <c r="A34" s="755" t="s">
        <v>511</v>
      </c>
      <c r="B34" s="755"/>
      <c r="C34" s="755"/>
      <c r="D34" s="755"/>
      <c r="E34" s="755"/>
      <c r="F34" s="755"/>
      <c r="G34" s="756"/>
      <c r="H34" s="757" t="s">
        <v>504</v>
      </c>
      <c r="I34" s="758"/>
      <c r="J34" s="758"/>
      <c r="K34" s="758"/>
      <c r="L34" s="758"/>
      <c r="M34" s="758"/>
      <c r="N34" s="758"/>
      <c r="O34" s="758"/>
      <c r="P34" s="758"/>
      <c r="Q34" s="758"/>
      <c r="R34" s="758"/>
      <c r="S34" s="758"/>
      <c r="T34" s="758"/>
      <c r="U34" s="758"/>
      <c r="V34" s="758"/>
      <c r="W34" s="758"/>
      <c r="X34" s="758"/>
      <c r="Y34" s="759"/>
      <c r="Z34" s="763" t="s">
        <v>505</v>
      </c>
      <c r="AA34" s="764"/>
      <c r="AB34" s="764"/>
      <c r="AC34" s="764"/>
      <c r="AD34" s="764"/>
      <c r="AE34" s="765"/>
      <c r="AF34" s="739" t="str">
        <f>"第11表　課税標準額段階別"&amp; LEFT(表00!AA1,6) &amp; "分所得割額等に関する調（つづき）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課税標準額段階別平成29年度分所得割額等に関する調（つづき）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c r="BE34" s="739"/>
      <c r="BF34" s="739"/>
      <c r="BG34" s="739"/>
      <c r="BH34" s="739"/>
      <c r="BI34" s="739"/>
      <c r="BJ34" s="739"/>
      <c r="BK34" s="739"/>
      <c r="BL34" s="739"/>
      <c r="BM34" s="739"/>
      <c r="BN34" s="739"/>
      <c r="BO34" s="739"/>
      <c r="BP34" s="739"/>
      <c r="BQ34" s="739"/>
      <c r="BR34" s="739"/>
      <c r="BS34" s="739"/>
      <c r="BT34" s="739"/>
      <c r="BU34" s="739"/>
      <c r="BV34" s="739"/>
      <c r="BW34" s="739"/>
      <c r="BX34" s="739"/>
      <c r="BY34" s="739"/>
      <c r="BZ34" s="739"/>
      <c r="CA34" s="739"/>
      <c r="CB34" s="739"/>
      <c r="CC34" s="739"/>
      <c r="CD34" s="739"/>
      <c r="CE34" s="739"/>
      <c r="CF34" s="739"/>
      <c r="CG34" s="739"/>
      <c r="CH34" s="739"/>
      <c r="CI34" s="739"/>
      <c r="CJ34" s="739"/>
      <c r="CK34" s="739"/>
      <c r="CL34" s="739"/>
      <c r="CM34" s="739"/>
      <c r="CN34" s="739"/>
      <c r="CO34" s="739"/>
      <c r="CP34" s="739"/>
      <c r="CQ34" s="739"/>
      <c r="CR34" s="739"/>
      <c r="CS34" s="739"/>
      <c r="CT34" s="739"/>
      <c r="CU34" s="739"/>
      <c r="CV34" s="739"/>
      <c r="CW34" s="739"/>
      <c r="CX34" s="739"/>
      <c r="CY34" s="779" t="s">
        <v>506</v>
      </c>
      <c r="CZ34" s="779"/>
      <c r="DA34" s="779"/>
      <c r="DB34" s="779"/>
      <c r="DC34" s="779"/>
      <c r="DD34" s="779"/>
      <c r="DE34" s="779"/>
      <c r="DF34" s="779"/>
      <c r="DG34" s="779"/>
      <c r="DH34" s="779"/>
      <c r="DI34" s="779"/>
      <c r="DJ34" s="779"/>
      <c r="DK34" s="290" t="str">
        <f>IF(DK1="","",DK1)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5" ht="12.75" customHeight="1" thickBot="1">
      <c r="A35" s="755"/>
      <c r="B35" s="755"/>
      <c r="C35" s="755"/>
      <c r="D35" s="755"/>
      <c r="E35" s="755"/>
      <c r="F35" s="755"/>
      <c r="G35" s="756"/>
      <c r="H35" s="760"/>
      <c r="I35" s="761"/>
      <c r="J35" s="761"/>
      <c r="K35" s="761"/>
      <c r="L35" s="761"/>
      <c r="M35" s="761"/>
      <c r="N35" s="761"/>
      <c r="O35" s="761"/>
      <c r="P35" s="761"/>
      <c r="Q35" s="761"/>
      <c r="R35" s="761"/>
      <c r="S35" s="761"/>
      <c r="T35" s="761"/>
      <c r="U35" s="761"/>
      <c r="V35" s="761"/>
      <c r="W35" s="761"/>
      <c r="X35" s="761"/>
      <c r="Y35" s="762"/>
      <c r="Z35" s="766"/>
      <c r="AA35" s="767"/>
      <c r="AB35" s="767"/>
      <c r="AC35" s="767"/>
      <c r="AD35" s="767"/>
      <c r="AE35" s="768"/>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39"/>
      <c r="CS35" s="739"/>
      <c r="CT35" s="739"/>
      <c r="CU35" s="739"/>
      <c r="CV35" s="739"/>
      <c r="CW35" s="739"/>
      <c r="CX35" s="739"/>
      <c r="CY35" s="774"/>
      <c r="CZ35" s="774"/>
      <c r="DA35" s="774"/>
      <c r="DB35" s="774"/>
      <c r="DC35" s="774"/>
      <c r="DD35" s="774"/>
      <c r="DE35" s="774"/>
      <c r="DF35" s="774"/>
      <c r="DG35" s="774"/>
      <c r="DH35" s="774"/>
      <c r="DI35" s="774"/>
      <c r="DJ35" s="774"/>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5" ht="25.5" customHeight="1" thickBot="1">
      <c r="A36" s="788"/>
      <c r="B36" s="567"/>
      <c r="C36" s="567"/>
      <c r="D36" s="567"/>
      <c r="E36" s="567"/>
      <c r="F36" s="567"/>
      <c r="G36" s="568"/>
      <c r="H36" s="784">
        <f>IF(H3="","",H3)</f>
        <v>4</v>
      </c>
      <c r="I36" s="785"/>
      <c r="J36" s="786"/>
      <c r="K36" s="784">
        <f>IF(K3="","",K3)</f>
        <v>2</v>
      </c>
      <c r="L36" s="785"/>
      <c r="M36" s="786"/>
      <c r="N36" s="784">
        <f>IF(N3="","",N3)</f>
        <v>2</v>
      </c>
      <c r="O36" s="785"/>
      <c r="P36" s="786"/>
      <c r="Q36" s="784">
        <f>IF(Q3="","",Q3)</f>
        <v>0</v>
      </c>
      <c r="R36" s="785"/>
      <c r="S36" s="786"/>
      <c r="T36" s="784">
        <f>IF(T3="","",T3)</f>
        <v>2</v>
      </c>
      <c r="U36" s="785"/>
      <c r="V36" s="786"/>
      <c r="W36" s="784">
        <f>IF(W3="","",W3)</f>
        <v>9</v>
      </c>
      <c r="X36" s="785"/>
      <c r="Y36" s="786"/>
      <c r="Z36" s="787">
        <v>1</v>
      </c>
      <c r="AA36" s="276"/>
      <c r="AB36" s="277"/>
      <c r="AC36" s="784">
        <v>1</v>
      </c>
      <c r="AD36" s="279"/>
      <c r="AE36" s="280"/>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c r="CF36" s="739"/>
      <c r="CG36" s="739"/>
      <c r="CH36" s="739"/>
      <c r="CI36" s="739"/>
      <c r="CJ36" s="739"/>
      <c r="CK36" s="739"/>
      <c r="CL36" s="739"/>
      <c r="CM36" s="739"/>
      <c r="CN36" s="739"/>
      <c r="CO36" s="739"/>
      <c r="CP36" s="739"/>
      <c r="CQ36" s="739"/>
      <c r="CR36" s="739"/>
      <c r="CS36" s="739"/>
      <c r="CT36" s="739"/>
      <c r="CU36" s="739"/>
      <c r="CV36" s="739"/>
      <c r="CW36" s="739"/>
      <c r="CX36" s="739"/>
      <c r="CY36" s="774" t="s">
        <v>507</v>
      </c>
      <c r="CZ36" s="774"/>
      <c r="DA36" s="774"/>
      <c r="DB36" s="774"/>
      <c r="DC36" s="774"/>
      <c r="DD36" s="774"/>
      <c r="DE36" s="774"/>
      <c r="DF36" s="774"/>
      <c r="DG36" s="774"/>
      <c r="DH36" s="774"/>
      <c r="DI36" s="774"/>
      <c r="DJ36" s="774"/>
      <c r="DK36" s="289" t="str">
        <f>IF(DK3="","",DK3)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5" ht="15" customHeight="1">
      <c r="A37" s="16" t="s">
        <v>511</v>
      </c>
      <c r="B37" s="16" t="s">
        <v>511</v>
      </c>
      <c r="C37" s="16" t="s">
        <v>511</v>
      </c>
      <c r="D37" s="16" t="s">
        <v>511</v>
      </c>
      <c r="E37" s="16" t="s">
        <v>511</v>
      </c>
      <c r="F37" s="16" t="s">
        <v>511</v>
      </c>
      <c r="G37" s="16" t="s">
        <v>511</v>
      </c>
      <c r="H37" s="16" t="s">
        <v>511</v>
      </c>
      <c r="I37" s="16" t="s">
        <v>511</v>
      </c>
      <c r="J37" s="16" t="s">
        <v>511</v>
      </c>
      <c r="K37" s="16" t="s">
        <v>511</v>
      </c>
      <c r="L37" s="16" t="s">
        <v>511</v>
      </c>
      <c r="M37" s="16" t="s">
        <v>511</v>
      </c>
      <c r="N37" s="16" t="s">
        <v>511</v>
      </c>
      <c r="O37" s="16" t="s">
        <v>511</v>
      </c>
      <c r="P37" s="16" t="s">
        <v>511</v>
      </c>
      <c r="Q37" s="16" t="s">
        <v>511</v>
      </c>
      <c r="R37" s="16" t="s">
        <v>511</v>
      </c>
      <c r="S37" s="16" t="s">
        <v>511</v>
      </c>
      <c r="T37" s="16" t="s">
        <v>511</v>
      </c>
      <c r="U37" s="16" t="s">
        <v>511</v>
      </c>
      <c r="V37" s="16" t="s">
        <v>511</v>
      </c>
      <c r="W37" s="16" t="s">
        <v>511</v>
      </c>
      <c r="X37" s="16" t="s">
        <v>511</v>
      </c>
      <c r="Y37" s="16" t="s">
        <v>511</v>
      </c>
      <c r="Z37" s="16" t="s">
        <v>511</v>
      </c>
      <c r="AA37" s="16" t="s">
        <v>511</v>
      </c>
      <c r="AB37" s="16" t="s">
        <v>511</v>
      </c>
      <c r="AC37" s="16" t="s">
        <v>511</v>
      </c>
      <c r="AD37" s="16" t="s">
        <v>511</v>
      </c>
      <c r="AE37" s="16" t="s">
        <v>511</v>
      </c>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39"/>
      <c r="BI37" s="739"/>
      <c r="BJ37" s="739"/>
      <c r="BK37" s="739"/>
      <c r="BL37" s="739"/>
      <c r="BM37" s="739"/>
      <c r="BN37" s="739"/>
      <c r="BO37" s="739"/>
      <c r="BP37" s="739"/>
      <c r="BQ37" s="739"/>
      <c r="BR37" s="739"/>
      <c r="BS37" s="739"/>
      <c r="BT37" s="739"/>
      <c r="BU37" s="739"/>
      <c r="BV37" s="739"/>
      <c r="BW37" s="739"/>
      <c r="BX37" s="739"/>
      <c r="BY37" s="739"/>
      <c r="BZ37" s="739"/>
      <c r="CA37" s="739"/>
      <c r="CB37" s="739"/>
      <c r="CC37" s="739"/>
      <c r="CD37" s="739"/>
      <c r="CE37" s="739"/>
      <c r="CF37" s="739"/>
      <c r="CG37" s="739"/>
      <c r="CH37" s="739"/>
      <c r="CI37" s="739"/>
      <c r="CJ37" s="739"/>
      <c r="CK37" s="739"/>
      <c r="CL37" s="739"/>
      <c r="CM37" s="739"/>
      <c r="CN37" s="739"/>
      <c r="CO37" s="739"/>
      <c r="CP37" s="739"/>
      <c r="CQ37" s="739"/>
      <c r="CR37" s="739"/>
      <c r="CS37" s="739"/>
      <c r="CT37" s="739"/>
      <c r="CU37" s="739"/>
      <c r="CV37" s="739"/>
      <c r="CW37" s="739"/>
      <c r="CX37" s="739"/>
      <c r="CY37" s="16" t="s">
        <v>511</v>
      </c>
      <c r="CZ37" s="16" t="s">
        <v>511</v>
      </c>
      <c r="DA37" s="17" t="s">
        <v>511</v>
      </c>
      <c r="DB37" s="16" t="s">
        <v>511</v>
      </c>
      <c r="DC37" s="16" t="s">
        <v>511</v>
      </c>
      <c r="DD37" s="16" t="s">
        <v>511</v>
      </c>
      <c r="DE37" s="16" t="s">
        <v>511</v>
      </c>
      <c r="DF37" s="17" t="s">
        <v>511</v>
      </c>
      <c r="DG37" s="16" t="s">
        <v>511</v>
      </c>
      <c r="DH37" s="16" t="s">
        <v>511</v>
      </c>
      <c r="DI37" s="16" t="s">
        <v>511</v>
      </c>
      <c r="DJ37" s="16" t="s">
        <v>511</v>
      </c>
      <c r="DK37" s="16" t="s">
        <v>511</v>
      </c>
      <c r="DL37" s="16" t="s">
        <v>511</v>
      </c>
      <c r="DM37" s="16" t="s">
        <v>511</v>
      </c>
      <c r="DN37" s="16" t="s">
        <v>511</v>
      </c>
      <c r="DO37" s="16" t="s">
        <v>511</v>
      </c>
      <c r="DP37" s="16" t="s">
        <v>511</v>
      </c>
      <c r="DQ37" s="16" t="s">
        <v>511</v>
      </c>
      <c r="DR37" s="16" t="s">
        <v>511</v>
      </c>
      <c r="DS37" s="16" t="s">
        <v>511</v>
      </c>
      <c r="DT37" s="16" t="s">
        <v>511</v>
      </c>
      <c r="DU37" s="16" t="s">
        <v>511</v>
      </c>
      <c r="DV37" s="16" t="s">
        <v>511</v>
      </c>
      <c r="DW37" s="16" t="s">
        <v>511</v>
      </c>
      <c r="DX37" s="16" t="s">
        <v>511</v>
      </c>
      <c r="DY37" s="16" t="s">
        <v>511</v>
      </c>
      <c r="DZ37" s="16" t="s">
        <v>511</v>
      </c>
      <c r="EA37" s="16" t="s">
        <v>511</v>
      </c>
      <c r="EB37" s="16" t="s">
        <v>511</v>
      </c>
      <c r="EC37" s="16" t="s">
        <v>511</v>
      </c>
      <c r="ED37" s="16" t="s">
        <v>511</v>
      </c>
      <c r="EE37" s="16" t="s">
        <v>511</v>
      </c>
    </row>
    <row r="38" spans="1:135" ht="15" customHeight="1">
      <c r="A38" s="16" t="s">
        <v>511</v>
      </c>
      <c r="B38" s="16" t="s">
        <v>511</v>
      </c>
      <c r="C38" s="16" t="s">
        <v>511</v>
      </c>
      <c r="D38" s="16" t="s">
        <v>511</v>
      </c>
      <c r="E38" s="16" t="s">
        <v>511</v>
      </c>
      <c r="F38" s="16" t="s">
        <v>511</v>
      </c>
      <c r="G38" s="16" t="s">
        <v>511</v>
      </c>
      <c r="H38" s="16" t="s">
        <v>511</v>
      </c>
      <c r="I38" s="16" t="s">
        <v>511</v>
      </c>
      <c r="J38" s="16" t="s">
        <v>511</v>
      </c>
      <c r="K38" s="16" t="s">
        <v>511</v>
      </c>
      <c r="L38" s="16" t="s">
        <v>511</v>
      </c>
      <c r="M38" s="16" t="s">
        <v>511</v>
      </c>
      <c r="N38" s="16" t="s">
        <v>511</v>
      </c>
      <c r="O38" s="16" t="s">
        <v>511</v>
      </c>
      <c r="P38" s="16" t="s">
        <v>511</v>
      </c>
      <c r="Q38" s="16" t="s">
        <v>511</v>
      </c>
      <c r="R38" s="16" t="s">
        <v>511</v>
      </c>
      <c r="S38" s="16" t="s">
        <v>511</v>
      </c>
      <c r="T38" s="16" t="s">
        <v>511</v>
      </c>
      <c r="U38" s="16" t="s">
        <v>511</v>
      </c>
      <c r="V38" s="16" t="s">
        <v>511</v>
      </c>
      <c r="W38" s="16" t="s">
        <v>511</v>
      </c>
      <c r="X38" s="16" t="s">
        <v>511</v>
      </c>
      <c r="Y38" s="16" t="s">
        <v>511</v>
      </c>
      <c r="Z38" s="154" t="s">
        <v>511</v>
      </c>
      <c r="AA38" s="154" t="s">
        <v>511</v>
      </c>
      <c r="AB38" s="154" t="s">
        <v>511</v>
      </c>
      <c r="AC38" s="154" t="s">
        <v>511</v>
      </c>
      <c r="AD38" s="154" t="s">
        <v>511</v>
      </c>
      <c r="AE38" s="154" t="s">
        <v>511</v>
      </c>
      <c r="AF38" s="154" t="s">
        <v>511</v>
      </c>
      <c r="AG38" s="154" t="s">
        <v>511</v>
      </c>
      <c r="AH38" s="154" t="s">
        <v>511</v>
      </c>
      <c r="AI38" s="154" t="s">
        <v>511</v>
      </c>
      <c r="AJ38" s="154" t="s">
        <v>511</v>
      </c>
      <c r="AK38" s="154" t="s">
        <v>511</v>
      </c>
      <c r="AL38" s="154" t="s">
        <v>511</v>
      </c>
      <c r="AM38" s="154" t="s">
        <v>511</v>
      </c>
      <c r="AN38" s="154" t="s">
        <v>511</v>
      </c>
      <c r="AO38" s="154" t="s">
        <v>511</v>
      </c>
      <c r="AP38" s="154" t="s">
        <v>511</v>
      </c>
      <c r="AQ38" s="154" t="s">
        <v>511</v>
      </c>
      <c r="AR38" s="154" t="s">
        <v>511</v>
      </c>
      <c r="AS38" s="154" t="s">
        <v>511</v>
      </c>
      <c r="AT38" s="154" t="s">
        <v>511</v>
      </c>
      <c r="AU38" s="154" t="s">
        <v>511</v>
      </c>
      <c r="AV38" s="154" t="s">
        <v>511</v>
      </c>
      <c r="AW38" s="154" t="s">
        <v>511</v>
      </c>
      <c r="AX38" s="154" t="s">
        <v>511</v>
      </c>
      <c r="AY38" s="154" t="s">
        <v>511</v>
      </c>
      <c r="AZ38" s="154" t="s">
        <v>511</v>
      </c>
      <c r="BA38" s="154" t="s">
        <v>511</v>
      </c>
      <c r="BB38" s="154" t="s">
        <v>511</v>
      </c>
      <c r="BC38" s="154" t="s">
        <v>511</v>
      </c>
      <c r="BD38" s="154" t="s">
        <v>511</v>
      </c>
      <c r="BE38" s="154" t="s">
        <v>511</v>
      </c>
      <c r="BF38" s="154" t="s">
        <v>511</v>
      </c>
      <c r="BG38" s="154" t="s">
        <v>511</v>
      </c>
      <c r="BH38" s="154" t="s">
        <v>511</v>
      </c>
      <c r="BI38" s="154" t="s">
        <v>511</v>
      </c>
      <c r="BJ38" s="154" t="s">
        <v>511</v>
      </c>
      <c r="BK38" s="154" t="s">
        <v>511</v>
      </c>
      <c r="BL38" s="154" t="s">
        <v>511</v>
      </c>
      <c r="BM38" s="154" t="s">
        <v>511</v>
      </c>
      <c r="BN38" s="154" t="s">
        <v>511</v>
      </c>
      <c r="BO38" s="154" t="s">
        <v>511</v>
      </c>
      <c r="BP38" s="154" t="s">
        <v>511</v>
      </c>
      <c r="BQ38" s="154" t="s">
        <v>511</v>
      </c>
      <c r="BR38" s="154" t="s">
        <v>511</v>
      </c>
      <c r="BS38" s="154" t="s">
        <v>511</v>
      </c>
      <c r="BT38" s="154" t="s">
        <v>511</v>
      </c>
      <c r="BU38" s="154" t="s">
        <v>511</v>
      </c>
      <c r="BV38" s="154" t="s">
        <v>511</v>
      </c>
      <c r="BW38" s="154" t="s">
        <v>511</v>
      </c>
      <c r="BX38" s="154" t="s">
        <v>511</v>
      </c>
      <c r="BY38" s="154" t="s">
        <v>511</v>
      </c>
      <c r="BZ38" s="154" t="s">
        <v>511</v>
      </c>
      <c r="CA38" s="154" t="s">
        <v>511</v>
      </c>
      <c r="CB38" s="154" t="s">
        <v>511</v>
      </c>
      <c r="CC38" s="154" t="s">
        <v>511</v>
      </c>
      <c r="CD38" s="154" t="s">
        <v>511</v>
      </c>
      <c r="CE38" s="154" t="s">
        <v>511</v>
      </c>
      <c r="CF38" s="154" t="s">
        <v>511</v>
      </c>
      <c r="CG38" s="154" t="s">
        <v>511</v>
      </c>
      <c r="CH38" s="154" t="s">
        <v>511</v>
      </c>
      <c r="CI38" s="16" t="s">
        <v>511</v>
      </c>
      <c r="CJ38" s="16" t="s">
        <v>511</v>
      </c>
      <c r="CK38" s="16" t="s">
        <v>511</v>
      </c>
      <c r="CL38" s="16" t="s">
        <v>511</v>
      </c>
      <c r="CM38" s="16" t="s">
        <v>511</v>
      </c>
      <c r="CN38" s="16" t="s">
        <v>511</v>
      </c>
      <c r="CO38" s="16" t="s">
        <v>511</v>
      </c>
      <c r="CP38" s="16" t="s">
        <v>511</v>
      </c>
      <c r="CQ38" s="16" t="s">
        <v>511</v>
      </c>
      <c r="CR38" s="16" t="s">
        <v>511</v>
      </c>
      <c r="CS38" s="16" t="s">
        <v>511</v>
      </c>
      <c r="CT38" s="16" t="s">
        <v>511</v>
      </c>
      <c r="CU38" s="16" t="s">
        <v>511</v>
      </c>
      <c r="CV38" s="16" t="s">
        <v>511</v>
      </c>
      <c r="CW38" s="16" t="s">
        <v>511</v>
      </c>
      <c r="CX38" s="16" t="s">
        <v>511</v>
      </c>
      <c r="CY38" s="16" t="s">
        <v>511</v>
      </c>
      <c r="CZ38" s="16" t="s">
        <v>511</v>
      </c>
      <c r="DA38" s="16" t="s">
        <v>511</v>
      </c>
      <c r="DB38" s="16" t="s">
        <v>511</v>
      </c>
      <c r="DC38" s="16" t="s">
        <v>511</v>
      </c>
      <c r="DD38" s="16" t="s">
        <v>511</v>
      </c>
      <c r="DE38" s="16" t="s">
        <v>511</v>
      </c>
      <c r="DF38" s="16" t="s">
        <v>511</v>
      </c>
      <c r="DG38" s="16" t="s">
        <v>511</v>
      </c>
      <c r="DH38" s="16" t="s">
        <v>511</v>
      </c>
      <c r="DI38" s="16" t="s">
        <v>511</v>
      </c>
      <c r="DJ38" s="16" t="s">
        <v>511</v>
      </c>
      <c r="DK38" s="16" t="s">
        <v>511</v>
      </c>
      <c r="DL38" s="16" t="s">
        <v>511</v>
      </c>
      <c r="DM38" s="16" t="s">
        <v>511</v>
      </c>
      <c r="DN38" s="16" t="s">
        <v>511</v>
      </c>
      <c r="DO38" s="16" t="s">
        <v>511</v>
      </c>
      <c r="DP38" s="16" t="s">
        <v>511</v>
      </c>
      <c r="DQ38" s="16" t="s">
        <v>511</v>
      </c>
      <c r="DR38" s="16" t="s">
        <v>511</v>
      </c>
      <c r="DS38" s="16" t="s">
        <v>511</v>
      </c>
      <c r="DT38" s="16" t="s">
        <v>511</v>
      </c>
      <c r="DU38" s="16" t="s">
        <v>511</v>
      </c>
      <c r="DV38" s="16" t="s">
        <v>511</v>
      </c>
      <c r="DW38" s="16" t="s">
        <v>511</v>
      </c>
      <c r="DX38" s="16" t="s">
        <v>511</v>
      </c>
      <c r="DY38" s="16" t="s">
        <v>511</v>
      </c>
      <c r="DZ38" s="16" t="s">
        <v>511</v>
      </c>
      <c r="EA38" s="16" t="s">
        <v>511</v>
      </c>
      <c r="EB38" s="16" t="s">
        <v>511</v>
      </c>
      <c r="EC38" s="16" t="s">
        <v>511</v>
      </c>
      <c r="ED38" s="16" t="s">
        <v>511</v>
      </c>
      <c r="EE38" s="16" t="s">
        <v>511</v>
      </c>
    </row>
    <row r="39" spans="1:135" ht="15" customHeight="1">
      <c r="A39" s="16" t="s">
        <v>511</v>
      </c>
      <c r="B39" s="16" t="s">
        <v>511</v>
      </c>
      <c r="C39" s="16" t="s">
        <v>511</v>
      </c>
      <c r="D39" s="16" t="s">
        <v>511</v>
      </c>
      <c r="E39" s="16" t="s">
        <v>511</v>
      </c>
      <c r="F39" s="16" t="s">
        <v>511</v>
      </c>
      <c r="G39" s="16" t="s">
        <v>511</v>
      </c>
      <c r="H39" s="16" t="s">
        <v>511</v>
      </c>
      <c r="I39" s="16" t="s">
        <v>511</v>
      </c>
      <c r="J39" s="16" t="s">
        <v>511</v>
      </c>
      <c r="K39" s="16" t="s">
        <v>511</v>
      </c>
      <c r="L39" s="16" t="s">
        <v>511</v>
      </c>
      <c r="M39" s="17" t="s">
        <v>511</v>
      </c>
      <c r="N39" s="16" t="s">
        <v>511</v>
      </c>
      <c r="O39" s="16" t="s">
        <v>511</v>
      </c>
      <c r="P39" s="16" t="s">
        <v>511</v>
      </c>
      <c r="Q39" s="16" t="s">
        <v>511</v>
      </c>
      <c r="R39" s="17" t="s">
        <v>511</v>
      </c>
      <c r="S39" s="16" t="s">
        <v>511</v>
      </c>
      <c r="T39" s="16" t="s">
        <v>511</v>
      </c>
      <c r="U39" s="16" t="s">
        <v>511</v>
      </c>
      <c r="V39" s="16" t="s">
        <v>511</v>
      </c>
      <c r="W39" s="16" t="s">
        <v>511</v>
      </c>
      <c r="X39" s="16" t="s">
        <v>511</v>
      </c>
      <c r="Y39" s="16" t="s">
        <v>511</v>
      </c>
      <c r="Z39" s="16" t="s">
        <v>511</v>
      </c>
      <c r="AA39" s="16" t="s">
        <v>511</v>
      </c>
      <c r="AB39" s="16" t="s">
        <v>511</v>
      </c>
      <c r="AC39" s="16" t="s">
        <v>511</v>
      </c>
      <c r="AD39" s="16" t="s">
        <v>511</v>
      </c>
      <c r="AE39" s="16" t="s">
        <v>511</v>
      </c>
      <c r="AF39" s="16" t="s">
        <v>511</v>
      </c>
      <c r="AG39" s="16" t="s">
        <v>511</v>
      </c>
      <c r="AH39" s="16" t="s">
        <v>511</v>
      </c>
      <c r="AI39" s="16" t="s">
        <v>511</v>
      </c>
      <c r="AJ39" s="16" t="s">
        <v>511</v>
      </c>
      <c r="AK39" s="271" t="s">
        <v>508</v>
      </c>
      <c r="AL39" s="271"/>
      <c r="AM39" s="271"/>
      <c r="AN39" s="271"/>
      <c r="AO39" s="271"/>
      <c r="AP39" s="271"/>
      <c r="AQ39" s="271"/>
      <c r="AR39" s="271"/>
      <c r="AS39" s="271"/>
      <c r="AT39" s="271"/>
      <c r="AU39" s="271"/>
      <c r="AV39" s="271"/>
      <c r="AW39" s="271"/>
      <c r="AX39" s="271"/>
      <c r="AY39" s="271" t="s">
        <v>285</v>
      </c>
      <c r="AZ39" s="271"/>
      <c r="BA39" s="271"/>
      <c r="BB39" s="271"/>
      <c r="BC39" s="271"/>
      <c r="BD39" s="271"/>
      <c r="BE39" s="271"/>
      <c r="BF39" s="271"/>
      <c r="BG39" s="271"/>
      <c r="BH39" s="271"/>
      <c r="BI39" s="271"/>
      <c r="BJ39" s="271"/>
      <c r="BK39" s="271"/>
      <c r="BL39" s="271"/>
      <c r="BM39" s="271" t="s">
        <v>575</v>
      </c>
      <c r="BN39" s="271"/>
      <c r="BO39" s="271"/>
      <c r="BP39" s="271"/>
      <c r="BQ39" s="271"/>
      <c r="BR39" s="271"/>
      <c r="BS39" s="271"/>
      <c r="BT39" s="271"/>
      <c r="BU39" s="271"/>
      <c r="BV39" s="271"/>
      <c r="BW39" s="271"/>
      <c r="BX39" s="271"/>
      <c r="BY39" s="271"/>
      <c r="BZ39" s="271"/>
      <c r="CA39" s="271" t="s">
        <v>524</v>
      </c>
      <c r="CB39" s="271"/>
      <c r="CC39" s="271"/>
      <c r="CD39" s="271"/>
      <c r="CE39" s="271"/>
      <c r="CF39" s="271"/>
      <c r="CG39" s="271"/>
      <c r="CH39" s="271"/>
      <c r="CI39" s="271"/>
      <c r="CJ39" s="271"/>
      <c r="CK39" s="271"/>
      <c r="CL39" s="271"/>
      <c r="CM39" s="271"/>
      <c r="CN39" s="271"/>
      <c r="CO39" s="271" t="s">
        <v>29</v>
      </c>
      <c r="CP39" s="271"/>
      <c r="CQ39" s="271"/>
      <c r="CR39" s="271"/>
      <c r="CS39" s="271"/>
      <c r="CT39" s="271"/>
      <c r="CU39" s="271"/>
      <c r="CV39" s="271"/>
      <c r="CW39" s="271"/>
      <c r="CX39" s="271"/>
      <c r="CY39" s="271"/>
      <c r="CZ39" s="271"/>
      <c r="DA39" s="271"/>
      <c r="DB39" s="271"/>
      <c r="DC39" s="271" t="s">
        <v>318</v>
      </c>
      <c r="DD39" s="271"/>
      <c r="DE39" s="271"/>
      <c r="DF39" s="271"/>
      <c r="DG39" s="271"/>
      <c r="DH39" s="271"/>
      <c r="DI39" s="271"/>
      <c r="DJ39" s="271"/>
      <c r="DK39" s="271"/>
      <c r="DL39" s="271"/>
      <c r="DM39" s="271"/>
      <c r="DN39" s="271"/>
      <c r="DO39" s="271"/>
      <c r="DP39" s="271"/>
      <c r="DQ39" s="271" t="s">
        <v>319</v>
      </c>
      <c r="DR39" s="271"/>
      <c r="DS39" s="271"/>
      <c r="DT39" s="271"/>
      <c r="DU39" s="271"/>
      <c r="DV39" s="271"/>
      <c r="DW39" s="271"/>
      <c r="DX39" s="271"/>
      <c r="DY39" s="271"/>
      <c r="DZ39" s="271"/>
      <c r="EA39" s="271"/>
      <c r="EB39" s="271"/>
      <c r="EC39" s="271"/>
      <c r="ED39" s="271"/>
    </row>
    <row r="40" spans="1:135" ht="15" customHeight="1">
      <c r="A40" s="522" t="s">
        <v>509</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510</v>
      </c>
      <c r="AC40" s="201"/>
      <c r="AD40" s="201"/>
      <c r="AE40" s="201"/>
      <c r="AF40" s="201"/>
      <c r="AG40" s="201"/>
      <c r="AH40" s="201"/>
      <c r="AI40" s="201"/>
      <c r="AJ40" s="202"/>
      <c r="AK40" s="200" t="s">
        <v>102</v>
      </c>
      <c r="AL40" s="201"/>
      <c r="AM40" s="201"/>
      <c r="AN40" s="201"/>
      <c r="AO40" s="201"/>
      <c r="AP40" s="201"/>
      <c r="AQ40" s="201"/>
      <c r="AR40" s="201"/>
      <c r="AS40" s="201"/>
      <c r="AT40" s="201"/>
      <c r="AU40" s="201"/>
      <c r="AV40" s="201"/>
      <c r="AW40" s="201"/>
      <c r="AX40" s="202"/>
      <c r="AY40" s="200" t="s">
        <v>896</v>
      </c>
      <c r="AZ40" s="201"/>
      <c r="BA40" s="201"/>
      <c r="BB40" s="201"/>
      <c r="BC40" s="201"/>
      <c r="BD40" s="201"/>
      <c r="BE40" s="201"/>
      <c r="BF40" s="201"/>
      <c r="BG40" s="201"/>
      <c r="BH40" s="201"/>
      <c r="BI40" s="201"/>
      <c r="BJ40" s="201"/>
      <c r="BK40" s="201"/>
      <c r="BL40" s="202"/>
      <c r="BM40" s="200" t="s">
        <v>897</v>
      </c>
      <c r="BN40" s="201"/>
      <c r="BO40" s="201"/>
      <c r="BP40" s="201"/>
      <c r="BQ40" s="201"/>
      <c r="BR40" s="201"/>
      <c r="BS40" s="201"/>
      <c r="BT40" s="201"/>
      <c r="BU40" s="201"/>
      <c r="BV40" s="201"/>
      <c r="BW40" s="201"/>
      <c r="BX40" s="201"/>
      <c r="BY40" s="201"/>
      <c r="BZ40" s="202"/>
      <c r="CA40" s="200" t="s">
        <v>898</v>
      </c>
      <c r="CB40" s="201"/>
      <c r="CC40" s="201"/>
      <c r="CD40" s="201"/>
      <c r="CE40" s="201"/>
      <c r="CF40" s="201"/>
      <c r="CG40" s="201"/>
      <c r="CH40" s="201"/>
      <c r="CI40" s="201"/>
      <c r="CJ40" s="201"/>
      <c r="CK40" s="201"/>
      <c r="CL40" s="201"/>
      <c r="CM40" s="201"/>
      <c r="CN40" s="202"/>
      <c r="CO40" s="200" t="s">
        <v>899</v>
      </c>
      <c r="CP40" s="201"/>
      <c r="CQ40" s="201"/>
      <c r="CR40" s="201"/>
      <c r="CS40" s="201"/>
      <c r="CT40" s="201"/>
      <c r="CU40" s="201"/>
      <c r="CV40" s="201"/>
      <c r="CW40" s="201"/>
      <c r="CX40" s="201"/>
      <c r="CY40" s="201"/>
      <c r="CZ40" s="201"/>
      <c r="DA40" s="201"/>
      <c r="DB40" s="202"/>
      <c r="DC40" s="200" t="s">
        <v>900</v>
      </c>
      <c r="DD40" s="201"/>
      <c r="DE40" s="201"/>
      <c r="DF40" s="201"/>
      <c r="DG40" s="201"/>
      <c r="DH40" s="201"/>
      <c r="DI40" s="201"/>
      <c r="DJ40" s="201"/>
      <c r="DK40" s="201"/>
      <c r="DL40" s="201"/>
      <c r="DM40" s="201"/>
      <c r="DN40" s="201"/>
      <c r="DO40" s="201"/>
      <c r="DP40" s="202"/>
      <c r="DQ40" s="200" t="s">
        <v>901</v>
      </c>
      <c r="DR40" s="201"/>
      <c r="DS40" s="201"/>
      <c r="DT40" s="201"/>
      <c r="DU40" s="201"/>
      <c r="DV40" s="201"/>
      <c r="DW40" s="201"/>
      <c r="DX40" s="201"/>
      <c r="DY40" s="201"/>
      <c r="DZ40" s="201"/>
      <c r="EA40" s="201"/>
      <c r="EB40" s="201"/>
      <c r="EC40" s="201"/>
      <c r="ED40" s="202"/>
    </row>
    <row r="41" spans="1:135" ht="10.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19"/>
      <c r="AL41" s="220"/>
      <c r="AM41" s="220"/>
      <c r="AN41" s="220"/>
      <c r="AO41" s="220"/>
      <c r="AP41" s="220"/>
      <c r="AQ41" s="220"/>
      <c r="AR41" s="220"/>
      <c r="AS41" s="220"/>
      <c r="AT41" s="220"/>
      <c r="AU41" s="220"/>
      <c r="AV41" s="220"/>
      <c r="AW41" s="220"/>
      <c r="AX41" s="221"/>
      <c r="AY41" s="219"/>
      <c r="AZ41" s="220"/>
      <c r="BA41" s="220"/>
      <c r="BB41" s="220"/>
      <c r="BC41" s="220"/>
      <c r="BD41" s="220"/>
      <c r="BE41" s="220"/>
      <c r="BF41" s="220"/>
      <c r="BG41" s="220"/>
      <c r="BH41" s="220"/>
      <c r="BI41" s="220"/>
      <c r="BJ41" s="220"/>
      <c r="BK41" s="220"/>
      <c r="BL41" s="221"/>
      <c r="BM41" s="219"/>
      <c r="BN41" s="220"/>
      <c r="BO41" s="220"/>
      <c r="BP41" s="220"/>
      <c r="BQ41" s="220"/>
      <c r="BR41" s="220"/>
      <c r="BS41" s="220"/>
      <c r="BT41" s="220"/>
      <c r="BU41" s="220"/>
      <c r="BV41" s="220"/>
      <c r="BW41" s="220"/>
      <c r="BX41" s="220"/>
      <c r="BY41" s="220"/>
      <c r="BZ41" s="221"/>
      <c r="CA41" s="219"/>
      <c r="CB41" s="220"/>
      <c r="CC41" s="220"/>
      <c r="CD41" s="220"/>
      <c r="CE41" s="220"/>
      <c r="CF41" s="220"/>
      <c r="CG41" s="220"/>
      <c r="CH41" s="220"/>
      <c r="CI41" s="220"/>
      <c r="CJ41" s="220"/>
      <c r="CK41" s="220"/>
      <c r="CL41" s="220"/>
      <c r="CM41" s="220"/>
      <c r="CN41" s="221"/>
      <c r="CO41" s="219"/>
      <c r="CP41" s="220"/>
      <c r="CQ41" s="220"/>
      <c r="CR41" s="220"/>
      <c r="CS41" s="220"/>
      <c r="CT41" s="220"/>
      <c r="CU41" s="220"/>
      <c r="CV41" s="220"/>
      <c r="CW41" s="220"/>
      <c r="CX41" s="220"/>
      <c r="CY41" s="220"/>
      <c r="CZ41" s="220"/>
      <c r="DA41" s="220"/>
      <c r="DB41" s="221"/>
      <c r="DC41" s="219"/>
      <c r="DD41" s="220"/>
      <c r="DE41" s="220"/>
      <c r="DF41" s="220"/>
      <c r="DG41" s="220"/>
      <c r="DH41" s="220"/>
      <c r="DI41" s="220"/>
      <c r="DJ41" s="220"/>
      <c r="DK41" s="220"/>
      <c r="DL41" s="220"/>
      <c r="DM41" s="220"/>
      <c r="DN41" s="220"/>
      <c r="DO41" s="220"/>
      <c r="DP41" s="221"/>
      <c r="DQ41" s="219"/>
      <c r="DR41" s="220"/>
      <c r="DS41" s="220"/>
      <c r="DT41" s="220"/>
      <c r="DU41" s="220"/>
      <c r="DV41" s="220"/>
      <c r="DW41" s="220"/>
      <c r="DX41" s="220"/>
      <c r="DY41" s="220"/>
      <c r="DZ41" s="220"/>
      <c r="EA41" s="220"/>
      <c r="EB41" s="220"/>
      <c r="EC41" s="220"/>
      <c r="ED41" s="221"/>
    </row>
    <row r="42" spans="1:135"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0"/>
      <c r="AS42" s="220"/>
      <c r="AT42" s="220"/>
      <c r="AU42" s="220"/>
      <c r="AV42" s="220"/>
      <c r="AW42" s="220"/>
      <c r="AX42" s="221"/>
      <c r="AY42" s="219"/>
      <c r="AZ42" s="220"/>
      <c r="BA42" s="220"/>
      <c r="BB42" s="220"/>
      <c r="BC42" s="220"/>
      <c r="BD42" s="220"/>
      <c r="BE42" s="220"/>
      <c r="BF42" s="220"/>
      <c r="BG42" s="220"/>
      <c r="BH42" s="220"/>
      <c r="BI42" s="220"/>
      <c r="BJ42" s="220"/>
      <c r="BK42" s="220"/>
      <c r="BL42" s="221"/>
      <c r="BM42" s="219"/>
      <c r="BN42" s="220"/>
      <c r="BO42" s="220"/>
      <c r="BP42" s="220"/>
      <c r="BQ42" s="220"/>
      <c r="BR42" s="220"/>
      <c r="BS42" s="220"/>
      <c r="BT42" s="220"/>
      <c r="BU42" s="220"/>
      <c r="BV42" s="220"/>
      <c r="BW42" s="220"/>
      <c r="BX42" s="220"/>
      <c r="BY42" s="220"/>
      <c r="BZ42" s="221"/>
      <c r="CA42" s="219"/>
      <c r="CB42" s="220"/>
      <c r="CC42" s="220"/>
      <c r="CD42" s="220"/>
      <c r="CE42" s="220"/>
      <c r="CF42" s="220"/>
      <c r="CG42" s="220"/>
      <c r="CH42" s="220"/>
      <c r="CI42" s="220"/>
      <c r="CJ42" s="220"/>
      <c r="CK42" s="220"/>
      <c r="CL42" s="220"/>
      <c r="CM42" s="220"/>
      <c r="CN42" s="221"/>
      <c r="CO42" s="219"/>
      <c r="CP42" s="220"/>
      <c r="CQ42" s="220"/>
      <c r="CR42" s="220"/>
      <c r="CS42" s="220"/>
      <c r="CT42" s="220"/>
      <c r="CU42" s="220"/>
      <c r="CV42" s="220"/>
      <c r="CW42" s="220"/>
      <c r="CX42" s="220"/>
      <c r="CY42" s="220"/>
      <c r="CZ42" s="220"/>
      <c r="DA42" s="220"/>
      <c r="DB42" s="221"/>
      <c r="DC42" s="219"/>
      <c r="DD42" s="220"/>
      <c r="DE42" s="220"/>
      <c r="DF42" s="220"/>
      <c r="DG42" s="220"/>
      <c r="DH42" s="220"/>
      <c r="DI42" s="220"/>
      <c r="DJ42" s="220"/>
      <c r="DK42" s="220"/>
      <c r="DL42" s="220"/>
      <c r="DM42" s="220"/>
      <c r="DN42" s="220"/>
      <c r="DO42" s="220"/>
      <c r="DP42" s="221"/>
      <c r="DQ42" s="219"/>
      <c r="DR42" s="220"/>
      <c r="DS42" s="220"/>
      <c r="DT42" s="220"/>
      <c r="DU42" s="220"/>
      <c r="DV42" s="220"/>
      <c r="DW42" s="220"/>
      <c r="DX42" s="220"/>
      <c r="DY42" s="220"/>
      <c r="DZ42" s="220"/>
      <c r="EA42" s="220"/>
      <c r="EB42" s="220"/>
      <c r="EC42" s="220"/>
      <c r="ED42" s="221"/>
    </row>
    <row r="43" spans="1:135"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0"/>
      <c r="AS43" s="220"/>
      <c r="AT43" s="220"/>
      <c r="AU43" s="220"/>
      <c r="AV43" s="220"/>
      <c r="AW43" s="220"/>
      <c r="AX43" s="221"/>
      <c r="AY43" s="219"/>
      <c r="AZ43" s="220"/>
      <c r="BA43" s="220"/>
      <c r="BB43" s="220"/>
      <c r="BC43" s="220"/>
      <c r="BD43" s="220"/>
      <c r="BE43" s="220"/>
      <c r="BF43" s="220"/>
      <c r="BG43" s="220"/>
      <c r="BH43" s="220"/>
      <c r="BI43" s="220"/>
      <c r="BJ43" s="220"/>
      <c r="BK43" s="220"/>
      <c r="BL43" s="221"/>
      <c r="BM43" s="219"/>
      <c r="BN43" s="220"/>
      <c r="BO43" s="220"/>
      <c r="BP43" s="220"/>
      <c r="BQ43" s="220"/>
      <c r="BR43" s="220"/>
      <c r="BS43" s="220"/>
      <c r="BT43" s="220"/>
      <c r="BU43" s="220"/>
      <c r="BV43" s="220"/>
      <c r="BW43" s="220"/>
      <c r="BX43" s="220"/>
      <c r="BY43" s="220"/>
      <c r="BZ43" s="221"/>
      <c r="CA43" s="219"/>
      <c r="CB43" s="220"/>
      <c r="CC43" s="220"/>
      <c r="CD43" s="220"/>
      <c r="CE43" s="220"/>
      <c r="CF43" s="220"/>
      <c r="CG43" s="220"/>
      <c r="CH43" s="220"/>
      <c r="CI43" s="220"/>
      <c r="CJ43" s="220"/>
      <c r="CK43" s="220"/>
      <c r="CL43" s="220"/>
      <c r="CM43" s="220"/>
      <c r="CN43" s="221"/>
      <c r="CO43" s="219"/>
      <c r="CP43" s="220"/>
      <c r="CQ43" s="220"/>
      <c r="CR43" s="220"/>
      <c r="CS43" s="220"/>
      <c r="CT43" s="220"/>
      <c r="CU43" s="220"/>
      <c r="CV43" s="220"/>
      <c r="CW43" s="220"/>
      <c r="CX43" s="220"/>
      <c r="CY43" s="220"/>
      <c r="CZ43" s="220"/>
      <c r="DA43" s="220"/>
      <c r="DB43" s="221"/>
      <c r="DC43" s="219"/>
      <c r="DD43" s="220"/>
      <c r="DE43" s="220"/>
      <c r="DF43" s="220"/>
      <c r="DG43" s="220"/>
      <c r="DH43" s="220"/>
      <c r="DI43" s="220"/>
      <c r="DJ43" s="220"/>
      <c r="DK43" s="220"/>
      <c r="DL43" s="220"/>
      <c r="DM43" s="220"/>
      <c r="DN43" s="220"/>
      <c r="DO43" s="220"/>
      <c r="DP43" s="221"/>
      <c r="DQ43" s="219"/>
      <c r="DR43" s="220"/>
      <c r="DS43" s="220"/>
      <c r="DT43" s="220"/>
      <c r="DU43" s="220"/>
      <c r="DV43" s="220"/>
      <c r="DW43" s="220"/>
      <c r="DX43" s="220"/>
      <c r="DY43" s="220"/>
      <c r="DZ43" s="220"/>
      <c r="EA43" s="220"/>
      <c r="EB43" s="220"/>
      <c r="EC43" s="220"/>
      <c r="ED43" s="221"/>
    </row>
    <row r="44" spans="1:135"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0"/>
      <c r="AS44" s="220"/>
      <c r="AT44" s="220"/>
      <c r="AU44" s="220"/>
      <c r="AV44" s="220"/>
      <c r="AW44" s="220"/>
      <c r="AX44" s="221"/>
      <c r="AY44" s="219"/>
      <c r="AZ44" s="220"/>
      <c r="BA44" s="220"/>
      <c r="BB44" s="220"/>
      <c r="BC44" s="220"/>
      <c r="BD44" s="220"/>
      <c r="BE44" s="220"/>
      <c r="BF44" s="220"/>
      <c r="BG44" s="220"/>
      <c r="BH44" s="220"/>
      <c r="BI44" s="220"/>
      <c r="BJ44" s="220"/>
      <c r="BK44" s="220"/>
      <c r="BL44" s="221"/>
      <c r="BM44" s="219"/>
      <c r="BN44" s="220"/>
      <c r="BO44" s="220"/>
      <c r="BP44" s="220"/>
      <c r="BQ44" s="220"/>
      <c r="BR44" s="220"/>
      <c r="BS44" s="220"/>
      <c r="BT44" s="220"/>
      <c r="BU44" s="220"/>
      <c r="BV44" s="220"/>
      <c r="BW44" s="220"/>
      <c r="BX44" s="220"/>
      <c r="BY44" s="220"/>
      <c r="BZ44" s="221"/>
      <c r="CA44" s="219"/>
      <c r="CB44" s="220"/>
      <c r="CC44" s="220"/>
      <c r="CD44" s="220"/>
      <c r="CE44" s="220"/>
      <c r="CF44" s="220"/>
      <c r="CG44" s="220"/>
      <c r="CH44" s="220"/>
      <c r="CI44" s="220"/>
      <c r="CJ44" s="220"/>
      <c r="CK44" s="220"/>
      <c r="CL44" s="220"/>
      <c r="CM44" s="220"/>
      <c r="CN44" s="221"/>
      <c r="CO44" s="219"/>
      <c r="CP44" s="220"/>
      <c r="CQ44" s="220"/>
      <c r="CR44" s="220"/>
      <c r="CS44" s="220"/>
      <c r="CT44" s="220"/>
      <c r="CU44" s="220"/>
      <c r="CV44" s="220"/>
      <c r="CW44" s="220"/>
      <c r="CX44" s="220"/>
      <c r="CY44" s="220"/>
      <c r="CZ44" s="220"/>
      <c r="DA44" s="220"/>
      <c r="DB44" s="221"/>
      <c r="DC44" s="219"/>
      <c r="DD44" s="220"/>
      <c r="DE44" s="220"/>
      <c r="DF44" s="220"/>
      <c r="DG44" s="220"/>
      <c r="DH44" s="220"/>
      <c r="DI44" s="220"/>
      <c r="DJ44" s="220"/>
      <c r="DK44" s="220"/>
      <c r="DL44" s="220"/>
      <c r="DM44" s="220"/>
      <c r="DN44" s="220"/>
      <c r="DO44" s="220"/>
      <c r="DP44" s="221"/>
      <c r="DQ44" s="219"/>
      <c r="DR44" s="220"/>
      <c r="DS44" s="220"/>
      <c r="DT44" s="220"/>
      <c r="DU44" s="220"/>
      <c r="DV44" s="220"/>
      <c r="DW44" s="220"/>
      <c r="DX44" s="220"/>
      <c r="DY44" s="220"/>
      <c r="DZ44" s="220"/>
      <c r="EA44" s="220"/>
      <c r="EB44" s="220"/>
      <c r="EC44" s="220"/>
      <c r="ED44" s="221"/>
    </row>
    <row r="45" spans="1:135"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413"/>
      <c r="AC45" s="414"/>
      <c r="AD45" s="414"/>
      <c r="AE45" s="414"/>
      <c r="AF45" s="414"/>
      <c r="AG45" s="414"/>
      <c r="AH45" s="414"/>
      <c r="AI45" s="414"/>
      <c r="AJ45" s="415"/>
      <c r="AK45" s="535" t="s">
        <v>175</v>
      </c>
      <c r="AL45" s="536"/>
      <c r="AM45" s="536"/>
      <c r="AN45" s="536"/>
      <c r="AO45" s="536"/>
      <c r="AP45" s="536"/>
      <c r="AQ45" s="536"/>
      <c r="AR45" s="536"/>
      <c r="AS45" s="536"/>
      <c r="AT45" s="536"/>
      <c r="AU45" s="536"/>
      <c r="AV45" s="536"/>
      <c r="AW45" s="536"/>
      <c r="AX45" s="537"/>
      <c r="AY45" s="535" t="s">
        <v>175</v>
      </c>
      <c r="AZ45" s="536"/>
      <c r="BA45" s="536"/>
      <c r="BB45" s="536"/>
      <c r="BC45" s="536"/>
      <c r="BD45" s="536"/>
      <c r="BE45" s="536"/>
      <c r="BF45" s="536"/>
      <c r="BG45" s="536"/>
      <c r="BH45" s="536"/>
      <c r="BI45" s="536"/>
      <c r="BJ45" s="536"/>
      <c r="BK45" s="536"/>
      <c r="BL45" s="537"/>
      <c r="BM45" s="535" t="s">
        <v>175</v>
      </c>
      <c r="BN45" s="536"/>
      <c r="BO45" s="536"/>
      <c r="BP45" s="536"/>
      <c r="BQ45" s="536"/>
      <c r="BR45" s="536"/>
      <c r="BS45" s="536"/>
      <c r="BT45" s="536"/>
      <c r="BU45" s="536"/>
      <c r="BV45" s="536"/>
      <c r="BW45" s="536"/>
      <c r="BX45" s="536"/>
      <c r="BY45" s="536"/>
      <c r="BZ45" s="537"/>
      <c r="CA45" s="535" t="s">
        <v>175</v>
      </c>
      <c r="CB45" s="536"/>
      <c r="CC45" s="536"/>
      <c r="CD45" s="536"/>
      <c r="CE45" s="536"/>
      <c r="CF45" s="536"/>
      <c r="CG45" s="536"/>
      <c r="CH45" s="536"/>
      <c r="CI45" s="536"/>
      <c r="CJ45" s="536"/>
      <c r="CK45" s="536"/>
      <c r="CL45" s="536"/>
      <c r="CM45" s="536"/>
      <c r="CN45" s="537"/>
      <c r="CO45" s="535" t="s">
        <v>175</v>
      </c>
      <c r="CP45" s="536"/>
      <c r="CQ45" s="536"/>
      <c r="CR45" s="536"/>
      <c r="CS45" s="536"/>
      <c r="CT45" s="536"/>
      <c r="CU45" s="536"/>
      <c r="CV45" s="536"/>
      <c r="CW45" s="536"/>
      <c r="CX45" s="536"/>
      <c r="CY45" s="536"/>
      <c r="CZ45" s="536"/>
      <c r="DA45" s="536"/>
      <c r="DB45" s="537"/>
      <c r="DC45" s="535" t="s">
        <v>175</v>
      </c>
      <c r="DD45" s="536"/>
      <c r="DE45" s="536"/>
      <c r="DF45" s="536"/>
      <c r="DG45" s="536"/>
      <c r="DH45" s="536"/>
      <c r="DI45" s="536"/>
      <c r="DJ45" s="536"/>
      <c r="DK45" s="536"/>
      <c r="DL45" s="536"/>
      <c r="DM45" s="536"/>
      <c r="DN45" s="536"/>
      <c r="DO45" s="536"/>
      <c r="DP45" s="537"/>
      <c r="DQ45" s="535" t="s">
        <v>175</v>
      </c>
      <c r="DR45" s="536"/>
      <c r="DS45" s="536"/>
      <c r="DT45" s="536"/>
      <c r="DU45" s="536"/>
      <c r="DV45" s="536"/>
      <c r="DW45" s="536"/>
      <c r="DX45" s="536"/>
      <c r="DY45" s="536"/>
      <c r="DZ45" s="536"/>
      <c r="EA45" s="536"/>
      <c r="EB45" s="536"/>
      <c r="EC45" s="536"/>
      <c r="ED45" s="537"/>
    </row>
    <row r="46" spans="1:135" ht="21.75" customHeight="1">
      <c r="A46" s="433" t="s">
        <v>711</v>
      </c>
      <c r="B46" s="1535"/>
      <c r="C46" s="1535"/>
      <c r="D46" s="1535"/>
      <c r="E46" s="1535"/>
      <c r="F46" s="1536"/>
      <c r="G46" s="245" t="s">
        <v>189</v>
      </c>
      <c r="H46" s="246"/>
      <c r="I46" s="246"/>
      <c r="J46" s="246"/>
      <c r="K46" s="246"/>
      <c r="L46" s="246"/>
      <c r="M46" s="246"/>
      <c r="N46" s="246"/>
      <c r="O46" s="246"/>
      <c r="P46" s="246"/>
      <c r="Q46" s="246"/>
      <c r="R46" s="246"/>
      <c r="S46" s="246"/>
      <c r="T46" s="246"/>
      <c r="U46" s="246"/>
      <c r="V46" s="246"/>
      <c r="W46" s="246"/>
      <c r="X46" s="246"/>
      <c r="Y46" s="246"/>
      <c r="Z46" s="246"/>
      <c r="AA46" s="513"/>
      <c r="AB46" s="747">
        <v>0</v>
      </c>
      <c r="AC46" s="748"/>
      <c r="AD46" s="749"/>
      <c r="AE46" s="753">
        <v>1</v>
      </c>
      <c r="AF46" s="748"/>
      <c r="AG46" s="749"/>
      <c r="AH46" s="753">
        <v>1</v>
      </c>
      <c r="AI46" s="748"/>
      <c r="AJ46" s="754"/>
      <c r="AK46" s="1505">
        <v>1563547</v>
      </c>
      <c r="AL46" s="1506"/>
      <c r="AM46" s="1506"/>
      <c r="AN46" s="1506"/>
      <c r="AO46" s="1506"/>
      <c r="AP46" s="1506"/>
      <c r="AQ46" s="1506"/>
      <c r="AR46" s="1506"/>
      <c r="AS46" s="1506"/>
      <c r="AT46" s="1506"/>
      <c r="AU46" s="1506"/>
      <c r="AV46" s="1506"/>
      <c r="AW46" s="1506"/>
      <c r="AX46" s="1507"/>
      <c r="AY46" s="1483">
        <v>2968</v>
      </c>
      <c r="AZ46" s="1508"/>
      <c r="BA46" s="1508"/>
      <c r="BB46" s="1508"/>
      <c r="BC46" s="1508"/>
      <c r="BD46" s="1508"/>
      <c r="BE46" s="1508"/>
      <c r="BF46" s="1508"/>
      <c r="BG46" s="1508"/>
      <c r="BH46" s="1508"/>
      <c r="BI46" s="1508"/>
      <c r="BJ46" s="1508"/>
      <c r="BK46" s="1508"/>
      <c r="BL46" s="1509"/>
      <c r="BM46" s="1483">
        <v>1067838</v>
      </c>
      <c r="BN46" s="1508"/>
      <c r="BO46" s="1508"/>
      <c r="BP46" s="1508"/>
      <c r="BQ46" s="1508"/>
      <c r="BR46" s="1508"/>
      <c r="BS46" s="1508"/>
      <c r="BT46" s="1508"/>
      <c r="BU46" s="1508"/>
      <c r="BV46" s="1508"/>
      <c r="BW46" s="1508"/>
      <c r="BX46" s="1508"/>
      <c r="BY46" s="1508"/>
      <c r="BZ46" s="1509"/>
      <c r="CA46" s="1483">
        <v>14822</v>
      </c>
      <c r="CB46" s="1508"/>
      <c r="CC46" s="1508"/>
      <c r="CD46" s="1508"/>
      <c r="CE46" s="1508"/>
      <c r="CF46" s="1508"/>
      <c r="CG46" s="1508"/>
      <c r="CH46" s="1508"/>
      <c r="CI46" s="1508"/>
      <c r="CJ46" s="1508"/>
      <c r="CK46" s="1508"/>
      <c r="CL46" s="1508"/>
      <c r="CM46" s="1508"/>
      <c r="CN46" s="1509"/>
      <c r="CO46" s="1480">
        <v>561</v>
      </c>
      <c r="CP46" s="1546"/>
      <c r="CQ46" s="1546"/>
      <c r="CR46" s="1546"/>
      <c r="CS46" s="1546"/>
      <c r="CT46" s="1546"/>
      <c r="CU46" s="1546"/>
      <c r="CV46" s="1546"/>
      <c r="CW46" s="1546"/>
      <c r="CX46" s="1546"/>
      <c r="CY46" s="1546"/>
      <c r="CZ46" s="1546"/>
      <c r="DA46" s="1546"/>
      <c r="DB46" s="1547"/>
      <c r="DC46" s="1480">
        <v>9133</v>
      </c>
      <c r="DD46" s="1546"/>
      <c r="DE46" s="1546"/>
      <c r="DF46" s="1546"/>
      <c r="DG46" s="1546"/>
      <c r="DH46" s="1546"/>
      <c r="DI46" s="1546"/>
      <c r="DJ46" s="1546"/>
      <c r="DK46" s="1546"/>
      <c r="DL46" s="1546"/>
      <c r="DM46" s="1546"/>
      <c r="DN46" s="1546"/>
      <c r="DO46" s="1546"/>
      <c r="DP46" s="1547"/>
      <c r="DQ46" s="1480">
        <v>180971</v>
      </c>
      <c r="DR46" s="1546"/>
      <c r="DS46" s="1546"/>
      <c r="DT46" s="1546"/>
      <c r="DU46" s="1546"/>
      <c r="DV46" s="1546"/>
      <c r="DW46" s="1546"/>
      <c r="DX46" s="1546"/>
      <c r="DY46" s="1546"/>
      <c r="DZ46" s="1546"/>
      <c r="EA46" s="1546"/>
      <c r="EB46" s="1546"/>
      <c r="EC46" s="1546"/>
      <c r="ED46" s="1548"/>
    </row>
    <row r="47" spans="1:135" ht="15" customHeight="1">
      <c r="A47" s="1537"/>
      <c r="B47" s="1538"/>
      <c r="C47" s="1538"/>
      <c r="D47" s="1538"/>
      <c r="E47" s="1538"/>
      <c r="F47" s="1539"/>
      <c r="G47" s="245" t="s">
        <v>190</v>
      </c>
      <c r="H47" s="246"/>
      <c r="I47" s="246"/>
      <c r="J47" s="246"/>
      <c r="K47" s="246"/>
      <c r="L47" s="246"/>
      <c r="M47" s="246"/>
      <c r="N47" s="246"/>
      <c r="O47" s="246"/>
      <c r="P47" s="246"/>
      <c r="Q47" s="246"/>
      <c r="R47" s="246"/>
      <c r="S47" s="246"/>
      <c r="T47" s="246"/>
      <c r="U47" s="246"/>
      <c r="V47" s="246"/>
      <c r="W47" s="246"/>
      <c r="X47" s="246"/>
      <c r="Y47" s="246"/>
      <c r="Z47" s="246"/>
      <c r="AA47" s="513"/>
      <c r="AB47" s="751">
        <v>0</v>
      </c>
      <c r="AC47" s="745"/>
      <c r="AD47" s="746"/>
      <c r="AE47" s="744">
        <v>2</v>
      </c>
      <c r="AF47" s="745"/>
      <c r="AG47" s="746"/>
      <c r="AH47" s="744">
        <v>1</v>
      </c>
      <c r="AI47" s="745"/>
      <c r="AJ47" s="750"/>
      <c r="AK47" s="1518">
        <v>683429</v>
      </c>
      <c r="AL47" s="1519"/>
      <c r="AM47" s="1519"/>
      <c r="AN47" s="1519"/>
      <c r="AO47" s="1519"/>
      <c r="AP47" s="1519"/>
      <c r="AQ47" s="1519"/>
      <c r="AR47" s="1519"/>
      <c r="AS47" s="1519"/>
      <c r="AT47" s="1519"/>
      <c r="AU47" s="1519"/>
      <c r="AV47" s="1519"/>
      <c r="AW47" s="1519"/>
      <c r="AX47" s="1520"/>
      <c r="AY47" s="1487">
        <v>2442</v>
      </c>
      <c r="AZ47" s="1493"/>
      <c r="BA47" s="1493"/>
      <c r="BB47" s="1493"/>
      <c r="BC47" s="1493"/>
      <c r="BD47" s="1493"/>
      <c r="BE47" s="1493"/>
      <c r="BF47" s="1493"/>
      <c r="BG47" s="1493"/>
      <c r="BH47" s="1493"/>
      <c r="BI47" s="1493"/>
      <c r="BJ47" s="1493"/>
      <c r="BK47" s="1493"/>
      <c r="BL47" s="1512"/>
      <c r="BM47" s="1487">
        <v>2036</v>
      </c>
      <c r="BN47" s="1493"/>
      <c r="BO47" s="1493"/>
      <c r="BP47" s="1493"/>
      <c r="BQ47" s="1493"/>
      <c r="BR47" s="1493"/>
      <c r="BS47" s="1493"/>
      <c r="BT47" s="1493"/>
      <c r="BU47" s="1493"/>
      <c r="BV47" s="1493"/>
      <c r="BW47" s="1493"/>
      <c r="BX47" s="1493"/>
      <c r="BY47" s="1493"/>
      <c r="BZ47" s="1512"/>
      <c r="CA47" s="1518">
        <v>23991</v>
      </c>
      <c r="CB47" s="1519"/>
      <c r="CC47" s="1519"/>
      <c r="CD47" s="1519"/>
      <c r="CE47" s="1519"/>
      <c r="CF47" s="1519"/>
      <c r="CG47" s="1519"/>
      <c r="CH47" s="1519"/>
      <c r="CI47" s="1519"/>
      <c r="CJ47" s="1519"/>
      <c r="CK47" s="1519"/>
      <c r="CL47" s="1519"/>
      <c r="CM47" s="1519"/>
      <c r="CN47" s="1519"/>
      <c r="CO47" s="1487">
        <v>5521</v>
      </c>
      <c r="CP47" s="1493"/>
      <c r="CQ47" s="1493"/>
      <c r="CR47" s="1493"/>
      <c r="CS47" s="1493"/>
      <c r="CT47" s="1493"/>
      <c r="CU47" s="1493"/>
      <c r="CV47" s="1493"/>
      <c r="CW47" s="1493"/>
      <c r="CX47" s="1493"/>
      <c r="CY47" s="1493"/>
      <c r="CZ47" s="1493"/>
      <c r="DA47" s="1493"/>
      <c r="DB47" s="1493"/>
      <c r="DC47" s="1487">
        <v>2918</v>
      </c>
      <c r="DD47" s="1493"/>
      <c r="DE47" s="1493"/>
      <c r="DF47" s="1493"/>
      <c r="DG47" s="1493"/>
      <c r="DH47" s="1493"/>
      <c r="DI47" s="1493"/>
      <c r="DJ47" s="1493"/>
      <c r="DK47" s="1493"/>
      <c r="DL47" s="1493"/>
      <c r="DM47" s="1493"/>
      <c r="DN47" s="1493"/>
      <c r="DO47" s="1493"/>
      <c r="DP47" s="1493"/>
      <c r="DQ47" s="1487">
        <v>158344</v>
      </c>
      <c r="DR47" s="1493"/>
      <c r="DS47" s="1493"/>
      <c r="DT47" s="1493"/>
      <c r="DU47" s="1493"/>
      <c r="DV47" s="1493"/>
      <c r="DW47" s="1493"/>
      <c r="DX47" s="1493"/>
      <c r="DY47" s="1493"/>
      <c r="DZ47" s="1493"/>
      <c r="EA47" s="1493"/>
      <c r="EB47" s="1493"/>
      <c r="EC47" s="1493"/>
      <c r="ED47" s="1494"/>
    </row>
    <row r="48" spans="1:135" ht="15" customHeight="1">
      <c r="A48" s="1537"/>
      <c r="B48" s="1538"/>
      <c r="C48" s="1538"/>
      <c r="D48" s="1538"/>
      <c r="E48" s="1538"/>
      <c r="F48" s="1539"/>
      <c r="G48" s="245" t="s">
        <v>191</v>
      </c>
      <c r="H48" s="246"/>
      <c r="I48" s="246"/>
      <c r="J48" s="246"/>
      <c r="K48" s="246"/>
      <c r="L48" s="246"/>
      <c r="M48" s="246"/>
      <c r="N48" s="246"/>
      <c r="O48" s="246"/>
      <c r="P48" s="246"/>
      <c r="Q48" s="246"/>
      <c r="R48" s="246"/>
      <c r="S48" s="246"/>
      <c r="T48" s="246"/>
      <c r="U48" s="246"/>
      <c r="V48" s="246"/>
      <c r="W48" s="246"/>
      <c r="X48" s="246"/>
      <c r="Y48" s="246"/>
      <c r="Z48" s="246"/>
      <c r="AA48" s="513"/>
      <c r="AB48" s="751">
        <v>0</v>
      </c>
      <c r="AC48" s="745"/>
      <c r="AD48" s="746"/>
      <c r="AE48" s="744">
        <v>3</v>
      </c>
      <c r="AF48" s="745"/>
      <c r="AG48" s="746"/>
      <c r="AH48" s="744">
        <v>1</v>
      </c>
      <c r="AI48" s="745"/>
      <c r="AJ48" s="750"/>
      <c r="AK48" s="1518">
        <v>418924</v>
      </c>
      <c r="AL48" s="1519"/>
      <c r="AM48" s="1519"/>
      <c r="AN48" s="1519"/>
      <c r="AO48" s="1519"/>
      <c r="AP48" s="1519"/>
      <c r="AQ48" s="1519"/>
      <c r="AR48" s="1519"/>
      <c r="AS48" s="1519"/>
      <c r="AT48" s="1519"/>
      <c r="AU48" s="1519"/>
      <c r="AV48" s="1519"/>
      <c r="AW48" s="1519"/>
      <c r="AX48" s="1520"/>
      <c r="AY48" s="1487">
        <v>2627</v>
      </c>
      <c r="AZ48" s="1493"/>
      <c r="BA48" s="1493"/>
      <c r="BB48" s="1493"/>
      <c r="BC48" s="1493"/>
      <c r="BD48" s="1493"/>
      <c r="BE48" s="1493"/>
      <c r="BF48" s="1493"/>
      <c r="BG48" s="1493"/>
      <c r="BH48" s="1493"/>
      <c r="BI48" s="1493"/>
      <c r="BJ48" s="1493"/>
      <c r="BK48" s="1493"/>
      <c r="BL48" s="1512"/>
      <c r="BM48" s="1487">
        <v>96107</v>
      </c>
      <c r="BN48" s="1493"/>
      <c r="BO48" s="1493"/>
      <c r="BP48" s="1493"/>
      <c r="BQ48" s="1493"/>
      <c r="BR48" s="1493"/>
      <c r="BS48" s="1493"/>
      <c r="BT48" s="1493"/>
      <c r="BU48" s="1493"/>
      <c r="BV48" s="1493"/>
      <c r="BW48" s="1493"/>
      <c r="BX48" s="1493"/>
      <c r="BY48" s="1493"/>
      <c r="BZ48" s="1512"/>
      <c r="CA48" s="1518">
        <v>26033</v>
      </c>
      <c r="CB48" s="1519"/>
      <c r="CC48" s="1519"/>
      <c r="CD48" s="1519"/>
      <c r="CE48" s="1519"/>
      <c r="CF48" s="1519"/>
      <c r="CG48" s="1519"/>
      <c r="CH48" s="1519"/>
      <c r="CI48" s="1519"/>
      <c r="CJ48" s="1519"/>
      <c r="CK48" s="1519"/>
      <c r="CL48" s="1519"/>
      <c r="CM48" s="1519"/>
      <c r="CN48" s="1520"/>
      <c r="CO48" s="1487">
        <v>1499</v>
      </c>
      <c r="CP48" s="1493"/>
      <c r="CQ48" s="1493"/>
      <c r="CR48" s="1493"/>
      <c r="CS48" s="1493"/>
      <c r="CT48" s="1493"/>
      <c r="CU48" s="1493"/>
      <c r="CV48" s="1493"/>
      <c r="CW48" s="1493"/>
      <c r="CX48" s="1493"/>
      <c r="CY48" s="1493"/>
      <c r="CZ48" s="1493"/>
      <c r="DA48" s="1493"/>
      <c r="DB48" s="1512"/>
      <c r="DC48" s="1487">
        <v>3981</v>
      </c>
      <c r="DD48" s="1493"/>
      <c r="DE48" s="1493"/>
      <c r="DF48" s="1493"/>
      <c r="DG48" s="1493"/>
      <c r="DH48" s="1493"/>
      <c r="DI48" s="1493"/>
      <c r="DJ48" s="1493"/>
      <c r="DK48" s="1493"/>
      <c r="DL48" s="1493"/>
      <c r="DM48" s="1493"/>
      <c r="DN48" s="1493"/>
      <c r="DO48" s="1493"/>
      <c r="DP48" s="1512"/>
      <c r="DQ48" s="1487">
        <v>107271</v>
      </c>
      <c r="DR48" s="1493"/>
      <c r="DS48" s="1493"/>
      <c r="DT48" s="1493"/>
      <c r="DU48" s="1493"/>
      <c r="DV48" s="1493"/>
      <c r="DW48" s="1493"/>
      <c r="DX48" s="1493"/>
      <c r="DY48" s="1493"/>
      <c r="DZ48" s="1493"/>
      <c r="EA48" s="1493"/>
      <c r="EB48" s="1493"/>
      <c r="EC48" s="1493"/>
      <c r="ED48" s="1494"/>
    </row>
    <row r="49" spans="1:134" ht="15" customHeight="1">
      <c r="A49" s="1537"/>
      <c r="B49" s="1538"/>
      <c r="C49" s="1538"/>
      <c r="D49" s="1538"/>
      <c r="E49" s="1538"/>
      <c r="F49" s="1539"/>
      <c r="G49" s="245" t="s">
        <v>192</v>
      </c>
      <c r="H49" s="246"/>
      <c r="I49" s="246"/>
      <c r="J49" s="246"/>
      <c r="K49" s="246"/>
      <c r="L49" s="246"/>
      <c r="M49" s="246"/>
      <c r="N49" s="246"/>
      <c r="O49" s="246"/>
      <c r="P49" s="246"/>
      <c r="Q49" s="246"/>
      <c r="R49" s="246"/>
      <c r="S49" s="246"/>
      <c r="T49" s="246"/>
      <c r="U49" s="246"/>
      <c r="V49" s="246"/>
      <c r="W49" s="246"/>
      <c r="X49" s="246"/>
      <c r="Y49" s="246"/>
      <c r="Z49" s="246"/>
      <c r="AA49" s="513"/>
      <c r="AB49" s="751">
        <v>0</v>
      </c>
      <c r="AC49" s="745"/>
      <c r="AD49" s="746"/>
      <c r="AE49" s="744">
        <v>4</v>
      </c>
      <c r="AF49" s="745"/>
      <c r="AG49" s="746"/>
      <c r="AH49" s="744">
        <v>1</v>
      </c>
      <c r="AI49" s="745"/>
      <c r="AJ49" s="750"/>
      <c r="AK49" s="1518">
        <v>249163</v>
      </c>
      <c r="AL49" s="1519"/>
      <c r="AM49" s="1519"/>
      <c r="AN49" s="1519"/>
      <c r="AO49" s="1519"/>
      <c r="AP49" s="1519"/>
      <c r="AQ49" s="1519"/>
      <c r="AR49" s="1519"/>
      <c r="AS49" s="1519"/>
      <c r="AT49" s="1519"/>
      <c r="AU49" s="1519"/>
      <c r="AV49" s="1519"/>
      <c r="AW49" s="1519"/>
      <c r="AX49" s="1520"/>
      <c r="AY49" s="1487">
        <v>3044</v>
      </c>
      <c r="AZ49" s="1493"/>
      <c r="BA49" s="1493"/>
      <c r="BB49" s="1493"/>
      <c r="BC49" s="1493"/>
      <c r="BD49" s="1493"/>
      <c r="BE49" s="1493"/>
      <c r="BF49" s="1493"/>
      <c r="BG49" s="1493"/>
      <c r="BH49" s="1493"/>
      <c r="BI49" s="1493"/>
      <c r="BJ49" s="1493"/>
      <c r="BK49" s="1493"/>
      <c r="BL49" s="1512"/>
      <c r="BM49" s="1487">
        <v>16469</v>
      </c>
      <c r="BN49" s="1493"/>
      <c r="BO49" s="1493"/>
      <c r="BP49" s="1493"/>
      <c r="BQ49" s="1493"/>
      <c r="BR49" s="1493"/>
      <c r="BS49" s="1493"/>
      <c r="BT49" s="1493"/>
      <c r="BU49" s="1493"/>
      <c r="BV49" s="1493"/>
      <c r="BW49" s="1493"/>
      <c r="BX49" s="1493"/>
      <c r="BY49" s="1493"/>
      <c r="BZ49" s="1512"/>
      <c r="CA49" s="1518">
        <v>7898</v>
      </c>
      <c r="CB49" s="1519"/>
      <c r="CC49" s="1519"/>
      <c r="CD49" s="1519"/>
      <c r="CE49" s="1519"/>
      <c r="CF49" s="1519"/>
      <c r="CG49" s="1519"/>
      <c r="CH49" s="1519"/>
      <c r="CI49" s="1519"/>
      <c r="CJ49" s="1519"/>
      <c r="CK49" s="1519"/>
      <c r="CL49" s="1519"/>
      <c r="CM49" s="1519"/>
      <c r="CN49" s="1520"/>
      <c r="CO49" s="1487">
        <v>4724</v>
      </c>
      <c r="CP49" s="1493"/>
      <c r="CQ49" s="1493"/>
      <c r="CR49" s="1493"/>
      <c r="CS49" s="1493"/>
      <c r="CT49" s="1493"/>
      <c r="CU49" s="1493"/>
      <c r="CV49" s="1493"/>
      <c r="CW49" s="1493"/>
      <c r="CX49" s="1493"/>
      <c r="CY49" s="1493"/>
      <c r="CZ49" s="1493"/>
      <c r="DA49" s="1493"/>
      <c r="DB49" s="1512"/>
      <c r="DC49" s="1487">
        <v>8806</v>
      </c>
      <c r="DD49" s="1493"/>
      <c r="DE49" s="1493"/>
      <c r="DF49" s="1493"/>
      <c r="DG49" s="1493"/>
      <c r="DH49" s="1493"/>
      <c r="DI49" s="1493"/>
      <c r="DJ49" s="1493"/>
      <c r="DK49" s="1493"/>
      <c r="DL49" s="1493"/>
      <c r="DM49" s="1493"/>
      <c r="DN49" s="1493"/>
      <c r="DO49" s="1493"/>
      <c r="DP49" s="1512"/>
      <c r="DQ49" s="1487">
        <v>80915</v>
      </c>
      <c r="DR49" s="1493"/>
      <c r="DS49" s="1493"/>
      <c r="DT49" s="1493"/>
      <c r="DU49" s="1493"/>
      <c r="DV49" s="1493"/>
      <c r="DW49" s="1493"/>
      <c r="DX49" s="1493"/>
      <c r="DY49" s="1493"/>
      <c r="DZ49" s="1493"/>
      <c r="EA49" s="1493"/>
      <c r="EB49" s="1493"/>
      <c r="EC49" s="1493"/>
      <c r="ED49" s="1494"/>
    </row>
    <row r="50" spans="1:134" ht="15" customHeight="1">
      <c r="A50" s="1537"/>
      <c r="B50" s="1538"/>
      <c r="C50" s="1538"/>
      <c r="D50" s="1538"/>
      <c r="E50" s="1538"/>
      <c r="F50" s="1539"/>
      <c r="G50" s="245" t="s">
        <v>492</v>
      </c>
      <c r="H50" s="246"/>
      <c r="I50" s="246"/>
      <c r="J50" s="246"/>
      <c r="K50" s="246"/>
      <c r="L50" s="246"/>
      <c r="M50" s="246"/>
      <c r="N50" s="246"/>
      <c r="O50" s="246"/>
      <c r="P50" s="246"/>
      <c r="Q50" s="246"/>
      <c r="R50" s="246"/>
      <c r="S50" s="246"/>
      <c r="T50" s="246"/>
      <c r="U50" s="246"/>
      <c r="V50" s="246"/>
      <c r="W50" s="246"/>
      <c r="X50" s="246"/>
      <c r="Y50" s="246"/>
      <c r="Z50" s="246"/>
      <c r="AA50" s="513"/>
      <c r="AB50" s="751">
        <v>0</v>
      </c>
      <c r="AC50" s="745"/>
      <c r="AD50" s="746"/>
      <c r="AE50" s="744">
        <v>5</v>
      </c>
      <c r="AF50" s="745"/>
      <c r="AG50" s="746"/>
      <c r="AH50" s="744">
        <v>1</v>
      </c>
      <c r="AI50" s="745"/>
      <c r="AJ50" s="750"/>
      <c r="AK50" s="1518">
        <v>154351</v>
      </c>
      <c r="AL50" s="1519"/>
      <c r="AM50" s="1519"/>
      <c r="AN50" s="1519"/>
      <c r="AO50" s="1519"/>
      <c r="AP50" s="1519"/>
      <c r="AQ50" s="1519"/>
      <c r="AR50" s="1519"/>
      <c r="AS50" s="1519"/>
      <c r="AT50" s="1519"/>
      <c r="AU50" s="1519"/>
      <c r="AV50" s="1519"/>
      <c r="AW50" s="1519"/>
      <c r="AX50" s="1520"/>
      <c r="AY50" s="1487">
        <v>2407</v>
      </c>
      <c r="AZ50" s="1493"/>
      <c r="BA50" s="1493"/>
      <c r="BB50" s="1493"/>
      <c r="BC50" s="1493"/>
      <c r="BD50" s="1493"/>
      <c r="BE50" s="1493"/>
      <c r="BF50" s="1493"/>
      <c r="BG50" s="1493"/>
      <c r="BH50" s="1493"/>
      <c r="BI50" s="1493"/>
      <c r="BJ50" s="1493"/>
      <c r="BK50" s="1493"/>
      <c r="BL50" s="1512"/>
      <c r="BM50" s="1487">
        <v>3820</v>
      </c>
      <c r="BN50" s="1493"/>
      <c r="BO50" s="1493"/>
      <c r="BP50" s="1493"/>
      <c r="BQ50" s="1493"/>
      <c r="BR50" s="1493"/>
      <c r="BS50" s="1493"/>
      <c r="BT50" s="1493"/>
      <c r="BU50" s="1493"/>
      <c r="BV50" s="1493"/>
      <c r="BW50" s="1493"/>
      <c r="BX50" s="1493"/>
      <c r="BY50" s="1493"/>
      <c r="BZ50" s="1512"/>
      <c r="CA50" s="1518">
        <v>3258</v>
      </c>
      <c r="CB50" s="1519"/>
      <c r="CC50" s="1519"/>
      <c r="CD50" s="1519"/>
      <c r="CE50" s="1519"/>
      <c r="CF50" s="1519"/>
      <c r="CG50" s="1519"/>
      <c r="CH50" s="1519"/>
      <c r="CI50" s="1519"/>
      <c r="CJ50" s="1519"/>
      <c r="CK50" s="1519"/>
      <c r="CL50" s="1519"/>
      <c r="CM50" s="1519"/>
      <c r="CN50" s="1520"/>
      <c r="CO50" s="1487">
        <v>602</v>
      </c>
      <c r="CP50" s="1493"/>
      <c r="CQ50" s="1493"/>
      <c r="CR50" s="1493"/>
      <c r="CS50" s="1493"/>
      <c r="CT50" s="1493"/>
      <c r="CU50" s="1493"/>
      <c r="CV50" s="1493"/>
      <c r="CW50" s="1493"/>
      <c r="CX50" s="1493"/>
      <c r="CY50" s="1493"/>
      <c r="CZ50" s="1493"/>
      <c r="DA50" s="1493"/>
      <c r="DB50" s="1512"/>
      <c r="DC50" s="1487">
        <v>16785</v>
      </c>
      <c r="DD50" s="1493"/>
      <c r="DE50" s="1493"/>
      <c r="DF50" s="1493"/>
      <c r="DG50" s="1493"/>
      <c r="DH50" s="1493"/>
      <c r="DI50" s="1493"/>
      <c r="DJ50" s="1493"/>
      <c r="DK50" s="1493"/>
      <c r="DL50" s="1493"/>
      <c r="DM50" s="1493"/>
      <c r="DN50" s="1493"/>
      <c r="DO50" s="1493"/>
      <c r="DP50" s="1512"/>
      <c r="DQ50" s="1487">
        <v>73749</v>
      </c>
      <c r="DR50" s="1493"/>
      <c r="DS50" s="1493"/>
      <c r="DT50" s="1493"/>
      <c r="DU50" s="1493"/>
      <c r="DV50" s="1493"/>
      <c r="DW50" s="1493"/>
      <c r="DX50" s="1493"/>
      <c r="DY50" s="1493"/>
      <c r="DZ50" s="1493"/>
      <c r="EA50" s="1493"/>
      <c r="EB50" s="1493"/>
      <c r="EC50" s="1493"/>
      <c r="ED50" s="1494"/>
    </row>
    <row r="51" spans="1:134" ht="15" customHeight="1">
      <c r="A51" s="1537"/>
      <c r="B51" s="1538"/>
      <c r="C51" s="1538"/>
      <c r="D51" s="1538"/>
      <c r="E51" s="1538"/>
      <c r="F51" s="1539"/>
      <c r="G51" s="245" t="s">
        <v>493</v>
      </c>
      <c r="H51" s="246"/>
      <c r="I51" s="246"/>
      <c r="J51" s="246"/>
      <c r="K51" s="246"/>
      <c r="L51" s="246"/>
      <c r="M51" s="246"/>
      <c r="N51" s="246"/>
      <c r="O51" s="246"/>
      <c r="P51" s="246"/>
      <c r="Q51" s="246"/>
      <c r="R51" s="246"/>
      <c r="S51" s="246"/>
      <c r="T51" s="246"/>
      <c r="U51" s="246"/>
      <c r="V51" s="246"/>
      <c r="W51" s="246"/>
      <c r="X51" s="246"/>
      <c r="Y51" s="246"/>
      <c r="Z51" s="246"/>
      <c r="AA51" s="513"/>
      <c r="AB51" s="751">
        <v>0</v>
      </c>
      <c r="AC51" s="745"/>
      <c r="AD51" s="746"/>
      <c r="AE51" s="744">
        <v>6</v>
      </c>
      <c r="AF51" s="745"/>
      <c r="AG51" s="746"/>
      <c r="AH51" s="744">
        <v>1</v>
      </c>
      <c r="AI51" s="745"/>
      <c r="AJ51" s="750"/>
      <c r="AK51" s="1518">
        <v>441178</v>
      </c>
      <c r="AL51" s="1519"/>
      <c r="AM51" s="1519"/>
      <c r="AN51" s="1519"/>
      <c r="AO51" s="1519"/>
      <c r="AP51" s="1519"/>
      <c r="AQ51" s="1519"/>
      <c r="AR51" s="1519"/>
      <c r="AS51" s="1519"/>
      <c r="AT51" s="1519"/>
      <c r="AU51" s="1519"/>
      <c r="AV51" s="1519"/>
      <c r="AW51" s="1519"/>
      <c r="AX51" s="1520"/>
      <c r="AY51" s="1487">
        <v>2957</v>
      </c>
      <c r="AZ51" s="1493"/>
      <c r="BA51" s="1493"/>
      <c r="BB51" s="1493"/>
      <c r="BC51" s="1493"/>
      <c r="BD51" s="1493"/>
      <c r="BE51" s="1493"/>
      <c r="BF51" s="1493"/>
      <c r="BG51" s="1493"/>
      <c r="BH51" s="1493"/>
      <c r="BI51" s="1493"/>
      <c r="BJ51" s="1493"/>
      <c r="BK51" s="1493"/>
      <c r="BL51" s="1512"/>
      <c r="BM51" s="1487"/>
      <c r="BN51" s="1493"/>
      <c r="BO51" s="1493"/>
      <c r="BP51" s="1493"/>
      <c r="BQ51" s="1493"/>
      <c r="BR51" s="1493"/>
      <c r="BS51" s="1493"/>
      <c r="BT51" s="1493"/>
      <c r="BU51" s="1493"/>
      <c r="BV51" s="1493"/>
      <c r="BW51" s="1493"/>
      <c r="BX51" s="1493"/>
      <c r="BY51" s="1493"/>
      <c r="BZ51" s="1512"/>
      <c r="CA51" s="1518">
        <v>809</v>
      </c>
      <c r="CB51" s="1519"/>
      <c r="CC51" s="1519"/>
      <c r="CD51" s="1519"/>
      <c r="CE51" s="1519"/>
      <c r="CF51" s="1519"/>
      <c r="CG51" s="1519"/>
      <c r="CH51" s="1519"/>
      <c r="CI51" s="1519"/>
      <c r="CJ51" s="1519"/>
      <c r="CK51" s="1519"/>
      <c r="CL51" s="1519"/>
      <c r="CM51" s="1519"/>
      <c r="CN51" s="1520"/>
      <c r="CO51" s="1487">
        <v>74</v>
      </c>
      <c r="CP51" s="1493"/>
      <c r="CQ51" s="1493"/>
      <c r="CR51" s="1493"/>
      <c r="CS51" s="1493"/>
      <c r="CT51" s="1493"/>
      <c r="CU51" s="1493"/>
      <c r="CV51" s="1493"/>
      <c r="CW51" s="1493"/>
      <c r="CX51" s="1493"/>
      <c r="CY51" s="1493"/>
      <c r="CZ51" s="1493"/>
      <c r="DA51" s="1493"/>
      <c r="DB51" s="1512"/>
      <c r="DC51" s="1487"/>
      <c r="DD51" s="1493"/>
      <c r="DE51" s="1493"/>
      <c r="DF51" s="1493"/>
      <c r="DG51" s="1493"/>
      <c r="DH51" s="1493"/>
      <c r="DI51" s="1493"/>
      <c r="DJ51" s="1493"/>
      <c r="DK51" s="1493"/>
      <c r="DL51" s="1493"/>
      <c r="DM51" s="1493"/>
      <c r="DN51" s="1493"/>
      <c r="DO51" s="1493"/>
      <c r="DP51" s="1512"/>
      <c r="DQ51" s="1487">
        <v>40354</v>
      </c>
      <c r="DR51" s="1493"/>
      <c r="DS51" s="1493"/>
      <c r="DT51" s="1493"/>
      <c r="DU51" s="1493"/>
      <c r="DV51" s="1493"/>
      <c r="DW51" s="1493"/>
      <c r="DX51" s="1493"/>
      <c r="DY51" s="1493"/>
      <c r="DZ51" s="1493"/>
      <c r="EA51" s="1493"/>
      <c r="EB51" s="1493"/>
      <c r="EC51" s="1493"/>
      <c r="ED51" s="1494"/>
    </row>
    <row r="52" spans="1:134" ht="15" customHeight="1">
      <c r="A52" s="1537"/>
      <c r="B52" s="1538"/>
      <c r="C52" s="1538"/>
      <c r="D52" s="1538"/>
      <c r="E52" s="1538"/>
      <c r="F52" s="1539"/>
      <c r="G52" s="245" t="s">
        <v>494</v>
      </c>
      <c r="H52" s="246"/>
      <c r="I52" s="246"/>
      <c r="J52" s="246"/>
      <c r="K52" s="246"/>
      <c r="L52" s="246"/>
      <c r="M52" s="246"/>
      <c r="N52" s="246"/>
      <c r="O52" s="246"/>
      <c r="P52" s="246"/>
      <c r="Q52" s="246"/>
      <c r="R52" s="246"/>
      <c r="S52" s="246"/>
      <c r="T52" s="246"/>
      <c r="U52" s="246"/>
      <c r="V52" s="246"/>
      <c r="W52" s="246"/>
      <c r="X52" s="246"/>
      <c r="Y52" s="246"/>
      <c r="Z52" s="246"/>
      <c r="AA52" s="513"/>
      <c r="AB52" s="751">
        <v>0</v>
      </c>
      <c r="AC52" s="745"/>
      <c r="AD52" s="746"/>
      <c r="AE52" s="744">
        <v>7</v>
      </c>
      <c r="AF52" s="745"/>
      <c r="AG52" s="746"/>
      <c r="AH52" s="744">
        <v>1</v>
      </c>
      <c r="AI52" s="745"/>
      <c r="AJ52" s="750"/>
      <c r="AK52" s="1518">
        <v>165720</v>
      </c>
      <c r="AL52" s="1519"/>
      <c r="AM52" s="1519"/>
      <c r="AN52" s="1519"/>
      <c r="AO52" s="1519"/>
      <c r="AP52" s="1519"/>
      <c r="AQ52" s="1519"/>
      <c r="AR52" s="1519"/>
      <c r="AS52" s="1519"/>
      <c r="AT52" s="1519"/>
      <c r="AU52" s="1519"/>
      <c r="AV52" s="1519"/>
      <c r="AW52" s="1519"/>
      <c r="AX52" s="1520"/>
      <c r="AY52" s="1487">
        <v>3009</v>
      </c>
      <c r="AZ52" s="1493"/>
      <c r="BA52" s="1493"/>
      <c r="BB52" s="1493"/>
      <c r="BC52" s="1493"/>
      <c r="BD52" s="1493"/>
      <c r="BE52" s="1493"/>
      <c r="BF52" s="1493"/>
      <c r="BG52" s="1493"/>
      <c r="BH52" s="1493"/>
      <c r="BI52" s="1493"/>
      <c r="BJ52" s="1493"/>
      <c r="BK52" s="1493"/>
      <c r="BL52" s="1512"/>
      <c r="BM52" s="1487">
        <v>41593</v>
      </c>
      <c r="BN52" s="1493"/>
      <c r="BO52" s="1493"/>
      <c r="BP52" s="1493"/>
      <c r="BQ52" s="1493"/>
      <c r="BR52" s="1493"/>
      <c r="BS52" s="1493"/>
      <c r="BT52" s="1493"/>
      <c r="BU52" s="1493"/>
      <c r="BV52" s="1493"/>
      <c r="BW52" s="1493"/>
      <c r="BX52" s="1493"/>
      <c r="BY52" s="1493"/>
      <c r="BZ52" s="1512"/>
      <c r="CA52" s="1518">
        <v>6068</v>
      </c>
      <c r="CB52" s="1519"/>
      <c r="CC52" s="1519"/>
      <c r="CD52" s="1519"/>
      <c r="CE52" s="1519"/>
      <c r="CF52" s="1519"/>
      <c r="CG52" s="1519"/>
      <c r="CH52" s="1519"/>
      <c r="CI52" s="1519"/>
      <c r="CJ52" s="1519"/>
      <c r="CK52" s="1519"/>
      <c r="CL52" s="1519"/>
      <c r="CM52" s="1519"/>
      <c r="CN52" s="1520"/>
      <c r="CO52" s="1487">
        <v>260</v>
      </c>
      <c r="CP52" s="1493"/>
      <c r="CQ52" s="1493"/>
      <c r="CR52" s="1493"/>
      <c r="CS52" s="1493"/>
      <c r="CT52" s="1493"/>
      <c r="CU52" s="1493"/>
      <c r="CV52" s="1493"/>
      <c r="CW52" s="1493"/>
      <c r="CX52" s="1493"/>
      <c r="CY52" s="1493"/>
      <c r="CZ52" s="1493"/>
      <c r="DA52" s="1493"/>
      <c r="DB52" s="1512"/>
      <c r="DC52" s="1487"/>
      <c r="DD52" s="1493"/>
      <c r="DE52" s="1493"/>
      <c r="DF52" s="1493"/>
      <c r="DG52" s="1493"/>
      <c r="DH52" s="1493"/>
      <c r="DI52" s="1493"/>
      <c r="DJ52" s="1493"/>
      <c r="DK52" s="1493"/>
      <c r="DL52" s="1493"/>
      <c r="DM52" s="1493"/>
      <c r="DN52" s="1493"/>
      <c r="DO52" s="1493"/>
      <c r="DP52" s="1512"/>
      <c r="DQ52" s="1487">
        <v>26491</v>
      </c>
      <c r="DR52" s="1493"/>
      <c r="DS52" s="1493"/>
      <c r="DT52" s="1493"/>
      <c r="DU52" s="1493"/>
      <c r="DV52" s="1493"/>
      <c r="DW52" s="1493"/>
      <c r="DX52" s="1493"/>
      <c r="DY52" s="1493"/>
      <c r="DZ52" s="1493"/>
      <c r="EA52" s="1493"/>
      <c r="EB52" s="1493"/>
      <c r="EC52" s="1493"/>
      <c r="ED52" s="1494"/>
    </row>
    <row r="53" spans="1:134" ht="15" customHeight="1">
      <c r="A53" s="1537"/>
      <c r="B53" s="1538"/>
      <c r="C53" s="1538"/>
      <c r="D53" s="1538"/>
      <c r="E53" s="1538"/>
      <c r="F53" s="1539"/>
      <c r="G53" s="245" t="s">
        <v>495</v>
      </c>
      <c r="H53" s="246"/>
      <c r="I53" s="246"/>
      <c r="J53" s="246"/>
      <c r="K53" s="246"/>
      <c r="L53" s="246"/>
      <c r="M53" s="246"/>
      <c r="N53" s="246"/>
      <c r="O53" s="246"/>
      <c r="P53" s="246"/>
      <c r="Q53" s="246"/>
      <c r="R53" s="246"/>
      <c r="S53" s="246"/>
      <c r="T53" s="246"/>
      <c r="U53" s="246"/>
      <c r="V53" s="246"/>
      <c r="W53" s="246"/>
      <c r="X53" s="246"/>
      <c r="Y53" s="246"/>
      <c r="Z53" s="246"/>
      <c r="AA53" s="513"/>
      <c r="AB53" s="751">
        <v>0</v>
      </c>
      <c r="AC53" s="745"/>
      <c r="AD53" s="746"/>
      <c r="AE53" s="744">
        <v>8</v>
      </c>
      <c r="AF53" s="745"/>
      <c r="AG53" s="746"/>
      <c r="AH53" s="744">
        <v>1</v>
      </c>
      <c r="AI53" s="745"/>
      <c r="AJ53" s="750"/>
      <c r="AK53" s="1518">
        <v>129112</v>
      </c>
      <c r="AL53" s="1519"/>
      <c r="AM53" s="1519"/>
      <c r="AN53" s="1519"/>
      <c r="AO53" s="1519"/>
      <c r="AP53" s="1519"/>
      <c r="AQ53" s="1519"/>
      <c r="AR53" s="1519"/>
      <c r="AS53" s="1519"/>
      <c r="AT53" s="1519"/>
      <c r="AU53" s="1519"/>
      <c r="AV53" s="1519"/>
      <c r="AW53" s="1519"/>
      <c r="AX53" s="1520"/>
      <c r="AY53" s="1487">
        <v>7546</v>
      </c>
      <c r="AZ53" s="1493"/>
      <c r="BA53" s="1493"/>
      <c r="BB53" s="1493"/>
      <c r="BC53" s="1493"/>
      <c r="BD53" s="1493"/>
      <c r="BE53" s="1493"/>
      <c r="BF53" s="1493"/>
      <c r="BG53" s="1493"/>
      <c r="BH53" s="1493"/>
      <c r="BI53" s="1493"/>
      <c r="BJ53" s="1493"/>
      <c r="BK53" s="1493"/>
      <c r="BL53" s="1512"/>
      <c r="BM53" s="1487"/>
      <c r="BN53" s="1493"/>
      <c r="BO53" s="1493"/>
      <c r="BP53" s="1493"/>
      <c r="BQ53" s="1493"/>
      <c r="BR53" s="1493"/>
      <c r="BS53" s="1493"/>
      <c r="BT53" s="1493"/>
      <c r="BU53" s="1493"/>
      <c r="BV53" s="1493"/>
      <c r="BW53" s="1493"/>
      <c r="BX53" s="1493"/>
      <c r="BY53" s="1493"/>
      <c r="BZ53" s="1512"/>
      <c r="CA53" s="1518">
        <v>11280</v>
      </c>
      <c r="CB53" s="1519"/>
      <c r="CC53" s="1519"/>
      <c r="CD53" s="1519"/>
      <c r="CE53" s="1519"/>
      <c r="CF53" s="1519"/>
      <c r="CG53" s="1519"/>
      <c r="CH53" s="1519"/>
      <c r="CI53" s="1519"/>
      <c r="CJ53" s="1519"/>
      <c r="CK53" s="1519"/>
      <c r="CL53" s="1519"/>
      <c r="CM53" s="1519"/>
      <c r="CN53" s="1520"/>
      <c r="CO53" s="1487">
        <v>3038</v>
      </c>
      <c r="CP53" s="1493"/>
      <c r="CQ53" s="1493"/>
      <c r="CR53" s="1493"/>
      <c r="CS53" s="1493"/>
      <c r="CT53" s="1493"/>
      <c r="CU53" s="1493"/>
      <c r="CV53" s="1493"/>
      <c r="CW53" s="1493"/>
      <c r="CX53" s="1493"/>
      <c r="CY53" s="1493"/>
      <c r="CZ53" s="1493"/>
      <c r="DA53" s="1493"/>
      <c r="DB53" s="1512"/>
      <c r="DC53" s="1487"/>
      <c r="DD53" s="1493"/>
      <c r="DE53" s="1493"/>
      <c r="DF53" s="1493"/>
      <c r="DG53" s="1493"/>
      <c r="DH53" s="1493"/>
      <c r="DI53" s="1493"/>
      <c r="DJ53" s="1493"/>
      <c r="DK53" s="1493"/>
      <c r="DL53" s="1493"/>
      <c r="DM53" s="1493"/>
      <c r="DN53" s="1493"/>
      <c r="DO53" s="1493"/>
      <c r="DP53" s="1512"/>
      <c r="DQ53" s="1487">
        <v>54325</v>
      </c>
      <c r="DR53" s="1493"/>
      <c r="DS53" s="1493"/>
      <c r="DT53" s="1493"/>
      <c r="DU53" s="1493"/>
      <c r="DV53" s="1493"/>
      <c r="DW53" s="1493"/>
      <c r="DX53" s="1493"/>
      <c r="DY53" s="1493"/>
      <c r="DZ53" s="1493"/>
      <c r="EA53" s="1493"/>
      <c r="EB53" s="1493"/>
      <c r="EC53" s="1493"/>
      <c r="ED53" s="1494"/>
    </row>
    <row r="54" spans="1:134" ht="15" customHeight="1">
      <c r="A54" s="1537"/>
      <c r="B54" s="1538"/>
      <c r="C54" s="1538"/>
      <c r="D54" s="1538"/>
      <c r="E54" s="1538"/>
      <c r="F54" s="1539"/>
      <c r="G54" s="245" t="s">
        <v>496</v>
      </c>
      <c r="H54" s="246"/>
      <c r="I54" s="246"/>
      <c r="J54" s="246"/>
      <c r="K54" s="246"/>
      <c r="L54" s="246"/>
      <c r="M54" s="246"/>
      <c r="N54" s="246"/>
      <c r="O54" s="246"/>
      <c r="P54" s="246"/>
      <c r="Q54" s="246"/>
      <c r="R54" s="246"/>
      <c r="S54" s="246"/>
      <c r="T54" s="246"/>
      <c r="U54" s="246"/>
      <c r="V54" s="246"/>
      <c r="W54" s="246"/>
      <c r="X54" s="246"/>
      <c r="Y54" s="246"/>
      <c r="Z54" s="246"/>
      <c r="AA54" s="513"/>
      <c r="AB54" s="751">
        <v>0</v>
      </c>
      <c r="AC54" s="745"/>
      <c r="AD54" s="746"/>
      <c r="AE54" s="744">
        <v>9</v>
      </c>
      <c r="AF54" s="745"/>
      <c r="AG54" s="746"/>
      <c r="AH54" s="744">
        <v>1</v>
      </c>
      <c r="AI54" s="745"/>
      <c r="AJ54" s="750"/>
      <c r="AK54" s="1518">
        <v>339877</v>
      </c>
      <c r="AL54" s="1519"/>
      <c r="AM54" s="1519"/>
      <c r="AN54" s="1519"/>
      <c r="AO54" s="1519"/>
      <c r="AP54" s="1519"/>
      <c r="AQ54" s="1519"/>
      <c r="AR54" s="1519"/>
      <c r="AS54" s="1519"/>
      <c r="AT54" s="1519"/>
      <c r="AU54" s="1519"/>
      <c r="AV54" s="1519"/>
      <c r="AW54" s="1519"/>
      <c r="AX54" s="1520"/>
      <c r="AY54" s="1487">
        <v>7961</v>
      </c>
      <c r="AZ54" s="1493"/>
      <c r="BA54" s="1493"/>
      <c r="BB54" s="1493"/>
      <c r="BC54" s="1493"/>
      <c r="BD54" s="1493"/>
      <c r="BE54" s="1493"/>
      <c r="BF54" s="1493"/>
      <c r="BG54" s="1493"/>
      <c r="BH54" s="1493"/>
      <c r="BI54" s="1493"/>
      <c r="BJ54" s="1493"/>
      <c r="BK54" s="1493"/>
      <c r="BL54" s="1512"/>
      <c r="BM54" s="1487">
        <v>3390261</v>
      </c>
      <c r="BN54" s="1493"/>
      <c r="BO54" s="1493"/>
      <c r="BP54" s="1493"/>
      <c r="BQ54" s="1493"/>
      <c r="BR54" s="1493"/>
      <c r="BS54" s="1493"/>
      <c r="BT54" s="1493"/>
      <c r="BU54" s="1493"/>
      <c r="BV54" s="1493"/>
      <c r="BW54" s="1493"/>
      <c r="BX54" s="1493"/>
      <c r="BY54" s="1493"/>
      <c r="BZ54" s="1512"/>
      <c r="CA54" s="1518">
        <v>26292</v>
      </c>
      <c r="CB54" s="1519"/>
      <c r="CC54" s="1519"/>
      <c r="CD54" s="1519"/>
      <c r="CE54" s="1519"/>
      <c r="CF54" s="1519"/>
      <c r="CG54" s="1519"/>
      <c r="CH54" s="1519"/>
      <c r="CI54" s="1519"/>
      <c r="CJ54" s="1519"/>
      <c r="CK54" s="1519"/>
      <c r="CL54" s="1519"/>
      <c r="CM54" s="1519"/>
      <c r="CN54" s="1520"/>
      <c r="CO54" s="1487">
        <v>18376</v>
      </c>
      <c r="CP54" s="1493"/>
      <c r="CQ54" s="1493"/>
      <c r="CR54" s="1493"/>
      <c r="CS54" s="1493"/>
      <c r="CT54" s="1493"/>
      <c r="CU54" s="1493"/>
      <c r="CV54" s="1493"/>
      <c r="CW54" s="1493"/>
      <c r="CX54" s="1493"/>
      <c r="CY54" s="1493"/>
      <c r="CZ54" s="1493"/>
      <c r="DA54" s="1493"/>
      <c r="DB54" s="1512"/>
      <c r="DC54" s="1487"/>
      <c r="DD54" s="1493"/>
      <c r="DE54" s="1493"/>
      <c r="DF54" s="1493"/>
      <c r="DG54" s="1493"/>
      <c r="DH54" s="1493"/>
      <c r="DI54" s="1493"/>
      <c r="DJ54" s="1493"/>
      <c r="DK54" s="1493"/>
      <c r="DL54" s="1493"/>
      <c r="DM54" s="1493"/>
      <c r="DN54" s="1493"/>
      <c r="DO54" s="1493"/>
      <c r="DP54" s="1512"/>
      <c r="DQ54" s="1487">
        <v>129423</v>
      </c>
      <c r="DR54" s="1493"/>
      <c r="DS54" s="1493"/>
      <c r="DT54" s="1493"/>
      <c r="DU54" s="1493"/>
      <c r="DV54" s="1493"/>
      <c r="DW54" s="1493"/>
      <c r="DX54" s="1493"/>
      <c r="DY54" s="1493"/>
      <c r="DZ54" s="1493"/>
      <c r="EA54" s="1493"/>
      <c r="EB54" s="1493"/>
      <c r="EC54" s="1493"/>
      <c r="ED54" s="1494"/>
    </row>
    <row r="55" spans="1:134" ht="21.75" customHeight="1">
      <c r="A55" s="1537"/>
      <c r="B55" s="1538"/>
      <c r="C55" s="1538"/>
      <c r="D55" s="1538"/>
      <c r="E55" s="1538"/>
      <c r="F55" s="1539"/>
      <c r="G55" s="245" t="s">
        <v>497</v>
      </c>
      <c r="H55" s="246"/>
      <c r="I55" s="246"/>
      <c r="J55" s="246"/>
      <c r="K55" s="246"/>
      <c r="L55" s="246"/>
      <c r="M55" s="246"/>
      <c r="N55" s="246"/>
      <c r="O55" s="246"/>
      <c r="P55" s="246"/>
      <c r="Q55" s="246"/>
      <c r="R55" s="246"/>
      <c r="S55" s="246"/>
      <c r="T55" s="246"/>
      <c r="U55" s="246"/>
      <c r="V55" s="246"/>
      <c r="W55" s="246"/>
      <c r="X55" s="246"/>
      <c r="Y55" s="246"/>
      <c r="Z55" s="246"/>
      <c r="AA55" s="513"/>
      <c r="AB55" s="751">
        <v>1</v>
      </c>
      <c r="AC55" s="745"/>
      <c r="AD55" s="746"/>
      <c r="AE55" s="744">
        <v>0</v>
      </c>
      <c r="AF55" s="745"/>
      <c r="AG55" s="746"/>
      <c r="AH55" s="744">
        <v>1</v>
      </c>
      <c r="AI55" s="745"/>
      <c r="AJ55" s="750"/>
      <c r="AK55" s="481">
        <f>SUM(AK46:AX54)</f>
        <v>4145301</v>
      </c>
      <c r="AL55" s="482"/>
      <c r="AM55" s="482"/>
      <c r="AN55" s="482"/>
      <c r="AO55" s="482"/>
      <c r="AP55" s="482"/>
      <c r="AQ55" s="482"/>
      <c r="AR55" s="482"/>
      <c r="AS55" s="482"/>
      <c r="AT55" s="482"/>
      <c r="AU55" s="482"/>
      <c r="AV55" s="482"/>
      <c r="AW55" s="482"/>
      <c r="AX55" s="483"/>
      <c r="AY55" s="481">
        <f>SUM(AY46:BL54)</f>
        <v>34961</v>
      </c>
      <c r="AZ55" s="482"/>
      <c r="BA55" s="482"/>
      <c r="BB55" s="482"/>
      <c r="BC55" s="482"/>
      <c r="BD55" s="482"/>
      <c r="BE55" s="482"/>
      <c r="BF55" s="482"/>
      <c r="BG55" s="482"/>
      <c r="BH55" s="482"/>
      <c r="BI55" s="482"/>
      <c r="BJ55" s="482"/>
      <c r="BK55" s="482"/>
      <c r="BL55" s="483"/>
      <c r="BM55" s="481">
        <f>SUM(BM46:BZ54)</f>
        <v>4618124</v>
      </c>
      <c r="BN55" s="482"/>
      <c r="BO55" s="482"/>
      <c r="BP55" s="482"/>
      <c r="BQ55" s="482"/>
      <c r="BR55" s="482"/>
      <c r="BS55" s="482"/>
      <c r="BT55" s="482"/>
      <c r="BU55" s="482"/>
      <c r="BV55" s="482"/>
      <c r="BW55" s="482"/>
      <c r="BX55" s="482"/>
      <c r="BY55" s="482"/>
      <c r="BZ55" s="483"/>
      <c r="CA55" s="481">
        <f>SUM(CA46:CN54)</f>
        <v>120451</v>
      </c>
      <c r="CB55" s="482"/>
      <c r="CC55" s="482"/>
      <c r="CD55" s="482"/>
      <c r="CE55" s="482"/>
      <c r="CF55" s="482"/>
      <c r="CG55" s="482"/>
      <c r="CH55" s="482"/>
      <c r="CI55" s="482"/>
      <c r="CJ55" s="482"/>
      <c r="CK55" s="482"/>
      <c r="CL55" s="482"/>
      <c r="CM55" s="482"/>
      <c r="CN55" s="483"/>
      <c r="CO55" s="481">
        <f>SUM(CO46:DB54)</f>
        <v>34655</v>
      </c>
      <c r="CP55" s="482"/>
      <c r="CQ55" s="482"/>
      <c r="CR55" s="482"/>
      <c r="CS55" s="482"/>
      <c r="CT55" s="482"/>
      <c r="CU55" s="482"/>
      <c r="CV55" s="482"/>
      <c r="CW55" s="482"/>
      <c r="CX55" s="482"/>
      <c r="CY55" s="482"/>
      <c r="CZ55" s="482"/>
      <c r="DA55" s="482"/>
      <c r="DB55" s="483"/>
      <c r="DC55" s="481">
        <f>SUM(DC46:DP54)</f>
        <v>41623</v>
      </c>
      <c r="DD55" s="482"/>
      <c r="DE55" s="482"/>
      <c r="DF55" s="482"/>
      <c r="DG55" s="482"/>
      <c r="DH55" s="482"/>
      <c r="DI55" s="482"/>
      <c r="DJ55" s="482"/>
      <c r="DK55" s="482"/>
      <c r="DL55" s="482"/>
      <c r="DM55" s="482"/>
      <c r="DN55" s="482"/>
      <c r="DO55" s="482"/>
      <c r="DP55" s="483"/>
      <c r="DQ55" s="481">
        <f>SUM(DQ46:ED54)</f>
        <v>851843</v>
      </c>
      <c r="DR55" s="482"/>
      <c r="DS55" s="482"/>
      <c r="DT55" s="482"/>
      <c r="DU55" s="482"/>
      <c r="DV55" s="482"/>
      <c r="DW55" s="482"/>
      <c r="DX55" s="482"/>
      <c r="DY55" s="482"/>
      <c r="DZ55" s="482"/>
      <c r="EA55" s="482"/>
      <c r="EB55" s="482"/>
      <c r="EC55" s="482"/>
      <c r="ED55" s="545"/>
    </row>
    <row r="56" spans="1:134" ht="15" customHeight="1">
      <c r="A56" s="1537"/>
      <c r="B56" s="1538"/>
      <c r="C56" s="1538"/>
      <c r="D56" s="1538"/>
      <c r="E56" s="1538"/>
      <c r="F56" s="1539"/>
      <c r="G56" s="245" t="s">
        <v>498</v>
      </c>
      <c r="H56" s="246"/>
      <c r="I56" s="246"/>
      <c r="J56" s="246"/>
      <c r="K56" s="246"/>
      <c r="L56" s="246"/>
      <c r="M56" s="246"/>
      <c r="N56" s="246"/>
      <c r="O56" s="246"/>
      <c r="P56" s="246"/>
      <c r="Q56" s="246"/>
      <c r="R56" s="246"/>
      <c r="S56" s="246"/>
      <c r="T56" s="246"/>
      <c r="U56" s="246"/>
      <c r="V56" s="246"/>
      <c r="W56" s="246"/>
      <c r="X56" s="246"/>
      <c r="Y56" s="246"/>
      <c r="Z56" s="246"/>
      <c r="AA56" s="513"/>
      <c r="AB56" s="751">
        <v>1</v>
      </c>
      <c r="AC56" s="745"/>
      <c r="AD56" s="746"/>
      <c r="AE56" s="744">
        <v>1</v>
      </c>
      <c r="AF56" s="745"/>
      <c r="AG56" s="746"/>
      <c r="AH56" s="744">
        <v>1</v>
      </c>
      <c r="AI56" s="745"/>
      <c r="AJ56" s="750"/>
      <c r="AK56" s="1518">
        <v>159682</v>
      </c>
      <c r="AL56" s="1519"/>
      <c r="AM56" s="1519"/>
      <c r="AN56" s="1519"/>
      <c r="AO56" s="1519"/>
      <c r="AP56" s="1519"/>
      <c r="AQ56" s="1519"/>
      <c r="AR56" s="1519"/>
      <c r="AS56" s="1519"/>
      <c r="AT56" s="1519"/>
      <c r="AU56" s="1519"/>
      <c r="AV56" s="1519"/>
      <c r="AW56" s="1519"/>
      <c r="AX56" s="1520"/>
      <c r="AY56" s="1487">
        <v>21839</v>
      </c>
      <c r="AZ56" s="1493"/>
      <c r="BA56" s="1493"/>
      <c r="BB56" s="1493"/>
      <c r="BC56" s="1493"/>
      <c r="BD56" s="1493"/>
      <c r="BE56" s="1493"/>
      <c r="BF56" s="1493"/>
      <c r="BG56" s="1493"/>
      <c r="BH56" s="1493"/>
      <c r="BI56" s="1493"/>
      <c r="BJ56" s="1493"/>
      <c r="BK56" s="1493"/>
      <c r="BL56" s="1512"/>
      <c r="BM56" s="1487">
        <v>11219</v>
      </c>
      <c r="BN56" s="1493"/>
      <c r="BO56" s="1493"/>
      <c r="BP56" s="1493"/>
      <c r="BQ56" s="1493"/>
      <c r="BR56" s="1493"/>
      <c r="BS56" s="1493"/>
      <c r="BT56" s="1493"/>
      <c r="BU56" s="1493"/>
      <c r="BV56" s="1493"/>
      <c r="BW56" s="1493"/>
      <c r="BX56" s="1493"/>
      <c r="BY56" s="1493"/>
      <c r="BZ56" s="1512"/>
      <c r="CA56" s="1518">
        <v>44709</v>
      </c>
      <c r="CB56" s="1519"/>
      <c r="CC56" s="1519"/>
      <c r="CD56" s="1519"/>
      <c r="CE56" s="1519"/>
      <c r="CF56" s="1519"/>
      <c r="CG56" s="1519"/>
      <c r="CH56" s="1519"/>
      <c r="CI56" s="1519"/>
      <c r="CJ56" s="1519"/>
      <c r="CK56" s="1519"/>
      <c r="CL56" s="1519"/>
      <c r="CM56" s="1519"/>
      <c r="CN56" s="1520"/>
      <c r="CO56" s="1487">
        <v>21056</v>
      </c>
      <c r="CP56" s="1493"/>
      <c r="CQ56" s="1493"/>
      <c r="CR56" s="1493"/>
      <c r="CS56" s="1493"/>
      <c r="CT56" s="1493"/>
      <c r="CU56" s="1493"/>
      <c r="CV56" s="1493"/>
      <c r="CW56" s="1493"/>
      <c r="CX56" s="1493"/>
      <c r="CY56" s="1493"/>
      <c r="CZ56" s="1493"/>
      <c r="DA56" s="1493"/>
      <c r="DB56" s="1512"/>
      <c r="DC56" s="1487">
        <v>13220</v>
      </c>
      <c r="DD56" s="1493"/>
      <c r="DE56" s="1493"/>
      <c r="DF56" s="1493"/>
      <c r="DG56" s="1493"/>
      <c r="DH56" s="1493"/>
      <c r="DI56" s="1493"/>
      <c r="DJ56" s="1493"/>
      <c r="DK56" s="1493"/>
      <c r="DL56" s="1493"/>
      <c r="DM56" s="1493"/>
      <c r="DN56" s="1493"/>
      <c r="DO56" s="1493"/>
      <c r="DP56" s="1512"/>
      <c r="DQ56" s="1487">
        <v>317233</v>
      </c>
      <c r="DR56" s="1493"/>
      <c r="DS56" s="1493"/>
      <c r="DT56" s="1493"/>
      <c r="DU56" s="1493"/>
      <c r="DV56" s="1493"/>
      <c r="DW56" s="1493"/>
      <c r="DX56" s="1493"/>
      <c r="DY56" s="1493"/>
      <c r="DZ56" s="1493"/>
      <c r="EA56" s="1493"/>
      <c r="EB56" s="1493"/>
      <c r="EC56" s="1493"/>
      <c r="ED56" s="1494"/>
    </row>
    <row r="57" spans="1:134" ht="15" customHeight="1">
      <c r="A57" s="1537"/>
      <c r="B57" s="1538"/>
      <c r="C57" s="1538"/>
      <c r="D57" s="1538"/>
      <c r="E57" s="1538"/>
      <c r="F57" s="1539"/>
      <c r="G57" s="245" t="s">
        <v>499</v>
      </c>
      <c r="H57" s="246"/>
      <c r="I57" s="246"/>
      <c r="J57" s="246"/>
      <c r="K57" s="246"/>
      <c r="L57" s="246"/>
      <c r="M57" s="246"/>
      <c r="N57" s="246"/>
      <c r="O57" s="246"/>
      <c r="P57" s="246"/>
      <c r="Q57" s="246"/>
      <c r="R57" s="246"/>
      <c r="S57" s="246"/>
      <c r="T57" s="246"/>
      <c r="U57" s="246"/>
      <c r="V57" s="246"/>
      <c r="W57" s="246"/>
      <c r="X57" s="246"/>
      <c r="Y57" s="246"/>
      <c r="Z57" s="246"/>
      <c r="AA57" s="513"/>
      <c r="AB57" s="751">
        <v>1</v>
      </c>
      <c r="AC57" s="745"/>
      <c r="AD57" s="746"/>
      <c r="AE57" s="744">
        <v>2</v>
      </c>
      <c r="AF57" s="745"/>
      <c r="AG57" s="746"/>
      <c r="AH57" s="744">
        <v>1</v>
      </c>
      <c r="AI57" s="745"/>
      <c r="AJ57" s="750"/>
      <c r="AK57" s="481">
        <f>SUM(AK46:AX48)</f>
        <v>2665900</v>
      </c>
      <c r="AL57" s="482"/>
      <c r="AM57" s="482"/>
      <c r="AN57" s="482"/>
      <c r="AO57" s="482"/>
      <c r="AP57" s="482"/>
      <c r="AQ57" s="482"/>
      <c r="AR57" s="482"/>
      <c r="AS57" s="482"/>
      <c r="AT57" s="482"/>
      <c r="AU57" s="482"/>
      <c r="AV57" s="482"/>
      <c r="AW57" s="482"/>
      <c r="AX57" s="483"/>
      <c r="AY57" s="481">
        <f>SUM(AY46:BL48)</f>
        <v>8037</v>
      </c>
      <c r="AZ57" s="482"/>
      <c r="BA57" s="482"/>
      <c r="BB57" s="482"/>
      <c r="BC57" s="482"/>
      <c r="BD57" s="482"/>
      <c r="BE57" s="482"/>
      <c r="BF57" s="482"/>
      <c r="BG57" s="482"/>
      <c r="BH57" s="482"/>
      <c r="BI57" s="482"/>
      <c r="BJ57" s="482"/>
      <c r="BK57" s="482"/>
      <c r="BL57" s="483"/>
      <c r="BM57" s="481">
        <f>SUM(BM46:BZ48)</f>
        <v>1165981</v>
      </c>
      <c r="BN57" s="482"/>
      <c r="BO57" s="482"/>
      <c r="BP57" s="482"/>
      <c r="BQ57" s="482"/>
      <c r="BR57" s="482"/>
      <c r="BS57" s="482"/>
      <c r="BT57" s="482"/>
      <c r="BU57" s="482"/>
      <c r="BV57" s="482"/>
      <c r="BW57" s="482"/>
      <c r="BX57" s="482"/>
      <c r="BY57" s="482"/>
      <c r="BZ57" s="483"/>
      <c r="CA57" s="481">
        <f>SUM(CA46:CN48)</f>
        <v>64846</v>
      </c>
      <c r="CB57" s="482"/>
      <c r="CC57" s="482"/>
      <c r="CD57" s="482"/>
      <c r="CE57" s="482"/>
      <c r="CF57" s="482"/>
      <c r="CG57" s="482"/>
      <c r="CH57" s="482"/>
      <c r="CI57" s="482"/>
      <c r="CJ57" s="482"/>
      <c r="CK57" s="482"/>
      <c r="CL57" s="482"/>
      <c r="CM57" s="482"/>
      <c r="CN57" s="483"/>
      <c r="CO57" s="481">
        <f>SUM(CO46:DB48)</f>
        <v>7581</v>
      </c>
      <c r="CP57" s="482"/>
      <c r="CQ57" s="482"/>
      <c r="CR57" s="482"/>
      <c r="CS57" s="482"/>
      <c r="CT57" s="482"/>
      <c r="CU57" s="482"/>
      <c r="CV57" s="482"/>
      <c r="CW57" s="482"/>
      <c r="CX57" s="482"/>
      <c r="CY57" s="482"/>
      <c r="CZ57" s="482"/>
      <c r="DA57" s="482"/>
      <c r="DB57" s="483"/>
      <c r="DC57" s="481">
        <f>SUM(DC46:DP48)</f>
        <v>16032</v>
      </c>
      <c r="DD57" s="482"/>
      <c r="DE57" s="482"/>
      <c r="DF57" s="482"/>
      <c r="DG57" s="482"/>
      <c r="DH57" s="482"/>
      <c r="DI57" s="482"/>
      <c r="DJ57" s="482"/>
      <c r="DK57" s="482"/>
      <c r="DL57" s="482"/>
      <c r="DM57" s="482"/>
      <c r="DN57" s="482"/>
      <c r="DO57" s="482"/>
      <c r="DP57" s="483"/>
      <c r="DQ57" s="481">
        <f>SUM(DQ46:ED48)</f>
        <v>446586</v>
      </c>
      <c r="DR57" s="482"/>
      <c r="DS57" s="482"/>
      <c r="DT57" s="482"/>
      <c r="DU57" s="482"/>
      <c r="DV57" s="482"/>
      <c r="DW57" s="482"/>
      <c r="DX57" s="482"/>
      <c r="DY57" s="482"/>
      <c r="DZ57" s="482"/>
      <c r="EA57" s="482"/>
      <c r="EB57" s="482"/>
      <c r="EC57" s="482"/>
      <c r="ED57" s="545"/>
    </row>
    <row r="58" spans="1:134" ht="15" customHeight="1">
      <c r="A58" s="1537"/>
      <c r="B58" s="1538"/>
      <c r="C58" s="1538"/>
      <c r="D58" s="1538"/>
      <c r="E58" s="1538"/>
      <c r="F58" s="1539"/>
      <c r="G58" s="245" t="s">
        <v>500</v>
      </c>
      <c r="H58" s="246"/>
      <c r="I58" s="246"/>
      <c r="J58" s="246"/>
      <c r="K58" s="246"/>
      <c r="L58" s="246"/>
      <c r="M58" s="246"/>
      <c r="N58" s="246"/>
      <c r="O58" s="246"/>
      <c r="P58" s="246"/>
      <c r="Q58" s="246"/>
      <c r="R58" s="246"/>
      <c r="S58" s="246"/>
      <c r="T58" s="246"/>
      <c r="U58" s="246"/>
      <c r="V58" s="246"/>
      <c r="W58" s="246"/>
      <c r="X58" s="246"/>
      <c r="Y58" s="246"/>
      <c r="Z58" s="246"/>
      <c r="AA58" s="513"/>
      <c r="AB58" s="751">
        <v>1</v>
      </c>
      <c r="AC58" s="745"/>
      <c r="AD58" s="746"/>
      <c r="AE58" s="744">
        <v>3</v>
      </c>
      <c r="AF58" s="745"/>
      <c r="AG58" s="746"/>
      <c r="AH58" s="744">
        <v>1</v>
      </c>
      <c r="AI58" s="745"/>
      <c r="AJ58" s="750"/>
      <c r="AK58" s="481">
        <f>SUM(AK49:AX52)</f>
        <v>1010412</v>
      </c>
      <c r="AL58" s="482"/>
      <c r="AM58" s="482"/>
      <c r="AN58" s="482"/>
      <c r="AO58" s="482"/>
      <c r="AP58" s="482"/>
      <c r="AQ58" s="482"/>
      <c r="AR58" s="482"/>
      <c r="AS58" s="482"/>
      <c r="AT58" s="482"/>
      <c r="AU58" s="482"/>
      <c r="AV58" s="482"/>
      <c r="AW58" s="482"/>
      <c r="AX58" s="483"/>
      <c r="AY58" s="481">
        <f>SUM(AY49:BL52)</f>
        <v>11417</v>
      </c>
      <c r="AZ58" s="482"/>
      <c r="BA58" s="482"/>
      <c r="BB58" s="482"/>
      <c r="BC58" s="482"/>
      <c r="BD58" s="482"/>
      <c r="BE58" s="482"/>
      <c r="BF58" s="482"/>
      <c r="BG58" s="482"/>
      <c r="BH58" s="482"/>
      <c r="BI58" s="482"/>
      <c r="BJ58" s="482"/>
      <c r="BK58" s="482"/>
      <c r="BL58" s="483"/>
      <c r="BM58" s="481">
        <f>SUM(BM49:BZ52)</f>
        <v>61882</v>
      </c>
      <c r="BN58" s="482"/>
      <c r="BO58" s="482"/>
      <c r="BP58" s="482"/>
      <c r="BQ58" s="482"/>
      <c r="BR58" s="482"/>
      <c r="BS58" s="482"/>
      <c r="BT58" s="482"/>
      <c r="BU58" s="482"/>
      <c r="BV58" s="482"/>
      <c r="BW58" s="482"/>
      <c r="BX58" s="482"/>
      <c r="BY58" s="482"/>
      <c r="BZ58" s="483"/>
      <c r="CA58" s="481">
        <f>SUM(CA49:CN52)</f>
        <v>18033</v>
      </c>
      <c r="CB58" s="482"/>
      <c r="CC58" s="482"/>
      <c r="CD58" s="482"/>
      <c r="CE58" s="482"/>
      <c r="CF58" s="482"/>
      <c r="CG58" s="482"/>
      <c r="CH58" s="482"/>
      <c r="CI58" s="482"/>
      <c r="CJ58" s="482"/>
      <c r="CK58" s="482"/>
      <c r="CL58" s="482"/>
      <c r="CM58" s="482"/>
      <c r="CN58" s="483"/>
      <c r="CO58" s="481">
        <f>SUM(CO49:DB52)</f>
        <v>5660</v>
      </c>
      <c r="CP58" s="482"/>
      <c r="CQ58" s="482"/>
      <c r="CR58" s="482"/>
      <c r="CS58" s="482"/>
      <c r="CT58" s="482"/>
      <c r="CU58" s="482"/>
      <c r="CV58" s="482"/>
      <c r="CW58" s="482"/>
      <c r="CX58" s="482"/>
      <c r="CY58" s="482"/>
      <c r="CZ58" s="482"/>
      <c r="DA58" s="482"/>
      <c r="DB58" s="483"/>
      <c r="DC58" s="481">
        <f>SUM(DC49:DP52)</f>
        <v>25591</v>
      </c>
      <c r="DD58" s="482"/>
      <c r="DE58" s="482"/>
      <c r="DF58" s="482"/>
      <c r="DG58" s="482"/>
      <c r="DH58" s="482"/>
      <c r="DI58" s="482"/>
      <c r="DJ58" s="482"/>
      <c r="DK58" s="482"/>
      <c r="DL58" s="482"/>
      <c r="DM58" s="482"/>
      <c r="DN58" s="482"/>
      <c r="DO58" s="482"/>
      <c r="DP58" s="483"/>
      <c r="DQ58" s="481">
        <f>SUM(DQ49:ED52)</f>
        <v>221509</v>
      </c>
      <c r="DR58" s="482"/>
      <c r="DS58" s="482"/>
      <c r="DT58" s="482"/>
      <c r="DU58" s="482"/>
      <c r="DV58" s="482"/>
      <c r="DW58" s="482"/>
      <c r="DX58" s="482"/>
      <c r="DY58" s="482"/>
      <c r="DZ58" s="482"/>
      <c r="EA58" s="482"/>
      <c r="EB58" s="482"/>
      <c r="EC58" s="482"/>
      <c r="ED58" s="545"/>
    </row>
    <row r="59" spans="1:134" ht="15" customHeight="1">
      <c r="A59" s="1537"/>
      <c r="B59" s="1538"/>
      <c r="C59" s="1538"/>
      <c r="D59" s="1538"/>
      <c r="E59" s="1538"/>
      <c r="F59" s="1539"/>
      <c r="G59" s="245" t="s">
        <v>9</v>
      </c>
      <c r="H59" s="246"/>
      <c r="I59" s="246"/>
      <c r="J59" s="246"/>
      <c r="K59" s="246"/>
      <c r="L59" s="246"/>
      <c r="M59" s="246"/>
      <c r="N59" s="246"/>
      <c r="O59" s="246"/>
      <c r="P59" s="246"/>
      <c r="Q59" s="246"/>
      <c r="R59" s="246"/>
      <c r="S59" s="246"/>
      <c r="T59" s="246"/>
      <c r="U59" s="246"/>
      <c r="V59" s="246"/>
      <c r="W59" s="246"/>
      <c r="X59" s="246"/>
      <c r="Y59" s="246"/>
      <c r="Z59" s="246"/>
      <c r="AA59" s="513"/>
      <c r="AB59" s="751">
        <v>1</v>
      </c>
      <c r="AC59" s="745"/>
      <c r="AD59" s="746"/>
      <c r="AE59" s="744">
        <v>4</v>
      </c>
      <c r="AF59" s="745"/>
      <c r="AG59" s="746"/>
      <c r="AH59" s="744">
        <v>1</v>
      </c>
      <c r="AI59" s="745"/>
      <c r="AJ59" s="750"/>
      <c r="AK59" s="481">
        <f>AK53</f>
        <v>129112</v>
      </c>
      <c r="AL59" s="482"/>
      <c r="AM59" s="482"/>
      <c r="AN59" s="482"/>
      <c r="AO59" s="482"/>
      <c r="AP59" s="482"/>
      <c r="AQ59" s="482"/>
      <c r="AR59" s="482"/>
      <c r="AS59" s="482"/>
      <c r="AT59" s="482"/>
      <c r="AU59" s="482"/>
      <c r="AV59" s="482"/>
      <c r="AW59" s="482"/>
      <c r="AX59" s="483"/>
      <c r="AY59" s="481">
        <f>AY53</f>
        <v>7546</v>
      </c>
      <c r="AZ59" s="482"/>
      <c r="BA59" s="482"/>
      <c r="BB59" s="482"/>
      <c r="BC59" s="482"/>
      <c r="BD59" s="482"/>
      <c r="BE59" s="482"/>
      <c r="BF59" s="482"/>
      <c r="BG59" s="482"/>
      <c r="BH59" s="482"/>
      <c r="BI59" s="482"/>
      <c r="BJ59" s="482"/>
      <c r="BK59" s="482"/>
      <c r="BL59" s="483"/>
      <c r="BM59" s="481">
        <f>BM53</f>
        <v>0</v>
      </c>
      <c r="BN59" s="482"/>
      <c r="BO59" s="482"/>
      <c r="BP59" s="482"/>
      <c r="BQ59" s="482"/>
      <c r="BR59" s="482"/>
      <c r="BS59" s="482"/>
      <c r="BT59" s="482"/>
      <c r="BU59" s="482"/>
      <c r="BV59" s="482"/>
      <c r="BW59" s="482"/>
      <c r="BX59" s="482"/>
      <c r="BY59" s="482"/>
      <c r="BZ59" s="483"/>
      <c r="CA59" s="481">
        <f>CA53</f>
        <v>11280</v>
      </c>
      <c r="CB59" s="482"/>
      <c r="CC59" s="482"/>
      <c r="CD59" s="482"/>
      <c r="CE59" s="482"/>
      <c r="CF59" s="482"/>
      <c r="CG59" s="482"/>
      <c r="CH59" s="482"/>
      <c r="CI59" s="482"/>
      <c r="CJ59" s="482"/>
      <c r="CK59" s="482"/>
      <c r="CL59" s="482"/>
      <c r="CM59" s="482"/>
      <c r="CN59" s="483"/>
      <c r="CO59" s="481">
        <f>CO53</f>
        <v>3038</v>
      </c>
      <c r="CP59" s="482"/>
      <c r="CQ59" s="482"/>
      <c r="CR59" s="482"/>
      <c r="CS59" s="482"/>
      <c r="CT59" s="482"/>
      <c r="CU59" s="482"/>
      <c r="CV59" s="482"/>
      <c r="CW59" s="482"/>
      <c r="CX59" s="482"/>
      <c r="CY59" s="482"/>
      <c r="CZ59" s="482"/>
      <c r="DA59" s="482"/>
      <c r="DB59" s="483"/>
      <c r="DC59" s="481">
        <f>DC53</f>
        <v>0</v>
      </c>
      <c r="DD59" s="482"/>
      <c r="DE59" s="482"/>
      <c r="DF59" s="482"/>
      <c r="DG59" s="482"/>
      <c r="DH59" s="482"/>
      <c r="DI59" s="482"/>
      <c r="DJ59" s="482"/>
      <c r="DK59" s="482"/>
      <c r="DL59" s="482"/>
      <c r="DM59" s="482"/>
      <c r="DN59" s="482"/>
      <c r="DO59" s="482"/>
      <c r="DP59" s="483"/>
      <c r="DQ59" s="481">
        <f>DQ53</f>
        <v>54325</v>
      </c>
      <c r="DR59" s="482"/>
      <c r="DS59" s="482"/>
      <c r="DT59" s="482"/>
      <c r="DU59" s="482"/>
      <c r="DV59" s="482"/>
      <c r="DW59" s="482"/>
      <c r="DX59" s="482"/>
      <c r="DY59" s="482"/>
      <c r="DZ59" s="482"/>
      <c r="EA59" s="482"/>
      <c r="EB59" s="482"/>
      <c r="EC59" s="482"/>
      <c r="ED59" s="545"/>
    </row>
    <row r="60" spans="1:134" ht="15" customHeight="1" thickBot="1">
      <c r="A60" s="1540"/>
      <c r="B60" s="1541"/>
      <c r="C60" s="1541"/>
      <c r="D60" s="1541"/>
      <c r="E60" s="1541"/>
      <c r="F60" s="1542"/>
      <c r="G60" s="245" t="s">
        <v>10</v>
      </c>
      <c r="H60" s="246"/>
      <c r="I60" s="246"/>
      <c r="J60" s="246"/>
      <c r="K60" s="246"/>
      <c r="L60" s="246"/>
      <c r="M60" s="246"/>
      <c r="N60" s="246"/>
      <c r="O60" s="246"/>
      <c r="P60" s="246"/>
      <c r="Q60" s="246"/>
      <c r="R60" s="246"/>
      <c r="S60" s="246"/>
      <c r="T60" s="246"/>
      <c r="U60" s="246"/>
      <c r="V60" s="246"/>
      <c r="W60" s="246"/>
      <c r="X60" s="246"/>
      <c r="Y60" s="246"/>
      <c r="Z60" s="246"/>
      <c r="AA60" s="513"/>
      <c r="AB60" s="740">
        <v>1</v>
      </c>
      <c r="AC60" s="741"/>
      <c r="AD60" s="742"/>
      <c r="AE60" s="743">
        <v>5</v>
      </c>
      <c r="AF60" s="741"/>
      <c r="AG60" s="742"/>
      <c r="AH60" s="743">
        <v>1</v>
      </c>
      <c r="AI60" s="741"/>
      <c r="AJ60" s="752"/>
      <c r="AK60" s="484">
        <f>AK54</f>
        <v>339877</v>
      </c>
      <c r="AL60" s="485"/>
      <c r="AM60" s="485"/>
      <c r="AN60" s="485"/>
      <c r="AO60" s="485"/>
      <c r="AP60" s="485"/>
      <c r="AQ60" s="485"/>
      <c r="AR60" s="485"/>
      <c r="AS60" s="485"/>
      <c r="AT60" s="485"/>
      <c r="AU60" s="485"/>
      <c r="AV60" s="485"/>
      <c r="AW60" s="485"/>
      <c r="AX60" s="486"/>
      <c r="AY60" s="484">
        <f>AY54</f>
        <v>7961</v>
      </c>
      <c r="AZ60" s="485"/>
      <c r="BA60" s="485"/>
      <c r="BB60" s="485"/>
      <c r="BC60" s="485"/>
      <c r="BD60" s="485"/>
      <c r="BE60" s="485"/>
      <c r="BF60" s="485"/>
      <c r="BG60" s="485"/>
      <c r="BH60" s="485"/>
      <c r="BI60" s="485"/>
      <c r="BJ60" s="485"/>
      <c r="BK60" s="485"/>
      <c r="BL60" s="486"/>
      <c r="BM60" s="484">
        <f>BM54</f>
        <v>3390261</v>
      </c>
      <c r="BN60" s="485"/>
      <c r="BO60" s="485"/>
      <c r="BP60" s="485"/>
      <c r="BQ60" s="485"/>
      <c r="BR60" s="485"/>
      <c r="BS60" s="485"/>
      <c r="BT60" s="485"/>
      <c r="BU60" s="485"/>
      <c r="BV60" s="485"/>
      <c r="BW60" s="485"/>
      <c r="BX60" s="485"/>
      <c r="BY60" s="485"/>
      <c r="BZ60" s="486"/>
      <c r="CA60" s="484">
        <f>CA54</f>
        <v>26292</v>
      </c>
      <c r="CB60" s="485"/>
      <c r="CC60" s="485"/>
      <c r="CD60" s="485"/>
      <c r="CE60" s="485"/>
      <c r="CF60" s="485"/>
      <c r="CG60" s="485"/>
      <c r="CH60" s="485"/>
      <c r="CI60" s="485"/>
      <c r="CJ60" s="485"/>
      <c r="CK60" s="485"/>
      <c r="CL60" s="485"/>
      <c r="CM60" s="485"/>
      <c r="CN60" s="486"/>
      <c r="CO60" s="484">
        <f>CO54</f>
        <v>18376</v>
      </c>
      <c r="CP60" s="485"/>
      <c r="CQ60" s="485"/>
      <c r="CR60" s="485"/>
      <c r="CS60" s="485"/>
      <c r="CT60" s="485"/>
      <c r="CU60" s="485"/>
      <c r="CV60" s="485"/>
      <c r="CW60" s="485"/>
      <c r="CX60" s="485"/>
      <c r="CY60" s="485"/>
      <c r="CZ60" s="485"/>
      <c r="DA60" s="485"/>
      <c r="DB60" s="486"/>
      <c r="DC60" s="484">
        <f>DC54</f>
        <v>0</v>
      </c>
      <c r="DD60" s="485"/>
      <c r="DE60" s="485"/>
      <c r="DF60" s="485"/>
      <c r="DG60" s="485"/>
      <c r="DH60" s="485"/>
      <c r="DI60" s="485"/>
      <c r="DJ60" s="485"/>
      <c r="DK60" s="485"/>
      <c r="DL60" s="485"/>
      <c r="DM60" s="485"/>
      <c r="DN60" s="485"/>
      <c r="DO60" s="485"/>
      <c r="DP60" s="486"/>
      <c r="DQ60" s="484">
        <f>DQ54</f>
        <v>129423</v>
      </c>
      <c r="DR60" s="485"/>
      <c r="DS60" s="485"/>
      <c r="DT60" s="485"/>
      <c r="DU60" s="485"/>
      <c r="DV60" s="485"/>
      <c r="DW60" s="485"/>
      <c r="DX60" s="485"/>
      <c r="DY60" s="485"/>
      <c r="DZ60" s="485"/>
      <c r="EA60" s="485"/>
      <c r="EB60" s="485"/>
      <c r="EC60" s="485"/>
      <c r="ED60" s="574"/>
    </row>
    <row r="61" spans="1:134" ht="11.25" customHeight="1" thickBot="1">
      <c r="A61" s="16" t="s">
        <v>511</v>
      </c>
      <c r="B61" s="16" t="s">
        <v>511</v>
      </c>
      <c r="C61" s="16" t="s">
        <v>511</v>
      </c>
      <c r="D61" s="16" t="s">
        <v>511</v>
      </c>
      <c r="E61" s="16" t="s">
        <v>511</v>
      </c>
      <c r="F61" s="16" t="s">
        <v>511</v>
      </c>
      <c r="G61" s="16" t="s">
        <v>511</v>
      </c>
      <c r="H61" s="16" t="s">
        <v>511</v>
      </c>
      <c r="I61" s="16" t="s">
        <v>511</v>
      </c>
      <c r="J61" s="16" t="s">
        <v>511</v>
      </c>
      <c r="K61" s="16" t="s">
        <v>511</v>
      </c>
      <c r="L61" s="16" t="s">
        <v>511</v>
      </c>
      <c r="M61" s="16" t="s">
        <v>511</v>
      </c>
      <c r="N61" s="16" t="s">
        <v>511</v>
      </c>
      <c r="O61" s="16" t="s">
        <v>511</v>
      </c>
      <c r="P61" s="16" t="s">
        <v>511</v>
      </c>
      <c r="Q61" s="16" t="s">
        <v>511</v>
      </c>
      <c r="R61" s="16" t="s">
        <v>511</v>
      </c>
      <c r="S61" s="16" t="s">
        <v>511</v>
      </c>
      <c r="T61" s="16" t="s">
        <v>511</v>
      </c>
      <c r="U61" s="17" t="s">
        <v>511</v>
      </c>
      <c r="V61" s="17" t="s">
        <v>511</v>
      </c>
      <c r="W61" s="17" t="s">
        <v>511</v>
      </c>
      <c r="X61" s="16" t="s">
        <v>511</v>
      </c>
      <c r="Y61" s="16" t="s">
        <v>511</v>
      </c>
      <c r="Z61" s="16" t="s">
        <v>511</v>
      </c>
      <c r="AA61" s="16" t="s">
        <v>511</v>
      </c>
      <c r="AB61" s="46"/>
      <c r="AC61" s="46"/>
      <c r="AD61" s="46"/>
      <c r="AE61" s="46"/>
      <c r="AF61" s="46"/>
      <c r="AG61" s="46"/>
      <c r="AH61" s="46"/>
      <c r="AI61" s="46"/>
      <c r="AJ61" s="46"/>
      <c r="AK61" s="16" t="s">
        <v>511</v>
      </c>
      <c r="AL61" s="16" t="s">
        <v>511</v>
      </c>
      <c r="AM61" s="16" t="s">
        <v>511</v>
      </c>
      <c r="AN61" s="16" t="s">
        <v>511</v>
      </c>
      <c r="AO61" s="16" t="s">
        <v>511</v>
      </c>
      <c r="AP61" s="16" t="s">
        <v>511</v>
      </c>
      <c r="AQ61" s="16" t="s">
        <v>511</v>
      </c>
      <c r="AR61" s="16" t="s">
        <v>511</v>
      </c>
      <c r="AS61" s="16" t="s">
        <v>511</v>
      </c>
      <c r="AT61" s="16" t="s">
        <v>511</v>
      </c>
      <c r="AU61" s="16" t="s">
        <v>511</v>
      </c>
      <c r="AV61" s="16" t="s">
        <v>511</v>
      </c>
      <c r="AW61" s="16" t="s">
        <v>511</v>
      </c>
      <c r="AX61" s="16" t="s">
        <v>511</v>
      </c>
      <c r="AY61" s="16" t="s">
        <v>511</v>
      </c>
      <c r="AZ61" s="16" t="s">
        <v>511</v>
      </c>
      <c r="BA61" s="16" t="s">
        <v>511</v>
      </c>
      <c r="BB61" s="16" t="s">
        <v>511</v>
      </c>
      <c r="BC61" s="16" t="s">
        <v>511</v>
      </c>
      <c r="BD61" s="16" t="s">
        <v>511</v>
      </c>
      <c r="BE61" s="16" t="s">
        <v>511</v>
      </c>
      <c r="BF61" s="16" t="s">
        <v>511</v>
      </c>
      <c r="BG61" s="16" t="s">
        <v>511</v>
      </c>
      <c r="BH61" s="16" t="s">
        <v>511</v>
      </c>
      <c r="BI61" s="16" t="s">
        <v>511</v>
      </c>
      <c r="BJ61" s="16" t="s">
        <v>511</v>
      </c>
      <c r="BK61" s="16" t="s">
        <v>511</v>
      </c>
      <c r="BL61" s="16" t="s">
        <v>511</v>
      </c>
      <c r="BM61" s="16" t="s">
        <v>511</v>
      </c>
      <c r="BN61" s="16" t="s">
        <v>511</v>
      </c>
      <c r="BO61" s="16" t="s">
        <v>511</v>
      </c>
      <c r="BP61" s="16" t="s">
        <v>511</v>
      </c>
      <c r="BQ61" s="16" t="s">
        <v>511</v>
      </c>
      <c r="BR61" s="16" t="s">
        <v>511</v>
      </c>
      <c r="BS61" s="16" t="s">
        <v>511</v>
      </c>
      <c r="BT61" s="16" t="s">
        <v>511</v>
      </c>
      <c r="BU61" s="16" t="s">
        <v>511</v>
      </c>
      <c r="BV61" s="16" t="s">
        <v>511</v>
      </c>
      <c r="BW61" s="16" t="s">
        <v>511</v>
      </c>
      <c r="BX61" s="16" t="s">
        <v>511</v>
      </c>
      <c r="BY61" s="16" t="s">
        <v>511</v>
      </c>
      <c r="BZ61" s="16" t="s">
        <v>511</v>
      </c>
      <c r="CA61" s="16" t="s">
        <v>511</v>
      </c>
      <c r="CB61" s="16" t="s">
        <v>511</v>
      </c>
      <c r="CC61" s="16" t="s">
        <v>511</v>
      </c>
      <c r="CD61" s="16" t="s">
        <v>511</v>
      </c>
      <c r="CE61" s="16" t="s">
        <v>511</v>
      </c>
      <c r="CF61" s="16" t="s">
        <v>511</v>
      </c>
      <c r="CG61" s="16" t="s">
        <v>511</v>
      </c>
      <c r="CH61" s="16" t="s">
        <v>511</v>
      </c>
      <c r="CI61" s="16" t="s">
        <v>511</v>
      </c>
      <c r="CJ61" s="16" t="s">
        <v>511</v>
      </c>
      <c r="CK61" s="16" t="s">
        <v>511</v>
      </c>
      <c r="CL61" s="16" t="s">
        <v>511</v>
      </c>
      <c r="CM61" s="16" t="s">
        <v>511</v>
      </c>
      <c r="CN61" s="16" t="s">
        <v>511</v>
      </c>
      <c r="CO61" s="16" t="s">
        <v>511</v>
      </c>
      <c r="CP61" s="16" t="s">
        <v>511</v>
      </c>
      <c r="CQ61" s="16" t="s">
        <v>511</v>
      </c>
      <c r="CR61" s="16" t="s">
        <v>511</v>
      </c>
      <c r="CS61" s="16" t="s">
        <v>511</v>
      </c>
      <c r="CT61" s="16" t="s">
        <v>511</v>
      </c>
      <c r="CU61" s="16" t="s">
        <v>511</v>
      </c>
      <c r="CV61" s="16" t="s">
        <v>511</v>
      </c>
      <c r="CW61" s="16" t="s">
        <v>511</v>
      </c>
      <c r="CX61" s="16" t="s">
        <v>511</v>
      </c>
      <c r="CY61" s="16" t="s">
        <v>511</v>
      </c>
      <c r="CZ61" s="16" t="s">
        <v>511</v>
      </c>
      <c r="DA61" s="16" t="s">
        <v>511</v>
      </c>
      <c r="DB61" s="16" t="s">
        <v>511</v>
      </c>
      <c r="DC61" s="16" t="s">
        <v>511</v>
      </c>
      <c r="DD61" s="16" t="s">
        <v>511</v>
      </c>
      <c r="DE61" s="16" t="s">
        <v>511</v>
      </c>
      <c r="DF61" s="16" t="s">
        <v>511</v>
      </c>
      <c r="DG61" s="16" t="s">
        <v>511</v>
      </c>
      <c r="DH61" s="16" t="s">
        <v>511</v>
      </c>
      <c r="DI61" s="16" t="s">
        <v>511</v>
      </c>
      <c r="DJ61" s="16" t="s">
        <v>511</v>
      </c>
      <c r="DK61" s="16" t="s">
        <v>511</v>
      </c>
      <c r="DL61" s="16" t="s">
        <v>511</v>
      </c>
      <c r="DM61" s="16" t="s">
        <v>511</v>
      </c>
      <c r="DN61" s="16" t="s">
        <v>511</v>
      </c>
      <c r="DO61" s="16" t="s">
        <v>511</v>
      </c>
      <c r="DP61" s="16" t="s">
        <v>511</v>
      </c>
      <c r="DQ61" s="16" t="s">
        <v>511</v>
      </c>
      <c r="DR61" s="16" t="s">
        <v>511</v>
      </c>
      <c r="DS61" s="16" t="s">
        <v>511</v>
      </c>
      <c r="DT61" s="16" t="s">
        <v>511</v>
      </c>
      <c r="DU61" s="16" t="s">
        <v>511</v>
      </c>
      <c r="DV61" s="16" t="s">
        <v>511</v>
      </c>
      <c r="DW61" s="16" t="s">
        <v>511</v>
      </c>
      <c r="DX61" s="16" t="s">
        <v>511</v>
      </c>
      <c r="DY61" s="16" t="s">
        <v>511</v>
      </c>
      <c r="DZ61" s="16" t="s">
        <v>511</v>
      </c>
      <c r="EA61" s="16" t="s">
        <v>511</v>
      </c>
      <c r="EB61" s="16" t="s">
        <v>511</v>
      </c>
      <c r="EC61" s="16" t="s">
        <v>511</v>
      </c>
      <c r="ED61" s="16" t="s">
        <v>511</v>
      </c>
    </row>
    <row r="62" spans="1:134" ht="15" customHeight="1">
      <c r="A62" s="433" t="s">
        <v>501</v>
      </c>
      <c r="B62" s="1535"/>
      <c r="C62" s="1535"/>
      <c r="D62" s="434" t="s">
        <v>502</v>
      </c>
      <c r="E62" s="434"/>
      <c r="F62" s="435"/>
      <c r="G62" s="245" t="s">
        <v>503</v>
      </c>
      <c r="H62" s="246"/>
      <c r="I62" s="246"/>
      <c r="J62" s="246"/>
      <c r="K62" s="246"/>
      <c r="L62" s="246"/>
      <c r="M62" s="246"/>
      <c r="N62" s="246"/>
      <c r="O62" s="246"/>
      <c r="P62" s="246"/>
      <c r="Q62" s="246"/>
      <c r="R62" s="246"/>
      <c r="S62" s="246"/>
      <c r="T62" s="246"/>
      <c r="U62" s="246"/>
      <c r="V62" s="246"/>
      <c r="W62" s="246"/>
      <c r="X62" s="246"/>
      <c r="Y62" s="246"/>
      <c r="Z62" s="246"/>
      <c r="AA62" s="513"/>
      <c r="AB62" s="747">
        <v>1</v>
      </c>
      <c r="AC62" s="748"/>
      <c r="AD62" s="749"/>
      <c r="AE62" s="753">
        <v>6</v>
      </c>
      <c r="AF62" s="748"/>
      <c r="AG62" s="749"/>
      <c r="AH62" s="753">
        <v>1</v>
      </c>
      <c r="AI62" s="748"/>
      <c r="AJ62" s="754"/>
      <c r="AK62" s="1505">
        <v>3676312</v>
      </c>
      <c r="AL62" s="1506"/>
      <c r="AM62" s="1506"/>
      <c r="AN62" s="1506"/>
      <c r="AO62" s="1506"/>
      <c r="AP62" s="1506"/>
      <c r="AQ62" s="1506"/>
      <c r="AR62" s="1506"/>
      <c r="AS62" s="1506"/>
      <c r="AT62" s="1506"/>
      <c r="AU62" s="1506"/>
      <c r="AV62" s="1506"/>
      <c r="AW62" s="1506"/>
      <c r="AX62" s="1507"/>
      <c r="AY62" s="1483">
        <v>19454</v>
      </c>
      <c r="AZ62" s="1508"/>
      <c r="BA62" s="1508"/>
      <c r="BB62" s="1508"/>
      <c r="BC62" s="1508"/>
      <c r="BD62" s="1508"/>
      <c r="BE62" s="1508"/>
      <c r="BF62" s="1508"/>
      <c r="BG62" s="1508"/>
      <c r="BH62" s="1508"/>
      <c r="BI62" s="1508"/>
      <c r="BJ62" s="1508"/>
      <c r="BK62" s="1508"/>
      <c r="BL62" s="1509"/>
      <c r="BM62" s="1483">
        <v>1227863</v>
      </c>
      <c r="BN62" s="1508"/>
      <c r="BO62" s="1508"/>
      <c r="BP62" s="1508"/>
      <c r="BQ62" s="1508"/>
      <c r="BR62" s="1508"/>
      <c r="BS62" s="1508"/>
      <c r="BT62" s="1508"/>
      <c r="BU62" s="1508"/>
      <c r="BV62" s="1508"/>
      <c r="BW62" s="1508"/>
      <c r="BX62" s="1508"/>
      <c r="BY62" s="1508"/>
      <c r="BZ62" s="1509"/>
      <c r="CA62" s="1505">
        <v>82879</v>
      </c>
      <c r="CB62" s="1506"/>
      <c r="CC62" s="1506"/>
      <c r="CD62" s="1506"/>
      <c r="CE62" s="1506"/>
      <c r="CF62" s="1506"/>
      <c r="CG62" s="1506"/>
      <c r="CH62" s="1506"/>
      <c r="CI62" s="1506"/>
      <c r="CJ62" s="1506"/>
      <c r="CK62" s="1506"/>
      <c r="CL62" s="1506"/>
      <c r="CM62" s="1506"/>
      <c r="CN62" s="1507"/>
      <c r="CO62" s="1483">
        <v>13241</v>
      </c>
      <c r="CP62" s="1508"/>
      <c r="CQ62" s="1508"/>
      <c r="CR62" s="1508"/>
      <c r="CS62" s="1508"/>
      <c r="CT62" s="1508"/>
      <c r="CU62" s="1508"/>
      <c r="CV62" s="1508"/>
      <c r="CW62" s="1508"/>
      <c r="CX62" s="1508"/>
      <c r="CY62" s="1508"/>
      <c r="CZ62" s="1508"/>
      <c r="DA62" s="1508"/>
      <c r="DB62" s="1509"/>
      <c r="DC62" s="1483">
        <v>41623</v>
      </c>
      <c r="DD62" s="1508"/>
      <c r="DE62" s="1508"/>
      <c r="DF62" s="1508"/>
      <c r="DG62" s="1508"/>
      <c r="DH62" s="1508"/>
      <c r="DI62" s="1508"/>
      <c r="DJ62" s="1508"/>
      <c r="DK62" s="1508"/>
      <c r="DL62" s="1508"/>
      <c r="DM62" s="1508"/>
      <c r="DN62" s="1508"/>
      <c r="DO62" s="1508"/>
      <c r="DP62" s="1509"/>
      <c r="DQ62" s="1483">
        <v>668095</v>
      </c>
      <c r="DR62" s="1508"/>
      <c r="DS62" s="1508"/>
      <c r="DT62" s="1508"/>
      <c r="DU62" s="1508"/>
      <c r="DV62" s="1508"/>
      <c r="DW62" s="1508"/>
      <c r="DX62" s="1508"/>
      <c r="DY62" s="1508"/>
      <c r="DZ62" s="1508"/>
      <c r="EA62" s="1508"/>
      <c r="EB62" s="1508"/>
      <c r="EC62" s="1508"/>
      <c r="ED62" s="1510"/>
    </row>
    <row r="63" spans="1:134" ht="15" customHeight="1">
      <c r="A63" s="548"/>
      <c r="B63" s="1549"/>
      <c r="C63" s="1549"/>
      <c r="D63" s="551"/>
      <c r="E63" s="551"/>
      <c r="F63" s="552"/>
      <c r="G63" s="505" t="s">
        <v>317</v>
      </c>
      <c r="H63" s="506"/>
      <c r="I63" s="506"/>
      <c r="J63" s="506"/>
      <c r="K63" s="506"/>
      <c r="L63" s="506"/>
      <c r="M63" s="506"/>
      <c r="N63" s="506"/>
      <c r="O63" s="506"/>
      <c r="P63" s="506"/>
      <c r="Q63" s="506"/>
      <c r="R63" s="506"/>
      <c r="S63" s="506"/>
      <c r="T63" s="506"/>
      <c r="U63" s="506"/>
      <c r="V63" s="506"/>
      <c r="W63" s="506"/>
      <c r="X63" s="506"/>
      <c r="Y63" s="506"/>
      <c r="Z63" s="506"/>
      <c r="AA63" s="507"/>
      <c r="AB63" s="751">
        <v>1</v>
      </c>
      <c r="AC63" s="745"/>
      <c r="AD63" s="746"/>
      <c r="AE63" s="744">
        <v>7</v>
      </c>
      <c r="AF63" s="745"/>
      <c r="AG63" s="746"/>
      <c r="AH63" s="744">
        <v>1</v>
      </c>
      <c r="AI63" s="745"/>
      <c r="AJ63" s="750"/>
      <c r="AK63" s="1518">
        <v>129112</v>
      </c>
      <c r="AL63" s="1519"/>
      <c r="AM63" s="1519"/>
      <c r="AN63" s="1519"/>
      <c r="AO63" s="1519"/>
      <c r="AP63" s="1519"/>
      <c r="AQ63" s="1519"/>
      <c r="AR63" s="1519"/>
      <c r="AS63" s="1519"/>
      <c r="AT63" s="1519"/>
      <c r="AU63" s="1519"/>
      <c r="AV63" s="1519"/>
      <c r="AW63" s="1519"/>
      <c r="AX63" s="1520"/>
      <c r="AY63" s="1487">
        <v>7546</v>
      </c>
      <c r="AZ63" s="1493"/>
      <c r="BA63" s="1493"/>
      <c r="BB63" s="1493"/>
      <c r="BC63" s="1493"/>
      <c r="BD63" s="1493"/>
      <c r="BE63" s="1493"/>
      <c r="BF63" s="1493"/>
      <c r="BG63" s="1493"/>
      <c r="BH63" s="1493"/>
      <c r="BI63" s="1493"/>
      <c r="BJ63" s="1493"/>
      <c r="BK63" s="1493"/>
      <c r="BL63" s="1512"/>
      <c r="BM63" s="1487"/>
      <c r="BN63" s="1493"/>
      <c r="BO63" s="1493"/>
      <c r="BP63" s="1493"/>
      <c r="BQ63" s="1493"/>
      <c r="BR63" s="1493"/>
      <c r="BS63" s="1493"/>
      <c r="BT63" s="1493"/>
      <c r="BU63" s="1493"/>
      <c r="BV63" s="1493"/>
      <c r="BW63" s="1493"/>
      <c r="BX63" s="1493"/>
      <c r="BY63" s="1493"/>
      <c r="BZ63" s="1512"/>
      <c r="CA63" s="1518">
        <v>11280</v>
      </c>
      <c r="CB63" s="1519"/>
      <c r="CC63" s="1519"/>
      <c r="CD63" s="1519"/>
      <c r="CE63" s="1519"/>
      <c r="CF63" s="1519"/>
      <c r="CG63" s="1519"/>
      <c r="CH63" s="1519"/>
      <c r="CI63" s="1519"/>
      <c r="CJ63" s="1519"/>
      <c r="CK63" s="1519"/>
      <c r="CL63" s="1519"/>
      <c r="CM63" s="1519"/>
      <c r="CN63" s="1520"/>
      <c r="CO63" s="1487">
        <v>3038</v>
      </c>
      <c r="CP63" s="1493"/>
      <c r="CQ63" s="1493"/>
      <c r="CR63" s="1493"/>
      <c r="CS63" s="1493"/>
      <c r="CT63" s="1493"/>
      <c r="CU63" s="1493"/>
      <c r="CV63" s="1493"/>
      <c r="CW63" s="1493"/>
      <c r="CX63" s="1493"/>
      <c r="CY63" s="1493"/>
      <c r="CZ63" s="1493"/>
      <c r="DA63" s="1493"/>
      <c r="DB63" s="1512"/>
      <c r="DC63" s="1487"/>
      <c r="DD63" s="1493"/>
      <c r="DE63" s="1493"/>
      <c r="DF63" s="1493"/>
      <c r="DG63" s="1493"/>
      <c r="DH63" s="1493"/>
      <c r="DI63" s="1493"/>
      <c r="DJ63" s="1493"/>
      <c r="DK63" s="1493"/>
      <c r="DL63" s="1493"/>
      <c r="DM63" s="1493"/>
      <c r="DN63" s="1493"/>
      <c r="DO63" s="1493"/>
      <c r="DP63" s="1512"/>
      <c r="DQ63" s="1487">
        <v>54325</v>
      </c>
      <c r="DR63" s="1493"/>
      <c r="DS63" s="1493"/>
      <c r="DT63" s="1493"/>
      <c r="DU63" s="1493"/>
      <c r="DV63" s="1493"/>
      <c r="DW63" s="1493"/>
      <c r="DX63" s="1493"/>
      <c r="DY63" s="1493"/>
      <c r="DZ63" s="1493"/>
      <c r="EA63" s="1493"/>
      <c r="EB63" s="1493"/>
      <c r="EC63" s="1493"/>
      <c r="ED63" s="1494"/>
    </row>
    <row r="64" spans="1:134" ht="15" customHeight="1">
      <c r="A64" s="1537"/>
      <c r="B64" s="1549"/>
      <c r="C64" s="1549"/>
      <c r="D64" s="551"/>
      <c r="E64" s="551"/>
      <c r="F64" s="552"/>
      <c r="G64" s="245" t="s">
        <v>10</v>
      </c>
      <c r="H64" s="246"/>
      <c r="I64" s="246"/>
      <c r="J64" s="246"/>
      <c r="K64" s="246"/>
      <c r="L64" s="246"/>
      <c r="M64" s="246"/>
      <c r="N64" s="246"/>
      <c r="O64" s="246"/>
      <c r="P64" s="246"/>
      <c r="Q64" s="246"/>
      <c r="R64" s="246"/>
      <c r="S64" s="246"/>
      <c r="T64" s="246"/>
      <c r="U64" s="246"/>
      <c r="V64" s="246"/>
      <c r="W64" s="246"/>
      <c r="X64" s="246"/>
      <c r="Y64" s="246"/>
      <c r="Z64" s="246"/>
      <c r="AA64" s="513"/>
      <c r="AB64" s="751">
        <v>1</v>
      </c>
      <c r="AC64" s="745"/>
      <c r="AD64" s="746"/>
      <c r="AE64" s="744">
        <v>8</v>
      </c>
      <c r="AF64" s="745"/>
      <c r="AG64" s="746"/>
      <c r="AH64" s="744">
        <v>1</v>
      </c>
      <c r="AI64" s="745"/>
      <c r="AJ64" s="750"/>
      <c r="AK64" s="1518">
        <v>339877</v>
      </c>
      <c r="AL64" s="1519"/>
      <c r="AM64" s="1519"/>
      <c r="AN64" s="1519"/>
      <c r="AO64" s="1519"/>
      <c r="AP64" s="1519"/>
      <c r="AQ64" s="1519"/>
      <c r="AR64" s="1519"/>
      <c r="AS64" s="1519"/>
      <c r="AT64" s="1519"/>
      <c r="AU64" s="1519"/>
      <c r="AV64" s="1519"/>
      <c r="AW64" s="1519"/>
      <c r="AX64" s="1520"/>
      <c r="AY64" s="1487">
        <v>7961</v>
      </c>
      <c r="AZ64" s="1493"/>
      <c r="BA64" s="1493"/>
      <c r="BB64" s="1493"/>
      <c r="BC64" s="1493"/>
      <c r="BD64" s="1493"/>
      <c r="BE64" s="1493"/>
      <c r="BF64" s="1493"/>
      <c r="BG64" s="1493"/>
      <c r="BH64" s="1493"/>
      <c r="BI64" s="1493"/>
      <c r="BJ64" s="1493"/>
      <c r="BK64" s="1493"/>
      <c r="BL64" s="1512"/>
      <c r="BM64" s="1487">
        <v>3390261</v>
      </c>
      <c r="BN64" s="1493"/>
      <c r="BO64" s="1493"/>
      <c r="BP64" s="1493"/>
      <c r="BQ64" s="1493"/>
      <c r="BR64" s="1493"/>
      <c r="BS64" s="1493"/>
      <c r="BT64" s="1493"/>
      <c r="BU64" s="1493"/>
      <c r="BV64" s="1493"/>
      <c r="BW64" s="1493"/>
      <c r="BX64" s="1493"/>
      <c r="BY64" s="1493"/>
      <c r="BZ64" s="1512"/>
      <c r="CA64" s="1518">
        <v>26292</v>
      </c>
      <c r="CB64" s="1519"/>
      <c r="CC64" s="1519"/>
      <c r="CD64" s="1519"/>
      <c r="CE64" s="1519"/>
      <c r="CF64" s="1519"/>
      <c r="CG64" s="1519"/>
      <c r="CH64" s="1519"/>
      <c r="CI64" s="1519"/>
      <c r="CJ64" s="1519"/>
      <c r="CK64" s="1519"/>
      <c r="CL64" s="1519"/>
      <c r="CM64" s="1519"/>
      <c r="CN64" s="1520"/>
      <c r="CO64" s="1487">
        <v>18376</v>
      </c>
      <c r="CP64" s="1493"/>
      <c r="CQ64" s="1493"/>
      <c r="CR64" s="1493"/>
      <c r="CS64" s="1493"/>
      <c r="CT64" s="1493"/>
      <c r="CU64" s="1493"/>
      <c r="CV64" s="1493"/>
      <c r="CW64" s="1493"/>
      <c r="CX64" s="1493"/>
      <c r="CY64" s="1493"/>
      <c r="CZ64" s="1493"/>
      <c r="DA64" s="1493"/>
      <c r="DB64" s="1512"/>
      <c r="DC64" s="1487"/>
      <c r="DD64" s="1493"/>
      <c r="DE64" s="1493"/>
      <c r="DF64" s="1493"/>
      <c r="DG64" s="1493"/>
      <c r="DH64" s="1493"/>
      <c r="DI64" s="1493"/>
      <c r="DJ64" s="1493"/>
      <c r="DK64" s="1493"/>
      <c r="DL64" s="1493"/>
      <c r="DM64" s="1493"/>
      <c r="DN64" s="1493"/>
      <c r="DO64" s="1493"/>
      <c r="DP64" s="1512"/>
      <c r="DQ64" s="1487">
        <v>129423</v>
      </c>
      <c r="DR64" s="1493"/>
      <c r="DS64" s="1493"/>
      <c r="DT64" s="1493"/>
      <c r="DU64" s="1493"/>
      <c r="DV64" s="1493"/>
      <c r="DW64" s="1493"/>
      <c r="DX64" s="1493"/>
      <c r="DY64" s="1493"/>
      <c r="DZ64" s="1493"/>
      <c r="EA64" s="1493"/>
      <c r="EB64" s="1493"/>
      <c r="EC64" s="1493"/>
      <c r="ED64" s="1494"/>
    </row>
    <row r="65" spans="1:136" ht="15" customHeight="1" thickBot="1">
      <c r="A65" s="436" t="s">
        <v>511</v>
      </c>
      <c r="B65" s="1541"/>
      <c r="C65" s="1541"/>
      <c r="D65" s="553"/>
      <c r="E65" s="553"/>
      <c r="F65" s="560"/>
      <c r="G65" s="245" t="s">
        <v>497</v>
      </c>
      <c r="H65" s="1477"/>
      <c r="I65" s="1477"/>
      <c r="J65" s="1477"/>
      <c r="K65" s="1477"/>
      <c r="L65" s="1477"/>
      <c r="M65" s="1477"/>
      <c r="N65" s="1477"/>
      <c r="O65" s="1477"/>
      <c r="P65" s="1477"/>
      <c r="Q65" s="1477"/>
      <c r="R65" s="1477"/>
      <c r="S65" s="1477"/>
      <c r="T65" s="1477"/>
      <c r="U65" s="1477"/>
      <c r="V65" s="1477"/>
      <c r="W65" s="1477"/>
      <c r="X65" s="1477"/>
      <c r="Y65" s="1477"/>
      <c r="Z65" s="1477"/>
      <c r="AA65" s="1543"/>
      <c r="AB65" s="740">
        <v>1</v>
      </c>
      <c r="AC65" s="741"/>
      <c r="AD65" s="742"/>
      <c r="AE65" s="743">
        <v>9</v>
      </c>
      <c r="AF65" s="741"/>
      <c r="AG65" s="742"/>
      <c r="AH65" s="743">
        <v>1</v>
      </c>
      <c r="AI65" s="741"/>
      <c r="AJ65" s="752"/>
      <c r="AK65" s="484">
        <f>SUM(AK62:AX64)</f>
        <v>4145301</v>
      </c>
      <c r="AL65" s="485"/>
      <c r="AM65" s="485"/>
      <c r="AN65" s="485"/>
      <c r="AO65" s="485"/>
      <c r="AP65" s="485"/>
      <c r="AQ65" s="485"/>
      <c r="AR65" s="485"/>
      <c r="AS65" s="485"/>
      <c r="AT65" s="485"/>
      <c r="AU65" s="485"/>
      <c r="AV65" s="485"/>
      <c r="AW65" s="485"/>
      <c r="AX65" s="486"/>
      <c r="AY65" s="484">
        <f>SUM(AY62:BL64)</f>
        <v>34961</v>
      </c>
      <c r="AZ65" s="485"/>
      <c r="BA65" s="485"/>
      <c r="BB65" s="485"/>
      <c r="BC65" s="485"/>
      <c r="BD65" s="485"/>
      <c r="BE65" s="485"/>
      <c r="BF65" s="485"/>
      <c r="BG65" s="485"/>
      <c r="BH65" s="485"/>
      <c r="BI65" s="485"/>
      <c r="BJ65" s="485"/>
      <c r="BK65" s="485"/>
      <c r="BL65" s="486"/>
      <c r="BM65" s="484">
        <f>SUM(BM62:BZ64)</f>
        <v>4618124</v>
      </c>
      <c r="BN65" s="485"/>
      <c r="BO65" s="485"/>
      <c r="BP65" s="485"/>
      <c r="BQ65" s="485"/>
      <c r="BR65" s="485"/>
      <c r="BS65" s="485"/>
      <c r="BT65" s="485"/>
      <c r="BU65" s="485"/>
      <c r="BV65" s="485"/>
      <c r="BW65" s="485"/>
      <c r="BX65" s="485"/>
      <c r="BY65" s="485"/>
      <c r="BZ65" s="486"/>
      <c r="CA65" s="484">
        <f>SUM(CA62:CN64)</f>
        <v>120451</v>
      </c>
      <c r="CB65" s="485"/>
      <c r="CC65" s="485"/>
      <c r="CD65" s="485"/>
      <c r="CE65" s="485"/>
      <c r="CF65" s="485"/>
      <c r="CG65" s="485"/>
      <c r="CH65" s="485"/>
      <c r="CI65" s="485"/>
      <c r="CJ65" s="485"/>
      <c r="CK65" s="485"/>
      <c r="CL65" s="485"/>
      <c r="CM65" s="485"/>
      <c r="CN65" s="486"/>
      <c r="CO65" s="484">
        <f>SUM(CO62:DB64)</f>
        <v>34655</v>
      </c>
      <c r="CP65" s="485"/>
      <c r="CQ65" s="485"/>
      <c r="CR65" s="485"/>
      <c r="CS65" s="485"/>
      <c r="CT65" s="485"/>
      <c r="CU65" s="485"/>
      <c r="CV65" s="485"/>
      <c r="CW65" s="485"/>
      <c r="CX65" s="485"/>
      <c r="CY65" s="485"/>
      <c r="CZ65" s="485"/>
      <c r="DA65" s="485"/>
      <c r="DB65" s="486"/>
      <c r="DC65" s="484">
        <f>SUM(DC62:DP64)</f>
        <v>41623</v>
      </c>
      <c r="DD65" s="485"/>
      <c r="DE65" s="485"/>
      <c r="DF65" s="485"/>
      <c r="DG65" s="485"/>
      <c r="DH65" s="485"/>
      <c r="DI65" s="485"/>
      <c r="DJ65" s="485"/>
      <c r="DK65" s="485"/>
      <c r="DL65" s="485"/>
      <c r="DM65" s="485"/>
      <c r="DN65" s="485"/>
      <c r="DO65" s="485"/>
      <c r="DP65" s="486"/>
      <c r="DQ65" s="484">
        <f>SUM(DQ62:ED64)</f>
        <v>851843</v>
      </c>
      <c r="DR65" s="485"/>
      <c r="DS65" s="485"/>
      <c r="DT65" s="485"/>
      <c r="DU65" s="485"/>
      <c r="DV65" s="485"/>
      <c r="DW65" s="485"/>
      <c r="DX65" s="485"/>
      <c r="DY65" s="485"/>
      <c r="DZ65" s="485"/>
      <c r="EA65" s="485"/>
      <c r="EB65" s="485"/>
      <c r="EC65" s="485"/>
      <c r="ED65" s="574"/>
    </row>
    <row r="66" spans="1:136" s="17" customFormat="1" ht="15" customHeight="1">
      <c r="A66" s="36"/>
      <c r="B66" s="1544"/>
      <c r="C66" s="1544"/>
      <c r="D66" s="40"/>
      <c r="E66" s="40"/>
      <c r="F66" s="40"/>
      <c r="G66" s="137"/>
      <c r="H66" s="1545"/>
      <c r="I66" s="1545"/>
      <c r="J66" s="1545"/>
      <c r="K66" s="1545"/>
      <c r="L66" s="1545"/>
      <c r="M66" s="1545"/>
      <c r="N66" s="1545"/>
      <c r="O66" s="1545"/>
      <c r="P66" s="1545"/>
      <c r="Q66" s="1545"/>
      <c r="R66" s="1545"/>
      <c r="S66" s="1545"/>
      <c r="T66" s="1545"/>
      <c r="U66" s="1545"/>
      <c r="V66" s="1545"/>
      <c r="W66" s="1545"/>
      <c r="X66" s="1545"/>
      <c r="Y66" s="1545"/>
      <c r="Z66" s="1545"/>
      <c r="AA66" s="1545"/>
      <c r="AB66" s="101"/>
      <c r="AC66" s="101"/>
      <c r="AD66" s="101"/>
      <c r="AE66" s="101"/>
      <c r="AF66" s="47"/>
      <c r="AG66" s="47"/>
      <c r="AH66" s="47"/>
      <c r="AI66" s="47"/>
      <c r="AJ66" s="47"/>
      <c r="AK66" s="143"/>
      <c r="AL66" s="144"/>
      <c r="AM66" s="144"/>
      <c r="AN66" s="144"/>
      <c r="AO66" s="144"/>
      <c r="AP66" s="144"/>
      <c r="AQ66" s="144"/>
      <c r="AR66" s="144"/>
      <c r="AS66" s="144"/>
      <c r="AT66" s="144"/>
      <c r="AU66" s="144"/>
      <c r="AV66" s="144"/>
      <c r="AW66" s="144"/>
      <c r="AX66" s="144"/>
      <c r="AY66" s="144"/>
      <c r="AZ66" s="143"/>
      <c r="BA66" s="144"/>
      <c r="BB66" s="144"/>
      <c r="BC66" s="144"/>
      <c r="BD66" s="144"/>
      <c r="BE66" s="144"/>
      <c r="BF66" s="144"/>
      <c r="BG66" s="144"/>
      <c r="BH66" s="144"/>
      <c r="BI66" s="144"/>
      <c r="BJ66" s="144"/>
      <c r="BK66" s="144"/>
      <c r="BL66" s="144"/>
      <c r="BM66" s="144"/>
      <c r="BN66" s="144"/>
      <c r="BO66" s="143"/>
      <c r="BP66" s="144"/>
      <c r="BQ66" s="144"/>
      <c r="BR66" s="144"/>
      <c r="BS66" s="144"/>
      <c r="BT66" s="144"/>
      <c r="BU66" s="144"/>
      <c r="BV66" s="144"/>
      <c r="BW66" s="144"/>
      <c r="BX66" s="144"/>
      <c r="BY66" s="144"/>
      <c r="BZ66" s="144"/>
      <c r="CA66" s="144"/>
      <c r="CB66" s="144"/>
      <c r="CC66" s="144"/>
      <c r="CD66" s="143"/>
      <c r="CE66" s="144"/>
      <c r="CF66" s="144"/>
      <c r="CG66" s="144"/>
      <c r="CH66" s="144"/>
      <c r="CI66" s="144"/>
      <c r="CJ66" s="144"/>
      <c r="CK66" s="144"/>
      <c r="CL66" s="144"/>
      <c r="CM66" s="144"/>
      <c r="CN66" s="144"/>
      <c r="CO66" s="144"/>
      <c r="CP66" s="144"/>
      <c r="CQ66" s="144"/>
      <c r="CR66" s="144"/>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row>
    <row r="67" spans="1:136" ht="12.75" customHeight="1">
      <c r="A67" s="755" t="s">
        <v>511</v>
      </c>
      <c r="B67" s="755"/>
      <c r="C67" s="755"/>
      <c r="D67" s="755"/>
      <c r="E67" s="755"/>
      <c r="F67" s="755"/>
      <c r="G67" s="756"/>
      <c r="H67" s="757" t="s">
        <v>504</v>
      </c>
      <c r="I67" s="758"/>
      <c r="J67" s="758"/>
      <c r="K67" s="758"/>
      <c r="L67" s="758"/>
      <c r="M67" s="758"/>
      <c r="N67" s="758"/>
      <c r="O67" s="758"/>
      <c r="P67" s="758"/>
      <c r="Q67" s="758"/>
      <c r="R67" s="758"/>
      <c r="S67" s="758"/>
      <c r="T67" s="758"/>
      <c r="U67" s="758"/>
      <c r="V67" s="758"/>
      <c r="W67" s="758"/>
      <c r="X67" s="758"/>
      <c r="Y67" s="759"/>
      <c r="Z67" s="763" t="s">
        <v>505</v>
      </c>
      <c r="AA67" s="764"/>
      <c r="AB67" s="764"/>
      <c r="AC67" s="764"/>
      <c r="AD67" s="764"/>
      <c r="AE67" s="765"/>
      <c r="AF67" s="739" t="str">
        <f>"第11表　課税標準額段階別"&amp; LEFT(表00!AA1,6) &amp; "分所得割額等に関する調（つづき）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課税標準額段階別平成29年度分所得割額等に関する調（つづき）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67" s="739"/>
      <c r="AH67" s="739"/>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c r="BE67" s="739"/>
      <c r="BF67" s="739"/>
      <c r="BG67" s="739"/>
      <c r="BH67" s="739"/>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c r="CF67" s="739"/>
      <c r="CG67" s="739"/>
      <c r="CH67" s="739"/>
      <c r="CI67" s="739"/>
      <c r="CJ67" s="739"/>
      <c r="CK67" s="739"/>
      <c r="CL67" s="739"/>
      <c r="CM67" s="739"/>
      <c r="CN67" s="739"/>
      <c r="CO67" s="739"/>
      <c r="CP67" s="739"/>
      <c r="CQ67" s="739"/>
      <c r="CR67" s="739"/>
      <c r="CS67" s="739"/>
      <c r="CT67" s="739"/>
      <c r="CU67" s="739"/>
      <c r="CV67" s="739"/>
      <c r="CW67" s="739"/>
      <c r="CX67" s="739"/>
      <c r="CY67" s="779" t="s">
        <v>506</v>
      </c>
      <c r="CZ67" s="779"/>
      <c r="DA67" s="779"/>
      <c r="DB67" s="779"/>
      <c r="DC67" s="779"/>
      <c r="DD67" s="779"/>
      <c r="DE67" s="779"/>
      <c r="DF67" s="779"/>
      <c r="DG67" s="779"/>
      <c r="DH67" s="779"/>
      <c r="DI67" s="779"/>
      <c r="DJ67" s="779"/>
      <c r="DK67" s="290" t="str">
        <f>IF(DK1="","",DK1)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6" ht="12.75" customHeight="1" thickBot="1">
      <c r="A68" s="755"/>
      <c r="B68" s="755"/>
      <c r="C68" s="755"/>
      <c r="D68" s="755"/>
      <c r="E68" s="755"/>
      <c r="F68" s="755"/>
      <c r="G68" s="756"/>
      <c r="H68" s="760"/>
      <c r="I68" s="761"/>
      <c r="J68" s="761"/>
      <c r="K68" s="761"/>
      <c r="L68" s="761"/>
      <c r="M68" s="761"/>
      <c r="N68" s="761"/>
      <c r="O68" s="761"/>
      <c r="P68" s="761"/>
      <c r="Q68" s="761"/>
      <c r="R68" s="761"/>
      <c r="S68" s="761"/>
      <c r="T68" s="761"/>
      <c r="U68" s="761"/>
      <c r="V68" s="761"/>
      <c r="W68" s="761"/>
      <c r="X68" s="761"/>
      <c r="Y68" s="762"/>
      <c r="Z68" s="766"/>
      <c r="AA68" s="767"/>
      <c r="AB68" s="767"/>
      <c r="AC68" s="767"/>
      <c r="AD68" s="767"/>
      <c r="AE68" s="768"/>
      <c r="AF68" s="739"/>
      <c r="AG68" s="739"/>
      <c r="AH68" s="739"/>
      <c r="AI68" s="739"/>
      <c r="AJ68" s="739"/>
      <c r="AK68" s="739"/>
      <c r="AL68" s="739"/>
      <c r="AM68" s="739"/>
      <c r="AN68" s="739"/>
      <c r="AO68" s="739"/>
      <c r="AP68" s="739"/>
      <c r="AQ68" s="739"/>
      <c r="AR68" s="739"/>
      <c r="AS68" s="739"/>
      <c r="AT68" s="739"/>
      <c r="AU68" s="739"/>
      <c r="AV68" s="739"/>
      <c r="AW68" s="739"/>
      <c r="AX68" s="739"/>
      <c r="AY68" s="739"/>
      <c r="AZ68" s="739"/>
      <c r="BA68" s="739"/>
      <c r="BB68" s="739"/>
      <c r="BC68" s="739"/>
      <c r="BD68" s="739"/>
      <c r="BE68" s="739"/>
      <c r="BF68" s="739"/>
      <c r="BG68" s="739"/>
      <c r="BH68" s="739"/>
      <c r="BI68" s="739"/>
      <c r="BJ68" s="739"/>
      <c r="BK68" s="739"/>
      <c r="BL68" s="739"/>
      <c r="BM68" s="739"/>
      <c r="BN68" s="739"/>
      <c r="BO68" s="739"/>
      <c r="BP68" s="739"/>
      <c r="BQ68" s="739"/>
      <c r="BR68" s="739"/>
      <c r="BS68" s="739"/>
      <c r="BT68" s="739"/>
      <c r="BU68" s="739"/>
      <c r="BV68" s="739"/>
      <c r="BW68" s="739"/>
      <c r="BX68" s="739"/>
      <c r="BY68" s="739"/>
      <c r="BZ68" s="739"/>
      <c r="CA68" s="739"/>
      <c r="CB68" s="739"/>
      <c r="CC68" s="739"/>
      <c r="CD68" s="739"/>
      <c r="CE68" s="739"/>
      <c r="CF68" s="739"/>
      <c r="CG68" s="739"/>
      <c r="CH68" s="739"/>
      <c r="CI68" s="739"/>
      <c r="CJ68" s="739"/>
      <c r="CK68" s="739"/>
      <c r="CL68" s="739"/>
      <c r="CM68" s="739"/>
      <c r="CN68" s="739"/>
      <c r="CO68" s="739"/>
      <c r="CP68" s="739"/>
      <c r="CQ68" s="739"/>
      <c r="CR68" s="739"/>
      <c r="CS68" s="739"/>
      <c r="CT68" s="739"/>
      <c r="CU68" s="739"/>
      <c r="CV68" s="739"/>
      <c r="CW68" s="739"/>
      <c r="CX68" s="739"/>
      <c r="CY68" s="774"/>
      <c r="CZ68" s="774"/>
      <c r="DA68" s="774"/>
      <c r="DB68" s="774"/>
      <c r="DC68" s="774"/>
      <c r="DD68" s="774"/>
      <c r="DE68" s="774"/>
      <c r="DF68" s="774"/>
      <c r="DG68" s="774"/>
      <c r="DH68" s="774"/>
      <c r="DI68" s="774"/>
      <c r="DJ68" s="774"/>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6" ht="25.5" customHeight="1" thickBot="1">
      <c r="A69" s="788"/>
      <c r="B69" s="567"/>
      <c r="C69" s="567"/>
      <c r="D69" s="567"/>
      <c r="E69" s="567"/>
      <c r="F69" s="567"/>
      <c r="G69" s="568"/>
      <c r="H69" s="784">
        <f>IF(H3="","",H3)</f>
        <v>4</v>
      </c>
      <c r="I69" s="785"/>
      <c r="J69" s="786"/>
      <c r="K69" s="784">
        <f>IF(K3="","",K3)</f>
        <v>2</v>
      </c>
      <c r="L69" s="785"/>
      <c r="M69" s="786"/>
      <c r="N69" s="784">
        <f>IF(N3="","",N3)</f>
        <v>2</v>
      </c>
      <c r="O69" s="785"/>
      <c r="P69" s="786"/>
      <c r="Q69" s="784">
        <f>IF(Q3="","",Q3)</f>
        <v>0</v>
      </c>
      <c r="R69" s="785"/>
      <c r="S69" s="786"/>
      <c r="T69" s="784">
        <f>IF(T3="","",T3)</f>
        <v>2</v>
      </c>
      <c r="U69" s="785"/>
      <c r="V69" s="786"/>
      <c r="W69" s="784">
        <f>IF(W3="","",W3)</f>
        <v>9</v>
      </c>
      <c r="X69" s="785"/>
      <c r="Y69" s="786"/>
      <c r="Z69" s="787">
        <v>1</v>
      </c>
      <c r="AA69" s="276"/>
      <c r="AB69" s="277"/>
      <c r="AC69" s="784">
        <v>1</v>
      </c>
      <c r="AD69" s="279"/>
      <c r="AE69" s="280"/>
      <c r="AF69" s="739"/>
      <c r="AG69" s="739"/>
      <c r="AH69" s="739"/>
      <c r="AI69" s="739"/>
      <c r="AJ69" s="739"/>
      <c r="AK69" s="739"/>
      <c r="AL69" s="739"/>
      <c r="AM69" s="739"/>
      <c r="AN69" s="739"/>
      <c r="AO69" s="739"/>
      <c r="AP69" s="739"/>
      <c r="AQ69" s="739"/>
      <c r="AR69" s="739"/>
      <c r="AS69" s="739"/>
      <c r="AT69" s="739"/>
      <c r="AU69" s="739"/>
      <c r="AV69" s="739"/>
      <c r="AW69" s="739"/>
      <c r="AX69" s="739"/>
      <c r="AY69" s="739"/>
      <c r="AZ69" s="739"/>
      <c r="BA69" s="739"/>
      <c r="BB69" s="739"/>
      <c r="BC69" s="739"/>
      <c r="BD69" s="739"/>
      <c r="BE69" s="739"/>
      <c r="BF69" s="739"/>
      <c r="BG69" s="739"/>
      <c r="BH69" s="739"/>
      <c r="BI69" s="739"/>
      <c r="BJ69" s="739"/>
      <c r="BK69" s="739"/>
      <c r="BL69" s="739"/>
      <c r="BM69" s="739"/>
      <c r="BN69" s="739"/>
      <c r="BO69" s="739"/>
      <c r="BP69" s="739"/>
      <c r="BQ69" s="739"/>
      <c r="BR69" s="739"/>
      <c r="BS69" s="739"/>
      <c r="BT69" s="739"/>
      <c r="BU69" s="739"/>
      <c r="BV69" s="739"/>
      <c r="BW69" s="739"/>
      <c r="BX69" s="739"/>
      <c r="BY69" s="739"/>
      <c r="BZ69" s="739"/>
      <c r="CA69" s="739"/>
      <c r="CB69" s="739"/>
      <c r="CC69" s="739"/>
      <c r="CD69" s="739"/>
      <c r="CE69" s="739"/>
      <c r="CF69" s="739"/>
      <c r="CG69" s="739"/>
      <c r="CH69" s="739"/>
      <c r="CI69" s="739"/>
      <c r="CJ69" s="739"/>
      <c r="CK69" s="739"/>
      <c r="CL69" s="739"/>
      <c r="CM69" s="739"/>
      <c r="CN69" s="739"/>
      <c r="CO69" s="739"/>
      <c r="CP69" s="739"/>
      <c r="CQ69" s="739"/>
      <c r="CR69" s="739"/>
      <c r="CS69" s="739"/>
      <c r="CT69" s="739"/>
      <c r="CU69" s="739"/>
      <c r="CV69" s="739"/>
      <c r="CW69" s="739"/>
      <c r="CX69" s="739"/>
      <c r="CY69" s="774" t="s">
        <v>507</v>
      </c>
      <c r="CZ69" s="774"/>
      <c r="DA69" s="774"/>
      <c r="DB69" s="774"/>
      <c r="DC69" s="774"/>
      <c r="DD69" s="774"/>
      <c r="DE69" s="774"/>
      <c r="DF69" s="774"/>
      <c r="DG69" s="774"/>
      <c r="DH69" s="774"/>
      <c r="DI69" s="774"/>
      <c r="DJ69" s="774"/>
      <c r="DK69" s="289" t="str">
        <f>IF(DK3="","",DK3)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6" ht="13.5" customHeight="1">
      <c r="A70" s="16" t="s">
        <v>511</v>
      </c>
      <c r="B70" s="16" t="s">
        <v>511</v>
      </c>
      <c r="C70" s="16" t="s">
        <v>511</v>
      </c>
      <c r="D70" s="16" t="s">
        <v>511</v>
      </c>
      <c r="E70" s="16" t="s">
        <v>511</v>
      </c>
      <c r="F70" s="16" t="s">
        <v>511</v>
      </c>
      <c r="G70" s="16" t="s">
        <v>511</v>
      </c>
      <c r="H70" s="16" t="s">
        <v>511</v>
      </c>
      <c r="I70" s="16" t="s">
        <v>511</v>
      </c>
      <c r="J70" s="16" t="s">
        <v>511</v>
      </c>
      <c r="K70" s="16" t="s">
        <v>511</v>
      </c>
      <c r="L70" s="16" t="s">
        <v>511</v>
      </c>
      <c r="M70" s="16" t="s">
        <v>511</v>
      </c>
      <c r="N70" s="16" t="s">
        <v>511</v>
      </c>
      <c r="O70" s="16" t="s">
        <v>511</v>
      </c>
      <c r="P70" s="16" t="s">
        <v>511</v>
      </c>
      <c r="Q70" s="16" t="s">
        <v>511</v>
      </c>
      <c r="R70" s="16" t="s">
        <v>511</v>
      </c>
      <c r="S70" s="16" t="s">
        <v>511</v>
      </c>
      <c r="T70" s="16" t="s">
        <v>511</v>
      </c>
      <c r="U70" s="16" t="s">
        <v>511</v>
      </c>
      <c r="V70" s="16" t="s">
        <v>511</v>
      </c>
      <c r="W70" s="16" t="s">
        <v>511</v>
      </c>
      <c r="X70" s="16" t="s">
        <v>511</v>
      </c>
      <c r="Y70" s="16" t="s">
        <v>511</v>
      </c>
      <c r="Z70" s="16" t="s">
        <v>511</v>
      </c>
      <c r="AA70" s="16" t="s">
        <v>511</v>
      </c>
      <c r="AB70" s="16" t="s">
        <v>511</v>
      </c>
      <c r="AC70" s="16" t="s">
        <v>511</v>
      </c>
      <c r="AD70" s="16" t="s">
        <v>511</v>
      </c>
      <c r="AE70" s="16" t="s">
        <v>511</v>
      </c>
      <c r="AF70" s="739"/>
      <c r="AG70" s="739"/>
      <c r="AH70" s="739"/>
      <c r="AI70" s="739"/>
      <c r="AJ70" s="739"/>
      <c r="AK70" s="739"/>
      <c r="AL70" s="739"/>
      <c r="AM70" s="739"/>
      <c r="AN70" s="739"/>
      <c r="AO70" s="739"/>
      <c r="AP70" s="739"/>
      <c r="AQ70" s="739"/>
      <c r="AR70" s="739"/>
      <c r="AS70" s="739"/>
      <c r="AT70" s="739"/>
      <c r="AU70" s="739"/>
      <c r="AV70" s="739"/>
      <c r="AW70" s="739"/>
      <c r="AX70" s="739"/>
      <c r="AY70" s="739"/>
      <c r="AZ70" s="739"/>
      <c r="BA70" s="739"/>
      <c r="BB70" s="739"/>
      <c r="BC70" s="739"/>
      <c r="BD70" s="739"/>
      <c r="BE70" s="739"/>
      <c r="BF70" s="739"/>
      <c r="BG70" s="739"/>
      <c r="BH70" s="739"/>
      <c r="BI70" s="739"/>
      <c r="BJ70" s="739"/>
      <c r="BK70" s="739"/>
      <c r="BL70" s="739"/>
      <c r="BM70" s="739"/>
      <c r="BN70" s="739"/>
      <c r="BO70" s="739"/>
      <c r="BP70" s="739"/>
      <c r="BQ70" s="739"/>
      <c r="BR70" s="739"/>
      <c r="BS70" s="739"/>
      <c r="BT70" s="739"/>
      <c r="BU70" s="739"/>
      <c r="BV70" s="739"/>
      <c r="BW70" s="739"/>
      <c r="BX70" s="739"/>
      <c r="BY70" s="739"/>
      <c r="BZ70" s="739"/>
      <c r="CA70" s="739"/>
      <c r="CB70" s="739"/>
      <c r="CC70" s="739"/>
      <c r="CD70" s="739"/>
      <c r="CE70" s="739"/>
      <c r="CF70" s="739"/>
      <c r="CG70" s="739"/>
      <c r="CH70" s="739"/>
      <c r="CI70" s="739"/>
      <c r="CJ70" s="739"/>
      <c r="CK70" s="739"/>
      <c r="CL70" s="739"/>
      <c r="CM70" s="739"/>
      <c r="CN70" s="739"/>
      <c r="CO70" s="739"/>
      <c r="CP70" s="739"/>
      <c r="CQ70" s="739"/>
      <c r="CR70" s="739"/>
      <c r="CS70" s="739"/>
      <c r="CT70" s="739"/>
      <c r="CU70" s="739"/>
      <c r="CV70" s="739"/>
      <c r="CW70" s="739"/>
      <c r="CX70" s="739"/>
      <c r="CY70" s="16" t="s">
        <v>511</v>
      </c>
      <c r="CZ70" s="16" t="s">
        <v>511</v>
      </c>
      <c r="DA70" s="17" t="s">
        <v>511</v>
      </c>
      <c r="DB70" s="16" t="s">
        <v>511</v>
      </c>
      <c r="DC70" s="16" t="s">
        <v>511</v>
      </c>
      <c r="DD70" s="16" t="s">
        <v>511</v>
      </c>
      <c r="DE70" s="16" t="s">
        <v>511</v>
      </c>
      <c r="DF70" s="17" t="s">
        <v>511</v>
      </c>
      <c r="DG70" s="16" t="s">
        <v>511</v>
      </c>
      <c r="DH70" s="16" t="s">
        <v>511</v>
      </c>
      <c r="DI70" s="16" t="s">
        <v>511</v>
      </c>
      <c r="DJ70" s="16" t="s">
        <v>511</v>
      </c>
      <c r="DK70" s="16" t="s">
        <v>511</v>
      </c>
      <c r="DL70" s="16" t="s">
        <v>511</v>
      </c>
      <c r="DM70" s="16" t="s">
        <v>511</v>
      </c>
      <c r="DN70" s="16" t="s">
        <v>511</v>
      </c>
      <c r="DO70" s="16" t="s">
        <v>511</v>
      </c>
      <c r="DP70" s="16" t="s">
        <v>511</v>
      </c>
      <c r="DQ70" s="16" t="s">
        <v>511</v>
      </c>
      <c r="DR70" s="16" t="s">
        <v>511</v>
      </c>
      <c r="DS70" s="16" t="s">
        <v>511</v>
      </c>
      <c r="DT70" s="16" t="s">
        <v>511</v>
      </c>
      <c r="DU70" s="16" t="s">
        <v>511</v>
      </c>
      <c r="DV70" s="16" t="s">
        <v>511</v>
      </c>
      <c r="DW70" s="16" t="s">
        <v>511</v>
      </c>
      <c r="DX70" s="16" t="s">
        <v>511</v>
      </c>
      <c r="DY70" s="16" t="s">
        <v>511</v>
      </c>
      <c r="DZ70" s="16" t="s">
        <v>511</v>
      </c>
      <c r="EA70" s="16" t="s">
        <v>511</v>
      </c>
      <c r="EB70" s="16" t="s">
        <v>511</v>
      </c>
      <c r="EC70" s="16" t="s">
        <v>511</v>
      </c>
      <c r="ED70" s="16" t="s">
        <v>511</v>
      </c>
      <c r="EE70" s="16" t="s">
        <v>511</v>
      </c>
    </row>
    <row r="71" spans="1:136" ht="13.5" customHeight="1">
      <c r="A71" s="16" t="s">
        <v>511</v>
      </c>
      <c r="B71" s="16" t="s">
        <v>511</v>
      </c>
      <c r="C71" s="16" t="s">
        <v>511</v>
      </c>
      <c r="D71" s="16" t="s">
        <v>511</v>
      </c>
      <c r="E71" s="16" t="s">
        <v>511</v>
      </c>
      <c r="F71" s="16" t="s">
        <v>511</v>
      </c>
      <c r="G71" s="16" t="s">
        <v>511</v>
      </c>
      <c r="H71" s="16" t="s">
        <v>511</v>
      </c>
      <c r="I71" s="16" t="s">
        <v>511</v>
      </c>
      <c r="J71" s="16" t="s">
        <v>511</v>
      </c>
      <c r="K71" s="16" t="s">
        <v>511</v>
      </c>
      <c r="L71" s="16" t="s">
        <v>511</v>
      </c>
      <c r="M71" s="16" t="s">
        <v>511</v>
      </c>
      <c r="N71" s="16" t="s">
        <v>511</v>
      </c>
      <c r="O71" s="16" t="s">
        <v>511</v>
      </c>
      <c r="P71" s="16" t="s">
        <v>511</v>
      </c>
      <c r="Q71" s="16" t="s">
        <v>511</v>
      </c>
      <c r="R71" s="16" t="s">
        <v>511</v>
      </c>
      <c r="S71" s="16" t="s">
        <v>511</v>
      </c>
      <c r="T71" s="16" t="s">
        <v>511</v>
      </c>
      <c r="U71" s="16" t="s">
        <v>511</v>
      </c>
      <c r="V71" s="16" t="s">
        <v>511</v>
      </c>
      <c r="W71" s="16" t="s">
        <v>511</v>
      </c>
      <c r="X71" s="16" t="s">
        <v>511</v>
      </c>
      <c r="Y71" s="16" t="s">
        <v>511</v>
      </c>
      <c r="Z71" s="154" t="s">
        <v>511</v>
      </c>
      <c r="AA71" s="154" t="s">
        <v>511</v>
      </c>
      <c r="AB71" s="154" t="s">
        <v>511</v>
      </c>
      <c r="AC71" s="154" t="s">
        <v>511</v>
      </c>
      <c r="AD71" s="154" t="s">
        <v>511</v>
      </c>
      <c r="AE71" s="154" t="s">
        <v>511</v>
      </c>
      <c r="AF71" s="154" t="s">
        <v>511</v>
      </c>
      <c r="AG71" s="154" t="s">
        <v>511</v>
      </c>
      <c r="AH71" s="154" t="s">
        <v>511</v>
      </c>
      <c r="AI71" s="154" t="s">
        <v>511</v>
      </c>
      <c r="AJ71" s="154" t="s">
        <v>511</v>
      </c>
      <c r="AK71" s="154" t="s">
        <v>511</v>
      </c>
      <c r="AL71" s="154" t="s">
        <v>511</v>
      </c>
      <c r="AM71" s="154" t="s">
        <v>511</v>
      </c>
      <c r="AN71" s="154" t="s">
        <v>511</v>
      </c>
      <c r="AO71" s="154" t="s">
        <v>511</v>
      </c>
      <c r="AP71" s="154" t="s">
        <v>511</v>
      </c>
      <c r="AQ71" s="154" t="s">
        <v>511</v>
      </c>
      <c r="AR71" s="154" t="s">
        <v>511</v>
      </c>
      <c r="AS71" s="154" t="s">
        <v>511</v>
      </c>
      <c r="AT71" s="154" t="s">
        <v>511</v>
      </c>
      <c r="AU71" s="154" t="s">
        <v>511</v>
      </c>
      <c r="AV71" s="154" t="s">
        <v>511</v>
      </c>
      <c r="AW71" s="154" t="s">
        <v>511</v>
      </c>
      <c r="AX71" s="154" t="s">
        <v>511</v>
      </c>
      <c r="AY71" s="154" t="s">
        <v>511</v>
      </c>
      <c r="AZ71" s="154" t="s">
        <v>511</v>
      </c>
      <c r="BA71" s="154" t="s">
        <v>511</v>
      </c>
      <c r="BB71" s="154" t="s">
        <v>511</v>
      </c>
      <c r="BC71" s="154" t="s">
        <v>511</v>
      </c>
      <c r="BD71" s="154" t="s">
        <v>511</v>
      </c>
      <c r="BE71" s="154" t="s">
        <v>511</v>
      </c>
      <c r="BF71" s="154" t="s">
        <v>511</v>
      </c>
      <c r="BG71" s="154" t="s">
        <v>511</v>
      </c>
      <c r="BH71" s="154" t="s">
        <v>511</v>
      </c>
      <c r="BI71" s="154" t="s">
        <v>511</v>
      </c>
      <c r="BJ71" s="154" t="s">
        <v>511</v>
      </c>
      <c r="BK71" s="154" t="s">
        <v>511</v>
      </c>
      <c r="BL71" s="154" t="s">
        <v>511</v>
      </c>
      <c r="BM71" s="154" t="s">
        <v>511</v>
      </c>
      <c r="BN71" s="154" t="s">
        <v>511</v>
      </c>
      <c r="BO71" s="154" t="s">
        <v>511</v>
      </c>
      <c r="BP71" s="154" t="s">
        <v>511</v>
      </c>
      <c r="BQ71" s="154" t="s">
        <v>511</v>
      </c>
      <c r="BR71" s="154" t="s">
        <v>511</v>
      </c>
      <c r="BS71" s="154" t="s">
        <v>511</v>
      </c>
      <c r="BT71" s="154" t="s">
        <v>511</v>
      </c>
      <c r="BU71" s="154" t="s">
        <v>511</v>
      </c>
      <c r="BV71" s="154" t="s">
        <v>511</v>
      </c>
      <c r="BW71" s="154" t="s">
        <v>511</v>
      </c>
      <c r="BX71" s="154" t="s">
        <v>511</v>
      </c>
      <c r="BY71" s="154" t="s">
        <v>511</v>
      </c>
      <c r="BZ71" s="154" t="s">
        <v>511</v>
      </c>
      <c r="CA71" s="154" t="s">
        <v>511</v>
      </c>
      <c r="CB71" s="154" t="s">
        <v>511</v>
      </c>
      <c r="CC71" s="154" t="s">
        <v>511</v>
      </c>
      <c r="CD71" s="154" t="s">
        <v>511</v>
      </c>
      <c r="CE71" s="154" t="s">
        <v>511</v>
      </c>
      <c r="CF71" s="154" t="s">
        <v>511</v>
      </c>
      <c r="CG71" s="154" t="s">
        <v>511</v>
      </c>
      <c r="CH71" s="154" t="s">
        <v>511</v>
      </c>
      <c r="CI71" s="16" t="s">
        <v>511</v>
      </c>
      <c r="CJ71" s="16" t="s">
        <v>511</v>
      </c>
      <c r="CK71" s="16" t="s">
        <v>511</v>
      </c>
      <c r="CL71" s="16" t="s">
        <v>511</v>
      </c>
      <c r="CM71" s="16" t="s">
        <v>511</v>
      </c>
      <c r="CN71" s="16" t="s">
        <v>511</v>
      </c>
      <c r="CO71" s="16" t="s">
        <v>511</v>
      </c>
      <c r="CP71" s="16" t="s">
        <v>511</v>
      </c>
      <c r="CQ71" s="16" t="s">
        <v>511</v>
      </c>
      <c r="CR71" s="16" t="s">
        <v>511</v>
      </c>
      <c r="CS71" s="16" t="s">
        <v>511</v>
      </c>
      <c r="CT71" s="16" t="s">
        <v>511</v>
      </c>
      <c r="CU71" s="16" t="s">
        <v>511</v>
      </c>
      <c r="CV71" s="16" t="s">
        <v>511</v>
      </c>
      <c r="CW71" s="16" t="s">
        <v>511</v>
      </c>
      <c r="CX71" s="16" t="s">
        <v>511</v>
      </c>
      <c r="CY71" s="16" t="s">
        <v>511</v>
      </c>
      <c r="CZ71" s="16" t="s">
        <v>511</v>
      </c>
      <c r="DA71" s="16" t="s">
        <v>511</v>
      </c>
      <c r="DB71" s="16" t="s">
        <v>511</v>
      </c>
      <c r="DC71" s="16" t="s">
        <v>511</v>
      </c>
      <c r="DD71" s="16" t="s">
        <v>511</v>
      </c>
      <c r="DE71" s="16" t="s">
        <v>511</v>
      </c>
      <c r="DF71" s="16" t="s">
        <v>511</v>
      </c>
      <c r="DG71" s="16" t="s">
        <v>511</v>
      </c>
      <c r="DH71" s="16" t="s">
        <v>511</v>
      </c>
      <c r="DI71" s="16" t="s">
        <v>511</v>
      </c>
      <c r="DJ71" s="16" t="s">
        <v>511</v>
      </c>
      <c r="DK71" s="16" t="s">
        <v>511</v>
      </c>
      <c r="DL71" s="16" t="s">
        <v>511</v>
      </c>
      <c r="DM71" s="16" t="s">
        <v>511</v>
      </c>
      <c r="DN71" s="16" t="s">
        <v>511</v>
      </c>
      <c r="DO71" s="16" t="s">
        <v>511</v>
      </c>
      <c r="DP71" s="16" t="s">
        <v>511</v>
      </c>
      <c r="DQ71" s="16" t="s">
        <v>511</v>
      </c>
      <c r="DR71" s="16" t="s">
        <v>511</v>
      </c>
      <c r="DS71" s="16" t="s">
        <v>511</v>
      </c>
      <c r="DT71" s="16" t="s">
        <v>511</v>
      </c>
      <c r="DU71" s="16" t="s">
        <v>511</v>
      </c>
      <c r="DV71" s="16" t="s">
        <v>511</v>
      </c>
      <c r="DW71" s="16" t="s">
        <v>511</v>
      </c>
      <c r="DX71" s="16" t="s">
        <v>511</v>
      </c>
      <c r="DY71" s="16" t="s">
        <v>511</v>
      </c>
      <c r="DZ71" s="16" t="s">
        <v>511</v>
      </c>
      <c r="EA71" s="16" t="s">
        <v>511</v>
      </c>
      <c r="EB71" s="16" t="s">
        <v>511</v>
      </c>
      <c r="EC71" s="16" t="s">
        <v>511</v>
      </c>
      <c r="ED71" s="16" t="s">
        <v>511</v>
      </c>
      <c r="EE71" s="16" t="s">
        <v>511</v>
      </c>
    </row>
    <row r="72" spans="1:136" ht="13.5" customHeight="1">
      <c r="A72" s="16" t="s">
        <v>511</v>
      </c>
      <c r="B72" s="16" t="s">
        <v>511</v>
      </c>
      <c r="C72" s="16" t="s">
        <v>511</v>
      </c>
      <c r="D72" s="16" t="s">
        <v>511</v>
      </c>
      <c r="E72" s="16" t="s">
        <v>511</v>
      </c>
      <c r="F72" s="16" t="s">
        <v>511</v>
      </c>
      <c r="G72" s="16" t="s">
        <v>511</v>
      </c>
      <c r="H72" s="16" t="s">
        <v>511</v>
      </c>
      <c r="I72" s="16" t="s">
        <v>511</v>
      </c>
      <c r="J72" s="16" t="s">
        <v>511</v>
      </c>
      <c r="K72" s="16" t="s">
        <v>511</v>
      </c>
      <c r="L72" s="16" t="s">
        <v>511</v>
      </c>
      <c r="M72" s="17" t="s">
        <v>511</v>
      </c>
      <c r="N72" s="16" t="s">
        <v>511</v>
      </c>
      <c r="O72" s="16" t="s">
        <v>511</v>
      </c>
      <c r="P72" s="16" t="s">
        <v>511</v>
      </c>
      <c r="Q72" s="16" t="s">
        <v>511</v>
      </c>
      <c r="R72" s="17" t="s">
        <v>511</v>
      </c>
      <c r="S72" s="16" t="s">
        <v>511</v>
      </c>
      <c r="T72" s="16" t="s">
        <v>511</v>
      </c>
      <c r="U72" s="16" t="s">
        <v>511</v>
      </c>
      <c r="V72" s="16" t="s">
        <v>511</v>
      </c>
      <c r="W72" s="16" t="s">
        <v>511</v>
      </c>
      <c r="X72" s="16" t="s">
        <v>511</v>
      </c>
      <c r="Y72" s="16" t="s">
        <v>511</v>
      </c>
      <c r="Z72" s="16" t="s">
        <v>511</v>
      </c>
      <c r="AA72" s="16" t="s">
        <v>511</v>
      </c>
      <c r="AB72" s="16" t="s">
        <v>511</v>
      </c>
      <c r="AC72" s="16" t="s">
        <v>511</v>
      </c>
      <c r="AD72" s="16" t="s">
        <v>511</v>
      </c>
      <c r="AE72" s="16" t="s">
        <v>511</v>
      </c>
      <c r="AF72" s="16" t="s">
        <v>511</v>
      </c>
      <c r="AG72" s="16" t="s">
        <v>511</v>
      </c>
      <c r="AH72" s="16" t="s">
        <v>511</v>
      </c>
      <c r="AI72" s="16" t="s">
        <v>511</v>
      </c>
      <c r="AJ72" s="16" t="s">
        <v>511</v>
      </c>
      <c r="AK72" s="271" t="s">
        <v>443</v>
      </c>
      <c r="AL72" s="271"/>
      <c r="AM72" s="271"/>
      <c r="AN72" s="271"/>
      <c r="AO72" s="271"/>
      <c r="AP72" s="271"/>
      <c r="AQ72" s="271"/>
      <c r="AR72" s="271"/>
      <c r="AS72" s="271"/>
      <c r="AT72" s="271" t="s">
        <v>320</v>
      </c>
      <c r="AU72" s="271"/>
      <c r="AV72" s="271"/>
      <c r="AW72" s="271"/>
      <c r="AX72" s="271"/>
      <c r="AY72" s="271"/>
      <c r="AZ72" s="271"/>
      <c r="BA72" s="271"/>
      <c r="BB72" s="271"/>
      <c r="BC72" s="271" t="s">
        <v>321</v>
      </c>
      <c r="BD72" s="271"/>
      <c r="BE72" s="271"/>
      <c r="BF72" s="271"/>
      <c r="BG72" s="271"/>
      <c r="BH72" s="271"/>
      <c r="BI72" s="271"/>
      <c r="BJ72" s="271"/>
      <c r="BK72" s="271"/>
      <c r="BL72" s="271" t="s">
        <v>31</v>
      </c>
      <c r="BM72" s="271"/>
      <c r="BN72" s="271"/>
      <c r="BO72" s="271"/>
      <c r="BP72" s="271"/>
      <c r="BQ72" s="271"/>
      <c r="BR72" s="271"/>
      <c r="BS72" s="271"/>
      <c r="BT72" s="271"/>
      <c r="BU72" s="271" t="s">
        <v>522</v>
      </c>
      <c r="BV72" s="271"/>
      <c r="BW72" s="271"/>
      <c r="BX72" s="271"/>
      <c r="BY72" s="271"/>
      <c r="BZ72" s="271"/>
      <c r="CA72" s="271"/>
      <c r="CB72" s="271"/>
      <c r="CC72" s="271"/>
      <c r="CD72" s="271" t="s">
        <v>186</v>
      </c>
      <c r="CE72" s="271"/>
      <c r="CF72" s="271"/>
      <c r="CG72" s="271"/>
      <c r="CH72" s="271"/>
      <c r="CI72" s="271"/>
      <c r="CJ72" s="271"/>
      <c r="CK72" s="271"/>
      <c r="CL72" s="271"/>
      <c r="CM72" s="271" t="s">
        <v>187</v>
      </c>
      <c r="CN72" s="271"/>
      <c r="CO72" s="271"/>
      <c r="CP72" s="271"/>
      <c r="CQ72" s="271"/>
      <c r="CR72" s="271"/>
      <c r="CS72" s="271"/>
      <c r="CT72" s="271"/>
      <c r="CU72" s="271"/>
      <c r="CV72" s="271" t="s">
        <v>523</v>
      </c>
      <c r="CW72" s="271"/>
      <c r="CX72" s="271"/>
      <c r="CY72" s="271"/>
      <c r="CZ72" s="271"/>
      <c r="DA72" s="271"/>
      <c r="DB72" s="271"/>
      <c r="DC72" s="271"/>
      <c r="DD72" s="271"/>
      <c r="DE72" s="271" t="s">
        <v>660</v>
      </c>
      <c r="DF72" s="271"/>
      <c r="DG72" s="271"/>
      <c r="DH72" s="271"/>
      <c r="DI72" s="271"/>
      <c r="DJ72" s="271"/>
      <c r="DK72" s="271"/>
      <c r="DL72" s="271"/>
      <c r="DM72" s="271"/>
      <c r="DN72" s="271" t="s">
        <v>582</v>
      </c>
      <c r="DO72" s="271"/>
      <c r="DP72" s="271"/>
      <c r="DQ72" s="271"/>
      <c r="DR72" s="271"/>
      <c r="DS72" s="271"/>
      <c r="DT72" s="271"/>
      <c r="DU72" s="271"/>
      <c r="DV72" s="271"/>
      <c r="DW72" s="271" t="s">
        <v>892</v>
      </c>
      <c r="DX72" s="271"/>
      <c r="DY72" s="271"/>
      <c r="DZ72" s="271"/>
      <c r="EA72" s="271"/>
      <c r="EB72" s="271"/>
      <c r="EC72" s="271"/>
      <c r="ED72" s="271"/>
      <c r="EE72" s="271"/>
      <c r="EF72" s="16" t="s">
        <v>511</v>
      </c>
    </row>
    <row r="73" spans="1:136" ht="15" customHeight="1">
      <c r="A73" s="522" t="s">
        <v>509</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510</v>
      </c>
      <c r="AC73" s="201"/>
      <c r="AD73" s="201"/>
      <c r="AE73" s="201"/>
      <c r="AF73" s="201"/>
      <c r="AG73" s="201"/>
      <c r="AH73" s="201"/>
      <c r="AI73" s="201"/>
      <c r="AJ73" s="202"/>
      <c r="AK73" s="200" t="s">
        <v>893</v>
      </c>
      <c r="AL73" s="201"/>
      <c r="AM73" s="201"/>
      <c r="AN73" s="201"/>
      <c r="AO73" s="201"/>
      <c r="AP73" s="201"/>
      <c r="AQ73" s="201"/>
      <c r="AR73" s="201"/>
      <c r="AS73" s="202"/>
      <c r="AT73" s="200" t="s">
        <v>639</v>
      </c>
      <c r="AU73" s="201"/>
      <c r="AV73" s="201"/>
      <c r="AW73" s="201"/>
      <c r="AX73" s="201"/>
      <c r="AY73" s="201"/>
      <c r="AZ73" s="201"/>
      <c r="BA73" s="201"/>
      <c r="BB73" s="202"/>
      <c r="BC73" s="245" t="s">
        <v>161</v>
      </c>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c r="CF73" s="246"/>
      <c r="CG73" s="246"/>
      <c r="CH73" s="246"/>
      <c r="CI73" s="246"/>
      <c r="CJ73" s="246"/>
      <c r="CK73" s="246"/>
      <c r="CL73" s="246"/>
      <c r="CM73" s="246"/>
      <c r="CN73" s="246"/>
      <c r="CO73" s="246"/>
      <c r="CP73" s="246"/>
      <c r="CQ73" s="246"/>
      <c r="CR73" s="246"/>
      <c r="CS73" s="246"/>
      <c r="CT73" s="246"/>
      <c r="CU73" s="246"/>
      <c r="CV73" s="246"/>
      <c r="CW73" s="246"/>
      <c r="CX73" s="246"/>
      <c r="CY73" s="246"/>
      <c r="CZ73" s="246"/>
      <c r="DA73" s="246"/>
      <c r="DB73" s="246"/>
      <c r="DC73" s="246"/>
      <c r="DD73" s="247"/>
      <c r="DE73" s="200" t="s">
        <v>162</v>
      </c>
      <c r="DF73" s="201"/>
      <c r="DG73" s="201"/>
      <c r="DH73" s="201"/>
      <c r="DI73" s="201"/>
      <c r="DJ73" s="201"/>
      <c r="DK73" s="201"/>
      <c r="DL73" s="201"/>
      <c r="DM73" s="202"/>
      <c r="DN73" s="498" t="s">
        <v>322</v>
      </c>
      <c r="DO73" s="499"/>
      <c r="DP73" s="499"/>
      <c r="DQ73" s="499"/>
      <c r="DR73" s="499"/>
      <c r="DS73" s="499"/>
      <c r="DT73" s="499"/>
      <c r="DU73" s="499"/>
      <c r="DV73" s="500"/>
      <c r="DW73" s="498" t="s">
        <v>323</v>
      </c>
      <c r="DX73" s="499"/>
      <c r="DY73" s="499"/>
      <c r="DZ73" s="499"/>
      <c r="EA73" s="499"/>
      <c r="EB73" s="499"/>
      <c r="EC73" s="499"/>
      <c r="ED73" s="499"/>
      <c r="EE73" s="500"/>
    </row>
    <row r="74" spans="1:136" ht="10.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19"/>
      <c r="AL74" s="220"/>
      <c r="AM74" s="220"/>
      <c r="AN74" s="220"/>
      <c r="AO74" s="220"/>
      <c r="AP74" s="220"/>
      <c r="AQ74" s="220"/>
      <c r="AR74" s="220"/>
      <c r="AS74" s="221"/>
      <c r="AT74" s="219"/>
      <c r="AU74" s="220"/>
      <c r="AV74" s="220"/>
      <c r="AW74" s="220"/>
      <c r="AX74" s="220"/>
      <c r="AY74" s="220"/>
      <c r="AZ74" s="220"/>
      <c r="BA74" s="220"/>
      <c r="BB74" s="221"/>
      <c r="BC74" s="501" t="s">
        <v>324</v>
      </c>
      <c r="BD74" s="502"/>
      <c r="BE74" s="502"/>
      <c r="BF74" s="502"/>
      <c r="BG74" s="502"/>
      <c r="BH74" s="502"/>
      <c r="BI74" s="502"/>
      <c r="BJ74" s="502"/>
      <c r="BK74" s="503"/>
      <c r="BL74" s="501" t="s">
        <v>267</v>
      </c>
      <c r="BM74" s="502"/>
      <c r="BN74" s="502"/>
      <c r="BO74" s="502"/>
      <c r="BP74" s="502"/>
      <c r="BQ74" s="502"/>
      <c r="BR74" s="502"/>
      <c r="BS74" s="502"/>
      <c r="BT74" s="502"/>
      <c r="BU74" s="501" t="s">
        <v>326</v>
      </c>
      <c r="BV74" s="502"/>
      <c r="BW74" s="502"/>
      <c r="BX74" s="502"/>
      <c r="BY74" s="502"/>
      <c r="BZ74" s="502"/>
      <c r="CA74" s="502"/>
      <c r="CB74" s="502"/>
      <c r="CC74" s="502"/>
      <c r="CD74" s="501" t="s">
        <v>718</v>
      </c>
      <c r="CE74" s="502"/>
      <c r="CF74" s="502"/>
      <c r="CG74" s="502"/>
      <c r="CH74" s="502"/>
      <c r="CI74" s="502"/>
      <c r="CJ74" s="502"/>
      <c r="CK74" s="502"/>
      <c r="CL74" s="502"/>
      <c r="CM74" s="501" t="s">
        <v>327</v>
      </c>
      <c r="CN74" s="502"/>
      <c r="CO74" s="502"/>
      <c r="CP74" s="502"/>
      <c r="CQ74" s="502"/>
      <c r="CR74" s="502"/>
      <c r="CS74" s="502"/>
      <c r="CT74" s="502"/>
      <c r="CU74" s="502"/>
      <c r="CV74" s="501" t="s">
        <v>376</v>
      </c>
      <c r="CW74" s="502"/>
      <c r="CX74" s="502"/>
      <c r="CY74" s="502"/>
      <c r="CZ74" s="502"/>
      <c r="DA74" s="502"/>
      <c r="DB74" s="502"/>
      <c r="DC74" s="502"/>
      <c r="DD74" s="502"/>
      <c r="DE74" s="219"/>
      <c r="DF74" s="220"/>
      <c r="DG74" s="220"/>
      <c r="DH74" s="220"/>
      <c r="DI74" s="220"/>
      <c r="DJ74" s="220"/>
      <c r="DK74" s="220"/>
      <c r="DL74" s="220"/>
      <c r="DM74" s="221"/>
      <c r="DN74" s="501"/>
      <c r="DO74" s="502"/>
      <c r="DP74" s="502"/>
      <c r="DQ74" s="502"/>
      <c r="DR74" s="502"/>
      <c r="DS74" s="502"/>
      <c r="DT74" s="502"/>
      <c r="DU74" s="502"/>
      <c r="DV74" s="503"/>
      <c r="DW74" s="501"/>
      <c r="DX74" s="502"/>
      <c r="DY74" s="502"/>
      <c r="DZ74" s="502"/>
      <c r="EA74" s="502"/>
      <c r="EB74" s="502"/>
      <c r="EC74" s="502"/>
      <c r="ED74" s="502"/>
      <c r="EE74" s="503"/>
    </row>
    <row r="75" spans="1:136"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19"/>
      <c r="AL75" s="220"/>
      <c r="AM75" s="220"/>
      <c r="AN75" s="220"/>
      <c r="AO75" s="220"/>
      <c r="AP75" s="220"/>
      <c r="AQ75" s="220"/>
      <c r="AR75" s="220"/>
      <c r="AS75" s="221"/>
      <c r="AT75" s="219"/>
      <c r="AU75" s="220"/>
      <c r="AV75" s="220"/>
      <c r="AW75" s="220"/>
      <c r="AX75" s="220"/>
      <c r="AY75" s="220"/>
      <c r="AZ75" s="220"/>
      <c r="BA75" s="220"/>
      <c r="BB75" s="221"/>
      <c r="BC75" s="501"/>
      <c r="BD75" s="502"/>
      <c r="BE75" s="502"/>
      <c r="BF75" s="502"/>
      <c r="BG75" s="502"/>
      <c r="BH75" s="502"/>
      <c r="BI75" s="502"/>
      <c r="BJ75" s="502"/>
      <c r="BK75" s="503"/>
      <c r="BL75" s="501"/>
      <c r="BM75" s="502"/>
      <c r="BN75" s="502"/>
      <c r="BO75" s="502"/>
      <c r="BP75" s="502"/>
      <c r="BQ75" s="502"/>
      <c r="BR75" s="502"/>
      <c r="BS75" s="502"/>
      <c r="BT75" s="502"/>
      <c r="BU75" s="501"/>
      <c r="BV75" s="502"/>
      <c r="BW75" s="502"/>
      <c r="BX75" s="502"/>
      <c r="BY75" s="502"/>
      <c r="BZ75" s="502"/>
      <c r="CA75" s="502"/>
      <c r="CB75" s="502"/>
      <c r="CC75" s="502"/>
      <c r="CD75" s="501"/>
      <c r="CE75" s="502"/>
      <c r="CF75" s="502"/>
      <c r="CG75" s="502"/>
      <c r="CH75" s="502"/>
      <c r="CI75" s="502"/>
      <c r="CJ75" s="502"/>
      <c r="CK75" s="502"/>
      <c r="CL75" s="502"/>
      <c r="CM75" s="501"/>
      <c r="CN75" s="502"/>
      <c r="CO75" s="502"/>
      <c r="CP75" s="502"/>
      <c r="CQ75" s="502"/>
      <c r="CR75" s="502"/>
      <c r="CS75" s="502"/>
      <c r="CT75" s="502"/>
      <c r="CU75" s="502"/>
      <c r="CV75" s="501"/>
      <c r="CW75" s="502"/>
      <c r="CX75" s="502"/>
      <c r="CY75" s="502"/>
      <c r="CZ75" s="502"/>
      <c r="DA75" s="502"/>
      <c r="DB75" s="502"/>
      <c r="DC75" s="502"/>
      <c r="DD75" s="502"/>
      <c r="DE75" s="219"/>
      <c r="DF75" s="220"/>
      <c r="DG75" s="220"/>
      <c r="DH75" s="220"/>
      <c r="DI75" s="220"/>
      <c r="DJ75" s="220"/>
      <c r="DK75" s="220"/>
      <c r="DL75" s="220"/>
      <c r="DM75" s="221"/>
      <c r="DN75" s="501"/>
      <c r="DO75" s="502"/>
      <c r="DP75" s="502"/>
      <c r="DQ75" s="502"/>
      <c r="DR75" s="502"/>
      <c r="DS75" s="502"/>
      <c r="DT75" s="502"/>
      <c r="DU75" s="502"/>
      <c r="DV75" s="503"/>
      <c r="DW75" s="501"/>
      <c r="DX75" s="502"/>
      <c r="DY75" s="502"/>
      <c r="DZ75" s="502"/>
      <c r="EA75" s="502"/>
      <c r="EB75" s="502"/>
      <c r="EC75" s="502"/>
      <c r="ED75" s="502"/>
      <c r="EE75" s="503"/>
    </row>
    <row r="76" spans="1:136"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19"/>
      <c r="AL76" s="220"/>
      <c r="AM76" s="220"/>
      <c r="AN76" s="220"/>
      <c r="AO76" s="220"/>
      <c r="AP76" s="220"/>
      <c r="AQ76" s="220"/>
      <c r="AR76" s="220"/>
      <c r="AS76" s="221"/>
      <c r="AT76" s="219"/>
      <c r="AU76" s="220"/>
      <c r="AV76" s="220"/>
      <c r="AW76" s="220"/>
      <c r="AX76" s="220"/>
      <c r="AY76" s="220"/>
      <c r="AZ76" s="220"/>
      <c r="BA76" s="220"/>
      <c r="BB76" s="221"/>
      <c r="BC76" s="501"/>
      <c r="BD76" s="502"/>
      <c r="BE76" s="502"/>
      <c r="BF76" s="502"/>
      <c r="BG76" s="502"/>
      <c r="BH76" s="502"/>
      <c r="BI76" s="502"/>
      <c r="BJ76" s="502"/>
      <c r="BK76" s="503"/>
      <c r="BL76" s="501"/>
      <c r="BM76" s="502"/>
      <c r="BN76" s="502"/>
      <c r="BO76" s="502"/>
      <c r="BP76" s="502"/>
      <c r="BQ76" s="502"/>
      <c r="BR76" s="502"/>
      <c r="BS76" s="502"/>
      <c r="BT76" s="502"/>
      <c r="BU76" s="501"/>
      <c r="BV76" s="502"/>
      <c r="BW76" s="502"/>
      <c r="BX76" s="502"/>
      <c r="BY76" s="502"/>
      <c r="BZ76" s="502"/>
      <c r="CA76" s="502"/>
      <c r="CB76" s="502"/>
      <c r="CC76" s="502"/>
      <c r="CD76" s="501"/>
      <c r="CE76" s="502"/>
      <c r="CF76" s="502"/>
      <c r="CG76" s="502"/>
      <c r="CH76" s="502"/>
      <c r="CI76" s="502"/>
      <c r="CJ76" s="502"/>
      <c r="CK76" s="502"/>
      <c r="CL76" s="502"/>
      <c r="CM76" s="501"/>
      <c r="CN76" s="502"/>
      <c r="CO76" s="502"/>
      <c r="CP76" s="502"/>
      <c r="CQ76" s="502"/>
      <c r="CR76" s="502"/>
      <c r="CS76" s="502"/>
      <c r="CT76" s="502"/>
      <c r="CU76" s="502"/>
      <c r="CV76" s="501"/>
      <c r="CW76" s="502"/>
      <c r="CX76" s="502"/>
      <c r="CY76" s="502"/>
      <c r="CZ76" s="502"/>
      <c r="DA76" s="502"/>
      <c r="DB76" s="502"/>
      <c r="DC76" s="502"/>
      <c r="DD76" s="502"/>
      <c r="DE76" s="219"/>
      <c r="DF76" s="220"/>
      <c r="DG76" s="220"/>
      <c r="DH76" s="220"/>
      <c r="DI76" s="220"/>
      <c r="DJ76" s="220"/>
      <c r="DK76" s="220"/>
      <c r="DL76" s="220"/>
      <c r="DM76" s="221"/>
      <c r="DN76" s="501"/>
      <c r="DO76" s="502"/>
      <c r="DP76" s="502"/>
      <c r="DQ76" s="502"/>
      <c r="DR76" s="502"/>
      <c r="DS76" s="502"/>
      <c r="DT76" s="502"/>
      <c r="DU76" s="502"/>
      <c r="DV76" s="503"/>
      <c r="DW76" s="501"/>
      <c r="DX76" s="502"/>
      <c r="DY76" s="502"/>
      <c r="DZ76" s="502"/>
      <c r="EA76" s="502"/>
      <c r="EB76" s="502"/>
      <c r="EC76" s="502"/>
      <c r="ED76" s="502"/>
      <c r="EE76" s="503"/>
    </row>
    <row r="77" spans="1:136"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19"/>
      <c r="AL77" s="220"/>
      <c r="AM77" s="220"/>
      <c r="AN77" s="220"/>
      <c r="AO77" s="220"/>
      <c r="AP77" s="220"/>
      <c r="AQ77" s="220"/>
      <c r="AR77" s="220"/>
      <c r="AS77" s="221"/>
      <c r="AT77" s="219"/>
      <c r="AU77" s="220"/>
      <c r="AV77" s="220"/>
      <c r="AW77" s="220"/>
      <c r="AX77" s="220"/>
      <c r="AY77" s="220"/>
      <c r="AZ77" s="220"/>
      <c r="BA77" s="220"/>
      <c r="BB77" s="221"/>
      <c r="BC77" s="501"/>
      <c r="BD77" s="502"/>
      <c r="BE77" s="502"/>
      <c r="BF77" s="502"/>
      <c r="BG77" s="502"/>
      <c r="BH77" s="502"/>
      <c r="BI77" s="502"/>
      <c r="BJ77" s="502"/>
      <c r="BK77" s="503"/>
      <c r="BL77" s="501"/>
      <c r="BM77" s="502"/>
      <c r="BN77" s="502"/>
      <c r="BO77" s="502"/>
      <c r="BP77" s="502"/>
      <c r="BQ77" s="502"/>
      <c r="BR77" s="502"/>
      <c r="BS77" s="502"/>
      <c r="BT77" s="502"/>
      <c r="BU77" s="501"/>
      <c r="BV77" s="502"/>
      <c r="BW77" s="502"/>
      <c r="BX77" s="502"/>
      <c r="BY77" s="502"/>
      <c r="BZ77" s="502"/>
      <c r="CA77" s="502"/>
      <c r="CB77" s="502"/>
      <c r="CC77" s="502"/>
      <c r="CD77" s="501"/>
      <c r="CE77" s="502"/>
      <c r="CF77" s="502"/>
      <c r="CG77" s="502"/>
      <c r="CH77" s="502"/>
      <c r="CI77" s="502"/>
      <c r="CJ77" s="502"/>
      <c r="CK77" s="502"/>
      <c r="CL77" s="502"/>
      <c r="CM77" s="501"/>
      <c r="CN77" s="502"/>
      <c r="CO77" s="502"/>
      <c r="CP77" s="502"/>
      <c r="CQ77" s="502"/>
      <c r="CR77" s="502"/>
      <c r="CS77" s="502"/>
      <c r="CT77" s="502"/>
      <c r="CU77" s="502"/>
      <c r="CV77" s="501"/>
      <c r="CW77" s="502"/>
      <c r="CX77" s="502"/>
      <c r="CY77" s="502"/>
      <c r="CZ77" s="502"/>
      <c r="DA77" s="502"/>
      <c r="DB77" s="502"/>
      <c r="DC77" s="502"/>
      <c r="DD77" s="502"/>
      <c r="DE77" s="219"/>
      <c r="DF77" s="220"/>
      <c r="DG77" s="220"/>
      <c r="DH77" s="220"/>
      <c r="DI77" s="220"/>
      <c r="DJ77" s="220"/>
      <c r="DK77" s="220"/>
      <c r="DL77" s="220"/>
      <c r="DM77" s="221"/>
      <c r="DN77" s="501"/>
      <c r="DO77" s="502"/>
      <c r="DP77" s="502"/>
      <c r="DQ77" s="502"/>
      <c r="DR77" s="502"/>
      <c r="DS77" s="502"/>
      <c r="DT77" s="502"/>
      <c r="DU77" s="502"/>
      <c r="DV77" s="503"/>
      <c r="DW77" s="501"/>
      <c r="DX77" s="502"/>
      <c r="DY77" s="502"/>
      <c r="DZ77" s="502"/>
      <c r="EA77" s="502"/>
      <c r="EB77" s="502"/>
      <c r="EC77" s="502"/>
      <c r="ED77" s="502"/>
      <c r="EE77" s="503"/>
    </row>
    <row r="78" spans="1:136"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219"/>
      <c r="AC78" s="220"/>
      <c r="AD78" s="220"/>
      <c r="AE78" s="220"/>
      <c r="AF78" s="220"/>
      <c r="AG78" s="220"/>
      <c r="AH78" s="220"/>
      <c r="AI78" s="220"/>
      <c r="AJ78" s="221"/>
      <c r="AK78" s="315" t="s">
        <v>894</v>
      </c>
      <c r="AL78" s="316"/>
      <c r="AM78" s="316"/>
      <c r="AN78" s="316"/>
      <c r="AO78" s="316"/>
      <c r="AP78" s="316"/>
      <c r="AQ78" s="316"/>
      <c r="AR78" s="316"/>
      <c r="AS78" s="317"/>
      <c r="AT78" s="315" t="s">
        <v>340</v>
      </c>
      <c r="AU78" s="316"/>
      <c r="AV78" s="316"/>
      <c r="AW78" s="316"/>
      <c r="AX78" s="316"/>
      <c r="AY78" s="316"/>
      <c r="AZ78" s="316"/>
      <c r="BA78" s="316"/>
      <c r="BB78" s="317"/>
      <c r="BC78" s="780" t="s">
        <v>340</v>
      </c>
      <c r="BD78" s="781"/>
      <c r="BE78" s="781"/>
      <c r="BF78" s="781"/>
      <c r="BG78" s="781"/>
      <c r="BH78" s="781"/>
      <c r="BI78" s="781"/>
      <c r="BJ78" s="781"/>
      <c r="BK78" s="781"/>
      <c r="BL78" s="490" t="s">
        <v>340</v>
      </c>
      <c r="BM78" s="491"/>
      <c r="BN78" s="491"/>
      <c r="BO78" s="491"/>
      <c r="BP78" s="491"/>
      <c r="BQ78" s="491"/>
      <c r="BR78" s="491"/>
      <c r="BS78" s="491"/>
      <c r="BT78" s="491"/>
      <c r="BU78" s="490" t="s">
        <v>340</v>
      </c>
      <c r="BV78" s="491"/>
      <c r="BW78" s="491"/>
      <c r="BX78" s="491"/>
      <c r="BY78" s="491"/>
      <c r="BZ78" s="491"/>
      <c r="CA78" s="491"/>
      <c r="CB78" s="491"/>
      <c r="CC78" s="491"/>
      <c r="CD78" s="490" t="s">
        <v>340</v>
      </c>
      <c r="CE78" s="491"/>
      <c r="CF78" s="491"/>
      <c r="CG78" s="491"/>
      <c r="CH78" s="491"/>
      <c r="CI78" s="491"/>
      <c r="CJ78" s="491"/>
      <c r="CK78" s="491"/>
      <c r="CL78" s="491"/>
      <c r="CM78" s="490" t="s">
        <v>340</v>
      </c>
      <c r="CN78" s="491"/>
      <c r="CO78" s="491"/>
      <c r="CP78" s="491"/>
      <c r="CQ78" s="491"/>
      <c r="CR78" s="491"/>
      <c r="CS78" s="491"/>
      <c r="CT78" s="491"/>
      <c r="CU78" s="491"/>
      <c r="CV78" s="490" t="s">
        <v>340</v>
      </c>
      <c r="CW78" s="491"/>
      <c r="CX78" s="491"/>
      <c r="CY78" s="491"/>
      <c r="CZ78" s="491"/>
      <c r="DA78" s="491"/>
      <c r="DB78" s="491"/>
      <c r="DC78" s="491"/>
      <c r="DD78" s="491"/>
      <c r="DE78" s="775" t="s">
        <v>340</v>
      </c>
      <c r="DF78" s="776"/>
      <c r="DG78" s="776"/>
      <c r="DH78" s="776"/>
      <c r="DI78" s="776"/>
      <c r="DJ78" s="776"/>
      <c r="DK78" s="776"/>
      <c r="DL78" s="776"/>
      <c r="DM78" s="777"/>
      <c r="DN78" s="775" t="s">
        <v>340</v>
      </c>
      <c r="DO78" s="776"/>
      <c r="DP78" s="776"/>
      <c r="DQ78" s="776"/>
      <c r="DR78" s="776"/>
      <c r="DS78" s="776"/>
      <c r="DT78" s="776"/>
      <c r="DU78" s="776"/>
      <c r="DV78" s="777"/>
      <c r="DW78" s="775" t="s">
        <v>340</v>
      </c>
      <c r="DX78" s="776"/>
      <c r="DY78" s="776"/>
      <c r="DZ78" s="776"/>
      <c r="EA78" s="776"/>
      <c r="EB78" s="776"/>
      <c r="EC78" s="776"/>
      <c r="ED78" s="776"/>
      <c r="EE78" s="777"/>
    </row>
    <row r="79" spans="1:136" ht="21.75" customHeight="1">
      <c r="A79" s="433" t="s">
        <v>711</v>
      </c>
      <c r="B79" s="434"/>
      <c r="C79" s="434"/>
      <c r="D79" s="434"/>
      <c r="E79" s="434"/>
      <c r="F79" s="435"/>
      <c r="G79" s="245" t="s">
        <v>189</v>
      </c>
      <c r="H79" s="246"/>
      <c r="I79" s="246"/>
      <c r="J79" s="246"/>
      <c r="K79" s="246"/>
      <c r="L79" s="246"/>
      <c r="M79" s="246"/>
      <c r="N79" s="246"/>
      <c r="O79" s="246"/>
      <c r="P79" s="246"/>
      <c r="Q79" s="246"/>
      <c r="R79" s="246"/>
      <c r="S79" s="246"/>
      <c r="T79" s="246"/>
      <c r="U79" s="246"/>
      <c r="V79" s="246"/>
      <c r="W79" s="246"/>
      <c r="X79" s="246"/>
      <c r="Y79" s="246"/>
      <c r="Z79" s="246"/>
      <c r="AA79" s="513"/>
      <c r="AB79" s="747">
        <v>0</v>
      </c>
      <c r="AC79" s="748"/>
      <c r="AD79" s="749"/>
      <c r="AE79" s="753">
        <v>1</v>
      </c>
      <c r="AF79" s="748"/>
      <c r="AG79" s="749"/>
      <c r="AH79" s="753">
        <v>2</v>
      </c>
      <c r="AI79" s="748"/>
      <c r="AJ79" s="754"/>
      <c r="AK79" s="1504">
        <v>2557248</v>
      </c>
      <c r="AL79" s="1514"/>
      <c r="AM79" s="1514"/>
      <c r="AN79" s="1514"/>
      <c r="AO79" s="1514"/>
      <c r="AP79" s="1514"/>
      <c r="AQ79" s="1514"/>
      <c r="AR79" s="1514"/>
      <c r="AS79" s="1514"/>
      <c r="AT79" s="1504">
        <v>74805</v>
      </c>
      <c r="AU79" s="605"/>
      <c r="AV79" s="605"/>
      <c r="AW79" s="605"/>
      <c r="AX79" s="605"/>
      <c r="AY79" s="605"/>
      <c r="AZ79" s="605"/>
      <c r="BA79" s="605"/>
      <c r="BB79" s="605"/>
      <c r="BC79" s="1504">
        <v>30</v>
      </c>
      <c r="BD79" s="1504"/>
      <c r="BE79" s="1504"/>
      <c r="BF79" s="1504"/>
      <c r="BG79" s="1504"/>
      <c r="BH79" s="1504"/>
      <c r="BI79" s="1504"/>
      <c r="BJ79" s="1504"/>
      <c r="BK79" s="1504"/>
      <c r="BL79" s="1505">
        <v>15</v>
      </c>
      <c r="BM79" s="1506"/>
      <c r="BN79" s="1506"/>
      <c r="BO79" s="1506"/>
      <c r="BP79" s="1506"/>
      <c r="BQ79" s="1506"/>
      <c r="BR79" s="1506"/>
      <c r="BS79" s="1506"/>
      <c r="BT79" s="1507"/>
      <c r="BU79" s="1505"/>
      <c r="BV79" s="1506"/>
      <c r="BW79" s="1506"/>
      <c r="BX79" s="1506"/>
      <c r="BY79" s="1506"/>
      <c r="BZ79" s="1506"/>
      <c r="CA79" s="1506"/>
      <c r="CB79" s="1506"/>
      <c r="CC79" s="1507"/>
      <c r="CD79" s="1505">
        <v>209</v>
      </c>
      <c r="CE79" s="1506"/>
      <c r="CF79" s="1506"/>
      <c r="CG79" s="1506"/>
      <c r="CH79" s="1506"/>
      <c r="CI79" s="1506"/>
      <c r="CJ79" s="1506"/>
      <c r="CK79" s="1506"/>
      <c r="CL79" s="1507"/>
      <c r="CM79" s="1505"/>
      <c r="CN79" s="1506"/>
      <c r="CO79" s="1506"/>
      <c r="CP79" s="1506"/>
      <c r="CQ79" s="1506"/>
      <c r="CR79" s="1506"/>
      <c r="CS79" s="1506"/>
      <c r="CT79" s="1506"/>
      <c r="CU79" s="1507"/>
      <c r="CV79" s="487">
        <f t="shared" ref="CV79:CV93" si="1">SUM(BC79:CU79)</f>
        <v>254</v>
      </c>
      <c r="CW79" s="488"/>
      <c r="CX79" s="488"/>
      <c r="CY79" s="488"/>
      <c r="CZ79" s="488"/>
      <c r="DA79" s="488"/>
      <c r="DB79" s="488"/>
      <c r="DC79" s="488"/>
      <c r="DD79" s="489"/>
      <c r="DE79" s="1447">
        <v>5</v>
      </c>
      <c r="DF79" s="1447"/>
      <c r="DG79" s="1447"/>
      <c r="DH79" s="1447"/>
      <c r="DI79" s="1447"/>
      <c r="DJ79" s="1447"/>
      <c r="DK79" s="1447"/>
      <c r="DL79" s="1447"/>
      <c r="DM79" s="1447"/>
      <c r="DN79" s="1447">
        <v>44</v>
      </c>
      <c r="DO79" s="1447"/>
      <c r="DP79" s="1447"/>
      <c r="DQ79" s="1447"/>
      <c r="DR79" s="1447"/>
      <c r="DS79" s="1447"/>
      <c r="DT79" s="1447"/>
      <c r="DU79" s="1447"/>
      <c r="DV79" s="1447"/>
      <c r="DW79" s="1447">
        <v>24</v>
      </c>
      <c r="DX79" s="1447"/>
      <c r="DY79" s="1447"/>
      <c r="DZ79" s="1447"/>
      <c r="EA79" s="1447"/>
      <c r="EB79" s="1447"/>
      <c r="EC79" s="1447"/>
      <c r="ED79" s="1447"/>
      <c r="EE79" s="1517"/>
    </row>
    <row r="80" spans="1:136" ht="15" customHeight="1">
      <c r="A80" s="548"/>
      <c r="B80" s="551"/>
      <c r="C80" s="551"/>
      <c r="D80" s="551"/>
      <c r="E80" s="551"/>
      <c r="F80" s="552"/>
      <c r="G80" s="245" t="s">
        <v>190</v>
      </c>
      <c r="H80" s="246"/>
      <c r="I80" s="246"/>
      <c r="J80" s="246"/>
      <c r="K80" s="246"/>
      <c r="L80" s="246"/>
      <c r="M80" s="246"/>
      <c r="N80" s="246"/>
      <c r="O80" s="246"/>
      <c r="P80" s="246"/>
      <c r="Q80" s="246"/>
      <c r="R80" s="246"/>
      <c r="S80" s="246"/>
      <c r="T80" s="246"/>
      <c r="U80" s="246"/>
      <c r="V80" s="246"/>
      <c r="W80" s="246"/>
      <c r="X80" s="246"/>
      <c r="Y80" s="246"/>
      <c r="Z80" s="246"/>
      <c r="AA80" s="513"/>
      <c r="AB80" s="751">
        <v>0</v>
      </c>
      <c r="AC80" s="745"/>
      <c r="AD80" s="746"/>
      <c r="AE80" s="744">
        <v>2</v>
      </c>
      <c r="AF80" s="745"/>
      <c r="AG80" s="746"/>
      <c r="AH80" s="744">
        <v>2</v>
      </c>
      <c r="AI80" s="745"/>
      <c r="AJ80" s="750"/>
      <c r="AK80" s="1511">
        <v>810484</v>
      </c>
      <c r="AL80" s="619"/>
      <c r="AM80" s="619"/>
      <c r="AN80" s="619"/>
      <c r="AO80" s="619"/>
      <c r="AP80" s="619"/>
      <c r="AQ80" s="619"/>
      <c r="AR80" s="619"/>
      <c r="AS80" s="619"/>
      <c r="AT80" s="1511">
        <v>26400</v>
      </c>
      <c r="AU80" s="619"/>
      <c r="AV80" s="619"/>
      <c r="AW80" s="619"/>
      <c r="AX80" s="619"/>
      <c r="AY80" s="619"/>
      <c r="AZ80" s="619"/>
      <c r="BA80" s="619"/>
      <c r="BB80" s="619"/>
      <c r="BC80" s="1511">
        <v>473</v>
      </c>
      <c r="BD80" s="1511"/>
      <c r="BE80" s="1511"/>
      <c r="BF80" s="1511"/>
      <c r="BG80" s="1511"/>
      <c r="BH80" s="1511"/>
      <c r="BI80" s="1511"/>
      <c r="BJ80" s="1511"/>
      <c r="BK80" s="1511"/>
      <c r="BL80" s="1511">
        <v>86</v>
      </c>
      <c r="BM80" s="1511"/>
      <c r="BN80" s="1511"/>
      <c r="BO80" s="1511"/>
      <c r="BP80" s="1511"/>
      <c r="BQ80" s="1511"/>
      <c r="BR80" s="1511"/>
      <c r="BS80" s="1511"/>
      <c r="BT80" s="1511"/>
      <c r="BU80" s="1518">
        <v>46</v>
      </c>
      <c r="BV80" s="1519"/>
      <c r="BW80" s="1519"/>
      <c r="BX80" s="1519"/>
      <c r="BY80" s="1519"/>
      <c r="BZ80" s="1519"/>
      <c r="CA80" s="1519"/>
      <c r="CB80" s="1519"/>
      <c r="CC80" s="1520"/>
      <c r="CD80" s="1518">
        <v>109</v>
      </c>
      <c r="CE80" s="1519"/>
      <c r="CF80" s="1519"/>
      <c r="CG80" s="1519"/>
      <c r="CH80" s="1519"/>
      <c r="CI80" s="1519"/>
      <c r="CJ80" s="1519"/>
      <c r="CK80" s="1519"/>
      <c r="CL80" s="1520"/>
      <c r="CM80" s="1518"/>
      <c r="CN80" s="1519"/>
      <c r="CO80" s="1519"/>
      <c r="CP80" s="1519"/>
      <c r="CQ80" s="1519"/>
      <c r="CR80" s="1519"/>
      <c r="CS80" s="1519"/>
      <c r="CT80" s="1519"/>
      <c r="CU80" s="1520"/>
      <c r="CV80" s="481">
        <f t="shared" si="1"/>
        <v>714</v>
      </c>
      <c r="CW80" s="482"/>
      <c r="CX80" s="482"/>
      <c r="CY80" s="482"/>
      <c r="CZ80" s="482"/>
      <c r="DA80" s="482"/>
      <c r="DB80" s="482"/>
      <c r="DC80" s="482"/>
      <c r="DD80" s="483"/>
      <c r="DE80" s="1448"/>
      <c r="DF80" s="1448"/>
      <c r="DG80" s="1448"/>
      <c r="DH80" s="1448"/>
      <c r="DI80" s="1448"/>
      <c r="DJ80" s="1448"/>
      <c r="DK80" s="1448"/>
      <c r="DL80" s="1448"/>
      <c r="DM80" s="1448"/>
      <c r="DN80" s="1448">
        <v>237</v>
      </c>
      <c r="DO80" s="1448"/>
      <c r="DP80" s="1448"/>
      <c r="DQ80" s="1448"/>
      <c r="DR80" s="1448"/>
      <c r="DS80" s="1448"/>
      <c r="DT80" s="1448"/>
      <c r="DU80" s="1448"/>
      <c r="DV80" s="1448"/>
      <c r="DW80" s="1448">
        <v>227</v>
      </c>
      <c r="DX80" s="1448"/>
      <c r="DY80" s="1448"/>
      <c r="DZ80" s="1448"/>
      <c r="EA80" s="1448"/>
      <c r="EB80" s="1448"/>
      <c r="EC80" s="1448"/>
      <c r="ED80" s="1448"/>
      <c r="EE80" s="1521"/>
    </row>
    <row r="81" spans="1:143" ht="15" customHeight="1">
      <c r="A81" s="548"/>
      <c r="B81" s="551"/>
      <c r="C81" s="551"/>
      <c r="D81" s="551"/>
      <c r="E81" s="551"/>
      <c r="F81" s="552"/>
      <c r="G81" s="245" t="s">
        <v>191</v>
      </c>
      <c r="H81" s="246"/>
      <c r="I81" s="246"/>
      <c r="J81" s="246"/>
      <c r="K81" s="246"/>
      <c r="L81" s="246"/>
      <c r="M81" s="246"/>
      <c r="N81" s="246"/>
      <c r="O81" s="246"/>
      <c r="P81" s="246"/>
      <c r="Q81" s="246"/>
      <c r="R81" s="246"/>
      <c r="S81" s="246"/>
      <c r="T81" s="246"/>
      <c r="U81" s="246"/>
      <c r="V81" s="246"/>
      <c r="W81" s="246"/>
      <c r="X81" s="246"/>
      <c r="Y81" s="246"/>
      <c r="Z81" s="246"/>
      <c r="AA81" s="513"/>
      <c r="AB81" s="751">
        <v>0</v>
      </c>
      <c r="AC81" s="745"/>
      <c r="AD81" s="746"/>
      <c r="AE81" s="744">
        <v>3</v>
      </c>
      <c r="AF81" s="745"/>
      <c r="AG81" s="746"/>
      <c r="AH81" s="744">
        <v>2</v>
      </c>
      <c r="AI81" s="745"/>
      <c r="AJ81" s="750"/>
      <c r="AK81" s="1511">
        <v>693695</v>
      </c>
      <c r="AL81" s="619"/>
      <c r="AM81" s="619"/>
      <c r="AN81" s="619"/>
      <c r="AO81" s="619"/>
      <c r="AP81" s="619"/>
      <c r="AQ81" s="619"/>
      <c r="AR81" s="619"/>
      <c r="AS81" s="619"/>
      <c r="AT81" s="1511">
        <v>24687</v>
      </c>
      <c r="AU81" s="619"/>
      <c r="AV81" s="619"/>
      <c r="AW81" s="619"/>
      <c r="AX81" s="619"/>
      <c r="AY81" s="619"/>
      <c r="AZ81" s="619"/>
      <c r="BA81" s="619"/>
      <c r="BB81" s="619"/>
      <c r="BC81" s="1511">
        <v>263</v>
      </c>
      <c r="BD81" s="1511"/>
      <c r="BE81" s="1511"/>
      <c r="BF81" s="1511"/>
      <c r="BG81" s="1511"/>
      <c r="BH81" s="1511"/>
      <c r="BI81" s="1511"/>
      <c r="BJ81" s="1511"/>
      <c r="BK81" s="1511"/>
      <c r="BL81" s="1511">
        <v>25</v>
      </c>
      <c r="BM81" s="1511"/>
      <c r="BN81" s="1511"/>
      <c r="BO81" s="1511"/>
      <c r="BP81" s="1511"/>
      <c r="BQ81" s="1511"/>
      <c r="BR81" s="1511"/>
      <c r="BS81" s="1511"/>
      <c r="BT81" s="1511"/>
      <c r="BU81" s="1518">
        <v>35</v>
      </c>
      <c r="BV81" s="1519"/>
      <c r="BW81" s="1519"/>
      <c r="BX81" s="1519"/>
      <c r="BY81" s="1519"/>
      <c r="BZ81" s="1519"/>
      <c r="CA81" s="1519"/>
      <c r="CB81" s="1519"/>
      <c r="CC81" s="1520"/>
      <c r="CD81" s="1518">
        <v>824</v>
      </c>
      <c r="CE81" s="1519"/>
      <c r="CF81" s="1519"/>
      <c r="CG81" s="1519"/>
      <c r="CH81" s="1519"/>
      <c r="CI81" s="1519"/>
      <c r="CJ81" s="1519"/>
      <c r="CK81" s="1519"/>
      <c r="CL81" s="1520"/>
      <c r="CM81" s="1518"/>
      <c r="CN81" s="1519"/>
      <c r="CO81" s="1519"/>
      <c r="CP81" s="1519"/>
      <c r="CQ81" s="1519"/>
      <c r="CR81" s="1519"/>
      <c r="CS81" s="1519"/>
      <c r="CT81" s="1519"/>
      <c r="CU81" s="1520"/>
      <c r="CV81" s="481">
        <f t="shared" si="1"/>
        <v>1147</v>
      </c>
      <c r="CW81" s="482"/>
      <c r="CX81" s="482"/>
      <c r="CY81" s="482"/>
      <c r="CZ81" s="482"/>
      <c r="DA81" s="482"/>
      <c r="DB81" s="482"/>
      <c r="DC81" s="482"/>
      <c r="DD81" s="483"/>
      <c r="DE81" s="1448"/>
      <c r="DF81" s="1448"/>
      <c r="DG81" s="1448"/>
      <c r="DH81" s="1448"/>
      <c r="DI81" s="1448"/>
      <c r="DJ81" s="1448"/>
      <c r="DK81" s="1448"/>
      <c r="DL81" s="1448"/>
      <c r="DM81" s="1448"/>
      <c r="DN81" s="1448">
        <v>139</v>
      </c>
      <c r="DO81" s="1448"/>
      <c r="DP81" s="1448"/>
      <c r="DQ81" s="1448"/>
      <c r="DR81" s="1448"/>
      <c r="DS81" s="1448"/>
      <c r="DT81" s="1448"/>
      <c r="DU81" s="1448"/>
      <c r="DV81" s="1448"/>
      <c r="DW81" s="1448">
        <v>89</v>
      </c>
      <c r="DX81" s="1448"/>
      <c r="DY81" s="1448"/>
      <c r="DZ81" s="1448"/>
      <c r="EA81" s="1448"/>
      <c r="EB81" s="1448"/>
      <c r="EC81" s="1448"/>
      <c r="ED81" s="1448"/>
      <c r="EE81" s="1521"/>
    </row>
    <row r="82" spans="1:143" ht="15" customHeight="1">
      <c r="A82" s="548"/>
      <c r="B82" s="551"/>
      <c r="C82" s="551"/>
      <c r="D82" s="551"/>
      <c r="E82" s="551"/>
      <c r="F82" s="552"/>
      <c r="G82" s="245" t="s">
        <v>192</v>
      </c>
      <c r="H82" s="246"/>
      <c r="I82" s="246"/>
      <c r="J82" s="246"/>
      <c r="K82" s="246"/>
      <c r="L82" s="246"/>
      <c r="M82" s="246"/>
      <c r="N82" s="246"/>
      <c r="O82" s="246"/>
      <c r="P82" s="246"/>
      <c r="Q82" s="246"/>
      <c r="R82" s="246"/>
      <c r="S82" s="246"/>
      <c r="T82" s="246"/>
      <c r="U82" s="246"/>
      <c r="V82" s="246"/>
      <c r="W82" s="246"/>
      <c r="X82" s="246"/>
      <c r="Y82" s="246"/>
      <c r="Z82" s="246"/>
      <c r="AA82" s="513"/>
      <c r="AB82" s="751">
        <v>0</v>
      </c>
      <c r="AC82" s="745"/>
      <c r="AD82" s="746"/>
      <c r="AE82" s="744">
        <v>4</v>
      </c>
      <c r="AF82" s="745"/>
      <c r="AG82" s="746"/>
      <c r="AH82" s="744">
        <v>2</v>
      </c>
      <c r="AI82" s="745"/>
      <c r="AJ82" s="750"/>
      <c r="AK82" s="1511">
        <v>443901</v>
      </c>
      <c r="AL82" s="619"/>
      <c r="AM82" s="619"/>
      <c r="AN82" s="619"/>
      <c r="AO82" s="619"/>
      <c r="AP82" s="619"/>
      <c r="AQ82" s="619"/>
      <c r="AR82" s="619"/>
      <c r="AS82" s="619"/>
      <c r="AT82" s="1511">
        <v>17734</v>
      </c>
      <c r="AU82" s="619"/>
      <c r="AV82" s="619"/>
      <c r="AW82" s="619"/>
      <c r="AX82" s="619"/>
      <c r="AY82" s="619"/>
      <c r="AZ82" s="619"/>
      <c r="BA82" s="619"/>
      <c r="BB82" s="619"/>
      <c r="BC82" s="1511">
        <v>97</v>
      </c>
      <c r="BD82" s="1511"/>
      <c r="BE82" s="1511"/>
      <c r="BF82" s="1511"/>
      <c r="BG82" s="1511"/>
      <c r="BH82" s="1511"/>
      <c r="BI82" s="1511"/>
      <c r="BJ82" s="1511"/>
      <c r="BK82" s="1511"/>
      <c r="BL82" s="1511">
        <v>93</v>
      </c>
      <c r="BM82" s="1511"/>
      <c r="BN82" s="1511"/>
      <c r="BO82" s="1511"/>
      <c r="BP82" s="1511"/>
      <c r="BQ82" s="1511"/>
      <c r="BR82" s="1511"/>
      <c r="BS82" s="1511"/>
      <c r="BT82" s="1511"/>
      <c r="BU82" s="1518">
        <v>58</v>
      </c>
      <c r="BV82" s="1519"/>
      <c r="BW82" s="1519"/>
      <c r="BX82" s="1519"/>
      <c r="BY82" s="1519"/>
      <c r="BZ82" s="1519"/>
      <c r="CA82" s="1519"/>
      <c r="CB82" s="1519"/>
      <c r="CC82" s="1520"/>
      <c r="CD82" s="1518">
        <v>181</v>
      </c>
      <c r="CE82" s="1519"/>
      <c r="CF82" s="1519"/>
      <c r="CG82" s="1519"/>
      <c r="CH82" s="1519"/>
      <c r="CI82" s="1519"/>
      <c r="CJ82" s="1519"/>
      <c r="CK82" s="1519"/>
      <c r="CL82" s="1520"/>
      <c r="CM82" s="1518"/>
      <c r="CN82" s="1519"/>
      <c r="CO82" s="1519"/>
      <c r="CP82" s="1519"/>
      <c r="CQ82" s="1519"/>
      <c r="CR82" s="1519"/>
      <c r="CS82" s="1519"/>
      <c r="CT82" s="1519"/>
      <c r="CU82" s="1520"/>
      <c r="CV82" s="481">
        <f t="shared" si="1"/>
        <v>429</v>
      </c>
      <c r="CW82" s="482"/>
      <c r="CX82" s="482"/>
      <c r="CY82" s="482"/>
      <c r="CZ82" s="482"/>
      <c r="DA82" s="482"/>
      <c r="DB82" s="482"/>
      <c r="DC82" s="482"/>
      <c r="DD82" s="483"/>
      <c r="DE82" s="1448"/>
      <c r="DF82" s="1448"/>
      <c r="DG82" s="1448"/>
      <c r="DH82" s="1448"/>
      <c r="DI82" s="1448"/>
      <c r="DJ82" s="1448"/>
      <c r="DK82" s="1448"/>
      <c r="DL82" s="1448"/>
      <c r="DM82" s="1448"/>
      <c r="DN82" s="1448">
        <v>142</v>
      </c>
      <c r="DO82" s="1448"/>
      <c r="DP82" s="1448"/>
      <c r="DQ82" s="1448"/>
      <c r="DR82" s="1448"/>
      <c r="DS82" s="1448"/>
      <c r="DT82" s="1448"/>
      <c r="DU82" s="1448"/>
      <c r="DV82" s="1448"/>
      <c r="DW82" s="1448">
        <v>228</v>
      </c>
      <c r="DX82" s="1448"/>
      <c r="DY82" s="1448"/>
      <c r="DZ82" s="1448"/>
      <c r="EA82" s="1448"/>
      <c r="EB82" s="1448"/>
      <c r="EC82" s="1448"/>
      <c r="ED82" s="1448"/>
      <c r="EE82" s="1521"/>
    </row>
    <row r="83" spans="1:143" ht="15" customHeight="1">
      <c r="A83" s="548"/>
      <c r="B83" s="551"/>
      <c r="C83" s="551"/>
      <c r="D83" s="551"/>
      <c r="E83" s="551"/>
      <c r="F83" s="552"/>
      <c r="G83" s="245" t="s">
        <v>492</v>
      </c>
      <c r="H83" s="246"/>
      <c r="I83" s="246"/>
      <c r="J83" s="246"/>
      <c r="K83" s="246"/>
      <c r="L83" s="246"/>
      <c r="M83" s="246"/>
      <c r="N83" s="246"/>
      <c r="O83" s="246"/>
      <c r="P83" s="246"/>
      <c r="Q83" s="246"/>
      <c r="R83" s="246"/>
      <c r="S83" s="246"/>
      <c r="T83" s="246"/>
      <c r="U83" s="246"/>
      <c r="V83" s="246"/>
      <c r="W83" s="246"/>
      <c r="X83" s="246"/>
      <c r="Y83" s="246"/>
      <c r="Z83" s="246"/>
      <c r="AA83" s="513"/>
      <c r="AB83" s="751">
        <v>0</v>
      </c>
      <c r="AC83" s="745"/>
      <c r="AD83" s="746"/>
      <c r="AE83" s="744">
        <v>5</v>
      </c>
      <c r="AF83" s="745"/>
      <c r="AG83" s="746"/>
      <c r="AH83" s="744">
        <v>2</v>
      </c>
      <c r="AI83" s="745"/>
      <c r="AJ83" s="750"/>
      <c r="AK83" s="1511">
        <v>332603</v>
      </c>
      <c r="AL83" s="619"/>
      <c r="AM83" s="619"/>
      <c r="AN83" s="619"/>
      <c r="AO83" s="619"/>
      <c r="AP83" s="619"/>
      <c r="AQ83" s="619"/>
      <c r="AR83" s="619"/>
      <c r="AS83" s="619"/>
      <c r="AT83" s="1511">
        <v>14474</v>
      </c>
      <c r="AU83" s="619"/>
      <c r="AV83" s="619"/>
      <c r="AW83" s="619"/>
      <c r="AX83" s="619"/>
      <c r="AY83" s="619"/>
      <c r="AZ83" s="619"/>
      <c r="BA83" s="619"/>
      <c r="BB83" s="619"/>
      <c r="BC83" s="1511">
        <v>66</v>
      </c>
      <c r="BD83" s="1511"/>
      <c r="BE83" s="1511"/>
      <c r="BF83" s="1511"/>
      <c r="BG83" s="1511"/>
      <c r="BH83" s="1511"/>
      <c r="BI83" s="1511"/>
      <c r="BJ83" s="1511"/>
      <c r="BK83" s="1511"/>
      <c r="BL83" s="1511">
        <v>30</v>
      </c>
      <c r="BM83" s="1511"/>
      <c r="BN83" s="1511"/>
      <c r="BO83" s="1511"/>
      <c r="BP83" s="1511"/>
      <c r="BQ83" s="1511"/>
      <c r="BR83" s="1511"/>
      <c r="BS83" s="1511"/>
      <c r="BT83" s="1511"/>
      <c r="BU83" s="1518"/>
      <c r="BV83" s="1519"/>
      <c r="BW83" s="1519"/>
      <c r="BX83" s="1519"/>
      <c r="BY83" s="1519"/>
      <c r="BZ83" s="1519"/>
      <c r="CA83" s="1519"/>
      <c r="CB83" s="1519"/>
      <c r="CC83" s="1520"/>
      <c r="CD83" s="1518">
        <v>271</v>
      </c>
      <c r="CE83" s="1519"/>
      <c r="CF83" s="1519"/>
      <c r="CG83" s="1519"/>
      <c r="CH83" s="1519"/>
      <c r="CI83" s="1519"/>
      <c r="CJ83" s="1519"/>
      <c r="CK83" s="1519"/>
      <c r="CL83" s="1520"/>
      <c r="CM83" s="1518"/>
      <c r="CN83" s="1519"/>
      <c r="CO83" s="1519"/>
      <c r="CP83" s="1519"/>
      <c r="CQ83" s="1519"/>
      <c r="CR83" s="1519"/>
      <c r="CS83" s="1519"/>
      <c r="CT83" s="1519"/>
      <c r="CU83" s="1520"/>
      <c r="CV83" s="481">
        <f t="shared" si="1"/>
        <v>367</v>
      </c>
      <c r="CW83" s="482"/>
      <c r="CX83" s="482"/>
      <c r="CY83" s="482"/>
      <c r="CZ83" s="482"/>
      <c r="DA83" s="482"/>
      <c r="DB83" s="482"/>
      <c r="DC83" s="482"/>
      <c r="DD83" s="483"/>
      <c r="DE83" s="1448"/>
      <c r="DF83" s="1448"/>
      <c r="DG83" s="1448"/>
      <c r="DH83" s="1448"/>
      <c r="DI83" s="1448"/>
      <c r="DJ83" s="1448"/>
      <c r="DK83" s="1448"/>
      <c r="DL83" s="1448"/>
      <c r="DM83" s="1448"/>
      <c r="DN83" s="1448">
        <v>156</v>
      </c>
      <c r="DO83" s="1448"/>
      <c r="DP83" s="1448"/>
      <c r="DQ83" s="1448"/>
      <c r="DR83" s="1448"/>
      <c r="DS83" s="1448"/>
      <c r="DT83" s="1448"/>
      <c r="DU83" s="1448"/>
      <c r="DV83" s="1448"/>
      <c r="DW83" s="1448">
        <v>120</v>
      </c>
      <c r="DX83" s="1448"/>
      <c r="DY83" s="1448"/>
      <c r="DZ83" s="1448"/>
      <c r="EA83" s="1448"/>
      <c r="EB83" s="1448"/>
      <c r="EC83" s="1448"/>
      <c r="ED83" s="1448"/>
      <c r="EE83" s="1521"/>
    </row>
    <row r="84" spans="1:143" ht="15" customHeight="1">
      <c r="A84" s="548"/>
      <c r="B84" s="551"/>
      <c r="C84" s="551"/>
      <c r="D84" s="551"/>
      <c r="E84" s="551"/>
      <c r="F84" s="552"/>
      <c r="G84" s="245" t="s">
        <v>493</v>
      </c>
      <c r="H84" s="246"/>
      <c r="I84" s="246"/>
      <c r="J84" s="246"/>
      <c r="K84" s="246"/>
      <c r="L84" s="246"/>
      <c r="M84" s="246"/>
      <c r="N84" s="246"/>
      <c r="O84" s="246"/>
      <c r="P84" s="246"/>
      <c r="Q84" s="246"/>
      <c r="R84" s="246"/>
      <c r="S84" s="246"/>
      <c r="T84" s="246"/>
      <c r="U84" s="246"/>
      <c r="V84" s="246"/>
      <c r="W84" s="246"/>
      <c r="X84" s="246"/>
      <c r="Y84" s="246"/>
      <c r="Z84" s="246"/>
      <c r="AA84" s="513"/>
      <c r="AB84" s="751">
        <v>0</v>
      </c>
      <c r="AC84" s="745"/>
      <c r="AD84" s="746"/>
      <c r="AE84" s="744">
        <v>6</v>
      </c>
      <c r="AF84" s="745"/>
      <c r="AG84" s="746"/>
      <c r="AH84" s="744">
        <v>2</v>
      </c>
      <c r="AI84" s="745"/>
      <c r="AJ84" s="750"/>
      <c r="AK84" s="1511">
        <v>549809</v>
      </c>
      <c r="AL84" s="619"/>
      <c r="AM84" s="619"/>
      <c r="AN84" s="619"/>
      <c r="AO84" s="619"/>
      <c r="AP84" s="619"/>
      <c r="AQ84" s="619"/>
      <c r="AR84" s="619"/>
      <c r="AS84" s="619"/>
      <c r="AT84" s="1511">
        <v>19366</v>
      </c>
      <c r="AU84" s="619"/>
      <c r="AV84" s="619"/>
      <c r="AW84" s="619"/>
      <c r="AX84" s="619"/>
      <c r="AY84" s="619"/>
      <c r="AZ84" s="619"/>
      <c r="BA84" s="619"/>
      <c r="BB84" s="619"/>
      <c r="BC84" s="1511">
        <v>35</v>
      </c>
      <c r="BD84" s="1511"/>
      <c r="BE84" s="1511"/>
      <c r="BF84" s="1511"/>
      <c r="BG84" s="1511"/>
      <c r="BH84" s="1511"/>
      <c r="BI84" s="1511"/>
      <c r="BJ84" s="1511"/>
      <c r="BK84" s="1511"/>
      <c r="BL84" s="1511">
        <v>1</v>
      </c>
      <c r="BM84" s="1511"/>
      <c r="BN84" s="1511"/>
      <c r="BO84" s="1511"/>
      <c r="BP84" s="1511"/>
      <c r="BQ84" s="1511"/>
      <c r="BR84" s="1511"/>
      <c r="BS84" s="1511"/>
      <c r="BT84" s="1511"/>
      <c r="BU84" s="1518"/>
      <c r="BV84" s="1519"/>
      <c r="BW84" s="1519"/>
      <c r="BX84" s="1519"/>
      <c r="BY84" s="1519"/>
      <c r="BZ84" s="1519"/>
      <c r="CA84" s="1519"/>
      <c r="CB84" s="1519"/>
      <c r="CC84" s="1520"/>
      <c r="CD84" s="1518">
        <v>256</v>
      </c>
      <c r="CE84" s="1519"/>
      <c r="CF84" s="1519"/>
      <c r="CG84" s="1519"/>
      <c r="CH84" s="1519"/>
      <c r="CI84" s="1519"/>
      <c r="CJ84" s="1519"/>
      <c r="CK84" s="1519"/>
      <c r="CL84" s="1520"/>
      <c r="CM84" s="1518"/>
      <c r="CN84" s="1519"/>
      <c r="CO84" s="1519"/>
      <c r="CP84" s="1519"/>
      <c r="CQ84" s="1519"/>
      <c r="CR84" s="1519"/>
      <c r="CS84" s="1519"/>
      <c r="CT84" s="1519"/>
      <c r="CU84" s="1520"/>
      <c r="CV84" s="481">
        <f t="shared" si="1"/>
        <v>292</v>
      </c>
      <c r="CW84" s="482"/>
      <c r="CX84" s="482"/>
      <c r="CY84" s="482"/>
      <c r="CZ84" s="482"/>
      <c r="DA84" s="482"/>
      <c r="DB84" s="482"/>
      <c r="DC84" s="482"/>
      <c r="DD84" s="483"/>
      <c r="DE84" s="1448"/>
      <c r="DF84" s="1448"/>
      <c r="DG84" s="1448"/>
      <c r="DH84" s="1448"/>
      <c r="DI84" s="1448"/>
      <c r="DJ84" s="1448"/>
      <c r="DK84" s="1448"/>
      <c r="DL84" s="1448"/>
      <c r="DM84" s="1448"/>
      <c r="DN84" s="1448">
        <v>12</v>
      </c>
      <c r="DO84" s="1448"/>
      <c r="DP84" s="1448"/>
      <c r="DQ84" s="1448"/>
      <c r="DR84" s="1448"/>
      <c r="DS84" s="1448"/>
      <c r="DT84" s="1448"/>
      <c r="DU84" s="1448"/>
      <c r="DV84" s="1448"/>
      <c r="DW84" s="1448">
        <v>5</v>
      </c>
      <c r="DX84" s="1448"/>
      <c r="DY84" s="1448"/>
      <c r="DZ84" s="1448"/>
      <c r="EA84" s="1448"/>
      <c r="EB84" s="1448"/>
      <c r="EC84" s="1448"/>
      <c r="ED84" s="1448"/>
      <c r="EE84" s="1521"/>
    </row>
    <row r="85" spans="1:143" ht="15" customHeight="1">
      <c r="A85" s="548"/>
      <c r="B85" s="551"/>
      <c r="C85" s="551"/>
      <c r="D85" s="551"/>
      <c r="E85" s="551"/>
      <c r="F85" s="552"/>
      <c r="G85" s="245" t="s">
        <v>494</v>
      </c>
      <c r="H85" s="246"/>
      <c r="I85" s="246"/>
      <c r="J85" s="246"/>
      <c r="K85" s="246"/>
      <c r="L85" s="246"/>
      <c r="M85" s="246"/>
      <c r="N85" s="246"/>
      <c r="O85" s="246"/>
      <c r="P85" s="246"/>
      <c r="Q85" s="246"/>
      <c r="R85" s="246"/>
      <c r="S85" s="246"/>
      <c r="T85" s="246"/>
      <c r="U85" s="246"/>
      <c r="V85" s="246"/>
      <c r="W85" s="246"/>
      <c r="X85" s="246"/>
      <c r="Y85" s="246"/>
      <c r="Z85" s="246"/>
      <c r="AA85" s="513"/>
      <c r="AB85" s="751">
        <v>0</v>
      </c>
      <c r="AC85" s="745"/>
      <c r="AD85" s="746"/>
      <c r="AE85" s="744">
        <v>7</v>
      </c>
      <c r="AF85" s="745"/>
      <c r="AG85" s="746"/>
      <c r="AH85" s="744">
        <v>2</v>
      </c>
      <c r="AI85" s="745"/>
      <c r="AJ85" s="750"/>
      <c r="AK85" s="1511">
        <v>304261</v>
      </c>
      <c r="AL85" s="619"/>
      <c r="AM85" s="619"/>
      <c r="AN85" s="619"/>
      <c r="AO85" s="619"/>
      <c r="AP85" s="619"/>
      <c r="AQ85" s="619"/>
      <c r="AR85" s="619"/>
      <c r="AS85" s="619"/>
      <c r="AT85" s="1511">
        <v>11246</v>
      </c>
      <c r="AU85" s="619"/>
      <c r="AV85" s="619"/>
      <c r="AW85" s="619"/>
      <c r="AX85" s="619"/>
      <c r="AY85" s="619"/>
      <c r="AZ85" s="619"/>
      <c r="BA85" s="619"/>
      <c r="BB85" s="619"/>
      <c r="BC85" s="1511">
        <v>21</v>
      </c>
      <c r="BD85" s="1511"/>
      <c r="BE85" s="1511"/>
      <c r="BF85" s="1511"/>
      <c r="BG85" s="1511"/>
      <c r="BH85" s="1511"/>
      <c r="BI85" s="1511"/>
      <c r="BJ85" s="1511"/>
      <c r="BK85" s="1511"/>
      <c r="BL85" s="1511">
        <v>7</v>
      </c>
      <c r="BM85" s="1511"/>
      <c r="BN85" s="1511"/>
      <c r="BO85" s="1511"/>
      <c r="BP85" s="1511"/>
      <c r="BQ85" s="1511"/>
      <c r="BR85" s="1511"/>
      <c r="BS85" s="1511"/>
      <c r="BT85" s="1511"/>
      <c r="BU85" s="1518"/>
      <c r="BV85" s="1519"/>
      <c r="BW85" s="1519"/>
      <c r="BX85" s="1519"/>
      <c r="BY85" s="1519"/>
      <c r="BZ85" s="1519"/>
      <c r="CA85" s="1519"/>
      <c r="CB85" s="1519"/>
      <c r="CC85" s="1520"/>
      <c r="CD85" s="1518">
        <v>304</v>
      </c>
      <c r="CE85" s="1519"/>
      <c r="CF85" s="1519"/>
      <c r="CG85" s="1519"/>
      <c r="CH85" s="1519"/>
      <c r="CI85" s="1519"/>
      <c r="CJ85" s="1519"/>
      <c r="CK85" s="1519"/>
      <c r="CL85" s="1520"/>
      <c r="CM85" s="1518"/>
      <c r="CN85" s="1519"/>
      <c r="CO85" s="1519"/>
      <c r="CP85" s="1519"/>
      <c r="CQ85" s="1519"/>
      <c r="CR85" s="1519"/>
      <c r="CS85" s="1519"/>
      <c r="CT85" s="1519"/>
      <c r="CU85" s="1520"/>
      <c r="CV85" s="481">
        <f>SUM(BC85:CU85)</f>
        <v>332</v>
      </c>
      <c r="CW85" s="482"/>
      <c r="CX85" s="482"/>
      <c r="CY85" s="482"/>
      <c r="CZ85" s="482"/>
      <c r="DA85" s="482"/>
      <c r="DB85" s="482"/>
      <c r="DC85" s="482"/>
      <c r="DD85" s="483"/>
      <c r="DE85" s="1448"/>
      <c r="DF85" s="1448"/>
      <c r="DG85" s="1448"/>
      <c r="DH85" s="1448"/>
      <c r="DI85" s="1448"/>
      <c r="DJ85" s="1448"/>
      <c r="DK85" s="1448"/>
      <c r="DL85" s="1448"/>
      <c r="DM85" s="1448"/>
      <c r="DN85" s="1448">
        <v>10</v>
      </c>
      <c r="DO85" s="1448"/>
      <c r="DP85" s="1448"/>
      <c r="DQ85" s="1448"/>
      <c r="DR85" s="1448"/>
      <c r="DS85" s="1448"/>
      <c r="DT85" s="1448"/>
      <c r="DU85" s="1448"/>
      <c r="DV85" s="1448"/>
      <c r="DW85" s="1448">
        <v>23</v>
      </c>
      <c r="DX85" s="1448"/>
      <c r="DY85" s="1448"/>
      <c r="DZ85" s="1448"/>
      <c r="EA85" s="1448"/>
      <c r="EB85" s="1448"/>
      <c r="EC85" s="1448"/>
      <c r="ED85" s="1448"/>
      <c r="EE85" s="1521"/>
    </row>
    <row r="86" spans="1:143" ht="15" customHeight="1">
      <c r="A86" s="548"/>
      <c r="B86" s="551"/>
      <c r="C86" s="551"/>
      <c r="D86" s="551"/>
      <c r="E86" s="551"/>
      <c r="F86" s="552"/>
      <c r="G86" s="245" t="s">
        <v>495</v>
      </c>
      <c r="H86" s="246"/>
      <c r="I86" s="246"/>
      <c r="J86" s="246"/>
      <c r="K86" s="246"/>
      <c r="L86" s="246"/>
      <c r="M86" s="246"/>
      <c r="N86" s="246"/>
      <c r="O86" s="246"/>
      <c r="P86" s="246"/>
      <c r="Q86" s="246"/>
      <c r="R86" s="246"/>
      <c r="S86" s="246"/>
      <c r="T86" s="246"/>
      <c r="U86" s="246"/>
      <c r="V86" s="246"/>
      <c r="W86" s="246"/>
      <c r="X86" s="246"/>
      <c r="Y86" s="246"/>
      <c r="Z86" s="246"/>
      <c r="AA86" s="513"/>
      <c r="AB86" s="751">
        <v>0</v>
      </c>
      <c r="AC86" s="745"/>
      <c r="AD86" s="746"/>
      <c r="AE86" s="744">
        <v>8</v>
      </c>
      <c r="AF86" s="745"/>
      <c r="AG86" s="746"/>
      <c r="AH86" s="744">
        <v>2</v>
      </c>
      <c r="AI86" s="745"/>
      <c r="AJ86" s="750"/>
      <c r="AK86" s="1511">
        <v>372967</v>
      </c>
      <c r="AL86" s="619"/>
      <c r="AM86" s="619"/>
      <c r="AN86" s="619"/>
      <c r="AO86" s="619"/>
      <c r="AP86" s="619"/>
      <c r="AQ86" s="619"/>
      <c r="AR86" s="619"/>
      <c r="AS86" s="619"/>
      <c r="AT86" s="1511">
        <v>17767</v>
      </c>
      <c r="AU86" s="619"/>
      <c r="AV86" s="619"/>
      <c r="AW86" s="619"/>
      <c r="AX86" s="619"/>
      <c r="AY86" s="619"/>
      <c r="AZ86" s="619"/>
      <c r="BA86" s="619"/>
      <c r="BB86" s="619"/>
      <c r="BC86" s="1511">
        <v>39</v>
      </c>
      <c r="BD86" s="1511"/>
      <c r="BE86" s="1511"/>
      <c r="BF86" s="1511"/>
      <c r="BG86" s="1511"/>
      <c r="BH86" s="1511"/>
      <c r="BI86" s="1511"/>
      <c r="BJ86" s="1511"/>
      <c r="BK86" s="1511"/>
      <c r="BL86" s="1511">
        <v>57</v>
      </c>
      <c r="BM86" s="1511"/>
      <c r="BN86" s="1511"/>
      <c r="BO86" s="1511"/>
      <c r="BP86" s="1511"/>
      <c r="BQ86" s="1511"/>
      <c r="BR86" s="1511"/>
      <c r="BS86" s="1511"/>
      <c r="BT86" s="1511"/>
      <c r="BU86" s="1518"/>
      <c r="BV86" s="1519"/>
      <c r="BW86" s="1519"/>
      <c r="BX86" s="1519"/>
      <c r="BY86" s="1519"/>
      <c r="BZ86" s="1519"/>
      <c r="CA86" s="1519"/>
      <c r="CB86" s="1519"/>
      <c r="CC86" s="1520"/>
      <c r="CD86" s="1518">
        <v>251</v>
      </c>
      <c r="CE86" s="1519"/>
      <c r="CF86" s="1519"/>
      <c r="CG86" s="1519"/>
      <c r="CH86" s="1519"/>
      <c r="CI86" s="1519"/>
      <c r="CJ86" s="1519"/>
      <c r="CK86" s="1519"/>
      <c r="CL86" s="1520"/>
      <c r="CM86" s="1518"/>
      <c r="CN86" s="1519"/>
      <c r="CO86" s="1519"/>
      <c r="CP86" s="1519"/>
      <c r="CQ86" s="1519"/>
      <c r="CR86" s="1519"/>
      <c r="CS86" s="1519"/>
      <c r="CT86" s="1519"/>
      <c r="CU86" s="1520"/>
      <c r="CV86" s="481">
        <f t="shared" si="1"/>
        <v>347</v>
      </c>
      <c r="CW86" s="482"/>
      <c r="CX86" s="482"/>
      <c r="CY86" s="482"/>
      <c r="CZ86" s="482"/>
      <c r="DA86" s="482"/>
      <c r="DB86" s="482"/>
      <c r="DC86" s="482"/>
      <c r="DD86" s="483"/>
      <c r="DE86" s="1448"/>
      <c r="DF86" s="1448"/>
      <c r="DG86" s="1448"/>
      <c r="DH86" s="1448"/>
      <c r="DI86" s="1448"/>
      <c r="DJ86" s="1448"/>
      <c r="DK86" s="1448"/>
      <c r="DL86" s="1448"/>
      <c r="DM86" s="1448"/>
      <c r="DN86" s="1448">
        <v>143</v>
      </c>
      <c r="DO86" s="1448"/>
      <c r="DP86" s="1448"/>
      <c r="DQ86" s="1448"/>
      <c r="DR86" s="1448"/>
      <c r="DS86" s="1448"/>
      <c r="DT86" s="1448"/>
      <c r="DU86" s="1448"/>
      <c r="DV86" s="1448"/>
      <c r="DW86" s="1448">
        <v>169</v>
      </c>
      <c r="DX86" s="1448"/>
      <c r="DY86" s="1448"/>
      <c r="DZ86" s="1448"/>
      <c r="EA86" s="1448"/>
      <c r="EB86" s="1448"/>
      <c r="EC86" s="1448"/>
      <c r="ED86" s="1448"/>
      <c r="EE86" s="1521"/>
    </row>
    <row r="87" spans="1:143" ht="15" customHeight="1">
      <c r="A87" s="548"/>
      <c r="B87" s="551"/>
      <c r="C87" s="551"/>
      <c r="D87" s="551"/>
      <c r="E87" s="551"/>
      <c r="F87" s="552"/>
      <c r="G87" s="245" t="s">
        <v>496</v>
      </c>
      <c r="H87" s="246"/>
      <c r="I87" s="246"/>
      <c r="J87" s="246"/>
      <c r="K87" s="246"/>
      <c r="L87" s="246"/>
      <c r="M87" s="246"/>
      <c r="N87" s="246"/>
      <c r="O87" s="246"/>
      <c r="P87" s="246"/>
      <c r="Q87" s="246"/>
      <c r="R87" s="246"/>
      <c r="S87" s="246"/>
      <c r="T87" s="246"/>
      <c r="U87" s="246"/>
      <c r="V87" s="246"/>
      <c r="W87" s="246"/>
      <c r="X87" s="246"/>
      <c r="Y87" s="246"/>
      <c r="Z87" s="246"/>
      <c r="AA87" s="513"/>
      <c r="AB87" s="751">
        <v>0</v>
      </c>
      <c r="AC87" s="745"/>
      <c r="AD87" s="746"/>
      <c r="AE87" s="744">
        <v>9</v>
      </c>
      <c r="AF87" s="745"/>
      <c r="AG87" s="746"/>
      <c r="AH87" s="744">
        <v>2</v>
      </c>
      <c r="AI87" s="745"/>
      <c r="AJ87" s="750"/>
      <c r="AK87" s="1511">
        <v>5356560</v>
      </c>
      <c r="AL87" s="619"/>
      <c r="AM87" s="619"/>
      <c r="AN87" s="619"/>
      <c r="AO87" s="619"/>
      <c r="AP87" s="619"/>
      <c r="AQ87" s="619"/>
      <c r="AR87" s="619"/>
      <c r="AS87" s="619"/>
      <c r="AT87" s="1511">
        <v>208037</v>
      </c>
      <c r="AU87" s="619"/>
      <c r="AV87" s="619"/>
      <c r="AW87" s="619"/>
      <c r="AX87" s="619"/>
      <c r="AY87" s="619"/>
      <c r="AZ87" s="619"/>
      <c r="BA87" s="619"/>
      <c r="BB87" s="619"/>
      <c r="BC87" s="1511">
        <v>86</v>
      </c>
      <c r="BD87" s="1511"/>
      <c r="BE87" s="1511"/>
      <c r="BF87" s="1511"/>
      <c r="BG87" s="1511"/>
      <c r="BH87" s="1511"/>
      <c r="BI87" s="1511"/>
      <c r="BJ87" s="1511"/>
      <c r="BK87" s="1511"/>
      <c r="BL87" s="1511">
        <v>461</v>
      </c>
      <c r="BM87" s="1511"/>
      <c r="BN87" s="1511"/>
      <c r="BO87" s="1511"/>
      <c r="BP87" s="1511"/>
      <c r="BQ87" s="1511"/>
      <c r="BR87" s="1511"/>
      <c r="BS87" s="1511"/>
      <c r="BT87" s="1511"/>
      <c r="BU87" s="1518"/>
      <c r="BV87" s="1519"/>
      <c r="BW87" s="1519"/>
      <c r="BX87" s="1519"/>
      <c r="BY87" s="1519"/>
      <c r="BZ87" s="1519"/>
      <c r="CA87" s="1519"/>
      <c r="CB87" s="1519"/>
      <c r="CC87" s="1520"/>
      <c r="CD87" s="1518">
        <v>21430</v>
      </c>
      <c r="CE87" s="1519"/>
      <c r="CF87" s="1519"/>
      <c r="CG87" s="1519"/>
      <c r="CH87" s="1519"/>
      <c r="CI87" s="1519"/>
      <c r="CJ87" s="1519"/>
      <c r="CK87" s="1519"/>
      <c r="CL87" s="1520"/>
      <c r="CM87" s="1518"/>
      <c r="CN87" s="1519"/>
      <c r="CO87" s="1519"/>
      <c r="CP87" s="1519"/>
      <c r="CQ87" s="1519"/>
      <c r="CR87" s="1519"/>
      <c r="CS87" s="1519"/>
      <c r="CT87" s="1519"/>
      <c r="CU87" s="1520"/>
      <c r="CV87" s="481">
        <f t="shared" si="1"/>
        <v>21977</v>
      </c>
      <c r="CW87" s="482"/>
      <c r="CX87" s="482"/>
      <c r="CY87" s="482"/>
      <c r="CZ87" s="482"/>
      <c r="DA87" s="482"/>
      <c r="DB87" s="482"/>
      <c r="DC87" s="482"/>
      <c r="DD87" s="483"/>
      <c r="DE87" s="1448"/>
      <c r="DF87" s="1448"/>
      <c r="DG87" s="1448"/>
      <c r="DH87" s="1448"/>
      <c r="DI87" s="1448"/>
      <c r="DJ87" s="1448"/>
      <c r="DK87" s="1448"/>
      <c r="DL87" s="1448"/>
      <c r="DM87" s="1448"/>
      <c r="DN87" s="1448">
        <v>738</v>
      </c>
      <c r="DO87" s="1448"/>
      <c r="DP87" s="1448"/>
      <c r="DQ87" s="1448"/>
      <c r="DR87" s="1448"/>
      <c r="DS87" s="1448"/>
      <c r="DT87" s="1448"/>
      <c r="DU87" s="1448"/>
      <c r="DV87" s="1448"/>
      <c r="DW87" s="1448">
        <v>1158</v>
      </c>
      <c r="DX87" s="1448"/>
      <c r="DY87" s="1448"/>
      <c r="DZ87" s="1448"/>
      <c r="EA87" s="1448"/>
      <c r="EB87" s="1448"/>
      <c r="EC87" s="1448"/>
      <c r="ED87" s="1448"/>
      <c r="EE87" s="1521"/>
    </row>
    <row r="88" spans="1:143" ht="21.75" customHeight="1">
      <c r="A88" s="548"/>
      <c r="B88" s="551"/>
      <c r="C88" s="551"/>
      <c r="D88" s="551"/>
      <c r="E88" s="551"/>
      <c r="F88" s="552"/>
      <c r="G88" s="245" t="s">
        <v>497</v>
      </c>
      <c r="H88" s="246"/>
      <c r="I88" s="246"/>
      <c r="J88" s="246"/>
      <c r="K88" s="246"/>
      <c r="L88" s="246"/>
      <c r="M88" s="246"/>
      <c r="N88" s="246"/>
      <c r="O88" s="246"/>
      <c r="P88" s="246"/>
      <c r="Q88" s="246"/>
      <c r="R88" s="246"/>
      <c r="S88" s="246"/>
      <c r="T88" s="246"/>
      <c r="U88" s="246"/>
      <c r="V88" s="246"/>
      <c r="W88" s="246"/>
      <c r="X88" s="246"/>
      <c r="Y88" s="246"/>
      <c r="Z88" s="246"/>
      <c r="AA88" s="513"/>
      <c r="AB88" s="751">
        <v>1</v>
      </c>
      <c r="AC88" s="745"/>
      <c r="AD88" s="746"/>
      <c r="AE88" s="744">
        <v>0</v>
      </c>
      <c r="AF88" s="745"/>
      <c r="AG88" s="746"/>
      <c r="AH88" s="744">
        <v>2</v>
      </c>
      <c r="AI88" s="745"/>
      <c r="AJ88" s="750"/>
      <c r="AK88" s="330">
        <f>SUM(AK79:AS87)</f>
        <v>11421528</v>
      </c>
      <c r="AL88" s="331"/>
      <c r="AM88" s="331"/>
      <c r="AN88" s="331"/>
      <c r="AO88" s="331"/>
      <c r="AP88" s="331"/>
      <c r="AQ88" s="331"/>
      <c r="AR88" s="331"/>
      <c r="AS88" s="331"/>
      <c r="AT88" s="330">
        <f>SUM(AT79:BB87)</f>
        <v>414516</v>
      </c>
      <c r="AU88" s="331"/>
      <c r="AV88" s="331"/>
      <c r="AW88" s="331"/>
      <c r="AX88" s="331"/>
      <c r="AY88" s="331"/>
      <c r="AZ88" s="331"/>
      <c r="BA88" s="331"/>
      <c r="BB88" s="331"/>
      <c r="BC88" s="330">
        <f>SUM(BC79:BK87)</f>
        <v>1110</v>
      </c>
      <c r="BD88" s="330"/>
      <c r="BE88" s="330"/>
      <c r="BF88" s="330"/>
      <c r="BG88" s="330"/>
      <c r="BH88" s="330"/>
      <c r="BI88" s="330"/>
      <c r="BJ88" s="330"/>
      <c r="BK88" s="330"/>
      <c r="BL88" s="481">
        <f>SUM(BL79:BT87)</f>
        <v>775</v>
      </c>
      <c r="BM88" s="482"/>
      <c r="BN88" s="482"/>
      <c r="BO88" s="482"/>
      <c r="BP88" s="482"/>
      <c r="BQ88" s="482"/>
      <c r="BR88" s="482"/>
      <c r="BS88" s="482"/>
      <c r="BT88" s="483"/>
      <c r="BU88" s="481">
        <f>SUM(BU79:CC87)</f>
        <v>139</v>
      </c>
      <c r="BV88" s="482"/>
      <c r="BW88" s="482"/>
      <c r="BX88" s="482"/>
      <c r="BY88" s="482"/>
      <c r="BZ88" s="482"/>
      <c r="CA88" s="482"/>
      <c r="CB88" s="482"/>
      <c r="CC88" s="483"/>
      <c r="CD88" s="481">
        <f>SUM(CD79:CL87)</f>
        <v>23835</v>
      </c>
      <c r="CE88" s="482"/>
      <c r="CF88" s="482"/>
      <c r="CG88" s="482"/>
      <c r="CH88" s="482"/>
      <c r="CI88" s="482"/>
      <c r="CJ88" s="482"/>
      <c r="CK88" s="482"/>
      <c r="CL88" s="483"/>
      <c r="CM88" s="481">
        <f>SUM(CM79:CU87)</f>
        <v>0</v>
      </c>
      <c r="CN88" s="482"/>
      <c r="CO88" s="482"/>
      <c r="CP88" s="482"/>
      <c r="CQ88" s="482"/>
      <c r="CR88" s="482"/>
      <c r="CS88" s="482"/>
      <c r="CT88" s="482"/>
      <c r="CU88" s="483"/>
      <c r="CV88" s="481">
        <f>SUM(BC88:CU88)</f>
        <v>25859</v>
      </c>
      <c r="CW88" s="482"/>
      <c r="CX88" s="482"/>
      <c r="CY88" s="482"/>
      <c r="CZ88" s="482"/>
      <c r="DA88" s="482"/>
      <c r="DB88" s="482"/>
      <c r="DC88" s="482"/>
      <c r="DD88" s="483"/>
      <c r="DE88" s="330">
        <f>SUM(DE79:DM87)</f>
        <v>5</v>
      </c>
      <c r="DF88" s="330"/>
      <c r="DG88" s="330"/>
      <c r="DH88" s="330"/>
      <c r="DI88" s="330"/>
      <c r="DJ88" s="330"/>
      <c r="DK88" s="330"/>
      <c r="DL88" s="330"/>
      <c r="DM88" s="330"/>
      <c r="DN88" s="330">
        <f>SUM(DN79:DV87)</f>
        <v>1621</v>
      </c>
      <c r="DO88" s="330"/>
      <c r="DP88" s="330"/>
      <c r="DQ88" s="330"/>
      <c r="DR88" s="330"/>
      <c r="DS88" s="330"/>
      <c r="DT88" s="330"/>
      <c r="DU88" s="330"/>
      <c r="DV88" s="330"/>
      <c r="DW88" s="330">
        <f>SUM(DW79:EE87)</f>
        <v>2043</v>
      </c>
      <c r="DX88" s="330"/>
      <c r="DY88" s="330"/>
      <c r="DZ88" s="330"/>
      <c r="EA88" s="330"/>
      <c r="EB88" s="330"/>
      <c r="EC88" s="330"/>
      <c r="ED88" s="330"/>
      <c r="EE88" s="493"/>
    </row>
    <row r="89" spans="1:143" ht="21.75" customHeight="1">
      <c r="A89" s="548"/>
      <c r="B89" s="551"/>
      <c r="C89" s="551"/>
      <c r="D89" s="551"/>
      <c r="E89" s="551"/>
      <c r="F89" s="552"/>
      <c r="G89" s="245" t="s">
        <v>498</v>
      </c>
      <c r="H89" s="246"/>
      <c r="I89" s="246"/>
      <c r="J89" s="246"/>
      <c r="K89" s="246"/>
      <c r="L89" s="246"/>
      <c r="M89" s="246"/>
      <c r="N89" s="246"/>
      <c r="O89" s="246"/>
      <c r="P89" s="246"/>
      <c r="Q89" s="246"/>
      <c r="R89" s="246"/>
      <c r="S89" s="246"/>
      <c r="T89" s="246"/>
      <c r="U89" s="246"/>
      <c r="V89" s="246"/>
      <c r="W89" s="246"/>
      <c r="X89" s="246"/>
      <c r="Y89" s="246"/>
      <c r="Z89" s="246"/>
      <c r="AA89" s="513"/>
      <c r="AB89" s="751">
        <v>1</v>
      </c>
      <c r="AC89" s="745"/>
      <c r="AD89" s="746"/>
      <c r="AE89" s="744">
        <v>1</v>
      </c>
      <c r="AF89" s="745"/>
      <c r="AG89" s="746"/>
      <c r="AH89" s="744">
        <v>2</v>
      </c>
      <c r="AI89" s="745"/>
      <c r="AJ89" s="750"/>
      <c r="AK89" s="1511">
        <v>1653631</v>
      </c>
      <c r="AL89" s="619"/>
      <c r="AM89" s="619"/>
      <c r="AN89" s="619"/>
      <c r="AO89" s="619"/>
      <c r="AP89" s="619"/>
      <c r="AQ89" s="619"/>
      <c r="AR89" s="619"/>
      <c r="AS89" s="619"/>
      <c r="AT89" s="1511">
        <v>91467</v>
      </c>
      <c r="AU89" s="619"/>
      <c r="AV89" s="619"/>
      <c r="AW89" s="619"/>
      <c r="AX89" s="619"/>
      <c r="AY89" s="619"/>
      <c r="AZ89" s="619"/>
      <c r="BA89" s="619"/>
      <c r="BB89" s="619"/>
      <c r="BC89" s="1511">
        <v>407</v>
      </c>
      <c r="BD89" s="1511"/>
      <c r="BE89" s="1511"/>
      <c r="BF89" s="1511"/>
      <c r="BG89" s="1511"/>
      <c r="BH89" s="1511"/>
      <c r="BI89" s="1511"/>
      <c r="BJ89" s="1511"/>
      <c r="BK89" s="1511"/>
      <c r="BL89" s="1518">
        <v>550</v>
      </c>
      <c r="BM89" s="1519"/>
      <c r="BN89" s="1519"/>
      <c r="BO89" s="1519"/>
      <c r="BP89" s="1519"/>
      <c r="BQ89" s="1519"/>
      <c r="BR89" s="1519"/>
      <c r="BS89" s="1519"/>
      <c r="BT89" s="1520"/>
      <c r="BU89" s="1518">
        <v>128</v>
      </c>
      <c r="BV89" s="1519"/>
      <c r="BW89" s="1519"/>
      <c r="BX89" s="1519"/>
      <c r="BY89" s="1519"/>
      <c r="BZ89" s="1519"/>
      <c r="CA89" s="1519"/>
      <c r="CB89" s="1519"/>
      <c r="CC89" s="1520"/>
      <c r="CD89" s="1518">
        <v>5480</v>
      </c>
      <c r="CE89" s="1519"/>
      <c r="CF89" s="1519"/>
      <c r="CG89" s="1519"/>
      <c r="CH89" s="1519"/>
      <c r="CI89" s="1519"/>
      <c r="CJ89" s="1519"/>
      <c r="CK89" s="1519"/>
      <c r="CL89" s="1520"/>
      <c r="CM89" s="1518"/>
      <c r="CN89" s="1519"/>
      <c r="CO89" s="1519"/>
      <c r="CP89" s="1519"/>
      <c r="CQ89" s="1519"/>
      <c r="CR89" s="1519"/>
      <c r="CS89" s="1519"/>
      <c r="CT89" s="1519"/>
      <c r="CU89" s="1520"/>
      <c r="CV89" s="481">
        <f>SUM(BC89:CU89)</f>
        <v>6565</v>
      </c>
      <c r="CW89" s="482"/>
      <c r="CX89" s="482"/>
      <c r="CY89" s="482"/>
      <c r="CZ89" s="482"/>
      <c r="DA89" s="482"/>
      <c r="DB89" s="482"/>
      <c r="DC89" s="482"/>
      <c r="DD89" s="483"/>
      <c r="DE89" s="1448"/>
      <c r="DF89" s="1448"/>
      <c r="DG89" s="1448"/>
      <c r="DH89" s="1448"/>
      <c r="DI89" s="1448"/>
      <c r="DJ89" s="1448"/>
      <c r="DK89" s="1448"/>
      <c r="DL89" s="1448"/>
      <c r="DM89" s="1448"/>
      <c r="DN89" s="1448">
        <v>801</v>
      </c>
      <c r="DO89" s="1448"/>
      <c r="DP89" s="1448"/>
      <c r="DQ89" s="1448"/>
      <c r="DR89" s="1448"/>
      <c r="DS89" s="1448"/>
      <c r="DT89" s="1448"/>
      <c r="DU89" s="1448"/>
      <c r="DV89" s="1448"/>
      <c r="DW89" s="1448">
        <v>1281</v>
      </c>
      <c r="DX89" s="1448"/>
      <c r="DY89" s="1448"/>
      <c r="DZ89" s="1448"/>
      <c r="EA89" s="1448"/>
      <c r="EB89" s="1448"/>
      <c r="EC89" s="1448"/>
      <c r="ED89" s="1448"/>
      <c r="EE89" s="1521"/>
    </row>
    <row r="90" spans="1:143" ht="15" customHeight="1">
      <c r="A90" s="548"/>
      <c r="B90" s="551"/>
      <c r="C90" s="551"/>
      <c r="D90" s="551"/>
      <c r="E90" s="551"/>
      <c r="F90" s="552"/>
      <c r="G90" s="245" t="s">
        <v>11</v>
      </c>
      <c r="H90" s="246"/>
      <c r="I90" s="246"/>
      <c r="J90" s="246"/>
      <c r="K90" s="246"/>
      <c r="L90" s="246"/>
      <c r="M90" s="246"/>
      <c r="N90" s="246"/>
      <c r="O90" s="246"/>
      <c r="P90" s="246"/>
      <c r="Q90" s="246"/>
      <c r="R90" s="246"/>
      <c r="S90" s="246"/>
      <c r="T90" s="246"/>
      <c r="U90" s="246"/>
      <c r="V90" s="246"/>
      <c r="W90" s="246"/>
      <c r="X90" s="246"/>
      <c r="Y90" s="246"/>
      <c r="Z90" s="246"/>
      <c r="AA90" s="513"/>
      <c r="AB90" s="508">
        <v>1</v>
      </c>
      <c r="AC90" s="509"/>
      <c r="AD90" s="510"/>
      <c r="AE90" s="511">
        <v>2</v>
      </c>
      <c r="AF90" s="509"/>
      <c r="AG90" s="510"/>
      <c r="AH90" s="511">
        <v>2</v>
      </c>
      <c r="AI90" s="509"/>
      <c r="AJ90" s="512"/>
      <c r="AK90" s="330">
        <f>SUM(AK79:AS81)</f>
        <v>4061427</v>
      </c>
      <c r="AL90" s="331"/>
      <c r="AM90" s="331"/>
      <c r="AN90" s="331"/>
      <c r="AO90" s="331"/>
      <c r="AP90" s="331"/>
      <c r="AQ90" s="331"/>
      <c r="AR90" s="331"/>
      <c r="AS90" s="331"/>
      <c r="AT90" s="330">
        <f>SUM(AT79:BB81)</f>
        <v>125892</v>
      </c>
      <c r="AU90" s="331"/>
      <c r="AV90" s="331"/>
      <c r="AW90" s="331"/>
      <c r="AX90" s="331"/>
      <c r="AY90" s="331"/>
      <c r="AZ90" s="331"/>
      <c r="BA90" s="331"/>
      <c r="BB90" s="331"/>
      <c r="BC90" s="330">
        <f>SUM(BC79:BK81)</f>
        <v>766</v>
      </c>
      <c r="BD90" s="330"/>
      <c r="BE90" s="330"/>
      <c r="BF90" s="330"/>
      <c r="BG90" s="330"/>
      <c r="BH90" s="330"/>
      <c r="BI90" s="330"/>
      <c r="BJ90" s="330"/>
      <c r="BK90" s="330"/>
      <c r="BL90" s="481">
        <f>SUM(BL79:BT81)</f>
        <v>126</v>
      </c>
      <c r="BM90" s="482"/>
      <c r="BN90" s="482"/>
      <c r="BO90" s="482"/>
      <c r="BP90" s="482"/>
      <c r="BQ90" s="482"/>
      <c r="BR90" s="482"/>
      <c r="BS90" s="482"/>
      <c r="BT90" s="483"/>
      <c r="BU90" s="481">
        <f>SUM(BU79:CC81)</f>
        <v>81</v>
      </c>
      <c r="BV90" s="482"/>
      <c r="BW90" s="482"/>
      <c r="BX90" s="482"/>
      <c r="BY90" s="482"/>
      <c r="BZ90" s="482"/>
      <c r="CA90" s="482"/>
      <c r="CB90" s="482"/>
      <c r="CC90" s="483"/>
      <c r="CD90" s="481">
        <f>SUM(CD79:CL81)</f>
        <v>1142</v>
      </c>
      <c r="CE90" s="482"/>
      <c r="CF90" s="482"/>
      <c r="CG90" s="482"/>
      <c r="CH90" s="482"/>
      <c r="CI90" s="482"/>
      <c r="CJ90" s="482"/>
      <c r="CK90" s="482"/>
      <c r="CL90" s="483"/>
      <c r="CM90" s="481">
        <f>SUM(CM79:CU81)</f>
        <v>0</v>
      </c>
      <c r="CN90" s="482"/>
      <c r="CO90" s="482"/>
      <c r="CP90" s="482"/>
      <c r="CQ90" s="482"/>
      <c r="CR90" s="482"/>
      <c r="CS90" s="482"/>
      <c r="CT90" s="482"/>
      <c r="CU90" s="483"/>
      <c r="CV90" s="481">
        <f>SUM(BC90:CU90)</f>
        <v>2115</v>
      </c>
      <c r="CW90" s="482"/>
      <c r="CX90" s="482"/>
      <c r="CY90" s="482"/>
      <c r="CZ90" s="482"/>
      <c r="DA90" s="482"/>
      <c r="DB90" s="482"/>
      <c r="DC90" s="482"/>
      <c r="DD90" s="483"/>
      <c r="DE90" s="330">
        <f>SUM(DE79:DM81)</f>
        <v>5</v>
      </c>
      <c r="DF90" s="330"/>
      <c r="DG90" s="330"/>
      <c r="DH90" s="330"/>
      <c r="DI90" s="330"/>
      <c r="DJ90" s="330"/>
      <c r="DK90" s="330"/>
      <c r="DL90" s="330"/>
      <c r="DM90" s="330"/>
      <c r="DN90" s="330">
        <f>SUM(DN79:DV81)</f>
        <v>420</v>
      </c>
      <c r="DO90" s="330"/>
      <c r="DP90" s="330"/>
      <c r="DQ90" s="330"/>
      <c r="DR90" s="330"/>
      <c r="DS90" s="330"/>
      <c r="DT90" s="330"/>
      <c r="DU90" s="330"/>
      <c r="DV90" s="330"/>
      <c r="DW90" s="330">
        <f>SUM(DW79:EE81)</f>
        <v>340</v>
      </c>
      <c r="DX90" s="330"/>
      <c r="DY90" s="330"/>
      <c r="DZ90" s="330"/>
      <c r="EA90" s="330"/>
      <c r="EB90" s="330"/>
      <c r="EC90" s="330"/>
      <c r="ED90" s="330"/>
      <c r="EE90" s="493"/>
      <c r="EF90" s="144"/>
      <c r="EG90" s="144"/>
      <c r="EH90" s="17"/>
      <c r="EM90" s="17"/>
    </row>
    <row r="91" spans="1:143" ht="15" customHeight="1">
      <c r="A91" s="548"/>
      <c r="B91" s="551"/>
      <c r="C91" s="551"/>
      <c r="D91" s="551"/>
      <c r="E91" s="551"/>
      <c r="F91" s="552"/>
      <c r="G91" s="245" t="s">
        <v>12</v>
      </c>
      <c r="H91" s="246"/>
      <c r="I91" s="246"/>
      <c r="J91" s="246"/>
      <c r="K91" s="246"/>
      <c r="L91" s="246"/>
      <c r="M91" s="246"/>
      <c r="N91" s="246"/>
      <c r="O91" s="246"/>
      <c r="P91" s="246"/>
      <c r="Q91" s="246"/>
      <c r="R91" s="246"/>
      <c r="S91" s="246"/>
      <c r="T91" s="246"/>
      <c r="U91" s="246"/>
      <c r="V91" s="246"/>
      <c r="W91" s="246"/>
      <c r="X91" s="246"/>
      <c r="Y91" s="246"/>
      <c r="Z91" s="246"/>
      <c r="AA91" s="513"/>
      <c r="AB91" s="508">
        <v>1</v>
      </c>
      <c r="AC91" s="509"/>
      <c r="AD91" s="510"/>
      <c r="AE91" s="511">
        <v>3</v>
      </c>
      <c r="AF91" s="509"/>
      <c r="AG91" s="510"/>
      <c r="AH91" s="511">
        <v>2</v>
      </c>
      <c r="AI91" s="509"/>
      <c r="AJ91" s="512"/>
      <c r="AK91" s="330">
        <f>SUM(AK82:AS85)</f>
        <v>1630574</v>
      </c>
      <c r="AL91" s="331"/>
      <c r="AM91" s="331"/>
      <c r="AN91" s="331"/>
      <c r="AO91" s="331"/>
      <c r="AP91" s="331"/>
      <c r="AQ91" s="331"/>
      <c r="AR91" s="331"/>
      <c r="AS91" s="331"/>
      <c r="AT91" s="330">
        <f>SUM(AT82:BB85)</f>
        <v>62820</v>
      </c>
      <c r="AU91" s="331"/>
      <c r="AV91" s="331"/>
      <c r="AW91" s="331"/>
      <c r="AX91" s="331"/>
      <c r="AY91" s="331"/>
      <c r="AZ91" s="331"/>
      <c r="BA91" s="331"/>
      <c r="BB91" s="331"/>
      <c r="BC91" s="330">
        <f>SUM(BC82:BK85)</f>
        <v>219</v>
      </c>
      <c r="BD91" s="330"/>
      <c r="BE91" s="330"/>
      <c r="BF91" s="330"/>
      <c r="BG91" s="330"/>
      <c r="BH91" s="330"/>
      <c r="BI91" s="330"/>
      <c r="BJ91" s="330"/>
      <c r="BK91" s="330"/>
      <c r="BL91" s="481">
        <f>SUM(BL82:BT85)</f>
        <v>131</v>
      </c>
      <c r="BM91" s="482"/>
      <c r="BN91" s="482"/>
      <c r="BO91" s="482"/>
      <c r="BP91" s="482"/>
      <c r="BQ91" s="482"/>
      <c r="BR91" s="482"/>
      <c r="BS91" s="482"/>
      <c r="BT91" s="483"/>
      <c r="BU91" s="481">
        <f>SUM(BU82:CC85)</f>
        <v>58</v>
      </c>
      <c r="BV91" s="482"/>
      <c r="BW91" s="482"/>
      <c r="BX91" s="482"/>
      <c r="BY91" s="482"/>
      <c r="BZ91" s="482"/>
      <c r="CA91" s="482"/>
      <c r="CB91" s="482"/>
      <c r="CC91" s="483"/>
      <c r="CD91" s="481">
        <f>SUM(CD82:CL85)</f>
        <v>1012</v>
      </c>
      <c r="CE91" s="482"/>
      <c r="CF91" s="482"/>
      <c r="CG91" s="482"/>
      <c r="CH91" s="482"/>
      <c r="CI91" s="482"/>
      <c r="CJ91" s="482"/>
      <c r="CK91" s="482"/>
      <c r="CL91" s="483"/>
      <c r="CM91" s="481">
        <f>SUM(CM82:CU85)</f>
        <v>0</v>
      </c>
      <c r="CN91" s="482"/>
      <c r="CO91" s="482"/>
      <c r="CP91" s="482"/>
      <c r="CQ91" s="482"/>
      <c r="CR91" s="482"/>
      <c r="CS91" s="482"/>
      <c r="CT91" s="482"/>
      <c r="CU91" s="483"/>
      <c r="CV91" s="481">
        <f t="shared" si="1"/>
        <v>1420</v>
      </c>
      <c r="CW91" s="482"/>
      <c r="CX91" s="482"/>
      <c r="CY91" s="482"/>
      <c r="CZ91" s="482"/>
      <c r="DA91" s="482"/>
      <c r="DB91" s="482"/>
      <c r="DC91" s="482"/>
      <c r="DD91" s="483"/>
      <c r="DE91" s="330">
        <f>SUM(DE82:DM85)</f>
        <v>0</v>
      </c>
      <c r="DF91" s="330"/>
      <c r="DG91" s="330"/>
      <c r="DH91" s="330"/>
      <c r="DI91" s="330"/>
      <c r="DJ91" s="330"/>
      <c r="DK91" s="330"/>
      <c r="DL91" s="330"/>
      <c r="DM91" s="330"/>
      <c r="DN91" s="330">
        <f>SUM(DN82:DV85)</f>
        <v>320</v>
      </c>
      <c r="DO91" s="330"/>
      <c r="DP91" s="330"/>
      <c r="DQ91" s="330"/>
      <c r="DR91" s="330"/>
      <c r="DS91" s="330"/>
      <c r="DT91" s="330"/>
      <c r="DU91" s="330"/>
      <c r="DV91" s="330"/>
      <c r="DW91" s="330">
        <f>SUM(DW82:EE85)</f>
        <v>376</v>
      </c>
      <c r="DX91" s="330"/>
      <c r="DY91" s="330"/>
      <c r="DZ91" s="330"/>
      <c r="EA91" s="330"/>
      <c r="EB91" s="330"/>
      <c r="EC91" s="330"/>
      <c r="ED91" s="330"/>
      <c r="EE91" s="493"/>
      <c r="EF91" s="144"/>
      <c r="EG91" s="144"/>
      <c r="EH91" s="17"/>
      <c r="EM91" s="17"/>
    </row>
    <row r="92" spans="1:143" ht="15" customHeight="1">
      <c r="A92" s="548"/>
      <c r="B92" s="551"/>
      <c r="C92" s="551"/>
      <c r="D92" s="551"/>
      <c r="E92" s="551"/>
      <c r="F92" s="552"/>
      <c r="G92" s="245" t="s">
        <v>9</v>
      </c>
      <c r="H92" s="246"/>
      <c r="I92" s="246"/>
      <c r="J92" s="246"/>
      <c r="K92" s="246"/>
      <c r="L92" s="246"/>
      <c r="M92" s="246"/>
      <c r="N92" s="246"/>
      <c r="O92" s="246"/>
      <c r="P92" s="246"/>
      <c r="Q92" s="246"/>
      <c r="R92" s="246"/>
      <c r="S92" s="246"/>
      <c r="T92" s="246"/>
      <c r="U92" s="246"/>
      <c r="V92" s="246"/>
      <c r="W92" s="246"/>
      <c r="X92" s="246"/>
      <c r="Y92" s="246"/>
      <c r="Z92" s="246"/>
      <c r="AA92" s="513"/>
      <c r="AB92" s="508">
        <v>1</v>
      </c>
      <c r="AC92" s="509"/>
      <c r="AD92" s="510"/>
      <c r="AE92" s="511">
        <v>4</v>
      </c>
      <c r="AF92" s="509"/>
      <c r="AG92" s="510"/>
      <c r="AH92" s="511">
        <v>2</v>
      </c>
      <c r="AI92" s="509"/>
      <c r="AJ92" s="512"/>
      <c r="AK92" s="330">
        <f>AK86</f>
        <v>372967</v>
      </c>
      <c r="AL92" s="331"/>
      <c r="AM92" s="331"/>
      <c r="AN92" s="331"/>
      <c r="AO92" s="331"/>
      <c r="AP92" s="331"/>
      <c r="AQ92" s="331"/>
      <c r="AR92" s="331"/>
      <c r="AS92" s="331"/>
      <c r="AT92" s="330">
        <f>AT86</f>
        <v>17767</v>
      </c>
      <c r="AU92" s="331"/>
      <c r="AV92" s="331"/>
      <c r="AW92" s="331"/>
      <c r="AX92" s="331"/>
      <c r="AY92" s="331"/>
      <c r="AZ92" s="331"/>
      <c r="BA92" s="331"/>
      <c r="BB92" s="331"/>
      <c r="BC92" s="330">
        <f>BC86</f>
        <v>39</v>
      </c>
      <c r="BD92" s="330"/>
      <c r="BE92" s="330"/>
      <c r="BF92" s="330"/>
      <c r="BG92" s="330"/>
      <c r="BH92" s="330"/>
      <c r="BI92" s="330"/>
      <c r="BJ92" s="330"/>
      <c r="BK92" s="330"/>
      <c r="BL92" s="481">
        <f>BL86</f>
        <v>57</v>
      </c>
      <c r="BM92" s="482"/>
      <c r="BN92" s="482"/>
      <c r="BO92" s="482"/>
      <c r="BP92" s="482"/>
      <c r="BQ92" s="482"/>
      <c r="BR92" s="482"/>
      <c r="BS92" s="482"/>
      <c r="BT92" s="483"/>
      <c r="BU92" s="481">
        <f>BU86</f>
        <v>0</v>
      </c>
      <c r="BV92" s="482"/>
      <c r="BW92" s="482"/>
      <c r="BX92" s="482"/>
      <c r="BY92" s="482"/>
      <c r="BZ92" s="482"/>
      <c r="CA92" s="482"/>
      <c r="CB92" s="482"/>
      <c r="CC92" s="483"/>
      <c r="CD92" s="481">
        <f>CD86</f>
        <v>251</v>
      </c>
      <c r="CE92" s="482"/>
      <c r="CF92" s="482"/>
      <c r="CG92" s="482"/>
      <c r="CH92" s="482"/>
      <c r="CI92" s="482"/>
      <c r="CJ92" s="482"/>
      <c r="CK92" s="482"/>
      <c r="CL92" s="483"/>
      <c r="CM92" s="481">
        <f>CM86</f>
        <v>0</v>
      </c>
      <c r="CN92" s="482"/>
      <c r="CO92" s="482"/>
      <c r="CP92" s="482"/>
      <c r="CQ92" s="482"/>
      <c r="CR92" s="482"/>
      <c r="CS92" s="482"/>
      <c r="CT92" s="482"/>
      <c r="CU92" s="483"/>
      <c r="CV92" s="481">
        <f t="shared" si="1"/>
        <v>347</v>
      </c>
      <c r="CW92" s="482"/>
      <c r="CX92" s="482"/>
      <c r="CY92" s="482"/>
      <c r="CZ92" s="482"/>
      <c r="DA92" s="482"/>
      <c r="DB92" s="482"/>
      <c r="DC92" s="482"/>
      <c r="DD92" s="483"/>
      <c r="DE92" s="330">
        <f>DE86</f>
        <v>0</v>
      </c>
      <c r="DF92" s="330"/>
      <c r="DG92" s="330"/>
      <c r="DH92" s="330"/>
      <c r="DI92" s="330"/>
      <c r="DJ92" s="330"/>
      <c r="DK92" s="330"/>
      <c r="DL92" s="330"/>
      <c r="DM92" s="330"/>
      <c r="DN92" s="330">
        <f>DN86</f>
        <v>143</v>
      </c>
      <c r="DO92" s="330"/>
      <c r="DP92" s="330"/>
      <c r="DQ92" s="330"/>
      <c r="DR92" s="330"/>
      <c r="DS92" s="330"/>
      <c r="DT92" s="330"/>
      <c r="DU92" s="330"/>
      <c r="DV92" s="330"/>
      <c r="DW92" s="330">
        <f>DW86</f>
        <v>169</v>
      </c>
      <c r="DX92" s="330"/>
      <c r="DY92" s="330"/>
      <c r="DZ92" s="330"/>
      <c r="EA92" s="330"/>
      <c r="EB92" s="330"/>
      <c r="EC92" s="330"/>
      <c r="ED92" s="330"/>
      <c r="EE92" s="493"/>
      <c r="EF92" s="144"/>
      <c r="EG92" s="144"/>
      <c r="EH92" s="17"/>
      <c r="EM92" s="17"/>
    </row>
    <row r="93" spans="1:143" ht="15" customHeight="1" thickBot="1">
      <c r="A93" s="436"/>
      <c r="B93" s="437"/>
      <c r="C93" s="437"/>
      <c r="D93" s="437"/>
      <c r="E93" s="437"/>
      <c r="F93" s="438"/>
      <c r="G93" s="245" t="s">
        <v>10</v>
      </c>
      <c r="H93" s="246"/>
      <c r="I93" s="246"/>
      <c r="J93" s="246"/>
      <c r="K93" s="246"/>
      <c r="L93" s="246"/>
      <c r="M93" s="246"/>
      <c r="N93" s="246"/>
      <c r="O93" s="246"/>
      <c r="P93" s="246"/>
      <c r="Q93" s="246"/>
      <c r="R93" s="246"/>
      <c r="S93" s="246"/>
      <c r="T93" s="246"/>
      <c r="U93" s="246"/>
      <c r="V93" s="246"/>
      <c r="W93" s="246"/>
      <c r="X93" s="246"/>
      <c r="Y93" s="246"/>
      <c r="Z93" s="246"/>
      <c r="AA93" s="513"/>
      <c r="AB93" s="521">
        <v>1</v>
      </c>
      <c r="AC93" s="519"/>
      <c r="AD93" s="520"/>
      <c r="AE93" s="518">
        <v>5</v>
      </c>
      <c r="AF93" s="519"/>
      <c r="AG93" s="520"/>
      <c r="AH93" s="518">
        <v>2</v>
      </c>
      <c r="AI93" s="519"/>
      <c r="AJ93" s="533"/>
      <c r="AK93" s="321">
        <f>AK87</f>
        <v>5356560</v>
      </c>
      <c r="AL93" s="534"/>
      <c r="AM93" s="534"/>
      <c r="AN93" s="534"/>
      <c r="AO93" s="534"/>
      <c r="AP93" s="534"/>
      <c r="AQ93" s="534"/>
      <c r="AR93" s="534"/>
      <c r="AS93" s="534"/>
      <c r="AT93" s="321">
        <f>AT87</f>
        <v>208037</v>
      </c>
      <c r="AU93" s="534"/>
      <c r="AV93" s="534"/>
      <c r="AW93" s="534"/>
      <c r="AX93" s="534"/>
      <c r="AY93" s="534"/>
      <c r="AZ93" s="534"/>
      <c r="BA93" s="534"/>
      <c r="BB93" s="534"/>
      <c r="BC93" s="321">
        <f>BC87</f>
        <v>86</v>
      </c>
      <c r="BD93" s="321"/>
      <c r="BE93" s="321"/>
      <c r="BF93" s="321"/>
      <c r="BG93" s="321"/>
      <c r="BH93" s="321"/>
      <c r="BI93" s="321"/>
      <c r="BJ93" s="321"/>
      <c r="BK93" s="321"/>
      <c r="BL93" s="484">
        <f>BL87</f>
        <v>461</v>
      </c>
      <c r="BM93" s="485"/>
      <c r="BN93" s="485"/>
      <c r="BO93" s="485"/>
      <c r="BP93" s="485"/>
      <c r="BQ93" s="485"/>
      <c r="BR93" s="485"/>
      <c r="BS93" s="485"/>
      <c r="BT93" s="486"/>
      <c r="BU93" s="484">
        <f>BU87</f>
        <v>0</v>
      </c>
      <c r="BV93" s="485"/>
      <c r="BW93" s="485"/>
      <c r="BX93" s="485"/>
      <c r="BY93" s="485"/>
      <c r="BZ93" s="485"/>
      <c r="CA93" s="485"/>
      <c r="CB93" s="485"/>
      <c r="CC93" s="486"/>
      <c r="CD93" s="484">
        <f>CD87</f>
        <v>21430</v>
      </c>
      <c r="CE93" s="485"/>
      <c r="CF93" s="485"/>
      <c r="CG93" s="485"/>
      <c r="CH93" s="485"/>
      <c r="CI93" s="485"/>
      <c r="CJ93" s="485"/>
      <c r="CK93" s="485"/>
      <c r="CL93" s="486"/>
      <c r="CM93" s="484">
        <f>CM87</f>
        <v>0</v>
      </c>
      <c r="CN93" s="485"/>
      <c r="CO93" s="485"/>
      <c r="CP93" s="485"/>
      <c r="CQ93" s="485"/>
      <c r="CR93" s="485"/>
      <c r="CS93" s="485"/>
      <c r="CT93" s="485"/>
      <c r="CU93" s="486"/>
      <c r="CV93" s="484">
        <f t="shared" si="1"/>
        <v>21977</v>
      </c>
      <c r="CW93" s="485"/>
      <c r="CX93" s="485"/>
      <c r="CY93" s="485"/>
      <c r="CZ93" s="485"/>
      <c r="DA93" s="485"/>
      <c r="DB93" s="485"/>
      <c r="DC93" s="485"/>
      <c r="DD93" s="486"/>
      <c r="DE93" s="321">
        <f>DE87</f>
        <v>0</v>
      </c>
      <c r="DF93" s="321"/>
      <c r="DG93" s="321"/>
      <c r="DH93" s="321"/>
      <c r="DI93" s="321"/>
      <c r="DJ93" s="321"/>
      <c r="DK93" s="321"/>
      <c r="DL93" s="321"/>
      <c r="DM93" s="321"/>
      <c r="DN93" s="321">
        <f>DN87</f>
        <v>738</v>
      </c>
      <c r="DO93" s="321"/>
      <c r="DP93" s="321"/>
      <c r="DQ93" s="321"/>
      <c r="DR93" s="321"/>
      <c r="DS93" s="321"/>
      <c r="DT93" s="321"/>
      <c r="DU93" s="321"/>
      <c r="DV93" s="321"/>
      <c r="DW93" s="321">
        <f>DW87</f>
        <v>1158</v>
      </c>
      <c r="DX93" s="321"/>
      <c r="DY93" s="321"/>
      <c r="DZ93" s="321"/>
      <c r="EA93" s="321"/>
      <c r="EB93" s="321"/>
      <c r="EC93" s="321"/>
      <c r="ED93" s="321"/>
      <c r="EE93" s="494"/>
      <c r="EF93" s="144"/>
      <c r="EG93" s="144"/>
      <c r="EH93" s="17"/>
      <c r="EM93" s="17"/>
    </row>
    <row r="94" spans="1:143" ht="11.25" customHeight="1" thickBot="1">
      <c r="A94" s="16" t="s">
        <v>511</v>
      </c>
      <c r="B94" s="16" t="s">
        <v>511</v>
      </c>
      <c r="C94" s="16" t="s">
        <v>511</v>
      </c>
      <c r="D94" s="16" t="s">
        <v>511</v>
      </c>
      <c r="E94" s="16" t="s">
        <v>511</v>
      </c>
      <c r="F94" s="16" t="s">
        <v>511</v>
      </c>
      <c r="G94" s="16" t="s">
        <v>511</v>
      </c>
      <c r="H94" s="16" t="s">
        <v>511</v>
      </c>
      <c r="I94" s="16" t="s">
        <v>511</v>
      </c>
      <c r="J94" s="16" t="s">
        <v>511</v>
      </c>
      <c r="K94" s="16" t="s">
        <v>511</v>
      </c>
      <c r="L94" s="16" t="s">
        <v>511</v>
      </c>
      <c r="M94" s="16" t="s">
        <v>511</v>
      </c>
      <c r="N94" s="16" t="s">
        <v>511</v>
      </c>
      <c r="O94" s="16" t="s">
        <v>511</v>
      </c>
      <c r="P94" s="16" t="s">
        <v>511</v>
      </c>
      <c r="Q94" s="16" t="s">
        <v>511</v>
      </c>
      <c r="R94" s="16" t="s">
        <v>511</v>
      </c>
      <c r="S94" s="16" t="s">
        <v>511</v>
      </c>
      <c r="T94" s="16" t="s">
        <v>511</v>
      </c>
      <c r="U94" s="17" t="s">
        <v>511</v>
      </c>
      <c r="V94" s="17" t="s">
        <v>511</v>
      </c>
      <c r="W94" s="17" t="s">
        <v>511</v>
      </c>
      <c r="X94" s="16" t="s">
        <v>511</v>
      </c>
      <c r="Y94" s="16" t="s">
        <v>511</v>
      </c>
      <c r="Z94" s="16" t="s">
        <v>511</v>
      </c>
      <c r="AA94" s="16" t="s">
        <v>511</v>
      </c>
      <c r="AB94" s="46"/>
      <c r="AC94" s="46"/>
      <c r="AD94" s="46"/>
      <c r="AE94" s="46"/>
      <c r="AF94" s="46"/>
      <c r="AG94" s="46"/>
      <c r="AH94" s="46"/>
      <c r="AI94" s="46"/>
      <c r="AJ94" s="46"/>
      <c r="AK94" s="16" t="s">
        <v>511</v>
      </c>
      <c r="AL94" s="16" t="s">
        <v>511</v>
      </c>
      <c r="AM94" s="16" t="s">
        <v>511</v>
      </c>
      <c r="AN94" s="16" t="s">
        <v>511</v>
      </c>
      <c r="AO94" s="16" t="s">
        <v>511</v>
      </c>
      <c r="AP94" s="16" t="s">
        <v>511</v>
      </c>
      <c r="AQ94" s="16" t="s">
        <v>511</v>
      </c>
      <c r="AR94" s="16" t="s">
        <v>511</v>
      </c>
      <c r="AS94" s="16" t="s">
        <v>511</v>
      </c>
      <c r="AT94" s="16" t="s">
        <v>511</v>
      </c>
      <c r="AU94" s="16" t="s">
        <v>511</v>
      </c>
      <c r="AV94" s="16" t="s">
        <v>511</v>
      </c>
      <c r="AW94" s="16" t="s">
        <v>511</v>
      </c>
      <c r="AX94" s="16" t="s">
        <v>511</v>
      </c>
      <c r="AY94" s="16" t="s">
        <v>511</v>
      </c>
      <c r="AZ94" s="16" t="s">
        <v>511</v>
      </c>
      <c r="BA94" s="16" t="s">
        <v>511</v>
      </c>
      <c r="BB94" s="16" t="s">
        <v>511</v>
      </c>
      <c r="BC94" s="16" t="s">
        <v>511</v>
      </c>
      <c r="BE94" s="16" t="s">
        <v>511</v>
      </c>
      <c r="BF94" s="16" t="s">
        <v>511</v>
      </c>
      <c r="BG94" s="16" t="s">
        <v>511</v>
      </c>
      <c r="BH94" s="16" t="s">
        <v>511</v>
      </c>
      <c r="BI94" s="16" t="s">
        <v>511</v>
      </c>
      <c r="BJ94" s="16" t="s">
        <v>511</v>
      </c>
      <c r="BK94" s="16" t="s">
        <v>511</v>
      </c>
      <c r="BL94" s="16" t="s">
        <v>511</v>
      </c>
      <c r="BM94" s="16" t="s">
        <v>511</v>
      </c>
      <c r="BN94" s="16" t="s">
        <v>511</v>
      </c>
      <c r="BO94" s="16" t="s">
        <v>511</v>
      </c>
      <c r="BP94" s="16" t="s">
        <v>511</v>
      </c>
      <c r="BQ94" s="16" t="s">
        <v>511</v>
      </c>
      <c r="BR94" s="16" t="s">
        <v>511</v>
      </c>
      <c r="BS94" s="16" t="s">
        <v>511</v>
      </c>
      <c r="BT94" s="16" t="s">
        <v>511</v>
      </c>
      <c r="BU94" s="16" t="s">
        <v>511</v>
      </c>
      <c r="BV94" s="16" t="s">
        <v>511</v>
      </c>
      <c r="BW94" s="16" t="s">
        <v>511</v>
      </c>
      <c r="BX94" s="16" t="s">
        <v>511</v>
      </c>
      <c r="BY94" s="16" t="s">
        <v>511</v>
      </c>
      <c r="BZ94" s="16" t="s">
        <v>511</v>
      </c>
      <c r="CA94" s="16" t="s">
        <v>511</v>
      </c>
      <c r="CD94" s="16" t="s">
        <v>511</v>
      </c>
      <c r="CE94" s="16" t="s">
        <v>511</v>
      </c>
      <c r="CF94" s="16" t="s">
        <v>511</v>
      </c>
      <c r="CG94" s="16" t="s">
        <v>511</v>
      </c>
      <c r="CH94" s="16" t="s">
        <v>511</v>
      </c>
      <c r="CI94" s="16" t="s">
        <v>511</v>
      </c>
      <c r="CJ94" s="16" t="s">
        <v>511</v>
      </c>
      <c r="CM94" s="16" t="s">
        <v>511</v>
      </c>
      <c r="CN94" s="16" t="s">
        <v>511</v>
      </c>
      <c r="CO94" s="16" t="s">
        <v>511</v>
      </c>
      <c r="CP94" s="16" t="s">
        <v>511</v>
      </c>
      <c r="CQ94" s="16" t="s">
        <v>511</v>
      </c>
      <c r="CR94" s="16" t="s">
        <v>511</v>
      </c>
      <c r="CS94" s="16" t="s">
        <v>511</v>
      </c>
      <c r="CV94" s="16" t="s">
        <v>511</v>
      </c>
      <c r="CW94" s="16" t="s">
        <v>511</v>
      </c>
      <c r="CX94" s="16" t="s">
        <v>511</v>
      </c>
      <c r="CY94" s="16" t="s">
        <v>511</v>
      </c>
      <c r="CZ94" s="16" t="s">
        <v>511</v>
      </c>
      <c r="DA94" s="16" t="s">
        <v>511</v>
      </c>
      <c r="DB94" s="16" t="s">
        <v>511</v>
      </c>
      <c r="DE94" s="16" t="s">
        <v>511</v>
      </c>
      <c r="DF94" s="16" t="s">
        <v>511</v>
      </c>
      <c r="DG94" s="16" t="s">
        <v>511</v>
      </c>
      <c r="DH94" s="16" t="s">
        <v>511</v>
      </c>
      <c r="DI94" s="16" t="s">
        <v>511</v>
      </c>
      <c r="DL94" s="16" t="s">
        <v>511</v>
      </c>
      <c r="DM94" s="47"/>
      <c r="DN94" s="47"/>
      <c r="DV94" s="17"/>
    </row>
    <row r="95" spans="1:143" ht="15" customHeight="1">
      <c r="A95" s="433" t="s">
        <v>14</v>
      </c>
      <c r="B95" s="547"/>
      <c r="C95" s="547"/>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246"/>
      <c r="AB95" s="531">
        <v>1</v>
      </c>
      <c r="AC95" s="516"/>
      <c r="AD95" s="532"/>
      <c r="AE95" s="515">
        <v>6</v>
      </c>
      <c r="AF95" s="516"/>
      <c r="AG95" s="532"/>
      <c r="AH95" s="515">
        <v>2</v>
      </c>
      <c r="AI95" s="516"/>
      <c r="AJ95" s="517"/>
      <c r="AK95" s="1504">
        <v>5692001</v>
      </c>
      <c r="AL95" s="605"/>
      <c r="AM95" s="605"/>
      <c r="AN95" s="605"/>
      <c r="AO95" s="605"/>
      <c r="AP95" s="605"/>
      <c r="AQ95" s="605"/>
      <c r="AR95" s="605"/>
      <c r="AS95" s="605"/>
      <c r="AT95" s="1504">
        <v>125801</v>
      </c>
      <c r="AU95" s="605"/>
      <c r="AV95" s="605"/>
      <c r="AW95" s="605"/>
      <c r="AX95" s="605"/>
      <c r="AY95" s="605"/>
      <c r="AZ95" s="605"/>
      <c r="BA95" s="605"/>
      <c r="BB95" s="605"/>
      <c r="BC95" s="1483">
        <v>657</v>
      </c>
      <c r="BD95" s="1508"/>
      <c r="BE95" s="1508"/>
      <c r="BF95" s="1508"/>
      <c r="BG95" s="1508"/>
      <c r="BH95" s="1508"/>
      <c r="BI95" s="1508"/>
      <c r="BJ95" s="1508"/>
      <c r="BK95" s="1509"/>
      <c r="BL95" s="1505">
        <v>193</v>
      </c>
      <c r="BM95" s="1506"/>
      <c r="BN95" s="1506"/>
      <c r="BO95" s="1506"/>
      <c r="BP95" s="1506"/>
      <c r="BQ95" s="1506"/>
      <c r="BR95" s="1506"/>
      <c r="BS95" s="1506"/>
      <c r="BT95" s="1507"/>
      <c r="BU95" s="1505">
        <v>93</v>
      </c>
      <c r="BV95" s="1506"/>
      <c r="BW95" s="1506"/>
      <c r="BX95" s="1506"/>
      <c r="BY95" s="1506"/>
      <c r="BZ95" s="1506"/>
      <c r="CA95" s="1506"/>
      <c r="CB95" s="1506"/>
      <c r="CC95" s="1507"/>
      <c r="CD95" s="1505">
        <v>1436</v>
      </c>
      <c r="CE95" s="1506"/>
      <c r="CF95" s="1506"/>
      <c r="CG95" s="1506"/>
      <c r="CH95" s="1506"/>
      <c r="CI95" s="1506"/>
      <c r="CJ95" s="1506"/>
      <c r="CK95" s="1506"/>
      <c r="CL95" s="1507"/>
      <c r="CM95" s="1505"/>
      <c r="CN95" s="1506"/>
      <c r="CO95" s="1506"/>
      <c r="CP95" s="1506"/>
      <c r="CQ95" s="1506"/>
      <c r="CR95" s="1506"/>
      <c r="CS95" s="1506"/>
      <c r="CT95" s="1506"/>
      <c r="CU95" s="1507"/>
      <c r="CV95" s="487">
        <f>SUM(BC95:CU95)</f>
        <v>2379</v>
      </c>
      <c r="CW95" s="488"/>
      <c r="CX95" s="488"/>
      <c r="CY95" s="488"/>
      <c r="CZ95" s="488"/>
      <c r="DA95" s="488"/>
      <c r="DB95" s="488"/>
      <c r="DC95" s="488"/>
      <c r="DD95" s="489"/>
      <c r="DE95" s="1447">
        <v>3</v>
      </c>
      <c r="DF95" s="1447"/>
      <c r="DG95" s="1447"/>
      <c r="DH95" s="1447"/>
      <c r="DI95" s="1447"/>
      <c r="DJ95" s="1447"/>
      <c r="DK95" s="1447"/>
      <c r="DL95" s="1447"/>
      <c r="DM95" s="1447"/>
      <c r="DN95" s="1447">
        <v>494</v>
      </c>
      <c r="DO95" s="1447"/>
      <c r="DP95" s="1447"/>
      <c r="DQ95" s="1447"/>
      <c r="DR95" s="1447"/>
      <c r="DS95" s="1447"/>
      <c r="DT95" s="1447"/>
      <c r="DU95" s="1447"/>
      <c r="DV95" s="1447"/>
      <c r="DW95" s="1447">
        <v>477</v>
      </c>
      <c r="DX95" s="1447"/>
      <c r="DY95" s="1447"/>
      <c r="DZ95" s="1447"/>
      <c r="EA95" s="1447"/>
      <c r="EB95" s="1447"/>
      <c r="EC95" s="1447"/>
      <c r="ED95" s="1447"/>
      <c r="EE95" s="1517"/>
      <c r="EF95" s="144"/>
      <c r="EG95" s="144"/>
      <c r="EH95" s="17"/>
      <c r="EM95" s="17"/>
    </row>
    <row r="96" spans="1:143" ht="15" customHeight="1">
      <c r="A96" s="548"/>
      <c r="B96" s="549"/>
      <c r="C96" s="549"/>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508">
        <v>1</v>
      </c>
      <c r="AC96" s="509"/>
      <c r="AD96" s="510"/>
      <c r="AE96" s="511">
        <v>7</v>
      </c>
      <c r="AF96" s="509"/>
      <c r="AG96" s="510"/>
      <c r="AH96" s="511">
        <v>2</v>
      </c>
      <c r="AI96" s="509"/>
      <c r="AJ96" s="512"/>
      <c r="AK96" s="1511">
        <v>372967</v>
      </c>
      <c r="AL96" s="619"/>
      <c r="AM96" s="619"/>
      <c r="AN96" s="619"/>
      <c r="AO96" s="619"/>
      <c r="AP96" s="619"/>
      <c r="AQ96" s="619"/>
      <c r="AR96" s="619"/>
      <c r="AS96" s="619"/>
      <c r="AT96" s="1511">
        <v>11843</v>
      </c>
      <c r="AU96" s="619"/>
      <c r="AV96" s="619"/>
      <c r="AW96" s="619"/>
      <c r="AX96" s="619"/>
      <c r="AY96" s="619"/>
      <c r="AZ96" s="619"/>
      <c r="BA96" s="619"/>
      <c r="BB96" s="619"/>
      <c r="BC96" s="1487">
        <v>26</v>
      </c>
      <c r="BD96" s="1493"/>
      <c r="BE96" s="1493"/>
      <c r="BF96" s="1493"/>
      <c r="BG96" s="1493"/>
      <c r="BH96" s="1493"/>
      <c r="BI96" s="1493"/>
      <c r="BJ96" s="1493"/>
      <c r="BK96" s="1512"/>
      <c r="BL96" s="1518">
        <v>43</v>
      </c>
      <c r="BM96" s="1519"/>
      <c r="BN96" s="1519"/>
      <c r="BO96" s="1519"/>
      <c r="BP96" s="1519"/>
      <c r="BQ96" s="1519"/>
      <c r="BR96" s="1519"/>
      <c r="BS96" s="1519"/>
      <c r="BT96" s="1520"/>
      <c r="BU96" s="1518"/>
      <c r="BV96" s="1519"/>
      <c r="BW96" s="1519"/>
      <c r="BX96" s="1519"/>
      <c r="BY96" s="1519"/>
      <c r="BZ96" s="1519"/>
      <c r="CA96" s="1519"/>
      <c r="CB96" s="1519"/>
      <c r="CC96" s="1520"/>
      <c r="CD96" s="1518">
        <v>167</v>
      </c>
      <c r="CE96" s="1519"/>
      <c r="CF96" s="1519"/>
      <c r="CG96" s="1519"/>
      <c r="CH96" s="1519"/>
      <c r="CI96" s="1519"/>
      <c r="CJ96" s="1519"/>
      <c r="CK96" s="1519"/>
      <c r="CL96" s="1520"/>
      <c r="CM96" s="1518"/>
      <c r="CN96" s="1519"/>
      <c r="CO96" s="1519"/>
      <c r="CP96" s="1519"/>
      <c r="CQ96" s="1519"/>
      <c r="CR96" s="1519"/>
      <c r="CS96" s="1519"/>
      <c r="CT96" s="1519"/>
      <c r="CU96" s="1520"/>
      <c r="CV96" s="481">
        <f>SUM(BC96:CU96)</f>
        <v>236</v>
      </c>
      <c r="CW96" s="482"/>
      <c r="CX96" s="482"/>
      <c r="CY96" s="482"/>
      <c r="CZ96" s="482"/>
      <c r="DA96" s="482"/>
      <c r="DB96" s="482"/>
      <c r="DC96" s="482"/>
      <c r="DD96" s="483"/>
      <c r="DE96" s="1448"/>
      <c r="DF96" s="1448"/>
      <c r="DG96" s="1448"/>
      <c r="DH96" s="1448"/>
      <c r="DI96" s="1448"/>
      <c r="DJ96" s="1448"/>
      <c r="DK96" s="1448"/>
      <c r="DL96" s="1448"/>
      <c r="DM96" s="1448"/>
      <c r="DN96" s="1448">
        <v>95</v>
      </c>
      <c r="DO96" s="1448"/>
      <c r="DP96" s="1448"/>
      <c r="DQ96" s="1448"/>
      <c r="DR96" s="1448"/>
      <c r="DS96" s="1448"/>
      <c r="DT96" s="1448"/>
      <c r="DU96" s="1448"/>
      <c r="DV96" s="1448"/>
      <c r="DW96" s="1448">
        <v>112</v>
      </c>
      <c r="DX96" s="1448"/>
      <c r="DY96" s="1448"/>
      <c r="DZ96" s="1448"/>
      <c r="EA96" s="1448"/>
      <c r="EB96" s="1448"/>
      <c r="EC96" s="1448"/>
      <c r="ED96" s="1448"/>
      <c r="EE96" s="1521"/>
      <c r="EF96" s="144"/>
      <c r="EG96" s="144"/>
      <c r="EH96" s="17"/>
      <c r="EM96" s="17"/>
    </row>
    <row r="97" spans="1:143" ht="15" customHeight="1">
      <c r="A97" s="550"/>
      <c r="B97" s="549"/>
      <c r="C97" s="549"/>
      <c r="D97" s="551"/>
      <c r="E97" s="551"/>
      <c r="F97" s="552"/>
      <c r="G97" s="245" t="s">
        <v>10</v>
      </c>
      <c r="H97" s="246"/>
      <c r="I97" s="246"/>
      <c r="J97" s="246"/>
      <c r="K97" s="246"/>
      <c r="L97" s="246"/>
      <c r="M97" s="246"/>
      <c r="N97" s="246"/>
      <c r="O97" s="246"/>
      <c r="P97" s="246"/>
      <c r="Q97" s="246"/>
      <c r="R97" s="246"/>
      <c r="S97" s="246"/>
      <c r="T97" s="246"/>
      <c r="U97" s="246"/>
      <c r="V97" s="246"/>
      <c r="W97" s="246"/>
      <c r="X97" s="246"/>
      <c r="Y97" s="246"/>
      <c r="Z97" s="246"/>
      <c r="AA97" s="513"/>
      <c r="AB97" s="508">
        <v>1</v>
      </c>
      <c r="AC97" s="509"/>
      <c r="AD97" s="510"/>
      <c r="AE97" s="511">
        <v>8</v>
      </c>
      <c r="AF97" s="509"/>
      <c r="AG97" s="510"/>
      <c r="AH97" s="511">
        <v>2</v>
      </c>
      <c r="AI97" s="509"/>
      <c r="AJ97" s="512"/>
      <c r="AK97" s="1511">
        <v>5356560</v>
      </c>
      <c r="AL97" s="619"/>
      <c r="AM97" s="619"/>
      <c r="AN97" s="619"/>
      <c r="AO97" s="619"/>
      <c r="AP97" s="619"/>
      <c r="AQ97" s="619"/>
      <c r="AR97" s="619"/>
      <c r="AS97" s="619"/>
      <c r="AT97" s="1511">
        <v>138691</v>
      </c>
      <c r="AU97" s="619"/>
      <c r="AV97" s="619"/>
      <c r="AW97" s="619"/>
      <c r="AX97" s="619"/>
      <c r="AY97" s="619"/>
      <c r="AZ97" s="619"/>
      <c r="BA97" s="619"/>
      <c r="BB97" s="619"/>
      <c r="BC97" s="1487">
        <v>57</v>
      </c>
      <c r="BD97" s="1493"/>
      <c r="BE97" s="1493"/>
      <c r="BF97" s="1493"/>
      <c r="BG97" s="1493"/>
      <c r="BH97" s="1493"/>
      <c r="BI97" s="1493"/>
      <c r="BJ97" s="1493"/>
      <c r="BK97" s="1512"/>
      <c r="BL97" s="1518">
        <v>346</v>
      </c>
      <c r="BM97" s="1519"/>
      <c r="BN97" s="1519"/>
      <c r="BO97" s="1519"/>
      <c r="BP97" s="1519"/>
      <c r="BQ97" s="1519"/>
      <c r="BR97" s="1519"/>
      <c r="BS97" s="1519"/>
      <c r="BT97" s="1520"/>
      <c r="BU97" s="1518"/>
      <c r="BV97" s="1519"/>
      <c r="BW97" s="1519"/>
      <c r="BX97" s="1519"/>
      <c r="BY97" s="1519"/>
      <c r="BZ97" s="1519"/>
      <c r="CA97" s="1519"/>
      <c r="CB97" s="1519"/>
      <c r="CC97" s="1520"/>
      <c r="CD97" s="1518">
        <v>14287</v>
      </c>
      <c r="CE97" s="1519"/>
      <c r="CF97" s="1519"/>
      <c r="CG97" s="1519"/>
      <c r="CH97" s="1519"/>
      <c r="CI97" s="1519"/>
      <c r="CJ97" s="1519"/>
      <c r="CK97" s="1519"/>
      <c r="CL97" s="1520"/>
      <c r="CM97" s="1518"/>
      <c r="CN97" s="1519"/>
      <c r="CO97" s="1519"/>
      <c r="CP97" s="1519"/>
      <c r="CQ97" s="1519"/>
      <c r="CR97" s="1519"/>
      <c r="CS97" s="1519"/>
      <c r="CT97" s="1519"/>
      <c r="CU97" s="1520"/>
      <c r="CV97" s="481">
        <f>SUM(BC97:CU97)</f>
        <v>14690</v>
      </c>
      <c r="CW97" s="482"/>
      <c r="CX97" s="482"/>
      <c r="CY97" s="482"/>
      <c r="CZ97" s="482"/>
      <c r="DA97" s="482"/>
      <c r="DB97" s="482"/>
      <c r="DC97" s="482"/>
      <c r="DD97" s="483"/>
      <c r="DE97" s="1448"/>
      <c r="DF97" s="1448"/>
      <c r="DG97" s="1448"/>
      <c r="DH97" s="1448"/>
      <c r="DI97" s="1448"/>
      <c r="DJ97" s="1448"/>
      <c r="DK97" s="1448"/>
      <c r="DL97" s="1448"/>
      <c r="DM97" s="1448"/>
      <c r="DN97" s="1448">
        <v>492</v>
      </c>
      <c r="DO97" s="1448"/>
      <c r="DP97" s="1448"/>
      <c r="DQ97" s="1448"/>
      <c r="DR97" s="1448"/>
      <c r="DS97" s="1448"/>
      <c r="DT97" s="1448"/>
      <c r="DU97" s="1448"/>
      <c r="DV97" s="1448"/>
      <c r="DW97" s="1448">
        <v>773</v>
      </c>
      <c r="DX97" s="1448"/>
      <c r="DY97" s="1448"/>
      <c r="DZ97" s="1448"/>
      <c r="EA97" s="1448"/>
      <c r="EB97" s="1448"/>
      <c r="EC97" s="1448"/>
      <c r="ED97" s="1448"/>
      <c r="EE97" s="1521"/>
      <c r="EF97" s="144"/>
      <c r="EG97" s="144"/>
      <c r="EH97" s="17"/>
      <c r="EM97" s="17"/>
    </row>
    <row r="98" spans="1:143" ht="15" customHeight="1" thickBot="1">
      <c r="A98" s="436"/>
      <c r="B98" s="553"/>
      <c r="C98" s="553"/>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246"/>
      <c r="AB98" s="521">
        <v>1</v>
      </c>
      <c r="AC98" s="519"/>
      <c r="AD98" s="520"/>
      <c r="AE98" s="518">
        <v>9</v>
      </c>
      <c r="AF98" s="519"/>
      <c r="AG98" s="520"/>
      <c r="AH98" s="518">
        <v>2</v>
      </c>
      <c r="AI98" s="519"/>
      <c r="AJ98" s="533"/>
      <c r="AK98" s="321">
        <f>SUM(AK95:AS97)</f>
        <v>11421528</v>
      </c>
      <c r="AL98" s="534"/>
      <c r="AM98" s="534"/>
      <c r="AN98" s="534"/>
      <c r="AO98" s="534"/>
      <c r="AP98" s="534"/>
      <c r="AQ98" s="534"/>
      <c r="AR98" s="534"/>
      <c r="AS98" s="534"/>
      <c r="AT98" s="321">
        <f>SUM(AT95:BB97)</f>
        <v>276335</v>
      </c>
      <c r="AU98" s="534"/>
      <c r="AV98" s="534"/>
      <c r="AW98" s="534"/>
      <c r="AX98" s="534"/>
      <c r="AY98" s="534"/>
      <c r="AZ98" s="534"/>
      <c r="BA98" s="534"/>
      <c r="BB98" s="534"/>
      <c r="BC98" s="484">
        <f>SUM(BC95:BK97)</f>
        <v>740</v>
      </c>
      <c r="BD98" s="485"/>
      <c r="BE98" s="485"/>
      <c r="BF98" s="485"/>
      <c r="BG98" s="485"/>
      <c r="BH98" s="485"/>
      <c r="BI98" s="485"/>
      <c r="BJ98" s="485"/>
      <c r="BK98" s="486"/>
      <c r="BL98" s="484">
        <f>SUM(BL95:BT97)</f>
        <v>582</v>
      </c>
      <c r="BM98" s="485"/>
      <c r="BN98" s="485"/>
      <c r="BO98" s="485"/>
      <c r="BP98" s="485"/>
      <c r="BQ98" s="485"/>
      <c r="BR98" s="485"/>
      <c r="BS98" s="485"/>
      <c r="BT98" s="486"/>
      <c r="BU98" s="484">
        <f>SUM(BU95:CC97)</f>
        <v>93</v>
      </c>
      <c r="BV98" s="485"/>
      <c r="BW98" s="485"/>
      <c r="BX98" s="485"/>
      <c r="BY98" s="485"/>
      <c r="BZ98" s="485"/>
      <c r="CA98" s="485"/>
      <c r="CB98" s="485"/>
      <c r="CC98" s="486"/>
      <c r="CD98" s="484">
        <f>SUM(CD95:CL97)</f>
        <v>15890</v>
      </c>
      <c r="CE98" s="485"/>
      <c r="CF98" s="485"/>
      <c r="CG98" s="485"/>
      <c r="CH98" s="485"/>
      <c r="CI98" s="485"/>
      <c r="CJ98" s="485"/>
      <c r="CK98" s="485"/>
      <c r="CL98" s="486"/>
      <c r="CM98" s="484">
        <f>SUM(CM95:CU97)</f>
        <v>0</v>
      </c>
      <c r="CN98" s="485"/>
      <c r="CO98" s="485"/>
      <c r="CP98" s="485"/>
      <c r="CQ98" s="485"/>
      <c r="CR98" s="485"/>
      <c r="CS98" s="485"/>
      <c r="CT98" s="485"/>
      <c r="CU98" s="486"/>
      <c r="CV98" s="484">
        <f>SUM(BC98:CU98)</f>
        <v>17305</v>
      </c>
      <c r="CW98" s="485"/>
      <c r="CX98" s="485"/>
      <c r="CY98" s="485"/>
      <c r="CZ98" s="485"/>
      <c r="DA98" s="485"/>
      <c r="DB98" s="485"/>
      <c r="DC98" s="485"/>
      <c r="DD98" s="486"/>
      <c r="DE98" s="321">
        <f>SUM(DE95:DM97)</f>
        <v>3</v>
      </c>
      <c r="DF98" s="321"/>
      <c r="DG98" s="321"/>
      <c r="DH98" s="321"/>
      <c r="DI98" s="321"/>
      <c r="DJ98" s="321"/>
      <c r="DK98" s="321"/>
      <c r="DL98" s="321"/>
      <c r="DM98" s="321"/>
      <c r="DN98" s="321">
        <f>SUM(DN95:DV97)</f>
        <v>1081</v>
      </c>
      <c r="DO98" s="321"/>
      <c r="DP98" s="321"/>
      <c r="DQ98" s="321"/>
      <c r="DR98" s="321"/>
      <c r="DS98" s="321"/>
      <c r="DT98" s="321"/>
      <c r="DU98" s="321"/>
      <c r="DV98" s="321"/>
      <c r="DW98" s="321">
        <f>SUM(DW95:EE97)</f>
        <v>1362</v>
      </c>
      <c r="DX98" s="321"/>
      <c r="DY98" s="321"/>
      <c r="DZ98" s="321"/>
      <c r="EA98" s="321"/>
      <c r="EB98" s="321"/>
      <c r="EC98" s="321"/>
      <c r="ED98" s="321"/>
      <c r="EE98" s="494"/>
      <c r="EF98" s="144"/>
      <c r="EG98" s="144"/>
      <c r="EH98" s="17"/>
      <c r="EM98" s="17"/>
    </row>
    <row r="99" spans="1:143" s="17" customFormat="1" ht="15" customHeight="1">
      <c r="A99" s="36"/>
      <c r="B99" s="36"/>
      <c r="C99" s="36"/>
      <c r="D99" s="36"/>
      <c r="E99" s="36"/>
      <c r="F99" s="36"/>
      <c r="G99" s="138"/>
      <c r="H99" s="138"/>
      <c r="I99" s="138"/>
      <c r="J99" s="138"/>
      <c r="K99" s="138"/>
      <c r="L99" s="138"/>
      <c r="M99" s="138"/>
      <c r="N99" s="138"/>
      <c r="O99" s="138"/>
      <c r="P99" s="138"/>
      <c r="Q99" s="138"/>
      <c r="R99" s="138"/>
      <c r="S99" s="138"/>
      <c r="T99" s="138"/>
      <c r="U99" s="138"/>
      <c r="V99" s="138"/>
      <c r="W99" s="138"/>
      <c r="X99" s="138"/>
      <c r="Y99" s="138"/>
      <c r="Z99" s="138"/>
      <c r="AA99" s="138"/>
      <c r="AB99" s="101"/>
      <c r="AC99" s="101"/>
      <c r="AD99" s="101"/>
      <c r="AE99" s="101"/>
      <c r="AF99" s="47"/>
      <c r="AG99" s="47"/>
      <c r="AH99" s="47"/>
      <c r="AI99" s="47"/>
      <c r="AJ99" s="47"/>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row>
    <row r="100" spans="1:143" ht="12.75" customHeight="1">
      <c r="A100" s="755" t="s">
        <v>511</v>
      </c>
      <c r="B100" s="755"/>
      <c r="C100" s="755"/>
      <c r="D100" s="755"/>
      <c r="E100" s="755"/>
      <c r="F100" s="755"/>
      <c r="G100" s="756"/>
      <c r="H100" s="782" t="s">
        <v>504</v>
      </c>
      <c r="I100" s="782"/>
      <c r="J100" s="782"/>
      <c r="K100" s="782"/>
      <c r="L100" s="782"/>
      <c r="M100" s="782"/>
      <c r="N100" s="782"/>
      <c r="O100" s="782"/>
      <c r="P100" s="782"/>
      <c r="Q100" s="782"/>
      <c r="R100" s="782"/>
      <c r="S100" s="782"/>
      <c r="T100" s="782"/>
      <c r="U100" s="782"/>
      <c r="V100" s="782"/>
      <c r="W100" s="782"/>
      <c r="X100" s="782"/>
      <c r="Y100" s="782"/>
      <c r="Z100" s="790" t="s">
        <v>505</v>
      </c>
      <c r="AA100" s="790"/>
      <c r="AB100" s="790"/>
      <c r="AC100" s="790"/>
      <c r="AD100" s="790"/>
      <c r="AE100" s="790"/>
      <c r="AF100" s="739" t="str">
        <f>"第11表　課税標準額段階別"&amp; LEFT(表00!AA1,6) &amp; "分所得割額等に関する調（つづき）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第11表　課税標準額段階別平成29年度分所得割額等に関する調（つづき）
総　括　表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00" s="739"/>
      <c r="AH100" s="739"/>
      <c r="AI100" s="739"/>
      <c r="AJ100" s="739"/>
      <c r="AK100" s="739"/>
      <c r="AL100" s="739"/>
      <c r="AM100" s="739"/>
      <c r="AN100" s="739"/>
      <c r="AO100" s="739"/>
      <c r="AP100" s="739"/>
      <c r="AQ100" s="739"/>
      <c r="AR100" s="739"/>
      <c r="AS100" s="739"/>
      <c r="AT100" s="739"/>
      <c r="AU100" s="739"/>
      <c r="AV100" s="739"/>
      <c r="AW100" s="739"/>
      <c r="AX100" s="739"/>
      <c r="AY100" s="739"/>
      <c r="AZ100" s="739"/>
      <c r="BA100" s="739"/>
      <c r="BB100" s="739"/>
      <c r="BC100" s="739"/>
      <c r="BD100" s="739"/>
      <c r="BE100" s="739"/>
      <c r="BF100" s="739"/>
      <c r="BG100" s="739"/>
      <c r="BH100" s="739"/>
      <c r="BI100" s="739"/>
      <c r="BJ100" s="739"/>
      <c r="BK100" s="739"/>
      <c r="BL100" s="739"/>
      <c r="BM100" s="739"/>
      <c r="BN100" s="739"/>
      <c r="BO100" s="739"/>
      <c r="BP100" s="739"/>
      <c r="BQ100" s="739"/>
      <c r="BR100" s="739"/>
      <c r="BS100" s="739"/>
      <c r="BT100" s="739"/>
      <c r="BU100" s="739"/>
      <c r="BV100" s="739"/>
      <c r="BW100" s="739"/>
      <c r="BX100" s="739"/>
      <c r="BY100" s="739"/>
      <c r="BZ100" s="739"/>
      <c r="CA100" s="739"/>
      <c r="CB100" s="739"/>
      <c r="CC100" s="739"/>
      <c r="CD100" s="739"/>
      <c r="CE100" s="739"/>
      <c r="CF100" s="739"/>
      <c r="CG100" s="739"/>
      <c r="CH100" s="739"/>
      <c r="CI100" s="739"/>
      <c r="CJ100" s="739"/>
      <c r="CK100" s="739"/>
      <c r="CL100" s="739"/>
      <c r="CM100" s="739"/>
      <c r="CN100" s="739"/>
      <c r="CO100" s="739"/>
      <c r="CP100" s="739"/>
      <c r="CQ100" s="739"/>
      <c r="CR100" s="739"/>
      <c r="CS100" s="739"/>
      <c r="CT100" s="739"/>
      <c r="CU100" s="739"/>
      <c r="CV100" s="739"/>
      <c r="CW100" s="739"/>
      <c r="CX100" s="739"/>
      <c r="CY100" s="778" t="s">
        <v>506</v>
      </c>
      <c r="CZ100" s="778"/>
      <c r="DA100" s="778"/>
      <c r="DB100" s="778"/>
      <c r="DC100" s="778"/>
      <c r="DD100" s="778"/>
      <c r="DE100" s="778"/>
      <c r="DF100" s="778"/>
      <c r="DG100" s="778"/>
      <c r="DH100" s="778"/>
      <c r="DI100" s="778"/>
      <c r="DJ100" s="778"/>
      <c r="DK100" s="290" t="str">
        <f>IF(DK34="","",DK34)</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43" ht="12.75" customHeight="1" thickBot="1">
      <c r="A101" s="755"/>
      <c r="B101" s="755"/>
      <c r="C101" s="755"/>
      <c r="D101" s="755"/>
      <c r="E101" s="755"/>
      <c r="F101" s="755"/>
      <c r="G101" s="756"/>
      <c r="H101" s="783"/>
      <c r="I101" s="783"/>
      <c r="J101" s="783"/>
      <c r="K101" s="783"/>
      <c r="L101" s="783"/>
      <c r="M101" s="783"/>
      <c r="N101" s="783"/>
      <c r="O101" s="783"/>
      <c r="P101" s="783"/>
      <c r="Q101" s="783"/>
      <c r="R101" s="783"/>
      <c r="S101" s="783"/>
      <c r="T101" s="783"/>
      <c r="U101" s="783"/>
      <c r="V101" s="783"/>
      <c r="W101" s="783"/>
      <c r="X101" s="783"/>
      <c r="Y101" s="783"/>
      <c r="Z101" s="791"/>
      <c r="AA101" s="791"/>
      <c r="AB101" s="791"/>
      <c r="AC101" s="791"/>
      <c r="AD101" s="791"/>
      <c r="AE101" s="791"/>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39"/>
      <c r="BS101" s="739"/>
      <c r="BT101" s="739"/>
      <c r="BU101" s="739"/>
      <c r="BV101" s="739"/>
      <c r="BW101" s="739"/>
      <c r="BX101" s="739"/>
      <c r="BY101" s="739"/>
      <c r="BZ101" s="739"/>
      <c r="CA101" s="739"/>
      <c r="CB101" s="739"/>
      <c r="CC101" s="739"/>
      <c r="CD101" s="739"/>
      <c r="CE101" s="739"/>
      <c r="CF101" s="739"/>
      <c r="CG101" s="739"/>
      <c r="CH101" s="739"/>
      <c r="CI101" s="739"/>
      <c r="CJ101" s="739"/>
      <c r="CK101" s="739"/>
      <c r="CL101" s="739"/>
      <c r="CM101" s="739"/>
      <c r="CN101" s="739"/>
      <c r="CO101" s="739"/>
      <c r="CP101" s="739"/>
      <c r="CQ101" s="739"/>
      <c r="CR101" s="739"/>
      <c r="CS101" s="739"/>
      <c r="CT101" s="739"/>
      <c r="CU101" s="739"/>
      <c r="CV101" s="739"/>
      <c r="CW101" s="739"/>
      <c r="CX101" s="739"/>
      <c r="CY101" s="779"/>
      <c r="CZ101" s="779"/>
      <c r="DA101" s="779"/>
      <c r="DB101" s="779"/>
      <c r="DC101" s="779"/>
      <c r="DD101" s="779"/>
      <c r="DE101" s="779"/>
      <c r="DF101" s="779"/>
      <c r="DG101" s="779"/>
      <c r="DH101" s="779"/>
      <c r="DI101" s="779"/>
      <c r="DJ101" s="779"/>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43" ht="25.5" customHeight="1" thickBot="1">
      <c r="A102" s="788"/>
      <c r="B102" s="567"/>
      <c r="C102" s="567"/>
      <c r="D102" s="567"/>
      <c r="E102" s="567"/>
      <c r="F102" s="567"/>
      <c r="G102" s="568"/>
      <c r="H102" s="789">
        <f>IF(H36="","",H36)</f>
        <v>4</v>
      </c>
      <c r="I102" s="785"/>
      <c r="J102" s="786"/>
      <c r="K102" s="784">
        <f>IF(K36="","",K36)</f>
        <v>2</v>
      </c>
      <c r="L102" s="785"/>
      <c r="M102" s="786"/>
      <c r="N102" s="784">
        <f>IF(N36="","",N36)</f>
        <v>2</v>
      </c>
      <c r="O102" s="785"/>
      <c r="P102" s="786"/>
      <c r="Q102" s="784">
        <f>IF(Q36="","",Q36)</f>
        <v>0</v>
      </c>
      <c r="R102" s="785"/>
      <c r="S102" s="786"/>
      <c r="T102" s="784">
        <f>IF(T36="","",T36)</f>
        <v>2</v>
      </c>
      <c r="U102" s="785"/>
      <c r="V102" s="786"/>
      <c r="W102" s="784">
        <f>IF(W36="","",W36)</f>
        <v>9</v>
      </c>
      <c r="X102" s="785"/>
      <c r="Y102" s="786"/>
      <c r="Z102" s="787">
        <v>1</v>
      </c>
      <c r="AA102" s="276"/>
      <c r="AB102" s="277"/>
      <c r="AC102" s="784">
        <v>1</v>
      </c>
      <c r="AD102" s="279"/>
      <c r="AE102" s="280"/>
      <c r="AF102" s="739"/>
      <c r="AG102" s="739"/>
      <c r="AH102" s="739"/>
      <c r="AI102" s="739"/>
      <c r="AJ102" s="739"/>
      <c r="AK102" s="739"/>
      <c r="AL102" s="739"/>
      <c r="AM102" s="739"/>
      <c r="AN102" s="739"/>
      <c r="AO102" s="739"/>
      <c r="AP102" s="739"/>
      <c r="AQ102" s="739"/>
      <c r="AR102" s="739"/>
      <c r="AS102" s="739"/>
      <c r="AT102" s="739"/>
      <c r="AU102" s="739"/>
      <c r="AV102" s="739"/>
      <c r="AW102" s="739"/>
      <c r="AX102" s="739"/>
      <c r="AY102" s="739"/>
      <c r="AZ102" s="739"/>
      <c r="BA102" s="739"/>
      <c r="BB102" s="739"/>
      <c r="BC102" s="739"/>
      <c r="BD102" s="739"/>
      <c r="BE102" s="739"/>
      <c r="BF102" s="739"/>
      <c r="BG102" s="739"/>
      <c r="BH102" s="739"/>
      <c r="BI102" s="739"/>
      <c r="BJ102" s="739"/>
      <c r="BK102" s="739"/>
      <c r="BL102" s="739"/>
      <c r="BM102" s="739"/>
      <c r="BN102" s="739"/>
      <c r="BO102" s="739"/>
      <c r="BP102" s="739"/>
      <c r="BQ102" s="739"/>
      <c r="BR102" s="739"/>
      <c r="BS102" s="739"/>
      <c r="BT102" s="739"/>
      <c r="BU102" s="739"/>
      <c r="BV102" s="739"/>
      <c r="BW102" s="739"/>
      <c r="BX102" s="739"/>
      <c r="BY102" s="739"/>
      <c r="BZ102" s="739"/>
      <c r="CA102" s="739"/>
      <c r="CB102" s="739"/>
      <c r="CC102" s="739"/>
      <c r="CD102" s="739"/>
      <c r="CE102" s="739"/>
      <c r="CF102" s="739"/>
      <c r="CG102" s="739"/>
      <c r="CH102" s="739"/>
      <c r="CI102" s="739"/>
      <c r="CJ102" s="739"/>
      <c r="CK102" s="739"/>
      <c r="CL102" s="739"/>
      <c r="CM102" s="739"/>
      <c r="CN102" s="739"/>
      <c r="CO102" s="739"/>
      <c r="CP102" s="739"/>
      <c r="CQ102" s="739"/>
      <c r="CR102" s="739"/>
      <c r="CS102" s="739"/>
      <c r="CT102" s="739"/>
      <c r="CU102" s="739"/>
      <c r="CV102" s="739"/>
      <c r="CW102" s="739"/>
      <c r="CX102" s="739"/>
      <c r="CY102" s="774" t="s">
        <v>507</v>
      </c>
      <c r="CZ102" s="774"/>
      <c r="DA102" s="774"/>
      <c r="DB102" s="774"/>
      <c r="DC102" s="774"/>
      <c r="DD102" s="774"/>
      <c r="DE102" s="774"/>
      <c r="DF102" s="774"/>
      <c r="DG102" s="774"/>
      <c r="DH102" s="774"/>
      <c r="DI102" s="774"/>
      <c r="DJ102" s="774"/>
      <c r="DK102" s="289" t="str">
        <f>IF(DK36="","",DK36)</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43" ht="13.5" customHeight="1">
      <c r="A103" s="16" t="s">
        <v>511</v>
      </c>
      <c r="B103" s="16" t="s">
        <v>511</v>
      </c>
      <c r="C103" s="16" t="s">
        <v>511</v>
      </c>
      <c r="D103" s="16" t="s">
        <v>511</v>
      </c>
      <c r="E103" s="16" t="s">
        <v>511</v>
      </c>
      <c r="F103" s="16" t="s">
        <v>511</v>
      </c>
      <c r="G103" s="16" t="s">
        <v>511</v>
      </c>
      <c r="H103" s="16" t="s">
        <v>511</v>
      </c>
      <c r="I103" s="16" t="s">
        <v>511</v>
      </c>
      <c r="J103" s="16" t="s">
        <v>511</v>
      </c>
      <c r="K103" s="16" t="s">
        <v>511</v>
      </c>
      <c r="L103" s="16" t="s">
        <v>511</v>
      </c>
      <c r="M103" s="16" t="s">
        <v>511</v>
      </c>
      <c r="N103" s="16" t="s">
        <v>511</v>
      </c>
      <c r="O103" s="16" t="s">
        <v>511</v>
      </c>
      <c r="P103" s="16" t="s">
        <v>511</v>
      </c>
      <c r="Q103" s="16" t="s">
        <v>511</v>
      </c>
      <c r="R103" s="16" t="s">
        <v>511</v>
      </c>
      <c r="S103" s="16" t="s">
        <v>511</v>
      </c>
      <c r="T103" s="16" t="s">
        <v>511</v>
      </c>
      <c r="U103" s="16" t="s">
        <v>511</v>
      </c>
      <c r="V103" s="16" t="s">
        <v>511</v>
      </c>
      <c r="W103" s="16" t="s">
        <v>511</v>
      </c>
      <c r="X103" s="16" t="s">
        <v>511</v>
      </c>
      <c r="Y103" s="16" t="s">
        <v>511</v>
      </c>
      <c r="Z103" s="16" t="s">
        <v>511</v>
      </c>
      <c r="AA103" s="16" t="s">
        <v>511</v>
      </c>
      <c r="AB103" s="16" t="s">
        <v>511</v>
      </c>
      <c r="AC103" s="16" t="s">
        <v>511</v>
      </c>
      <c r="AD103" s="16" t="s">
        <v>511</v>
      </c>
      <c r="AE103" s="16" t="s">
        <v>511</v>
      </c>
      <c r="AF103" s="739"/>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39"/>
      <c r="BP103" s="739"/>
      <c r="BQ103" s="739"/>
      <c r="BR103" s="739"/>
      <c r="BS103" s="739"/>
      <c r="BT103" s="739"/>
      <c r="BU103" s="739"/>
      <c r="BV103" s="739"/>
      <c r="BW103" s="739"/>
      <c r="BX103" s="739"/>
      <c r="BY103" s="739"/>
      <c r="BZ103" s="739"/>
      <c r="CA103" s="739"/>
      <c r="CB103" s="739"/>
      <c r="CC103" s="739"/>
      <c r="CD103" s="739"/>
      <c r="CE103" s="739"/>
      <c r="CF103" s="739"/>
      <c r="CG103" s="739"/>
      <c r="CH103" s="739"/>
      <c r="CI103" s="739"/>
      <c r="CJ103" s="739"/>
      <c r="CK103" s="739"/>
      <c r="CL103" s="739"/>
      <c r="CM103" s="739"/>
      <c r="CN103" s="739"/>
      <c r="CO103" s="739"/>
      <c r="CP103" s="739"/>
      <c r="CQ103" s="739"/>
      <c r="CR103" s="739"/>
      <c r="CS103" s="739"/>
      <c r="CT103" s="739"/>
      <c r="CU103" s="739"/>
      <c r="CV103" s="739"/>
      <c r="CW103" s="739"/>
      <c r="CX103" s="739"/>
      <c r="CY103" s="16" t="s">
        <v>511</v>
      </c>
      <c r="CZ103" s="16" t="s">
        <v>511</v>
      </c>
      <c r="DA103" s="17" t="s">
        <v>511</v>
      </c>
      <c r="DB103" s="16" t="s">
        <v>511</v>
      </c>
      <c r="DC103" s="16" t="s">
        <v>511</v>
      </c>
      <c r="DD103" s="16" t="s">
        <v>511</v>
      </c>
      <c r="DE103" s="16" t="s">
        <v>511</v>
      </c>
      <c r="DF103" s="17" t="s">
        <v>511</v>
      </c>
      <c r="DG103" s="16" t="s">
        <v>511</v>
      </c>
      <c r="DH103" s="16" t="s">
        <v>511</v>
      </c>
      <c r="DI103" s="16" t="s">
        <v>511</v>
      </c>
      <c r="DJ103" s="16" t="s">
        <v>511</v>
      </c>
      <c r="DK103" s="16" t="s">
        <v>511</v>
      </c>
      <c r="DL103" s="16" t="s">
        <v>511</v>
      </c>
      <c r="DM103" s="16" t="s">
        <v>511</v>
      </c>
      <c r="DN103" s="16" t="s">
        <v>511</v>
      </c>
      <c r="DO103" s="16" t="s">
        <v>511</v>
      </c>
      <c r="DP103" s="16" t="s">
        <v>511</v>
      </c>
      <c r="DQ103" s="16" t="s">
        <v>511</v>
      </c>
      <c r="DR103" s="16" t="s">
        <v>511</v>
      </c>
      <c r="DS103" s="16" t="s">
        <v>511</v>
      </c>
      <c r="DT103" s="16" t="s">
        <v>511</v>
      </c>
      <c r="DU103" s="16" t="s">
        <v>511</v>
      </c>
      <c r="DV103" s="16" t="s">
        <v>511</v>
      </c>
      <c r="DW103" s="16" t="s">
        <v>511</v>
      </c>
      <c r="DX103" s="16" t="s">
        <v>511</v>
      </c>
      <c r="DY103" s="16" t="s">
        <v>511</v>
      </c>
      <c r="DZ103" s="16" t="s">
        <v>511</v>
      </c>
      <c r="EA103" s="16" t="s">
        <v>511</v>
      </c>
      <c r="EB103" s="16" t="s">
        <v>511</v>
      </c>
      <c r="EC103" s="16" t="s">
        <v>511</v>
      </c>
      <c r="ED103" s="16" t="s">
        <v>511</v>
      </c>
      <c r="EE103" s="16" t="s">
        <v>511</v>
      </c>
    </row>
    <row r="104" spans="1:143" ht="13.5" customHeight="1">
      <c r="A104" s="16" t="s">
        <v>511</v>
      </c>
      <c r="B104" s="16" t="s">
        <v>511</v>
      </c>
      <c r="C104" s="16" t="s">
        <v>511</v>
      </c>
      <c r="D104" s="16" t="s">
        <v>511</v>
      </c>
      <c r="E104" s="16" t="s">
        <v>511</v>
      </c>
      <c r="F104" s="16" t="s">
        <v>511</v>
      </c>
      <c r="G104" s="16" t="s">
        <v>511</v>
      </c>
      <c r="H104" s="16" t="s">
        <v>511</v>
      </c>
      <c r="I104" s="16" t="s">
        <v>511</v>
      </c>
      <c r="J104" s="16" t="s">
        <v>511</v>
      </c>
      <c r="K104" s="16" t="s">
        <v>511</v>
      </c>
      <c r="L104" s="16" t="s">
        <v>511</v>
      </c>
      <c r="M104" s="16" t="s">
        <v>511</v>
      </c>
      <c r="N104" s="16" t="s">
        <v>511</v>
      </c>
      <c r="O104" s="16" t="s">
        <v>511</v>
      </c>
      <c r="P104" s="16" t="s">
        <v>511</v>
      </c>
      <c r="Q104" s="16" t="s">
        <v>511</v>
      </c>
      <c r="R104" s="16" t="s">
        <v>511</v>
      </c>
      <c r="S104" s="16" t="s">
        <v>511</v>
      </c>
      <c r="T104" s="16" t="s">
        <v>511</v>
      </c>
      <c r="U104" s="16" t="s">
        <v>511</v>
      </c>
      <c r="V104" s="16" t="s">
        <v>511</v>
      </c>
      <c r="W104" s="16" t="s">
        <v>511</v>
      </c>
      <c r="X104" s="16" t="s">
        <v>511</v>
      </c>
      <c r="Y104" s="16" t="s">
        <v>511</v>
      </c>
      <c r="Z104" s="154" t="s">
        <v>511</v>
      </c>
      <c r="AA104" s="154" t="s">
        <v>511</v>
      </c>
      <c r="AB104" s="154" t="s">
        <v>511</v>
      </c>
      <c r="AC104" s="154" t="s">
        <v>511</v>
      </c>
      <c r="AD104" s="154" t="s">
        <v>511</v>
      </c>
      <c r="AE104" s="154" t="s">
        <v>511</v>
      </c>
      <c r="AF104" s="154" t="s">
        <v>511</v>
      </c>
      <c r="AG104" s="154" t="s">
        <v>511</v>
      </c>
      <c r="AH104" s="154" t="s">
        <v>511</v>
      </c>
      <c r="AI104" s="154" t="s">
        <v>511</v>
      </c>
      <c r="AJ104" s="154" t="s">
        <v>511</v>
      </c>
      <c r="AK104" s="154" t="s">
        <v>511</v>
      </c>
      <c r="AL104" s="154" t="s">
        <v>511</v>
      </c>
      <c r="AM104" s="154" t="s">
        <v>511</v>
      </c>
      <c r="AN104" s="154" t="s">
        <v>511</v>
      </c>
      <c r="AO104" s="154" t="s">
        <v>511</v>
      </c>
      <c r="AP104" s="154" t="s">
        <v>511</v>
      </c>
      <c r="AQ104" s="154" t="s">
        <v>511</v>
      </c>
      <c r="AR104" s="154" t="s">
        <v>511</v>
      </c>
      <c r="AS104" s="154" t="s">
        <v>511</v>
      </c>
      <c r="AT104" s="154" t="s">
        <v>511</v>
      </c>
      <c r="AU104" s="154" t="s">
        <v>511</v>
      </c>
      <c r="AV104" s="154" t="s">
        <v>511</v>
      </c>
      <c r="AW104" s="154" t="s">
        <v>511</v>
      </c>
      <c r="AX104" s="154" t="s">
        <v>511</v>
      </c>
      <c r="AY104" s="154" t="s">
        <v>511</v>
      </c>
      <c r="AZ104" s="154" t="s">
        <v>511</v>
      </c>
      <c r="BA104" s="154" t="s">
        <v>511</v>
      </c>
      <c r="BB104" s="154" t="s">
        <v>511</v>
      </c>
      <c r="BC104" s="154" t="s">
        <v>511</v>
      </c>
      <c r="BD104" s="154" t="s">
        <v>511</v>
      </c>
      <c r="BE104" s="154" t="s">
        <v>511</v>
      </c>
      <c r="BF104" s="154" t="s">
        <v>511</v>
      </c>
      <c r="BG104" s="154" t="s">
        <v>511</v>
      </c>
      <c r="BH104" s="154" t="s">
        <v>511</v>
      </c>
      <c r="BI104" s="154" t="s">
        <v>511</v>
      </c>
      <c r="BJ104" s="154" t="s">
        <v>511</v>
      </c>
      <c r="BK104" s="154" t="s">
        <v>511</v>
      </c>
      <c r="BL104" s="154" t="s">
        <v>511</v>
      </c>
      <c r="BM104" s="154" t="s">
        <v>511</v>
      </c>
      <c r="BN104" s="154" t="s">
        <v>511</v>
      </c>
      <c r="BO104" s="154" t="s">
        <v>511</v>
      </c>
      <c r="BP104" s="154" t="s">
        <v>511</v>
      </c>
      <c r="BQ104" s="154" t="s">
        <v>511</v>
      </c>
      <c r="BR104" s="154" t="s">
        <v>511</v>
      </c>
      <c r="BS104" s="154" t="s">
        <v>511</v>
      </c>
      <c r="BT104" s="154" t="s">
        <v>511</v>
      </c>
      <c r="BU104" s="154" t="s">
        <v>511</v>
      </c>
      <c r="BV104" s="154" t="s">
        <v>511</v>
      </c>
      <c r="BW104" s="154" t="s">
        <v>511</v>
      </c>
      <c r="BX104" s="154" t="s">
        <v>511</v>
      </c>
      <c r="BY104" s="154" t="s">
        <v>511</v>
      </c>
      <c r="BZ104" s="154" t="s">
        <v>511</v>
      </c>
      <c r="CA104" s="154" t="s">
        <v>511</v>
      </c>
      <c r="CB104" s="154" t="s">
        <v>511</v>
      </c>
      <c r="CC104" s="154" t="s">
        <v>511</v>
      </c>
      <c r="CD104" s="154" t="s">
        <v>511</v>
      </c>
      <c r="CE104" s="154" t="s">
        <v>511</v>
      </c>
      <c r="CF104" s="154" t="s">
        <v>511</v>
      </c>
      <c r="CG104" s="154" t="s">
        <v>511</v>
      </c>
      <c r="CH104" s="154" t="s">
        <v>511</v>
      </c>
      <c r="CI104" s="16" t="s">
        <v>511</v>
      </c>
      <c r="CJ104" s="16" t="s">
        <v>511</v>
      </c>
      <c r="CK104" s="16" t="s">
        <v>511</v>
      </c>
      <c r="CL104" s="16" t="s">
        <v>511</v>
      </c>
      <c r="CM104" s="16" t="s">
        <v>511</v>
      </c>
      <c r="CN104" s="16" t="s">
        <v>511</v>
      </c>
      <c r="CO104" s="16" t="s">
        <v>511</v>
      </c>
      <c r="CP104" s="16" t="s">
        <v>511</v>
      </c>
      <c r="CQ104" s="16" t="s">
        <v>511</v>
      </c>
      <c r="CR104" s="16" t="s">
        <v>511</v>
      </c>
      <c r="CS104" s="16" t="s">
        <v>511</v>
      </c>
      <c r="CT104" s="16" t="s">
        <v>511</v>
      </c>
      <c r="CU104" s="16" t="s">
        <v>511</v>
      </c>
      <c r="CV104" s="16" t="s">
        <v>511</v>
      </c>
      <c r="CW104" s="16" t="s">
        <v>511</v>
      </c>
      <c r="CX104" s="16" t="s">
        <v>511</v>
      </c>
      <c r="CY104" s="16" t="s">
        <v>511</v>
      </c>
      <c r="CZ104" s="16" t="s">
        <v>511</v>
      </c>
      <c r="DA104" s="16" t="s">
        <v>511</v>
      </c>
      <c r="DB104" s="16" t="s">
        <v>511</v>
      </c>
      <c r="DC104" s="16" t="s">
        <v>511</v>
      </c>
      <c r="DD104" s="16" t="s">
        <v>511</v>
      </c>
      <c r="DE104" s="16" t="s">
        <v>511</v>
      </c>
      <c r="DF104" s="16" t="s">
        <v>511</v>
      </c>
      <c r="DG104" s="16" t="s">
        <v>511</v>
      </c>
      <c r="DH104" s="16" t="s">
        <v>511</v>
      </c>
      <c r="DI104" s="16" t="s">
        <v>511</v>
      </c>
      <c r="DJ104" s="16" t="s">
        <v>511</v>
      </c>
      <c r="DK104" s="16" t="s">
        <v>511</v>
      </c>
      <c r="DL104" s="16" t="s">
        <v>511</v>
      </c>
      <c r="DM104" s="16" t="s">
        <v>511</v>
      </c>
      <c r="DN104" s="16" t="s">
        <v>511</v>
      </c>
      <c r="DO104" s="16" t="s">
        <v>511</v>
      </c>
      <c r="DP104" s="16" t="s">
        <v>511</v>
      </c>
      <c r="DQ104" s="16" t="s">
        <v>511</v>
      </c>
      <c r="DR104" s="16" t="s">
        <v>511</v>
      </c>
      <c r="DS104" s="16" t="s">
        <v>511</v>
      </c>
      <c r="DT104" s="16" t="s">
        <v>511</v>
      </c>
      <c r="DU104" s="16" t="s">
        <v>511</v>
      </c>
      <c r="DV104" s="16" t="s">
        <v>511</v>
      </c>
      <c r="DW104" s="16" t="s">
        <v>511</v>
      </c>
      <c r="DX104" s="16" t="s">
        <v>511</v>
      </c>
      <c r="DY104" s="16" t="s">
        <v>511</v>
      </c>
      <c r="DZ104" s="16" t="s">
        <v>511</v>
      </c>
      <c r="EA104" s="16" t="s">
        <v>511</v>
      </c>
      <c r="EB104" s="16" t="s">
        <v>511</v>
      </c>
      <c r="EC104" s="16" t="s">
        <v>511</v>
      </c>
      <c r="ED104" s="16" t="s">
        <v>511</v>
      </c>
      <c r="EE104" s="16" t="s">
        <v>511</v>
      </c>
    </row>
    <row r="105" spans="1:143" ht="13.5" customHeight="1">
      <c r="A105" s="16" t="s">
        <v>511</v>
      </c>
      <c r="B105" s="16" t="s">
        <v>511</v>
      </c>
      <c r="C105" s="16" t="s">
        <v>511</v>
      </c>
      <c r="D105" s="16" t="s">
        <v>511</v>
      </c>
      <c r="E105" s="16" t="s">
        <v>511</v>
      </c>
      <c r="F105" s="16" t="s">
        <v>511</v>
      </c>
      <c r="G105" s="16" t="s">
        <v>511</v>
      </c>
      <c r="H105" s="16" t="s">
        <v>511</v>
      </c>
      <c r="I105" s="16" t="s">
        <v>511</v>
      </c>
      <c r="J105" s="16" t="s">
        <v>511</v>
      </c>
      <c r="K105" s="16" t="s">
        <v>511</v>
      </c>
      <c r="L105" s="16" t="s">
        <v>511</v>
      </c>
      <c r="M105" s="17" t="s">
        <v>511</v>
      </c>
      <c r="N105" s="16" t="s">
        <v>511</v>
      </c>
      <c r="O105" s="16" t="s">
        <v>511</v>
      </c>
      <c r="P105" s="16" t="s">
        <v>511</v>
      </c>
      <c r="Q105" s="16" t="s">
        <v>511</v>
      </c>
      <c r="R105" s="17" t="s">
        <v>511</v>
      </c>
      <c r="S105" s="16" t="s">
        <v>511</v>
      </c>
      <c r="T105" s="16" t="s">
        <v>511</v>
      </c>
      <c r="U105" s="16" t="s">
        <v>511</v>
      </c>
      <c r="V105" s="16" t="s">
        <v>511</v>
      </c>
      <c r="W105" s="16" t="s">
        <v>511</v>
      </c>
      <c r="X105" s="16" t="s">
        <v>511</v>
      </c>
      <c r="Y105" s="16" t="s">
        <v>511</v>
      </c>
      <c r="Z105" s="16" t="s">
        <v>511</v>
      </c>
      <c r="AA105" s="16" t="s">
        <v>511</v>
      </c>
      <c r="AB105" s="16" t="s">
        <v>511</v>
      </c>
      <c r="AC105" s="16" t="s">
        <v>511</v>
      </c>
      <c r="AD105" s="16" t="s">
        <v>511</v>
      </c>
      <c r="AE105" s="16" t="s">
        <v>511</v>
      </c>
      <c r="AF105" s="16" t="s">
        <v>511</v>
      </c>
      <c r="AG105" s="16" t="s">
        <v>511</v>
      </c>
      <c r="AH105" s="16" t="s">
        <v>511</v>
      </c>
      <c r="AI105" s="16" t="s">
        <v>511</v>
      </c>
      <c r="AJ105" s="16" t="s">
        <v>511</v>
      </c>
      <c r="AK105" s="271" t="s">
        <v>868</v>
      </c>
      <c r="AL105" s="271"/>
      <c r="AM105" s="271"/>
      <c r="AN105" s="271"/>
      <c r="AO105" s="271"/>
      <c r="AP105" s="271"/>
      <c r="AQ105" s="271"/>
      <c r="AR105" s="271"/>
      <c r="AS105" s="271" t="s">
        <v>895</v>
      </c>
      <c r="AT105" s="271"/>
      <c r="AU105" s="271"/>
      <c r="AV105" s="271"/>
      <c r="AW105" s="271"/>
      <c r="AX105" s="271"/>
      <c r="AY105" s="271"/>
      <c r="AZ105" s="271"/>
      <c r="BA105" s="271" t="s">
        <v>475</v>
      </c>
      <c r="BB105" s="271"/>
      <c r="BC105" s="271"/>
      <c r="BD105" s="271"/>
      <c r="BE105" s="271"/>
      <c r="BF105" s="271"/>
      <c r="BG105" s="271"/>
      <c r="BH105" s="271" t="s">
        <v>869</v>
      </c>
      <c r="BI105" s="271"/>
      <c r="BJ105" s="271"/>
      <c r="BK105" s="271"/>
      <c r="BL105" s="271"/>
      <c r="BM105" s="271"/>
      <c r="BN105" s="271"/>
      <c r="BO105" s="271"/>
      <c r="BP105" s="16" t="s">
        <v>511</v>
      </c>
      <c r="BQ105" s="16" t="s">
        <v>511</v>
      </c>
      <c r="BR105" s="16" t="s">
        <v>511</v>
      </c>
      <c r="BS105" s="16" t="s">
        <v>511</v>
      </c>
      <c r="BT105" s="16" t="s">
        <v>511</v>
      </c>
      <c r="BU105" s="16" t="s">
        <v>511</v>
      </c>
      <c r="BV105" s="16" t="s">
        <v>511</v>
      </c>
      <c r="BW105" s="16" t="s">
        <v>511</v>
      </c>
      <c r="BX105" s="16" t="s">
        <v>511</v>
      </c>
      <c r="BY105" s="16" t="s">
        <v>511</v>
      </c>
      <c r="BZ105" s="16" t="s">
        <v>511</v>
      </c>
      <c r="CA105" s="16" t="s">
        <v>511</v>
      </c>
      <c r="CB105" s="16" t="s">
        <v>511</v>
      </c>
      <c r="CC105" s="16" t="s">
        <v>511</v>
      </c>
      <c r="CD105" s="16" t="s">
        <v>511</v>
      </c>
      <c r="CE105" s="16" t="s">
        <v>511</v>
      </c>
      <c r="CF105" s="16" t="s">
        <v>511</v>
      </c>
      <c r="CG105" s="16" t="s">
        <v>511</v>
      </c>
      <c r="CH105" s="16" t="s">
        <v>511</v>
      </c>
      <c r="CI105" s="16" t="s">
        <v>511</v>
      </c>
      <c r="CJ105" s="16" t="s">
        <v>511</v>
      </c>
      <c r="CK105" s="16" t="s">
        <v>511</v>
      </c>
      <c r="CL105" s="16" t="s">
        <v>511</v>
      </c>
      <c r="CM105" s="16" t="s">
        <v>511</v>
      </c>
      <c r="CN105" s="16" t="s">
        <v>511</v>
      </c>
      <c r="CO105" s="16" t="s">
        <v>511</v>
      </c>
      <c r="CP105" s="16" t="s">
        <v>511</v>
      </c>
      <c r="CQ105" s="16" t="s">
        <v>511</v>
      </c>
      <c r="CR105" s="16" t="s">
        <v>511</v>
      </c>
      <c r="CS105" s="16" t="s">
        <v>511</v>
      </c>
      <c r="CT105" s="16" t="s">
        <v>511</v>
      </c>
      <c r="CU105" s="16" t="s">
        <v>511</v>
      </c>
      <c r="CV105" s="16" t="s">
        <v>511</v>
      </c>
      <c r="CW105" s="16" t="s">
        <v>511</v>
      </c>
      <c r="CX105" s="16" t="s">
        <v>511</v>
      </c>
      <c r="CY105" s="16" t="s">
        <v>511</v>
      </c>
      <c r="CZ105" s="16" t="s">
        <v>511</v>
      </c>
      <c r="DA105" s="17" t="s">
        <v>511</v>
      </c>
      <c r="DB105" s="16" t="s">
        <v>511</v>
      </c>
      <c r="DC105" s="16" t="s">
        <v>511</v>
      </c>
      <c r="DD105" s="16" t="s">
        <v>511</v>
      </c>
      <c r="DE105" s="16" t="s">
        <v>511</v>
      </c>
      <c r="DF105" s="17" t="s">
        <v>511</v>
      </c>
      <c r="DG105" s="16" t="s">
        <v>511</v>
      </c>
      <c r="DH105" s="16" t="s">
        <v>511</v>
      </c>
      <c r="DI105" s="16" t="s">
        <v>511</v>
      </c>
      <c r="DJ105" s="16" t="s">
        <v>511</v>
      </c>
      <c r="DK105" s="16" t="s">
        <v>511</v>
      </c>
      <c r="DL105" s="16" t="s">
        <v>511</v>
      </c>
      <c r="DM105" s="16" t="s">
        <v>511</v>
      </c>
      <c r="DN105" s="16" t="s">
        <v>511</v>
      </c>
      <c r="DO105" s="16" t="s">
        <v>511</v>
      </c>
      <c r="DP105" s="16" t="s">
        <v>511</v>
      </c>
      <c r="DQ105" s="16" t="s">
        <v>511</v>
      </c>
      <c r="DR105" s="16" t="s">
        <v>511</v>
      </c>
      <c r="DS105" s="16" t="s">
        <v>511</v>
      </c>
      <c r="DT105" s="16" t="s">
        <v>511</v>
      </c>
      <c r="DU105" s="16" t="s">
        <v>511</v>
      </c>
      <c r="DV105" s="16" t="s">
        <v>511</v>
      </c>
      <c r="DW105" s="16" t="s">
        <v>511</v>
      </c>
      <c r="DX105" s="16" t="s">
        <v>511</v>
      </c>
      <c r="DY105" s="16" t="s">
        <v>511</v>
      </c>
      <c r="DZ105" s="16" t="s">
        <v>511</v>
      </c>
      <c r="EA105" s="16" t="s">
        <v>511</v>
      </c>
      <c r="EB105" s="16" t="s">
        <v>511</v>
      </c>
      <c r="EC105" s="16" t="s">
        <v>511</v>
      </c>
      <c r="ED105" s="16" t="s">
        <v>511</v>
      </c>
      <c r="EE105" s="16" t="s">
        <v>511</v>
      </c>
    </row>
    <row r="106" spans="1:143" ht="15" customHeight="1">
      <c r="A106" s="522" t="s">
        <v>509</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510</v>
      </c>
      <c r="AC106" s="201"/>
      <c r="AD106" s="201"/>
      <c r="AE106" s="201"/>
      <c r="AF106" s="201"/>
      <c r="AG106" s="201"/>
      <c r="AH106" s="201"/>
      <c r="AI106" s="201"/>
      <c r="AJ106" s="201"/>
      <c r="AK106" s="200" t="s">
        <v>389</v>
      </c>
      <c r="AL106" s="201"/>
      <c r="AM106" s="201"/>
      <c r="AN106" s="201"/>
      <c r="AO106" s="201"/>
      <c r="AP106" s="201"/>
      <c r="AQ106" s="201"/>
      <c r="AR106" s="202"/>
      <c r="AS106" s="246" t="s">
        <v>390</v>
      </c>
      <c r="AT106" s="1550"/>
      <c r="AU106" s="1550"/>
      <c r="AV106" s="1550"/>
      <c r="AW106" s="1550"/>
      <c r="AX106" s="1550"/>
      <c r="AY106" s="1550"/>
      <c r="AZ106" s="1550"/>
      <c r="BA106" s="1550"/>
      <c r="BB106" s="1550"/>
      <c r="BC106" s="1550"/>
      <c r="BD106" s="1550"/>
      <c r="BE106" s="1550"/>
      <c r="BF106" s="1550"/>
      <c r="BG106" s="1550"/>
      <c r="BH106" s="1550"/>
      <c r="BI106" s="1550"/>
      <c r="BJ106" s="1550"/>
      <c r="BK106" s="1550"/>
      <c r="BL106" s="1550"/>
      <c r="BM106" s="1550"/>
      <c r="BN106" s="1550"/>
      <c r="BO106" s="1551"/>
      <c r="BX106" s="43"/>
      <c r="BY106" s="43"/>
      <c r="BZ106" s="42"/>
      <c r="CA106" s="42"/>
      <c r="CB106" s="42"/>
      <c r="CC106" s="42"/>
      <c r="CD106" s="42"/>
      <c r="CE106" s="42"/>
      <c r="CF106" s="42"/>
      <c r="CG106" s="42"/>
      <c r="CH106" s="42"/>
      <c r="CI106" s="42"/>
      <c r="CJ106" s="27"/>
      <c r="CK106" s="43"/>
      <c r="CL106" s="43"/>
      <c r="CM106" s="43"/>
      <c r="CN106" s="43"/>
      <c r="CO106" s="43"/>
      <c r="CP106" s="43"/>
      <c r="CQ106" s="43"/>
      <c r="CR106" s="27"/>
      <c r="CS106" s="43"/>
      <c r="CT106" s="43"/>
      <c r="CU106" s="43"/>
      <c r="CV106" s="43"/>
      <c r="CW106" s="43"/>
      <c r="CX106" s="43"/>
      <c r="CY106" s="43"/>
      <c r="CZ106" s="43"/>
      <c r="DA106" s="27"/>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2"/>
      <c r="DY106" s="43"/>
      <c r="DZ106" s="43"/>
      <c r="EA106" s="43"/>
      <c r="EB106" s="43"/>
      <c r="EC106" s="43"/>
      <c r="ED106" s="43"/>
      <c r="EE106" s="43"/>
    </row>
    <row r="107" spans="1:143" ht="10.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0"/>
      <c r="AK107" s="219"/>
      <c r="AL107" s="220"/>
      <c r="AM107" s="220"/>
      <c r="AN107" s="220"/>
      <c r="AO107" s="220"/>
      <c r="AP107" s="220"/>
      <c r="AQ107" s="220"/>
      <c r="AR107" s="221"/>
      <c r="AS107" s="200" t="s">
        <v>366</v>
      </c>
      <c r="AT107" s="1456"/>
      <c r="AU107" s="1456"/>
      <c r="AV107" s="1456"/>
      <c r="AW107" s="1456"/>
      <c r="AX107" s="1456"/>
      <c r="AY107" s="1456"/>
      <c r="AZ107" s="1456"/>
      <c r="BA107" s="1456"/>
      <c r="BB107" s="1456"/>
      <c r="BC107" s="1456"/>
      <c r="BD107" s="1456"/>
      <c r="BE107" s="1456"/>
      <c r="BF107" s="1456"/>
      <c r="BG107" s="1457"/>
      <c r="BH107" s="200" t="s">
        <v>391</v>
      </c>
      <c r="BI107" s="201"/>
      <c r="BJ107" s="201"/>
      <c r="BK107" s="201"/>
      <c r="BL107" s="201"/>
      <c r="BM107" s="201"/>
      <c r="BN107" s="201"/>
      <c r="BO107" s="202"/>
      <c r="BX107" s="43"/>
      <c r="BY107" s="43"/>
      <c r="BZ107" s="42"/>
      <c r="CA107" s="42"/>
      <c r="CB107" s="42"/>
      <c r="CC107" s="42"/>
      <c r="CD107" s="42"/>
      <c r="CE107" s="42"/>
      <c r="CF107" s="42"/>
      <c r="CG107" s="42"/>
      <c r="CH107" s="42"/>
      <c r="CI107" s="42"/>
      <c r="CJ107" s="43"/>
      <c r="CK107" s="43"/>
      <c r="CL107" s="43"/>
      <c r="CM107" s="43"/>
      <c r="CN107" s="43"/>
      <c r="CO107" s="43"/>
      <c r="CP107" s="43"/>
      <c r="CQ107" s="43"/>
      <c r="CR107" s="43"/>
      <c r="CS107" s="43"/>
      <c r="CT107" s="43"/>
      <c r="CU107" s="43"/>
      <c r="CV107" s="43"/>
      <c r="CW107" s="43"/>
      <c r="CX107" s="43"/>
      <c r="CY107" s="43"/>
      <c r="CZ107" s="43"/>
      <c r="DA107" s="27"/>
      <c r="DB107" s="43"/>
      <c r="DC107" s="43"/>
      <c r="DD107" s="43"/>
      <c r="DE107" s="43"/>
      <c r="DF107" s="43"/>
      <c r="DG107" s="43"/>
      <c r="DH107" s="43"/>
      <c r="DI107" s="27"/>
      <c r="DJ107" s="43"/>
      <c r="DK107" s="43"/>
      <c r="DL107" s="43"/>
      <c r="DM107" s="43"/>
      <c r="DN107" s="43"/>
      <c r="DO107" s="43"/>
      <c r="DP107" s="27"/>
      <c r="DQ107" s="43"/>
      <c r="DR107" s="43"/>
      <c r="DS107" s="43"/>
      <c r="DT107" s="43"/>
      <c r="DU107" s="43"/>
      <c r="DV107" s="43"/>
      <c r="DW107" s="43"/>
      <c r="DX107" s="43"/>
      <c r="DY107" s="43"/>
      <c r="DZ107" s="43"/>
      <c r="EA107" s="43"/>
      <c r="EB107" s="43"/>
      <c r="EC107" s="43"/>
      <c r="ED107" s="43"/>
      <c r="EE107" s="43"/>
    </row>
    <row r="108" spans="1:143" ht="1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0"/>
      <c r="AK108" s="219"/>
      <c r="AL108" s="220"/>
      <c r="AM108" s="220"/>
      <c r="AN108" s="220"/>
      <c r="AO108" s="220"/>
      <c r="AP108" s="220"/>
      <c r="AQ108" s="220"/>
      <c r="AR108" s="221"/>
      <c r="AS108" s="1500"/>
      <c r="AT108" s="1501"/>
      <c r="AU108" s="1501"/>
      <c r="AV108" s="1501"/>
      <c r="AW108" s="1501"/>
      <c r="AX108" s="1501"/>
      <c r="AY108" s="1501"/>
      <c r="AZ108" s="1501"/>
      <c r="BA108" s="1501"/>
      <c r="BB108" s="1501"/>
      <c r="BC108" s="1501"/>
      <c r="BD108" s="1501"/>
      <c r="BE108" s="1501"/>
      <c r="BF108" s="1501"/>
      <c r="BG108" s="1502"/>
      <c r="BH108" s="219"/>
      <c r="BI108" s="220"/>
      <c r="BJ108" s="220"/>
      <c r="BK108" s="220"/>
      <c r="BL108" s="220"/>
      <c r="BM108" s="220"/>
      <c r="BN108" s="220"/>
      <c r="BO108" s="221"/>
      <c r="BX108" s="43"/>
      <c r="BY108" s="43"/>
      <c r="BZ108" s="42"/>
      <c r="CA108" s="42"/>
      <c r="CB108" s="42"/>
      <c r="CC108" s="42"/>
      <c r="CD108" s="42"/>
      <c r="CE108" s="42"/>
      <c r="CF108" s="42"/>
      <c r="CG108" s="42"/>
      <c r="CH108" s="42"/>
      <c r="CI108" s="42"/>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row>
    <row r="109" spans="1:143" ht="1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0"/>
      <c r="AK109" s="219"/>
      <c r="AL109" s="220"/>
      <c r="AM109" s="220"/>
      <c r="AN109" s="220"/>
      <c r="AO109" s="220"/>
      <c r="AP109" s="220"/>
      <c r="AQ109" s="220"/>
      <c r="AR109" s="221"/>
      <c r="AS109" s="200" t="s">
        <v>392</v>
      </c>
      <c r="AT109" s="1456"/>
      <c r="AU109" s="1456"/>
      <c r="AV109" s="1456"/>
      <c r="AW109" s="1456"/>
      <c r="AX109" s="1456"/>
      <c r="AY109" s="1456"/>
      <c r="AZ109" s="1457"/>
      <c r="BA109" s="200" t="s">
        <v>358</v>
      </c>
      <c r="BB109" s="1456"/>
      <c r="BC109" s="1456"/>
      <c r="BD109" s="1456"/>
      <c r="BE109" s="1456"/>
      <c r="BF109" s="1456"/>
      <c r="BG109" s="1457"/>
      <c r="BH109" s="219"/>
      <c r="BI109" s="220"/>
      <c r="BJ109" s="220"/>
      <c r="BK109" s="220"/>
      <c r="BL109" s="220"/>
      <c r="BM109" s="220"/>
      <c r="BN109" s="220"/>
      <c r="BO109" s="221"/>
      <c r="BX109" s="43"/>
      <c r="BY109" s="43"/>
      <c r="BZ109" s="42"/>
      <c r="CA109" s="42"/>
      <c r="CB109" s="42"/>
      <c r="CC109" s="42"/>
      <c r="CD109" s="42"/>
      <c r="CE109" s="42"/>
      <c r="CF109" s="42"/>
      <c r="CG109" s="42"/>
      <c r="CH109" s="42"/>
      <c r="CI109" s="42"/>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row>
    <row r="110" spans="1:143" ht="1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0"/>
      <c r="AK110" s="219"/>
      <c r="AL110" s="220"/>
      <c r="AM110" s="220"/>
      <c r="AN110" s="220"/>
      <c r="AO110" s="220"/>
      <c r="AP110" s="220"/>
      <c r="AQ110" s="220"/>
      <c r="AR110" s="221"/>
      <c r="AS110" s="1458"/>
      <c r="AT110" s="1503"/>
      <c r="AU110" s="1503"/>
      <c r="AV110" s="1503"/>
      <c r="AW110" s="1503"/>
      <c r="AX110" s="1503"/>
      <c r="AY110" s="1503"/>
      <c r="AZ110" s="1460"/>
      <c r="BA110" s="1458"/>
      <c r="BB110" s="1503"/>
      <c r="BC110" s="1503"/>
      <c r="BD110" s="1503"/>
      <c r="BE110" s="1503"/>
      <c r="BF110" s="1503"/>
      <c r="BG110" s="1460"/>
      <c r="BH110" s="219"/>
      <c r="BI110" s="220"/>
      <c r="BJ110" s="220"/>
      <c r="BK110" s="220"/>
      <c r="BL110" s="220"/>
      <c r="BM110" s="220"/>
      <c r="BN110" s="220"/>
      <c r="BO110" s="221"/>
      <c r="BX110" s="43"/>
      <c r="BY110" s="43"/>
      <c r="BZ110" s="42"/>
      <c r="CA110" s="42"/>
      <c r="CB110" s="42"/>
      <c r="CC110" s="42"/>
      <c r="CD110" s="42"/>
      <c r="CE110" s="42"/>
      <c r="CF110" s="42"/>
      <c r="CG110" s="42"/>
      <c r="CH110" s="42"/>
      <c r="CI110" s="42"/>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row>
    <row r="111" spans="1:143" ht="1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219"/>
      <c r="AC111" s="220"/>
      <c r="AD111" s="220"/>
      <c r="AE111" s="220"/>
      <c r="AF111" s="220"/>
      <c r="AG111" s="220"/>
      <c r="AH111" s="220"/>
      <c r="AI111" s="220"/>
      <c r="AJ111" s="220"/>
      <c r="AK111" s="535" t="s">
        <v>669</v>
      </c>
      <c r="AL111" s="536"/>
      <c r="AM111" s="536"/>
      <c r="AN111" s="536"/>
      <c r="AO111" s="536"/>
      <c r="AP111" s="536"/>
      <c r="AQ111" s="536"/>
      <c r="AR111" s="536"/>
      <c r="AS111" s="535" t="s">
        <v>669</v>
      </c>
      <c r="AT111" s="536"/>
      <c r="AU111" s="536"/>
      <c r="AV111" s="536"/>
      <c r="AW111" s="536"/>
      <c r="AX111" s="536"/>
      <c r="AY111" s="536"/>
      <c r="AZ111" s="536"/>
      <c r="BA111" s="535" t="s">
        <v>669</v>
      </c>
      <c r="BB111" s="536"/>
      <c r="BC111" s="536"/>
      <c r="BD111" s="536"/>
      <c r="BE111" s="536"/>
      <c r="BF111" s="536"/>
      <c r="BG111" s="536"/>
      <c r="BH111" s="535" t="s">
        <v>669</v>
      </c>
      <c r="BI111" s="536"/>
      <c r="BJ111" s="536"/>
      <c r="BK111" s="536"/>
      <c r="BL111" s="536"/>
      <c r="BM111" s="536"/>
      <c r="BN111" s="536"/>
      <c r="BO111" s="537"/>
      <c r="BX111" s="43"/>
      <c r="BY111" s="43"/>
      <c r="BZ111" s="42"/>
      <c r="CA111" s="42"/>
      <c r="CB111" s="42"/>
      <c r="CC111" s="42"/>
      <c r="CD111" s="42"/>
      <c r="CE111" s="42"/>
      <c r="CF111" s="42"/>
      <c r="CG111" s="42"/>
      <c r="CH111" s="42"/>
      <c r="CI111" s="42"/>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row>
    <row r="112" spans="1:143" ht="21.75" customHeight="1">
      <c r="A112" s="433" t="s">
        <v>671</v>
      </c>
      <c r="B112" s="547"/>
      <c r="C112" s="547"/>
      <c r="D112" s="547"/>
      <c r="E112" s="547"/>
      <c r="F112" s="556"/>
      <c r="G112" s="245" t="s">
        <v>672</v>
      </c>
      <c r="H112" s="246"/>
      <c r="I112" s="246"/>
      <c r="J112" s="246"/>
      <c r="K112" s="246"/>
      <c r="L112" s="246"/>
      <c r="M112" s="246"/>
      <c r="N112" s="246"/>
      <c r="O112" s="246"/>
      <c r="P112" s="246"/>
      <c r="Q112" s="246"/>
      <c r="R112" s="246"/>
      <c r="S112" s="246"/>
      <c r="T112" s="246"/>
      <c r="U112" s="246"/>
      <c r="V112" s="246"/>
      <c r="W112" s="246"/>
      <c r="X112" s="246"/>
      <c r="Y112" s="246"/>
      <c r="Z112" s="246"/>
      <c r="AA112" s="513"/>
      <c r="AB112" s="747">
        <v>0</v>
      </c>
      <c r="AC112" s="748"/>
      <c r="AD112" s="749"/>
      <c r="AE112" s="753">
        <v>1</v>
      </c>
      <c r="AF112" s="748"/>
      <c r="AG112" s="749"/>
      <c r="AH112" s="753">
        <v>3</v>
      </c>
      <c r="AI112" s="748"/>
      <c r="AJ112" s="748"/>
      <c r="AK112" s="1504"/>
      <c r="AL112" s="605"/>
      <c r="AM112" s="605"/>
      <c r="AN112" s="605"/>
      <c r="AO112" s="605"/>
      <c r="AP112" s="605"/>
      <c r="AQ112" s="605"/>
      <c r="AR112" s="605"/>
      <c r="AS112" s="1447">
        <v>74460</v>
      </c>
      <c r="AT112" s="605"/>
      <c r="AU112" s="605"/>
      <c r="AV112" s="605"/>
      <c r="AW112" s="605"/>
      <c r="AX112" s="605"/>
      <c r="AY112" s="605"/>
      <c r="AZ112" s="605"/>
      <c r="BA112" s="1504">
        <v>18</v>
      </c>
      <c r="BB112" s="605"/>
      <c r="BC112" s="605"/>
      <c r="BD112" s="605"/>
      <c r="BE112" s="605"/>
      <c r="BF112" s="605"/>
      <c r="BG112" s="605"/>
      <c r="BH112" s="347">
        <f t="shared" ref="BH112:BH126" si="2">SUM(AS112:BG112)</f>
        <v>74478</v>
      </c>
      <c r="BI112" s="605"/>
      <c r="BJ112" s="605"/>
      <c r="BK112" s="605"/>
      <c r="BL112" s="605"/>
      <c r="BM112" s="605"/>
      <c r="BN112" s="605"/>
      <c r="BO112" s="628"/>
      <c r="DA112" s="16"/>
      <c r="DF112" s="16"/>
    </row>
    <row r="113" spans="1:110" ht="15" customHeight="1">
      <c r="A113" s="550"/>
      <c r="B113" s="557"/>
      <c r="C113" s="557"/>
      <c r="D113" s="557"/>
      <c r="E113" s="557"/>
      <c r="F113" s="558"/>
      <c r="G113" s="245" t="s">
        <v>673</v>
      </c>
      <c r="H113" s="246"/>
      <c r="I113" s="246"/>
      <c r="J113" s="246"/>
      <c r="K113" s="246"/>
      <c r="L113" s="246"/>
      <c r="M113" s="246"/>
      <c r="N113" s="246"/>
      <c r="O113" s="246"/>
      <c r="P113" s="246"/>
      <c r="Q113" s="246"/>
      <c r="R113" s="246"/>
      <c r="S113" s="246"/>
      <c r="T113" s="246"/>
      <c r="U113" s="246"/>
      <c r="V113" s="246"/>
      <c r="W113" s="246"/>
      <c r="X113" s="246"/>
      <c r="Y113" s="246"/>
      <c r="Z113" s="246"/>
      <c r="AA113" s="513"/>
      <c r="AB113" s="751">
        <v>0</v>
      </c>
      <c r="AC113" s="745"/>
      <c r="AD113" s="746"/>
      <c r="AE113" s="744">
        <v>2</v>
      </c>
      <c r="AF113" s="745"/>
      <c r="AG113" s="746"/>
      <c r="AH113" s="744">
        <v>3</v>
      </c>
      <c r="AI113" s="745"/>
      <c r="AJ113" s="745"/>
      <c r="AK113" s="1511"/>
      <c r="AL113" s="619"/>
      <c r="AM113" s="619"/>
      <c r="AN113" s="619"/>
      <c r="AO113" s="619"/>
      <c r="AP113" s="619"/>
      <c r="AQ113" s="619"/>
      <c r="AR113" s="619"/>
      <c r="AS113" s="1448">
        <v>25147</v>
      </c>
      <c r="AT113" s="619"/>
      <c r="AU113" s="619"/>
      <c r="AV113" s="619"/>
      <c r="AW113" s="619"/>
      <c r="AX113" s="619"/>
      <c r="AY113" s="619"/>
      <c r="AZ113" s="619"/>
      <c r="BA113" s="1511">
        <v>75</v>
      </c>
      <c r="BB113" s="619"/>
      <c r="BC113" s="619"/>
      <c r="BD113" s="619"/>
      <c r="BE113" s="619"/>
      <c r="BF113" s="619"/>
      <c r="BG113" s="619"/>
      <c r="BH113" s="330">
        <f t="shared" si="2"/>
        <v>25222</v>
      </c>
      <c r="BI113" s="619"/>
      <c r="BJ113" s="619"/>
      <c r="BK113" s="619"/>
      <c r="BL113" s="619"/>
      <c r="BM113" s="619"/>
      <c r="BN113" s="619"/>
      <c r="BO113" s="629"/>
      <c r="DA113" s="16"/>
      <c r="DF113" s="16"/>
    </row>
    <row r="114" spans="1:110" ht="15" customHeight="1">
      <c r="A114" s="550"/>
      <c r="B114" s="557"/>
      <c r="C114" s="557"/>
      <c r="D114" s="557"/>
      <c r="E114" s="557"/>
      <c r="F114" s="558"/>
      <c r="G114" s="245" t="s">
        <v>674</v>
      </c>
      <c r="H114" s="246"/>
      <c r="I114" s="246"/>
      <c r="J114" s="246"/>
      <c r="K114" s="246"/>
      <c r="L114" s="246"/>
      <c r="M114" s="246"/>
      <c r="N114" s="246"/>
      <c r="O114" s="246"/>
      <c r="P114" s="246"/>
      <c r="Q114" s="246"/>
      <c r="R114" s="246"/>
      <c r="S114" s="246"/>
      <c r="T114" s="246"/>
      <c r="U114" s="246"/>
      <c r="V114" s="246"/>
      <c r="W114" s="246"/>
      <c r="X114" s="246"/>
      <c r="Y114" s="246"/>
      <c r="Z114" s="246"/>
      <c r="AA114" s="513"/>
      <c r="AB114" s="751">
        <v>0</v>
      </c>
      <c r="AC114" s="745"/>
      <c r="AD114" s="746"/>
      <c r="AE114" s="744">
        <v>3</v>
      </c>
      <c r="AF114" s="745"/>
      <c r="AG114" s="746"/>
      <c r="AH114" s="744">
        <v>3</v>
      </c>
      <c r="AI114" s="745"/>
      <c r="AJ114" s="745"/>
      <c r="AK114" s="1511"/>
      <c r="AL114" s="619"/>
      <c r="AM114" s="619"/>
      <c r="AN114" s="619"/>
      <c r="AO114" s="619"/>
      <c r="AP114" s="619"/>
      <c r="AQ114" s="619"/>
      <c r="AR114" s="619"/>
      <c r="AS114" s="1511">
        <v>23240</v>
      </c>
      <c r="AT114" s="619"/>
      <c r="AU114" s="619"/>
      <c r="AV114" s="619"/>
      <c r="AW114" s="619"/>
      <c r="AX114" s="619"/>
      <c r="AY114" s="619"/>
      <c r="AZ114" s="619"/>
      <c r="BA114" s="1511">
        <v>72</v>
      </c>
      <c r="BB114" s="619"/>
      <c r="BC114" s="619"/>
      <c r="BD114" s="619"/>
      <c r="BE114" s="619"/>
      <c r="BF114" s="619"/>
      <c r="BG114" s="619"/>
      <c r="BH114" s="330">
        <f t="shared" si="2"/>
        <v>23312</v>
      </c>
      <c r="BI114" s="619"/>
      <c r="BJ114" s="619"/>
      <c r="BK114" s="619"/>
      <c r="BL114" s="619"/>
      <c r="BM114" s="619"/>
      <c r="BN114" s="619"/>
      <c r="BO114" s="629"/>
      <c r="DA114" s="16"/>
      <c r="DF114" s="16"/>
    </row>
    <row r="115" spans="1:110" ht="15" customHeight="1">
      <c r="A115" s="550"/>
      <c r="B115" s="557"/>
      <c r="C115" s="557"/>
      <c r="D115" s="557"/>
      <c r="E115" s="557"/>
      <c r="F115" s="558"/>
      <c r="G115" s="245" t="s">
        <v>675</v>
      </c>
      <c r="H115" s="246"/>
      <c r="I115" s="246"/>
      <c r="J115" s="246"/>
      <c r="K115" s="246"/>
      <c r="L115" s="246"/>
      <c r="M115" s="246"/>
      <c r="N115" s="246"/>
      <c r="O115" s="246"/>
      <c r="P115" s="246"/>
      <c r="Q115" s="246"/>
      <c r="R115" s="246"/>
      <c r="S115" s="246"/>
      <c r="T115" s="246"/>
      <c r="U115" s="246"/>
      <c r="V115" s="246"/>
      <c r="W115" s="246"/>
      <c r="X115" s="246"/>
      <c r="Y115" s="246"/>
      <c r="Z115" s="246"/>
      <c r="AA115" s="513"/>
      <c r="AB115" s="751">
        <v>0</v>
      </c>
      <c r="AC115" s="745"/>
      <c r="AD115" s="746"/>
      <c r="AE115" s="744">
        <v>4</v>
      </c>
      <c r="AF115" s="745"/>
      <c r="AG115" s="746"/>
      <c r="AH115" s="744">
        <v>3</v>
      </c>
      <c r="AI115" s="745"/>
      <c r="AJ115" s="745"/>
      <c r="AK115" s="1511"/>
      <c r="AL115" s="619"/>
      <c r="AM115" s="619"/>
      <c r="AN115" s="619"/>
      <c r="AO115" s="619"/>
      <c r="AP115" s="619"/>
      <c r="AQ115" s="619"/>
      <c r="AR115" s="619"/>
      <c r="AS115" s="1511">
        <v>16621</v>
      </c>
      <c r="AT115" s="619"/>
      <c r="AU115" s="619"/>
      <c r="AV115" s="619"/>
      <c r="AW115" s="619"/>
      <c r="AX115" s="619"/>
      <c r="AY115" s="619"/>
      <c r="AZ115" s="619"/>
      <c r="BA115" s="1511">
        <v>314</v>
      </c>
      <c r="BB115" s="619"/>
      <c r="BC115" s="619"/>
      <c r="BD115" s="619"/>
      <c r="BE115" s="619"/>
      <c r="BF115" s="619"/>
      <c r="BG115" s="619"/>
      <c r="BH115" s="330">
        <f t="shared" si="2"/>
        <v>16935</v>
      </c>
      <c r="BI115" s="619"/>
      <c r="BJ115" s="619"/>
      <c r="BK115" s="619"/>
      <c r="BL115" s="619"/>
      <c r="BM115" s="619"/>
      <c r="BN115" s="619"/>
      <c r="BO115" s="629"/>
      <c r="DA115" s="16"/>
      <c r="DF115" s="16"/>
    </row>
    <row r="116" spans="1:110" ht="15" customHeight="1">
      <c r="A116" s="550"/>
      <c r="B116" s="557"/>
      <c r="C116" s="557"/>
      <c r="D116" s="557"/>
      <c r="E116" s="557"/>
      <c r="F116" s="558"/>
      <c r="G116" s="245" t="s">
        <v>676</v>
      </c>
      <c r="H116" s="246"/>
      <c r="I116" s="246"/>
      <c r="J116" s="246"/>
      <c r="K116" s="246"/>
      <c r="L116" s="246"/>
      <c r="M116" s="246"/>
      <c r="N116" s="246"/>
      <c r="O116" s="246"/>
      <c r="P116" s="246"/>
      <c r="Q116" s="246"/>
      <c r="R116" s="246"/>
      <c r="S116" s="246"/>
      <c r="T116" s="246"/>
      <c r="U116" s="246"/>
      <c r="V116" s="246"/>
      <c r="W116" s="246"/>
      <c r="X116" s="246"/>
      <c r="Y116" s="246"/>
      <c r="Z116" s="246"/>
      <c r="AA116" s="513"/>
      <c r="AB116" s="751">
        <v>0</v>
      </c>
      <c r="AC116" s="745"/>
      <c r="AD116" s="746"/>
      <c r="AE116" s="744">
        <v>5</v>
      </c>
      <c r="AF116" s="745"/>
      <c r="AG116" s="746"/>
      <c r="AH116" s="744">
        <v>3</v>
      </c>
      <c r="AI116" s="745"/>
      <c r="AJ116" s="745"/>
      <c r="AK116" s="1511"/>
      <c r="AL116" s="619"/>
      <c r="AM116" s="619"/>
      <c r="AN116" s="619"/>
      <c r="AO116" s="619"/>
      <c r="AP116" s="619"/>
      <c r="AQ116" s="619"/>
      <c r="AR116" s="619"/>
      <c r="AS116" s="1511">
        <v>13831</v>
      </c>
      <c r="AT116" s="619"/>
      <c r="AU116" s="619"/>
      <c r="AV116" s="619"/>
      <c r="AW116" s="619"/>
      <c r="AX116" s="619"/>
      <c r="AY116" s="619"/>
      <c r="AZ116" s="619"/>
      <c r="BA116" s="1511"/>
      <c r="BB116" s="619"/>
      <c r="BC116" s="619"/>
      <c r="BD116" s="619"/>
      <c r="BE116" s="619"/>
      <c r="BF116" s="619"/>
      <c r="BG116" s="619"/>
      <c r="BH116" s="330">
        <f t="shared" si="2"/>
        <v>13831</v>
      </c>
      <c r="BI116" s="619"/>
      <c r="BJ116" s="619"/>
      <c r="BK116" s="619"/>
      <c r="BL116" s="619"/>
      <c r="BM116" s="619"/>
      <c r="BN116" s="619"/>
      <c r="BO116" s="629"/>
      <c r="DA116" s="16"/>
      <c r="DF116" s="16"/>
    </row>
    <row r="117" spans="1:110" ht="15" customHeight="1">
      <c r="A117" s="550"/>
      <c r="B117" s="557"/>
      <c r="C117" s="557"/>
      <c r="D117" s="557"/>
      <c r="E117" s="557"/>
      <c r="F117" s="558"/>
      <c r="G117" s="245" t="s">
        <v>677</v>
      </c>
      <c r="H117" s="246"/>
      <c r="I117" s="246"/>
      <c r="J117" s="246"/>
      <c r="K117" s="246"/>
      <c r="L117" s="246"/>
      <c r="M117" s="246"/>
      <c r="N117" s="246"/>
      <c r="O117" s="246"/>
      <c r="P117" s="246"/>
      <c r="Q117" s="246"/>
      <c r="R117" s="246"/>
      <c r="S117" s="246"/>
      <c r="T117" s="246"/>
      <c r="U117" s="246"/>
      <c r="V117" s="246"/>
      <c r="W117" s="246"/>
      <c r="X117" s="246"/>
      <c r="Y117" s="246"/>
      <c r="Z117" s="246"/>
      <c r="AA117" s="513"/>
      <c r="AB117" s="751">
        <v>0</v>
      </c>
      <c r="AC117" s="745"/>
      <c r="AD117" s="746"/>
      <c r="AE117" s="744">
        <v>6</v>
      </c>
      <c r="AF117" s="745"/>
      <c r="AG117" s="746"/>
      <c r="AH117" s="744">
        <v>3</v>
      </c>
      <c r="AI117" s="745"/>
      <c r="AJ117" s="745"/>
      <c r="AK117" s="1511"/>
      <c r="AL117" s="619"/>
      <c r="AM117" s="619"/>
      <c r="AN117" s="619"/>
      <c r="AO117" s="619"/>
      <c r="AP117" s="619"/>
      <c r="AQ117" s="619"/>
      <c r="AR117" s="619"/>
      <c r="AS117" s="1511">
        <v>19057</v>
      </c>
      <c r="AT117" s="619"/>
      <c r="AU117" s="619"/>
      <c r="AV117" s="619"/>
      <c r="AW117" s="619"/>
      <c r="AX117" s="619"/>
      <c r="AY117" s="619"/>
      <c r="AZ117" s="619"/>
      <c r="BA117" s="1511"/>
      <c r="BB117" s="619"/>
      <c r="BC117" s="619"/>
      <c r="BD117" s="619"/>
      <c r="BE117" s="619"/>
      <c r="BF117" s="619"/>
      <c r="BG117" s="619"/>
      <c r="BH117" s="330">
        <f t="shared" si="2"/>
        <v>19057</v>
      </c>
      <c r="BI117" s="619"/>
      <c r="BJ117" s="619"/>
      <c r="BK117" s="619"/>
      <c r="BL117" s="619"/>
      <c r="BM117" s="619"/>
      <c r="BN117" s="619"/>
      <c r="BO117" s="629"/>
      <c r="DA117" s="16"/>
      <c r="DF117" s="16"/>
    </row>
    <row r="118" spans="1:110" ht="15" customHeight="1">
      <c r="A118" s="550"/>
      <c r="B118" s="557"/>
      <c r="C118" s="557"/>
      <c r="D118" s="557"/>
      <c r="E118" s="557"/>
      <c r="F118" s="558"/>
      <c r="G118" s="245" t="s">
        <v>678</v>
      </c>
      <c r="H118" s="246"/>
      <c r="I118" s="246"/>
      <c r="J118" s="246"/>
      <c r="K118" s="246"/>
      <c r="L118" s="246"/>
      <c r="M118" s="246"/>
      <c r="N118" s="246"/>
      <c r="O118" s="246"/>
      <c r="P118" s="246"/>
      <c r="Q118" s="246"/>
      <c r="R118" s="246"/>
      <c r="S118" s="246"/>
      <c r="T118" s="246"/>
      <c r="U118" s="246"/>
      <c r="V118" s="246"/>
      <c r="W118" s="246"/>
      <c r="X118" s="246"/>
      <c r="Y118" s="246"/>
      <c r="Z118" s="246"/>
      <c r="AA118" s="513"/>
      <c r="AB118" s="751">
        <v>0</v>
      </c>
      <c r="AC118" s="745"/>
      <c r="AD118" s="746"/>
      <c r="AE118" s="744">
        <v>7</v>
      </c>
      <c r="AF118" s="745"/>
      <c r="AG118" s="746"/>
      <c r="AH118" s="744">
        <v>3</v>
      </c>
      <c r="AI118" s="745"/>
      <c r="AJ118" s="745"/>
      <c r="AK118" s="1511"/>
      <c r="AL118" s="619"/>
      <c r="AM118" s="619"/>
      <c r="AN118" s="619"/>
      <c r="AO118" s="619"/>
      <c r="AP118" s="619"/>
      <c r="AQ118" s="619"/>
      <c r="AR118" s="619"/>
      <c r="AS118" s="1511">
        <v>10881</v>
      </c>
      <c r="AT118" s="619"/>
      <c r="AU118" s="619"/>
      <c r="AV118" s="619"/>
      <c r="AW118" s="619"/>
      <c r="AX118" s="619"/>
      <c r="AY118" s="619"/>
      <c r="AZ118" s="619"/>
      <c r="BA118" s="1511"/>
      <c r="BB118" s="619"/>
      <c r="BC118" s="619"/>
      <c r="BD118" s="619"/>
      <c r="BE118" s="619"/>
      <c r="BF118" s="619"/>
      <c r="BG118" s="619"/>
      <c r="BH118" s="330">
        <f t="shared" si="2"/>
        <v>10881</v>
      </c>
      <c r="BI118" s="619"/>
      <c r="BJ118" s="619"/>
      <c r="BK118" s="619"/>
      <c r="BL118" s="619"/>
      <c r="BM118" s="619"/>
      <c r="BN118" s="619"/>
      <c r="BO118" s="629"/>
      <c r="DA118" s="16"/>
      <c r="DF118" s="16"/>
    </row>
    <row r="119" spans="1:110" ht="15" customHeight="1">
      <c r="A119" s="550"/>
      <c r="B119" s="557"/>
      <c r="C119" s="557"/>
      <c r="D119" s="557"/>
      <c r="E119" s="557"/>
      <c r="F119" s="558"/>
      <c r="G119" s="245" t="s">
        <v>679</v>
      </c>
      <c r="H119" s="246"/>
      <c r="I119" s="246"/>
      <c r="J119" s="246"/>
      <c r="K119" s="246"/>
      <c r="L119" s="246"/>
      <c r="M119" s="246"/>
      <c r="N119" s="246"/>
      <c r="O119" s="246"/>
      <c r="P119" s="246"/>
      <c r="Q119" s="246"/>
      <c r="R119" s="246"/>
      <c r="S119" s="246"/>
      <c r="T119" s="246"/>
      <c r="U119" s="246"/>
      <c r="V119" s="246"/>
      <c r="W119" s="246"/>
      <c r="X119" s="246"/>
      <c r="Y119" s="246"/>
      <c r="Z119" s="246"/>
      <c r="AA119" s="513"/>
      <c r="AB119" s="751">
        <v>0</v>
      </c>
      <c r="AC119" s="745"/>
      <c r="AD119" s="746"/>
      <c r="AE119" s="744">
        <v>8</v>
      </c>
      <c r="AF119" s="745"/>
      <c r="AG119" s="746"/>
      <c r="AH119" s="744">
        <v>3</v>
      </c>
      <c r="AI119" s="745"/>
      <c r="AJ119" s="745"/>
      <c r="AK119" s="1511"/>
      <c r="AL119" s="619"/>
      <c r="AM119" s="619"/>
      <c r="AN119" s="619"/>
      <c r="AO119" s="619"/>
      <c r="AP119" s="619"/>
      <c r="AQ119" s="619"/>
      <c r="AR119" s="619"/>
      <c r="AS119" s="1511">
        <v>17108</v>
      </c>
      <c r="AT119" s="619"/>
      <c r="AU119" s="619"/>
      <c r="AV119" s="619"/>
      <c r="AW119" s="619"/>
      <c r="AX119" s="619"/>
      <c r="AY119" s="619"/>
      <c r="AZ119" s="619"/>
      <c r="BA119" s="1511"/>
      <c r="BB119" s="619"/>
      <c r="BC119" s="619"/>
      <c r="BD119" s="619"/>
      <c r="BE119" s="619"/>
      <c r="BF119" s="619"/>
      <c r="BG119" s="619"/>
      <c r="BH119" s="330">
        <f t="shared" si="2"/>
        <v>17108</v>
      </c>
      <c r="BI119" s="619"/>
      <c r="BJ119" s="619"/>
      <c r="BK119" s="619"/>
      <c r="BL119" s="619"/>
      <c r="BM119" s="619"/>
      <c r="BN119" s="619"/>
      <c r="BO119" s="629"/>
      <c r="DA119" s="16"/>
      <c r="DF119" s="16"/>
    </row>
    <row r="120" spans="1:110" ht="15" customHeight="1">
      <c r="A120" s="550"/>
      <c r="B120" s="557"/>
      <c r="C120" s="557"/>
      <c r="D120" s="557"/>
      <c r="E120" s="557"/>
      <c r="F120" s="558"/>
      <c r="G120" s="245" t="s">
        <v>680</v>
      </c>
      <c r="H120" s="246"/>
      <c r="I120" s="246"/>
      <c r="J120" s="246"/>
      <c r="K120" s="246"/>
      <c r="L120" s="246"/>
      <c r="M120" s="246"/>
      <c r="N120" s="246"/>
      <c r="O120" s="246"/>
      <c r="P120" s="246"/>
      <c r="Q120" s="246"/>
      <c r="R120" s="246"/>
      <c r="S120" s="246"/>
      <c r="T120" s="246"/>
      <c r="U120" s="246"/>
      <c r="V120" s="246"/>
      <c r="W120" s="246"/>
      <c r="X120" s="246"/>
      <c r="Y120" s="246"/>
      <c r="Z120" s="246"/>
      <c r="AA120" s="513"/>
      <c r="AB120" s="751">
        <v>0</v>
      </c>
      <c r="AC120" s="745"/>
      <c r="AD120" s="746"/>
      <c r="AE120" s="744">
        <v>9</v>
      </c>
      <c r="AF120" s="745"/>
      <c r="AG120" s="746"/>
      <c r="AH120" s="744">
        <v>3</v>
      </c>
      <c r="AI120" s="745"/>
      <c r="AJ120" s="745"/>
      <c r="AK120" s="1511"/>
      <c r="AL120" s="619"/>
      <c r="AM120" s="619"/>
      <c r="AN120" s="619"/>
      <c r="AO120" s="619"/>
      <c r="AP120" s="619"/>
      <c r="AQ120" s="619"/>
      <c r="AR120" s="619"/>
      <c r="AS120" s="1511">
        <v>184164</v>
      </c>
      <c r="AT120" s="619"/>
      <c r="AU120" s="619"/>
      <c r="AV120" s="619"/>
      <c r="AW120" s="619"/>
      <c r="AX120" s="619"/>
      <c r="AY120" s="619"/>
      <c r="AZ120" s="619"/>
      <c r="BA120" s="1511"/>
      <c r="BB120" s="619"/>
      <c r="BC120" s="619"/>
      <c r="BD120" s="619"/>
      <c r="BE120" s="619"/>
      <c r="BF120" s="619"/>
      <c r="BG120" s="619"/>
      <c r="BH120" s="330">
        <f t="shared" si="2"/>
        <v>184164</v>
      </c>
      <c r="BI120" s="619"/>
      <c r="BJ120" s="619"/>
      <c r="BK120" s="619"/>
      <c r="BL120" s="619"/>
      <c r="BM120" s="619"/>
      <c r="BN120" s="619"/>
      <c r="BO120" s="629"/>
      <c r="DA120" s="16"/>
      <c r="DF120" s="16"/>
    </row>
    <row r="121" spans="1:110" ht="21.75" customHeight="1">
      <c r="A121" s="550"/>
      <c r="B121" s="557"/>
      <c r="C121" s="557"/>
      <c r="D121" s="557"/>
      <c r="E121" s="557"/>
      <c r="F121" s="558"/>
      <c r="G121" s="245" t="s">
        <v>681</v>
      </c>
      <c r="H121" s="246"/>
      <c r="I121" s="246"/>
      <c r="J121" s="246"/>
      <c r="K121" s="246"/>
      <c r="L121" s="246"/>
      <c r="M121" s="246"/>
      <c r="N121" s="246"/>
      <c r="O121" s="246"/>
      <c r="P121" s="246"/>
      <c r="Q121" s="246"/>
      <c r="R121" s="246"/>
      <c r="S121" s="246"/>
      <c r="T121" s="246"/>
      <c r="U121" s="246"/>
      <c r="V121" s="246"/>
      <c r="W121" s="246"/>
      <c r="X121" s="246"/>
      <c r="Y121" s="246"/>
      <c r="Z121" s="246"/>
      <c r="AA121" s="513"/>
      <c r="AB121" s="751">
        <v>1</v>
      </c>
      <c r="AC121" s="745"/>
      <c r="AD121" s="746"/>
      <c r="AE121" s="744">
        <v>0</v>
      </c>
      <c r="AF121" s="745"/>
      <c r="AG121" s="746"/>
      <c r="AH121" s="744">
        <v>3</v>
      </c>
      <c r="AI121" s="745"/>
      <c r="AJ121" s="745"/>
      <c r="AK121" s="330">
        <f>SUM(AK112:AR120)</f>
        <v>0</v>
      </c>
      <c r="AL121" s="331"/>
      <c r="AM121" s="331"/>
      <c r="AN121" s="331"/>
      <c r="AO121" s="331"/>
      <c r="AP121" s="331"/>
      <c r="AQ121" s="331"/>
      <c r="AR121" s="331"/>
      <c r="AS121" s="330">
        <f>SUM(AS112:AZ120)</f>
        <v>384509</v>
      </c>
      <c r="AT121" s="619"/>
      <c r="AU121" s="619"/>
      <c r="AV121" s="619"/>
      <c r="AW121" s="619"/>
      <c r="AX121" s="619"/>
      <c r="AY121" s="619"/>
      <c r="AZ121" s="619"/>
      <c r="BA121" s="330">
        <f>SUM(BA112:BG120)</f>
        <v>479</v>
      </c>
      <c r="BB121" s="619"/>
      <c r="BC121" s="619"/>
      <c r="BD121" s="619"/>
      <c r="BE121" s="619"/>
      <c r="BF121" s="619"/>
      <c r="BG121" s="619"/>
      <c r="BH121" s="330">
        <f t="shared" si="2"/>
        <v>384988</v>
      </c>
      <c r="BI121" s="619"/>
      <c r="BJ121" s="619"/>
      <c r="BK121" s="619"/>
      <c r="BL121" s="619"/>
      <c r="BM121" s="619"/>
      <c r="BN121" s="619"/>
      <c r="BO121" s="629"/>
      <c r="DA121" s="16"/>
      <c r="DF121" s="16"/>
    </row>
    <row r="122" spans="1:110" ht="21.75" customHeight="1">
      <c r="A122" s="550"/>
      <c r="B122" s="557"/>
      <c r="C122" s="557"/>
      <c r="D122" s="557"/>
      <c r="E122" s="557"/>
      <c r="F122" s="558"/>
      <c r="G122" s="245" t="s">
        <v>682</v>
      </c>
      <c r="H122" s="246"/>
      <c r="I122" s="246"/>
      <c r="J122" s="246"/>
      <c r="K122" s="246"/>
      <c r="L122" s="246"/>
      <c r="M122" s="246"/>
      <c r="N122" s="246"/>
      <c r="O122" s="246"/>
      <c r="P122" s="246"/>
      <c r="Q122" s="246"/>
      <c r="R122" s="246"/>
      <c r="S122" s="246"/>
      <c r="T122" s="246"/>
      <c r="U122" s="246"/>
      <c r="V122" s="246"/>
      <c r="W122" s="246"/>
      <c r="X122" s="246"/>
      <c r="Y122" s="246"/>
      <c r="Z122" s="246"/>
      <c r="AA122" s="513"/>
      <c r="AB122" s="751">
        <v>1</v>
      </c>
      <c r="AC122" s="745"/>
      <c r="AD122" s="746"/>
      <c r="AE122" s="744">
        <v>1</v>
      </c>
      <c r="AF122" s="745"/>
      <c r="AG122" s="746"/>
      <c r="AH122" s="744">
        <v>3</v>
      </c>
      <c r="AI122" s="745"/>
      <c r="AJ122" s="745"/>
      <c r="AK122" s="1511"/>
      <c r="AL122" s="619"/>
      <c r="AM122" s="619"/>
      <c r="AN122" s="619"/>
      <c r="AO122" s="619"/>
      <c r="AP122" s="619"/>
      <c r="AQ122" s="619"/>
      <c r="AR122" s="619"/>
      <c r="AS122" s="1511">
        <v>82635</v>
      </c>
      <c r="AT122" s="619"/>
      <c r="AU122" s="619"/>
      <c r="AV122" s="619"/>
      <c r="AW122" s="619"/>
      <c r="AX122" s="619"/>
      <c r="AY122" s="619"/>
      <c r="AZ122" s="619"/>
      <c r="BA122" s="1511">
        <v>185</v>
      </c>
      <c r="BB122" s="619"/>
      <c r="BC122" s="619"/>
      <c r="BD122" s="619"/>
      <c r="BE122" s="619"/>
      <c r="BF122" s="619"/>
      <c r="BG122" s="619"/>
      <c r="BH122" s="330">
        <f t="shared" si="2"/>
        <v>82820</v>
      </c>
      <c r="BI122" s="619"/>
      <c r="BJ122" s="619"/>
      <c r="BK122" s="619"/>
      <c r="BL122" s="619"/>
      <c r="BM122" s="619"/>
      <c r="BN122" s="619"/>
      <c r="BO122" s="629"/>
      <c r="DA122" s="16"/>
      <c r="DF122" s="16"/>
    </row>
    <row r="123" spans="1:110" ht="15" customHeight="1">
      <c r="A123" s="550"/>
      <c r="B123" s="557"/>
      <c r="C123" s="557"/>
      <c r="D123" s="557"/>
      <c r="E123" s="557"/>
      <c r="F123" s="558"/>
      <c r="G123" s="245" t="s">
        <v>683</v>
      </c>
      <c r="H123" s="246"/>
      <c r="I123" s="246"/>
      <c r="J123" s="246"/>
      <c r="K123" s="246"/>
      <c r="L123" s="246"/>
      <c r="M123" s="246"/>
      <c r="N123" s="246"/>
      <c r="O123" s="246"/>
      <c r="P123" s="246"/>
      <c r="Q123" s="246"/>
      <c r="R123" s="246"/>
      <c r="S123" s="246"/>
      <c r="T123" s="246"/>
      <c r="U123" s="246"/>
      <c r="V123" s="246"/>
      <c r="W123" s="246"/>
      <c r="X123" s="246"/>
      <c r="Y123" s="246"/>
      <c r="Z123" s="246"/>
      <c r="AA123" s="513"/>
      <c r="AB123" s="751">
        <v>1</v>
      </c>
      <c r="AC123" s="745"/>
      <c r="AD123" s="746"/>
      <c r="AE123" s="744">
        <v>2</v>
      </c>
      <c r="AF123" s="745"/>
      <c r="AG123" s="746"/>
      <c r="AH123" s="744">
        <v>3</v>
      </c>
      <c r="AI123" s="745"/>
      <c r="AJ123" s="745"/>
      <c r="AK123" s="330">
        <f>SUM(AK112:AR114)</f>
        <v>0</v>
      </c>
      <c r="AL123" s="331"/>
      <c r="AM123" s="331"/>
      <c r="AN123" s="331"/>
      <c r="AO123" s="331"/>
      <c r="AP123" s="331"/>
      <c r="AQ123" s="331"/>
      <c r="AR123" s="331"/>
      <c r="AS123" s="330">
        <f>SUM(AS112:AZ114)</f>
        <v>122847</v>
      </c>
      <c r="AT123" s="619"/>
      <c r="AU123" s="619"/>
      <c r="AV123" s="619"/>
      <c r="AW123" s="619"/>
      <c r="AX123" s="619"/>
      <c r="AY123" s="619"/>
      <c r="AZ123" s="619"/>
      <c r="BA123" s="330">
        <f>SUM(BA112:BG114)</f>
        <v>165</v>
      </c>
      <c r="BB123" s="619"/>
      <c r="BC123" s="619"/>
      <c r="BD123" s="619"/>
      <c r="BE123" s="619"/>
      <c r="BF123" s="619"/>
      <c r="BG123" s="619"/>
      <c r="BH123" s="330">
        <f>SUM(AS123:BG123)</f>
        <v>123012</v>
      </c>
      <c r="BI123" s="619"/>
      <c r="BJ123" s="619"/>
      <c r="BK123" s="619"/>
      <c r="BL123" s="619"/>
      <c r="BM123" s="619"/>
      <c r="BN123" s="619"/>
      <c r="BO123" s="629"/>
      <c r="DA123" s="16"/>
      <c r="DF123" s="16"/>
    </row>
    <row r="124" spans="1:110" ht="15" customHeight="1">
      <c r="A124" s="550"/>
      <c r="B124" s="557"/>
      <c r="C124" s="557"/>
      <c r="D124" s="557"/>
      <c r="E124" s="557"/>
      <c r="F124" s="558"/>
      <c r="G124" s="245" t="s">
        <v>687</v>
      </c>
      <c r="H124" s="246"/>
      <c r="I124" s="246"/>
      <c r="J124" s="246"/>
      <c r="K124" s="246"/>
      <c r="L124" s="246"/>
      <c r="M124" s="246"/>
      <c r="N124" s="246"/>
      <c r="O124" s="246"/>
      <c r="P124" s="246"/>
      <c r="Q124" s="246"/>
      <c r="R124" s="246"/>
      <c r="S124" s="246"/>
      <c r="T124" s="246"/>
      <c r="U124" s="246"/>
      <c r="V124" s="246"/>
      <c r="W124" s="246"/>
      <c r="X124" s="246"/>
      <c r="Y124" s="246"/>
      <c r="Z124" s="246"/>
      <c r="AA124" s="513"/>
      <c r="AB124" s="751">
        <v>1</v>
      </c>
      <c r="AC124" s="745"/>
      <c r="AD124" s="746"/>
      <c r="AE124" s="744">
        <v>3</v>
      </c>
      <c r="AF124" s="745"/>
      <c r="AG124" s="746"/>
      <c r="AH124" s="744">
        <v>3</v>
      </c>
      <c r="AI124" s="745"/>
      <c r="AJ124" s="745"/>
      <c r="AK124" s="330">
        <f>SUM(AK115:AR118)</f>
        <v>0</v>
      </c>
      <c r="AL124" s="331"/>
      <c r="AM124" s="331"/>
      <c r="AN124" s="331"/>
      <c r="AO124" s="331"/>
      <c r="AP124" s="331"/>
      <c r="AQ124" s="331"/>
      <c r="AR124" s="331"/>
      <c r="AS124" s="330">
        <f>SUM(AS115:AZ118)</f>
        <v>60390</v>
      </c>
      <c r="AT124" s="619"/>
      <c r="AU124" s="619"/>
      <c r="AV124" s="619"/>
      <c r="AW124" s="619"/>
      <c r="AX124" s="619"/>
      <c r="AY124" s="619"/>
      <c r="AZ124" s="619"/>
      <c r="BA124" s="330">
        <f>SUM(BA115:BG118)</f>
        <v>314</v>
      </c>
      <c r="BB124" s="619"/>
      <c r="BC124" s="619"/>
      <c r="BD124" s="619"/>
      <c r="BE124" s="619"/>
      <c r="BF124" s="619"/>
      <c r="BG124" s="619"/>
      <c r="BH124" s="330">
        <f>SUM(AS124:BG124)</f>
        <v>60704</v>
      </c>
      <c r="BI124" s="619"/>
      <c r="BJ124" s="619"/>
      <c r="BK124" s="619"/>
      <c r="BL124" s="619"/>
      <c r="BM124" s="619"/>
      <c r="BN124" s="619"/>
      <c r="BO124" s="629"/>
      <c r="DA124" s="16"/>
      <c r="DF124" s="16"/>
    </row>
    <row r="125" spans="1:110" ht="15" customHeight="1">
      <c r="A125" s="550"/>
      <c r="B125" s="557"/>
      <c r="C125" s="557"/>
      <c r="D125" s="557"/>
      <c r="E125" s="557"/>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751">
        <v>1</v>
      </c>
      <c r="AC125" s="745"/>
      <c r="AD125" s="746"/>
      <c r="AE125" s="744">
        <v>4</v>
      </c>
      <c r="AF125" s="745"/>
      <c r="AG125" s="746"/>
      <c r="AH125" s="744">
        <v>3</v>
      </c>
      <c r="AI125" s="745"/>
      <c r="AJ125" s="745"/>
      <c r="AK125" s="330">
        <f>AK119</f>
        <v>0</v>
      </c>
      <c r="AL125" s="331"/>
      <c r="AM125" s="331"/>
      <c r="AN125" s="331"/>
      <c r="AO125" s="331"/>
      <c r="AP125" s="331"/>
      <c r="AQ125" s="331"/>
      <c r="AR125" s="331"/>
      <c r="AS125" s="330">
        <f>AS119</f>
        <v>17108</v>
      </c>
      <c r="AT125" s="619"/>
      <c r="AU125" s="619"/>
      <c r="AV125" s="619"/>
      <c r="AW125" s="619"/>
      <c r="AX125" s="619"/>
      <c r="AY125" s="619"/>
      <c r="AZ125" s="619"/>
      <c r="BA125" s="330">
        <f>BA119</f>
        <v>0</v>
      </c>
      <c r="BB125" s="619"/>
      <c r="BC125" s="619"/>
      <c r="BD125" s="619"/>
      <c r="BE125" s="619"/>
      <c r="BF125" s="619"/>
      <c r="BG125" s="619"/>
      <c r="BH125" s="330">
        <f>SUM(AS125:BG125)</f>
        <v>17108</v>
      </c>
      <c r="BI125" s="619"/>
      <c r="BJ125" s="619"/>
      <c r="BK125" s="619"/>
      <c r="BL125" s="619"/>
      <c r="BM125" s="619"/>
      <c r="BN125" s="619"/>
      <c r="BO125" s="629"/>
      <c r="DA125" s="16"/>
      <c r="DF125" s="16"/>
    </row>
    <row r="126" spans="1:110" ht="1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740">
        <v>1</v>
      </c>
      <c r="AC126" s="741"/>
      <c r="AD126" s="742"/>
      <c r="AE126" s="743">
        <v>5</v>
      </c>
      <c r="AF126" s="741"/>
      <c r="AG126" s="742"/>
      <c r="AH126" s="743">
        <v>3</v>
      </c>
      <c r="AI126" s="741"/>
      <c r="AJ126" s="741"/>
      <c r="AK126" s="321">
        <f>AK120</f>
        <v>0</v>
      </c>
      <c r="AL126" s="534"/>
      <c r="AM126" s="534"/>
      <c r="AN126" s="534"/>
      <c r="AO126" s="534"/>
      <c r="AP126" s="534"/>
      <c r="AQ126" s="534"/>
      <c r="AR126" s="534"/>
      <c r="AS126" s="321">
        <f>AS120</f>
        <v>184164</v>
      </c>
      <c r="AT126" s="626"/>
      <c r="AU126" s="626"/>
      <c r="AV126" s="626"/>
      <c r="AW126" s="626"/>
      <c r="AX126" s="626"/>
      <c r="AY126" s="626"/>
      <c r="AZ126" s="626"/>
      <c r="BA126" s="321">
        <f>BA120</f>
        <v>0</v>
      </c>
      <c r="BB126" s="626"/>
      <c r="BC126" s="626"/>
      <c r="BD126" s="626"/>
      <c r="BE126" s="626"/>
      <c r="BF126" s="626"/>
      <c r="BG126" s="626"/>
      <c r="BH126" s="321">
        <f t="shared" si="2"/>
        <v>184164</v>
      </c>
      <c r="BI126" s="626"/>
      <c r="BJ126" s="626"/>
      <c r="BK126" s="626"/>
      <c r="BL126" s="626"/>
      <c r="BM126" s="626"/>
      <c r="BN126" s="626"/>
      <c r="BO126" s="627"/>
      <c r="DA126" s="16"/>
      <c r="DF126" s="16"/>
    </row>
    <row r="127" spans="1:110" ht="11.25" customHeight="1" thickBot="1">
      <c r="A127" s="16" t="s">
        <v>511</v>
      </c>
      <c r="B127" s="16" t="s">
        <v>511</v>
      </c>
      <c r="C127" s="16" t="s">
        <v>511</v>
      </c>
      <c r="D127" s="16" t="s">
        <v>511</v>
      </c>
      <c r="E127" s="16" t="s">
        <v>511</v>
      </c>
      <c r="F127" s="16" t="s">
        <v>511</v>
      </c>
      <c r="G127" s="16" t="s">
        <v>511</v>
      </c>
      <c r="H127" s="16" t="s">
        <v>511</v>
      </c>
      <c r="I127" s="16" t="s">
        <v>511</v>
      </c>
      <c r="J127" s="16" t="s">
        <v>511</v>
      </c>
      <c r="K127" s="16" t="s">
        <v>511</v>
      </c>
      <c r="L127" s="16" t="s">
        <v>511</v>
      </c>
      <c r="M127" s="16" t="s">
        <v>511</v>
      </c>
      <c r="N127" s="16" t="s">
        <v>511</v>
      </c>
      <c r="O127" s="16" t="s">
        <v>511</v>
      </c>
      <c r="P127" s="16" t="s">
        <v>511</v>
      </c>
      <c r="Q127" s="16" t="s">
        <v>511</v>
      </c>
      <c r="R127" s="16" t="s">
        <v>511</v>
      </c>
      <c r="S127" s="16" t="s">
        <v>511</v>
      </c>
      <c r="T127" s="16" t="s">
        <v>511</v>
      </c>
      <c r="U127" s="17" t="s">
        <v>511</v>
      </c>
      <c r="V127" s="17" t="s">
        <v>511</v>
      </c>
      <c r="W127" s="17" t="s">
        <v>511</v>
      </c>
      <c r="X127" s="16" t="s">
        <v>511</v>
      </c>
      <c r="Y127" s="16" t="s">
        <v>511</v>
      </c>
      <c r="Z127" s="16" t="s">
        <v>511</v>
      </c>
      <c r="AA127" s="16" t="s">
        <v>511</v>
      </c>
      <c r="AB127" s="46"/>
      <c r="AC127" s="46"/>
      <c r="AD127" s="46"/>
      <c r="AE127" s="46"/>
      <c r="AF127" s="46"/>
      <c r="AG127" s="46"/>
      <c r="AH127" s="46"/>
      <c r="AI127" s="46"/>
      <c r="AJ127" s="46"/>
      <c r="AK127" s="16" t="s">
        <v>511</v>
      </c>
      <c r="AL127" s="16" t="s">
        <v>511</v>
      </c>
      <c r="AM127" s="16" t="s">
        <v>511</v>
      </c>
      <c r="AN127" s="16" t="s">
        <v>511</v>
      </c>
      <c r="AO127" s="16" t="s">
        <v>511</v>
      </c>
      <c r="AP127" s="16" t="s">
        <v>511</v>
      </c>
      <c r="AQ127" s="16" t="s">
        <v>511</v>
      </c>
      <c r="AR127" s="16" t="s">
        <v>511</v>
      </c>
      <c r="AS127" s="16" t="s">
        <v>511</v>
      </c>
      <c r="AT127" s="16" t="s">
        <v>511</v>
      </c>
      <c r="AU127" s="16" t="s">
        <v>511</v>
      </c>
      <c r="AV127" s="16" t="s">
        <v>511</v>
      </c>
      <c r="AW127" s="16" t="s">
        <v>511</v>
      </c>
      <c r="AX127" s="16" t="s">
        <v>511</v>
      </c>
      <c r="AY127" s="16" t="s">
        <v>511</v>
      </c>
      <c r="AZ127" s="16" t="s">
        <v>511</v>
      </c>
      <c r="BA127" s="16" t="s">
        <v>511</v>
      </c>
      <c r="BB127" s="16" t="s">
        <v>511</v>
      </c>
      <c r="BC127" s="16" t="s">
        <v>511</v>
      </c>
      <c r="BD127" s="16" t="s">
        <v>511</v>
      </c>
      <c r="BE127" s="16" t="s">
        <v>511</v>
      </c>
      <c r="BF127" s="16" t="s">
        <v>511</v>
      </c>
      <c r="BG127" s="16" t="s">
        <v>511</v>
      </c>
      <c r="BH127" s="16" t="s">
        <v>511</v>
      </c>
      <c r="BI127" s="16" t="s">
        <v>511</v>
      </c>
      <c r="BJ127" s="16" t="s">
        <v>511</v>
      </c>
      <c r="BK127" s="16" t="s">
        <v>511</v>
      </c>
      <c r="BL127" s="16" t="s">
        <v>511</v>
      </c>
      <c r="BM127" s="16" t="s">
        <v>511</v>
      </c>
      <c r="BN127" s="16" t="s">
        <v>511</v>
      </c>
      <c r="BO127" s="16" t="s">
        <v>511</v>
      </c>
      <c r="DA127" s="16"/>
      <c r="DF127" s="16"/>
    </row>
    <row r="128" spans="1:110" ht="15" customHeight="1">
      <c r="A128" s="433" t="s">
        <v>688</v>
      </c>
      <c r="B128" s="547"/>
      <c r="C128" s="547"/>
      <c r="D128" s="434" t="s">
        <v>689</v>
      </c>
      <c r="E128" s="434"/>
      <c r="F128" s="435"/>
      <c r="G128" s="245" t="s">
        <v>690</v>
      </c>
      <c r="H128" s="246"/>
      <c r="I128" s="246"/>
      <c r="J128" s="246"/>
      <c r="K128" s="246"/>
      <c r="L128" s="246"/>
      <c r="M128" s="246"/>
      <c r="N128" s="246"/>
      <c r="O128" s="246"/>
      <c r="P128" s="246"/>
      <c r="Q128" s="246"/>
      <c r="R128" s="246"/>
      <c r="S128" s="246"/>
      <c r="T128" s="246"/>
      <c r="U128" s="246"/>
      <c r="V128" s="246"/>
      <c r="W128" s="246"/>
      <c r="X128" s="246"/>
      <c r="Y128" s="246"/>
      <c r="Z128" s="246"/>
      <c r="AA128" s="513"/>
      <c r="AB128" s="747">
        <v>1</v>
      </c>
      <c r="AC128" s="748"/>
      <c r="AD128" s="749"/>
      <c r="AE128" s="753">
        <v>6</v>
      </c>
      <c r="AF128" s="748"/>
      <c r="AG128" s="749"/>
      <c r="AH128" s="753">
        <v>3</v>
      </c>
      <c r="AI128" s="748"/>
      <c r="AJ128" s="748"/>
      <c r="AK128" s="1504"/>
      <c r="AL128" s="605"/>
      <c r="AM128" s="605"/>
      <c r="AN128" s="605"/>
      <c r="AO128" s="605"/>
      <c r="AP128" s="605"/>
      <c r="AQ128" s="605"/>
      <c r="AR128" s="605"/>
      <c r="AS128" s="1504">
        <v>122138</v>
      </c>
      <c r="AT128" s="605"/>
      <c r="AU128" s="605"/>
      <c r="AV128" s="605"/>
      <c r="AW128" s="605"/>
      <c r="AX128" s="605"/>
      <c r="AY128" s="605"/>
      <c r="AZ128" s="605"/>
      <c r="BA128" s="1504">
        <v>310</v>
      </c>
      <c r="BB128" s="605"/>
      <c r="BC128" s="605"/>
      <c r="BD128" s="605"/>
      <c r="BE128" s="605"/>
      <c r="BF128" s="605"/>
      <c r="BG128" s="605"/>
      <c r="BH128" s="347">
        <f>SUM(AS128:BG128)</f>
        <v>122448</v>
      </c>
      <c r="BI128" s="605"/>
      <c r="BJ128" s="605"/>
      <c r="BK128" s="605"/>
      <c r="BL128" s="605"/>
      <c r="BM128" s="605"/>
      <c r="BN128" s="605"/>
      <c r="BO128" s="628"/>
      <c r="DA128" s="16"/>
      <c r="DF128" s="16"/>
    </row>
    <row r="129" spans="1:110" ht="15" customHeight="1">
      <c r="A129" s="548"/>
      <c r="B129" s="549"/>
      <c r="C129" s="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751">
        <v>1</v>
      </c>
      <c r="AC129" s="745"/>
      <c r="AD129" s="746"/>
      <c r="AE129" s="744">
        <v>7</v>
      </c>
      <c r="AF129" s="745"/>
      <c r="AG129" s="746"/>
      <c r="AH129" s="744">
        <v>3</v>
      </c>
      <c r="AI129" s="745"/>
      <c r="AJ129" s="745"/>
      <c r="AK129" s="1511"/>
      <c r="AL129" s="619"/>
      <c r="AM129" s="619"/>
      <c r="AN129" s="619"/>
      <c r="AO129" s="619"/>
      <c r="AP129" s="619"/>
      <c r="AQ129" s="619"/>
      <c r="AR129" s="619"/>
      <c r="AS129" s="1511">
        <v>11400</v>
      </c>
      <c r="AT129" s="619"/>
      <c r="AU129" s="619"/>
      <c r="AV129" s="619"/>
      <c r="AW129" s="619"/>
      <c r="AX129" s="619"/>
      <c r="AY129" s="619"/>
      <c r="AZ129" s="619"/>
      <c r="BA129" s="1511"/>
      <c r="BB129" s="619"/>
      <c r="BC129" s="619"/>
      <c r="BD129" s="619"/>
      <c r="BE129" s="619"/>
      <c r="BF129" s="619"/>
      <c r="BG129" s="619"/>
      <c r="BH129" s="330">
        <f>SUM(AS129:BG129)</f>
        <v>11400</v>
      </c>
      <c r="BI129" s="619"/>
      <c r="BJ129" s="619"/>
      <c r="BK129" s="619"/>
      <c r="BL129" s="619"/>
      <c r="BM129" s="619"/>
      <c r="BN129" s="619"/>
      <c r="BO129" s="629"/>
      <c r="DA129" s="16"/>
      <c r="DF129" s="16"/>
    </row>
    <row r="130" spans="1:110" ht="15" customHeight="1">
      <c r="A130" s="550"/>
      <c r="B130" s="549"/>
      <c r="C130" s="549"/>
      <c r="D130" s="551"/>
      <c r="E130" s="551"/>
      <c r="F130" s="552"/>
      <c r="G130" s="245" t="s">
        <v>10</v>
      </c>
      <c r="H130" s="246"/>
      <c r="I130" s="246"/>
      <c r="J130" s="246"/>
      <c r="K130" s="246"/>
      <c r="L130" s="246"/>
      <c r="M130" s="246"/>
      <c r="N130" s="246"/>
      <c r="O130" s="246"/>
      <c r="P130" s="246"/>
      <c r="Q130" s="246"/>
      <c r="R130" s="246"/>
      <c r="S130" s="246"/>
      <c r="T130" s="246"/>
      <c r="U130" s="246"/>
      <c r="V130" s="246"/>
      <c r="W130" s="246"/>
      <c r="X130" s="246"/>
      <c r="Y130" s="246"/>
      <c r="Z130" s="246"/>
      <c r="AA130" s="513"/>
      <c r="AB130" s="751">
        <v>1</v>
      </c>
      <c r="AC130" s="745"/>
      <c r="AD130" s="746"/>
      <c r="AE130" s="744">
        <v>8</v>
      </c>
      <c r="AF130" s="745"/>
      <c r="AG130" s="746"/>
      <c r="AH130" s="744">
        <v>3</v>
      </c>
      <c r="AI130" s="745"/>
      <c r="AJ130" s="745"/>
      <c r="AK130" s="1511"/>
      <c r="AL130" s="619"/>
      <c r="AM130" s="619"/>
      <c r="AN130" s="619"/>
      <c r="AO130" s="619"/>
      <c r="AP130" s="619"/>
      <c r="AQ130" s="619"/>
      <c r="AR130" s="619"/>
      <c r="AS130" s="1511">
        <v>122736</v>
      </c>
      <c r="AT130" s="619"/>
      <c r="AU130" s="619"/>
      <c r="AV130" s="619"/>
      <c r="AW130" s="619"/>
      <c r="AX130" s="619"/>
      <c r="AY130" s="619"/>
      <c r="AZ130" s="619"/>
      <c r="BA130" s="1511"/>
      <c r="BB130" s="619"/>
      <c r="BC130" s="619"/>
      <c r="BD130" s="619"/>
      <c r="BE130" s="619"/>
      <c r="BF130" s="619"/>
      <c r="BG130" s="619"/>
      <c r="BH130" s="330">
        <f>SUM(AS130:BG130)</f>
        <v>122736</v>
      </c>
      <c r="BI130" s="619"/>
      <c r="BJ130" s="619"/>
      <c r="BK130" s="619"/>
      <c r="BL130" s="619"/>
      <c r="BM130" s="619"/>
      <c r="BN130" s="619"/>
      <c r="BO130" s="629"/>
      <c r="DA130" s="16"/>
      <c r="DF130" s="16"/>
    </row>
    <row r="131" spans="1:110" ht="15" customHeight="1" thickBot="1">
      <c r="A131" s="436" t="s">
        <v>511</v>
      </c>
      <c r="B131" s="553"/>
      <c r="C131" s="553"/>
      <c r="D131" s="437"/>
      <c r="E131" s="437"/>
      <c r="F131" s="438"/>
      <c r="G131" s="245" t="s">
        <v>681</v>
      </c>
      <c r="H131" s="246"/>
      <c r="I131" s="246"/>
      <c r="J131" s="246"/>
      <c r="K131" s="246"/>
      <c r="L131" s="246"/>
      <c r="M131" s="246"/>
      <c r="N131" s="246"/>
      <c r="O131" s="246"/>
      <c r="P131" s="246"/>
      <c r="Q131" s="246"/>
      <c r="R131" s="246"/>
      <c r="S131" s="246"/>
      <c r="T131" s="246"/>
      <c r="U131" s="246"/>
      <c r="V131" s="246"/>
      <c r="W131" s="246"/>
      <c r="X131" s="246"/>
      <c r="Y131" s="246"/>
      <c r="Z131" s="246"/>
      <c r="AA131" s="513"/>
      <c r="AB131" s="740">
        <v>1</v>
      </c>
      <c r="AC131" s="741"/>
      <c r="AD131" s="742"/>
      <c r="AE131" s="743">
        <v>9</v>
      </c>
      <c r="AF131" s="741"/>
      <c r="AG131" s="742"/>
      <c r="AH131" s="743">
        <v>3</v>
      </c>
      <c r="AI131" s="741"/>
      <c r="AJ131" s="741"/>
      <c r="AK131" s="321">
        <f>SUM(AK128:AR130)</f>
        <v>0</v>
      </c>
      <c r="AL131" s="626"/>
      <c r="AM131" s="626"/>
      <c r="AN131" s="626"/>
      <c r="AO131" s="626"/>
      <c r="AP131" s="626"/>
      <c r="AQ131" s="626"/>
      <c r="AR131" s="626"/>
      <c r="AS131" s="321">
        <f>SUM(AS128:AZ130)</f>
        <v>256274</v>
      </c>
      <c r="AT131" s="626"/>
      <c r="AU131" s="626"/>
      <c r="AV131" s="626"/>
      <c r="AW131" s="626"/>
      <c r="AX131" s="626"/>
      <c r="AY131" s="626"/>
      <c r="AZ131" s="626"/>
      <c r="BA131" s="321">
        <f>SUM(BA128:BG130)</f>
        <v>310</v>
      </c>
      <c r="BB131" s="626"/>
      <c r="BC131" s="626"/>
      <c r="BD131" s="626"/>
      <c r="BE131" s="626"/>
      <c r="BF131" s="626"/>
      <c r="BG131" s="626"/>
      <c r="BH131" s="321">
        <f>SUM(AS131:BG131)</f>
        <v>256584</v>
      </c>
      <c r="BI131" s="626"/>
      <c r="BJ131" s="626"/>
      <c r="BK131" s="626"/>
      <c r="BL131" s="626"/>
      <c r="BM131" s="626"/>
      <c r="BN131" s="626"/>
      <c r="BO131" s="627"/>
      <c r="DA131" s="16"/>
      <c r="DF131" s="16"/>
    </row>
  </sheetData>
  <sheetProtection algorithmName="SHA-512" hashValue="GzF0uVcu3O6QfnvejlMqhFIzUfqVw+WsqfhpwKi7qF0g+p61uvHrVPyn7f3/uJKnJ34vzRy5GgGI3akq5u6WgQ==" saltValue="iy8/RbH7i+Ghk5jKpyEqzQ==" spinCount="100000" sheet="1" objects="1" scenarios="1" selectLockedCells="1"/>
  <dataConsolidate/>
  <mergeCells count="1018">
    <mergeCell ref="AE26:AG26"/>
    <mergeCell ref="G16:AA16"/>
    <mergeCell ref="AB16:AD16"/>
    <mergeCell ref="CY1:DJ2"/>
    <mergeCell ref="G17:AA17"/>
    <mergeCell ref="CV29:DJ29"/>
    <mergeCell ref="CV30:DJ30"/>
    <mergeCell ref="CV26:DJ26"/>
    <mergeCell ref="CV27:DJ27"/>
    <mergeCell ref="CV14:DJ14"/>
    <mergeCell ref="CV17:DJ17"/>
    <mergeCell ref="AK46:AX46"/>
    <mergeCell ref="CV16:DJ16"/>
    <mergeCell ref="DK34:EE35"/>
    <mergeCell ref="DK36:EE36"/>
    <mergeCell ref="CG30:CU30"/>
    <mergeCell ref="BI17:BT17"/>
    <mergeCell ref="BU17:CF17"/>
    <mergeCell ref="CG17:CU17"/>
    <mergeCell ref="AW18:BH18"/>
    <mergeCell ref="BI18:BT18"/>
    <mergeCell ref="AW32:BH32"/>
    <mergeCell ref="BI32:BT32"/>
    <mergeCell ref="CG32:CU32"/>
    <mergeCell ref="CV32:DJ32"/>
    <mergeCell ref="DQ45:ED45"/>
    <mergeCell ref="CA46:CN46"/>
    <mergeCell ref="DQ46:ED46"/>
    <mergeCell ref="BU20:CF20"/>
    <mergeCell ref="CG20:CU20"/>
    <mergeCell ref="BU21:CF21"/>
    <mergeCell ref="CG26:CU26"/>
    <mergeCell ref="G14:AA14"/>
    <mergeCell ref="AB14:AD14"/>
    <mergeCell ref="AE14:AG14"/>
    <mergeCell ref="G15:AA15"/>
    <mergeCell ref="AB15:AD15"/>
    <mergeCell ref="AW14:BH14"/>
    <mergeCell ref="BI14:BT14"/>
    <mergeCell ref="BU14:CF14"/>
    <mergeCell ref="CG14:CU14"/>
    <mergeCell ref="AH14:AJ14"/>
    <mergeCell ref="AK14:AV14"/>
    <mergeCell ref="CV13:DJ13"/>
    <mergeCell ref="DK1:EE2"/>
    <mergeCell ref="A3:G3"/>
    <mergeCell ref="H3:J3"/>
    <mergeCell ref="K3:M3"/>
    <mergeCell ref="N3:P3"/>
    <mergeCell ref="Q3:S3"/>
    <mergeCell ref="T3:V3"/>
    <mergeCell ref="W3:Y3"/>
    <mergeCell ref="Z3:AB3"/>
    <mergeCell ref="A1:G2"/>
    <mergeCell ref="H1:Y2"/>
    <mergeCell ref="Z1:AE2"/>
    <mergeCell ref="AC3:AE3"/>
    <mergeCell ref="DK3:EE3"/>
    <mergeCell ref="CY3:DJ3"/>
    <mergeCell ref="A7:AA12"/>
    <mergeCell ref="G13:AA13"/>
    <mergeCell ref="AB13:AD13"/>
    <mergeCell ref="BU13:CF13"/>
    <mergeCell ref="CG13:CU13"/>
    <mergeCell ref="AB26:AD26"/>
    <mergeCell ref="AF1:CX4"/>
    <mergeCell ref="BI8:BT11"/>
    <mergeCell ref="BI12:BT12"/>
    <mergeCell ref="CG7:CU11"/>
    <mergeCell ref="AK10:AV11"/>
    <mergeCell ref="AW10:BH11"/>
    <mergeCell ref="AK12:AV12"/>
    <mergeCell ref="CG12:CU12"/>
    <mergeCell ref="BU9:CF11"/>
    <mergeCell ref="AB17:AD17"/>
    <mergeCell ref="AE17:AG17"/>
    <mergeCell ref="AH17:AJ17"/>
    <mergeCell ref="CV7:DJ11"/>
    <mergeCell ref="CV12:DJ12"/>
    <mergeCell ref="AE15:AG15"/>
    <mergeCell ref="AH15:AJ15"/>
    <mergeCell ref="AW15:BH15"/>
    <mergeCell ref="BI15:BT15"/>
    <mergeCell ref="BU15:CF15"/>
    <mergeCell ref="AW16:BH16"/>
    <mergeCell ref="BI16:BT16"/>
    <mergeCell ref="BU16:CF16"/>
    <mergeCell ref="CG15:CU15"/>
    <mergeCell ref="CV15:DJ15"/>
    <mergeCell ref="CG16:CU16"/>
    <mergeCell ref="AH13:AJ13"/>
    <mergeCell ref="AK15:AV15"/>
    <mergeCell ref="AK16:AV16"/>
    <mergeCell ref="AK13:AV13"/>
    <mergeCell ref="AW13:BH13"/>
    <mergeCell ref="BI13:BT13"/>
    <mergeCell ref="AB7:AJ12"/>
    <mergeCell ref="AK7:CF7"/>
    <mergeCell ref="BU8:CF8"/>
    <mergeCell ref="AK8:BH9"/>
    <mergeCell ref="BU12:CF12"/>
    <mergeCell ref="AB19:AD19"/>
    <mergeCell ref="AE19:AG19"/>
    <mergeCell ref="AH19:AJ19"/>
    <mergeCell ref="AK19:AV19"/>
    <mergeCell ref="AW19:BH19"/>
    <mergeCell ref="BI19:BT19"/>
    <mergeCell ref="BU19:CF19"/>
    <mergeCell ref="CG19:CU19"/>
    <mergeCell ref="AW12:BH12"/>
    <mergeCell ref="AE16:AG16"/>
    <mergeCell ref="AH16:AJ16"/>
    <mergeCell ref="AK18:AV18"/>
    <mergeCell ref="AE13:AG13"/>
    <mergeCell ref="G18:AA18"/>
    <mergeCell ref="AB18:AD18"/>
    <mergeCell ref="AE18:AG18"/>
    <mergeCell ref="AH18:AJ18"/>
    <mergeCell ref="BU18:CF18"/>
    <mergeCell ref="CG18:CU18"/>
    <mergeCell ref="CG23:CU23"/>
    <mergeCell ref="G22:AA22"/>
    <mergeCell ref="AB22:AD22"/>
    <mergeCell ref="AE22:AG22"/>
    <mergeCell ref="AH22:AJ22"/>
    <mergeCell ref="AK22:AV22"/>
    <mergeCell ref="AW22:BH22"/>
    <mergeCell ref="BI22:BT22"/>
    <mergeCell ref="BU22:CF22"/>
    <mergeCell ref="CG22:CU22"/>
    <mergeCell ref="G21:AA21"/>
    <mergeCell ref="AB21:AD21"/>
    <mergeCell ref="AE21:AG21"/>
    <mergeCell ref="AH21:AJ21"/>
    <mergeCell ref="AK21:AV21"/>
    <mergeCell ref="AW21:BH21"/>
    <mergeCell ref="BI21:BT21"/>
    <mergeCell ref="CG21:CU21"/>
    <mergeCell ref="AK26:AV26"/>
    <mergeCell ref="BI27:BT27"/>
    <mergeCell ref="BU27:CF27"/>
    <mergeCell ref="G26:AA26"/>
    <mergeCell ref="A13:F27"/>
    <mergeCell ref="AW29:BH29"/>
    <mergeCell ref="D29:F32"/>
    <mergeCell ref="G29:AA29"/>
    <mergeCell ref="AB29:AD29"/>
    <mergeCell ref="AE29:AG29"/>
    <mergeCell ref="AB31:AD31"/>
    <mergeCell ref="G27:AA27"/>
    <mergeCell ref="AB27:AD27"/>
    <mergeCell ref="AE27:AG27"/>
    <mergeCell ref="AH27:AJ27"/>
    <mergeCell ref="AK27:AV27"/>
    <mergeCell ref="AW27:BH27"/>
    <mergeCell ref="G25:AA25"/>
    <mergeCell ref="AB25:AD25"/>
    <mergeCell ref="AE25:AG25"/>
    <mergeCell ref="AH25:AJ25"/>
    <mergeCell ref="AK25:AV25"/>
    <mergeCell ref="AW25:BH25"/>
    <mergeCell ref="G24:AA24"/>
    <mergeCell ref="AB24:AD24"/>
    <mergeCell ref="AE24:AG24"/>
    <mergeCell ref="AH24:AJ24"/>
    <mergeCell ref="AK24:AV24"/>
    <mergeCell ref="G23:AA23"/>
    <mergeCell ref="AB23:AD23"/>
    <mergeCell ref="AE31:AG31"/>
    <mergeCell ref="G19:AA19"/>
    <mergeCell ref="AH31:AJ31"/>
    <mergeCell ref="BI29:BT29"/>
    <mergeCell ref="BU29:CF29"/>
    <mergeCell ref="AK30:AV30"/>
    <mergeCell ref="AW30:BH30"/>
    <mergeCell ref="BI30:BT30"/>
    <mergeCell ref="AH29:AJ29"/>
    <mergeCell ref="AK17:AV17"/>
    <mergeCell ref="AW17:BH17"/>
    <mergeCell ref="BI25:BT25"/>
    <mergeCell ref="BU25:CF25"/>
    <mergeCell ref="AW24:BH24"/>
    <mergeCell ref="BI24:BT24"/>
    <mergeCell ref="BU24:CF24"/>
    <mergeCell ref="G30:AA30"/>
    <mergeCell ref="AB30:AD30"/>
    <mergeCell ref="AE30:AG30"/>
    <mergeCell ref="AH30:AJ30"/>
    <mergeCell ref="AE23:AG23"/>
    <mergeCell ref="AH23:AJ23"/>
    <mergeCell ref="AK23:AV23"/>
    <mergeCell ref="AW23:BH23"/>
    <mergeCell ref="BI23:BT23"/>
    <mergeCell ref="BU23:CF23"/>
    <mergeCell ref="G20:AA20"/>
    <mergeCell ref="AB20:AD20"/>
    <mergeCell ref="AE20:AG20"/>
    <mergeCell ref="AH20:AJ20"/>
    <mergeCell ref="AK20:AV20"/>
    <mergeCell ref="AW20:BH20"/>
    <mergeCell ref="BI20:BT20"/>
    <mergeCell ref="AH26:AJ26"/>
    <mergeCell ref="T36:V36"/>
    <mergeCell ref="W36:Y36"/>
    <mergeCell ref="Z36:AB36"/>
    <mergeCell ref="AC36:AE36"/>
    <mergeCell ref="H36:J36"/>
    <mergeCell ref="K36:M36"/>
    <mergeCell ref="N36:P36"/>
    <mergeCell ref="Q36:S36"/>
    <mergeCell ref="A34:G35"/>
    <mergeCell ref="H34:Y35"/>
    <mergeCell ref="Z34:AE35"/>
    <mergeCell ref="CY34:DJ35"/>
    <mergeCell ref="AF34:CX37"/>
    <mergeCell ref="CY36:DJ36"/>
    <mergeCell ref="AH32:AJ32"/>
    <mergeCell ref="A36:G36"/>
    <mergeCell ref="A32:C32"/>
    <mergeCell ref="G32:AA32"/>
    <mergeCell ref="AB32:AD32"/>
    <mergeCell ref="AE32:AG32"/>
    <mergeCell ref="BU32:CF32"/>
    <mergeCell ref="AK32:AV32"/>
    <mergeCell ref="AH50:AJ50"/>
    <mergeCell ref="AH49:AJ49"/>
    <mergeCell ref="AK49:AX49"/>
    <mergeCell ref="G48:AA48"/>
    <mergeCell ref="AB48:AD48"/>
    <mergeCell ref="AE48:AG48"/>
    <mergeCell ref="AH48:AJ48"/>
    <mergeCell ref="AH46:AJ46"/>
    <mergeCell ref="AB46:AD46"/>
    <mergeCell ref="AE46:AG46"/>
    <mergeCell ref="G47:AA47"/>
    <mergeCell ref="AB47:AD47"/>
    <mergeCell ref="AE47:AG47"/>
    <mergeCell ref="G46:AA46"/>
    <mergeCell ref="AK47:AX47"/>
    <mergeCell ref="A40:AA45"/>
    <mergeCell ref="AB40:AJ45"/>
    <mergeCell ref="G55:AA55"/>
    <mergeCell ref="AB55:AD55"/>
    <mergeCell ref="AE55:AG55"/>
    <mergeCell ref="AB53:AD53"/>
    <mergeCell ref="AE53:AG53"/>
    <mergeCell ref="G49:AA49"/>
    <mergeCell ref="AB49:AD49"/>
    <mergeCell ref="AE49:AG49"/>
    <mergeCell ref="G53:AA53"/>
    <mergeCell ref="G52:AA52"/>
    <mergeCell ref="AB50:AD50"/>
    <mergeCell ref="AE50:AG50"/>
    <mergeCell ref="AH55:AJ55"/>
    <mergeCell ref="AK55:AX55"/>
    <mergeCell ref="DC55:DP55"/>
    <mergeCell ref="AK54:AX54"/>
    <mergeCell ref="AB54:AD54"/>
    <mergeCell ref="AE54:AG54"/>
    <mergeCell ref="AH54:AJ54"/>
    <mergeCell ref="BM54:BZ54"/>
    <mergeCell ref="BM55:BZ55"/>
    <mergeCell ref="CO54:DB54"/>
    <mergeCell ref="DC54:DP54"/>
    <mergeCell ref="AH53:AJ53"/>
    <mergeCell ref="AB52:AD52"/>
    <mergeCell ref="AE52:AG52"/>
    <mergeCell ref="AH52:AJ52"/>
    <mergeCell ref="AB51:AD51"/>
    <mergeCell ref="AE51:AG51"/>
    <mergeCell ref="AH51:AJ51"/>
    <mergeCell ref="BM52:BZ52"/>
    <mergeCell ref="BM53:BZ53"/>
    <mergeCell ref="G80:AA80"/>
    <mergeCell ref="AB80:AD80"/>
    <mergeCell ref="AE80:AG80"/>
    <mergeCell ref="A73:AA78"/>
    <mergeCell ref="G87:AA87"/>
    <mergeCell ref="Z69:AB69"/>
    <mergeCell ref="AC69:AE69"/>
    <mergeCell ref="AB73:AJ78"/>
    <mergeCell ref="N69:P69"/>
    <mergeCell ref="Q69:S69"/>
    <mergeCell ref="T69:V69"/>
    <mergeCell ref="W69:Y69"/>
    <mergeCell ref="A79:F93"/>
    <mergeCell ref="A69:G69"/>
    <mergeCell ref="H69:J69"/>
    <mergeCell ref="K69:M69"/>
    <mergeCell ref="G82:AA82"/>
    <mergeCell ref="AB82:AD82"/>
    <mergeCell ref="AB84:AD84"/>
    <mergeCell ref="AE82:AG82"/>
    <mergeCell ref="AH82:AJ82"/>
    <mergeCell ref="G83:AA83"/>
    <mergeCell ref="AB83:AD83"/>
    <mergeCell ref="G79:AA79"/>
    <mergeCell ref="AB79:AD79"/>
    <mergeCell ref="G86:AA86"/>
    <mergeCell ref="AB86:AD86"/>
    <mergeCell ref="AE86:AG86"/>
    <mergeCell ref="AH86:AJ86"/>
    <mergeCell ref="AH89:AJ89"/>
    <mergeCell ref="G81:AA81"/>
    <mergeCell ref="AB81:AD81"/>
    <mergeCell ref="AT98:BB98"/>
    <mergeCell ref="BU98:CC98"/>
    <mergeCell ref="Z100:AE101"/>
    <mergeCell ref="AC102:AE102"/>
    <mergeCell ref="AK98:AS98"/>
    <mergeCell ref="A95:C97"/>
    <mergeCell ref="D95:F98"/>
    <mergeCell ref="G95:AA95"/>
    <mergeCell ref="AE97:AG97"/>
    <mergeCell ref="AE96:AG96"/>
    <mergeCell ref="AE92:AG92"/>
    <mergeCell ref="AE81:AG81"/>
    <mergeCell ref="AH81:AJ81"/>
    <mergeCell ref="AH84:AJ84"/>
    <mergeCell ref="AB87:AD87"/>
    <mergeCell ref="AE87:AG87"/>
    <mergeCell ref="AH85:AJ85"/>
    <mergeCell ref="G84:AA84"/>
    <mergeCell ref="AE83:AG83"/>
    <mergeCell ref="AH83:AJ83"/>
    <mergeCell ref="AE84:AG84"/>
    <mergeCell ref="G85:AA85"/>
    <mergeCell ref="AB85:AD85"/>
    <mergeCell ref="AE85:AG85"/>
    <mergeCell ref="G92:AA92"/>
    <mergeCell ref="AB92:AD92"/>
    <mergeCell ref="AB90:AD90"/>
    <mergeCell ref="AE90:AG90"/>
    <mergeCell ref="G91:AA91"/>
    <mergeCell ref="AB91:AD91"/>
    <mergeCell ref="AE91:AG91"/>
    <mergeCell ref="G90:AA90"/>
    <mergeCell ref="AE122:AG122"/>
    <mergeCell ref="AH122:AJ122"/>
    <mergeCell ref="G123:AA123"/>
    <mergeCell ref="AB123:AD123"/>
    <mergeCell ref="AE123:AG123"/>
    <mergeCell ref="AH123:AJ123"/>
    <mergeCell ref="G122:AA122"/>
    <mergeCell ref="AB122:AD122"/>
    <mergeCell ref="AH114:AJ114"/>
    <mergeCell ref="G115:AA115"/>
    <mergeCell ref="AB115:AD115"/>
    <mergeCell ref="G93:AA93"/>
    <mergeCell ref="AB93:AD93"/>
    <mergeCell ref="G88:AA88"/>
    <mergeCell ref="AB88:AD88"/>
    <mergeCell ref="AE88:AG88"/>
    <mergeCell ref="G89:AA89"/>
    <mergeCell ref="AB89:AD89"/>
    <mergeCell ref="AE89:AG89"/>
    <mergeCell ref="AH88:AJ88"/>
    <mergeCell ref="AE98:AG98"/>
    <mergeCell ref="A102:G102"/>
    <mergeCell ref="H102:J102"/>
    <mergeCell ref="K102:M102"/>
    <mergeCell ref="N102:P102"/>
    <mergeCell ref="Q102:S102"/>
    <mergeCell ref="AB95:AD95"/>
    <mergeCell ref="G97:AA97"/>
    <mergeCell ref="AB97:AD97"/>
    <mergeCell ref="A98:C98"/>
    <mergeCell ref="G98:AA98"/>
    <mergeCell ref="G96:AA96"/>
    <mergeCell ref="AE95:AG95"/>
    <mergeCell ref="T102:V102"/>
    <mergeCell ref="Z102:AB102"/>
    <mergeCell ref="AB114:AD114"/>
    <mergeCell ref="A106:AA111"/>
    <mergeCell ref="AB106:AJ111"/>
    <mergeCell ref="AH112:AJ112"/>
    <mergeCell ref="AH113:AJ113"/>
    <mergeCell ref="G114:AA114"/>
    <mergeCell ref="AK112:AR112"/>
    <mergeCell ref="AK106:AR110"/>
    <mergeCell ref="BH107:BO110"/>
    <mergeCell ref="BC98:BK98"/>
    <mergeCell ref="AK105:AR105"/>
    <mergeCell ref="BA105:BG105"/>
    <mergeCell ref="BH105:BO105"/>
    <mergeCell ref="A112:F126"/>
    <mergeCell ref="G112:AA112"/>
    <mergeCell ref="AB112:AD112"/>
    <mergeCell ref="AE112:AG112"/>
    <mergeCell ref="G113:AA113"/>
    <mergeCell ref="AB113:AD113"/>
    <mergeCell ref="AE113:AG113"/>
    <mergeCell ref="AE116:AG116"/>
    <mergeCell ref="AE118:AG118"/>
    <mergeCell ref="AE120:AG120"/>
    <mergeCell ref="AH116:AJ116"/>
    <mergeCell ref="G117:AA117"/>
    <mergeCell ref="AB117:AD117"/>
    <mergeCell ref="AE117:AG117"/>
    <mergeCell ref="AH117:AJ117"/>
    <mergeCell ref="G116:AA116"/>
    <mergeCell ref="AB116:AD116"/>
    <mergeCell ref="AS106:BO106"/>
    <mergeCell ref="AS107:BG108"/>
    <mergeCell ref="AS109:AZ110"/>
    <mergeCell ref="AK111:AR111"/>
    <mergeCell ref="BH111:BO111"/>
    <mergeCell ref="W102:Y102"/>
    <mergeCell ref="AS111:AZ111"/>
    <mergeCell ref="BA111:BG111"/>
    <mergeCell ref="AE115:AG115"/>
    <mergeCell ref="AH115:AJ115"/>
    <mergeCell ref="AE114:AG114"/>
    <mergeCell ref="AH120:AJ120"/>
    <mergeCell ref="G121:AA121"/>
    <mergeCell ref="AB121:AD121"/>
    <mergeCell ref="AE121:AG121"/>
    <mergeCell ref="AH121:AJ121"/>
    <mergeCell ref="G120:AA120"/>
    <mergeCell ref="AB120:AD120"/>
    <mergeCell ref="AH118:AJ118"/>
    <mergeCell ref="G119:AA119"/>
    <mergeCell ref="AB119:AD119"/>
    <mergeCell ref="AE119:AG119"/>
    <mergeCell ref="AH119:AJ119"/>
    <mergeCell ref="G118:AA118"/>
    <mergeCell ref="AB118:AD118"/>
    <mergeCell ref="AS114:AZ114"/>
    <mergeCell ref="BA114:BG114"/>
    <mergeCell ref="BH114:BO114"/>
    <mergeCell ref="AS113:AZ113"/>
    <mergeCell ref="BA113:BG113"/>
    <mergeCell ref="BH113:BO113"/>
    <mergeCell ref="AK130:AR130"/>
    <mergeCell ref="AE130:AG130"/>
    <mergeCell ref="AH130:AJ130"/>
    <mergeCell ref="G128:AA128"/>
    <mergeCell ref="AB128:AD128"/>
    <mergeCell ref="A131:C131"/>
    <mergeCell ref="G130:AA130"/>
    <mergeCell ref="G129:AA129"/>
    <mergeCell ref="AB129:AD129"/>
    <mergeCell ref="G131:AA131"/>
    <mergeCell ref="AB131:AD131"/>
    <mergeCell ref="AB130:AD130"/>
    <mergeCell ref="A128:C130"/>
    <mergeCell ref="G124:AA124"/>
    <mergeCell ref="AB124:AD124"/>
    <mergeCell ref="AE124:AG124"/>
    <mergeCell ref="AH124:AJ124"/>
    <mergeCell ref="G126:AA126"/>
    <mergeCell ref="AB126:AD126"/>
    <mergeCell ref="AE126:AG126"/>
    <mergeCell ref="AH126:AJ126"/>
    <mergeCell ref="AE131:AG131"/>
    <mergeCell ref="AE129:AG129"/>
    <mergeCell ref="AK113:AR113"/>
    <mergeCell ref="AK114:AR114"/>
    <mergeCell ref="AK115:AR115"/>
    <mergeCell ref="AK123:AR123"/>
    <mergeCell ref="AK129:AR129"/>
    <mergeCell ref="AK116:AR116"/>
    <mergeCell ref="AK117:AR117"/>
    <mergeCell ref="AK118:AR118"/>
    <mergeCell ref="AK119:AR119"/>
    <mergeCell ref="AK125:AR125"/>
    <mergeCell ref="AK124:AR124"/>
    <mergeCell ref="AK126:AR126"/>
    <mergeCell ref="AK120:AR120"/>
    <mergeCell ref="AK121:AR121"/>
    <mergeCell ref="AK122:AR122"/>
    <mergeCell ref="AK128:AR128"/>
    <mergeCell ref="AS115:AZ115"/>
    <mergeCell ref="AS129:AZ129"/>
    <mergeCell ref="AS128:AZ128"/>
    <mergeCell ref="BA115:BG115"/>
    <mergeCell ref="BH115:BO115"/>
    <mergeCell ref="AS119:AZ119"/>
    <mergeCell ref="BA119:BG119"/>
    <mergeCell ref="BH119:BO119"/>
    <mergeCell ref="AS118:AZ118"/>
    <mergeCell ref="BA118:BG118"/>
    <mergeCell ref="BH118:BO118"/>
    <mergeCell ref="AS116:AZ116"/>
    <mergeCell ref="BA116:BG116"/>
    <mergeCell ref="BH116:BO116"/>
    <mergeCell ref="AS122:AZ122"/>
    <mergeCell ref="BA122:BG122"/>
    <mergeCell ref="BH122:BO122"/>
    <mergeCell ref="AS121:AZ121"/>
    <mergeCell ref="BA121:BG121"/>
    <mergeCell ref="D128:F131"/>
    <mergeCell ref="AS123:AZ123"/>
    <mergeCell ref="BA123:BG123"/>
    <mergeCell ref="BH123:BO123"/>
    <mergeCell ref="BH128:BO128"/>
    <mergeCell ref="AE128:AG128"/>
    <mergeCell ref="AH128:AJ128"/>
    <mergeCell ref="AH131:AJ131"/>
    <mergeCell ref="AH129:AJ129"/>
    <mergeCell ref="BA128:BG128"/>
    <mergeCell ref="BH131:BO131"/>
    <mergeCell ref="AS130:AZ130"/>
    <mergeCell ref="BA130:BG130"/>
    <mergeCell ref="BA129:BG129"/>
    <mergeCell ref="BH129:BO129"/>
    <mergeCell ref="AK131:AR131"/>
    <mergeCell ref="AB96:AD96"/>
    <mergeCell ref="AB98:AD98"/>
    <mergeCell ref="AE93:AG93"/>
    <mergeCell ref="BL80:BT80"/>
    <mergeCell ref="BL88:BT88"/>
    <mergeCell ref="BC78:BK78"/>
    <mergeCell ref="BC87:BK87"/>
    <mergeCell ref="A100:G101"/>
    <mergeCell ref="H100:Y101"/>
    <mergeCell ref="G125:AA125"/>
    <mergeCell ref="AB125:AD125"/>
    <mergeCell ref="AE125:AG125"/>
    <mergeCell ref="AH125:AJ125"/>
    <mergeCell ref="BH130:BO130"/>
    <mergeCell ref="AS131:AZ131"/>
    <mergeCell ref="BA131:BG131"/>
    <mergeCell ref="BH121:BO121"/>
    <mergeCell ref="AS120:AZ120"/>
    <mergeCell ref="BA120:BG120"/>
    <mergeCell ref="BH120:BO120"/>
    <mergeCell ref="AS124:AZ124"/>
    <mergeCell ref="BA124:BG124"/>
    <mergeCell ref="BH124:BO124"/>
    <mergeCell ref="BH125:BO125"/>
    <mergeCell ref="AS125:AZ125"/>
    <mergeCell ref="BA125:BG125"/>
    <mergeCell ref="AS117:AZ117"/>
    <mergeCell ref="BA117:BG117"/>
    <mergeCell ref="BH117:BO117"/>
    <mergeCell ref="BH126:BO126"/>
    <mergeCell ref="AS126:AZ126"/>
    <mergeCell ref="BA126:BG126"/>
    <mergeCell ref="DK67:EE68"/>
    <mergeCell ref="BA109:BG110"/>
    <mergeCell ref="AS105:AZ105"/>
    <mergeCell ref="CY102:DJ102"/>
    <mergeCell ref="DK102:EE102"/>
    <mergeCell ref="CY100:DJ101"/>
    <mergeCell ref="DK100:EE101"/>
    <mergeCell ref="DE98:DM98"/>
    <mergeCell ref="DN98:DV98"/>
    <mergeCell ref="DW82:EE82"/>
    <mergeCell ref="BC88:BK88"/>
    <mergeCell ref="CY67:DJ68"/>
    <mergeCell ref="AT78:BB78"/>
    <mergeCell ref="BL72:BT72"/>
    <mergeCell ref="CD72:CL72"/>
    <mergeCell ref="CM72:CU72"/>
    <mergeCell ref="DW98:EE98"/>
    <mergeCell ref="CM98:CU98"/>
    <mergeCell ref="CV98:DD98"/>
    <mergeCell ref="CD98:CL98"/>
    <mergeCell ref="DN87:DV87"/>
    <mergeCell ref="DE87:DM87"/>
    <mergeCell ref="DE88:DM88"/>
    <mergeCell ref="BL83:BT83"/>
    <mergeCell ref="CD83:CL83"/>
    <mergeCell ref="DE82:DM82"/>
    <mergeCell ref="BL98:BT98"/>
    <mergeCell ref="AT79:BB79"/>
    <mergeCell ref="BC79:BK79"/>
    <mergeCell ref="DW80:EE80"/>
    <mergeCell ref="DW81:EE81"/>
    <mergeCell ref="CV74:DD77"/>
    <mergeCell ref="AS112:AZ112"/>
    <mergeCell ref="BA112:BG112"/>
    <mergeCell ref="BH112:BO112"/>
    <mergeCell ref="CV25:DJ25"/>
    <mergeCell ref="CV23:DJ23"/>
    <mergeCell ref="CG24:CU24"/>
    <mergeCell ref="CV22:DJ22"/>
    <mergeCell ref="CV21:DJ21"/>
    <mergeCell ref="CV20:DJ20"/>
    <mergeCell ref="CV19:DJ19"/>
    <mergeCell ref="CV18:DJ18"/>
    <mergeCell ref="BC90:BK90"/>
    <mergeCell ref="DW83:EE83"/>
    <mergeCell ref="DK69:EE69"/>
    <mergeCell ref="CY69:DJ69"/>
    <mergeCell ref="DE73:DM77"/>
    <mergeCell ref="DN73:DV77"/>
    <mergeCell ref="DW73:EE77"/>
    <mergeCell ref="DW78:EE78"/>
    <mergeCell ref="DW79:EE79"/>
    <mergeCell ref="DE78:DM78"/>
    <mergeCell ref="DN80:DV80"/>
    <mergeCell ref="DE79:DM79"/>
    <mergeCell ref="DN79:DV79"/>
    <mergeCell ref="DN78:DV78"/>
    <mergeCell ref="CM78:CU78"/>
    <mergeCell ref="CM79:CU79"/>
    <mergeCell ref="BU72:CC72"/>
    <mergeCell ref="DE83:DM83"/>
    <mergeCell ref="DN83:DV83"/>
    <mergeCell ref="CM83:CU83"/>
    <mergeCell ref="BU83:CC83"/>
    <mergeCell ref="AH98:AJ98"/>
    <mergeCell ref="BL91:BT91"/>
    <mergeCell ref="AH90:AJ90"/>
    <mergeCell ref="BL90:BT90"/>
    <mergeCell ref="BC96:BK96"/>
    <mergeCell ref="BL96:BT96"/>
    <mergeCell ref="BC91:BK91"/>
    <mergeCell ref="AH95:AJ95"/>
    <mergeCell ref="AH80:AJ80"/>
    <mergeCell ref="AT80:BB80"/>
    <mergeCell ref="BL81:BT81"/>
    <mergeCell ref="DE84:DM84"/>
    <mergeCell ref="DN84:DV84"/>
    <mergeCell ref="CD84:CL84"/>
    <mergeCell ref="CV84:DD84"/>
    <mergeCell ref="AT87:BB87"/>
    <mergeCell ref="BU86:CC86"/>
    <mergeCell ref="BU87:CC87"/>
    <mergeCell ref="BC95:BK95"/>
    <mergeCell ref="CM95:CU95"/>
    <mergeCell ref="DN88:DV88"/>
    <mergeCell ref="AH92:AJ92"/>
    <mergeCell ref="DN92:DV92"/>
    <mergeCell ref="CM92:CU92"/>
    <mergeCell ref="AT83:BB83"/>
    <mergeCell ref="BC83:BK83"/>
    <mergeCell ref="DN81:DV81"/>
    <mergeCell ref="CM80:CU80"/>
    <mergeCell ref="CM81:CU81"/>
    <mergeCell ref="BC80:BK80"/>
    <mergeCell ref="AT92:BB92"/>
    <mergeCell ref="BC92:BK92"/>
    <mergeCell ref="CV6:DJ6"/>
    <mergeCell ref="AK6:AV6"/>
    <mergeCell ref="AW6:BH6"/>
    <mergeCell ref="CV31:DJ31"/>
    <mergeCell ref="BI6:BT6"/>
    <mergeCell ref="BU6:CF6"/>
    <mergeCell ref="CG6:CU6"/>
    <mergeCell ref="BU30:CF30"/>
    <mergeCell ref="CG29:CU29"/>
    <mergeCell ref="CG27:CU27"/>
    <mergeCell ref="AK29:AV29"/>
    <mergeCell ref="BI31:BT31"/>
    <mergeCell ref="AW26:BH26"/>
    <mergeCell ref="BI26:BT26"/>
    <mergeCell ref="CG25:CU25"/>
    <mergeCell ref="CV24:DJ24"/>
    <mergeCell ref="CV83:DD83"/>
    <mergeCell ref="CV82:DD82"/>
    <mergeCell ref="AK62:AX62"/>
    <mergeCell ref="BC72:BK72"/>
    <mergeCell ref="CV72:DD72"/>
    <mergeCell ref="AT72:BB72"/>
    <mergeCell ref="BU80:CC80"/>
    <mergeCell ref="AY64:BL64"/>
    <mergeCell ref="AY63:BL63"/>
    <mergeCell ref="AY65:BL65"/>
    <mergeCell ref="BM50:BZ50"/>
    <mergeCell ref="BM51:BZ51"/>
    <mergeCell ref="AT81:BB81"/>
    <mergeCell ref="BC81:BK81"/>
    <mergeCell ref="DE81:DM81"/>
    <mergeCell ref="DE80:DM80"/>
    <mergeCell ref="AH79:AJ79"/>
    <mergeCell ref="AT88:BB88"/>
    <mergeCell ref="AH87:AJ87"/>
    <mergeCell ref="DW86:EE86"/>
    <mergeCell ref="DE85:DM85"/>
    <mergeCell ref="DN85:DV85"/>
    <mergeCell ref="CM86:CU86"/>
    <mergeCell ref="BU85:CC85"/>
    <mergeCell ref="CM85:CU85"/>
    <mergeCell ref="DW87:EE87"/>
    <mergeCell ref="DN82:DV82"/>
    <mergeCell ref="AT82:BB82"/>
    <mergeCell ref="BC82:BK82"/>
    <mergeCell ref="BU82:CC82"/>
    <mergeCell ref="CM82:CU82"/>
    <mergeCell ref="BL82:BT82"/>
    <mergeCell ref="CD82:CL82"/>
    <mergeCell ref="DW88:EE88"/>
    <mergeCell ref="BU88:CC88"/>
    <mergeCell ref="CV86:DD86"/>
    <mergeCell ref="DW85:EE85"/>
    <mergeCell ref="AT86:BB86"/>
    <mergeCell ref="BC86:BK86"/>
    <mergeCell ref="DW97:EE97"/>
    <mergeCell ref="AT97:BB97"/>
    <mergeCell ref="BC97:BK97"/>
    <mergeCell ref="BL97:BT97"/>
    <mergeCell ref="BU97:CC97"/>
    <mergeCell ref="AH97:AJ97"/>
    <mergeCell ref="DE97:DM97"/>
    <mergeCell ref="DN97:DV97"/>
    <mergeCell ref="DE96:DM96"/>
    <mergeCell ref="DN96:DV96"/>
    <mergeCell ref="CD96:CL96"/>
    <mergeCell ref="CV96:DD96"/>
    <mergeCell ref="CV97:DD97"/>
    <mergeCell ref="CD97:CL97"/>
    <mergeCell ref="AK96:AS96"/>
    <mergeCell ref="AK97:AS97"/>
    <mergeCell ref="DN91:DV91"/>
    <mergeCell ref="CV91:DD91"/>
    <mergeCell ref="BU91:CC91"/>
    <mergeCell ref="BU92:CC92"/>
    <mergeCell ref="AH93:AJ93"/>
    <mergeCell ref="AH91:AJ91"/>
    <mergeCell ref="AH96:AJ96"/>
    <mergeCell ref="AT91:BB91"/>
    <mergeCell ref="CM96:CU96"/>
    <mergeCell ref="BU96:CC96"/>
    <mergeCell ref="DE95:DM95"/>
    <mergeCell ref="DN95:DV95"/>
    <mergeCell ref="BL95:BT95"/>
    <mergeCell ref="BU95:CC95"/>
    <mergeCell ref="CV95:DD95"/>
    <mergeCell ref="AT95:BB95"/>
    <mergeCell ref="AT89:BB89"/>
    <mergeCell ref="BC89:BK89"/>
    <mergeCell ref="BU89:CC89"/>
    <mergeCell ref="BL89:BT89"/>
    <mergeCell ref="AT90:BB90"/>
    <mergeCell ref="DW96:EE96"/>
    <mergeCell ref="AT96:BB96"/>
    <mergeCell ref="DW92:EE92"/>
    <mergeCell ref="AT93:BB93"/>
    <mergeCell ref="BC93:BK93"/>
    <mergeCell ref="DE93:DM93"/>
    <mergeCell ref="DN93:DV93"/>
    <mergeCell ref="DW93:EE93"/>
    <mergeCell ref="DE92:DM92"/>
    <mergeCell ref="BL92:BT92"/>
    <mergeCell ref="BL93:BT93"/>
    <mergeCell ref="DW90:EE90"/>
    <mergeCell ref="DW91:EE91"/>
    <mergeCell ref="DE89:DM89"/>
    <mergeCell ref="DW95:EE95"/>
    <mergeCell ref="BU93:CC93"/>
    <mergeCell ref="CD95:CL95"/>
    <mergeCell ref="DE90:DM90"/>
    <mergeCell ref="DN90:DV90"/>
    <mergeCell ref="CV90:DD90"/>
    <mergeCell ref="DE91:DM91"/>
    <mergeCell ref="BU90:CC90"/>
    <mergeCell ref="CM89:CU89"/>
    <mergeCell ref="CM90:CU90"/>
    <mergeCell ref="CM91:CU91"/>
    <mergeCell ref="CM93:CU93"/>
    <mergeCell ref="CD90:CL90"/>
    <mergeCell ref="G63:AA63"/>
    <mergeCell ref="AB63:AD63"/>
    <mergeCell ref="AE63:AG63"/>
    <mergeCell ref="AH63:AJ63"/>
    <mergeCell ref="A67:G68"/>
    <mergeCell ref="H67:Y68"/>
    <mergeCell ref="Z67:AE68"/>
    <mergeCell ref="AE64:AG64"/>
    <mergeCell ref="AH64:AJ64"/>
    <mergeCell ref="A65:C65"/>
    <mergeCell ref="G65:AA65"/>
    <mergeCell ref="AB65:AD65"/>
    <mergeCell ref="AE65:AG65"/>
    <mergeCell ref="DE72:DM72"/>
    <mergeCell ref="BU78:CC78"/>
    <mergeCell ref="BU79:CC79"/>
    <mergeCell ref="AH65:AJ65"/>
    <mergeCell ref="AK65:AX65"/>
    <mergeCell ref="AT73:BB77"/>
    <mergeCell ref="BC74:BK77"/>
    <mergeCell ref="BU74:CC77"/>
    <mergeCell ref="CM74:CU77"/>
    <mergeCell ref="BC73:DD73"/>
    <mergeCell ref="CD74:CL77"/>
    <mergeCell ref="AE79:AG79"/>
    <mergeCell ref="G64:AA64"/>
    <mergeCell ref="AB64:AD64"/>
    <mergeCell ref="A62:C64"/>
    <mergeCell ref="D62:F65"/>
    <mergeCell ref="G62:AA62"/>
    <mergeCell ref="AE62:AG62"/>
    <mergeCell ref="CV78:DD78"/>
    <mergeCell ref="AB56:AD56"/>
    <mergeCell ref="AK56:AX56"/>
    <mergeCell ref="AK57:AX57"/>
    <mergeCell ref="AK58:AX58"/>
    <mergeCell ref="AK59:AX59"/>
    <mergeCell ref="AK60:AX60"/>
    <mergeCell ref="AE57:AG57"/>
    <mergeCell ref="AH57:AJ57"/>
    <mergeCell ref="AH58:AJ58"/>
    <mergeCell ref="AH60:AJ60"/>
    <mergeCell ref="AH59:AJ59"/>
    <mergeCell ref="AH56:AJ56"/>
    <mergeCell ref="AH62:AJ62"/>
    <mergeCell ref="AK63:AX63"/>
    <mergeCell ref="AK64:AX64"/>
    <mergeCell ref="AB58:AD58"/>
    <mergeCell ref="AE58:AG58"/>
    <mergeCell ref="G60:AA60"/>
    <mergeCell ref="AB60:AD60"/>
    <mergeCell ref="AE60:AG60"/>
    <mergeCell ref="AE59:AG59"/>
    <mergeCell ref="AE56:AG56"/>
    <mergeCell ref="A29:C31"/>
    <mergeCell ref="CG31:CU31"/>
    <mergeCell ref="G31:AA31"/>
    <mergeCell ref="BU31:CF31"/>
    <mergeCell ref="AK31:AV31"/>
    <mergeCell ref="AW31:BH31"/>
    <mergeCell ref="AB62:AD62"/>
    <mergeCell ref="AH47:AJ47"/>
    <mergeCell ref="G51:AA51"/>
    <mergeCell ref="G50:AA50"/>
    <mergeCell ref="G59:AA59"/>
    <mergeCell ref="AB59:AD59"/>
    <mergeCell ref="G57:AA57"/>
    <mergeCell ref="AB57:AD57"/>
    <mergeCell ref="A46:F60"/>
    <mergeCell ref="G56:AA56"/>
    <mergeCell ref="G54:AA54"/>
    <mergeCell ref="G58:AA58"/>
    <mergeCell ref="CO40:DB44"/>
    <mergeCell ref="CO45:DB45"/>
    <mergeCell ref="AK48:AX48"/>
    <mergeCell ref="AY51:BL51"/>
    <mergeCell ref="AY52:BL52"/>
    <mergeCell ref="AY53:BL53"/>
    <mergeCell ref="AY54:BL54"/>
    <mergeCell ref="AY55:BL55"/>
    <mergeCell ref="AY57:BL57"/>
    <mergeCell ref="AY58:BL58"/>
    <mergeCell ref="BM46:BZ46"/>
    <mergeCell ref="BM47:BZ47"/>
    <mergeCell ref="BM48:BZ48"/>
    <mergeCell ref="BM49:BZ49"/>
    <mergeCell ref="DQ56:ED56"/>
    <mergeCell ref="DQ57:ED57"/>
    <mergeCell ref="DQ58:ED58"/>
    <mergeCell ref="DQ59:ED59"/>
    <mergeCell ref="DQ60:ED60"/>
    <mergeCell ref="DQ62:ED62"/>
    <mergeCell ref="DQ63:ED63"/>
    <mergeCell ref="DQ64:ED64"/>
    <mergeCell ref="DQ65:ED65"/>
    <mergeCell ref="DN72:DV72"/>
    <mergeCell ref="BM56:BZ56"/>
    <mergeCell ref="BM57:BZ57"/>
    <mergeCell ref="CO62:DB62"/>
    <mergeCell ref="CO50:DB50"/>
    <mergeCell ref="CO51:DB51"/>
    <mergeCell ref="CO52:DB52"/>
    <mergeCell ref="CO53:DB53"/>
    <mergeCell ref="DC48:DP48"/>
    <mergeCell ref="DC49:DP49"/>
    <mergeCell ref="CA58:CN58"/>
    <mergeCell ref="CA59:CN59"/>
    <mergeCell ref="CA60:CN60"/>
    <mergeCell ref="CA56:CN56"/>
    <mergeCell ref="CO63:DB63"/>
    <mergeCell ref="CO64:DB64"/>
    <mergeCell ref="CO55:DB55"/>
    <mergeCell ref="CO57:DB57"/>
    <mergeCell ref="BU26:CF26"/>
    <mergeCell ref="AK72:AS72"/>
    <mergeCell ref="BL86:BT86"/>
    <mergeCell ref="BL87:BT87"/>
    <mergeCell ref="BL79:BT79"/>
    <mergeCell ref="BL78:BT78"/>
    <mergeCell ref="BL74:BT77"/>
    <mergeCell ref="AT85:BB85"/>
    <mergeCell ref="BC85:BK85"/>
    <mergeCell ref="BL85:BT85"/>
    <mergeCell ref="AY60:BL60"/>
    <mergeCell ref="AK45:AX45"/>
    <mergeCell ref="AY40:BL44"/>
    <mergeCell ref="AY45:BL45"/>
    <mergeCell ref="AK52:AX52"/>
    <mergeCell ref="AK53:AX53"/>
    <mergeCell ref="AY59:BL59"/>
    <mergeCell ref="AY56:BL56"/>
    <mergeCell ref="BM65:BZ65"/>
    <mergeCell ref="BM64:BZ64"/>
    <mergeCell ref="AY49:BL49"/>
    <mergeCell ref="AY50:BL50"/>
    <mergeCell ref="AY46:BL46"/>
    <mergeCell ref="AY47:BL47"/>
    <mergeCell ref="BM58:BZ58"/>
    <mergeCell ref="BM59:BZ59"/>
    <mergeCell ref="BM62:BZ62"/>
    <mergeCell ref="BM63:BZ63"/>
    <mergeCell ref="AY48:BL48"/>
    <mergeCell ref="CA64:CN64"/>
    <mergeCell ref="CA55:CN55"/>
    <mergeCell ref="CA57:CN57"/>
    <mergeCell ref="CD89:CL89"/>
    <mergeCell ref="CD78:CL78"/>
    <mergeCell ref="CD79:CL79"/>
    <mergeCell ref="CD80:CL80"/>
    <mergeCell ref="CD81:CL81"/>
    <mergeCell ref="CD86:CL86"/>
    <mergeCell ref="CD88:CL88"/>
    <mergeCell ref="CM87:CU87"/>
    <mergeCell ref="CM88:CU88"/>
    <mergeCell ref="CV85:DD85"/>
    <mergeCell ref="CV87:DD87"/>
    <mergeCell ref="CV88:DD88"/>
    <mergeCell ref="CV89:DD89"/>
    <mergeCell ref="CV93:DD93"/>
    <mergeCell ref="CD91:CL91"/>
    <mergeCell ref="CD92:CL92"/>
    <mergeCell ref="CD93:CL93"/>
    <mergeCell ref="CD87:CL87"/>
    <mergeCell ref="CV92:DD92"/>
    <mergeCell ref="CM84:CU84"/>
    <mergeCell ref="CV79:DD79"/>
    <mergeCell ref="CV80:DD80"/>
    <mergeCell ref="CV81:DD81"/>
    <mergeCell ref="CM97:CU97"/>
    <mergeCell ref="DN89:DV89"/>
    <mergeCell ref="DW89:EE89"/>
    <mergeCell ref="CO39:DB39"/>
    <mergeCell ref="DC39:DP39"/>
    <mergeCell ref="DQ39:ED39"/>
    <mergeCell ref="AK40:AX44"/>
    <mergeCell ref="CA40:CN44"/>
    <mergeCell ref="DQ40:ED44"/>
    <mergeCell ref="AK39:AX39"/>
    <mergeCell ref="AY39:BL39"/>
    <mergeCell ref="BM39:BZ39"/>
    <mergeCell ref="CA39:CN39"/>
    <mergeCell ref="DC40:DP44"/>
    <mergeCell ref="DC45:DP45"/>
    <mergeCell ref="AK50:AX50"/>
    <mergeCell ref="AK51:AX51"/>
    <mergeCell ref="BM40:BZ44"/>
    <mergeCell ref="BM45:BZ45"/>
    <mergeCell ref="CA45:CN45"/>
    <mergeCell ref="CA47:CN47"/>
    <mergeCell ref="CA48:CN48"/>
    <mergeCell ref="CA49:CN49"/>
    <mergeCell ref="CA50:CN50"/>
    <mergeCell ref="CA51:CN51"/>
    <mergeCell ref="CA62:CN62"/>
    <mergeCell ref="BM60:BZ60"/>
    <mergeCell ref="AY62:BL62"/>
    <mergeCell ref="CA52:CN52"/>
    <mergeCell ref="CA53:CN53"/>
    <mergeCell ref="CA54:CN54"/>
    <mergeCell ref="DQ53:ED53"/>
    <mergeCell ref="CO58:DB58"/>
    <mergeCell ref="CO59:DB59"/>
    <mergeCell ref="CO60:DB60"/>
    <mergeCell ref="CO56:DB56"/>
    <mergeCell ref="DE86:DM86"/>
    <mergeCell ref="CA63:CN63"/>
    <mergeCell ref="DQ55:ED55"/>
    <mergeCell ref="AF67:CX70"/>
    <mergeCell ref="AF100:CX103"/>
    <mergeCell ref="CO65:DB65"/>
    <mergeCell ref="CA65:CN65"/>
    <mergeCell ref="CO46:DB46"/>
    <mergeCell ref="CO47:DB47"/>
    <mergeCell ref="CO48:DB48"/>
    <mergeCell ref="CO49:DB49"/>
    <mergeCell ref="DC65:DP65"/>
    <mergeCell ref="DC56:DP56"/>
    <mergeCell ref="DC62:DP62"/>
    <mergeCell ref="DC63:DP63"/>
    <mergeCell ref="DC64:DP64"/>
    <mergeCell ref="DC57:DP57"/>
    <mergeCell ref="DC58:DP58"/>
    <mergeCell ref="DC59:DP59"/>
    <mergeCell ref="DC60:DP60"/>
    <mergeCell ref="DC50:DP50"/>
    <mergeCell ref="DC51:DP51"/>
    <mergeCell ref="DC52:DP52"/>
    <mergeCell ref="DC53:DP53"/>
    <mergeCell ref="DC46:DP46"/>
    <mergeCell ref="DC47:DP47"/>
    <mergeCell ref="DQ47:ED47"/>
    <mergeCell ref="DQ48:ED48"/>
    <mergeCell ref="DQ49:ED49"/>
    <mergeCell ref="DQ50:ED50"/>
    <mergeCell ref="DQ51:ED51"/>
    <mergeCell ref="DQ52:ED52"/>
    <mergeCell ref="DN86:DV86"/>
    <mergeCell ref="DQ54:ED54"/>
    <mergeCell ref="DW72:EE72"/>
    <mergeCell ref="AK86:AS86"/>
    <mergeCell ref="AK87:AS87"/>
    <mergeCell ref="AK88:AS88"/>
    <mergeCell ref="AK89:AS89"/>
    <mergeCell ref="AK90:AS90"/>
    <mergeCell ref="AK91:AS91"/>
    <mergeCell ref="AK92:AS92"/>
    <mergeCell ref="AK93:AS93"/>
    <mergeCell ref="AK95:AS95"/>
    <mergeCell ref="AK73:AS77"/>
    <mergeCell ref="AK78:AS78"/>
    <mergeCell ref="AK79:AS79"/>
    <mergeCell ref="AK80:AS80"/>
    <mergeCell ref="AK81:AS81"/>
    <mergeCell ref="AK82:AS82"/>
    <mergeCell ref="AK83:AS83"/>
    <mergeCell ref="AK84:AS84"/>
    <mergeCell ref="AK85:AS85"/>
    <mergeCell ref="BU81:CC81"/>
    <mergeCell ref="CD85:CL85"/>
    <mergeCell ref="DW84:EE84"/>
    <mergeCell ref="AT84:BB84"/>
    <mergeCell ref="BC84:BK84"/>
    <mergeCell ref="BU84:CC84"/>
    <mergeCell ref="BL84:BT84"/>
  </mergeCells>
  <phoneticPr fontId="3"/>
  <dataValidations count="11">
    <dataValidation type="whole" allowBlank="1" showInputMessage="1" showErrorMessage="1" errorTitle="入力エラー" error="数値以外の入力または、15桁以上の入力は行えません。" sqref="CG23:CU23 CG29:CU31 CG13:CU21">
      <formula1>-9999999999999</formula1>
      <formula2>99999999999999</formula2>
    </dataValidation>
    <dataValidation type="whole" allowBlank="1" showInputMessage="1" showErrorMessage="1" errorTitle="入力エラー" error="数値以外の入力または、12桁以上の入力は行えません。" sqref="DC46:DP54 DC56:DP56 DC62:DP64">
      <formula1>-9999999999</formula1>
      <formula2>99999999999</formula2>
    </dataValidation>
    <dataValidation type="whole" allowBlank="1" showInputMessage="1" showErrorMessage="1" errorTitle="入力エラー" error="数値以外の入力または、12桁以上の入力は行えません。" sqref="CD95:CL97 CD89:CL89 CD79:CL87 AK46:AK54 BM62:BM64 AK56 AK62:AK64 BM46:BM54 BM56 CO56:DB56 CO46:DB54 CO62:DB64 CA46:CN54 CA56:CN56 CA62:CN64">
      <formula1>-9999999999</formula1>
      <formula2>99999999999</formula2>
    </dataValidation>
    <dataValidation type="whole" allowBlank="1" showInputMessage="1" showErrorMessage="1" errorTitle="入力エラー" error="数値以外の入力または、10桁以上の入力は行えません。" sqref="BA122:BG122 AY62:AY64 AW29:BH31 AY46:AY54 BA112:BG120 AW13:BH21 BA128:BG130 AW23:BH23 AY56">
      <formula1>-99999999</formula1>
      <formula2>999999999</formula2>
    </dataValidation>
    <dataValidation type="whole" allowBlank="1" showInputMessage="1" showErrorMessage="1" errorTitle="入力エラー" error="数値以外の入力または、11桁以上の入力は行えません。" sqref="DE95:EE97 CM95:CU97 BC95:CC97 BC89:CC89 BC79:CC87 CM79:CU87 CM89:CU89 AK122:AR122 AK29:AV31 AK23:AV23 AK13:AV21 AK128:AR130 AK112:AR120 DE89:EE89 DE79:EE87">
      <formula1>-999999999</formula1>
      <formula2>9999999999</formula2>
    </dataValidation>
    <dataValidation type="whole" allowBlank="1" showInputMessage="1" showErrorMessage="1" errorTitle="入力エラー" error="数値以外の入力または、13桁以上の入力は行えません。" sqref="AS122:AZ122 AS112:AZ120 AT95:BB97 AT89:BB89 AS128:AZ130 AT79:BB87">
      <formula1>-99999999999</formula1>
      <formula2>999999999999</formula2>
    </dataValidation>
    <dataValidation type="whole" allowBlank="1" showInputMessage="1" showErrorMessage="1" errorTitle="入力エラー" error="数値以外の入力または、8桁以上の入力は行えません。" sqref="BU13:CF21 BU23:CF23 BU29:CF31">
      <formula1>-999999</formula1>
      <formula2>9999999</formula2>
    </dataValidation>
    <dataValidation type="whole" allowBlank="1" showInputMessage="1" showErrorMessage="1" errorTitle="入力エラー" error="数値以外の入力または、13桁以上の入力は行えません" sqref="BI23:BT23 BI13:BT21">
      <formula1>-99999999999</formula1>
      <formula2>999999999999</formula2>
    </dataValidation>
    <dataValidation type="whole" allowBlank="1" showInputMessage="1" showErrorMessage="1" errorTitle="入力エラー" error="数値以外の入力または、9桁以上の入力は行えません。" sqref="BL99">
      <formula1>-9999999</formula1>
      <formula2>99999999</formula2>
    </dataValidation>
    <dataValidation type="whole" allowBlank="1" showInputMessage="1" showErrorMessage="1" errorTitle="入力エラー" error="数値以外の入力または、14桁以上の入力は行えません。" sqref="DQ46:ED54 DQ56:ED56 DQ62:ED64">
      <formula1>-999999999999</formula1>
      <formula2>9999999999999</formula2>
    </dataValidation>
    <dataValidation type="whole" allowBlank="1" showInputMessage="1" showErrorMessage="1" errorTitle="入力エラー" error="数値以外の入力または、15桁以上の入力は行えません。" sqref="AK79:AS87 AK89:AS89 AK95:AS97">
      <formula1>-9999999999999</formula1>
      <formula2>99999999999999</formula2>
    </dataValidation>
  </dataValidations>
  <printOptions horizontalCentered="1"/>
  <pageMargins left="0.59055118110236227" right="0.59055118110236227" top="0.6692913385826772" bottom="0.39370078740157483" header="0.51181102362204722" footer="0.19685039370078741"/>
  <pageSetup paperSize="9" scale="96" firstPageNumber="41" orientation="landscape" useFirstPageNumber="1" horizontalDpi="300" verticalDpi="300" r:id="rId1"/>
  <headerFooter alignWithMargins="0">
    <oddFooter>&amp;R課税市-&amp;P</oddFooter>
  </headerFooter>
  <rowBreaks count="3" manualBreakCount="3">
    <brk id="33" max="140" man="1"/>
    <brk id="66" max="140" man="1"/>
    <brk id="99" max="140" man="1"/>
  </rowBreaks>
  <drawing r:id="rId2"/>
  <legacyDrawing r:id="rId3"/>
  <picture r:id="rId4"/>
  <controls>
    <mc:AlternateContent xmlns:mc="http://schemas.openxmlformats.org/markup-compatibility/2006">
      <mc:Choice Requires="x14">
        <control shapeId="15366" r:id="rId5" name="CommandButton1">
          <controlPr defaultSize="0" print="0" autoLine="0" r:id="rId6">
            <anchor moveWithCells="1">
              <from>
                <xdr:col>13</xdr:col>
                <xdr:colOff>0</xdr:colOff>
                <xdr:row>3</xdr:row>
                <xdr:rowOff>57150</xdr:rowOff>
              </from>
              <to>
                <xdr:col>24</xdr:col>
                <xdr:colOff>47625</xdr:colOff>
                <xdr:row>5</xdr:row>
                <xdr:rowOff>28575</xdr:rowOff>
              </to>
            </anchor>
          </controlPr>
        </control>
      </mc:Choice>
      <mc:Fallback>
        <control shapeId="15366" r:id="rId5" name="CommandButton1"/>
      </mc:Fallback>
    </mc:AlternateContent>
    <mc:AlternateContent xmlns:mc="http://schemas.openxmlformats.org/markup-compatibility/2006">
      <mc:Choice Requires="x14">
        <control shapeId="15388" r:id="rId7" name="CommandButton3">
          <controlPr defaultSize="0" print="0" autoLine="0" r:id="rId8">
            <anchor moveWithCells="1">
              <from>
                <xdr:col>13</xdr:col>
                <xdr:colOff>0</xdr:colOff>
                <xdr:row>36</xdr:row>
                <xdr:rowOff>76200</xdr:rowOff>
              </from>
              <to>
                <xdr:col>24</xdr:col>
                <xdr:colOff>47625</xdr:colOff>
                <xdr:row>38</xdr:row>
                <xdr:rowOff>9525</xdr:rowOff>
              </to>
            </anchor>
          </controlPr>
        </control>
      </mc:Choice>
      <mc:Fallback>
        <control shapeId="15388" r:id="rId7" name="CommandButton3"/>
      </mc:Fallback>
    </mc:AlternateContent>
    <mc:AlternateContent xmlns:mc="http://schemas.openxmlformats.org/markup-compatibility/2006">
      <mc:Choice Requires="x14">
        <control shapeId="15389" r:id="rId9" name="CommandButton2">
          <controlPr defaultSize="0" print="0" autoLine="0" r:id="rId10">
            <anchor moveWithCells="1">
              <from>
                <xdr:col>0</xdr:col>
                <xdr:colOff>57150</xdr:colOff>
                <xdr:row>36</xdr:row>
                <xdr:rowOff>76200</xdr:rowOff>
              </from>
              <to>
                <xdr:col>12</xdr:col>
                <xdr:colOff>28575</xdr:colOff>
                <xdr:row>38</xdr:row>
                <xdr:rowOff>9525</xdr:rowOff>
              </to>
            </anchor>
          </controlPr>
        </control>
      </mc:Choice>
      <mc:Fallback>
        <control shapeId="15389" r:id="rId9" name="CommandButton2"/>
      </mc:Fallback>
    </mc:AlternateContent>
    <mc:AlternateContent xmlns:mc="http://schemas.openxmlformats.org/markup-compatibility/2006">
      <mc:Choice Requires="x14">
        <control shapeId="15433" r:id="rId11" name="CommandButton4">
          <controlPr defaultSize="0" print="0" autoLine="0" r:id="rId12">
            <anchor moveWithCells="1">
              <from>
                <xdr:col>1</xdr:col>
                <xdr:colOff>9525</xdr:colOff>
                <xdr:row>69</xdr:row>
                <xdr:rowOff>66675</xdr:rowOff>
              </from>
              <to>
                <xdr:col>12</xdr:col>
                <xdr:colOff>57150</xdr:colOff>
                <xdr:row>71</xdr:row>
                <xdr:rowOff>38100</xdr:rowOff>
              </to>
            </anchor>
          </controlPr>
        </control>
      </mc:Choice>
      <mc:Fallback>
        <control shapeId="15433" r:id="rId11" name="CommandButton4"/>
      </mc:Fallback>
    </mc:AlternateContent>
    <mc:AlternateContent xmlns:mc="http://schemas.openxmlformats.org/markup-compatibility/2006">
      <mc:Choice Requires="x14">
        <control shapeId="15465" r:id="rId13" name="CommandButton6">
          <controlPr defaultSize="0" print="0" autoLine="0" r:id="rId14">
            <anchor moveWithCells="1">
              <from>
                <xdr:col>1</xdr:col>
                <xdr:colOff>9525</xdr:colOff>
                <xdr:row>102</xdr:row>
                <xdr:rowOff>66675</xdr:rowOff>
              </from>
              <to>
                <xdr:col>12</xdr:col>
                <xdr:colOff>57150</xdr:colOff>
                <xdr:row>104</xdr:row>
                <xdr:rowOff>38100</xdr:rowOff>
              </to>
            </anchor>
          </controlPr>
        </control>
      </mc:Choice>
      <mc:Fallback>
        <control shapeId="15465" r:id="rId13" name="CommandButton6"/>
      </mc:Fallback>
    </mc:AlternateContent>
    <mc:AlternateContent xmlns:mc="http://schemas.openxmlformats.org/markup-compatibility/2006">
      <mc:Choice Requires="x14">
        <control shapeId="15483" r:id="rId15" name="CommandButton5">
          <controlPr defaultSize="0" print="0" autoLine="0" r:id="rId16">
            <anchor moveWithCells="1">
              <from>
                <xdr:col>13</xdr:col>
                <xdr:colOff>0</xdr:colOff>
                <xdr:row>69</xdr:row>
                <xdr:rowOff>66675</xdr:rowOff>
              </from>
              <to>
                <xdr:col>24</xdr:col>
                <xdr:colOff>47625</xdr:colOff>
                <xdr:row>71</xdr:row>
                <xdr:rowOff>38100</xdr:rowOff>
              </to>
            </anchor>
          </controlPr>
        </control>
      </mc:Choice>
      <mc:Fallback>
        <control shapeId="15483" r:id="rId15" name="CommandButton5"/>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6"/>
  <dimension ref="A1:EG203"/>
  <sheetViews>
    <sheetView showGridLines="0" zoomScale="85" zoomScaleNormal="85" workbookViewId="0">
      <selection activeCell="AK13" sqref="AK13:AY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78" width="1" style="16" customWidth="1"/>
    <col min="79" max="79" width="1.125" style="16" customWidth="1"/>
    <col min="80" max="104" width="1" style="16" customWidth="1"/>
    <col min="105" max="105" width="1" style="17" customWidth="1"/>
    <col min="106" max="109" width="1" style="16" customWidth="1"/>
    <col min="110" max="110" width="1" style="17" customWidth="1"/>
    <col min="111" max="16384" width="1" style="16"/>
  </cols>
  <sheetData>
    <row r="1" spans="1:137" s="152" customFormat="1" ht="12.75" customHeight="1">
      <c r="A1" s="823"/>
      <c r="B1" s="823"/>
      <c r="C1" s="823"/>
      <c r="D1" s="823"/>
      <c r="E1" s="823"/>
      <c r="F1" s="823"/>
      <c r="G1" s="824"/>
      <c r="H1" s="825" t="s">
        <v>62</v>
      </c>
      <c r="I1" s="266"/>
      <c r="J1" s="266"/>
      <c r="K1" s="266"/>
      <c r="L1" s="266"/>
      <c r="M1" s="266"/>
      <c r="N1" s="266"/>
      <c r="O1" s="266"/>
      <c r="P1" s="266"/>
      <c r="Q1" s="266"/>
      <c r="R1" s="266"/>
      <c r="S1" s="266"/>
      <c r="T1" s="266"/>
      <c r="U1" s="266"/>
      <c r="V1" s="266"/>
      <c r="W1" s="266"/>
      <c r="X1" s="266"/>
      <c r="Y1" s="267"/>
      <c r="Z1" s="831" t="s">
        <v>517</v>
      </c>
      <c r="AA1" s="266"/>
      <c r="AB1" s="266"/>
      <c r="AC1" s="266"/>
      <c r="AD1" s="266"/>
      <c r="AE1" s="267"/>
      <c r="AF1" s="739" t="str">
        <f>"第56表　課税標準額段階別"&amp; LEFT(表00!AA1,6) &amp; "分所得割額等に関する調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課税標準額段階別平成29年度分所得割額等に関する調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803" t="s">
        <v>608</v>
      </c>
      <c r="CZ1" s="803"/>
      <c r="DA1" s="803"/>
      <c r="DB1" s="803"/>
      <c r="DC1" s="803"/>
      <c r="DD1" s="803"/>
      <c r="DE1" s="803"/>
      <c r="DF1" s="803"/>
      <c r="DG1" s="803"/>
      <c r="DH1" s="803"/>
      <c r="DI1" s="803"/>
      <c r="DJ1" s="803"/>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823"/>
      <c r="B2" s="823"/>
      <c r="C2" s="823"/>
      <c r="D2" s="823"/>
      <c r="E2" s="823"/>
      <c r="F2" s="823"/>
      <c r="G2" s="824"/>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804"/>
      <c r="CZ2" s="804"/>
      <c r="DA2" s="804"/>
      <c r="DB2" s="804"/>
      <c r="DC2" s="804"/>
      <c r="DD2" s="804"/>
      <c r="DE2" s="804"/>
      <c r="DF2" s="804"/>
      <c r="DG2" s="804"/>
      <c r="DH2" s="804"/>
      <c r="DI2" s="804"/>
      <c r="DJ2" s="804"/>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851"/>
      <c r="B3" s="285"/>
      <c r="C3" s="285"/>
      <c r="D3" s="285"/>
      <c r="E3" s="285"/>
      <c r="F3" s="285"/>
      <c r="G3" s="286"/>
      <c r="H3" s="812">
        <f>IF(表00!A8="","",表00!A8)</f>
        <v>4</v>
      </c>
      <c r="I3" s="838"/>
      <c r="J3" s="839"/>
      <c r="K3" s="812">
        <f>IF(表00!D8="","",表00!D8)</f>
        <v>2</v>
      </c>
      <c r="L3" s="838"/>
      <c r="M3" s="839"/>
      <c r="N3" s="812">
        <f>IF(表00!G8="","",表00!G8)</f>
        <v>2</v>
      </c>
      <c r="O3" s="838"/>
      <c r="P3" s="839"/>
      <c r="Q3" s="812">
        <f>IF(表00!J8="","",表00!J8)</f>
        <v>0</v>
      </c>
      <c r="R3" s="838"/>
      <c r="S3" s="839"/>
      <c r="T3" s="812">
        <f>IF(表00!M8="","",表00!M8)</f>
        <v>2</v>
      </c>
      <c r="U3" s="838"/>
      <c r="V3" s="839"/>
      <c r="W3" s="812">
        <f>IF(表00!P8="","",表00!P8)</f>
        <v>9</v>
      </c>
      <c r="X3" s="838"/>
      <c r="Y3" s="839"/>
      <c r="Z3" s="847">
        <v>5</v>
      </c>
      <c r="AA3" s="276"/>
      <c r="AB3" s="277"/>
      <c r="AC3" s="812">
        <v>6</v>
      </c>
      <c r="AD3" s="279"/>
      <c r="AE3" s="280"/>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804" t="s">
        <v>515</v>
      </c>
      <c r="CZ3" s="804"/>
      <c r="DA3" s="804"/>
      <c r="DB3" s="804"/>
      <c r="DC3" s="804"/>
      <c r="DD3" s="804"/>
      <c r="DE3" s="804"/>
      <c r="DF3" s="804"/>
      <c r="DG3" s="804"/>
      <c r="DH3" s="804"/>
      <c r="DI3" s="804"/>
      <c r="DJ3" s="80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3.5" customHeight="1">
      <c r="M4" s="16"/>
      <c r="R4" s="16"/>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row>
    <row r="5" spans="1:137"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row>
    <row r="6" spans="1:137" ht="12" customHeight="1">
      <c r="AK6" s="271" t="s">
        <v>164</v>
      </c>
      <c r="AL6" s="271"/>
      <c r="AM6" s="271"/>
      <c r="AN6" s="271"/>
      <c r="AO6" s="271"/>
      <c r="AP6" s="271"/>
      <c r="AQ6" s="271"/>
      <c r="AR6" s="271"/>
      <c r="AS6" s="271"/>
      <c r="AT6" s="271"/>
      <c r="AU6" s="271"/>
      <c r="AV6" s="271"/>
      <c r="AW6" s="271"/>
      <c r="AX6" s="271"/>
      <c r="AY6" s="271"/>
      <c r="AZ6" s="271" t="s">
        <v>165</v>
      </c>
      <c r="BA6" s="271"/>
      <c r="BB6" s="271"/>
      <c r="BC6" s="271"/>
      <c r="BD6" s="271"/>
      <c r="BE6" s="271"/>
      <c r="BF6" s="271"/>
      <c r="BG6" s="271"/>
      <c r="BH6" s="271"/>
      <c r="BI6" s="271"/>
      <c r="BJ6" s="271"/>
      <c r="BK6" s="271"/>
      <c r="BL6" s="271"/>
      <c r="BM6" s="271"/>
      <c r="BN6" s="271"/>
      <c r="BO6" s="271" t="s">
        <v>166</v>
      </c>
      <c r="BP6" s="271"/>
      <c r="BQ6" s="271"/>
      <c r="BR6" s="271"/>
      <c r="BS6" s="271"/>
      <c r="BT6" s="271"/>
      <c r="BU6" s="271"/>
      <c r="BV6" s="271"/>
      <c r="BW6" s="271"/>
      <c r="BX6" s="271"/>
      <c r="BY6" s="271"/>
      <c r="BZ6" s="271"/>
      <c r="CA6" s="271"/>
      <c r="CB6" s="271"/>
      <c r="CC6" s="271"/>
      <c r="CD6" s="271" t="s">
        <v>167</v>
      </c>
      <c r="CE6" s="271"/>
      <c r="CF6" s="271"/>
      <c r="CG6" s="271"/>
      <c r="CH6" s="271"/>
      <c r="CI6" s="271"/>
      <c r="CJ6" s="271"/>
      <c r="CK6" s="271"/>
      <c r="CL6" s="271"/>
      <c r="CM6" s="271"/>
      <c r="CN6" s="271"/>
      <c r="CO6" s="271"/>
      <c r="CP6" s="271"/>
      <c r="CQ6" s="271"/>
      <c r="CR6" s="271"/>
      <c r="CS6" s="271" t="s">
        <v>168</v>
      </c>
      <c r="CT6" s="271"/>
      <c r="CU6" s="271"/>
      <c r="CV6" s="271"/>
      <c r="CW6" s="271"/>
      <c r="CX6" s="271"/>
      <c r="CY6" s="271"/>
      <c r="CZ6" s="271"/>
      <c r="DA6" s="271"/>
      <c r="DB6" s="271"/>
      <c r="DC6" s="271"/>
      <c r="DD6" s="271"/>
      <c r="DE6" s="271"/>
      <c r="DF6" s="271"/>
      <c r="DG6" s="271"/>
    </row>
    <row r="7" spans="1:137" ht="12.95" customHeight="1">
      <c r="A7" s="522" t="s">
        <v>381</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171</v>
      </c>
      <c r="AC7" s="201"/>
      <c r="AD7" s="201"/>
      <c r="AE7" s="201"/>
      <c r="AF7" s="201"/>
      <c r="AG7" s="201"/>
      <c r="AH7" s="201"/>
      <c r="AI7" s="201"/>
      <c r="AJ7" s="202"/>
      <c r="AK7" s="200" t="s">
        <v>642</v>
      </c>
      <c r="AL7" s="201"/>
      <c r="AM7" s="201"/>
      <c r="AN7" s="201"/>
      <c r="AO7" s="201"/>
      <c r="AP7" s="201"/>
      <c r="AQ7" s="201"/>
      <c r="AR7" s="201"/>
      <c r="AS7" s="201"/>
      <c r="AT7" s="201"/>
      <c r="AU7" s="201"/>
      <c r="AV7" s="201"/>
      <c r="AW7" s="201"/>
      <c r="AX7" s="201"/>
      <c r="AY7" s="202"/>
      <c r="AZ7" s="200" t="s">
        <v>643</v>
      </c>
      <c r="BA7" s="201"/>
      <c r="BB7" s="201"/>
      <c r="BC7" s="201"/>
      <c r="BD7" s="201"/>
      <c r="BE7" s="201"/>
      <c r="BF7" s="201"/>
      <c r="BG7" s="201"/>
      <c r="BH7" s="201"/>
      <c r="BI7" s="201"/>
      <c r="BJ7" s="201"/>
      <c r="BK7" s="201"/>
      <c r="BL7" s="201"/>
      <c r="BM7" s="201"/>
      <c r="BN7" s="202"/>
      <c r="BO7" s="200" t="s">
        <v>107</v>
      </c>
      <c r="BP7" s="201"/>
      <c r="BQ7" s="201"/>
      <c r="BR7" s="201"/>
      <c r="BS7" s="201"/>
      <c r="BT7" s="201"/>
      <c r="BU7" s="201"/>
      <c r="BV7" s="201"/>
      <c r="BW7" s="201"/>
      <c r="BX7" s="201"/>
      <c r="BY7" s="201"/>
      <c r="BZ7" s="201"/>
      <c r="CA7" s="201"/>
      <c r="CB7" s="201"/>
      <c r="CC7" s="202"/>
      <c r="CD7" s="200" t="s">
        <v>382</v>
      </c>
      <c r="CE7" s="201"/>
      <c r="CF7" s="201"/>
      <c r="CG7" s="201"/>
      <c r="CH7" s="201"/>
      <c r="CI7" s="201"/>
      <c r="CJ7" s="201"/>
      <c r="CK7" s="201"/>
      <c r="CL7" s="201"/>
      <c r="CM7" s="201"/>
      <c r="CN7" s="201"/>
      <c r="CO7" s="201"/>
      <c r="CP7" s="201"/>
      <c r="CQ7" s="201"/>
      <c r="CR7" s="202"/>
      <c r="CS7" s="200" t="s">
        <v>902</v>
      </c>
      <c r="CT7" s="201"/>
      <c r="CU7" s="201"/>
      <c r="CV7" s="201"/>
      <c r="CW7" s="201"/>
      <c r="CX7" s="201"/>
      <c r="CY7" s="201"/>
      <c r="CZ7" s="201"/>
      <c r="DA7" s="201"/>
      <c r="DB7" s="201"/>
      <c r="DC7" s="201"/>
      <c r="DD7" s="201"/>
      <c r="DE7" s="201"/>
      <c r="DF7" s="201"/>
      <c r="DG7" s="202"/>
    </row>
    <row r="8" spans="1:137" ht="12.9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row>
    <row r="9" spans="1:137" ht="12.9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row>
    <row r="10" spans="1:137" ht="12.9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CS10" s="219"/>
      <c r="CT10" s="220"/>
      <c r="CU10" s="220"/>
      <c r="CV10" s="220"/>
      <c r="CW10" s="220"/>
      <c r="CX10" s="220"/>
      <c r="CY10" s="220"/>
      <c r="CZ10" s="220"/>
      <c r="DA10" s="220"/>
      <c r="DB10" s="220"/>
      <c r="DC10" s="220"/>
      <c r="DD10" s="220"/>
      <c r="DE10" s="220"/>
      <c r="DF10" s="220"/>
      <c r="DG10" s="221"/>
    </row>
    <row r="11" spans="1:137" ht="12.9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CS11" s="219"/>
      <c r="CT11" s="220"/>
      <c r="CU11" s="220"/>
      <c r="CV11" s="220"/>
      <c r="CW11" s="220"/>
      <c r="CX11" s="220"/>
      <c r="CY11" s="220"/>
      <c r="CZ11" s="220"/>
      <c r="DA11" s="220"/>
      <c r="DB11" s="220"/>
      <c r="DC11" s="220"/>
      <c r="DD11" s="220"/>
      <c r="DE11" s="220"/>
      <c r="DF11" s="220"/>
      <c r="DG11" s="221"/>
    </row>
    <row r="12" spans="1:137" ht="12.9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272</v>
      </c>
      <c r="AL12" s="536"/>
      <c r="AM12" s="536"/>
      <c r="AN12" s="536"/>
      <c r="AO12" s="536"/>
      <c r="AP12" s="536"/>
      <c r="AQ12" s="536"/>
      <c r="AR12" s="536"/>
      <c r="AS12" s="536"/>
      <c r="AT12" s="536"/>
      <c r="AU12" s="536"/>
      <c r="AV12" s="536"/>
      <c r="AW12" s="536"/>
      <c r="AX12" s="536"/>
      <c r="AY12" s="537"/>
      <c r="AZ12" s="535" t="s">
        <v>272</v>
      </c>
      <c r="BA12" s="536"/>
      <c r="BB12" s="536"/>
      <c r="BC12" s="536"/>
      <c r="BD12" s="536"/>
      <c r="BE12" s="536"/>
      <c r="BF12" s="536"/>
      <c r="BG12" s="536"/>
      <c r="BH12" s="536"/>
      <c r="BI12" s="536"/>
      <c r="BJ12" s="536"/>
      <c r="BK12" s="536"/>
      <c r="BL12" s="536"/>
      <c r="BM12" s="536"/>
      <c r="BN12" s="537"/>
      <c r="BO12" s="535" t="s">
        <v>272</v>
      </c>
      <c r="BP12" s="536"/>
      <c r="BQ12" s="536"/>
      <c r="BR12" s="536"/>
      <c r="BS12" s="536"/>
      <c r="BT12" s="536"/>
      <c r="BU12" s="536"/>
      <c r="BV12" s="536"/>
      <c r="BW12" s="536"/>
      <c r="BX12" s="536"/>
      <c r="BY12" s="536"/>
      <c r="BZ12" s="536"/>
      <c r="CA12" s="536"/>
      <c r="CB12" s="536"/>
      <c r="CC12" s="537"/>
      <c r="CD12" s="535" t="s">
        <v>272</v>
      </c>
      <c r="CE12" s="536"/>
      <c r="CF12" s="536"/>
      <c r="CG12" s="536"/>
      <c r="CH12" s="536"/>
      <c r="CI12" s="536"/>
      <c r="CJ12" s="536"/>
      <c r="CK12" s="536"/>
      <c r="CL12" s="536"/>
      <c r="CM12" s="536"/>
      <c r="CN12" s="536"/>
      <c r="CO12" s="536"/>
      <c r="CP12" s="536"/>
      <c r="CQ12" s="536"/>
      <c r="CR12" s="537"/>
      <c r="CS12" s="535" t="s">
        <v>272</v>
      </c>
      <c r="CT12" s="536"/>
      <c r="CU12" s="536"/>
      <c r="CV12" s="536"/>
      <c r="CW12" s="536"/>
      <c r="CX12" s="536"/>
      <c r="CY12" s="536"/>
      <c r="CZ12" s="536"/>
      <c r="DA12" s="536"/>
      <c r="DB12" s="536"/>
      <c r="DC12" s="536"/>
      <c r="DD12" s="536"/>
      <c r="DE12" s="536"/>
      <c r="DF12" s="536"/>
      <c r="DG12" s="537"/>
    </row>
    <row r="13" spans="1:137" ht="21.75" customHeight="1">
      <c r="A13" s="433" t="s">
        <v>1</v>
      </c>
      <c r="B13" s="1535"/>
      <c r="C13" s="1535"/>
      <c r="D13" s="1535"/>
      <c r="E13" s="1535"/>
      <c r="F13" s="1536"/>
      <c r="G13" s="246" t="s">
        <v>2</v>
      </c>
      <c r="H13" s="246"/>
      <c r="I13" s="246"/>
      <c r="J13" s="246"/>
      <c r="K13" s="246"/>
      <c r="L13" s="246"/>
      <c r="M13" s="246"/>
      <c r="N13" s="246"/>
      <c r="O13" s="246"/>
      <c r="P13" s="246"/>
      <c r="Q13" s="246"/>
      <c r="R13" s="246"/>
      <c r="S13" s="246"/>
      <c r="T13" s="246"/>
      <c r="U13" s="246"/>
      <c r="V13" s="246"/>
      <c r="W13" s="246"/>
      <c r="X13" s="246"/>
      <c r="Y13" s="246"/>
      <c r="Z13" s="246"/>
      <c r="AA13" s="513"/>
      <c r="AB13" s="840">
        <v>0</v>
      </c>
      <c r="AC13" s="841"/>
      <c r="AD13" s="842"/>
      <c r="AE13" s="849">
        <v>1</v>
      </c>
      <c r="AF13" s="841"/>
      <c r="AG13" s="842"/>
      <c r="AH13" s="849">
        <v>0</v>
      </c>
      <c r="AI13" s="841"/>
      <c r="AJ13" s="850"/>
      <c r="AK13" s="1483">
        <v>79350</v>
      </c>
      <c r="AL13" s="1508"/>
      <c r="AM13" s="1508"/>
      <c r="AN13" s="1508"/>
      <c r="AO13" s="1508"/>
      <c r="AP13" s="1508"/>
      <c r="AQ13" s="1508"/>
      <c r="AR13" s="1508"/>
      <c r="AS13" s="1508"/>
      <c r="AT13" s="1508"/>
      <c r="AU13" s="1508"/>
      <c r="AV13" s="1508"/>
      <c r="AW13" s="1508"/>
      <c r="AX13" s="1508"/>
      <c r="AY13" s="1509"/>
      <c r="AZ13" s="1483"/>
      <c r="BA13" s="1508"/>
      <c r="BB13" s="1508"/>
      <c r="BC13" s="1508"/>
      <c r="BD13" s="1508"/>
      <c r="BE13" s="1508"/>
      <c r="BF13" s="1508"/>
      <c r="BG13" s="1508"/>
      <c r="BH13" s="1508"/>
      <c r="BI13" s="1508"/>
      <c r="BJ13" s="1508"/>
      <c r="BK13" s="1508"/>
      <c r="BL13" s="1508"/>
      <c r="BM13" s="1508"/>
      <c r="BN13" s="1509"/>
      <c r="BO13" s="1483"/>
      <c r="BP13" s="1508"/>
      <c r="BQ13" s="1508"/>
      <c r="BR13" s="1508"/>
      <c r="BS13" s="1508"/>
      <c r="BT13" s="1508"/>
      <c r="BU13" s="1508"/>
      <c r="BV13" s="1508"/>
      <c r="BW13" s="1508"/>
      <c r="BX13" s="1508"/>
      <c r="BY13" s="1508"/>
      <c r="BZ13" s="1508"/>
      <c r="CA13" s="1508"/>
      <c r="CB13" s="1508"/>
      <c r="CC13" s="1509"/>
      <c r="CD13" s="487">
        <f t="shared" ref="CD13:CD20" si="0">SUM(AK13:CC13)</f>
        <v>79350</v>
      </c>
      <c r="CE13" s="488"/>
      <c r="CF13" s="488"/>
      <c r="CG13" s="488"/>
      <c r="CH13" s="488"/>
      <c r="CI13" s="488"/>
      <c r="CJ13" s="488"/>
      <c r="CK13" s="488"/>
      <c r="CL13" s="488"/>
      <c r="CM13" s="488"/>
      <c r="CN13" s="488"/>
      <c r="CO13" s="488"/>
      <c r="CP13" s="488"/>
      <c r="CQ13" s="488"/>
      <c r="CR13" s="489"/>
      <c r="CS13" s="853"/>
      <c r="CT13" s="854"/>
      <c r="CU13" s="854"/>
      <c r="CV13" s="854"/>
      <c r="CW13" s="854"/>
      <c r="CX13" s="854"/>
      <c r="CY13" s="854"/>
      <c r="CZ13" s="854"/>
      <c r="DA13" s="854"/>
      <c r="DB13" s="854"/>
      <c r="DC13" s="854"/>
      <c r="DD13" s="854"/>
      <c r="DE13" s="854"/>
      <c r="DF13" s="854"/>
      <c r="DG13" s="855"/>
    </row>
    <row r="14" spans="1:137" ht="15" customHeight="1">
      <c r="A14" s="1537"/>
      <c r="B14" s="1549"/>
      <c r="C14" s="1549"/>
      <c r="D14" s="1549"/>
      <c r="E14" s="1549"/>
      <c r="F14" s="1539"/>
      <c r="G14" s="246" t="s">
        <v>3</v>
      </c>
      <c r="H14" s="246"/>
      <c r="I14" s="246"/>
      <c r="J14" s="246"/>
      <c r="K14" s="246"/>
      <c r="L14" s="246"/>
      <c r="M14" s="246"/>
      <c r="N14" s="246"/>
      <c r="O14" s="246"/>
      <c r="P14" s="246"/>
      <c r="Q14" s="246"/>
      <c r="R14" s="246"/>
      <c r="S14" s="246"/>
      <c r="T14" s="246"/>
      <c r="U14" s="246"/>
      <c r="V14" s="246"/>
      <c r="W14" s="246"/>
      <c r="X14" s="246"/>
      <c r="Y14" s="246"/>
      <c r="Z14" s="246"/>
      <c r="AA14" s="513"/>
      <c r="AB14" s="818">
        <v>0</v>
      </c>
      <c r="AC14" s="819"/>
      <c r="AD14" s="820"/>
      <c r="AE14" s="821">
        <v>2</v>
      </c>
      <c r="AF14" s="819"/>
      <c r="AG14" s="820"/>
      <c r="AH14" s="821">
        <v>0</v>
      </c>
      <c r="AI14" s="819"/>
      <c r="AJ14" s="822"/>
      <c r="AK14" s="1511">
        <v>248491</v>
      </c>
      <c r="AL14" s="1511"/>
      <c r="AM14" s="1511"/>
      <c r="AN14" s="1511"/>
      <c r="AO14" s="1511"/>
      <c r="AP14" s="1511"/>
      <c r="AQ14" s="1511"/>
      <c r="AR14" s="1511"/>
      <c r="AS14" s="1511"/>
      <c r="AT14" s="1511"/>
      <c r="AU14" s="1511"/>
      <c r="AV14" s="1511"/>
      <c r="AW14" s="1511"/>
      <c r="AX14" s="1511"/>
      <c r="AY14" s="1511"/>
      <c r="AZ14" s="1511"/>
      <c r="BA14" s="1511"/>
      <c r="BB14" s="1511"/>
      <c r="BC14" s="1511"/>
      <c r="BD14" s="1511"/>
      <c r="BE14" s="1511"/>
      <c r="BF14" s="1511"/>
      <c r="BG14" s="1511"/>
      <c r="BH14" s="1511"/>
      <c r="BI14" s="1511"/>
      <c r="BJ14" s="1511"/>
      <c r="BK14" s="1511"/>
      <c r="BL14" s="1511"/>
      <c r="BM14" s="1511"/>
      <c r="BN14" s="1511"/>
      <c r="BO14" s="1511"/>
      <c r="BP14" s="1511"/>
      <c r="BQ14" s="1511"/>
      <c r="BR14" s="1511"/>
      <c r="BS14" s="1511"/>
      <c r="BT14" s="1511"/>
      <c r="BU14" s="1511"/>
      <c r="BV14" s="1511"/>
      <c r="BW14" s="1511"/>
      <c r="BX14" s="1511"/>
      <c r="BY14" s="1511"/>
      <c r="BZ14" s="1511"/>
      <c r="CA14" s="1511"/>
      <c r="CB14" s="1511"/>
      <c r="CC14" s="1511"/>
      <c r="CD14" s="330">
        <f t="shared" si="0"/>
        <v>248491</v>
      </c>
      <c r="CE14" s="330"/>
      <c r="CF14" s="330"/>
      <c r="CG14" s="330"/>
      <c r="CH14" s="330"/>
      <c r="CI14" s="330"/>
      <c r="CJ14" s="330"/>
      <c r="CK14" s="330"/>
      <c r="CL14" s="330"/>
      <c r="CM14" s="330"/>
      <c r="CN14" s="330"/>
      <c r="CO14" s="330"/>
      <c r="CP14" s="330"/>
      <c r="CQ14" s="330"/>
      <c r="CR14" s="330"/>
      <c r="CS14" s="687"/>
      <c r="CT14" s="687"/>
      <c r="CU14" s="687"/>
      <c r="CV14" s="687"/>
      <c r="CW14" s="687"/>
      <c r="CX14" s="687"/>
      <c r="CY14" s="687"/>
      <c r="CZ14" s="687"/>
      <c r="DA14" s="687"/>
      <c r="DB14" s="687"/>
      <c r="DC14" s="687"/>
      <c r="DD14" s="687"/>
      <c r="DE14" s="687"/>
      <c r="DF14" s="687"/>
      <c r="DG14" s="852"/>
    </row>
    <row r="15" spans="1:137" ht="15" customHeight="1">
      <c r="A15" s="1537"/>
      <c r="B15" s="1549"/>
      <c r="C15" s="1549"/>
      <c r="D15" s="1549"/>
      <c r="E15" s="1549"/>
      <c r="F15" s="1539"/>
      <c r="G15" s="246" t="s">
        <v>4</v>
      </c>
      <c r="H15" s="246"/>
      <c r="I15" s="246"/>
      <c r="J15" s="246"/>
      <c r="K15" s="246"/>
      <c r="L15" s="246"/>
      <c r="M15" s="246"/>
      <c r="N15" s="246"/>
      <c r="O15" s="246"/>
      <c r="P15" s="246"/>
      <c r="Q15" s="246"/>
      <c r="R15" s="246"/>
      <c r="S15" s="246"/>
      <c r="T15" s="246"/>
      <c r="U15" s="246"/>
      <c r="V15" s="246"/>
      <c r="W15" s="246"/>
      <c r="X15" s="246"/>
      <c r="Y15" s="246"/>
      <c r="Z15" s="246"/>
      <c r="AA15" s="513"/>
      <c r="AB15" s="818">
        <v>0</v>
      </c>
      <c r="AC15" s="819"/>
      <c r="AD15" s="820"/>
      <c r="AE15" s="821">
        <v>3</v>
      </c>
      <c r="AF15" s="819"/>
      <c r="AG15" s="820"/>
      <c r="AH15" s="821">
        <v>0</v>
      </c>
      <c r="AI15" s="819"/>
      <c r="AJ15" s="822"/>
      <c r="AK15" s="1511">
        <v>251795</v>
      </c>
      <c r="AL15" s="1511"/>
      <c r="AM15" s="1511"/>
      <c r="AN15" s="1511"/>
      <c r="AO15" s="1511"/>
      <c r="AP15" s="1511"/>
      <c r="AQ15" s="1511"/>
      <c r="AR15" s="1511"/>
      <c r="AS15" s="1511"/>
      <c r="AT15" s="1511"/>
      <c r="AU15" s="1511"/>
      <c r="AV15" s="1511"/>
      <c r="AW15" s="1511"/>
      <c r="AX15" s="1511"/>
      <c r="AY15" s="1511"/>
      <c r="AZ15" s="1511"/>
      <c r="BA15" s="1511"/>
      <c r="BB15" s="1511"/>
      <c r="BC15" s="1511"/>
      <c r="BD15" s="1511"/>
      <c r="BE15" s="1511"/>
      <c r="BF15" s="1511"/>
      <c r="BG15" s="1511"/>
      <c r="BH15" s="1511"/>
      <c r="BI15" s="1511"/>
      <c r="BJ15" s="1511"/>
      <c r="BK15" s="1511"/>
      <c r="BL15" s="1511"/>
      <c r="BM15" s="1511"/>
      <c r="BN15" s="1511"/>
      <c r="BO15" s="1511"/>
      <c r="BP15" s="1511"/>
      <c r="BQ15" s="1511"/>
      <c r="BR15" s="1511"/>
      <c r="BS15" s="1511"/>
      <c r="BT15" s="1511"/>
      <c r="BU15" s="1511"/>
      <c r="BV15" s="1511"/>
      <c r="BW15" s="1511"/>
      <c r="BX15" s="1511"/>
      <c r="BY15" s="1511"/>
      <c r="BZ15" s="1511"/>
      <c r="CA15" s="1511"/>
      <c r="CB15" s="1511"/>
      <c r="CC15" s="1511"/>
      <c r="CD15" s="330">
        <f t="shared" si="0"/>
        <v>251795</v>
      </c>
      <c r="CE15" s="330"/>
      <c r="CF15" s="330"/>
      <c r="CG15" s="330"/>
      <c r="CH15" s="330"/>
      <c r="CI15" s="330"/>
      <c r="CJ15" s="330"/>
      <c r="CK15" s="330"/>
      <c r="CL15" s="330"/>
      <c r="CM15" s="330"/>
      <c r="CN15" s="330"/>
      <c r="CO15" s="330"/>
      <c r="CP15" s="330"/>
      <c r="CQ15" s="330"/>
      <c r="CR15" s="330"/>
      <c r="CS15" s="687"/>
      <c r="CT15" s="687"/>
      <c r="CU15" s="687"/>
      <c r="CV15" s="687"/>
      <c r="CW15" s="687"/>
      <c r="CX15" s="687"/>
      <c r="CY15" s="687"/>
      <c r="CZ15" s="687"/>
      <c r="DA15" s="687"/>
      <c r="DB15" s="687"/>
      <c r="DC15" s="687"/>
      <c r="DD15" s="687"/>
      <c r="DE15" s="687"/>
      <c r="DF15" s="687"/>
      <c r="DG15" s="852"/>
    </row>
    <row r="16" spans="1:137" ht="15" customHeight="1">
      <c r="A16" s="1537"/>
      <c r="B16" s="1549"/>
      <c r="C16" s="1549"/>
      <c r="D16" s="1549"/>
      <c r="E16" s="1549"/>
      <c r="F16" s="1539"/>
      <c r="G16" s="246" t="s">
        <v>5</v>
      </c>
      <c r="H16" s="246"/>
      <c r="I16" s="246"/>
      <c r="J16" s="246"/>
      <c r="K16" s="246"/>
      <c r="L16" s="246"/>
      <c r="M16" s="246"/>
      <c r="N16" s="246"/>
      <c r="O16" s="246"/>
      <c r="P16" s="246"/>
      <c r="Q16" s="246"/>
      <c r="R16" s="246"/>
      <c r="S16" s="246"/>
      <c r="T16" s="246"/>
      <c r="U16" s="246"/>
      <c r="V16" s="246"/>
      <c r="W16" s="246"/>
      <c r="X16" s="246"/>
      <c r="Y16" s="246"/>
      <c r="Z16" s="246"/>
      <c r="AA16" s="513"/>
      <c r="AB16" s="818">
        <v>0</v>
      </c>
      <c r="AC16" s="819"/>
      <c r="AD16" s="820"/>
      <c r="AE16" s="821">
        <v>4</v>
      </c>
      <c r="AF16" s="819"/>
      <c r="AG16" s="820"/>
      <c r="AH16" s="821">
        <v>0</v>
      </c>
      <c r="AI16" s="819"/>
      <c r="AJ16" s="822"/>
      <c r="AK16" s="1511">
        <v>234712</v>
      </c>
      <c r="AL16" s="1511"/>
      <c r="AM16" s="1511"/>
      <c r="AN16" s="1511"/>
      <c r="AO16" s="1511"/>
      <c r="AP16" s="1511"/>
      <c r="AQ16" s="1511"/>
      <c r="AR16" s="1511"/>
      <c r="AS16" s="1511"/>
      <c r="AT16" s="1511"/>
      <c r="AU16" s="1511"/>
      <c r="AV16" s="1511"/>
      <c r="AW16" s="1511"/>
      <c r="AX16" s="1511"/>
      <c r="AY16" s="1511"/>
      <c r="AZ16" s="1511"/>
      <c r="BA16" s="1511"/>
      <c r="BB16" s="1511"/>
      <c r="BC16" s="1511"/>
      <c r="BD16" s="1511"/>
      <c r="BE16" s="1511"/>
      <c r="BF16" s="1511"/>
      <c r="BG16" s="1511"/>
      <c r="BH16" s="1511"/>
      <c r="BI16" s="1511"/>
      <c r="BJ16" s="1511"/>
      <c r="BK16" s="1511"/>
      <c r="BL16" s="1511"/>
      <c r="BM16" s="1511"/>
      <c r="BN16" s="1511"/>
      <c r="BO16" s="1511"/>
      <c r="BP16" s="1511"/>
      <c r="BQ16" s="1511"/>
      <c r="BR16" s="1511"/>
      <c r="BS16" s="1511"/>
      <c r="BT16" s="1511"/>
      <c r="BU16" s="1511"/>
      <c r="BV16" s="1511"/>
      <c r="BW16" s="1511"/>
      <c r="BX16" s="1511"/>
      <c r="BY16" s="1511"/>
      <c r="BZ16" s="1511"/>
      <c r="CA16" s="1511"/>
      <c r="CB16" s="1511"/>
      <c r="CC16" s="1511"/>
      <c r="CD16" s="330">
        <f t="shared" si="0"/>
        <v>234712</v>
      </c>
      <c r="CE16" s="330"/>
      <c r="CF16" s="330"/>
      <c r="CG16" s="330"/>
      <c r="CH16" s="330"/>
      <c r="CI16" s="330"/>
      <c r="CJ16" s="330"/>
      <c r="CK16" s="330"/>
      <c r="CL16" s="330"/>
      <c r="CM16" s="330"/>
      <c r="CN16" s="330"/>
      <c r="CO16" s="330"/>
      <c r="CP16" s="330"/>
      <c r="CQ16" s="330"/>
      <c r="CR16" s="330"/>
      <c r="CS16" s="687"/>
      <c r="CT16" s="687"/>
      <c r="CU16" s="687"/>
      <c r="CV16" s="687"/>
      <c r="CW16" s="687"/>
      <c r="CX16" s="687"/>
      <c r="CY16" s="687"/>
      <c r="CZ16" s="687"/>
      <c r="DA16" s="687"/>
      <c r="DB16" s="687"/>
      <c r="DC16" s="687"/>
      <c r="DD16" s="687"/>
      <c r="DE16" s="687"/>
      <c r="DF16" s="687"/>
      <c r="DG16" s="852"/>
    </row>
    <row r="17" spans="1:115" ht="15" customHeight="1">
      <c r="A17" s="1537"/>
      <c r="B17" s="1549"/>
      <c r="C17" s="1549"/>
      <c r="D17" s="1549"/>
      <c r="E17" s="1549"/>
      <c r="F17" s="1539"/>
      <c r="G17" s="246" t="s">
        <v>6</v>
      </c>
      <c r="H17" s="246"/>
      <c r="I17" s="246"/>
      <c r="J17" s="246"/>
      <c r="K17" s="246"/>
      <c r="L17" s="246"/>
      <c r="M17" s="246"/>
      <c r="N17" s="246"/>
      <c r="O17" s="246"/>
      <c r="P17" s="246"/>
      <c r="Q17" s="246"/>
      <c r="R17" s="246"/>
      <c r="S17" s="246"/>
      <c r="T17" s="246"/>
      <c r="U17" s="246"/>
      <c r="V17" s="246"/>
      <c r="W17" s="246"/>
      <c r="X17" s="246"/>
      <c r="Y17" s="246"/>
      <c r="Z17" s="246"/>
      <c r="AA17" s="513"/>
      <c r="AB17" s="818">
        <v>0</v>
      </c>
      <c r="AC17" s="819"/>
      <c r="AD17" s="820"/>
      <c r="AE17" s="821">
        <v>5</v>
      </c>
      <c r="AF17" s="819"/>
      <c r="AG17" s="820"/>
      <c r="AH17" s="821">
        <v>0</v>
      </c>
      <c r="AI17" s="819"/>
      <c r="AJ17" s="822"/>
      <c r="AK17" s="1511">
        <v>225129</v>
      </c>
      <c r="AL17" s="1511"/>
      <c r="AM17" s="1511"/>
      <c r="AN17" s="1511"/>
      <c r="AO17" s="1511"/>
      <c r="AP17" s="1511"/>
      <c r="AQ17" s="1511"/>
      <c r="AR17" s="1511"/>
      <c r="AS17" s="1511"/>
      <c r="AT17" s="1511"/>
      <c r="AU17" s="1511"/>
      <c r="AV17" s="1511"/>
      <c r="AW17" s="1511"/>
      <c r="AX17" s="1511"/>
      <c r="AY17" s="1511"/>
      <c r="AZ17" s="1511"/>
      <c r="BA17" s="1511"/>
      <c r="BB17" s="1511"/>
      <c r="BC17" s="1511"/>
      <c r="BD17" s="1511"/>
      <c r="BE17" s="1511"/>
      <c r="BF17" s="1511"/>
      <c r="BG17" s="1511"/>
      <c r="BH17" s="1511"/>
      <c r="BI17" s="1511"/>
      <c r="BJ17" s="1511"/>
      <c r="BK17" s="1511"/>
      <c r="BL17" s="1511"/>
      <c r="BM17" s="1511"/>
      <c r="BN17" s="1511"/>
      <c r="BO17" s="1511"/>
      <c r="BP17" s="1511"/>
      <c r="BQ17" s="1511"/>
      <c r="BR17" s="1511"/>
      <c r="BS17" s="1511"/>
      <c r="BT17" s="1511"/>
      <c r="BU17" s="1511"/>
      <c r="BV17" s="1511"/>
      <c r="BW17" s="1511"/>
      <c r="BX17" s="1511"/>
      <c r="BY17" s="1511"/>
      <c r="BZ17" s="1511"/>
      <c r="CA17" s="1511"/>
      <c r="CB17" s="1511"/>
      <c r="CC17" s="1511"/>
      <c r="CD17" s="330">
        <f t="shared" si="0"/>
        <v>225129</v>
      </c>
      <c r="CE17" s="330"/>
      <c r="CF17" s="330"/>
      <c r="CG17" s="330"/>
      <c r="CH17" s="330"/>
      <c r="CI17" s="330"/>
      <c r="CJ17" s="330"/>
      <c r="CK17" s="330"/>
      <c r="CL17" s="330"/>
      <c r="CM17" s="330"/>
      <c r="CN17" s="330"/>
      <c r="CO17" s="330"/>
      <c r="CP17" s="330"/>
      <c r="CQ17" s="330"/>
      <c r="CR17" s="330"/>
      <c r="CS17" s="687"/>
      <c r="CT17" s="687"/>
      <c r="CU17" s="687"/>
      <c r="CV17" s="687"/>
      <c r="CW17" s="687"/>
      <c r="CX17" s="687"/>
      <c r="CY17" s="687"/>
      <c r="CZ17" s="687"/>
      <c r="DA17" s="687"/>
      <c r="DB17" s="687"/>
      <c r="DC17" s="687"/>
      <c r="DD17" s="687"/>
      <c r="DE17" s="687"/>
      <c r="DF17" s="687"/>
      <c r="DG17" s="852"/>
    </row>
    <row r="18" spans="1:115" ht="15" customHeight="1">
      <c r="A18" s="1537"/>
      <c r="B18" s="1549"/>
      <c r="C18" s="1549"/>
      <c r="D18" s="1549"/>
      <c r="E18" s="1549"/>
      <c r="F18" s="1539"/>
      <c r="G18" s="246" t="s">
        <v>7</v>
      </c>
      <c r="H18" s="246"/>
      <c r="I18" s="246"/>
      <c r="J18" s="246"/>
      <c r="K18" s="246"/>
      <c r="L18" s="246"/>
      <c r="M18" s="246"/>
      <c r="N18" s="246"/>
      <c r="O18" s="246"/>
      <c r="P18" s="246"/>
      <c r="Q18" s="246"/>
      <c r="R18" s="246"/>
      <c r="S18" s="246"/>
      <c r="T18" s="246"/>
      <c r="U18" s="246"/>
      <c r="V18" s="246"/>
      <c r="W18" s="246"/>
      <c r="X18" s="246"/>
      <c r="Y18" s="246"/>
      <c r="Z18" s="246"/>
      <c r="AA18" s="513"/>
      <c r="AB18" s="818">
        <v>0</v>
      </c>
      <c r="AC18" s="819"/>
      <c r="AD18" s="820"/>
      <c r="AE18" s="821">
        <v>6</v>
      </c>
      <c r="AF18" s="819"/>
      <c r="AG18" s="820"/>
      <c r="AH18" s="821">
        <v>0</v>
      </c>
      <c r="AI18" s="819"/>
      <c r="AJ18" s="822"/>
      <c r="AK18" s="1511">
        <v>145145</v>
      </c>
      <c r="AL18" s="1511"/>
      <c r="AM18" s="1511"/>
      <c r="AN18" s="1511"/>
      <c r="AO18" s="1511"/>
      <c r="AP18" s="1511"/>
      <c r="AQ18" s="1511"/>
      <c r="AR18" s="1511"/>
      <c r="AS18" s="1511"/>
      <c r="AT18" s="1511"/>
      <c r="AU18" s="1511"/>
      <c r="AV18" s="1511"/>
      <c r="AW18" s="1511"/>
      <c r="AX18" s="1511"/>
      <c r="AY18" s="1511"/>
      <c r="AZ18" s="1511"/>
      <c r="BA18" s="1511"/>
      <c r="BB18" s="1511"/>
      <c r="BC18" s="1511"/>
      <c r="BD18" s="1511"/>
      <c r="BE18" s="1511"/>
      <c r="BF18" s="1511"/>
      <c r="BG18" s="1511"/>
      <c r="BH18" s="1511"/>
      <c r="BI18" s="1511"/>
      <c r="BJ18" s="1511"/>
      <c r="BK18" s="1511"/>
      <c r="BL18" s="1511"/>
      <c r="BM18" s="1511"/>
      <c r="BN18" s="1511"/>
      <c r="BO18" s="1511"/>
      <c r="BP18" s="1511"/>
      <c r="BQ18" s="1511"/>
      <c r="BR18" s="1511"/>
      <c r="BS18" s="1511"/>
      <c r="BT18" s="1511"/>
      <c r="BU18" s="1511"/>
      <c r="BV18" s="1511"/>
      <c r="BW18" s="1511"/>
      <c r="BX18" s="1511"/>
      <c r="BY18" s="1511"/>
      <c r="BZ18" s="1511"/>
      <c r="CA18" s="1511"/>
      <c r="CB18" s="1511"/>
      <c r="CC18" s="1511"/>
      <c r="CD18" s="330">
        <f t="shared" si="0"/>
        <v>145145</v>
      </c>
      <c r="CE18" s="330"/>
      <c r="CF18" s="330"/>
      <c r="CG18" s="330"/>
      <c r="CH18" s="330"/>
      <c r="CI18" s="330"/>
      <c r="CJ18" s="330"/>
      <c r="CK18" s="330"/>
      <c r="CL18" s="330"/>
      <c r="CM18" s="330"/>
      <c r="CN18" s="330"/>
      <c r="CO18" s="330"/>
      <c r="CP18" s="330"/>
      <c r="CQ18" s="330"/>
      <c r="CR18" s="330"/>
      <c r="CS18" s="687"/>
      <c r="CT18" s="687"/>
      <c r="CU18" s="687"/>
      <c r="CV18" s="687"/>
      <c r="CW18" s="687"/>
      <c r="CX18" s="687"/>
      <c r="CY18" s="687"/>
      <c r="CZ18" s="687"/>
      <c r="DA18" s="687"/>
      <c r="DB18" s="687"/>
      <c r="DC18" s="687"/>
      <c r="DD18" s="687"/>
      <c r="DE18" s="687"/>
      <c r="DF18" s="687"/>
      <c r="DG18" s="852"/>
    </row>
    <row r="19" spans="1:115" ht="15" customHeight="1">
      <c r="A19" s="1537"/>
      <c r="B19" s="1549"/>
      <c r="C19" s="1549"/>
      <c r="D19" s="1549"/>
      <c r="E19" s="1549"/>
      <c r="F19" s="1539"/>
      <c r="G19" s="246" t="s">
        <v>8</v>
      </c>
      <c r="H19" s="246"/>
      <c r="I19" s="246"/>
      <c r="J19" s="246"/>
      <c r="K19" s="246"/>
      <c r="L19" s="246"/>
      <c r="M19" s="246"/>
      <c r="N19" s="246"/>
      <c r="O19" s="246"/>
      <c r="P19" s="246"/>
      <c r="Q19" s="246"/>
      <c r="R19" s="246"/>
      <c r="S19" s="246"/>
      <c r="T19" s="246"/>
      <c r="U19" s="246"/>
      <c r="V19" s="246"/>
      <c r="W19" s="246"/>
      <c r="X19" s="246"/>
      <c r="Y19" s="246"/>
      <c r="Z19" s="246"/>
      <c r="AA19" s="513"/>
      <c r="AB19" s="818">
        <v>0</v>
      </c>
      <c r="AC19" s="819"/>
      <c r="AD19" s="820"/>
      <c r="AE19" s="821">
        <v>7</v>
      </c>
      <c r="AF19" s="819"/>
      <c r="AG19" s="820"/>
      <c r="AH19" s="821">
        <v>0</v>
      </c>
      <c r="AI19" s="819"/>
      <c r="AJ19" s="822"/>
      <c r="AK19" s="1511">
        <v>114102</v>
      </c>
      <c r="AL19" s="1511"/>
      <c r="AM19" s="1511"/>
      <c r="AN19" s="1511"/>
      <c r="AO19" s="1511"/>
      <c r="AP19" s="1511"/>
      <c r="AQ19" s="1511"/>
      <c r="AR19" s="1511"/>
      <c r="AS19" s="1511"/>
      <c r="AT19" s="1511"/>
      <c r="AU19" s="1511"/>
      <c r="AV19" s="1511"/>
      <c r="AW19" s="1511"/>
      <c r="AX19" s="1511"/>
      <c r="AY19" s="1511"/>
      <c r="AZ19" s="1511"/>
      <c r="BA19" s="1511"/>
      <c r="BB19" s="1511"/>
      <c r="BC19" s="1511"/>
      <c r="BD19" s="1511"/>
      <c r="BE19" s="1511"/>
      <c r="BF19" s="1511"/>
      <c r="BG19" s="1511"/>
      <c r="BH19" s="1511"/>
      <c r="BI19" s="1511"/>
      <c r="BJ19" s="1511"/>
      <c r="BK19" s="1511"/>
      <c r="BL19" s="1511"/>
      <c r="BM19" s="1511"/>
      <c r="BN19" s="1511"/>
      <c r="BO19" s="1511"/>
      <c r="BP19" s="1511"/>
      <c r="BQ19" s="1511"/>
      <c r="BR19" s="1511"/>
      <c r="BS19" s="1511"/>
      <c r="BT19" s="1511"/>
      <c r="BU19" s="1511"/>
      <c r="BV19" s="1511"/>
      <c r="BW19" s="1511"/>
      <c r="BX19" s="1511"/>
      <c r="BY19" s="1511"/>
      <c r="BZ19" s="1511"/>
      <c r="CA19" s="1511"/>
      <c r="CB19" s="1511"/>
      <c r="CC19" s="1511"/>
      <c r="CD19" s="330">
        <f t="shared" si="0"/>
        <v>114102</v>
      </c>
      <c r="CE19" s="330"/>
      <c r="CF19" s="330"/>
      <c r="CG19" s="330"/>
      <c r="CH19" s="330"/>
      <c r="CI19" s="330"/>
      <c r="CJ19" s="330"/>
      <c r="CK19" s="330"/>
      <c r="CL19" s="330"/>
      <c r="CM19" s="330"/>
      <c r="CN19" s="330"/>
      <c r="CO19" s="330"/>
      <c r="CP19" s="330"/>
      <c r="CQ19" s="330"/>
      <c r="CR19" s="330"/>
      <c r="CS19" s="687"/>
      <c r="CT19" s="687"/>
      <c r="CU19" s="687"/>
      <c r="CV19" s="687"/>
      <c r="CW19" s="687"/>
      <c r="CX19" s="687"/>
      <c r="CY19" s="687"/>
      <c r="CZ19" s="687"/>
      <c r="DA19" s="687"/>
      <c r="DB19" s="687"/>
      <c r="DC19" s="687"/>
      <c r="DD19" s="687"/>
      <c r="DE19" s="687"/>
      <c r="DF19" s="687"/>
      <c r="DG19" s="852"/>
    </row>
    <row r="20" spans="1:115" ht="15" customHeight="1">
      <c r="A20" s="1537"/>
      <c r="B20" s="1549"/>
      <c r="C20" s="1549"/>
      <c r="D20" s="1549"/>
      <c r="E20" s="1549"/>
      <c r="F20" s="1539"/>
      <c r="G20" s="246" t="s">
        <v>9</v>
      </c>
      <c r="H20" s="246"/>
      <c r="I20" s="246"/>
      <c r="J20" s="246"/>
      <c r="K20" s="246"/>
      <c r="L20" s="246"/>
      <c r="M20" s="246"/>
      <c r="N20" s="246"/>
      <c r="O20" s="246"/>
      <c r="P20" s="246"/>
      <c r="Q20" s="246"/>
      <c r="R20" s="246"/>
      <c r="S20" s="246"/>
      <c r="T20" s="246"/>
      <c r="U20" s="246"/>
      <c r="V20" s="246"/>
      <c r="W20" s="246"/>
      <c r="X20" s="246"/>
      <c r="Y20" s="246"/>
      <c r="Z20" s="246"/>
      <c r="AA20" s="513"/>
      <c r="AB20" s="818">
        <v>0</v>
      </c>
      <c r="AC20" s="819"/>
      <c r="AD20" s="820"/>
      <c r="AE20" s="821">
        <v>8</v>
      </c>
      <c r="AF20" s="819"/>
      <c r="AG20" s="820"/>
      <c r="AH20" s="821">
        <v>0</v>
      </c>
      <c r="AI20" s="819"/>
      <c r="AJ20" s="822"/>
      <c r="AK20" s="1511">
        <v>276316</v>
      </c>
      <c r="AL20" s="1511"/>
      <c r="AM20" s="1511"/>
      <c r="AN20" s="1511"/>
      <c r="AO20" s="1511"/>
      <c r="AP20" s="1511"/>
      <c r="AQ20" s="1511"/>
      <c r="AR20" s="1511"/>
      <c r="AS20" s="1511"/>
      <c r="AT20" s="1511"/>
      <c r="AU20" s="1511"/>
      <c r="AV20" s="1511"/>
      <c r="AW20" s="1511"/>
      <c r="AX20" s="1511"/>
      <c r="AY20" s="1511"/>
      <c r="AZ20" s="1511"/>
      <c r="BA20" s="1511"/>
      <c r="BB20" s="1511"/>
      <c r="BC20" s="1511"/>
      <c r="BD20" s="1511"/>
      <c r="BE20" s="1511"/>
      <c r="BF20" s="1511"/>
      <c r="BG20" s="1511"/>
      <c r="BH20" s="1511"/>
      <c r="BI20" s="1511"/>
      <c r="BJ20" s="1511"/>
      <c r="BK20" s="1511"/>
      <c r="BL20" s="1511"/>
      <c r="BM20" s="1511"/>
      <c r="BN20" s="1511"/>
      <c r="BO20" s="1511"/>
      <c r="BP20" s="1511"/>
      <c r="BQ20" s="1511"/>
      <c r="BR20" s="1511"/>
      <c r="BS20" s="1511"/>
      <c r="BT20" s="1511"/>
      <c r="BU20" s="1511"/>
      <c r="BV20" s="1511"/>
      <c r="BW20" s="1511"/>
      <c r="BX20" s="1511"/>
      <c r="BY20" s="1511"/>
      <c r="BZ20" s="1511"/>
      <c r="CA20" s="1511"/>
      <c r="CB20" s="1511"/>
      <c r="CC20" s="1511"/>
      <c r="CD20" s="330">
        <f t="shared" si="0"/>
        <v>276316</v>
      </c>
      <c r="CE20" s="330"/>
      <c r="CF20" s="330"/>
      <c r="CG20" s="330"/>
      <c r="CH20" s="330"/>
      <c r="CI20" s="330"/>
      <c r="CJ20" s="330"/>
      <c r="CK20" s="330"/>
      <c r="CL20" s="330"/>
      <c r="CM20" s="330"/>
      <c r="CN20" s="330"/>
      <c r="CO20" s="330"/>
      <c r="CP20" s="330"/>
      <c r="CQ20" s="330"/>
      <c r="CR20" s="330"/>
      <c r="CS20" s="687"/>
      <c r="CT20" s="687"/>
      <c r="CU20" s="687"/>
      <c r="CV20" s="687"/>
      <c r="CW20" s="687"/>
      <c r="CX20" s="687"/>
      <c r="CY20" s="687"/>
      <c r="CZ20" s="687"/>
      <c r="DA20" s="687"/>
      <c r="DB20" s="687"/>
      <c r="DC20" s="687"/>
      <c r="DD20" s="687"/>
      <c r="DE20" s="687"/>
      <c r="DF20" s="687"/>
      <c r="DG20" s="852"/>
    </row>
    <row r="21" spans="1:115" ht="15" customHeight="1">
      <c r="A21" s="1537"/>
      <c r="B21" s="1549"/>
      <c r="C21" s="1549"/>
      <c r="D21" s="1549"/>
      <c r="E21" s="1549"/>
      <c r="F21" s="1539"/>
      <c r="G21" s="246" t="s">
        <v>10</v>
      </c>
      <c r="H21" s="246"/>
      <c r="I21" s="246"/>
      <c r="J21" s="246"/>
      <c r="K21" s="246"/>
      <c r="L21" s="246"/>
      <c r="M21" s="246"/>
      <c r="N21" s="246"/>
      <c r="O21" s="246"/>
      <c r="P21" s="246"/>
      <c r="Q21" s="246"/>
      <c r="R21" s="246"/>
      <c r="S21" s="246"/>
      <c r="T21" s="246"/>
      <c r="U21" s="246"/>
      <c r="V21" s="246"/>
      <c r="W21" s="246"/>
      <c r="X21" s="246"/>
      <c r="Y21" s="246"/>
      <c r="Z21" s="246"/>
      <c r="AA21" s="513"/>
      <c r="AB21" s="818">
        <v>0</v>
      </c>
      <c r="AC21" s="819"/>
      <c r="AD21" s="820"/>
      <c r="AE21" s="821">
        <v>9</v>
      </c>
      <c r="AF21" s="819"/>
      <c r="AG21" s="820"/>
      <c r="AH21" s="821">
        <v>0</v>
      </c>
      <c r="AI21" s="819"/>
      <c r="AJ21" s="822"/>
      <c r="AK21" s="1511">
        <v>1703216</v>
      </c>
      <c r="AL21" s="1511"/>
      <c r="AM21" s="1511"/>
      <c r="AN21" s="1511"/>
      <c r="AO21" s="1511"/>
      <c r="AP21" s="1511"/>
      <c r="AQ21" s="1511"/>
      <c r="AR21" s="1511"/>
      <c r="AS21" s="1511"/>
      <c r="AT21" s="1511"/>
      <c r="AU21" s="1511"/>
      <c r="AV21" s="1511"/>
      <c r="AW21" s="1511"/>
      <c r="AX21" s="1511"/>
      <c r="AY21" s="1511"/>
      <c r="AZ21" s="1511"/>
      <c r="BA21" s="1511"/>
      <c r="BB21" s="1511"/>
      <c r="BC21" s="1511"/>
      <c r="BD21" s="1511"/>
      <c r="BE21" s="1511"/>
      <c r="BF21" s="1511"/>
      <c r="BG21" s="1511"/>
      <c r="BH21" s="1511"/>
      <c r="BI21" s="1511"/>
      <c r="BJ21" s="1511"/>
      <c r="BK21" s="1511"/>
      <c r="BL21" s="1511"/>
      <c r="BM21" s="1511"/>
      <c r="BN21" s="1511"/>
      <c r="BO21" s="1511"/>
      <c r="BP21" s="1511"/>
      <c r="BQ21" s="1511"/>
      <c r="BR21" s="1511"/>
      <c r="BS21" s="1511"/>
      <c r="BT21" s="1511"/>
      <c r="BU21" s="1511"/>
      <c r="BV21" s="1511"/>
      <c r="BW21" s="1511"/>
      <c r="BX21" s="1511"/>
      <c r="BY21" s="1511"/>
      <c r="BZ21" s="1511"/>
      <c r="CA21" s="1511"/>
      <c r="CB21" s="1511"/>
      <c r="CC21" s="1511"/>
      <c r="CD21" s="330">
        <f>SUM(AK21:CC21)</f>
        <v>1703216</v>
      </c>
      <c r="CE21" s="330"/>
      <c r="CF21" s="330"/>
      <c r="CG21" s="330"/>
      <c r="CH21" s="330"/>
      <c r="CI21" s="330"/>
      <c r="CJ21" s="330"/>
      <c r="CK21" s="330"/>
      <c r="CL21" s="330"/>
      <c r="CM21" s="330"/>
      <c r="CN21" s="330"/>
      <c r="CO21" s="330"/>
      <c r="CP21" s="330"/>
      <c r="CQ21" s="330"/>
      <c r="CR21" s="330"/>
      <c r="CS21" s="687"/>
      <c r="CT21" s="687"/>
      <c r="CU21" s="687"/>
      <c r="CV21" s="687"/>
      <c r="CW21" s="687"/>
      <c r="CX21" s="687"/>
      <c r="CY21" s="687"/>
      <c r="CZ21" s="687"/>
      <c r="DA21" s="687"/>
      <c r="DB21" s="687"/>
      <c r="DC21" s="687"/>
      <c r="DD21" s="687"/>
      <c r="DE21" s="687"/>
      <c r="DF21" s="687"/>
      <c r="DG21" s="852"/>
    </row>
    <row r="22" spans="1:115" ht="15" customHeight="1">
      <c r="A22" s="1537"/>
      <c r="B22" s="1549"/>
      <c r="C22" s="1549"/>
      <c r="D22" s="1549"/>
      <c r="E22" s="1549"/>
      <c r="F22" s="1539"/>
      <c r="G22" s="246" t="s">
        <v>378</v>
      </c>
      <c r="H22" s="246"/>
      <c r="I22" s="246"/>
      <c r="J22" s="246"/>
      <c r="K22" s="246"/>
      <c r="L22" s="246"/>
      <c r="M22" s="246"/>
      <c r="N22" s="246"/>
      <c r="O22" s="246"/>
      <c r="P22" s="246"/>
      <c r="Q22" s="246"/>
      <c r="R22" s="246"/>
      <c r="S22" s="246"/>
      <c r="T22" s="246"/>
      <c r="U22" s="246"/>
      <c r="V22" s="246"/>
      <c r="W22" s="246"/>
      <c r="X22" s="246"/>
      <c r="Y22" s="246"/>
      <c r="Z22" s="246"/>
      <c r="AA22" s="513"/>
      <c r="AB22" s="818">
        <v>1</v>
      </c>
      <c r="AC22" s="819"/>
      <c r="AD22" s="820"/>
      <c r="AE22" s="821">
        <v>0</v>
      </c>
      <c r="AF22" s="819"/>
      <c r="AG22" s="820"/>
      <c r="AH22" s="821">
        <v>0</v>
      </c>
      <c r="AI22" s="819"/>
      <c r="AJ22" s="822"/>
      <c r="AK22" s="481">
        <f>SUM(AK13:AY21)</f>
        <v>3278256</v>
      </c>
      <c r="AL22" s="482"/>
      <c r="AM22" s="482"/>
      <c r="AN22" s="482"/>
      <c r="AO22" s="482"/>
      <c r="AP22" s="482"/>
      <c r="AQ22" s="482"/>
      <c r="AR22" s="482"/>
      <c r="AS22" s="482"/>
      <c r="AT22" s="482"/>
      <c r="AU22" s="482"/>
      <c r="AV22" s="482"/>
      <c r="AW22" s="482"/>
      <c r="AX22" s="482"/>
      <c r="AY22" s="483"/>
      <c r="AZ22" s="481">
        <f>SUM(AZ13:BN21)</f>
        <v>0</v>
      </c>
      <c r="BA22" s="482"/>
      <c r="BB22" s="482"/>
      <c r="BC22" s="482"/>
      <c r="BD22" s="482"/>
      <c r="BE22" s="482"/>
      <c r="BF22" s="482"/>
      <c r="BG22" s="482"/>
      <c r="BH22" s="482"/>
      <c r="BI22" s="482"/>
      <c r="BJ22" s="482"/>
      <c r="BK22" s="482"/>
      <c r="BL22" s="482"/>
      <c r="BM22" s="482"/>
      <c r="BN22" s="483"/>
      <c r="BO22" s="481">
        <f>SUM(BO13:CC21)</f>
        <v>0</v>
      </c>
      <c r="BP22" s="482"/>
      <c r="BQ22" s="482"/>
      <c r="BR22" s="482"/>
      <c r="BS22" s="482"/>
      <c r="BT22" s="482"/>
      <c r="BU22" s="482"/>
      <c r="BV22" s="482"/>
      <c r="BW22" s="482"/>
      <c r="BX22" s="482"/>
      <c r="BY22" s="482"/>
      <c r="BZ22" s="482"/>
      <c r="CA22" s="482"/>
      <c r="CB22" s="482"/>
      <c r="CC22" s="483"/>
      <c r="CD22" s="481">
        <f>SUM(CD13:CR21)</f>
        <v>3278256</v>
      </c>
      <c r="CE22" s="482"/>
      <c r="CF22" s="482"/>
      <c r="CG22" s="482"/>
      <c r="CH22" s="482"/>
      <c r="CI22" s="482"/>
      <c r="CJ22" s="482"/>
      <c r="CK22" s="482"/>
      <c r="CL22" s="482"/>
      <c r="CM22" s="482"/>
      <c r="CN22" s="482"/>
      <c r="CO22" s="482"/>
      <c r="CP22" s="482"/>
      <c r="CQ22" s="482"/>
      <c r="CR22" s="483"/>
      <c r="CS22" s="856"/>
      <c r="CT22" s="857"/>
      <c r="CU22" s="857"/>
      <c r="CV22" s="857"/>
      <c r="CW22" s="857"/>
      <c r="CX22" s="857"/>
      <c r="CY22" s="857"/>
      <c r="CZ22" s="857"/>
      <c r="DA22" s="857"/>
      <c r="DB22" s="857"/>
      <c r="DC22" s="857"/>
      <c r="DD22" s="857"/>
      <c r="DE22" s="857"/>
      <c r="DF22" s="857"/>
      <c r="DG22" s="858"/>
    </row>
    <row r="23" spans="1:115" ht="15" customHeight="1" thickBot="1">
      <c r="A23" s="1537"/>
      <c r="B23" s="1549"/>
      <c r="C23" s="1549"/>
      <c r="D23" s="1549"/>
      <c r="E23" s="1549"/>
      <c r="F23" s="1539"/>
      <c r="G23" s="246" t="s">
        <v>713</v>
      </c>
      <c r="H23" s="246"/>
      <c r="I23" s="246"/>
      <c r="J23" s="246"/>
      <c r="K23" s="246"/>
      <c r="L23" s="246"/>
      <c r="M23" s="246"/>
      <c r="N23" s="246"/>
      <c r="O23" s="246"/>
      <c r="P23" s="246"/>
      <c r="Q23" s="246"/>
      <c r="R23" s="246"/>
      <c r="S23" s="246"/>
      <c r="T23" s="246"/>
      <c r="U23" s="246"/>
      <c r="V23" s="246"/>
      <c r="W23" s="246"/>
      <c r="X23" s="246"/>
      <c r="Y23" s="246"/>
      <c r="Z23" s="246"/>
      <c r="AA23" s="513"/>
      <c r="AB23" s="848">
        <v>1</v>
      </c>
      <c r="AC23" s="844"/>
      <c r="AD23" s="846"/>
      <c r="AE23" s="843">
        <v>1</v>
      </c>
      <c r="AF23" s="844"/>
      <c r="AG23" s="846"/>
      <c r="AH23" s="843">
        <v>0</v>
      </c>
      <c r="AI23" s="844"/>
      <c r="AJ23" s="845"/>
      <c r="AK23" s="1552">
        <v>1699139</v>
      </c>
      <c r="AL23" s="1552"/>
      <c r="AM23" s="1552"/>
      <c r="AN23" s="1552"/>
      <c r="AO23" s="1552"/>
      <c r="AP23" s="1552"/>
      <c r="AQ23" s="1552"/>
      <c r="AR23" s="1552"/>
      <c r="AS23" s="1552"/>
      <c r="AT23" s="1552"/>
      <c r="AU23" s="1552"/>
      <c r="AV23" s="1552"/>
      <c r="AW23" s="1552"/>
      <c r="AX23" s="1552"/>
      <c r="AY23" s="1552"/>
      <c r="AZ23" s="1552"/>
      <c r="BA23" s="1552"/>
      <c r="BB23" s="1552"/>
      <c r="BC23" s="1552"/>
      <c r="BD23" s="1552"/>
      <c r="BE23" s="1552"/>
      <c r="BF23" s="1552"/>
      <c r="BG23" s="1552"/>
      <c r="BH23" s="1552"/>
      <c r="BI23" s="1552"/>
      <c r="BJ23" s="1552"/>
      <c r="BK23" s="1552"/>
      <c r="BL23" s="1552"/>
      <c r="BM23" s="1552"/>
      <c r="BN23" s="1552"/>
      <c r="BO23" s="1552"/>
      <c r="BP23" s="1552"/>
      <c r="BQ23" s="1552"/>
      <c r="BR23" s="1552"/>
      <c r="BS23" s="1552"/>
      <c r="BT23" s="1552"/>
      <c r="BU23" s="1552"/>
      <c r="BV23" s="1552"/>
      <c r="BW23" s="1552"/>
      <c r="BX23" s="1552"/>
      <c r="BY23" s="1552"/>
      <c r="BZ23" s="1552"/>
      <c r="CA23" s="1552"/>
      <c r="CB23" s="1552"/>
      <c r="CC23" s="1552"/>
      <c r="CD23" s="321">
        <f>SUM(AK23:CC23)</f>
        <v>1699139</v>
      </c>
      <c r="CE23" s="321"/>
      <c r="CF23" s="321"/>
      <c r="CG23" s="321"/>
      <c r="CH23" s="321"/>
      <c r="CI23" s="321"/>
      <c r="CJ23" s="321"/>
      <c r="CK23" s="321"/>
      <c r="CL23" s="321"/>
      <c r="CM23" s="321"/>
      <c r="CN23" s="321"/>
      <c r="CO23" s="321"/>
      <c r="CP23" s="321"/>
      <c r="CQ23" s="321"/>
      <c r="CR23" s="321"/>
      <c r="CS23" s="683"/>
      <c r="CT23" s="683"/>
      <c r="CU23" s="683"/>
      <c r="CV23" s="683"/>
      <c r="CW23" s="683"/>
      <c r="CX23" s="683"/>
      <c r="CY23" s="683"/>
      <c r="CZ23" s="683"/>
      <c r="DA23" s="683"/>
      <c r="DB23" s="683"/>
      <c r="DC23" s="683"/>
      <c r="DD23" s="683"/>
      <c r="DE23" s="683"/>
      <c r="DF23" s="683"/>
      <c r="DG23" s="859"/>
    </row>
    <row r="24" spans="1:115" ht="12.75" customHeight="1" thickBot="1">
      <c r="A24" s="1537"/>
      <c r="B24" s="1549"/>
      <c r="C24" s="1549"/>
      <c r="D24" s="1549"/>
      <c r="E24" s="1549"/>
      <c r="F24" s="1539"/>
      <c r="G24" s="245"/>
      <c r="H24" s="246"/>
      <c r="I24" s="246"/>
      <c r="J24" s="246"/>
      <c r="K24" s="246"/>
      <c r="L24" s="246"/>
      <c r="M24" s="246"/>
      <c r="N24" s="246"/>
      <c r="O24" s="246"/>
      <c r="P24" s="246"/>
      <c r="Q24" s="246"/>
      <c r="R24" s="246"/>
      <c r="S24" s="246"/>
      <c r="T24" s="246"/>
      <c r="U24" s="246"/>
      <c r="V24" s="246"/>
      <c r="W24" s="246"/>
      <c r="X24" s="246"/>
      <c r="Y24" s="246"/>
      <c r="Z24" s="246"/>
      <c r="AA24" s="246"/>
      <c r="AB24" s="860"/>
      <c r="AC24" s="860"/>
      <c r="AD24" s="860"/>
      <c r="AE24" s="860"/>
      <c r="AF24" s="860"/>
      <c r="AG24" s="860"/>
      <c r="AH24" s="860"/>
      <c r="AI24" s="860"/>
      <c r="AJ24" s="860"/>
      <c r="AK24" s="734"/>
      <c r="AL24" s="734"/>
      <c r="AM24" s="734"/>
      <c r="AN24" s="734"/>
      <c r="AO24" s="734"/>
      <c r="AP24" s="734"/>
      <c r="AQ24" s="734"/>
      <c r="AR24" s="734"/>
      <c r="AS24" s="734"/>
      <c r="AT24" s="734"/>
      <c r="AU24" s="734"/>
      <c r="AV24" s="734"/>
      <c r="AW24" s="734"/>
      <c r="AX24" s="734"/>
      <c r="AY24" s="734"/>
      <c r="AZ24" s="734"/>
      <c r="BA24" s="734"/>
      <c r="BB24" s="734"/>
      <c r="BC24" s="734"/>
      <c r="BD24" s="734"/>
      <c r="BE24" s="734"/>
      <c r="BF24" s="734"/>
      <c r="BG24" s="734"/>
      <c r="BH24" s="734"/>
      <c r="BI24" s="734"/>
      <c r="BJ24" s="734"/>
      <c r="BK24" s="734"/>
      <c r="BL24" s="734"/>
      <c r="BM24" s="734"/>
      <c r="BN24" s="734"/>
      <c r="BO24" s="734"/>
      <c r="BP24" s="734"/>
      <c r="BQ24" s="734"/>
      <c r="BR24" s="734"/>
      <c r="BS24" s="734"/>
      <c r="BT24" s="734"/>
      <c r="BU24" s="734"/>
      <c r="BV24" s="734"/>
      <c r="BW24" s="734"/>
      <c r="BX24" s="734"/>
      <c r="BY24" s="734"/>
      <c r="BZ24" s="734"/>
      <c r="CA24" s="734"/>
      <c r="CB24" s="734"/>
      <c r="CC24" s="734"/>
      <c r="CD24" s="734"/>
      <c r="CE24" s="734"/>
      <c r="CF24" s="734"/>
      <c r="CG24" s="734"/>
      <c r="CH24" s="734"/>
      <c r="CI24" s="734"/>
      <c r="CJ24" s="734"/>
      <c r="CK24" s="734"/>
      <c r="CL24" s="734"/>
      <c r="CM24" s="734"/>
      <c r="CN24" s="734"/>
      <c r="CO24" s="734"/>
      <c r="CP24" s="734"/>
      <c r="CQ24" s="734"/>
      <c r="CR24" s="734"/>
      <c r="CS24" s="734"/>
      <c r="CT24" s="734"/>
      <c r="CU24" s="734"/>
      <c r="CV24" s="734"/>
      <c r="CW24" s="734"/>
      <c r="CX24" s="734"/>
      <c r="CY24" s="734"/>
      <c r="CZ24" s="734"/>
      <c r="DA24" s="734"/>
      <c r="DB24" s="734"/>
      <c r="DC24" s="734"/>
      <c r="DD24" s="734"/>
      <c r="DE24" s="734"/>
      <c r="DF24" s="734"/>
      <c r="DG24" s="734"/>
    </row>
    <row r="25" spans="1:115" ht="15" customHeight="1">
      <c r="A25" s="1537"/>
      <c r="B25" s="1549"/>
      <c r="C25" s="1549"/>
      <c r="D25" s="1549"/>
      <c r="E25" s="1549"/>
      <c r="F25" s="1539"/>
      <c r="G25" s="246" t="s">
        <v>11</v>
      </c>
      <c r="H25" s="246"/>
      <c r="I25" s="246"/>
      <c r="J25" s="246"/>
      <c r="K25" s="246"/>
      <c r="L25" s="246"/>
      <c r="M25" s="246"/>
      <c r="N25" s="246"/>
      <c r="O25" s="246"/>
      <c r="P25" s="246"/>
      <c r="Q25" s="246"/>
      <c r="R25" s="246"/>
      <c r="S25" s="246"/>
      <c r="T25" s="246"/>
      <c r="U25" s="246"/>
      <c r="V25" s="246"/>
      <c r="W25" s="246"/>
      <c r="X25" s="246"/>
      <c r="Y25" s="246"/>
      <c r="Z25" s="246"/>
      <c r="AA25" s="513"/>
      <c r="AB25" s="840">
        <v>1</v>
      </c>
      <c r="AC25" s="841"/>
      <c r="AD25" s="842"/>
      <c r="AE25" s="849">
        <v>2</v>
      </c>
      <c r="AF25" s="841"/>
      <c r="AG25" s="842"/>
      <c r="AH25" s="849">
        <v>0</v>
      </c>
      <c r="AI25" s="841"/>
      <c r="AJ25" s="850"/>
      <c r="AK25" s="487">
        <f>SUM(AK13:AY15)</f>
        <v>579636</v>
      </c>
      <c r="AL25" s="488"/>
      <c r="AM25" s="488"/>
      <c r="AN25" s="488"/>
      <c r="AO25" s="488"/>
      <c r="AP25" s="488"/>
      <c r="AQ25" s="488"/>
      <c r="AR25" s="488"/>
      <c r="AS25" s="488"/>
      <c r="AT25" s="488"/>
      <c r="AU25" s="488"/>
      <c r="AV25" s="488"/>
      <c r="AW25" s="488"/>
      <c r="AX25" s="488"/>
      <c r="AY25" s="489"/>
      <c r="AZ25" s="487">
        <f>SUM(AZ13:BN15)</f>
        <v>0</v>
      </c>
      <c r="BA25" s="488"/>
      <c r="BB25" s="488"/>
      <c r="BC25" s="488"/>
      <c r="BD25" s="488"/>
      <c r="BE25" s="488"/>
      <c r="BF25" s="488"/>
      <c r="BG25" s="488"/>
      <c r="BH25" s="488"/>
      <c r="BI25" s="488"/>
      <c r="BJ25" s="488"/>
      <c r="BK25" s="488"/>
      <c r="BL25" s="488"/>
      <c r="BM25" s="488"/>
      <c r="BN25" s="489"/>
      <c r="BO25" s="487">
        <f>SUM(BO13:CC15)</f>
        <v>0</v>
      </c>
      <c r="BP25" s="488"/>
      <c r="BQ25" s="488"/>
      <c r="BR25" s="488"/>
      <c r="BS25" s="488"/>
      <c r="BT25" s="488"/>
      <c r="BU25" s="488"/>
      <c r="BV25" s="488"/>
      <c r="BW25" s="488"/>
      <c r="BX25" s="488"/>
      <c r="BY25" s="488"/>
      <c r="BZ25" s="488"/>
      <c r="CA25" s="488"/>
      <c r="CB25" s="488"/>
      <c r="CC25" s="489"/>
      <c r="CD25" s="487">
        <f>SUM(AK25:CC25)</f>
        <v>579636</v>
      </c>
      <c r="CE25" s="488"/>
      <c r="CF25" s="488"/>
      <c r="CG25" s="488"/>
      <c r="CH25" s="488"/>
      <c r="CI25" s="488"/>
      <c r="CJ25" s="488"/>
      <c r="CK25" s="488"/>
      <c r="CL25" s="488"/>
      <c r="CM25" s="488"/>
      <c r="CN25" s="488"/>
      <c r="CO25" s="488"/>
      <c r="CP25" s="488"/>
      <c r="CQ25" s="488"/>
      <c r="CR25" s="489"/>
      <c r="CS25" s="853"/>
      <c r="CT25" s="854"/>
      <c r="CU25" s="854"/>
      <c r="CV25" s="854"/>
      <c r="CW25" s="854"/>
      <c r="CX25" s="854"/>
      <c r="CY25" s="854"/>
      <c r="CZ25" s="854"/>
      <c r="DA25" s="854"/>
      <c r="DB25" s="854"/>
      <c r="DC25" s="854"/>
      <c r="DD25" s="854"/>
      <c r="DE25" s="854"/>
      <c r="DF25" s="854"/>
      <c r="DG25" s="855"/>
    </row>
    <row r="26" spans="1:115" ht="15" customHeight="1">
      <c r="A26" s="1537"/>
      <c r="B26" s="1549"/>
      <c r="C26" s="1549"/>
      <c r="D26" s="1549"/>
      <c r="E26" s="1549"/>
      <c r="F26" s="1539"/>
      <c r="G26" s="246" t="s">
        <v>12</v>
      </c>
      <c r="H26" s="246"/>
      <c r="I26" s="246"/>
      <c r="J26" s="246"/>
      <c r="K26" s="246"/>
      <c r="L26" s="246"/>
      <c r="M26" s="246"/>
      <c r="N26" s="246"/>
      <c r="O26" s="246"/>
      <c r="P26" s="246"/>
      <c r="Q26" s="246"/>
      <c r="R26" s="246"/>
      <c r="S26" s="246"/>
      <c r="T26" s="246"/>
      <c r="U26" s="246"/>
      <c r="V26" s="246"/>
      <c r="W26" s="246"/>
      <c r="X26" s="246"/>
      <c r="Y26" s="246"/>
      <c r="Z26" s="246"/>
      <c r="AA26" s="513"/>
      <c r="AB26" s="818">
        <v>1</v>
      </c>
      <c r="AC26" s="819"/>
      <c r="AD26" s="820"/>
      <c r="AE26" s="821">
        <v>3</v>
      </c>
      <c r="AF26" s="819"/>
      <c r="AG26" s="820"/>
      <c r="AH26" s="821">
        <v>0</v>
      </c>
      <c r="AI26" s="819"/>
      <c r="AJ26" s="822"/>
      <c r="AK26" s="481">
        <f>SUM(AK16:AY19)</f>
        <v>719088</v>
      </c>
      <c r="AL26" s="482"/>
      <c r="AM26" s="482"/>
      <c r="AN26" s="482"/>
      <c r="AO26" s="482"/>
      <c r="AP26" s="482"/>
      <c r="AQ26" s="482"/>
      <c r="AR26" s="482"/>
      <c r="AS26" s="482"/>
      <c r="AT26" s="482"/>
      <c r="AU26" s="482"/>
      <c r="AV26" s="482"/>
      <c r="AW26" s="482"/>
      <c r="AX26" s="482"/>
      <c r="AY26" s="483"/>
      <c r="AZ26" s="481">
        <f>SUM(AZ16:BN19)</f>
        <v>0</v>
      </c>
      <c r="BA26" s="482"/>
      <c r="BB26" s="482"/>
      <c r="BC26" s="482"/>
      <c r="BD26" s="482"/>
      <c r="BE26" s="482"/>
      <c r="BF26" s="482"/>
      <c r="BG26" s="482"/>
      <c r="BH26" s="482"/>
      <c r="BI26" s="482"/>
      <c r="BJ26" s="482"/>
      <c r="BK26" s="482"/>
      <c r="BL26" s="482"/>
      <c r="BM26" s="482"/>
      <c r="BN26" s="483"/>
      <c r="BO26" s="481">
        <f>SUM(BO16:CC19)</f>
        <v>0</v>
      </c>
      <c r="BP26" s="482"/>
      <c r="BQ26" s="482"/>
      <c r="BR26" s="482"/>
      <c r="BS26" s="482"/>
      <c r="BT26" s="482"/>
      <c r="BU26" s="482"/>
      <c r="BV26" s="482"/>
      <c r="BW26" s="482"/>
      <c r="BX26" s="482"/>
      <c r="BY26" s="482"/>
      <c r="BZ26" s="482"/>
      <c r="CA26" s="482"/>
      <c r="CB26" s="482"/>
      <c r="CC26" s="483"/>
      <c r="CD26" s="481">
        <f>SUM(AK26:CC26)</f>
        <v>719088</v>
      </c>
      <c r="CE26" s="482"/>
      <c r="CF26" s="482"/>
      <c r="CG26" s="482"/>
      <c r="CH26" s="482"/>
      <c r="CI26" s="482"/>
      <c r="CJ26" s="482"/>
      <c r="CK26" s="482"/>
      <c r="CL26" s="482"/>
      <c r="CM26" s="482"/>
      <c r="CN26" s="482"/>
      <c r="CO26" s="482"/>
      <c r="CP26" s="482"/>
      <c r="CQ26" s="482"/>
      <c r="CR26" s="483"/>
      <c r="CS26" s="856"/>
      <c r="CT26" s="857"/>
      <c r="CU26" s="857"/>
      <c r="CV26" s="857"/>
      <c r="CW26" s="857"/>
      <c r="CX26" s="857"/>
      <c r="CY26" s="857"/>
      <c r="CZ26" s="857"/>
      <c r="DA26" s="857"/>
      <c r="DB26" s="857"/>
      <c r="DC26" s="857"/>
      <c r="DD26" s="857"/>
      <c r="DE26" s="857"/>
      <c r="DF26" s="857"/>
      <c r="DG26" s="858"/>
    </row>
    <row r="27" spans="1:115" ht="15" customHeight="1">
      <c r="A27" s="1537"/>
      <c r="B27" s="1549"/>
      <c r="C27" s="1549"/>
      <c r="D27" s="1549"/>
      <c r="E27" s="1549"/>
      <c r="F27" s="1539"/>
      <c r="G27" s="245" t="s">
        <v>9</v>
      </c>
      <c r="H27" s="246"/>
      <c r="I27" s="246"/>
      <c r="J27" s="246"/>
      <c r="K27" s="246"/>
      <c r="L27" s="246"/>
      <c r="M27" s="246"/>
      <c r="N27" s="246"/>
      <c r="O27" s="246"/>
      <c r="P27" s="246"/>
      <c r="Q27" s="246"/>
      <c r="R27" s="246"/>
      <c r="S27" s="246"/>
      <c r="T27" s="246"/>
      <c r="U27" s="246"/>
      <c r="V27" s="246"/>
      <c r="W27" s="246"/>
      <c r="X27" s="246"/>
      <c r="Y27" s="246"/>
      <c r="Z27" s="246"/>
      <c r="AA27" s="513"/>
      <c r="AB27" s="818">
        <v>1</v>
      </c>
      <c r="AC27" s="819"/>
      <c r="AD27" s="820"/>
      <c r="AE27" s="821">
        <v>4</v>
      </c>
      <c r="AF27" s="819"/>
      <c r="AG27" s="820"/>
      <c r="AH27" s="821">
        <v>0</v>
      </c>
      <c r="AI27" s="819"/>
      <c r="AJ27" s="822"/>
      <c r="AK27" s="481">
        <f>AK20</f>
        <v>276316</v>
      </c>
      <c r="AL27" s="482"/>
      <c r="AM27" s="482"/>
      <c r="AN27" s="482"/>
      <c r="AO27" s="482"/>
      <c r="AP27" s="482"/>
      <c r="AQ27" s="482"/>
      <c r="AR27" s="482"/>
      <c r="AS27" s="482"/>
      <c r="AT27" s="482"/>
      <c r="AU27" s="482"/>
      <c r="AV27" s="482"/>
      <c r="AW27" s="482"/>
      <c r="AX27" s="482"/>
      <c r="AY27" s="483"/>
      <c r="AZ27" s="481">
        <f>AZ20</f>
        <v>0</v>
      </c>
      <c r="BA27" s="482"/>
      <c r="BB27" s="482"/>
      <c r="BC27" s="482"/>
      <c r="BD27" s="482"/>
      <c r="BE27" s="482"/>
      <c r="BF27" s="482"/>
      <c r="BG27" s="482"/>
      <c r="BH27" s="482"/>
      <c r="BI27" s="482"/>
      <c r="BJ27" s="482"/>
      <c r="BK27" s="482"/>
      <c r="BL27" s="482"/>
      <c r="BM27" s="482"/>
      <c r="BN27" s="483"/>
      <c r="BO27" s="481">
        <f>BO20</f>
        <v>0</v>
      </c>
      <c r="BP27" s="482"/>
      <c r="BQ27" s="482"/>
      <c r="BR27" s="482"/>
      <c r="BS27" s="482"/>
      <c r="BT27" s="482"/>
      <c r="BU27" s="482"/>
      <c r="BV27" s="482"/>
      <c r="BW27" s="482"/>
      <c r="BX27" s="482"/>
      <c r="BY27" s="482"/>
      <c r="BZ27" s="482"/>
      <c r="CA27" s="482"/>
      <c r="CB27" s="482"/>
      <c r="CC27" s="483"/>
      <c r="CD27" s="481">
        <f>SUM(AK27:CC27)</f>
        <v>276316</v>
      </c>
      <c r="CE27" s="482"/>
      <c r="CF27" s="482"/>
      <c r="CG27" s="482"/>
      <c r="CH27" s="482"/>
      <c r="CI27" s="482"/>
      <c r="CJ27" s="482"/>
      <c r="CK27" s="482"/>
      <c r="CL27" s="482"/>
      <c r="CM27" s="482"/>
      <c r="CN27" s="482"/>
      <c r="CO27" s="482"/>
      <c r="CP27" s="482"/>
      <c r="CQ27" s="482"/>
      <c r="CR27" s="483"/>
      <c r="CS27" s="856"/>
      <c r="CT27" s="857"/>
      <c r="CU27" s="857"/>
      <c r="CV27" s="857"/>
      <c r="CW27" s="857"/>
      <c r="CX27" s="857"/>
      <c r="CY27" s="857"/>
      <c r="CZ27" s="857"/>
      <c r="DA27" s="857"/>
      <c r="DB27" s="857"/>
      <c r="DC27" s="857"/>
      <c r="DD27" s="857"/>
      <c r="DE27" s="857"/>
      <c r="DF27" s="857"/>
      <c r="DG27" s="858"/>
    </row>
    <row r="28" spans="1:115" ht="15" customHeight="1" thickBot="1">
      <c r="A28" s="559"/>
      <c r="B28" s="553"/>
      <c r="C28" s="553"/>
      <c r="D28" s="553"/>
      <c r="E28" s="553"/>
      <c r="F28" s="560"/>
      <c r="G28" s="245" t="s">
        <v>10</v>
      </c>
      <c r="H28" s="246"/>
      <c r="I28" s="246"/>
      <c r="J28" s="246"/>
      <c r="K28" s="246"/>
      <c r="L28" s="246"/>
      <c r="M28" s="246"/>
      <c r="N28" s="246"/>
      <c r="O28" s="246"/>
      <c r="P28" s="246"/>
      <c r="Q28" s="246"/>
      <c r="R28" s="246"/>
      <c r="S28" s="246"/>
      <c r="T28" s="246"/>
      <c r="U28" s="246"/>
      <c r="V28" s="246"/>
      <c r="W28" s="246"/>
      <c r="X28" s="246"/>
      <c r="Y28" s="246"/>
      <c r="Z28" s="246"/>
      <c r="AA28" s="513"/>
      <c r="AB28" s="848">
        <v>1</v>
      </c>
      <c r="AC28" s="844"/>
      <c r="AD28" s="846"/>
      <c r="AE28" s="843">
        <v>5</v>
      </c>
      <c r="AF28" s="844"/>
      <c r="AG28" s="846"/>
      <c r="AH28" s="843">
        <v>0</v>
      </c>
      <c r="AI28" s="844"/>
      <c r="AJ28" s="845"/>
      <c r="AK28" s="484">
        <f>AK21</f>
        <v>1703216</v>
      </c>
      <c r="AL28" s="485"/>
      <c r="AM28" s="485"/>
      <c r="AN28" s="485"/>
      <c r="AO28" s="485"/>
      <c r="AP28" s="485"/>
      <c r="AQ28" s="485"/>
      <c r="AR28" s="485"/>
      <c r="AS28" s="485"/>
      <c r="AT28" s="485"/>
      <c r="AU28" s="485"/>
      <c r="AV28" s="485"/>
      <c r="AW28" s="485"/>
      <c r="AX28" s="485"/>
      <c r="AY28" s="486"/>
      <c r="AZ28" s="484">
        <f>AZ21</f>
        <v>0</v>
      </c>
      <c r="BA28" s="485"/>
      <c r="BB28" s="485"/>
      <c r="BC28" s="485"/>
      <c r="BD28" s="485"/>
      <c r="BE28" s="485"/>
      <c r="BF28" s="485"/>
      <c r="BG28" s="485"/>
      <c r="BH28" s="485"/>
      <c r="BI28" s="485"/>
      <c r="BJ28" s="485"/>
      <c r="BK28" s="485"/>
      <c r="BL28" s="485"/>
      <c r="BM28" s="485"/>
      <c r="BN28" s="486"/>
      <c r="BO28" s="484">
        <f>BO21</f>
        <v>0</v>
      </c>
      <c r="BP28" s="485"/>
      <c r="BQ28" s="485"/>
      <c r="BR28" s="485"/>
      <c r="BS28" s="485"/>
      <c r="BT28" s="485"/>
      <c r="BU28" s="485"/>
      <c r="BV28" s="485"/>
      <c r="BW28" s="485"/>
      <c r="BX28" s="485"/>
      <c r="BY28" s="485"/>
      <c r="BZ28" s="485"/>
      <c r="CA28" s="485"/>
      <c r="CB28" s="485"/>
      <c r="CC28" s="486"/>
      <c r="CD28" s="484">
        <f>SUM(AK28:CC28)</f>
        <v>1703216</v>
      </c>
      <c r="CE28" s="485"/>
      <c r="CF28" s="485"/>
      <c r="CG28" s="485"/>
      <c r="CH28" s="485"/>
      <c r="CI28" s="485"/>
      <c r="CJ28" s="485"/>
      <c r="CK28" s="485"/>
      <c r="CL28" s="485"/>
      <c r="CM28" s="485"/>
      <c r="CN28" s="485"/>
      <c r="CO28" s="485"/>
      <c r="CP28" s="485"/>
      <c r="CQ28" s="485"/>
      <c r="CR28" s="486"/>
      <c r="CS28" s="684"/>
      <c r="CT28" s="863"/>
      <c r="CU28" s="863"/>
      <c r="CV28" s="863"/>
      <c r="CW28" s="863"/>
      <c r="CX28" s="863"/>
      <c r="CY28" s="863"/>
      <c r="CZ28" s="863"/>
      <c r="DA28" s="863"/>
      <c r="DB28" s="863"/>
      <c r="DC28" s="863"/>
      <c r="DD28" s="863"/>
      <c r="DE28" s="863"/>
      <c r="DF28" s="863"/>
      <c r="DG28" s="864"/>
      <c r="DH28" s="17"/>
      <c r="DI28" s="17"/>
      <c r="DJ28" s="17"/>
      <c r="DK28" s="17"/>
    </row>
    <row r="29" spans="1:115" ht="15" customHeight="1" thickBot="1">
      <c r="M29" s="16"/>
      <c r="R29" s="16"/>
      <c r="U29" s="17"/>
      <c r="V29" s="17"/>
      <c r="W29" s="17"/>
      <c r="AB29" s="147"/>
      <c r="AC29" s="147"/>
      <c r="AD29" s="147"/>
      <c r="AE29" s="147"/>
      <c r="AF29" s="147"/>
      <c r="AG29" s="147"/>
      <c r="AH29" s="147"/>
      <c r="AI29" s="147"/>
      <c r="AJ29" s="147"/>
      <c r="CS29" s="50"/>
      <c r="CT29" s="50"/>
      <c r="CU29" s="50"/>
      <c r="CV29" s="50"/>
      <c r="CW29" s="50"/>
      <c r="CX29" s="50"/>
      <c r="CY29" s="50"/>
      <c r="CZ29" s="50"/>
      <c r="DA29" s="50"/>
      <c r="DB29" s="50"/>
      <c r="DC29" s="50"/>
      <c r="DD29" s="50"/>
      <c r="DE29" s="50"/>
      <c r="DF29" s="50"/>
      <c r="DG29" s="50"/>
    </row>
    <row r="30" spans="1:115" ht="15" customHeight="1">
      <c r="A30" s="433" t="s">
        <v>14</v>
      </c>
      <c r="B30" s="1535"/>
      <c r="C30" s="1535"/>
      <c r="D30" s="434" t="s">
        <v>15</v>
      </c>
      <c r="E30" s="434"/>
      <c r="F30" s="435"/>
      <c r="G30" s="245" t="s">
        <v>858</v>
      </c>
      <c r="H30" s="246"/>
      <c r="I30" s="246"/>
      <c r="J30" s="246"/>
      <c r="K30" s="246"/>
      <c r="L30" s="246"/>
      <c r="M30" s="246"/>
      <c r="N30" s="246"/>
      <c r="O30" s="246"/>
      <c r="P30" s="246"/>
      <c r="Q30" s="246"/>
      <c r="R30" s="246"/>
      <c r="S30" s="246"/>
      <c r="T30" s="246"/>
      <c r="U30" s="246"/>
      <c r="V30" s="246"/>
      <c r="W30" s="246"/>
      <c r="X30" s="246"/>
      <c r="Y30" s="246"/>
      <c r="Z30" s="246"/>
      <c r="AA30" s="513"/>
      <c r="AB30" s="840">
        <v>1</v>
      </c>
      <c r="AC30" s="841"/>
      <c r="AD30" s="842"/>
      <c r="AE30" s="849">
        <v>6</v>
      </c>
      <c r="AF30" s="841"/>
      <c r="AG30" s="842"/>
      <c r="AH30" s="849">
        <v>0</v>
      </c>
      <c r="AI30" s="841"/>
      <c r="AJ30" s="850"/>
      <c r="AK30" s="1504">
        <v>1298724</v>
      </c>
      <c r="AL30" s="1504"/>
      <c r="AM30" s="1504"/>
      <c r="AN30" s="1504"/>
      <c r="AO30" s="1504"/>
      <c r="AP30" s="1504"/>
      <c r="AQ30" s="1504"/>
      <c r="AR30" s="1504"/>
      <c r="AS30" s="1504"/>
      <c r="AT30" s="1504"/>
      <c r="AU30" s="1504"/>
      <c r="AV30" s="1504"/>
      <c r="AW30" s="1504"/>
      <c r="AX30" s="1504"/>
      <c r="AY30" s="1504"/>
      <c r="AZ30" s="1504"/>
      <c r="BA30" s="1504"/>
      <c r="BB30" s="1504"/>
      <c r="BC30" s="1504"/>
      <c r="BD30" s="1504"/>
      <c r="BE30" s="1504"/>
      <c r="BF30" s="1504"/>
      <c r="BG30" s="1504"/>
      <c r="BH30" s="1504"/>
      <c r="BI30" s="1504"/>
      <c r="BJ30" s="1504"/>
      <c r="BK30" s="1504"/>
      <c r="BL30" s="1504"/>
      <c r="BM30" s="1504"/>
      <c r="BN30" s="1504"/>
      <c r="BO30" s="1504"/>
      <c r="BP30" s="1504"/>
      <c r="BQ30" s="1504"/>
      <c r="BR30" s="1504"/>
      <c r="BS30" s="1504"/>
      <c r="BT30" s="1504"/>
      <c r="BU30" s="1504"/>
      <c r="BV30" s="1504"/>
      <c r="BW30" s="1504"/>
      <c r="BX30" s="1504"/>
      <c r="BY30" s="1504"/>
      <c r="BZ30" s="1504"/>
      <c r="CA30" s="1504"/>
      <c r="CB30" s="1504"/>
      <c r="CC30" s="1504"/>
      <c r="CD30" s="347">
        <f>SUM(AK30:CC30)</f>
        <v>1298724</v>
      </c>
      <c r="CE30" s="347"/>
      <c r="CF30" s="347"/>
      <c r="CG30" s="347"/>
      <c r="CH30" s="347"/>
      <c r="CI30" s="347"/>
      <c r="CJ30" s="347"/>
      <c r="CK30" s="347"/>
      <c r="CL30" s="347"/>
      <c r="CM30" s="347"/>
      <c r="CN30" s="347"/>
      <c r="CO30" s="347"/>
      <c r="CP30" s="347"/>
      <c r="CQ30" s="347"/>
      <c r="CR30" s="347"/>
      <c r="CS30" s="861"/>
      <c r="CT30" s="861"/>
      <c r="CU30" s="861"/>
      <c r="CV30" s="861"/>
      <c r="CW30" s="861"/>
      <c r="CX30" s="861"/>
      <c r="CY30" s="861"/>
      <c r="CZ30" s="861"/>
      <c r="DA30" s="861"/>
      <c r="DB30" s="861"/>
      <c r="DC30" s="861"/>
      <c r="DD30" s="861"/>
      <c r="DE30" s="861"/>
      <c r="DF30" s="861"/>
      <c r="DG30" s="862"/>
    </row>
    <row r="31" spans="1:115" ht="15" customHeight="1">
      <c r="A31" s="548"/>
      <c r="B31" s="1549"/>
      <c r="C31" s="1549"/>
      <c r="D31" s="551"/>
      <c r="E31" s="551"/>
      <c r="F31" s="552"/>
      <c r="G31" s="505" t="s">
        <v>317</v>
      </c>
      <c r="H31" s="506"/>
      <c r="I31" s="506"/>
      <c r="J31" s="506"/>
      <c r="K31" s="506"/>
      <c r="L31" s="506"/>
      <c r="M31" s="506"/>
      <c r="N31" s="506"/>
      <c r="O31" s="506"/>
      <c r="P31" s="506"/>
      <c r="Q31" s="506"/>
      <c r="R31" s="506"/>
      <c r="S31" s="506"/>
      <c r="T31" s="506"/>
      <c r="U31" s="506"/>
      <c r="V31" s="506"/>
      <c r="W31" s="506"/>
      <c r="X31" s="506"/>
      <c r="Y31" s="506"/>
      <c r="Z31" s="506"/>
      <c r="AA31" s="507"/>
      <c r="AB31" s="818">
        <v>1</v>
      </c>
      <c r="AC31" s="819"/>
      <c r="AD31" s="820"/>
      <c r="AE31" s="821">
        <v>7</v>
      </c>
      <c r="AF31" s="819"/>
      <c r="AG31" s="820"/>
      <c r="AH31" s="821">
        <v>0</v>
      </c>
      <c r="AI31" s="819"/>
      <c r="AJ31" s="822"/>
      <c r="AK31" s="1511">
        <v>276316</v>
      </c>
      <c r="AL31" s="1511"/>
      <c r="AM31" s="1511"/>
      <c r="AN31" s="1511"/>
      <c r="AO31" s="1511"/>
      <c r="AP31" s="1511"/>
      <c r="AQ31" s="1511"/>
      <c r="AR31" s="1511"/>
      <c r="AS31" s="1511"/>
      <c r="AT31" s="1511"/>
      <c r="AU31" s="1511"/>
      <c r="AV31" s="1511"/>
      <c r="AW31" s="1511"/>
      <c r="AX31" s="1511"/>
      <c r="AY31" s="1511"/>
      <c r="AZ31" s="1511"/>
      <c r="BA31" s="1511"/>
      <c r="BB31" s="1511"/>
      <c r="BC31" s="1511"/>
      <c r="BD31" s="1511"/>
      <c r="BE31" s="1511"/>
      <c r="BF31" s="1511"/>
      <c r="BG31" s="1511"/>
      <c r="BH31" s="1511"/>
      <c r="BI31" s="1511"/>
      <c r="BJ31" s="1511"/>
      <c r="BK31" s="1511"/>
      <c r="BL31" s="1511"/>
      <c r="BM31" s="1511"/>
      <c r="BN31" s="1511"/>
      <c r="BO31" s="1511"/>
      <c r="BP31" s="1511"/>
      <c r="BQ31" s="1511"/>
      <c r="BR31" s="1511"/>
      <c r="BS31" s="1511"/>
      <c r="BT31" s="1511"/>
      <c r="BU31" s="1511"/>
      <c r="BV31" s="1511"/>
      <c r="BW31" s="1511"/>
      <c r="BX31" s="1511"/>
      <c r="BY31" s="1511"/>
      <c r="BZ31" s="1511"/>
      <c r="CA31" s="1511"/>
      <c r="CB31" s="1511"/>
      <c r="CC31" s="1511"/>
      <c r="CD31" s="330">
        <f>SUM(AK31:CC31)</f>
        <v>276316</v>
      </c>
      <c r="CE31" s="330"/>
      <c r="CF31" s="330"/>
      <c r="CG31" s="330"/>
      <c r="CH31" s="330"/>
      <c r="CI31" s="330"/>
      <c r="CJ31" s="330"/>
      <c r="CK31" s="330"/>
      <c r="CL31" s="330"/>
      <c r="CM31" s="330"/>
      <c r="CN31" s="330"/>
      <c r="CO31" s="330"/>
      <c r="CP31" s="330"/>
      <c r="CQ31" s="330"/>
      <c r="CR31" s="330"/>
      <c r="CS31" s="687"/>
      <c r="CT31" s="687"/>
      <c r="CU31" s="687"/>
      <c r="CV31" s="687"/>
      <c r="CW31" s="687"/>
      <c r="CX31" s="687"/>
      <c r="CY31" s="687"/>
      <c r="CZ31" s="687"/>
      <c r="DA31" s="687"/>
      <c r="DB31" s="687"/>
      <c r="DC31" s="687"/>
      <c r="DD31" s="687"/>
      <c r="DE31" s="687"/>
      <c r="DF31" s="687"/>
      <c r="DG31" s="852"/>
    </row>
    <row r="32" spans="1:115" ht="15" customHeight="1">
      <c r="A32" s="1537"/>
      <c r="B32" s="1549"/>
      <c r="C32" s="1549"/>
      <c r="D32" s="551"/>
      <c r="E32" s="551"/>
      <c r="F32" s="552"/>
      <c r="G32" s="731" t="s">
        <v>333</v>
      </c>
      <c r="H32" s="732"/>
      <c r="I32" s="732"/>
      <c r="J32" s="732"/>
      <c r="K32" s="732"/>
      <c r="L32" s="732"/>
      <c r="M32" s="732"/>
      <c r="N32" s="732"/>
      <c r="O32" s="732"/>
      <c r="P32" s="732"/>
      <c r="Q32" s="732"/>
      <c r="R32" s="732"/>
      <c r="S32" s="732"/>
      <c r="T32" s="732"/>
      <c r="U32" s="732"/>
      <c r="V32" s="732"/>
      <c r="W32" s="732"/>
      <c r="X32" s="732"/>
      <c r="Y32" s="732"/>
      <c r="Z32" s="732"/>
      <c r="AA32" s="732"/>
      <c r="AB32" s="818">
        <v>1</v>
      </c>
      <c r="AC32" s="819"/>
      <c r="AD32" s="820"/>
      <c r="AE32" s="821">
        <v>8</v>
      </c>
      <c r="AF32" s="819"/>
      <c r="AG32" s="820"/>
      <c r="AH32" s="821">
        <v>0</v>
      </c>
      <c r="AI32" s="819"/>
      <c r="AJ32" s="822"/>
      <c r="AK32" s="1511">
        <v>1703216</v>
      </c>
      <c r="AL32" s="1511"/>
      <c r="AM32" s="1511"/>
      <c r="AN32" s="1511"/>
      <c r="AO32" s="1511"/>
      <c r="AP32" s="1511"/>
      <c r="AQ32" s="1511"/>
      <c r="AR32" s="1511"/>
      <c r="AS32" s="1511"/>
      <c r="AT32" s="1511"/>
      <c r="AU32" s="1511"/>
      <c r="AV32" s="1511"/>
      <c r="AW32" s="1511"/>
      <c r="AX32" s="1511"/>
      <c r="AY32" s="1511"/>
      <c r="AZ32" s="1511"/>
      <c r="BA32" s="1511"/>
      <c r="BB32" s="1511"/>
      <c r="BC32" s="1511"/>
      <c r="BD32" s="1511"/>
      <c r="BE32" s="1511"/>
      <c r="BF32" s="1511"/>
      <c r="BG32" s="1511"/>
      <c r="BH32" s="1511"/>
      <c r="BI32" s="1511"/>
      <c r="BJ32" s="1511"/>
      <c r="BK32" s="1511"/>
      <c r="BL32" s="1511"/>
      <c r="BM32" s="1511"/>
      <c r="BN32" s="1511"/>
      <c r="BO32" s="1511"/>
      <c r="BP32" s="1511"/>
      <c r="BQ32" s="1511"/>
      <c r="BR32" s="1511"/>
      <c r="BS32" s="1511"/>
      <c r="BT32" s="1511"/>
      <c r="BU32" s="1511"/>
      <c r="BV32" s="1511"/>
      <c r="BW32" s="1511"/>
      <c r="BX32" s="1511"/>
      <c r="BY32" s="1511"/>
      <c r="BZ32" s="1511"/>
      <c r="CA32" s="1511"/>
      <c r="CB32" s="1511"/>
      <c r="CC32" s="1511"/>
      <c r="CD32" s="330">
        <f>SUM(AK32:CC32)</f>
        <v>1703216</v>
      </c>
      <c r="CE32" s="330"/>
      <c r="CF32" s="330"/>
      <c r="CG32" s="330"/>
      <c r="CH32" s="330"/>
      <c r="CI32" s="330"/>
      <c r="CJ32" s="330"/>
      <c r="CK32" s="330"/>
      <c r="CL32" s="330"/>
      <c r="CM32" s="330"/>
      <c r="CN32" s="330"/>
      <c r="CO32" s="330"/>
      <c r="CP32" s="330"/>
      <c r="CQ32" s="330"/>
      <c r="CR32" s="330"/>
      <c r="CS32" s="687"/>
      <c r="CT32" s="687"/>
      <c r="CU32" s="687"/>
      <c r="CV32" s="687"/>
      <c r="CW32" s="687"/>
      <c r="CX32" s="687"/>
      <c r="CY32" s="687"/>
      <c r="CZ32" s="687"/>
      <c r="DA32" s="687"/>
      <c r="DB32" s="687"/>
      <c r="DC32" s="687"/>
      <c r="DD32" s="687"/>
      <c r="DE32" s="687"/>
      <c r="DF32" s="687"/>
      <c r="DG32" s="852"/>
    </row>
    <row r="33" spans="1:135" ht="15" customHeight="1" thickBot="1">
      <c r="A33" s="436"/>
      <c r="B33" s="1541"/>
      <c r="C33" s="1541"/>
      <c r="D33" s="437"/>
      <c r="E33" s="437"/>
      <c r="F33" s="438"/>
      <c r="G33" s="245" t="s">
        <v>378</v>
      </c>
      <c r="H33" s="1477"/>
      <c r="I33" s="1477"/>
      <c r="J33" s="1477"/>
      <c r="K33" s="1477"/>
      <c r="L33" s="1477"/>
      <c r="M33" s="1477"/>
      <c r="N33" s="1477"/>
      <c r="O33" s="1477"/>
      <c r="P33" s="1477"/>
      <c r="Q33" s="1477"/>
      <c r="R33" s="1477"/>
      <c r="S33" s="1477"/>
      <c r="T33" s="1477"/>
      <c r="U33" s="1477"/>
      <c r="V33" s="1477"/>
      <c r="W33" s="1477"/>
      <c r="X33" s="1477"/>
      <c r="Y33" s="1477"/>
      <c r="Z33" s="1477"/>
      <c r="AA33" s="1543"/>
      <c r="AB33" s="848">
        <v>1</v>
      </c>
      <c r="AC33" s="844"/>
      <c r="AD33" s="846"/>
      <c r="AE33" s="843">
        <v>9</v>
      </c>
      <c r="AF33" s="844"/>
      <c r="AG33" s="846"/>
      <c r="AH33" s="843">
        <v>0</v>
      </c>
      <c r="AI33" s="844"/>
      <c r="AJ33" s="845"/>
      <c r="AK33" s="484">
        <f>SUM(AK30:AY32)</f>
        <v>3278256</v>
      </c>
      <c r="AL33" s="485"/>
      <c r="AM33" s="485"/>
      <c r="AN33" s="485"/>
      <c r="AO33" s="485"/>
      <c r="AP33" s="485"/>
      <c r="AQ33" s="485"/>
      <c r="AR33" s="485"/>
      <c r="AS33" s="485"/>
      <c r="AT33" s="485"/>
      <c r="AU33" s="485"/>
      <c r="AV33" s="485"/>
      <c r="AW33" s="485"/>
      <c r="AX33" s="485"/>
      <c r="AY33" s="486"/>
      <c r="AZ33" s="484">
        <f>SUM(AZ30:BN32)</f>
        <v>0</v>
      </c>
      <c r="BA33" s="485"/>
      <c r="BB33" s="485"/>
      <c r="BC33" s="485"/>
      <c r="BD33" s="485"/>
      <c r="BE33" s="485"/>
      <c r="BF33" s="485"/>
      <c r="BG33" s="485"/>
      <c r="BH33" s="485"/>
      <c r="BI33" s="485"/>
      <c r="BJ33" s="485"/>
      <c r="BK33" s="485"/>
      <c r="BL33" s="485"/>
      <c r="BM33" s="485"/>
      <c r="BN33" s="486"/>
      <c r="BO33" s="484">
        <f>SUM(BO30:CC32)</f>
        <v>0</v>
      </c>
      <c r="BP33" s="485"/>
      <c r="BQ33" s="485"/>
      <c r="BR33" s="485"/>
      <c r="BS33" s="485"/>
      <c r="BT33" s="485"/>
      <c r="BU33" s="485"/>
      <c r="BV33" s="485"/>
      <c r="BW33" s="485"/>
      <c r="BX33" s="485"/>
      <c r="BY33" s="485"/>
      <c r="BZ33" s="485"/>
      <c r="CA33" s="485"/>
      <c r="CB33" s="485"/>
      <c r="CC33" s="486"/>
      <c r="CD33" s="484">
        <f>SUM(AK33:CC33)</f>
        <v>3278256</v>
      </c>
      <c r="CE33" s="485"/>
      <c r="CF33" s="485"/>
      <c r="CG33" s="485"/>
      <c r="CH33" s="485"/>
      <c r="CI33" s="485"/>
      <c r="CJ33" s="485"/>
      <c r="CK33" s="485"/>
      <c r="CL33" s="485"/>
      <c r="CM33" s="485"/>
      <c r="CN33" s="485"/>
      <c r="CO33" s="485"/>
      <c r="CP33" s="485"/>
      <c r="CQ33" s="485"/>
      <c r="CR33" s="486"/>
      <c r="CS33" s="684"/>
      <c r="CT33" s="863"/>
      <c r="CU33" s="863"/>
      <c r="CV33" s="863"/>
      <c r="CW33" s="863"/>
      <c r="CX33" s="863"/>
      <c r="CY33" s="863"/>
      <c r="CZ33" s="863"/>
      <c r="DA33" s="863"/>
      <c r="DB33" s="863"/>
      <c r="DC33" s="863"/>
      <c r="DD33" s="863"/>
      <c r="DE33" s="863"/>
      <c r="DF33" s="863"/>
      <c r="DG33" s="864"/>
    </row>
    <row r="34" spans="1:135" s="17" customFormat="1" ht="15" customHeight="1">
      <c r="A34" s="36"/>
      <c r="B34" s="1544"/>
      <c r="C34" s="1544"/>
      <c r="D34" s="36"/>
      <c r="E34" s="36"/>
      <c r="F34" s="36"/>
      <c r="G34" s="137"/>
      <c r="H34" s="1545"/>
      <c r="I34" s="1545"/>
      <c r="J34" s="1545"/>
      <c r="K34" s="1545"/>
      <c r="L34" s="1545"/>
      <c r="M34" s="1545"/>
      <c r="N34" s="1545"/>
      <c r="O34" s="1545"/>
      <c r="P34" s="1545"/>
      <c r="Q34" s="1545"/>
      <c r="R34" s="1545"/>
      <c r="S34" s="1545"/>
      <c r="T34" s="1545"/>
      <c r="U34" s="1545"/>
      <c r="V34" s="1545"/>
      <c r="W34" s="1545"/>
      <c r="X34" s="1545"/>
      <c r="Y34" s="1545"/>
      <c r="Z34" s="1545"/>
      <c r="AA34" s="1545"/>
      <c r="AB34" s="102"/>
      <c r="AC34" s="102"/>
      <c r="AD34" s="102"/>
      <c r="AE34" s="102"/>
      <c r="AF34" s="145"/>
      <c r="AG34" s="145"/>
      <c r="AH34" s="145"/>
      <c r="AI34" s="145"/>
      <c r="AJ34" s="145"/>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row>
    <row r="35" spans="1:135" ht="12.75" customHeight="1">
      <c r="A35" s="823"/>
      <c r="B35" s="823"/>
      <c r="C35" s="823"/>
      <c r="D35" s="823"/>
      <c r="E35" s="823"/>
      <c r="F35" s="823"/>
      <c r="G35" s="824"/>
      <c r="H35" s="825" t="s">
        <v>62</v>
      </c>
      <c r="I35" s="826"/>
      <c r="J35" s="826"/>
      <c r="K35" s="826"/>
      <c r="L35" s="826"/>
      <c r="M35" s="826"/>
      <c r="N35" s="826"/>
      <c r="O35" s="826"/>
      <c r="P35" s="826"/>
      <c r="Q35" s="826"/>
      <c r="R35" s="826"/>
      <c r="S35" s="826"/>
      <c r="T35" s="826"/>
      <c r="U35" s="826"/>
      <c r="V35" s="826"/>
      <c r="W35" s="826"/>
      <c r="X35" s="826"/>
      <c r="Y35" s="827"/>
      <c r="Z35" s="831" t="s">
        <v>517</v>
      </c>
      <c r="AA35" s="832"/>
      <c r="AB35" s="832"/>
      <c r="AC35" s="832"/>
      <c r="AD35" s="832"/>
      <c r="AE35" s="833"/>
      <c r="AF35" s="739" t="str">
        <f>"第56表　課税標準額段階別"&amp; LEFT(表00!AA1,6) &amp; "分所得割額等に関する調（つづき）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課税標準額段階別平成29年度分所得割額等に関する調（つづき）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39"/>
      <c r="CS35" s="739"/>
      <c r="CT35" s="739"/>
      <c r="CU35" s="739"/>
      <c r="CV35" s="739"/>
      <c r="CW35" s="739"/>
      <c r="CX35" s="739"/>
      <c r="CY35" s="803" t="s">
        <v>608</v>
      </c>
      <c r="CZ35" s="803"/>
      <c r="DA35" s="803"/>
      <c r="DB35" s="803"/>
      <c r="DC35" s="803"/>
      <c r="DD35" s="803"/>
      <c r="DE35" s="803"/>
      <c r="DF35" s="803"/>
      <c r="DG35" s="803"/>
      <c r="DH35" s="803"/>
      <c r="DI35" s="803"/>
      <c r="DJ35" s="803"/>
      <c r="DK35" s="290" t="str">
        <f>IF(DK1="","",DK1)</f>
        <v>長崎県</v>
      </c>
      <c r="DL35" s="290"/>
      <c r="DM35" s="290"/>
      <c r="DN35" s="290"/>
      <c r="DO35" s="290"/>
      <c r="DP35" s="290"/>
      <c r="DQ35" s="290"/>
      <c r="DR35" s="290"/>
      <c r="DS35" s="290"/>
      <c r="DT35" s="290"/>
      <c r="DU35" s="290"/>
      <c r="DV35" s="290"/>
      <c r="DW35" s="290"/>
      <c r="DX35" s="290"/>
      <c r="DY35" s="290"/>
      <c r="DZ35" s="290"/>
      <c r="EA35" s="290"/>
      <c r="EB35" s="290"/>
      <c r="EC35" s="290"/>
      <c r="ED35" s="290"/>
      <c r="EE35" s="290"/>
    </row>
    <row r="36" spans="1:135" ht="12.75" customHeight="1" thickBot="1">
      <c r="A36" s="823"/>
      <c r="B36" s="823"/>
      <c r="C36" s="823"/>
      <c r="D36" s="823"/>
      <c r="E36" s="823"/>
      <c r="F36" s="823"/>
      <c r="G36" s="824"/>
      <c r="H36" s="828"/>
      <c r="I36" s="829"/>
      <c r="J36" s="829"/>
      <c r="K36" s="829"/>
      <c r="L36" s="829"/>
      <c r="M36" s="829"/>
      <c r="N36" s="829"/>
      <c r="O36" s="829"/>
      <c r="P36" s="829"/>
      <c r="Q36" s="829"/>
      <c r="R36" s="829"/>
      <c r="S36" s="829"/>
      <c r="T36" s="829"/>
      <c r="U36" s="829"/>
      <c r="V36" s="829"/>
      <c r="W36" s="829"/>
      <c r="X36" s="829"/>
      <c r="Y36" s="830"/>
      <c r="Z36" s="834"/>
      <c r="AA36" s="835"/>
      <c r="AB36" s="835"/>
      <c r="AC36" s="835"/>
      <c r="AD36" s="835"/>
      <c r="AE36" s="836"/>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c r="CF36" s="739"/>
      <c r="CG36" s="739"/>
      <c r="CH36" s="739"/>
      <c r="CI36" s="739"/>
      <c r="CJ36" s="739"/>
      <c r="CK36" s="739"/>
      <c r="CL36" s="739"/>
      <c r="CM36" s="739"/>
      <c r="CN36" s="739"/>
      <c r="CO36" s="739"/>
      <c r="CP36" s="739"/>
      <c r="CQ36" s="739"/>
      <c r="CR36" s="739"/>
      <c r="CS36" s="739"/>
      <c r="CT36" s="739"/>
      <c r="CU36" s="739"/>
      <c r="CV36" s="739"/>
      <c r="CW36" s="739"/>
      <c r="CX36" s="739"/>
      <c r="CY36" s="804"/>
      <c r="CZ36" s="804"/>
      <c r="DA36" s="804"/>
      <c r="DB36" s="804"/>
      <c r="DC36" s="804"/>
      <c r="DD36" s="804"/>
      <c r="DE36" s="804"/>
      <c r="DF36" s="804"/>
      <c r="DG36" s="804"/>
      <c r="DH36" s="804"/>
      <c r="DI36" s="804"/>
      <c r="DJ36" s="804"/>
      <c r="DK36" s="291"/>
      <c r="DL36" s="291"/>
      <c r="DM36" s="291"/>
      <c r="DN36" s="291"/>
      <c r="DO36" s="291"/>
      <c r="DP36" s="291"/>
      <c r="DQ36" s="291"/>
      <c r="DR36" s="291"/>
      <c r="DS36" s="291"/>
      <c r="DT36" s="291"/>
      <c r="DU36" s="291"/>
      <c r="DV36" s="291"/>
      <c r="DW36" s="291"/>
      <c r="DX36" s="291"/>
      <c r="DY36" s="291"/>
      <c r="DZ36" s="291"/>
      <c r="EA36" s="291"/>
      <c r="EB36" s="291"/>
      <c r="EC36" s="291"/>
      <c r="ED36" s="291"/>
      <c r="EE36" s="291"/>
    </row>
    <row r="37" spans="1:135" ht="25.5" customHeight="1" thickBot="1">
      <c r="A37" s="837"/>
      <c r="B37" s="567"/>
      <c r="C37" s="567"/>
      <c r="D37" s="567"/>
      <c r="E37" s="567"/>
      <c r="F37" s="567"/>
      <c r="G37" s="568"/>
      <c r="H37" s="812">
        <f>IF(H3="","",H3)</f>
        <v>4</v>
      </c>
      <c r="I37" s="838"/>
      <c r="J37" s="839"/>
      <c r="K37" s="812">
        <f>IF(K3="","",K3)</f>
        <v>2</v>
      </c>
      <c r="L37" s="838"/>
      <c r="M37" s="839"/>
      <c r="N37" s="812">
        <f>IF(N3="","",N3)</f>
        <v>2</v>
      </c>
      <c r="O37" s="838"/>
      <c r="P37" s="839"/>
      <c r="Q37" s="812">
        <f>IF(Q3="","",Q3)</f>
        <v>0</v>
      </c>
      <c r="R37" s="838"/>
      <c r="S37" s="839"/>
      <c r="T37" s="812">
        <f>IF(T3="","",T3)</f>
        <v>2</v>
      </c>
      <c r="U37" s="838"/>
      <c r="V37" s="839"/>
      <c r="W37" s="812">
        <f>IF(W3="","",W3)</f>
        <v>9</v>
      </c>
      <c r="X37" s="838"/>
      <c r="Y37" s="839"/>
      <c r="Z37" s="847">
        <v>5</v>
      </c>
      <c r="AA37" s="276"/>
      <c r="AB37" s="277"/>
      <c r="AC37" s="812">
        <v>6</v>
      </c>
      <c r="AD37" s="279"/>
      <c r="AE37" s="280"/>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39"/>
      <c r="BI37" s="739"/>
      <c r="BJ37" s="739"/>
      <c r="BK37" s="739"/>
      <c r="BL37" s="739"/>
      <c r="BM37" s="739"/>
      <c r="BN37" s="739"/>
      <c r="BO37" s="739"/>
      <c r="BP37" s="739"/>
      <c r="BQ37" s="739"/>
      <c r="BR37" s="739"/>
      <c r="BS37" s="739"/>
      <c r="BT37" s="739"/>
      <c r="BU37" s="739"/>
      <c r="BV37" s="739"/>
      <c r="BW37" s="739"/>
      <c r="BX37" s="739"/>
      <c r="BY37" s="739"/>
      <c r="BZ37" s="739"/>
      <c r="CA37" s="739"/>
      <c r="CB37" s="739"/>
      <c r="CC37" s="739"/>
      <c r="CD37" s="739"/>
      <c r="CE37" s="739"/>
      <c r="CF37" s="739"/>
      <c r="CG37" s="739"/>
      <c r="CH37" s="739"/>
      <c r="CI37" s="739"/>
      <c r="CJ37" s="739"/>
      <c r="CK37" s="739"/>
      <c r="CL37" s="739"/>
      <c r="CM37" s="739"/>
      <c r="CN37" s="739"/>
      <c r="CO37" s="739"/>
      <c r="CP37" s="739"/>
      <c r="CQ37" s="739"/>
      <c r="CR37" s="739"/>
      <c r="CS37" s="739"/>
      <c r="CT37" s="739"/>
      <c r="CU37" s="739"/>
      <c r="CV37" s="739"/>
      <c r="CW37" s="739"/>
      <c r="CX37" s="739"/>
      <c r="CY37" s="804" t="s">
        <v>515</v>
      </c>
      <c r="CZ37" s="804"/>
      <c r="DA37" s="804"/>
      <c r="DB37" s="804"/>
      <c r="DC37" s="804"/>
      <c r="DD37" s="804"/>
      <c r="DE37" s="804"/>
      <c r="DF37" s="804"/>
      <c r="DG37" s="804"/>
      <c r="DH37" s="804"/>
      <c r="DI37" s="804"/>
      <c r="DJ37" s="804"/>
      <c r="DK37" s="289" t="str">
        <f>IF(DK3="","",DK3)</f>
        <v>佐世保市</v>
      </c>
      <c r="DL37" s="289"/>
      <c r="DM37" s="289"/>
      <c r="DN37" s="289"/>
      <c r="DO37" s="289"/>
      <c r="DP37" s="289"/>
      <c r="DQ37" s="289"/>
      <c r="DR37" s="289"/>
      <c r="DS37" s="289"/>
      <c r="DT37" s="289"/>
      <c r="DU37" s="289"/>
      <c r="DV37" s="289"/>
      <c r="DW37" s="289"/>
      <c r="DX37" s="289"/>
      <c r="DY37" s="289"/>
      <c r="DZ37" s="289"/>
      <c r="EA37" s="289"/>
      <c r="EB37" s="289"/>
      <c r="EC37" s="289"/>
      <c r="ED37" s="289"/>
      <c r="EE37" s="289"/>
    </row>
    <row r="38" spans="1:135" ht="13.5" customHeight="1">
      <c r="M38" s="16"/>
      <c r="R38" s="16"/>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c r="CF38" s="739"/>
      <c r="CG38" s="739"/>
      <c r="CH38" s="739"/>
      <c r="CI38" s="739"/>
      <c r="CJ38" s="739"/>
      <c r="CK38" s="739"/>
      <c r="CL38" s="739"/>
      <c r="CM38" s="739"/>
      <c r="CN38" s="739"/>
      <c r="CO38" s="739"/>
      <c r="CP38" s="739"/>
      <c r="CQ38" s="739"/>
      <c r="CR38" s="739"/>
      <c r="CS38" s="739"/>
      <c r="CT38" s="739"/>
      <c r="CU38" s="739"/>
      <c r="CV38" s="739"/>
      <c r="CW38" s="739"/>
      <c r="CX38" s="739"/>
    </row>
    <row r="39" spans="1:135" ht="13.5" customHeight="1">
      <c r="M39" s="16"/>
      <c r="R39" s="16"/>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DA39" s="16"/>
      <c r="DF39" s="16"/>
    </row>
    <row r="40" spans="1:135" ht="13.5" customHeight="1">
      <c r="AK40" s="271" t="s">
        <v>169</v>
      </c>
      <c r="AL40" s="271"/>
      <c r="AM40" s="271"/>
      <c r="AN40" s="271"/>
      <c r="AO40" s="271"/>
      <c r="AP40" s="271"/>
      <c r="AQ40" s="271"/>
      <c r="AR40" s="271"/>
      <c r="AS40" s="271" t="s">
        <v>170</v>
      </c>
      <c r="AT40" s="271"/>
      <c r="AU40" s="271"/>
      <c r="AV40" s="271"/>
      <c r="AW40" s="271"/>
      <c r="AX40" s="271"/>
      <c r="AY40" s="271"/>
      <c r="AZ40" s="271"/>
      <c r="BA40" s="271" t="s">
        <v>176</v>
      </c>
      <c r="BB40" s="271"/>
      <c r="BC40" s="271"/>
      <c r="BD40" s="271"/>
      <c r="BE40" s="271"/>
      <c r="BF40" s="271"/>
      <c r="BG40" s="271"/>
      <c r="BH40" s="271"/>
      <c r="BI40" s="271" t="s">
        <v>177</v>
      </c>
      <c r="BJ40" s="271"/>
      <c r="BK40" s="271"/>
      <c r="BL40" s="271"/>
      <c r="BM40" s="271"/>
      <c r="BN40" s="271"/>
      <c r="BO40" s="271"/>
      <c r="BP40" s="271"/>
      <c r="BQ40" s="271"/>
      <c r="BR40" s="271"/>
      <c r="DA40" s="16"/>
      <c r="DF40" s="16"/>
    </row>
    <row r="41" spans="1:135" ht="15" customHeight="1">
      <c r="A41" s="522" t="s">
        <v>133</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4"/>
      <c r="AB41" s="200" t="s">
        <v>171</v>
      </c>
      <c r="AC41" s="201"/>
      <c r="AD41" s="201"/>
      <c r="AE41" s="201"/>
      <c r="AF41" s="201"/>
      <c r="AG41" s="201"/>
      <c r="AH41" s="201"/>
      <c r="AI41" s="201"/>
      <c r="AJ41" s="202"/>
      <c r="AK41" s="245" t="s">
        <v>714</v>
      </c>
      <c r="AL41" s="1550"/>
      <c r="AM41" s="1550"/>
      <c r="AN41" s="1550"/>
      <c r="AO41" s="1550"/>
      <c r="AP41" s="1550"/>
      <c r="AQ41" s="1550"/>
      <c r="AR41" s="1550"/>
      <c r="AS41" s="1550"/>
      <c r="AT41" s="1550"/>
      <c r="AU41" s="1550"/>
      <c r="AV41" s="1550"/>
      <c r="AW41" s="1550"/>
      <c r="AX41" s="1550"/>
      <c r="AY41" s="1550"/>
      <c r="AZ41" s="1550"/>
      <c r="BA41" s="1550"/>
      <c r="BB41" s="1550"/>
      <c r="BC41" s="1550"/>
      <c r="BD41" s="1550"/>
      <c r="BE41" s="1550"/>
      <c r="BF41" s="1550"/>
      <c r="BG41" s="1550"/>
      <c r="BH41" s="1550"/>
      <c r="BI41" s="1550"/>
      <c r="BJ41" s="1550"/>
      <c r="BK41" s="1550"/>
      <c r="BL41" s="1550"/>
      <c r="BM41" s="1550"/>
      <c r="BN41" s="1550"/>
      <c r="BO41" s="1550"/>
      <c r="BP41" s="1550"/>
      <c r="BQ41" s="1550"/>
      <c r="BR41" s="1551"/>
      <c r="DA41" s="16"/>
      <c r="DF41" s="16"/>
    </row>
    <row r="42" spans="1:135" ht="10.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92" t="s">
        <v>715</v>
      </c>
      <c r="AL42" s="293"/>
      <c r="AM42" s="293"/>
      <c r="AN42" s="293"/>
      <c r="AO42" s="293"/>
      <c r="AP42" s="293"/>
      <c r="AQ42" s="293"/>
      <c r="AR42" s="294"/>
      <c r="AS42" s="292" t="s">
        <v>716</v>
      </c>
      <c r="AT42" s="293"/>
      <c r="AU42" s="293"/>
      <c r="AV42" s="293"/>
      <c r="AW42" s="293"/>
      <c r="AX42" s="293"/>
      <c r="AY42" s="293"/>
      <c r="AZ42" s="294"/>
      <c r="BA42" s="259" t="s">
        <v>863</v>
      </c>
      <c r="BB42" s="260"/>
      <c r="BC42" s="260"/>
      <c r="BD42" s="260"/>
      <c r="BE42" s="260"/>
      <c r="BF42" s="260"/>
      <c r="BG42" s="260"/>
      <c r="BH42" s="261"/>
      <c r="BI42" s="200" t="s">
        <v>712</v>
      </c>
      <c r="BJ42" s="201"/>
      <c r="BK42" s="201"/>
      <c r="BL42" s="201"/>
      <c r="BM42" s="201"/>
      <c r="BN42" s="201"/>
      <c r="BO42" s="201"/>
      <c r="BP42" s="201"/>
      <c r="BQ42" s="201"/>
      <c r="BR42" s="202"/>
      <c r="DA42" s="16"/>
      <c r="DF42" s="16"/>
    </row>
    <row r="43" spans="1:135" ht="12.9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866"/>
      <c r="AL43" s="867"/>
      <c r="AM43" s="867"/>
      <c r="AN43" s="867"/>
      <c r="AO43" s="867"/>
      <c r="AP43" s="867"/>
      <c r="AQ43" s="867"/>
      <c r="AR43" s="868"/>
      <c r="AS43" s="866"/>
      <c r="AT43" s="867"/>
      <c r="AU43" s="867"/>
      <c r="AV43" s="867"/>
      <c r="AW43" s="867"/>
      <c r="AX43" s="867"/>
      <c r="AY43" s="867"/>
      <c r="AZ43" s="868"/>
      <c r="BA43" s="262"/>
      <c r="BB43" s="263"/>
      <c r="BC43" s="263"/>
      <c r="BD43" s="263"/>
      <c r="BE43" s="263"/>
      <c r="BF43" s="263"/>
      <c r="BG43" s="263"/>
      <c r="BH43" s="264"/>
      <c r="BI43" s="219"/>
      <c r="BJ43" s="220"/>
      <c r="BK43" s="220"/>
      <c r="BL43" s="220"/>
      <c r="BM43" s="220"/>
      <c r="BN43" s="220"/>
      <c r="BO43" s="220"/>
      <c r="BP43" s="220"/>
      <c r="BQ43" s="220"/>
      <c r="BR43" s="221"/>
      <c r="DA43" s="16"/>
      <c r="DF43" s="16"/>
    </row>
    <row r="44" spans="1:135" ht="12.9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866"/>
      <c r="AL44" s="867"/>
      <c r="AM44" s="867"/>
      <c r="AN44" s="867"/>
      <c r="AO44" s="867"/>
      <c r="AP44" s="867"/>
      <c r="AQ44" s="867"/>
      <c r="AR44" s="868"/>
      <c r="AS44" s="866"/>
      <c r="AT44" s="867"/>
      <c r="AU44" s="867"/>
      <c r="AV44" s="867"/>
      <c r="AW44" s="867"/>
      <c r="AX44" s="867"/>
      <c r="AY44" s="867"/>
      <c r="AZ44" s="868"/>
      <c r="BA44" s="262"/>
      <c r="BB44" s="263"/>
      <c r="BC44" s="263"/>
      <c r="BD44" s="263"/>
      <c r="BE44" s="263"/>
      <c r="BF44" s="263"/>
      <c r="BG44" s="263"/>
      <c r="BH44" s="264"/>
      <c r="BI44" s="219"/>
      <c r="BJ44" s="220"/>
      <c r="BK44" s="220"/>
      <c r="BL44" s="220"/>
      <c r="BM44" s="220"/>
      <c r="BN44" s="220"/>
      <c r="BO44" s="220"/>
      <c r="BP44" s="220"/>
      <c r="BQ44" s="220"/>
      <c r="BR44" s="221"/>
      <c r="DA44" s="16"/>
      <c r="DF44" s="16"/>
    </row>
    <row r="45" spans="1:135" ht="12.95" customHeight="1">
      <c r="A45" s="525"/>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7"/>
      <c r="AB45" s="219"/>
      <c r="AC45" s="220"/>
      <c r="AD45" s="220"/>
      <c r="AE45" s="220"/>
      <c r="AF45" s="220"/>
      <c r="AG45" s="220"/>
      <c r="AH45" s="220"/>
      <c r="AI45" s="220"/>
      <c r="AJ45" s="221"/>
      <c r="AK45" s="866"/>
      <c r="AL45" s="867"/>
      <c r="AM45" s="867"/>
      <c r="AN45" s="867"/>
      <c r="AO45" s="867"/>
      <c r="AP45" s="867"/>
      <c r="AQ45" s="867"/>
      <c r="AR45" s="868"/>
      <c r="AS45" s="866"/>
      <c r="AT45" s="867"/>
      <c r="AU45" s="867"/>
      <c r="AV45" s="867"/>
      <c r="AW45" s="867"/>
      <c r="AX45" s="867"/>
      <c r="AY45" s="867"/>
      <c r="AZ45" s="868"/>
      <c r="BA45" s="262"/>
      <c r="BB45" s="263"/>
      <c r="BC45" s="263"/>
      <c r="BD45" s="263"/>
      <c r="BE45" s="263"/>
      <c r="BF45" s="263"/>
      <c r="BG45" s="263"/>
      <c r="BH45" s="264"/>
      <c r="BI45" s="219"/>
      <c r="BJ45" s="220"/>
      <c r="BK45" s="220"/>
      <c r="BL45" s="220"/>
      <c r="BM45" s="220"/>
      <c r="BN45" s="220"/>
      <c r="BO45" s="220"/>
      <c r="BP45" s="220"/>
      <c r="BQ45" s="220"/>
      <c r="BR45" s="221"/>
      <c r="DA45" s="16"/>
      <c r="DF45" s="16"/>
    </row>
    <row r="46" spans="1:135" ht="12.95" customHeight="1" thickBot="1">
      <c r="A46" s="528"/>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30"/>
      <c r="AB46" s="413"/>
      <c r="AC46" s="414"/>
      <c r="AD46" s="414"/>
      <c r="AE46" s="414"/>
      <c r="AF46" s="414"/>
      <c r="AG46" s="414"/>
      <c r="AH46" s="414"/>
      <c r="AI46" s="414"/>
      <c r="AJ46" s="415"/>
      <c r="AK46" s="490" t="s">
        <v>272</v>
      </c>
      <c r="AL46" s="491"/>
      <c r="AM46" s="491"/>
      <c r="AN46" s="491"/>
      <c r="AO46" s="491"/>
      <c r="AP46" s="491"/>
      <c r="AQ46" s="491"/>
      <c r="AR46" s="504"/>
      <c r="AS46" s="490" t="s">
        <v>272</v>
      </c>
      <c r="AT46" s="491"/>
      <c r="AU46" s="491"/>
      <c r="AV46" s="491"/>
      <c r="AW46" s="491"/>
      <c r="AX46" s="491"/>
      <c r="AY46" s="491"/>
      <c r="AZ46" s="504"/>
      <c r="BA46" s="490" t="s">
        <v>272</v>
      </c>
      <c r="BB46" s="491"/>
      <c r="BC46" s="491"/>
      <c r="BD46" s="491"/>
      <c r="BE46" s="491"/>
      <c r="BF46" s="491"/>
      <c r="BG46" s="491"/>
      <c r="BH46" s="504"/>
      <c r="BI46" s="490" t="s">
        <v>272</v>
      </c>
      <c r="BJ46" s="491"/>
      <c r="BK46" s="491"/>
      <c r="BL46" s="491"/>
      <c r="BM46" s="491"/>
      <c r="BN46" s="491"/>
      <c r="BO46" s="491"/>
      <c r="BP46" s="491"/>
      <c r="BQ46" s="491"/>
      <c r="BR46" s="504"/>
      <c r="DA46" s="16"/>
      <c r="DF46" s="16"/>
    </row>
    <row r="47" spans="1:135" ht="21.75" customHeight="1">
      <c r="A47" s="433" t="s">
        <v>1</v>
      </c>
      <c r="B47" s="1535"/>
      <c r="C47" s="1535"/>
      <c r="D47" s="1535"/>
      <c r="E47" s="1535"/>
      <c r="F47" s="1536"/>
      <c r="G47" s="246" t="s">
        <v>2</v>
      </c>
      <c r="H47" s="246"/>
      <c r="I47" s="246"/>
      <c r="J47" s="246"/>
      <c r="K47" s="246"/>
      <c r="L47" s="246"/>
      <c r="M47" s="246"/>
      <c r="N47" s="246"/>
      <c r="O47" s="246"/>
      <c r="P47" s="246"/>
      <c r="Q47" s="246"/>
      <c r="R47" s="246"/>
      <c r="S47" s="246"/>
      <c r="T47" s="246"/>
      <c r="U47" s="246"/>
      <c r="V47" s="246"/>
      <c r="W47" s="246"/>
      <c r="X47" s="246"/>
      <c r="Y47" s="246"/>
      <c r="Z47" s="246"/>
      <c r="AA47" s="513"/>
      <c r="AB47" s="840">
        <v>0</v>
      </c>
      <c r="AC47" s="841"/>
      <c r="AD47" s="842"/>
      <c r="AE47" s="849">
        <v>1</v>
      </c>
      <c r="AF47" s="841"/>
      <c r="AG47" s="842"/>
      <c r="AH47" s="849">
        <v>1</v>
      </c>
      <c r="AI47" s="841"/>
      <c r="AJ47" s="850"/>
      <c r="AK47" s="1505">
        <v>1219940</v>
      </c>
      <c r="AL47" s="658"/>
      <c r="AM47" s="658"/>
      <c r="AN47" s="658"/>
      <c r="AO47" s="658"/>
      <c r="AP47" s="658"/>
      <c r="AQ47" s="658"/>
      <c r="AR47" s="659"/>
      <c r="AS47" s="1505">
        <v>250308</v>
      </c>
      <c r="AT47" s="658"/>
      <c r="AU47" s="658"/>
      <c r="AV47" s="658"/>
      <c r="AW47" s="658"/>
      <c r="AX47" s="658"/>
      <c r="AY47" s="658"/>
      <c r="AZ47" s="659"/>
      <c r="BA47" s="1505">
        <v>93299</v>
      </c>
      <c r="BB47" s="658"/>
      <c r="BC47" s="658"/>
      <c r="BD47" s="658"/>
      <c r="BE47" s="658"/>
      <c r="BF47" s="658"/>
      <c r="BG47" s="658"/>
      <c r="BH47" s="659"/>
      <c r="BI47" s="487">
        <f t="shared" ref="BI47:BI55" si="1">SUM(AK47:BH47)</f>
        <v>1563547</v>
      </c>
      <c r="BJ47" s="658"/>
      <c r="BK47" s="658"/>
      <c r="BL47" s="658"/>
      <c r="BM47" s="658"/>
      <c r="BN47" s="658"/>
      <c r="BO47" s="658"/>
      <c r="BP47" s="658"/>
      <c r="BQ47" s="658"/>
      <c r="BR47" s="1553"/>
      <c r="DA47" s="16"/>
      <c r="DF47" s="16"/>
    </row>
    <row r="48" spans="1:135" ht="15" customHeight="1">
      <c r="A48" s="1537"/>
      <c r="B48" s="1549"/>
      <c r="C48" s="1549"/>
      <c r="D48" s="1549"/>
      <c r="E48" s="1549"/>
      <c r="F48" s="1539"/>
      <c r="G48" s="246" t="s">
        <v>3</v>
      </c>
      <c r="H48" s="246"/>
      <c r="I48" s="246"/>
      <c r="J48" s="246"/>
      <c r="K48" s="246"/>
      <c r="L48" s="246"/>
      <c r="M48" s="246"/>
      <c r="N48" s="246"/>
      <c r="O48" s="246"/>
      <c r="P48" s="246"/>
      <c r="Q48" s="246"/>
      <c r="R48" s="246"/>
      <c r="S48" s="246"/>
      <c r="T48" s="246"/>
      <c r="U48" s="246"/>
      <c r="V48" s="246"/>
      <c r="W48" s="246"/>
      <c r="X48" s="246"/>
      <c r="Y48" s="246"/>
      <c r="Z48" s="246"/>
      <c r="AA48" s="513"/>
      <c r="AB48" s="818">
        <v>0</v>
      </c>
      <c r="AC48" s="819"/>
      <c r="AD48" s="820"/>
      <c r="AE48" s="821">
        <v>2</v>
      </c>
      <c r="AF48" s="819"/>
      <c r="AG48" s="820"/>
      <c r="AH48" s="821">
        <v>1</v>
      </c>
      <c r="AI48" s="819"/>
      <c r="AJ48" s="822"/>
      <c r="AK48" s="1518">
        <v>545978</v>
      </c>
      <c r="AL48" s="660"/>
      <c r="AM48" s="660"/>
      <c r="AN48" s="660"/>
      <c r="AO48" s="660"/>
      <c r="AP48" s="660"/>
      <c r="AQ48" s="660"/>
      <c r="AR48" s="661"/>
      <c r="AS48" s="1518">
        <v>137451</v>
      </c>
      <c r="AT48" s="660"/>
      <c r="AU48" s="660"/>
      <c r="AV48" s="660"/>
      <c r="AW48" s="660"/>
      <c r="AX48" s="660"/>
      <c r="AY48" s="660"/>
      <c r="AZ48" s="661"/>
      <c r="BA48" s="1518"/>
      <c r="BB48" s="660"/>
      <c r="BC48" s="660"/>
      <c r="BD48" s="660"/>
      <c r="BE48" s="660"/>
      <c r="BF48" s="660"/>
      <c r="BG48" s="660"/>
      <c r="BH48" s="661"/>
      <c r="BI48" s="481">
        <f t="shared" si="1"/>
        <v>683429</v>
      </c>
      <c r="BJ48" s="660"/>
      <c r="BK48" s="660"/>
      <c r="BL48" s="660"/>
      <c r="BM48" s="660"/>
      <c r="BN48" s="660"/>
      <c r="BO48" s="660"/>
      <c r="BP48" s="660"/>
      <c r="BQ48" s="660"/>
      <c r="BR48" s="1554"/>
      <c r="DA48" s="16"/>
      <c r="DF48" s="16"/>
    </row>
    <row r="49" spans="1:110" ht="15" customHeight="1">
      <c r="A49" s="1537"/>
      <c r="B49" s="1549"/>
      <c r="C49" s="1549"/>
      <c r="D49" s="1549"/>
      <c r="E49" s="1549"/>
      <c r="F49" s="1539"/>
      <c r="G49" s="246" t="s">
        <v>4</v>
      </c>
      <c r="H49" s="246"/>
      <c r="I49" s="246"/>
      <c r="J49" s="246"/>
      <c r="K49" s="246"/>
      <c r="L49" s="246"/>
      <c r="M49" s="246"/>
      <c r="N49" s="246"/>
      <c r="O49" s="246"/>
      <c r="P49" s="246"/>
      <c r="Q49" s="246"/>
      <c r="R49" s="246"/>
      <c r="S49" s="246"/>
      <c r="T49" s="246"/>
      <c r="U49" s="246"/>
      <c r="V49" s="246"/>
      <c r="W49" s="246"/>
      <c r="X49" s="246"/>
      <c r="Y49" s="246"/>
      <c r="Z49" s="246"/>
      <c r="AA49" s="513"/>
      <c r="AB49" s="818">
        <v>0</v>
      </c>
      <c r="AC49" s="819"/>
      <c r="AD49" s="820"/>
      <c r="AE49" s="821">
        <v>3</v>
      </c>
      <c r="AF49" s="819"/>
      <c r="AG49" s="820"/>
      <c r="AH49" s="821">
        <v>1</v>
      </c>
      <c r="AI49" s="819"/>
      <c r="AJ49" s="822"/>
      <c r="AK49" s="1518">
        <v>321991</v>
      </c>
      <c r="AL49" s="660"/>
      <c r="AM49" s="660"/>
      <c r="AN49" s="660"/>
      <c r="AO49" s="660"/>
      <c r="AP49" s="660"/>
      <c r="AQ49" s="660"/>
      <c r="AR49" s="661"/>
      <c r="AS49" s="1518">
        <v>96933</v>
      </c>
      <c r="AT49" s="660"/>
      <c r="AU49" s="660"/>
      <c r="AV49" s="660"/>
      <c r="AW49" s="660"/>
      <c r="AX49" s="660"/>
      <c r="AY49" s="660"/>
      <c r="AZ49" s="661"/>
      <c r="BA49" s="1518"/>
      <c r="BB49" s="660"/>
      <c r="BC49" s="660"/>
      <c r="BD49" s="660"/>
      <c r="BE49" s="660"/>
      <c r="BF49" s="660"/>
      <c r="BG49" s="660"/>
      <c r="BH49" s="661"/>
      <c r="BI49" s="481">
        <f t="shared" si="1"/>
        <v>418924</v>
      </c>
      <c r="BJ49" s="660"/>
      <c r="BK49" s="660"/>
      <c r="BL49" s="660"/>
      <c r="BM49" s="660"/>
      <c r="BN49" s="660"/>
      <c r="BO49" s="660"/>
      <c r="BP49" s="660"/>
      <c r="BQ49" s="660"/>
      <c r="BR49" s="1554"/>
      <c r="DA49" s="16"/>
      <c r="DF49" s="16"/>
    </row>
    <row r="50" spans="1:110" ht="15" customHeight="1">
      <c r="A50" s="1537"/>
      <c r="B50" s="1549"/>
      <c r="C50" s="1549"/>
      <c r="D50" s="1549"/>
      <c r="E50" s="1549"/>
      <c r="F50" s="1539"/>
      <c r="G50" s="246" t="s">
        <v>5</v>
      </c>
      <c r="H50" s="246"/>
      <c r="I50" s="246"/>
      <c r="J50" s="246"/>
      <c r="K50" s="246"/>
      <c r="L50" s="246"/>
      <c r="M50" s="246"/>
      <c r="N50" s="246"/>
      <c r="O50" s="246"/>
      <c r="P50" s="246"/>
      <c r="Q50" s="246"/>
      <c r="R50" s="246"/>
      <c r="S50" s="246"/>
      <c r="T50" s="246"/>
      <c r="U50" s="246"/>
      <c r="V50" s="246"/>
      <c r="W50" s="246"/>
      <c r="X50" s="246"/>
      <c r="Y50" s="246"/>
      <c r="Z50" s="246"/>
      <c r="AA50" s="513"/>
      <c r="AB50" s="818">
        <v>0</v>
      </c>
      <c r="AC50" s="819"/>
      <c r="AD50" s="820"/>
      <c r="AE50" s="821">
        <v>4</v>
      </c>
      <c r="AF50" s="819"/>
      <c r="AG50" s="820"/>
      <c r="AH50" s="821">
        <v>1</v>
      </c>
      <c r="AI50" s="819"/>
      <c r="AJ50" s="822"/>
      <c r="AK50" s="1518">
        <v>204787</v>
      </c>
      <c r="AL50" s="660"/>
      <c r="AM50" s="660"/>
      <c r="AN50" s="660"/>
      <c r="AO50" s="660"/>
      <c r="AP50" s="660"/>
      <c r="AQ50" s="660"/>
      <c r="AR50" s="661"/>
      <c r="AS50" s="1518">
        <v>42843</v>
      </c>
      <c r="AT50" s="660"/>
      <c r="AU50" s="660"/>
      <c r="AV50" s="660"/>
      <c r="AW50" s="660"/>
      <c r="AX50" s="660"/>
      <c r="AY50" s="660"/>
      <c r="AZ50" s="661"/>
      <c r="BA50" s="1518">
        <v>1533</v>
      </c>
      <c r="BB50" s="660"/>
      <c r="BC50" s="660"/>
      <c r="BD50" s="660"/>
      <c r="BE50" s="660"/>
      <c r="BF50" s="660"/>
      <c r="BG50" s="660"/>
      <c r="BH50" s="661"/>
      <c r="BI50" s="481">
        <f>SUM(AK50:BH50)</f>
        <v>249163</v>
      </c>
      <c r="BJ50" s="660"/>
      <c r="BK50" s="660"/>
      <c r="BL50" s="660"/>
      <c r="BM50" s="660"/>
      <c r="BN50" s="660"/>
      <c r="BO50" s="660"/>
      <c r="BP50" s="660"/>
      <c r="BQ50" s="660"/>
      <c r="BR50" s="1554"/>
      <c r="DA50" s="16"/>
      <c r="DF50" s="16"/>
    </row>
    <row r="51" spans="1:110" ht="15" customHeight="1">
      <c r="A51" s="1537"/>
      <c r="B51" s="1549"/>
      <c r="C51" s="1549"/>
      <c r="D51" s="1549"/>
      <c r="E51" s="1549"/>
      <c r="F51" s="1539"/>
      <c r="G51" s="246" t="s">
        <v>6</v>
      </c>
      <c r="H51" s="246"/>
      <c r="I51" s="246"/>
      <c r="J51" s="246"/>
      <c r="K51" s="246"/>
      <c r="L51" s="246"/>
      <c r="M51" s="246"/>
      <c r="N51" s="246"/>
      <c r="O51" s="246"/>
      <c r="P51" s="246"/>
      <c r="Q51" s="246"/>
      <c r="R51" s="246"/>
      <c r="S51" s="246"/>
      <c r="T51" s="246"/>
      <c r="U51" s="246"/>
      <c r="V51" s="246"/>
      <c r="W51" s="246"/>
      <c r="X51" s="246"/>
      <c r="Y51" s="246"/>
      <c r="Z51" s="246"/>
      <c r="AA51" s="513"/>
      <c r="AB51" s="818">
        <v>0</v>
      </c>
      <c r="AC51" s="819"/>
      <c r="AD51" s="820"/>
      <c r="AE51" s="821">
        <v>5</v>
      </c>
      <c r="AF51" s="819"/>
      <c r="AG51" s="820"/>
      <c r="AH51" s="821">
        <v>1</v>
      </c>
      <c r="AI51" s="819"/>
      <c r="AJ51" s="822"/>
      <c r="AK51" s="1518">
        <v>137207</v>
      </c>
      <c r="AL51" s="660"/>
      <c r="AM51" s="660"/>
      <c r="AN51" s="660"/>
      <c r="AO51" s="660"/>
      <c r="AP51" s="660"/>
      <c r="AQ51" s="660"/>
      <c r="AR51" s="661"/>
      <c r="AS51" s="1518">
        <v>17144</v>
      </c>
      <c r="AT51" s="660"/>
      <c r="AU51" s="660"/>
      <c r="AV51" s="660"/>
      <c r="AW51" s="660"/>
      <c r="AX51" s="660"/>
      <c r="AY51" s="660"/>
      <c r="AZ51" s="661"/>
      <c r="BA51" s="1518"/>
      <c r="BB51" s="660"/>
      <c r="BC51" s="660"/>
      <c r="BD51" s="660"/>
      <c r="BE51" s="660"/>
      <c r="BF51" s="660"/>
      <c r="BG51" s="660"/>
      <c r="BH51" s="661"/>
      <c r="BI51" s="481">
        <f t="shared" si="1"/>
        <v>154351</v>
      </c>
      <c r="BJ51" s="660"/>
      <c r="BK51" s="660"/>
      <c r="BL51" s="660"/>
      <c r="BM51" s="660"/>
      <c r="BN51" s="660"/>
      <c r="BO51" s="660"/>
      <c r="BP51" s="660"/>
      <c r="BQ51" s="660"/>
      <c r="BR51" s="1554"/>
      <c r="DA51" s="16"/>
      <c r="DF51" s="16"/>
    </row>
    <row r="52" spans="1:110" ht="15" customHeight="1">
      <c r="A52" s="1537"/>
      <c r="B52" s="1549"/>
      <c r="C52" s="1549"/>
      <c r="D52" s="1549"/>
      <c r="E52" s="1549"/>
      <c r="F52" s="1539"/>
      <c r="G52" s="246" t="s">
        <v>7</v>
      </c>
      <c r="H52" s="246"/>
      <c r="I52" s="246"/>
      <c r="J52" s="246"/>
      <c r="K52" s="246"/>
      <c r="L52" s="246"/>
      <c r="M52" s="246"/>
      <c r="N52" s="246"/>
      <c r="O52" s="246"/>
      <c r="P52" s="246"/>
      <c r="Q52" s="246"/>
      <c r="R52" s="246"/>
      <c r="S52" s="246"/>
      <c r="T52" s="246"/>
      <c r="U52" s="246"/>
      <c r="V52" s="246"/>
      <c r="W52" s="246"/>
      <c r="X52" s="246"/>
      <c r="Y52" s="246"/>
      <c r="Z52" s="246"/>
      <c r="AA52" s="513"/>
      <c r="AB52" s="818">
        <v>0</v>
      </c>
      <c r="AC52" s="819"/>
      <c r="AD52" s="820"/>
      <c r="AE52" s="821">
        <v>6</v>
      </c>
      <c r="AF52" s="819"/>
      <c r="AG52" s="820"/>
      <c r="AH52" s="821">
        <v>1</v>
      </c>
      <c r="AI52" s="819"/>
      <c r="AJ52" s="822"/>
      <c r="AK52" s="1518">
        <v>300283</v>
      </c>
      <c r="AL52" s="660"/>
      <c r="AM52" s="660"/>
      <c r="AN52" s="660"/>
      <c r="AO52" s="660"/>
      <c r="AP52" s="660"/>
      <c r="AQ52" s="660"/>
      <c r="AR52" s="661"/>
      <c r="AS52" s="1518">
        <v>140895</v>
      </c>
      <c r="AT52" s="660"/>
      <c r="AU52" s="660"/>
      <c r="AV52" s="660"/>
      <c r="AW52" s="660"/>
      <c r="AX52" s="660"/>
      <c r="AY52" s="660"/>
      <c r="AZ52" s="661"/>
      <c r="BA52" s="1518"/>
      <c r="BB52" s="660"/>
      <c r="BC52" s="660"/>
      <c r="BD52" s="660"/>
      <c r="BE52" s="660"/>
      <c r="BF52" s="660"/>
      <c r="BG52" s="660"/>
      <c r="BH52" s="661"/>
      <c r="BI52" s="481">
        <f t="shared" si="1"/>
        <v>441178</v>
      </c>
      <c r="BJ52" s="660"/>
      <c r="BK52" s="660"/>
      <c r="BL52" s="660"/>
      <c r="BM52" s="660"/>
      <c r="BN52" s="660"/>
      <c r="BO52" s="660"/>
      <c r="BP52" s="660"/>
      <c r="BQ52" s="660"/>
      <c r="BR52" s="1554"/>
      <c r="DA52" s="16"/>
      <c r="DF52" s="16"/>
    </row>
    <row r="53" spans="1:110" ht="15" customHeight="1">
      <c r="A53" s="1537"/>
      <c r="B53" s="1549"/>
      <c r="C53" s="1549"/>
      <c r="D53" s="1549"/>
      <c r="E53" s="1549"/>
      <c r="F53" s="1539"/>
      <c r="G53" s="246" t="s">
        <v>8</v>
      </c>
      <c r="H53" s="246"/>
      <c r="I53" s="246"/>
      <c r="J53" s="246"/>
      <c r="K53" s="246"/>
      <c r="L53" s="246"/>
      <c r="M53" s="246"/>
      <c r="N53" s="246"/>
      <c r="O53" s="246"/>
      <c r="P53" s="246"/>
      <c r="Q53" s="246"/>
      <c r="R53" s="246"/>
      <c r="S53" s="246"/>
      <c r="T53" s="246"/>
      <c r="U53" s="246"/>
      <c r="V53" s="246"/>
      <c r="W53" s="246"/>
      <c r="X53" s="246"/>
      <c r="Y53" s="246"/>
      <c r="Z53" s="246"/>
      <c r="AA53" s="513"/>
      <c r="AB53" s="818">
        <v>0</v>
      </c>
      <c r="AC53" s="819"/>
      <c r="AD53" s="820"/>
      <c r="AE53" s="821">
        <v>7</v>
      </c>
      <c r="AF53" s="819"/>
      <c r="AG53" s="820"/>
      <c r="AH53" s="821">
        <v>1</v>
      </c>
      <c r="AI53" s="819"/>
      <c r="AJ53" s="822"/>
      <c r="AK53" s="1518">
        <v>37958</v>
      </c>
      <c r="AL53" s="660"/>
      <c r="AM53" s="660"/>
      <c r="AN53" s="660"/>
      <c r="AO53" s="660"/>
      <c r="AP53" s="660"/>
      <c r="AQ53" s="660"/>
      <c r="AR53" s="661"/>
      <c r="AS53" s="1518">
        <v>71645</v>
      </c>
      <c r="AT53" s="660"/>
      <c r="AU53" s="660"/>
      <c r="AV53" s="660"/>
      <c r="AW53" s="660"/>
      <c r="AX53" s="660"/>
      <c r="AY53" s="660"/>
      <c r="AZ53" s="661"/>
      <c r="BA53" s="1518">
        <v>56117</v>
      </c>
      <c r="BB53" s="660"/>
      <c r="BC53" s="660"/>
      <c r="BD53" s="660"/>
      <c r="BE53" s="660"/>
      <c r="BF53" s="660"/>
      <c r="BG53" s="660"/>
      <c r="BH53" s="661"/>
      <c r="BI53" s="481">
        <f t="shared" si="1"/>
        <v>165720</v>
      </c>
      <c r="BJ53" s="660"/>
      <c r="BK53" s="660"/>
      <c r="BL53" s="660"/>
      <c r="BM53" s="660"/>
      <c r="BN53" s="660"/>
      <c r="BO53" s="660"/>
      <c r="BP53" s="660"/>
      <c r="BQ53" s="660"/>
      <c r="BR53" s="1554"/>
      <c r="DA53" s="16"/>
      <c r="DF53" s="16"/>
    </row>
    <row r="54" spans="1:110" ht="15" customHeight="1">
      <c r="A54" s="1537"/>
      <c r="B54" s="1549"/>
      <c r="C54" s="1549"/>
      <c r="D54" s="1549"/>
      <c r="E54" s="1549"/>
      <c r="F54" s="1539"/>
      <c r="G54" s="246" t="s">
        <v>9</v>
      </c>
      <c r="H54" s="246"/>
      <c r="I54" s="246"/>
      <c r="J54" s="246"/>
      <c r="K54" s="246"/>
      <c r="L54" s="246"/>
      <c r="M54" s="246"/>
      <c r="N54" s="246"/>
      <c r="O54" s="246"/>
      <c r="P54" s="246"/>
      <c r="Q54" s="246"/>
      <c r="R54" s="246"/>
      <c r="S54" s="246"/>
      <c r="T54" s="246"/>
      <c r="U54" s="246"/>
      <c r="V54" s="246"/>
      <c r="W54" s="246"/>
      <c r="X54" s="246"/>
      <c r="Y54" s="246"/>
      <c r="Z54" s="246"/>
      <c r="AA54" s="513"/>
      <c r="AB54" s="818">
        <v>0</v>
      </c>
      <c r="AC54" s="819"/>
      <c r="AD54" s="820"/>
      <c r="AE54" s="821">
        <v>8</v>
      </c>
      <c r="AF54" s="819"/>
      <c r="AG54" s="820"/>
      <c r="AH54" s="821">
        <v>1</v>
      </c>
      <c r="AI54" s="819"/>
      <c r="AJ54" s="822"/>
      <c r="AK54" s="1518">
        <v>35380</v>
      </c>
      <c r="AL54" s="660"/>
      <c r="AM54" s="660"/>
      <c r="AN54" s="660"/>
      <c r="AO54" s="660"/>
      <c r="AP54" s="660"/>
      <c r="AQ54" s="660"/>
      <c r="AR54" s="661"/>
      <c r="AS54" s="1518">
        <v>93732</v>
      </c>
      <c r="AT54" s="660"/>
      <c r="AU54" s="660"/>
      <c r="AV54" s="660"/>
      <c r="AW54" s="660"/>
      <c r="AX54" s="660"/>
      <c r="AY54" s="660"/>
      <c r="AZ54" s="661"/>
      <c r="BA54" s="1518"/>
      <c r="BB54" s="660"/>
      <c r="BC54" s="660"/>
      <c r="BD54" s="660"/>
      <c r="BE54" s="660"/>
      <c r="BF54" s="660"/>
      <c r="BG54" s="660"/>
      <c r="BH54" s="661"/>
      <c r="BI54" s="481">
        <f t="shared" si="1"/>
        <v>129112</v>
      </c>
      <c r="BJ54" s="660"/>
      <c r="BK54" s="660"/>
      <c r="BL54" s="660"/>
      <c r="BM54" s="660"/>
      <c r="BN54" s="660"/>
      <c r="BO54" s="660"/>
      <c r="BP54" s="660"/>
      <c r="BQ54" s="660"/>
      <c r="BR54" s="1554"/>
      <c r="DA54" s="16"/>
      <c r="DF54" s="16"/>
    </row>
    <row r="55" spans="1:110" ht="15" customHeight="1">
      <c r="A55" s="1537"/>
      <c r="B55" s="1549"/>
      <c r="C55" s="1549"/>
      <c r="D55" s="1549"/>
      <c r="E55" s="1549"/>
      <c r="F55" s="1539"/>
      <c r="G55" s="246" t="s">
        <v>10</v>
      </c>
      <c r="H55" s="246"/>
      <c r="I55" s="246"/>
      <c r="J55" s="246"/>
      <c r="K55" s="246"/>
      <c r="L55" s="246"/>
      <c r="M55" s="246"/>
      <c r="N55" s="246"/>
      <c r="O55" s="246"/>
      <c r="P55" s="246"/>
      <c r="Q55" s="246"/>
      <c r="R55" s="246"/>
      <c r="S55" s="246"/>
      <c r="T55" s="246"/>
      <c r="U55" s="246"/>
      <c r="V55" s="246"/>
      <c r="W55" s="246"/>
      <c r="X55" s="246"/>
      <c r="Y55" s="246"/>
      <c r="Z55" s="246"/>
      <c r="AA55" s="513"/>
      <c r="AB55" s="818">
        <v>0</v>
      </c>
      <c r="AC55" s="819"/>
      <c r="AD55" s="820"/>
      <c r="AE55" s="821">
        <v>9</v>
      </c>
      <c r="AF55" s="819"/>
      <c r="AG55" s="820"/>
      <c r="AH55" s="821">
        <v>1</v>
      </c>
      <c r="AI55" s="819"/>
      <c r="AJ55" s="822"/>
      <c r="AK55" s="1518">
        <v>329480</v>
      </c>
      <c r="AL55" s="660"/>
      <c r="AM55" s="660"/>
      <c r="AN55" s="660"/>
      <c r="AO55" s="660"/>
      <c r="AP55" s="660"/>
      <c r="AQ55" s="660"/>
      <c r="AR55" s="661"/>
      <c r="AS55" s="1518">
        <v>10397</v>
      </c>
      <c r="AT55" s="660"/>
      <c r="AU55" s="660"/>
      <c r="AV55" s="660"/>
      <c r="AW55" s="660"/>
      <c r="AX55" s="660"/>
      <c r="AY55" s="660"/>
      <c r="AZ55" s="661"/>
      <c r="BA55" s="1518"/>
      <c r="BB55" s="660"/>
      <c r="BC55" s="660"/>
      <c r="BD55" s="660"/>
      <c r="BE55" s="660"/>
      <c r="BF55" s="660"/>
      <c r="BG55" s="660"/>
      <c r="BH55" s="661"/>
      <c r="BI55" s="481">
        <f t="shared" si="1"/>
        <v>339877</v>
      </c>
      <c r="BJ55" s="660"/>
      <c r="BK55" s="660"/>
      <c r="BL55" s="660"/>
      <c r="BM55" s="660"/>
      <c r="BN55" s="660"/>
      <c r="BO55" s="660"/>
      <c r="BP55" s="660"/>
      <c r="BQ55" s="660"/>
      <c r="BR55" s="1554"/>
      <c r="DA55" s="16"/>
      <c r="DF55" s="16"/>
    </row>
    <row r="56" spans="1:110" ht="15" customHeight="1">
      <c r="A56" s="1537"/>
      <c r="B56" s="1549"/>
      <c r="C56" s="1549"/>
      <c r="D56" s="1549"/>
      <c r="E56" s="1549"/>
      <c r="F56" s="1539"/>
      <c r="G56" s="246" t="s">
        <v>378</v>
      </c>
      <c r="H56" s="246"/>
      <c r="I56" s="246"/>
      <c r="J56" s="246"/>
      <c r="K56" s="246"/>
      <c r="L56" s="246"/>
      <c r="M56" s="246"/>
      <c r="N56" s="246"/>
      <c r="O56" s="246"/>
      <c r="P56" s="246"/>
      <c r="Q56" s="246"/>
      <c r="R56" s="246"/>
      <c r="S56" s="246"/>
      <c r="T56" s="246"/>
      <c r="U56" s="246"/>
      <c r="V56" s="246"/>
      <c r="W56" s="246"/>
      <c r="X56" s="246"/>
      <c r="Y56" s="246"/>
      <c r="Z56" s="246"/>
      <c r="AA56" s="513"/>
      <c r="AB56" s="818">
        <v>1</v>
      </c>
      <c r="AC56" s="819"/>
      <c r="AD56" s="820"/>
      <c r="AE56" s="821">
        <v>0</v>
      </c>
      <c r="AF56" s="819"/>
      <c r="AG56" s="820"/>
      <c r="AH56" s="821">
        <v>1</v>
      </c>
      <c r="AI56" s="819"/>
      <c r="AJ56" s="822"/>
      <c r="AK56" s="481">
        <f>SUM(AK47:AR55)</f>
        <v>3133004</v>
      </c>
      <c r="AL56" s="660"/>
      <c r="AM56" s="660"/>
      <c r="AN56" s="660"/>
      <c r="AO56" s="660"/>
      <c r="AP56" s="660"/>
      <c r="AQ56" s="660"/>
      <c r="AR56" s="661"/>
      <c r="AS56" s="481">
        <f>SUM(AS47:AZ55)</f>
        <v>861348</v>
      </c>
      <c r="AT56" s="660"/>
      <c r="AU56" s="660"/>
      <c r="AV56" s="660"/>
      <c r="AW56" s="660"/>
      <c r="AX56" s="660"/>
      <c r="AY56" s="660"/>
      <c r="AZ56" s="661"/>
      <c r="BA56" s="481">
        <f>SUM(BA47:BH55)</f>
        <v>150949</v>
      </c>
      <c r="BB56" s="660"/>
      <c r="BC56" s="660"/>
      <c r="BD56" s="660"/>
      <c r="BE56" s="660"/>
      <c r="BF56" s="660"/>
      <c r="BG56" s="660"/>
      <c r="BH56" s="661"/>
      <c r="BI56" s="481">
        <f>SUM(BI47:BR55)</f>
        <v>4145301</v>
      </c>
      <c r="BJ56" s="660"/>
      <c r="BK56" s="660"/>
      <c r="BL56" s="660"/>
      <c r="BM56" s="660"/>
      <c r="BN56" s="660"/>
      <c r="BO56" s="660"/>
      <c r="BP56" s="660"/>
      <c r="BQ56" s="660"/>
      <c r="BR56" s="1554"/>
      <c r="DA56" s="16"/>
      <c r="DF56" s="16"/>
    </row>
    <row r="57" spans="1:110" ht="15" customHeight="1" thickBot="1">
      <c r="A57" s="1537"/>
      <c r="B57" s="1549"/>
      <c r="C57" s="1549"/>
      <c r="D57" s="1549"/>
      <c r="E57" s="1549"/>
      <c r="F57" s="1539"/>
      <c r="G57" s="246" t="s">
        <v>713</v>
      </c>
      <c r="H57" s="246"/>
      <c r="I57" s="246"/>
      <c r="J57" s="246"/>
      <c r="K57" s="246"/>
      <c r="L57" s="246"/>
      <c r="M57" s="246"/>
      <c r="N57" s="246"/>
      <c r="O57" s="246"/>
      <c r="P57" s="246"/>
      <c r="Q57" s="246"/>
      <c r="R57" s="246"/>
      <c r="S57" s="246"/>
      <c r="T57" s="246"/>
      <c r="U57" s="246"/>
      <c r="V57" s="246"/>
      <c r="W57" s="246"/>
      <c r="X57" s="246"/>
      <c r="Y57" s="246"/>
      <c r="Z57" s="246"/>
      <c r="AA57" s="513"/>
      <c r="AB57" s="848">
        <v>1</v>
      </c>
      <c r="AC57" s="844"/>
      <c r="AD57" s="846"/>
      <c r="AE57" s="843">
        <v>1</v>
      </c>
      <c r="AF57" s="844"/>
      <c r="AG57" s="846"/>
      <c r="AH57" s="843">
        <v>1</v>
      </c>
      <c r="AI57" s="844"/>
      <c r="AJ57" s="845"/>
      <c r="AK57" s="1472">
        <v>138989</v>
      </c>
      <c r="AL57" s="654"/>
      <c r="AM57" s="654"/>
      <c r="AN57" s="654"/>
      <c r="AO57" s="654"/>
      <c r="AP57" s="654"/>
      <c r="AQ57" s="654"/>
      <c r="AR57" s="655"/>
      <c r="AS57" s="1472">
        <v>19160</v>
      </c>
      <c r="AT57" s="654"/>
      <c r="AU57" s="654"/>
      <c r="AV57" s="654"/>
      <c r="AW57" s="654"/>
      <c r="AX57" s="654"/>
      <c r="AY57" s="654"/>
      <c r="AZ57" s="655"/>
      <c r="BA57" s="1472">
        <v>1533</v>
      </c>
      <c r="BB57" s="654"/>
      <c r="BC57" s="654"/>
      <c r="BD57" s="654"/>
      <c r="BE57" s="654"/>
      <c r="BF57" s="654"/>
      <c r="BG57" s="654"/>
      <c r="BH57" s="655"/>
      <c r="BI57" s="484">
        <f>SUM(AK57:BH57)</f>
        <v>159682</v>
      </c>
      <c r="BJ57" s="654"/>
      <c r="BK57" s="654"/>
      <c r="BL57" s="654"/>
      <c r="BM57" s="654"/>
      <c r="BN57" s="654"/>
      <c r="BO57" s="654"/>
      <c r="BP57" s="654"/>
      <c r="BQ57" s="654"/>
      <c r="BR57" s="1555"/>
      <c r="DA57" s="16"/>
      <c r="DF57" s="16"/>
    </row>
    <row r="58" spans="1:110" ht="15" customHeight="1" thickBot="1">
      <c r="A58" s="1537"/>
      <c r="B58" s="1549"/>
      <c r="C58" s="1549"/>
      <c r="D58" s="1549"/>
      <c r="E58" s="1549"/>
      <c r="F58" s="1539"/>
      <c r="G58" s="731"/>
      <c r="H58" s="732"/>
      <c r="I58" s="732"/>
      <c r="J58" s="732"/>
      <c r="K58" s="732"/>
      <c r="L58" s="732"/>
      <c r="M58" s="732"/>
      <c r="N58" s="732"/>
      <c r="O58" s="732"/>
      <c r="P58" s="732"/>
      <c r="Q58" s="732"/>
      <c r="R58" s="732"/>
      <c r="S58" s="732"/>
      <c r="T58" s="732"/>
      <c r="U58" s="732"/>
      <c r="V58" s="732"/>
      <c r="W58" s="732"/>
      <c r="X58" s="732"/>
      <c r="Y58" s="732"/>
      <c r="Z58" s="732"/>
      <c r="AA58" s="732"/>
      <c r="AB58" s="869"/>
      <c r="AC58" s="869"/>
      <c r="AD58" s="869"/>
      <c r="AE58" s="869"/>
      <c r="AF58" s="869"/>
      <c r="AG58" s="869"/>
      <c r="AH58" s="869"/>
      <c r="AI58" s="869"/>
      <c r="AJ58" s="869"/>
      <c r="AK58" s="734"/>
      <c r="AL58" s="735"/>
      <c r="AM58" s="735"/>
      <c r="AN58" s="735"/>
      <c r="AO58" s="735"/>
      <c r="AP58" s="735"/>
      <c r="AQ58" s="735"/>
      <c r="AR58" s="735"/>
      <c r="AS58" s="734"/>
      <c r="AT58" s="735"/>
      <c r="AU58" s="735"/>
      <c r="AV58" s="735"/>
      <c r="AW58" s="735"/>
      <c r="AX58" s="735"/>
      <c r="AY58" s="735"/>
      <c r="AZ58" s="735"/>
      <c r="BA58" s="734"/>
      <c r="BB58" s="735"/>
      <c r="BC58" s="735"/>
      <c r="BD58" s="735"/>
      <c r="BE58" s="735"/>
      <c r="BF58" s="735"/>
      <c r="BG58" s="735"/>
      <c r="BH58" s="735"/>
      <c r="BI58" s="734"/>
      <c r="BJ58" s="735"/>
      <c r="BK58" s="735"/>
      <c r="BL58" s="735"/>
      <c r="BM58" s="735"/>
      <c r="BN58" s="735"/>
      <c r="BO58" s="735"/>
      <c r="BP58" s="735"/>
      <c r="BQ58" s="735"/>
      <c r="BR58" s="735"/>
      <c r="BS58" s="17"/>
      <c r="BT58" s="17"/>
      <c r="BU58" s="17"/>
      <c r="BV58" s="17"/>
      <c r="BW58" s="17"/>
      <c r="BX58" s="17"/>
      <c r="DA58" s="16"/>
      <c r="DF58" s="16"/>
    </row>
    <row r="59" spans="1:110" ht="15" customHeight="1">
      <c r="A59" s="1537"/>
      <c r="B59" s="1549"/>
      <c r="C59" s="1549"/>
      <c r="D59" s="1549"/>
      <c r="E59" s="1549"/>
      <c r="F59" s="1539"/>
      <c r="G59" s="246" t="s">
        <v>11</v>
      </c>
      <c r="H59" s="246"/>
      <c r="I59" s="246"/>
      <c r="J59" s="246"/>
      <c r="K59" s="246"/>
      <c r="L59" s="246"/>
      <c r="M59" s="246"/>
      <c r="N59" s="246"/>
      <c r="O59" s="246"/>
      <c r="P59" s="246"/>
      <c r="Q59" s="246"/>
      <c r="R59" s="246"/>
      <c r="S59" s="246"/>
      <c r="T59" s="246"/>
      <c r="U59" s="246"/>
      <c r="V59" s="246"/>
      <c r="W59" s="246"/>
      <c r="X59" s="246"/>
      <c r="Y59" s="246"/>
      <c r="Z59" s="246"/>
      <c r="AA59" s="513"/>
      <c r="AB59" s="840">
        <v>1</v>
      </c>
      <c r="AC59" s="841"/>
      <c r="AD59" s="842"/>
      <c r="AE59" s="849">
        <v>2</v>
      </c>
      <c r="AF59" s="841"/>
      <c r="AG59" s="842"/>
      <c r="AH59" s="849">
        <v>1</v>
      </c>
      <c r="AI59" s="841"/>
      <c r="AJ59" s="850"/>
      <c r="AK59" s="487">
        <f>SUM(AK47:AR49)</f>
        <v>2087909</v>
      </c>
      <c r="AL59" s="658"/>
      <c r="AM59" s="658"/>
      <c r="AN59" s="658"/>
      <c r="AO59" s="658"/>
      <c r="AP59" s="658"/>
      <c r="AQ59" s="658"/>
      <c r="AR59" s="659"/>
      <c r="AS59" s="487">
        <f>SUM(AS47:AZ49)</f>
        <v>484692</v>
      </c>
      <c r="AT59" s="658"/>
      <c r="AU59" s="658"/>
      <c r="AV59" s="658"/>
      <c r="AW59" s="658"/>
      <c r="AX59" s="658"/>
      <c r="AY59" s="658"/>
      <c r="AZ59" s="659"/>
      <c r="BA59" s="487">
        <f>SUM(BA47:BH49)</f>
        <v>93299</v>
      </c>
      <c r="BB59" s="658"/>
      <c r="BC59" s="658"/>
      <c r="BD59" s="658"/>
      <c r="BE59" s="658"/>
      <c r="BF59" s="658"/>
      <c r="BG59" s="658"/>
      <c r="BH59" s="659"/>
      <c r="BI59" s="487">
        <f>SUM(AK59:BH59)</f>
        <v>2665900</v>
      </c>
      <c r="BJ59" s="658"/>
      <c r="BK59" s="658"/>
      <c r="BL59" s="658"/>
      <c r="BM59" s="658"/>
      <c r="BN59" s="658"/>
      <c r="BO59" s="658"/>
      <c r="BP59" s="658"/>
      <c r="BQ59" s="658"/>
      <c r="BR59" s="1553"/>
      <c r="DA59" s="16"/>
      <c r="DF59" s="16"/>
    </row>
    <row r="60" spans="1:110" ht="15" customHeight="1">
      <c r="A60" s="1537"/>
      <c r="B60" s="1549"/>
      <c r="C60" s="1549"/>
      <c r="D60" s="1549"/>
      <c r="E60" s="1549"/>
      <c r="F60" s="1539"/>
      <c r="G60" s="246" t="s">
        <v>12</v>
      </c>
      <c r="H60" s="246"/>
      <c r="I60" s="246"/>
      <c r="J60" s="246"/>
      <c r="K60" s="246"/>
      <c r="L60" s="246"/>
      <c r="M60" s="246"/>
      <c r="N60" s="246"/>
      <c r="O60" s="246"/>
      <c r="P60" s="246"/>
      <c r="Q60" s="246"/>
      <c r="R60" s="246"/>
      <c r="S60" s="246"/>
      <c r="T60" s="246"/>
      <c r="U60" s="246"/>
      <c r="V60" s="246"/>
      <c r="W60" s="246"/>
      <c r="X60" s="246"/>
      <c r="Y60" s="246"/>
      <c r="Z60" s="246"/>
      <c r="AA60" s="513"/>
      <c r="AB60" s="818">
        <v>1</v>
      </c>
      <c r="AC60" s="819"/>
      <c r="AD60" s="820"/>
      <c r="AE60" s="821">
        <v>3</v>
      </c>
      <c r="AF60" s="819"/>
      <c r="AG60" s="820"/>
      <c r="AH60" s="821">
        <v>1</v>
      </c>
      <c r="AI60" s="819"/>
      <c r="AJ60" s="822"/>
      <c r="AK60" s="481">
        <f>SUM(AK50:AR53)</f>
        <v>680235</v>
      </c>
      <c r="AL60" s="660"/>
      <c r="AM60" s="660"/>
      <c r="AN60" s="660"/>
      <c r="AO60" s="660"/>
      <c r="AP60" s="660"/>
      <c r="AQ60" s="660"/>
      <c r="AR60" s="661"/>
      <c r="AS60" s="481">
        <f>SUM(AS50:AZ53)</f>
        <v>272527</v>
      </c>
      <c r="AT60" s="660"/>
      <c r="AU60" s="660"/>
      <c r="AV60" s="660"/>
      <c r="AW60" s="660"/>
      <c r="AX60" s="660"/>
      <c r="AY60" s="660"/>
      <c r="AZ60" s="661"/>
      <c r="BA60" s="481">
        <f>SUM(BA50:BH53)</f>
        <v>57650</v>
      </c>
      <c r="BB60" s="660"/>
      <c r="BC60" s="660"/>
      <c r="BD60" s="660"/>
      <c r="BE60" s="660"/>
      <c r="BF60" s="660"/>
      <c r="BG60" s="660"/>
      <c r="BH60" s="661"/>
      <c r="BI60" s="481">
        <f>SUM(AK60:BH60)</f>
        <v>1010412</v>
      </c>
      <c r="BJ60" s="660"/>
      <c r="BK60" s="660"/>
      <c r="BL60" s="660"/>
      <c r="BM60" s="660"/>
      <c r="BN60" s="660"/>
      <c r="BO60" s="660"/>
      <c r="BP60" s="660"/>
      <c r="BQ60" s="660"/>
      <c r="BR60" s="1554"/>
      <c r="DA60" s="16"/>
      <c r="DF60" s="16"/>
    </row>
    <row r="61" spans="1:110" ht="15" customHeight="1">
      <c r="A61" s="1537"/>
      <c r="B61" s="1549"/>
      <c r="C61" s="1549"/>
      <c r="D61" s="1549"/>
      <c r="E61" s="1549"/>
      <c r="F61" s="1539"/>
      <c r="G61" s="245" t="s">
        <v>9</v>
      </c>
      <c r="H61" s="246"/>
      <c r="I61" s="246"/>
      <c r="J61" s="246"/>
      <c r="K61" s="246"/>
      <c r="L61" s="246"/>
      <c r="M61" s="246"/>
      <c r="N61" s="246"/>
      <c r="O61" s="246"/>
      <c r="P61" s="246"/>
      <c r="Q61" s="246"/>
      <c r="R61" s="246"/>
      <c r="S61" s="246"/>
      <c r="T61" s="246"/>
      <c r="U61" s="246"/>
      <c r="V61" s="246"/>
      <c r="W61" s="246"/>
      <c r="X61" s="246"/>
      <c r="Y61" s="246"/>
      <c r="Z61" s="246"/>
      <c r="AA61" s="513"/>
      <c r="AB61" s="818">
        <v>1</v>
      </c>
      <c r="AC61" s="819"/>
      <c r="AD61" s="820"/>
      <c r="AE61" s="821">
        <v>4</v>
      </c>
      <c r="AF61" s="819"/>
      <c r="AG61" s="820"/>
      <c r="AH61" s="821">
        <v>1</v>
      </c>
      <c r="AI61" s="819"/>
      <c r="AJ61" s="822"/>
      <c r="AK61" s="481">
        <f>AK54</f>
        <v>35380</v>
      </c>
      <c r="AL61" s="660"/>
      <c r="AM61" s="660"/>
      <c r="AN61" s="660"/>
      <c r="AO61" s="660"/>
      <c r="AP61" s="660"/>
      <c r="AQ61" s="660"/>
      <c r="AR61" s="661"/>
      <c r="AS61" s="481">
        <f>AS54</f>
        <v>93732</v>
      </c>
      <c r="AT61" s="660"/>
      <c r="AU61" s="660"/>
      <c r="AV61" s="660"/>
      <c r="AW61" s="660"/>
      <c r="AX61" s="660"/>
      <c r="AY61" s="660"/>
      <c r="AZ61" s="661"/>
      <c r="BA61" s="481">
        <f>BA54</f>
        <v>0</v>
      </c>
      <c r="BB61" s="660"/>
      <c r="BC61" s="660"/>
      <c r="BD61" s="660"/>
      <c r="BE61" s="660"/>
      <c r="BF61" s="660"/>
      <c r="BG61" s="660"/>
      <c r="BH61" s="661"/>
      <c r="BI61" s="481">
        <f>SUM(AK61:BH61)</f>
        <v>129112</v>
      </c>
      <c r="BJ61" s="660"/>
      <c r="BK61" s="660"/>
      <c r="BL61" s="660"/>
      <c r="BM61" s="660"/>
      <c r="BN61" s="660"/>
      <c r="BO61" s="660"/>
      <c r="BP61" s="660"/>
      <c r="BQ61" s="660"/>
      <c r="BR61" s="1554"/>
      <c r="DA61" s="16"/>
      <c r="DF61" s="16"/>
    </row>
    <row r="62" spans="1:110" ht="15" customHeight="1" thickBot="1">
      <c r="A62" s="559"/>
      <c r="B62" s="553"/>
      <c r="C62" s="553"/>
      <c r="D62" s="553"/>
      <c r="E62" s="553"/>
      <c r="F62" s="560"/>
      <c r="G62" s="245" t="s">
        <v>10</v>
      </c>
      <c r="H62" s="246"/>
      <c r="I62" s="246"/>
      <c r="J62" s="246"/>
      <c r="K62" s="246"/>
      <c r="L62" s="246"/>
      <c r="M62" s="246"/>
      <c r="N62" s="246"/>
      <c r="O62" s="246"/>
      <c r="P62" s="246"/>
      <c r="Q62" s="246"/>
      <c r="R62" s="246"/>
      <c r="S62" s="246"/>
      <c r="T62" s="246"/>
      <c r="U62" s="246"/>
      <c r="V62" s="246"/>
      <c r="W62" s="246"/>
      <c r="X62" s="246"/>
      <c r="Y62" s="246"/>
      <c r="Z62" s="246"/>
      <c r="AA62" s="513"/>
      <c r="AB62" s="848">
        <v>1</v>
      </c>
      <c r="AC62" s="844"/>
      <c r="AD62" s="846"/>
      <c r="AE62" s="843">
        <v>5</v>
      </c>
      <c r="AF62" s="844"/>
      <c r="AG62" s="846"/>
      <c r="AH62" s="843">
        <v>1</v>
      </c>
      <c r="AI62" s="844"/>
      <c r="AJ62" s="845"/>
      <c r="AK62" s="484">
        <f>AK55</f>
        <v>329480</v>
      </c>
      <c r="AL62" s="654"/>
      <c r="AM62" s="654"/>
      <c r="AN62" s="654"/>
      <c r="AO62" s="654"/>
      <c r="AP62" s="654"/>
      <c r="AQ62" s="654"/>
      <c r="AR62" s="655"/>
      <c r="AS62" s="484">
        <f>AS55</f>
        <v>10397</v>
      </c>
      <c r="AT62" s="654"/>
      <c r="AU62" s="654"/>
      <c r="AV62" s="654"/>
      <c r="AW62" s="654"/>
      <c r="AX62" s="654"/>
      <c r="AY62" s="654"/>
      <c r="AZ62" s="655"/>
      <c r="BA62" s="484">
        <f>BA55</f>
        <v>0</v>
      </c>
      <c r="BB62" s="654"/>
      <c r="BC62" s="654"/>
      <c r="BD62" s="654"/>
      <c r="BE62" s="654"/>
      <c r="BF62" s="654"/>
      <c r="BG62" s="654"/>
      <c r="BH62" s="655"/>
      <c r="BI62" s="484">
        <f>SUM(AK62:BH62)</f>
        <v>339877</v>
      </c>
      <c r="BJ62" s="654"/>
      <c r="BK62" s="654"/>
      <c r="BL62" s="654"/>
      <c r="BM62" s="654"/>
      <c r="BN62" s="654"/>
      <c r="BO62" s="654"/>
      <c r="BP62" s="654"/>
      <c r="BQ62" s="654"/>
      <c r="BR62" s="1555"/>
      <c r="DA62" s="16"/>
      <c r="DF62" s="16"/>
    </row>
    <row r="63" spans="1:110" ht="12.75" customHeight="1" thickBot="1">
      <c r="M63" s="16"/>
      <c r="R63" s="16"/>
      <c r="U63" s="17"/>
      <c r="V63" s="17"/>
      <c r="W63" s="17"/>
      <c r="AB63" s="147"/>
      <c r="AC63" s="147"/>
      <c r="AD63" s="147"/>
      <c r="AE63" s="147"/>
      <c r="AF63" s="147"/>
      <c r="AG63" s="147"/>
      <c r="AH63" s="147"/>
      <c r="AI63" s="147"/>
      <c r="AJ63" s="147"/>
      <c r="BQ63" s="147"/>
      <c r="BR63" s="147"/>
      <c r="DA63" s="16"/>
      <c r="DF63" s="16"/>
    </row>
    <row r="64" spans="1:110" ht="15" customHeight="1">
      <c r="A64" s="433" t="s">
        <v>14</v>
      </c>
      <c r="B64" s="1535"/>
      <c r="C64" s="1535"/>
      <c r="D64" s="434" t="s">
        <v>717</v>
      </c>
      <c r="E64" s="1535"/>
      <c r="F64" s="1536"/>
      <c r="G64" s="245" t="s">
        <v>858</v>
      </c>
      <c r="H64" s="246"/>
      <c r="I64" s="246"/>
      <c r="J64" s="246"/>
      <c r="K64" s="246"/>
      <c r="L64" s="246"/>
      <c r="M64" s="246"/>
      <c r="N64" s="246"/>
      <c r="O64" s="246"/>
      <c r="P64" s="246"/>
      <c r="Q64" s="246"/>
      <c r="R64" s="246"/>
      <c r="S64" s="246"/>
      <c r="T64" s="246"/>
      <c r="U64" s="246"/>
      <c r="V64" s="246"/>
      <c r="W64" s="246"/>
      <c r="X64" s="246"/>
      <c r="Y64" s="246"/>
      <c r="Z64" s="246"/>
      <c r="AA64" s="513"/>
      <c r="AB64" s="840">
        <v>1</v>
      </c>
      <c r="AC64" s="841"/>
      <c r="AD64" s="842"/>
      <c r="AE64" s="849">
        <v>6</v>
      </c>
      <c r="AF64" s="841"/>
      <c r="AG64" s="842"/>
      <c r="AH64" s="849">
        <v>1</v>
      </c>
      <c r="AI64" s="841"/>
      <c r="AJ64" s="850"/>
      <c r="AK64" s="1483">
        <v>2768144</v>
      </c>
      <c r="AL64" s="658"/>
      <c r="AM64" s="658"/>
      <c r="AN64" s="658"/>
      <c r="AO64" s="658"/>
      <c r="AP64" s="658"/>
      <c r="AQ64" s="658"/>
      <c r="AR64" s="659"/>
      <c r="AS64" s="1483">
        <v>757218</v>
      </c>
      <c r="AT64" s="658"/>
      <c r="AU64" s="658"/>
      <c r="AV64" s="658"/>
      <c r="AW64" s="658"/>
      <c r="AX64" s="658"/>
      <c r="AY64" s="658"/>
      <c r="AZ64" s="659"/>
      <c r="BA64" s="1483">
        <v>150950</v>
      </c>
      <c r="BB64" s="658"/>
      <c r="BC64" s="658"/>
      <c r="BD64" s="658"/>
      <c r="BE64" s="658"/>
      <c r="BF64" s="658"/>
      <c r="BG64" s="658"/>
      <c r="BH64" s="659"/>
      <c r="BI64" s="487">
        <f>SUM(AK64:BH64)</f>
        <v>3676312</v>
      </c>
      <c r="BJ64" s="658"/>
      <c r="BK64" s="658"/>
      <c r="BL64" s="658"/>
      <c r="BM64" s="658"/>
      <c r="BN64" s="658"/>
      <c r="BO64" s="658"/>
      <c r="BP64" s="658"/>
      <c r="BQ64" s="658"/>
      <c r="BR64" s="1553"/>
      <c r="DA64" s="16"/>
      <c r="DF64" s="16"/>
    </row>
    <row r="65" spans="1:135" ht="15" customHeight="1">
      <c r="A65" s="548"/>
      <c r="B65" s="1549"/>
      <c r="C65" s="1549"/>
      <c r="D65" s="551"/>
      <c r="E65" s="1549"/>
      <c r="F65" s="1539"/>
      <c r="G65" s="505" t="s">
        <v>317</v>
      </c>
      <c r="H65" s="506"/>
      <c r="I65" s="506"/>
      <c r="J65" s="506"/>
      <c r="K65" s="506"/>
      <c r="L65" s="506"/>
      <c r="M65" s="506"/>
      <c r="N65" s="506"/>
      <c r="O65" s="506"/>
      <c r="P65" s="506"/>
      <c r="Q65" s="506"/>
      <c r="R65" s="506"/>
      <c r="S65" s="506"/>
      <c r="T65" s="506"/>
      <c r="U65" s="506"/>
      <c r="V65" s="506"/>
      <c r="W65" s="506"/>
      <c r="X65" s="506"/>
      <c r="Y65" s="506"/>
      <c r="Z65" s="506"/>
      <c r="AA65" s="507"/>
      <c r="AB65" s="818">
        <v>1</v>
      </c>
      <c r="AC65" s="819"/>
      <c r="AD65" s="820"/>
      <c r="AE65" s="821">
        <v>7</v>
      </c>
      <c r="AF65" s="819"/>
      <c r="AG65" s="820"/>
      <c r="AH65" s="821">
        <v>1</v>
      </c>
      <c r="AI65" s="819"/>
      <c r="AJ65" s="822"/>
      <c r="AK65" s="1518">
        <v>35380</v>
      </c>
      <c r="AL65" s="660"/>
      <c r="AM65" s="660"/>
      <c r="AN65" s="660"/>
      <c r="AO65" s="660"/>
      <c r="AP65" s="660"/>
      <c r="AQ65" s="660"/>
      <c r="AR65" s="661"/>
      <c r="AS65" s="1518">
        <v>93732</v>
      </c>
      <c r="AT65" s="660"/>
      <c r="AU65" s="660"/>
      <c r="AV65" s="660"/>
      <c r="AW65" s="660"/>
      <c r="AX65" s="660"/>
      <c r="AY65" s="660"/>
      <c r="AZ65" s="661"/>
      <c r="BA65" s="1518"/>
      <c r="BB65" s="660"/>
      <c r="BC65" s="660"/>
      <c r="BD65" s="660"/>
      <c r="BE65" s="660"/>
      <c r="BF65" s="660"/>
      <c r="BG65" s="660"/>
      <c r="BH65" s="661"/>
      <c r="BI65" s="481">
        <f>SUM(AK65:BH65)</f>
        <v>129112</v>
      </c>
      <c r="BJ65" s="660"/>
      <c r="BK65" s="660"/>
      <c r="BL65" s="660"/>
      <c r="BM65" s="660"/>
      <c r="BN65" s="660"/>
      <c r="BO65" s="660"/>
      <c r="BP65" s="660"/>
      <c r="BQ65" s="660"/>
      <c r="BR65" s="1554"/>
      <c r="DA65" s="16"/>
      <c r="DF65" s="16"/>
    </row>
    <row r="66" spans="1:135" ht="15" customHeight="1">
      <c r="A66" s="1537"/>
      <c r="B66" s="1549"/>
      <c r="C66" s="1549"/>
      <c r="D66" s="1538"/>
      <c r="E66" s="1538"/>
      <c r="F66" s="1539"/>
      <c r="G66" s="731" t="s">
        <v>333</v>
      </c>
      <c r="H66" s="732"/>
      <c r="I66" s="732"/>
      <c r="J66" s="732"/>
      <c r="K66" s="732"/>
      <c r="L66" s="732"/>
      <c r="M66" s="732"/>
      <c r="N66" s="732"/>
      <c r="O66" s="732"/>
      <c r="P66" s="732"/>
      <c r="Q66" s="732"/>
      <c r="R66" s="732"/>
      <c r="S66" s="732"/>
      <c r="T66" s="732"/>
      <c r="U66" s="732"/>
      <c r="V66" s="732"/>
      <c r="W66" s="732"/>
      <c r="X66" s="732"/>
      <c r="Y66" s="732"/>
      <c r="Z66" s="732"/>
      <c r="AA66" s="732"/>
      <c r="AB66" s="818">
        <v>1</v>
      </c>
      <c r="AC66" s="819"/>
      <c r="AD66" s="820"/>
      <c r="AE66" s="821">
        <v>8</v>
      </c>
      <c r="AF66" s="819"/>
      <c r="AG66" s="820"/>
      <c r="AH66" s="821">
        <v>1</v>
      </c>
      <c r="AI66" s="819"/>
      <c r="AJ66" s="822"/>
      <c r="AK66" s="1518">
        <v>329480</v>
      </c>
      <c r="AL66" s="660"/>
      <c r="AM66" s="660"/>
      <c r="AN66" s="660"/>
      <c r="AO66" s="660"/>
      <c r="AP66" s="660"/>
      <c r="AQ66" s="660"/>
      <c r="AR66" s="661"/>
      <c r="AS66" s="1518">
        <v>10397</v>
      </c>
      <c r="AT66" s="660"/>
      <c r="AU66" s="660"/>
      <c r="AV66" s="660"/>
      <c r="AW66" s="660"/>
      <c r="AX66" s="660"/>
      <c r="AY66" s="660"/>
      <c r="AZ66" s="661"/>
      <c r="BA66" s="1518"/>
      <c r="BB66" s="660"/>
      <c r="BC66" s="660"/>
      <c r="BD66" s="660"/>
      <c r="BE66" s="660"/>
      <c r="BF66" s="660"/>
      <c r="BG66" s="660"/>
      <c r="BH66" s="661"/>
      <c r="BI66" s="481">
        <f>SUM(AK66:BH66)</f>
        <v>339877</v>
      </c>
      <c r="BJ66" s="660"/>
      <c r="BK66" s="660"/>
      <c r="BL66" s="660"/>
      <c r="BM66" s="660"/>
      <c r="BN66" s="660"/>
      <c r="BO66" s="660"/>
      <c r="BP66" s="660"/>
      <c r="BQ66" s="660"/>
      <c r="BR66" s="1554"/>
      <c r="DA66" s="16"/>
      <c r="DF66" s="16"/>
    </row>
    <row r="67" spans="1:135" s="17" customFormat="1" ht="15" customHeight="1" thickBot="1">
      <c r="A67" s="436"/>
      <c r="B67" s="1541"/>
      <c r="C67" s="1541"/>
      <c r="D67" s="553"/>
      <c r="E67" s="553"/>
      <c r="F67" s="560"/>
      <c r="G67" s="245" t="s">
        <v>378</v>
      </c>
      <c r="H67" s="1477"/>
      <c r="I67" s="1477"/>
      <c r="J67" s="1477"/>
      <c r="K67" s="1477"/>
      <c r="L67" s="1477"/>
      <c r="M67" s="1477"/>
      <c r="N67" s="1477"/>
      <c r="O67" s="1477"/>
      <c r="P67" s="1477"/>
      <c r="Q67" s="1477"/>
      <c r="R67" s="1477"/>
      <c r="S67" s="1477"/>
      <c r="T67" s="1477"/>
      <c r="U67" s="1477"/>
      <c r="V67" s="1477"/>
      <c r="W67" s="1477"/>
      <c r="X67" s="1477"/>
      <c r="Y67" s="1477"/>
      <c r="Z67" s="1477"/>
      <c r="AA67" s="1543"/>
      <c r="AB67" s="848">
        <v>1</v>
      </c>
      <c r="AC67" s="844"/>
      <c r="AD67" s="846"/>
      <c r="AE67" s="843">
        <v>9</v>
      </c>
      <c r="AF67" s="844"/>
      <c r="AG67" s="846"/>
      <c r="AH67" s="843">
        <v>1</v>
      </c>
      <c r="AI67" s="844"/>
      <c r="AJ67" s="845"/>
      <c r="AK67" s="484">
        <f>SUM(AK64:AR66)</f>
        <v>3133004</v>
      </c>
      <c r="AL67" s="654"/>
      <c r="AM67" s="654"/>
      <c r="AN67" s="654"/>
      <c r="AO67" s="654"/>
      <c r="AP67" s="654"/>
      <c r="AQ67" s="654"/>
      <c r="AR67" s="655"/>
      <c r="AS67" s="484">
        <f>SUM(AS64:AZ66)</f>
        <v>861347</v>
      </c>
      <c r="AT67" s="654"/>
      <c r="AU67" s="654"/>
      <c r="AV67" s="654"/>
      <c r="AW67" s="654"/>
      <c r="AX67" s="654"/>
      <c r="AY67" s="654"/>
      <c r="AZ67" s="655"/>
      <c r="BA67" s="484">
        <f>SUM(BA64:BH66)</f>
        <v>150950</v>
      </c>
      <c r="BB67" s="654"/>
      <c r="BC67" s="654"/>
      <c r="BD67" s="654"/>
      <c r="BE67" s="654"/>
      <c r="BF67" s="654"/>
      <c r="BG67" s="654"/>
      <c r="BH67" s="655"/>
      <c r="BI67" s="484">
        <f>SUM(AK67:BH67)</f>
        <v>4145301</v>
      </c>
      <c r="BJ67" s="654"/>
      <c r="BK67" s="654"/>
      <c r="BL67" s="654"/>
      <c r="BM67" s="654"/>
      <c r="BN67" s="654"/>
      <c r="BO67" s="654"/>
      <c r="BP67" s="654"/>
      <c r="BQ67" s="654"/>
      <c r="BR67" s="1555"/>
      <c r="BS67" s="16"/>
      <c r="BT67" s="16"/>
      <c r="BU67" s="16"/>
      <c r="BV67" s="16"/>
      <c r="BW67" s="16"/>
      <c r="BX67" s="16"/>
      <c r="BY67" s="16"/>
      <c r="BZ67" s="16"/>
      <c r="CA67" s="16"/>
      <c r="CC67" s="16"/>
      <c r="CD67" s="16"/>
    </row>
    <row r="68" spans="1:135" s="17" customFormat="1" ht="15" customHeight="1">
      <c r="A68" s="36"/>
      <c r="B68" s="1544"/>
      <c r="C68" s="1544"/>
      <c r="D68" s="40"/>
      <c r="E68" s="40"/>
      <c r="F68" s="40"/>
      <c r="G68" s="137"/>
      <c r="H68" s="1545"/>
      <c r="I68" s="1545"/>
      <c r="J68" s="1545"/>
      <c r="K68" s="1545"/>
      <c r="L68" s="1545"/>
      <c r="M68" s="1545"/>
      <c r="N68" s="1545"/>
      <c r="O68" s="1545"/>
      <c r="P68" s="1545"/>
      <c r="Q68" s="1545"/>
      <c r="R68" s="1545"/>
      <c r="S68" s="1545"/>
      <c r="T68" s="1545"/>
      <c r="U68" s="1545"/>
      <c r="V68" s="1545"/>
      <c r="W68" s="1545"/>
      <c r="X68" s="1545"/>
      <c r="Y68" s="1545"/>
      <c r="Z68" s="1545"/>
      <c r="AA68" s="1545"/>
      <c r="AB68" s="102"/>
      <c r="AC68" s="102"/>
      <c r="AD68" s="102"/>
      <c r="AE68" s="102"/>
      <c r="AF68" s="145"/>
      <c r="AG68" s="145"/>
      <c r="AH68" s="145"/>
      <c r="AI68" s="145"/>
      <c r="AJ68" s="145"/>
      <c r="AK68" s="143"/>
      <c r="AL68" s="144"/>
      <c r="AM68" s="144"/>
      <c r="AN68" s="144"/>
      <c r="AO68" s="144"/>
      <c r="AP68" s="144"/>
      <c r="AQ68" s="144"/>
      <c r="AR68" s="144"/>
      <c r="AS68" s="143"/>
      <c r="AT68" s="144"/>
      <c r="AU68" s="144"/>
      <c r="AV68" s="144"/>
      <c r="AW68" s="144"/>
      <c r="AX68" s="144"/>
      <c r="AY68" s="144"/>
      <c r="AZ68" s="144"/>
      <c r="BA68" s="143"/>
      <c r="BB68" s="144"/>
      <c r="BC68" s="144"/>
      <c r="BD68" s="144"/>
      <c r="BE68" s="144"/>
      <c r="BF68" s="144"/>
      <c r="BG68" s="144"/>
      <c r="BH68" s="144"/>
      <c r="BI68" s="143"/>
      <c r="BJ68" s="144"/>
      <c r="BK68" s="144"/>
      <c r="BL68" s="144"/>
      <c r="BM68" s="144"/>
      <c r="BN68" s="144"/>
      <c r="BO68" s="144"/>
      <c r="BP68" s="144"/>
      <c r="BQ68" s="144"/>
      <c r="BR68" s="144"/>
    </row>
    <row r="69" spans="1:135" ht="12.75" customHeight="1">
      <c r="A69" s="823"/>
      <c r="B69" s="823"/>
      <c r="C69" s="823"/>
      <c r="D69" s="823"/>
      <c r="E69" s="823"/>
      <c r="F69" s="823"/>
      <c r="G69" s="824"/>
      <c r="H69" s="825" t="s">
        <v>62</v>
      </c>
      <c r="I69" s="826"/>
      <c r="J69" s="826"/>
      <c r="K69" s="826"/>
      <c r="L69" s="826"/>
      <c r="M69" s="826"/>
      <c r="N69" s="826"/>
      <c r="O69" s="826"/>
      <c r="P69" s="826"/>
      <c r="Q69" s="826"/>
      <c r="R69" s="826"/>
      <c r="S69" s="826"/>
      <c r="T69" s="826"/>
      <c r="U69" s="826"/>
      <c r="V69" s="826"/>
      <c r="W69" s="826"/>
      <c r="X69" s="826"/>
      <c r="Y69" s="827"/>
      <c r="Z69" s="831" t="s">
        <v>517</v>
      </c>
      <c r="AA69" s="832"/>
      <c r="AB69" s="832"/>
      <c r="AC69" s="832"/>
      <c r="AD69" s="832"/>
      <c r="AE69" s="833"/>
      <c r="AF69" s="739" t="str">
        <f>"第56表　課税標準額段階別"&amp; LEFT(表00!AA1,6) &amp; "分所得割額等に関する調（つづき）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課税標準額段階別平成29年度分所得割額等に関する調（つづき）
第11表関係　(1)総所得金額等に関する調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69" s="739"/>
      <c r="AH69" s="739"/>
      <c r="AI69" s="739"/>
      <c r="AJ69" s="739"/>
      <c r="AK69" s="739"/>
      <c r="AL69" s="739"/>
      <c r="AM69" s="739"/>
      <c r="AN69" s="739"/>
      <c r="AO69" s="739"/>
      <c r="AP69" s="739"/>
      <c r="AQ69" s="739"/>
      <c r="AR69" s="739"/>
      <c r="AS69" s="739"/>
      <c r="AT69" s="739"/>
      <c r="AU69" s="739"/>
      <c r="AV69" s="739"/>
      <c r="AW69" s="739"/>
      <c r="AX69" s="739"/>
      <c r="AY69" s="739"/>
      <c r="AZ69" s="739"/>
      <c r="BA69" s="739"/>
      <c r="BB69" s="739"/>
      <c r="BC69" s="739"/>
      <c r="BD69" s="739"/>
      <c r="BE69" s="739"/>
      <c r="BF69" s="739"/>
      <c r="BG69" s="739"/>
      <c r="BH69" s="739"/>
      <c r="BI69" s="739"/>
      <c r="BJ69" s="739"/>
      <c r="BK69" s="739"/>
      <c r="BL69" s="739"/>
      <c r="BM69" s="739"/>
      <c r="BN69" s="739"/>
      <c r="BO69" s="739"/>
      <c r="BP69" s="739"/>
      <c r="BQ69" s="739"/>
      <c r="BR69" s="739"/>
      <c r="BS69" s="739"/>
      <c r="BT69" s="739"/>
      <c r="BU69" s="739"/>
      <c r="BV69" s="739"/>
      <c r="BW69" s="739"/>
      <c r="BX69" s="739"/>
      <c r="BY69" s="739"/>
      <c r="BZ69" s="739"/>
      <c r="CA69" s="739"/>
      <c r="CB69" s="739"/>
      <c r="CC69" s="739"/>
      <c r="CD69" s="739"/>
      <c r="CE69" s="739"/>
      <c r="CF69" s="739"/>
      <c r="CG69" s="739"/>
      <c r="CH69" s="739"/>
      <c r="CI69" s="739"/>
      <c r="CJ69" s="739"/>
      <c r="CK69" s="739"/>
      <c r="CL69" s="739"/>
      <c r="CM69" s="739"/>
      <c r="CN69" s="739"/>
      <c r="CO69" s="739"/>
      <c r="CP69" s="739"/>
      <c r="CQ69" s="739"/>
      <c r="CR69" s="739"/>
      <c r="CS69" s="739"/>
      <c r="CT69" s="739"/>
      <c r="CU69" s="739"/>
      <c r="CV69" s="739"/>
      <c r="CW69" s="739"/>
      <c r="CX69" s="739"/>
      <c r="CY69" s="803" t="s">
        <v>608</v>
      </c>
      <c r="CZ69" s="803"/>
      <c r="DA69" s="803"/>
      <c r="DB69" s="803"/>
      <c r="DC69" s="803"/>
      <c r="DD69" s="803"/>
      <c r="DE69" s="803"/>
      <c r="DF69" s="803"/>
      <c r="DG69" s="803"/>
      <c r="DH69" s="803"/>
      <c r="DI69" s="803"/>
      <c r="DJ69" s="803"/>
      <c r="DK69" s="290" t="str">
        <f>IF(DK1="","",DK1)</f>
        <v>長崎県</v>
      </c>
      <c r="DL69" s="290"/>
      <c r="DM69" s="290"/>
      <c r="DN69" s="290"/>
      <c r="DO69" s="290"/>
      <c r="DP69" s="290"/>
      <c r="DQ69" s="290"/>
      <c r="DR69" s="290"/>
      <c r="DS69" s="290"/>
      <c r="DT69" s="290"/>
      <c r="DU69" s="290"/>
      <c r="DV69" s="290"/>
      <c r="DW69" s="290"/>
      <c r="DX69" s="290"/>
      <c r="DY69" s="290"/>
      <c r="DZ69" s="290"/>
      <c r="EA69" s="290"/>
      <c r="EB69" s="290"/>
      <c r="EC69" s="290"/>
      <c r="ED69" s="290"/>
      <c r="EE69" s="290"/>
    </row>
    <row r="70" spans="1:135" ht="12.75" customHeight="1" thickBot="1">
      <c r="A70" s="823"/>
      <c r="B70" s="823"/>
      <c r="C70" s="823"/>
      <c r="D70" s="823"/>
      <c r="E70" s="823"/>
      <c r="F70" s="823"/>
      <c r="G70" s="824"/>
      <c r="H70" s="828"/>
      <c r="I70" s="829"/>
      <c r="J70" s="829"/>
      <c r="K70" s="829"/>
      <c r="L70" s="829"/>
      <c r="M70" s="829"/>
      <c r="N70" s="829"/>
      <c r="O70" s="829"/>
      <c r="P70" s="829"/>
      <c r="Q70" s="829"/>
      <c r="R70" s="829"/>
      <c r="S70" s="829"/>
      <c r="T70" s="829"/>
      <c r="U70" s="829"/>
      <c r="V70" s="829"/>
      <c r="W70" s="829"/>
      <c r="X70" s="829"/>
      <c r="Y70" s="830"/>
      <c r="Z70" s="834"/>
      <c r="AA70" s="835"/>
      <c r="AB70" s="835"/>
      <c r="AC70" s="835"/>
      <c r="AD70" s="835"/>
      <c r="AE70" s="836"/>
      <c r="AF70" s="739"/>
      <c r="AG70" s="739"/>
      <c r="AH70" s="739"/>
      <c r="AI70" s="739"/>
      <c r="AJ70" s="739"/>
      <c r="AK70" s="739"/>
      <c r="AL70" s="739"/>
      <c r="AM70" s="739"/>
      <c r="AN70" s="739"/>
      <c r="AO70" s="739"/>
      <c r="AP70" s="739"/>
      <c r="AQ70" s="739"/>
      <c r="AR70" s="739"/>
      <c r="AS70" s="739"/>
      <c r="AT70" s="739"/>
      <c r="AU70" s="739"/>
      <c r="AV70" s="739"/>
      <c r="AW70" s="739"/>
      <c r="AX70" s="739"/>
      <c r="AY70" s="739"/>
      <c r="AZ70" s="739"/>
      <c r="BA70" s="739"/>
      <c r="BB70" s="739"/>
      <c r="BC70" s="739"/>
      <c r="BD70" s="739"/>
      <c r="BE70" s="739"/>
      <c r="BF70" s="739"/>
      <c r="BG70" s="739"/>
      <c r="BH70" s="739"/>
      <c r="BI70" s="739"/>
      <c r="BJ70" s="739"/>
      <c r="BK70" s="739"/>
      <c r="BL70" s="739"/>
      <c r="BM70" s="739"/>
      <c r="BN70" s="739"/>
      <c r="BO70" s="739"/>
      <c r="BP70" s="739"/>
      <c r="BQ70" s="739"/>
      <c r="BR70" s="739"/>
      <c r="BS70" s="739"/>
      <c r="BT70" s="739"/>
      <c r="BU70" s="739"/>
      <c r="BV70" s="739"/>
      <c r="BW70" s="739"/>
      <c r="BX70" s="739"/>
      <c r="BY70" s="739"/>
      <c r="BZ70" s="739"/>
      <c r="CA70" s="739"/>
      <c r="CB70" s="739"/>
      <c r="CC70" s="739"/>
      <c r="CD70" s="739"/>
      <c r="CE70" s="739"/>
      <c r="CF70" s="739"/>
      <c r="CG70" s="739"/>
      <c r="CH70" s="739"/>
      <c r="CI70" s="739"/>
      <c r="CJ70" s="739"/>
      <c r="CK70" s="739"/>
      <c r="CL70" s="739"/>
      <c r="CM70" s="739"/>
      <c r="CN70" s="739"/>
      <c r="CO70" s="739"/>
      <c r="CP70" s="739"/>
      <c r="CQ70" s="739"/>
      <c r="CR70" s="739"/>
      <c r="CS70" s="739"/>
      <c r="CT70" s="739"/>
      <c r="CU70" s="739"/>
      <c r="CV70" s="739"/>
      <c r="CW70" s="739"/>
      <c r="CX70" s="739"/>
      <c r="CY70" s="804"/>
      <c r="CZ70" s="804"/>
      <c r="DA70" s="804"/>
      <c r="DB70" s="804"/>
      <c r="DC70" s="804"/>
      <c r="DD70" s="804"/>
      <c r="DE70" s="804"/>
      <c r="DF70" s="804"/>
      <c r="DG70" s="804"/>
      <c r="DH70" s="804"/>
      <c r="DI70" s="804"/>
      <c r="DJ70" s="804"/>
      <c r="DK70" s="291"/>
      <c r="DL70" s="291"/>
      <c r="DM70" s="291"/>
      <c r="DN70" s="291"/>
      <c r="DO70" s="291"/>
      <c r="DP70" s="291"/>
      <c r="DQ70" s="291"/>
      <c r="DR70" s="291"/>
      <c r="DS70" s="291"/>
      <c r="DT70" s="291"/>
      <c r="DU70" s="291"/>
      <c r="DV70" s="291"/>
      <c r="DW70" s="291"/>
      <c r="DX70" s="291"/>
      <c r="DY70" s="291"/>
      <c r="DZ70" s="291"/>
      <c r="EA70" s="291"/>
      <c r="EB70" s="291"/>
      <c r="EC70" s="291"/>
      <c r="ED70" s="291"/>
      <c r="EE70" s="291"/>
    </row>
    <row r="71" spans="1:135" ht="25.5" customHeight="1" thickBot="1">
      <c r="A71" s="837"/>
      <c r="B71" s="567"/>
      <c r="C71" s="567"/>
      <c r="D71" s="567"/>
      <c r="E71" s="567"/>
      <c r="F71" s="567"/>
      <c r="G71" s="568"/>
      <c r="H71" s="812">
        <f>IF(H3="","",H3)</f>
        <v>4</v>
      </c>
      <c r="I71" s="838"/>
      <c r="J71" s="839"/>
      <c r="K71" s="812">
        <f>IF(K3="","",K3)</f>
        <v>2</v>
      </c>
      <c r="L71" s="838"/>
      <c r="M71" s="839"/>
      <c r="N71" s="812">
        <f>IF(N3="","",N3)</f>
        <v>2</v>
      </c>
      <c r="O71" s="838"/>
      <c r="P71" s="839"/>
      <c r="Q71" s="812">
        <f>IF(Q3="","",Q3)</f>
        <v>0</v>
      </c>
      <c r="R71" s="838"/>
      <c r="S71" s="839"/>
      <c r="T71" s="812">
        <f>IF(T3="","",T3)</f>
        <v>2</v>
      </c>
      <c r="U71" s="838"/>
      <c r="V71" s="839"/>
      <c r="W71" s="812">
        <f>IF(W3="","",W3)</f>
        <v>9</v>
      </c>
      <c r="X71" s="838"/>
      <c r="Y71" s="839"/>
      <c r="Z71" s="847">
        <v>5</v>
      </c>
      <c r="AA71" s="276"/>
      <c r="AB71" s="277"/>
      <c r="AC71" s="812">
        <v>6</v>
      </c>
      <c r="AD71" s="279"/>
      <c r="AE71" s="280"/>
      <c r="AF71" s="739"/>
      <c r="AG71" s="739"/>
      <c r="AH71" s="739"/>
      <c r="AI71" s="739"/>
      <c r="AJ71" s="739"/>
      <c r="AK71" s="739"/>
      <c r="AL71" s="739"/>
      <c r="AM71" s="739"/>
      <c r="AN71" s="739"/>
      <c r="AO71" s="739"/>
      <c r="AP71" s="739"/>
      <c r="AQ71" s="739"/>
      <c r="AR71" s="739"/>
      <c r="AS71" s="739"/>
      <c r="AT71" s="739"/>
      <c r="AU71" s="739"/>
      <c r="AV71" s="739"/>
      <c r="AW71" s="739"/>
      <c r="AX71" s="739"/>
      <c r="AY71" s="739"/>
      <c r="AZ71" s="739"/>
      <c r="BA71" s="739"/>
      <c r="BB71" s="739"/>
      <c r="BC71" s="739"/>
      <c r="BD71" s="739"/>
      <c r="BE71" s="739"/>
      <c r="BF71" s="739"/>
      <c r="BG71" s="739"/>
      <c r="BH71" s="739"/>
      <c r="BI71" s="739"/>
      <c r="BJ71" s="739"/>
      <c r="BK71" s="739"/>
      <c r="BL71" s="739"/>
      <c r="BM71" s="739"/>
      <c r="BN71" s="739"/>
      <c r="BO71" s="739"/>
      <c r="BP71" s="739"/>
      <c r="BQ71" s="739"/>
      <c r="BR71" s="739"/>
      <c r="BS71" s="739"/>
      <c r="BT71" s="739"/>
      <c r="BU71" s="739"/>
      <c r="BV71" s="739"/>
      <c r="BW71" s="739"/>
      <c r="BX71" s="739"/>
      <c r="BY71" s="739"/>
      <c r="BZ71" s="739"/>
      <c r="CA71" s="739"/>
      <c r="CB71" s="739"/>
      <c r="CC71" s="739"/>
      <c r="CD71" s="739"/>
      <c r="CE71" s="739"/>
      <c r="CF71" s="739"/>
      <c r="CG71" s="739"/>
      <c r="CH71" s="739"/>
      <c r="CI71" s="739"/>
      <c r="CJ71" s="739"/>
      <c r="CK71" s="739"/>
      <c r="CL71" s="739"/>
      <c r="CM71" s="739"/>
      <c r="CN71" s="739"/>
      <c r="CO71" s="739"/>
      <c r="CP71" s="739"/>
      <c r="CQ71" s="739"/>
      <c r="CR71" s="739"/>
      <c r="CS71" s="739"/>
      <c r="CT71" s="739"/>
      <c r="CU71" s="739"/>
      <c r="CV71" s="739"/>
      <c r="CW71" s="739"/>
      <c r="CX71" s="739"/>
      <c r="CY71" s="804" t="s">
        <v>515</v>
      </c>
      <c r="CZ71" s="804"/>
      <c r="DA71" s="804"/>
      <c r="DB71" s="804"/>
      <c r="DC71" s="804"/>
      <c r="DD71" s="804"/>
      <c r="DE71" s="804"/>
      <c r="DF71" s="804"/>
      <c r="DG71" s="804"/>
      <c r="DH71" s="804"/>
      <c r="DI71" s="804"/>
      <c r="DJ71" s="804"/>
      <c r="DK71" s="289" t="str">
        <f>IF(DK3="","",DK3)</f>
        <v>佐世保市</v>
      </c>
      <c r="DL71" s="289"/>
      <c r="DM71" s="289"/>
      <c r="DN71" s="289"/>
      <c r="DO71" s="289"/>
      <c r="DP71" s="289"/>
      <c r="DQ71" s="289"/>
      <c r="DR71" s="289"/>
      <c r="DS71" s="289"/>
      <c r="DT71" s="289"/>
      <c r="DU71" s="289"/>
      <c r="DV71" s="289"/>
      <c r="DW71" s="289"/>
      <c r="DX71" s="289"/>
      <c r="DY71" s="289"/>
      <c r="DZ71" s="289"/>
      <c r="EA71" s="289"/>
      <c r="EB71" s="289"/>
      <c r="EC71" s="289"/>
      <c r="ED71" s="289"/>
      <c r="EE71" s="289"/>
    </row>
    <row r="72" spans="1:135" ht="13.5" customHeight="1">
      <c r="M72" s="16"/>
      <c r="R72" s="16"/>
      <c r="AF72" s="739"/>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c r="BE72" s="739"/>
      <c r="BF72" s="739"/>
      <c r="BG72" s="739"/>
      <c r="BH72" s="739"/>
      <c r="BI72" s="739"/>
      <c r="BJ72" s="739"/>
      <c r="BK72" s="739"/>
      <c r="BL72" s="739"/>
      <c r="BM72" s="739"/>
      <c r="BN72" s="739"/>
      <c r="BO72" s="739"/>
      <c r="BP72" s="739"/>
      <c r="BQ72" s="739"/>
      <c r="BR72" s="739"/>
      <c r="BS72" s="739"/>
      <c r="BT72" s="739"/>
      <c r="BU72" s="739"/>
      <c r="BV72" s="739"/>
      <c r="BW72" s="739"/>
      <c r="BX72" s="739"/>
      <c r="BY72" s="739"/>
      <c r="BZ72" s="739"/>
      <c r="CA72" s="739"/>
      <c r="CB72" s="739"/>
      <c r="CC72" s="739"/>
      <c r="CD72" s="739"/>
      <c r="CE72" s="739"/>
      <c r="CF72" s="739"/>
      <c r="CG72" s="739"/>
      <c r="CH72" s="739"/>
      <c r="CI72" s="739"/>
      <c r="CJ72" s="739"/>
      <c r="CK72" s="739"/>
      <c r="CL72" s="739"/>
      <c r="CM72" s="739"/>
      <c r="CN72" s="739"/>
      <c r="CO72" s="739"/>
      <c r="CP72" s="739"/>
      <c r="CQ72" s="739"/>
      <c r="CR72" s="739"/>
      <c r="CS72" s="739"/>
      <c r="CT72" s="739"/>
      <c r="CU72" s="739"/>
      <c r="CV72" s="739"/>
      <c r="CW72" s="739"/>
      <c r="CX72" s="739"/>
    </row>
    <row r="73" spans="1:135" ht="13.5" customHeight="1">
      <c r="M73" s="16"/>
      <c r="R73" s="16"/>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DA73" s="16"/>
      <c r="DF73" s="16"/>
    </row>
    <row r="74" spans="1:135" ht="13.5" customHeight="1">
      <c r="AK74" s="271" t="s">
        <v>178</v>
      </c>
      <c r="AL74" s="271"/>
      <c r="AM74" s="271"/>
      <c r="AN74" s="271"/>
      <c r="AO74" s="271"/>
      <c r="AP74" s="271"/>
      <c r="AQ74" s="271"/>
      <c r="AR74" s="271"/>
      <c r="AS74" s="271" t="s">
        <v>179</v>
      </c>
      <c r="AT74" s="271"/>
      <c r="AU74" s="271"/>
      <c r="AV74" s="271"/>
      <c r="AW74" s="271"/>
      <c r="AX74" s="271"/>
      <c r="AY74" s="271"/>
      <c r="AZ74" s="271"/>
      <c r="BA74" s="271" t="s">
        <v>180</v>
      </c>
      <c r="BB74" s="271"/>
      <c r="BC74" s="271"/>
      <c r="BD74" s="271"/>
      <c r="BE74" s="271"/>
      <c r="BF74" s="271"/>
      <c r="BG74" s="271"/>
      <c r="BH74" s="271"/>
      <c r="BI74" s="271" t="s">
        <v>181</v>
      </c>
      <c r="BJ74" s="271"/>
      <c r="BK74" s="271"/>
      <c r="BL74" s="271"/>
      <c r="BM74" s="271"/>
      <c r="BN74" s="271"/>
      <c r="BO74" s="271"/>
      <c r="BP74" s="271"/>
      <c r="BQ74" s="271"/>
      <c r="BR74" s="271"/>
      <c r="BS74" s="271"/>
      <c r="BT74" s="271" t="s">
        <v>182</v>
      </c>
      <c r="BU74" s="271"/>
      <c r="BV74" s="271"/>
      <c r="BW74" s="271"/>
      <c r="BX74" s="271"/>
      <c r="BY74" s="271"/>
      <c r="BZ74" s="271"/>
      <c r="CA74" s="271"/>
      <c r="CB74" s="271"/>
      <c r="CC74" s="271"/>
      <c r="CD74" s="271"/>
      <c r="CE74" s="271" t="s">
        <v>183</v>
      </c>
      <c r="CF74" s="271"/>
      <c r="CG74" s="271"/>
      <c r="CH74" s="271"/>
      <c r="CI74" s="271"/>
      <c r="CJ74" s="271"/>
      <c r="CK74" s="271"/>
      <c r="CL74" s="271"/>
      <c r="CM74" s="271"/>
      <c r="CN74" s="271"/>
      <c r="CO74" s="271"/>
      <c r="CP74" s="805" t="s">
        <v>184</v>
      </c>
      <c r="CQ74" s="805"/>
      <c r="CR74" s="805"/>
      <c r="CS74" s="805"/>
      <c r="CT74" s="805"/>
      <c r="CU74" s="805"/>
      <c r="CV74" s="805"/>
      <c r="CW74" s="805"/>
      <c r="CX74" s="805"/>
      <c r="CY74" s="805"/>
      <c r="CZ74" s="805"/>
      <c r="DA74" s="805" t="s">
        <v>906</v>
      </c>
      <c r="DB74" s="805"/>
      <c r="DC74" s="805"/>
      <c r="DD74" s="805"/>
      <c r="DE74" s="805"/>
      <c r="DF74" s="805"/>
      <c r="DG74" s="805"/>
      <c r="DH74" s="805"/>
      <c r="DI74" s="805"/>
      <c r="DJ74" s="805"/>
      <c r="DK74" s="112"/>
      <c r="DL74" s="112"/>
      <c r="DM74" s="112"/>
      <c r="DN74" s="112"/>
      <c r="DO74" s="112"/>
      <c r="DP74" s="112"/>
      <c r="DQ74" s="112"/>
      <c r="DR74" s="112"/>
      <c r="DS74" s="112"/>
      <c r="DT74" s="112"/>
      <c r="DU74" s="112"/>
      <c r="DV74" s="112"/>
      <c r="DW74" s="112"/>
      <c r="DX74" s="112"/>
      <c r="DY74" s="112"/>
      <c r="DZ74" s="112"/>
      <c r="EA74" s="112"/>
      <c r="EB74" s="112"/>
      <c r="EC74" s="112"/>
    </row>
    <row r="75" spans="1:135" ht="15" customHeight="1">
      <c r="A75" s="522" t="s">
        <v>133</v>
      </c>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4"/>
      <c r="AB75" s="200" t="s">
        <v>171</v>
      </c>
      <c r="AC75" s="1456"/>
      <c r="AD75" s="1456"/>
      <c r="AE75" s="1456"/>
      <c r="AF75" s="1456"/>
      <c r="AG75" s="1456"/>
      <c r="AH75" s="1456"/>
      <c r="AI75" s="1456"/>
      <c r="AJ75" s="1457"/>
      <c r="AK75" s="245" t="s">
        <v>695</v>
      </c>
      <c r="AL75" s="1550"/>
      <c r="AM75" s="1550"/>
      <c r="AN75" s="1550"/>
      <c r="AO75" s="1550"/>
      <c r="AP75" s="1550"/>
      <c r="AQ75" s="1550"/>
      <c r="AR75" s="1550"/>
      <c r="AS75" s="1550"/>
      <c r="AT75" s="1550"/>
      <c r="AU75" s="1550"/>
      <c r="AV75" s="1550"/>
      <c r="AW75" s="1550"/>
      <c r="AX75" s="1550"/>
      <c r="AY75" s="1550"/>
      <c r="AZ75" s="1550"/>
      <c r="BA75" s="1550"/>
      <c r="BB75" s="1550"/>
      <c r="BC75" s="1550"/>
      <c r="BD75" s="1550"/>
      <c r="BE75" s="1550"/>
      <c r="BF75" s="1550"/>
      <c r="BG75" s="1550"/>
      <c r="BH75" s="1551"/>
      <c r="BI75" s="806" t="s">
        <v>903</v>
      </c>
      <c r="BJ75" s="807"/>
      <c r="BK75" s="807"/>
      <c r="BL75" s="807"/>
      <c r="BM75" s="807"/>
      <c r="BN75" s="807"/>
      <c r="BO75" s="807"/>
      <c r="BP75" s="807"/>
      <c r="BQ75" s="807"/>
      <c r="BR75" s="807"/>
      <c r="BS75" s="808"/>
      <c r="BT75" s="806" t="s">
        <v>904</v>
      </c>
      <c r="BU75" s="807"/>
      <c r="BV75" s="807"/>
      <c r="BW75" s="807"/>
      <c r="BX75" s="807"/>
      <c r="BY75" s="807"/>
      <c r="BZ75" s="807"/>
      <c r="CA75" s="807"/>
      <c r="CB75" s="807"/>
      <c r="CC75" s="807"/>
      <c r="CD75" s="808"/>
      <c r="CE75" s="200" t="s">
        <v>905</v>
      </c>
      <c r="CF75" s="201"/>
      <c r="CG75" s="201"/>
      <c r="CH75" s="201"/>
      <c r="CI75" s="201"/>
      <c r="CJ75" s="201"/>
      <c r="CK75" s="201"/>
      <c r="CL75" s="201"/>
      <c r="CM75" s="201"/>
      <c r="CN75" s="201"/>
      <c r="CO75" s="202"/>
      <c r="CP75" s="200" t="s">
        <v>696</v>
      </c>
      <c r="CQ75" s="201"/>
      <c r="CR75" s="201"/>
      <c r="CS75" s="201"/>
      <c r="CT75" s="201"/>
      <c r="CU75" s="201"/>
      <c r="CV75" s="201"/>
      <c r="CW75" s="201"/>
      <c r="CX75" s="201"/>
      <c r="CY75" s="201"/>
      <c r="CZ75" s="202"/>
      <c r="DA75" s="200" t="s">
        <v>641</v>
      </c>
      <c r="DB75" s="201"/>
      <c r="DC75" s="201"/>
      <c r="DD75" s="201"/>
      <c r="DE75" s="201"/>
      <c r="DF75" s="201"/>
      <c r="DG75" s="201"/>
      <c r="DH75" s="201"/>
      <c r="DI75" s="201"/>
      <c r="DJ75" s="202"/>
    </row>
    <row r="76" spans="1:135" ht="10.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1458"/>
      <c r="AC76" s="1503"/>
      <c r="AD76" s="1503"/>
      <c r="AE76" s="1503"/>
      <c r="AF76" s="1503"/>
      <c r="AG76" s="1503"/>
      <c r="AH76" s="1503"/>
      <c r="AI76" s="1503"/>
      <c r="AJ76" s="1460"/>
      <c r="AK76" s="609" t="s">
        <v>715</v>
      </c>
      <c r="AL76" s="610"/>
      <c r="AM76" s="610"/>
      <c r="AN76" s="610"/>
      <c r="AO76" s="610"/>
      <c r="AP76" s="610"/>
      <c r="AQ76" s="610"/>
      <c r="AR76" s="611"/>
      <c r="AS76" s="609" t="s">
        <v>697</v>
      </c>
      <c r="AT76" s="610"/>
      <c r="AU76" s="610"/>
      <c r="AV76" s="610"/>
      <c r="AW76" s="610"/>
      <c r="AX76" s="610"/>
      <c r="AY76" s="610"/>
      <c r="AZ76" s="611"/>
      <c r="BA76" s="200" t="s">
        <v>712</v>
      </c>
      <c r="BB76" s="201"/>
      <c r="BC76" s="201"/>
      <c r="BD76" s="201"/>
      <c r="BE76" s="201"/>
      <c r="BF76" s="201"/>
      <c r="BG76" s="201"/>
      <c r="BH76" s="202"/>
      <c r="BI76" s="809"/>
      <c r="BJ76" s="810"/>
      <c r="BK76" s="810"/>
      <c r="BL76" s="810"/>
      <c r="BM76" s="810"/>
      <c r="BN76" s="810"/>
      <c r="BO76" s="810"/>
      <c r="BP76" s="810"/>
      <c r="BQ76" s="810"/>
      <c r="BR76" s="810"/>
      <c r="BS76" s="811"/>
      <c r="BT76" s="809"/>
      <c r="BU76" s="810"/>
      <c r="BV76" s="810"/>
      <c r="BW76" s="810"/>
      <c r="BX76" s="810"/>
      <c r="BY76" s="810"/>
      <c r="BZ76" s="810"/>
      <c r="CA76" s="810"/>
      <c r="CB76" s="810"/>
      <c r="CC76" s="810"/>
      <c r="CD76" s="811"/>
      <c r="CE76" s="219"/>
      <c r="CF76" s="220"/>
      <c r="CG76" s="220"/>
      <c r="CH76" s="220"/>
      <c r="CI76" s="220"/>
      <c r="CJ76" s="220"/>
      <c r="CK76" s="220"/>
      <c r="CL76" s="220"/>
      <c r="CM76" s="220"/>
      <c r="CN76" s="220"/>
      <c r="CO76" s="221"/>
      <c r="CP76" s="219"/>
      <c r="CQ76" s="220"/>
      <c r="CR76" s="220"/>
      <c r="CS76" s="220"/>
      <c r="CT76" s="220"/>
      <c r="CU76" s="220"/>
      <c r="CV76" s="220"/>
      <c r="CW76" s="220"/>
      <c r="CX76" s="220"/>
      <c r="CY76" s="220"/>
      <c r="CZ76" s="221"/>
      <c r="DA76" s="219"/>
      <c r="DB76" s="220"/>
      <c r="DC76" s="220"/>
      <c r="DD76" s="220"/>
      <c r="DE76" s="220"/>
      <c r="DF76" s="220"/>
      <c r="DG76" s="220"/>
      <c r="DH76" s="220"/>
      <c r="DI76" s="220"/>
      <c r="DJ76" s="221"/>
    </row>
    <row r="77" spans="1:135" ht="12.9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1458"/>
      <c r="AC77" s="1503"/>
      <c r="AD77" s="1503"/>
      <c r="AE77" s="1503"/>
      <c r="AF77" s="1503"/>
      <c r="AG77" s="1503"/>
      <c r="AH77" s="1503"/>
      <c r="AI77" s="1503"/>
      <c r="AJ77" s="1460"/>
      <c r="AK77" s="612"/>
      <c r="AL77" s="613"/>
      <c r="AM77" s="613"/>
      <c r="AN77" s="613"/>
      <c r="AO77" s="613"/>
      <c r="AP77" s="613"/>
      <c r="AQ77" s="613"/>
      <c r="AR77" s="614"/>
      <c r="AS77" s="612"/>
      <c r="AT77" s="613"/>
      <c r="AU77" s="613"/>
      <c r="AV77" s="613"/>
      <c r="AW77" s="613"/>
      <c r="AX77" s="613"/>
      <c r="AY77" s="613"/>
      <c r="AZ77" s="614"/>
      <c r="BA77" s="219"/>
      <c r="BB77" s="220"/>
      <c r="BC77" s="220"/>
      <c r="BD77" s="220"/>
      <c r="BE77" s="220"/>
      <c r="BF77" s="220"/>
      <c r="BG77" s="220"/>
      <c r="BH77" s="221"/>
      <c r="BI77" s="809"/>
      <c r="BJ77" s="810"/>
      <c r="BK77" s="810"/>
      <c r="BL77" s="810"/>
      <c r="BM77" s="810"/>
      <c r="BN77" s="810"/>
      <c r="BO77" s="810"/>
      <c r="BP77" s="810"/>
      <c r="BQ77" s="810"/>
      <c r="BR77" s="810"/>
      <c r="BS77" s="811"/>
      <c r="BT77" s="809"/>
      <c r="BU77" s="810"/>
      <c r="BV77" s="810"/>
      <c r="BW77" s="810"/>
      <c r="BX77" s="810"/>
      <c r="BY77" s="810"/>
      <c r="BZ77" s="810"/>
      <c r="CA77" s="810"/>
      <c r="CB77" s="810"/>
      <c r="CC77" s="810"/>
      <c r="CD77" s="811"/>
      <c r="CE77" s="219"/>
      <c r="CF77" s="220"/>
      <c r="CG77" s="220"/>
      <c r="CH77" s="220"/>
      <c r="CI77" s="220"/>
      <c r="CJ77" s="220"/>
      <c r="CK77" s="220"/>
      <c r="CL77" s="220"/>
      <c r="CM77" s="220"/>
      <c r="CN77" s="220"/>
      <c r="CO77" s="221"/>
      <c r="CP77" s="219"/>
      <c r="CQ77" s="220"/>
      <c r="CR77" s="220"/>
      <c r="CS77" s="220"/>
      <c r="CT77" s="220"/>
      <c r="CU77" s="220"/>
      <c r="CV77" s="220"/>
      <c r="CW77" s="220"/>
      <c r="CX77" s="220"/>
      <c r="CY77" s="220"/>
      <c r="CZ77" s="221"/>
      <c r="DA77" s="219"/>
      <c r="DB77" s="220"/>
      <c r="DC77" s="220"/>
      <c r="DD77" s="220"/>
      <c r="DE77" s="220"/>
      <c r="DF77" s="220"/>
      <c r="DG77" s="220"/>
      <c r="DH77" s="220"/>
      <c r="DI77" s="220"/>
      <c r="DJ77" s="221"/>
    </row>
    <row r="78" spans="1:135" ht="12.95" customHeight="1">
      <c r="A78" s="525"/>
      <c r="B78" s="526"/>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7"/>
      <c r="AB78" s="1458"/>
      <c r="AC78" s="1503"/>
      <c r="AD78" s="1503"/>
      <c r="AE78" s="1503"/>
      <c r="AF78" s="1503"/>
      <c r="AG78" s="1503"/>
      <c r="AH78" s="1503"/>
      <c r="AI78" s="1503"/>
      <c r="AJ78" s="1460"/>
      <c r="AK78" s="612"/>
      <c r="AL78" s="613"/>
      <c r="AM78" s="613"/>
      <c r="AN78" s="613"/>
      <c r="AO78" s="613"/>
      <c r="AP78" s="613"/>
      <c r="AQ78" s="613"/>
      <c r="AR78" s="614"/>
      <c r="AS78" s="612"/>
      <c r="AT78" s="613"/>
      <c r="AU78" s="613"/>
      <c r="AV78" s="613"/>
      <c r="AW78" s="613"/>
      <c r="AX78" s="613"/>
      <c r="AY78" s="613"/>
      <c r="AZ78" s="614"/>
      <c r="BA78" s="219"/>
      <c r="BB78" s="220"/>
      <c r="BC78" s="220"/>
      <c r="BD78" s="220"/>
      <c r="BE78" s="220"/>
      <c r="BF78" s="220"/>
      <c r="BG78" s="220"/>
      <c r="BH78" s="221"/>
      <c r="BI78" s="809"/>
      <c r="BJ78" s="810"/>
      <c r="BK78" s="810"/>
      <c r="BL78" s="810"/>
      <c r="BM78" s="810"/>
      <c r="BN78" s="810"/>
      <c r="BO78" s="810"/>
      <c r="BP78" s="810"/>
      <c r="BQ78" s="810"/>
      <c r="BR78" s="810"/>
      <c r="BS78" s="811"/>
      <c r="BT78" s="809"/>
      <c r="BU78" s="810"/>
      <c r="BV78" s="810"/>
      <c r="BW78" s="810"/>
      <c r="BX78" s="810"/>
      <c r="BY78" s="810"/>
      <c r="BZ78" s="810"/>
      <c r="CA78" s="810"/>
      <c r="CB78" s="810"/>
      <c r="CC78" s="810"/>
      <c r="CD78" s="811"/>
      <c r="CE78" s="219"/>
      <c r="CF78" s="220"/>
      <c r="CG78" s="220"/>
      <c r="CH78" s="220"/>
      <c r="CI78" s="220"/>
      <c r="CJ78" s="220"/>
      <c r="CK78" s="220"/>
      <c r="CL78" s="220"/>
      <c r="CM78" s="220"/>
      <c r="CN78" s="220"/>
      <c r="CO78" s="221"/>
      <c r="CP78" s="219"/>
      <c r="CQ78" s="220"/>
      <c r="CR78" s="220"/>
      <c r="CS78" s="220"/>
      <c r="CT78" s="220"/>
      <c r="CU78" s="220"/>
      <c r="CV78" s="220"/>
      <c r="CW78" s="220"/>
      <c r="CX78" s="220"/>
      <c r="CY78" s="220"/>
      <c r="CZ78" s="221"/>
      <c r="DA78" s="219"/>
      <c r="DB78" s="220"/>
      <c r="DC78" s="220"/>
      <c r="DD78" s="220"/>
      <c r="DE78" s="220"/>
      <c r="DF78" s="220"/>
      <c r="DG78" s="220"/>
      <c r="DH78" s="220"/>
      <c r="DI78" s="220"/>
      <c r="DJ78" s="221"/>
    </row>
    <row r="79" spans="1:135" ht="12.95" customHeight="1">
      <c r="A79" s="525"/>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7"/>
      <c r="AB79" s="1458"/>
      <c r="AC79" s="1503"/>
      <c r="AD79" s="1503"/>
      <c r="AE79" s="1503"/>
      <c r="AF79" s="1503"/>
      <c r="AG79" s="1503"/>
      <c r="AH79" s="1503"/>
      <c r="AI79" s="1503"/>
      <c r="AJ79" s="1460"/>
      <c r="AK79" s="612"/>
      <c r="AL79" s="613"/>
      <c r="AM79" s="613"/>
      <c r="AN79" s="613"/>
      <c r="AO79" s="613"/>
      <c r="AP79" s="613"/>
      <c r="AQ79" s="613"/>
      <c r="AR79" s="614"/>
      <c r="AS79" s="612"/>
      <c r="AT79" s="613"/>
      <c r="AU79" s="613"/>
      <c r="AV79" s="613"/>
      <c r="AW79" s="613"/>
      <c r="AX79" s="613"/>
      <c r="AY79" s="613"/>
      <c r="AZ79" s="614"/>
      <c r="BA79" s="219"/>
      <c r="BB79" s="220"/>
      <c r="BC79" s="220"/>
      <c r="BD79" s="220"/>
      <c r="BE79" s="220"/>
      <c r="BF79" s="220"/>
      <c r="BG79" s="220"/>
      <c r="BH79" s="221"/>
      <c r="BI79" s="809"/>
      <c r="BJ79" s="810"/>
      <c r="BK79" s="810"/>
      <c r="BL79" s="810"/>
      <c r="BM79" s="810"/>
      <c r="BN79" s="810"/>
      <c r="BO79" s="810"/>
      <c r="BP79" s="810"/>
      <c r="BQ79" s="810"/>
      <c r="BR79" s="810"/>
      <c r="BS79" s="811"/>
      <c r="BT79" s="809"/>
      <c r="BU79" s="810"/>
      <c r="BV79" s="810"/>
      <c r="BW79" s="810"/>
      <c r="BX79" s="810"/>
      <c r="BY79" s="810"/>
      <c r="BZ79" s="810"/>
      <c r="CA79" s="810"/>
      <c r="CB79" s="810"/>
      <c r="CC79" s="810"/>
      <c r="CD79" s="811"/>
      <c r="CE79" s="219"/>
      <c r="CF79" s="220"/>
      <c r="CG79" s="220"/>
      <c r="CH79" s="220"/>
      <c r="CI79" s="220"/>
      <c r="CJ79" s="220"/>
      <c r="CK79" s="220"/>
      <c r="CL79" s="220"/>
      <c r="CM79" s="220"/>
      <c r="CN79" s="220"/>
      <c r="CO79" s="221"/>
      <c r="CP79" s="219"/>
      <c r="CQ79" s="220"/>
      <c r="CR79" s="220"/>
      <c r="CS79" s="220"/>
      <c r="CT79" s="220"/>
      <c r="CU79" s="220"/>
      <c r="CV79" s="220"/>
      <c r="CW79" s="220"/>
      <c r="CX79" s="220"/>
      <c r="CY79" s="220"/>
      <c r="CZ79" s="221"/>
      <c r="DA79" s="219"/>
      <c r="DB79" s="220"/>
      <c r="DC79" s="220"/>
      <c r="DD79" s="220"/>
      <c r="DE79" s="220"/>
      <c r="DF79" s="220"/>
      <c r="DG79" s="220"/>
      <c r="DH79" s="220"/>
      <c r="DI79" s="220"/>
      <c r="DJ79" s="221"/>
    </row>
    <row r="80" spans="1:135" ht="12.95" customHeight="1" thickBot="1">
      <c r="A80" s="528"/>
      <c r="B80" s="529"/>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30"/>
      <c r="AB80" s="1556"/>
      <c r="AC80" s="1557"/>
      <c r="AD80" s="1557"/>
      <c r="AE80" s="1557"/>
      <c r="AF80" s="1557"/>
      <c r="AG80" s="1557"/>
      <c r="AH80" s="1557"/>
      <c r="AI80" s="1557"/>
      <c r="AJ80" s="1558"/>
      <c r="AK80" s="490" t="s">
        <v>272</v>
      </c>
      <c r="AL80" s="491"/>
      <c r="AM80" s="491"/>
      <c r="AN80" s="491"/>
      <c r="AO80" s="491"/>
      <c r="AP80" s="491"/>
      <c r="AQ80" s="491"/>
      <c r="AR80" s="504"/>
      <c r="AS80" s="490" t="s">
        <v>272</v>
      </c>
      <c r="AT80" s="491"/>
      <c r="AU80" s="491"/>
      <c r="AV80" s="491"/>
      <c r="AW80" s="491"/>
      <c r="AX80" s="491"/>
      <c r="AY80" s="491"/>
      <c r="AZ80" s="504"/>
      <c r="BA80" s="490" t="s">
        <v>272</v>
      </c>
      <c r="BB80" s="491"/>
      <c r="BC80" s="491"/>
      <c r="BD80" s="491"/>
      <c r="BE80" s="491"/>
      <c r="BF80" s="491"/>
      <c r="BG80" s="491"/>
      <c r="BH80" s="504"/>
      <c r="BI80" s="490" t="s">
        <v>272</v>
      </c>
      <c r="BJ80" s="491"/>
      <c r="BK80" s="491"/>
      <c r="BL80" s="491"/>
      <c r="BM80" s="491"/>
      <c r="BN80" s="491"/>
      <c r="BO80" s="491"/>
      <c r="BP80" s="491"/>
      <c r="BQ80" s="491"/>
      <c r="BR80" s="491"/>
      <c r="BS80" s="504"/>
      <c r="BT80" s="490" t="s">
        <v>175</v>
      </c>
      <c r="BU80" s="491"/>
      <c r="BV80" s="491"/>
      <c r="BW80" s="491"/>
      <c r="BX80" s="491"/>
      <c r="BY80" s="491"/>
      <c r="BZ80" s="491"/>
      <c r="CA80" s="491"/>
      <c r="CB80" s="491"/>
      <c r="CC80" s="491"/>
      <c r="CD80" s="504"/>
      <c r="CE80" s="490" t="s">
        <v>272</v>
      </c>
      <c r="CF80" s="491"/>
      <c r="CG80" s="491"/>
      <c r="CH80" s="491"/>
      <c r="CI80" s="491"/>
      <c r="CJ80" s="491"/>
      <c r="CK80" s="491"/>
      <c r="CL80" s="491"/>
      <c r="CM80" s="491"/>
      <c r="CN80" s="491"/>
      <c r="CO80" s="504"/>
      <c r="CP80" s="490" t="s">
        <v>272</v>
      </c>
      <c r="CQ80" s="491"/>
      <c r="CR80" s="491"/>
      <c r="CS80" s="491"/>
      <c r="CT80" s="491"/>
      <c r="CU80" s="491"/>
      <c r="CV80" s="491"/>
      <c r="CW80" s="491"/>
      <c r="CX80" s="491"/>
      <c r="CY80" s="491"/>
      <c r="CZ80" s="504"/>
      <c r="DA80" s="490" t="s">
        <v>272</v>
      </c>
      <c r="DB80" s="491"/>
      <c r="DC80" s="491"/>
      <c r="DD80" s="491"/>
      <c r="DE80" s="491"/>
      <c r="DF80" s="491"/>
      <c r="DG80" s="491"/>
      <c r="DH80" s="491"/>
      <c r="DI80" s="491"/>
      <c r="DJ80" s="504"/>
    </row>
    <row r="81" spans="1:120" ht="21.75" customHeight="1">
      <c r="A81" s="433" t="s">
        <v>1</v>
      </c>
      <c r="B81" s="1535"/>
      <c r="C81" s="1535"/>
      <c r="D81" s="1535"/>
      <c r="E81" s="1535"/>
      <c r="F81" s="1536"/>
      <c r="G81" s="246" t="s">
        <v>2</v>
      </c>
      <c r="H81" s="246"/>
      <c r="I81" s="246"/>
      <c r="J81" s="246"/>
      <c r="K81" s="246"/>
      <c r="L81" s="246"/>
      <c r="M81" s="246"/>
      <c r="N81" s="246"/>
      <c r="O81" s="246"/>
      <c r="P81" s="246"/>
      <c r="Q81" s="246"/>
      <c r="R81" s="246"/>
      <c r="S81" s="246"/>
      <c r="T81" s="246"/>
      <c r="U81" s="246"/>
      <c r="V81" s="246"/>
      <c r="W81" s="246"/>
      <c r="X81" s="246"/>
      <c r="Y81" s="246"/>
      <c r="Z81" s="246"/>
      <c r="AA81" s="513"/>
      <c r="AB81" s="840">
        <v>0</v>
      </c>
      <c r="AC81" s="841"/>
      <c r="AD81" s="842"/>
      <c r="AE81" s="849">
        <v>1</v>
      </c>
      <c r="AF81" s="841"/>
      <c r="AG81" s="842"/>
      <c r="AH81" s="849">
        <v>2</v>
      </c>
      <c r="AI81" s="841"/>
      <c r="AJ81" s="850"/>
      <c r="AK81" s="1483">
        <v>2968</v>
      </c>
      <c r="AL81" s="658"/>
      <c r="AM81" s="658"/>
      <c r="AN81" s="658"/>
      <c r="AO81" s="658"/>
      <c r="AP81" s="658"/>
      <c r="AQ81" s="658"/>
      <c r="AR81" s="659"/>
      <c r="AS81" s="1483"/>
      <c r="AT81" s="658"/>
      <c r="AU81" s="658"/>
      <c r="AV81" s="658"/>
      <c r="AW81" s="658"/>
      <c r="AX81" s="658"/>
      <c r="AY81" s="658"/>
      <c r="AZ81" s="659"/>
      <c r="BA81" s="487">
        <f>SUM(AK81:AZ81)</f>
        <v>2968</v>
      </c>
      <c r="BB81" s="658"/>
      <c r="BC81" s="658"/>
      <c r="BD81" s="658"/>
      <c r="BE81" s="658"/>
      <c r="BF81" s="658"/>
      <c r="BG81" s="658"/>
      <c r="BH81" s="659"/>
      <c r="BI81" s="1487">
        <v>1067838</v>
      </c>
      <c r="BJ81" s="660"/>
      <c r="BK81" s="660"/>
      <c r="BL81" s="660"/>
      <c r="BM81" s="660"/>
      <c r="BN81" s="660"/>
      <c r="BO81" s="660"/>
      <c r="BP81" s="660"/>
      <c r="BQ81" s="660"/>
      <c r="BR81" s="660"/>
      <c r="BS81" s="660"/>
      <c r="BT81" s="1487">
        <v>14822</v>
      </c>
      <c r="BU81" s="1488"/>
      <c r="BV81" s="1488"/>
      <c r="BW81" s="1488"/>
      <c r="BX81" s="1488"/>
      <c r="BY81" s="1488"/>
      <c r="BZ81" s="1488"/>
      <c r="CA81" s="1488"/>
      <c r="CB81" s="1488"/>
      <c r="CC81" s="1488"/>
      <c r="CD81" s="1488"/>
      <c r="CE81" s="1483">
        <v>561</v>
      </c>
      <c r="CF81" s="1484"/>
      <c r="CG81" s="1484"/>
      <c r="CH81" s="1484"/>
      <c r="CI81" s="1484"/>
      <c r="CJ81" s="1484"/>
      <c r="CK81" s="1484"/>
      <c r="CL81" s="1484"/>
      <c r="CM81" s="1484"/>
      <c r="CN81" s="1484"/>
      <c r="CO81" s="1484"/>
      <c r="CP81" s="1483">
        <v>9133</v>
      </c>
      <c r="CQ81" s="1484"/>
      <c r="CR81" s="1484"/>
      <c r="CS81" s="1484"/>
      <c r="CT81" s="1484"/>
      <c r="CU81" s="1484"/>
      <c r="CV81" s="1484"/>
      <c r="CW81" s="1484"/>
      <c r="CX81" s="1484"/>
      <c r="CY81" s="1484"/>
      <c r="CZ81" s="1485"/>
      <c r="DA81" s="871">
        <f t="shared" ref="DA81:DA91" si="2">SUM(CD13,CS13,BI47,BA81:CZ81)</f>
        <v>2738219</v>
      </c>
      <c r="DB81" s="872"/>
      <c r="DC81" s="872"/>
      <c r="DD81" s="872"/>
      <c r="DE81" s="872"/>
      <c r="DF81" s="872"/>
      <c r="DG81" s="872"/>
      <c r="DH81" s="872"/>
      <c r="DI81" s="872"/>
      <c r="DJ81" s="873"/>
    </row>
    <row r="82" spans="1:120" ht="15" customHeight="1">
      <c r="A82" s="1537"/>
      <c r="B82" s="1549"/>
      <c r="C82" s="1549"/>
      <c r="D82" s="1549"/>
      <c r="E82" s="1549"/>
      <c r="F82" s="1539"/>
      <c r="G82" s="246" t="s">
        <v>3</v>
      </c>
      <c r="H82" s="246"/>
      <c r="I82" s="246"/>
      <c r="J82" s="246"/>
      <c r="K82" s="246"/>
      <c r="L82" s="246"/>
      <c r="M82" s="246"/>
      <c r="N82" s="246"/>
      <c r="O82" s="246"/>
      <c r="P82" s="246"/>
      <c r="Q82" s="246"/>
      <c r="R82" s="246"/>
      <c r="S82" s="246"/>
      <c r="T82" s="246"/>
      <c r="U82" s="246"/>
      <c r="V82" s="246"/>
      <c r="W82" s="246"/>
      <c r="X82" s="246"/>
      <c r="Y82" s="246"/>
      <c r="Z82" s="246"/>
      <c r="AA82" s="513"/>
      <c r="AB82" s="818">
        <v>0</v>
      </c>
      <c r="AC82" s="819"/>
      <c r="AD82" s="820"/>
      <c r="AE82" s="821">
        <v>2</v>
      </c>
      <c r="AF82" s="819"/>
      <c r="AG82" s="820"/>
      <c r="AH82" s="821">
        <v>2</v>
      </c>
      <c r="AI82" s="819"/>
      <c r="AJ82" s="822"/>
      <c r="AK82" s="1518">
        <v>2442</v>
      </c>
      <c r="AL82" s="660"/>
      <c r="AM82" s="660"/>
      <c r="AN82" s="660"/>
      <c r="AO82" s="660"/>
      <c r="AP82" s="660"/>
      <c r="AQ82" s="660"/>
      <c r="AR82" s="661"/>
      <c r="AS82" s="1518"/>
      <c r="AT82" s="660"/>
      <c r="AU82" s="660"/>
      <c r="AV82" s="660"/>
      <c r="AW82" s="660"/>
      <c r="AX82" s="660"/>
      <c r="AY82" s="660"/>
      <c r="AZ82" s="661"/>
      <c r="BA82" s="481">
        <f t="shared" ref="BA82:BA91" si="3">SUM(AK82:AZ82)</f>
        <v>2442</v>
      </c>
      <c r="BB82" s="660"/>
      <c r="BC82" s="660"/>
      <c r="BD82" s="660"/>
      <c r="BE82" s="660"/>
      <c r="BF82" s="660"/>
      <c r="BG82" s="660"/>
      <c r="BH82" s="661"/>
      <c r="BI82" s="1487">
        <v>2036</v>
      </c>
      <c r="BJ82" s="660"/>
      <c r="BK82" s="660"/>
      <c r="BL82" s="660"/>
      <c r="BM82" s="660"/>
      <c r="BN82" s="660"/>
      <c r="BO82" s="660"/>
      <c r="BP82" s="660"/>
      <c r="BQ82" s="660"/>
      <c r="BR82" s="660"/>
      <c r="BS82" s="660"/>
      <c r="BT82" s="1487">
        <v>23991</v>
      </c>
      <c r="BU82" s="660"/>
      <c r="BV82" s="660"/>
      <c r="BW82" s="660"/>
      <c r="BX82" s="660"/>
      <c r="BY82" s="660"/>
      <c r="BZ82" s="660"/>
      <c r="CA82" s="660"/>
      <c r="CB82" s="660"/>
      <c r="CC82" s="660"/>
      <c r="CD82" s="660"/>
      <c r="CE82" s="1487">
        <v>5521</v>
      </c>
      <c r="CF82" s="660"/>
      <c r="CG82" s="660"/>
      <c r="CH82" s="660"/>
      <c r="CI82" s="660"/>
      <c r="CJ82" s="660"/>
      <c r="CK82" s="660"/>
      <c r="CL82" s="660"/>
      <c r="CM82" s="660"/>
      <c r="CN82" s="660"/>
      <c r="CO82" s="660"/>
      <c r="CP82" s="1487">
        <v>2918</v>
      </c>
      <c r="CQ82" s="660"/>
      <c r="CR82" s="660"/>
      <c r="CS82" s="660"/>
      <c r="CT82" s="660"/>
      <c r="CU82" s="660"/>
      <c r="CV82" s="660"/>
      <c r="CW82" s="660"/>
      <c r="CX82" s="660"/>
      <c r="CY82" s="660"/>
      <c r="CZ82" s="661"/>
      <c r="DA82" s="481">
        <f t="shared" si="2"/>
        <v>968828</v>
      </c>
      <c r="DB82" s="543"/>
      <c r="DC82" s="543"/>
      <c r="DD82" s="543"/>
      <c r="DE82" s="543"/>
      <c r="DF82" s="543"/>
      <c r="DG82" s="543"/>
      <c r="DH82" s="543"/>
      <c r="DI82" s="543"/>
      <c r="DJ82" s="865"/>
    </row>
    <row r="83" spans="1:120" ht="15" customHeight="1">
      <c r="A83" s="1537"/>
      <c r="B83" s="1549"/>
      <c r="C83" s="1549"/>
      <c r="D83" s="1549"/>
      <c r="E83" s="1549"/>
      <c r="F83" s="1539"/>
      <c r="G83" s="246" t="s">
        <v>4</v>
      </c>
      <c r="H83" s="246"/>
      <c r="I83" s="246"/>
      <c r="J83" s="246"/>
      <c r="K83" s="246"/>
      <c r="L83" s="246"/>
      <c r="M83" s="246"/>
      <c r="N83" s="246"/>
      <c r="O83" s="246"/>
      <c r="P83" s="246"/>
      <c r="Q83" s="246"/>
      <c r="R83" s="246"/>
      <c r="S83" s="246"/>
      <c r="T83" s="246"/>
      <c r="U83" s="246"/>
      <c r="V83" s="246"/>
      <c r="W83" s="246"/>
      <c r="X83" s="246"/>
      <c r="Y83" s="246"/>
      <c r="Z83" s="246"/>
      <c r="AA83" s="513"/>
      <c r="AB83" s="818">
        <v>0</v>
      </c>
      <c r="AC83" s="819"/>
      <c r="AD83" s="820"/>
      <c r="AE83" s="821">
        <v>3</v>
      </c>
      <c r="AF83" s="819"/>
      <c r="AG83" s="820"/>
      <c r="AH83" s="821">
        <v>2</v>
      </c>
      <c r="AI83" s="819"/>
      <c r="AJ83" s="822"/>
      <c r="AK83" s="1518">
        <v>2627</v>
      </c>
      <c r="AL83" s="660"/>
      <c r="AM83" s="660"/>
      <c r="AN83" s="660"/>
      <c r="AO83" s="660"/>
      <c r="AP83" s="660"/>
      <c r="AQ83" s="660"/>
      <c r="AR83" s="661"/>
      <c r="AS83" s="1518"/>
      <c r="AT83" s="660"/>
      <c r="AU83" s="660"/>
      <c r="AV83" s="660"/>
      <c r="AW83" s="660"/>
      <c r="AX83" s="660"/>
      <c r="AY83" s="660"/>
      <c r="AZ83" s="661"/>
      <c r="BA83" s="481">
        <f t="shared" si="3"/>
        <v>2627</v>
      </c>
      <c r="BB83" s="660"/>
      <c r="BC83" s="660"/>
      <c r="BD83" s="660"/>
      <c r="BE83" s="660"/>
      <c r="BF83" s="660"/>
      <c r="BG83" s="660"/>
      <c r="BH83" s="661"/>
      <c r="BI83" s="1487">
        <v>96107</v>
      </c>
      <c r="BJ83" s="660"/>
      <c r="BK83" s="660"/>
      <c r="BL83" s="660"/>
      <c r="BM83" s="660"/>
      <c r="BN83" s="660"/>
      <c r="BO83" s="660"/>
      <c r="BP83" s="660"/>
      <c r="BQ83" s="660"/>
      <c r="BR83" s="660"/>
      <c r="BS83" s="660"/>
      <c r="BT83" s="1487">
        <v>26033</v>
      </c>
      <c r="BU83" s="660"/>
      <c r="BV83" s="660"/>
      <c r="BW83" s="660"/>
      <c r="BX83" s="660"/>
      <c r="BY83" s="660"/>
      <c r="BZ83" s="660"/>
      <c r="CA83" s="660"/>
      <c r="CB83" s="660"/>
      <c r="CC83" s="660"/>
      <c r="CD83" s="660"/>
      <c r="CE83" s="1487">
        <v>1499</v>
      </c>
      <c r="CF83" s="660"/>
      <c r="CG83" s="660"/>
      <c r="CH83" s="660"/>
      <c r="CI83" s="660"/>
      <c r="CJ83" s="660"/>
      <c r="CK83" s="660"/>
      <c r="CL83" s="660"/>
      <c r="CM83" s="660"/>
      <c r="CN83" s="660"/>
      <c r="CO83" s="660"/>
      <c r="CP83" s="1487">
        <v>3981</v>
      </c>
      <c r="CQ83" s="660"/>
      <c r="CR83" s="660"/>
      <c r="CS83" s="660"/>
      <c r="CT83" s="660"/>
      <c r="CU83" s="660"/>
      <c r="CV83" s="660"/>
      <c r="CW83" s="660"/>
      <c r="CX83" s="660"/>
      <c r="CY83" s="660"/>
      <c r="CZ83" s="661"/>
      <c r="DA83" s="481">
        <f t="shared" si="2"/>
        <v>800966</v>
      </c>
      <c r="DB83" s="482"/>
      <c r="DC83" s="482"/>
      <c r="DD83" s="482"/>
      <c r="DE83" s="482"/>
      <c r="DF83" s="482"/>
      <c r="DG83" s="482"/>
      <c r="DH83" s="482"/>
      <c r="DI83" s="482"/>
      <c r="DJ83" s="545"/>
    </row>
    <row r="84" spans="1:120" ht="15" customHeight="1">
      <c r="A84" s="1537"/>
      <c r="B84" s="1549"/>
      <c r="C84" s="1549"/>
      <c r="D84" s="1549"/>
      <c r="E84" s="1549"/>
      <c r="F84" s="1539"/>
      <c r="G84" s="246" t="s">
        <v>5</v>
      </c>
      <c r="H84" s="246"/>
      <c r="I84" s="246"/>
      <c r="J84" s="246"/>
      <c r="K84" s="246"/>
      <c r="L84" s="246"/>
      <c r="M84" s="246"/>
      <c r="N84" s="246"/>
      <c r="O84" s="246"/>
      <c r="P84" s="246"/>
      <c r="Q84" s="246"/>
      <c r="R84" s="246"/>
      <c r="S84" s="246"/>
      <c r="T84" s="246"/>
      <c r="U84" s="246"/>
      <c r="V84" s="246"/>
      <c r="W84" s="246"/>
      <c r="X84" s="246"/>
      <c r="Y84" s="246"/>
      <c r="Z84" s="246"/>
      <c r="AA84" s="513"/>
      <c r="AB84" s="818">
        <v>0</v>
      </c>
      <c r="AC84" s="819"/>
      <c r="AD84" s="820"/>
      <c r="AE84" s="821">
        <v>4</v>
      </c>
      <c r="AF84" s="819"/>
      <c r="AG84" s="820"/>
      <c r="AH84" s="821">
        <v>2</v>
      </c>
      <c r="AI84" s="819"/>
      <c r="AJ84" s="822"/>
      <c r="AK84" s="1518">
        <v>3044</v>
      </c>
      <c r="AL84" s="660"/>
      <c r="AM84" s="660"/>
      <c r="AN84" s="660"/>
      <c r="AO84" s="660"/>
      <c r="AP84" s="660"/>
      <c r="AQ84" s="660"/>
      <c r="AR84" s="661"/>
      <c r="AS84" s="1518"/>
      <c r="AT84" s="660"/>
      <c r="AU84" s="660"/>
      <c r="AV84" s="660"/>
      <c r="AW84" s="660"/>
      <c r="AX84" s="660"/>
      <c r="AY84" s="660"/>
      <c r="AZ84" s="661"/>
      <c r="BA84" s="481">
        <f t="shared" si="3"/>
        <v>3044</v>
      </c>
      <c r="BB84" s="660"/>
      <c r="BC84" s="660"/>
      <c r="BD84" s="660"/>
      <c r="BE84" s="660"/>
      <c r="BF84" s="660"/>
      <c r="BG84" s="660"/>
      <c r="BH84" s="661"/>
      <c r="BI84" s="1487">
        <v>16469</v>
      </c>
      <c r="BJ84" s="660"/>
      <c r="BK84" s="660"/>
      <c r="BL84" s="660"/>
      <c r="BM84" s="660"/>
      <c r="BN84" s="660"/>
      <c r="BO84" s="660"/>
      <c r="BP84" s="660"/>
      <c r="BQ84" s="660"/>
      <c r="BR84" s="660"/>
      <c r="BS84" s="660"/>
      <c r="BT84" s="1487">
        <v>7898</v>
      </c>
      <c r="BU84" s="660"/>
      <c r="BV84" s="660"/>
      <c r="BW84" s="660"/>
      <c r="BX84" s="660"/>
      <c r="BY84" s="660"/>
      <c r="BZ84" s="660"/>
      <c r="CA84" s="660"/>
      <c r="CB84" s="660"/>
      <c r="CC84" s="660"/>
      <c r="CD84" s="660"/>
      <c r="CE84" s="1487">
        <v>4724</v>
      </c>
      <c r="CF84" s="660"/>
      <c r="CG84" s="660"/>
      <c r="CH84" s="660"/>
      <c r="CI84" s="660"/>
      <c r="CJ84" s="660"/>
      <c r="CK84" s="660"/>
      <c r="CL84" s="660"/>
      <c r="CM84" s="660"/>
      <c r="CN84" s="660"/>
      <c r="CO84" s="660"/>
      <c r="CP84" s="1487">
        <v>8806</v>
      </c>
      <c r="CQ84" s="660"/>
      <c r="CR84" s="660"/>
      <c r="CS84" s="660"/>
      <c r="CT84" s="660"/>
      <c r="CU84" s="660"/>
      <c r="CV84" s="660"/>
      <c r="CW84" s="660"/>
      <c r="CX84" s="660"/>
      <c r="CY84" s="660"/>
      <c r="CZ84" s="661"/>
      <c r="DA84" s="481">
        <f t="shared" si="2"/>
        <v>524816</v>
      </c>
      <c r="DB84" s="482"/>
      <c r="DC84" s="482"/>
      <c r="DD84" s="482"/>
      <c r="DE84" s="482"/>
      <c r="DF84" s="482"/>
      <c r="DG84" s="482"/>
      <c r="DH84" s="482"/>
      <c r="DI84" s="482"/>
      <c r="DJ84" s="545"/>
    </row>
    <row r="85" spans="1:120" ht="15" customHeight="1">
      <c r="A85" s="1537"/>
      <c r="B85" s="1549"/>
      <c r="C85" s="1549"/>
      <c r="D85" s="1549"/>
      <c r="E85" s="1549"/>
      <c r="F85" s="1539"/>
      <c r="G85" s="246" t="s">
        <v>6</v>
      </c>
      <c r="H85" s="246"/>
      <c r="I85" s="246"/>
      <c r="J85" s="246"/>
      <c r="K85" s="246"/>
      <c r="L85" s="246"/>
      <c r="M85" s="246"/>
      <c r="N85" s="246"/>
      <c r="O85" s="246"/>
      <c r="P85" s="246"/>
      <c r="Q85" s="246"/>
      <c r="R85" s="246"/>
      <c r="S85" s="246"/>
      <c r="T85" s="246"/>
      <c r="U85" s="246"/>
      <c r="V85" s="246"/>
      <c r="W85" s="246"/>
      <c r="X85" s="246"/>
      <c r="Y85" s="246"/>
      <c r="Z85" s="246"/>
      <c r="AA85" s="513"/>
      <c r="AB85" s="818">
        <v>0</v>
      </c>
      <c r="AC85" s="819"/>
      <c r="AD85" s="820"/>
      <c r="AE85" s="821">
        <v>5</v>
      </c>
      <c r="AF85" s="819"/>
      <c r="AG85" s="820"/>
      <c r="AH85" s="821">
        <v>2</v>
      </c>
      <c r="AI85" s="819"/>
      <c r="AJ85" s="822"/>
      <c r="AK85" s="1518">
        <v>2407</v>
      </c>
      <c r="AL85" s="660"/>
      <c r="AM85" s="660"/>
      <c r="AN85" s="660"/>
      <c r="AO85" s="660"/>
      <c r="AP85" s="660"/>
      <c r="AQ85" s="660"/>
      <c r="AR85" s="661"/>
      <c r="AS85" s="1518"/>
      <c r="AT85" s="660"/>
      <c r="AU85" s="660"/>
      <c r="AV85" s="660"/>
      <c r="AW85" s="660"/>
      <c r="AX85" s="660"/>
      <c r="AY85" s="660"/>
      <c r="AZ85" s="661"/>
      <c r="BA85" s="481">
        <f t="shared" si="3"/>
        <v>2407</v>
      </c>
      <c r="BB85" s="660"/>
      <c r="BC85" s="660"/>
      <c r="BD85" s="660"/>
      <c r="BE85" s="660"/>
      <c r="BF85" s="660"/>
      <c r="BG85" s="660"/>
      <c r="BH85" s="661"/>
      <c r="BI85" s="1487">
        <v>3820</v>
      </c>
      <c r="BJ85" s="660"/>
      <c r="BK85" s="660"/>
      <c r="BL85" s="660"/>
      <c r="BM85" s="660"/>
      <c r="BN85" s="660"/>
      <c r="BO85" s="660"/>
      <c r="BP85" s="660"/>
      <c r="BQ85" s="660"/>
      <c r="BR85" s="660"/>
      <c r="BS85" s="660"/>
      <c r="BT85" s="1487">
        <v>3258</v>
      </c>
      <c r="BU85" s="660"/>
      <c r="BV85" s="660"/>
      <c r="BW85" s="660"/>
      <c r="BX85" s="660"/>
      <c r="BY85" s="660"/>
      <c r="BZ85" s="660"/>
      <c r="CA85" s="660"/>
      <c r="CB85" s="660"/>
      <c r="CC85" s="660"/>
      <c r="CD85" s="660"/>
      <c r="CE85" s="1487">
        <v>602</v>
      </c>
      <c r="CF85" s="660"/>
      <c r="CG85" s="660"/>
      <c r="CH85" s="660"/>
      <c r="CI85" s="660"/>
      <c r="CJ85" s="660"/>
      <c r="CK85" s="660"/>
      <c r="CL85" s="660"/>
      <c r="CM85" s="660"/>
      <c r="CN85" s="660"/>
      <c r="CO85" s="660"/>
      <c r="CP85" s="1487">
        <v>16785</v>
      </c>
      <c r="CQ85" s="660"/>
      <c r="CR85" s="660"/>
      <c r="CS85" s="660"/>
      <c r="CT85" s="660"/>
      <c r="CU85" s="660"/>
      <c r="CV85" s="660"/>
      <c r="CW85" s="660"/>
      <c r="CX85" s="660"/>
      <c r="CY85" s="660"/>
      <c r="CZ85" s="661"/>
      <c r="DA85" s="481">
        <f t="shared" si="2"/>
        <v>406352</v>
      </c>
      <c r="DB85" s="482"/>
      <c r="DC85" s="482"/>
      <c r="DD85" s="482"/>
      <c r="DE85" s="482"/>
      <c r="DF85" s="482"/>
      <c r="DG85" s="482"/>
      <c r="DH85" s="482"/>
      <c r="DI85" s="482"/>
      <c r="DJ85" s="545"/>
    </row>
    <row r="86" spans="1:120" ht="15" customHeight="1">
      <c r="A86" s="1537"/>
      <c r="B86" s="1549"/>
      <c r="C86" s="1549"/>
      <c r="D86" s="1549"/>
      <c r="E86" s="1549"/>
      <c r="F86" s="1539"/>
      <c r="G86" s="246" t="s">
        <v>7</v>
      </c>
      <c r="H86" s="246"/>
      <c r="I86" s="246"/>
      <c r="J86" s="246"/>
      <c r="K86" s="246"/>
      <c r="L86" s="246"/>
      <c r="M86" s="246"/>
      <c r="N86" s="246"/>
      <c r="O86" s="246"/>
      <c r="P86" s="246"/>
      <c r="Q86" s="246"/>
      <c r="R86" s="246"/>
      <c r="S86" s="246"/>
      <c r="T86" s="246"/>
      <c r="U86" s="246"/>
      <c r="V86" s="246"/>
      <c r="W86" s="246"/>
      <c r="X86" s="246"/>
      <c r="Y86" s="246"/>
      <c r="Z86" s="246"/>
      <c r="AA86" s="513"/>
      <c r="AB86" s="818">
        <v>0</v>
      </c>
      <c r="AC86" s="819"/>
      <c r="AD86" s="820"/>
      <c r="AE86" s="821">
        <v>6</v>
      </c>
      <c r="AF86" s="819"/>
      <c r="AG86" s="820"/>
      <c r="AH86" s="821">
        <v>2</v>
      </c>
      <c r="AI86" s="819"/>
      <c r="AJ86" s="822"/>
      <c r="AK86" s="1518">
        <v>2957</v>
      </c>
      <c r="AL86" s="660"/>
      <c r="AM86" s="660"/>
      <c r="AN86" s="660"/>
      <c r="AO86" s="660"/>
      <c r="AP86" s="660"/>
      <c r="AQ86" s="660"/>
      <c r="AR86" s="661"/>
      <c r="AS86" s="1518"/>
      <c r="AT86" s="660"/>
      <c r="AU86" s="660"/>
      <c r="AV86" s="660"/>
      <c r="AW86" s="660"/>
      <c r="AX86" s="660"/>
      <c r="AY86" s="660"/>
      <c r="AZ86" s="661"/>
      <c r="BA86" s="481">
        <f t="shared" si="3"/>
        <v>2957</v>
      </c>
      <c r="BB86" s="660"/>
      <c r="BC86" s="660"/>
      <c r="BD86" s="660"/>
      <c r="BE86" s="660"/>
      <c r="BF86" s="660"/>
      <c r="BG86" s="660"/>
      <c r="BH86" s="661"/>
      <c r="BI86" s="1487"/>
      <c r="BJ86" s="660"/>
      <c r="BK86" s="660"/>
      <c r="BL86" s="660"/>
      <c r="BM86" s="660"/>
      <c r="BN86" s="660"/>
      <c r="BO86" s="660"/>
      <c r="BP86" s="660"/>
      <c r="BQ86" s="660"/>
      <c r="BR86" s="660"/>
      <c r="BS86" s="660"/>
      <c r="BT86" s="1487">
        <v>809</v>
      </c>
      <c r="BU86" s="660"/>
      <c r="BV86" s="660"/>
      <c r="BW86" s="660"/>
      <c r="BX86" s="660"/>
      <c r="BY86" s="660"/>
      <c r="BZ86" s="660"/>
      <c r="CA86" s="660"/>
      <c r="CB86" s="660"/>
      <c r="CC86" s="660"/>
      <c r="CD86" s="660"/>
      <c r="CE86" s="1487">
        <v>74</v>
      </c>
      <c r="CF86" s="660"/>
      <c r="CG86" s="660"/>
      <c r="CH86" s="660"/>
      <c r="CI86" s="660"/>
      <c r="CJ86" s="660"/>
      <c r="CK86" s="660"/>
      <c r="CL86" s="660"/>
      <c r="CM86" s="660"/>
      <c r="CN86" s="660"/>
      <c r="CO86" s="660"/>
      <c r="CP86" s="1487"/>
      <c r="CQ86" s="660"/>
      <c r="CR86" s="660"/>
      <c r="CS86" s="660"/>
      <c r="CT86" s="660"/>
      <c r="CU86" s="660"/>
      <c r="CV86" s="660"/>
      <c r="CW86" s="660"/>
      <c r="CX86" s="660"/>
      <c r="CY86" s="660"/>
      <c r="CZ86" s="661"/>
      <c r="DA86" s="481">
        <f t="shared" si="2"/>
        <v>590163</v>
      </c>
      <c r="DB86" s="482"/>
      <c r="DC86" s="482"/>
      <c r="DD86" s="482"/>
      <c r="DE86" s="482"/>
      <c r="DF86" s="482"/>
      <c r="DG86" s="482"/>
      <c r="DH86" s="482"/>
      <c r="DI86" s="482"/>
      <c r="DJ86" s="545"/>
    </row>
    <row r="87" spans="1:120" ht="15" customHeight="1">
      <c r="A87" s="1537"/>
      <c r="B87" s="1549"/>
      <c r="C87" s="1549"/>
      <c r="D87" s="1549"/>
      <c r="E87" s="1549"/>
      <c r="F87" s="1539"/>
      <c r="G87" s="246" t="s">
        <v>8</v>
      </c>
      <c r="H87" s="246"/>
      <c r="I87" s="246"/>
      <c r="J87" s="246"/>
      <c r="K87" s="246"/>
      <c r="L87" s="246"/>
      <c r="M87" s="246"/>
      <c r="N87" s="246"/>
      <c r="O87" s="246"/>
      <c r="P87" s="246"/>
      <c r="Q87" s="246"/>
      <c r="R87" s="246"/>
      <c r="S87" s="246"/>
      <c r="T87" s="246"/>
      <c r="U87" s="246"/>
      <c r="V87" s="246"/>
      <c r="W87" s="246"/>
      <c r="X87" s="246"/>
      <c r="Y87" s="246"/>
      <c r="Z87" s="246"/>
      <c r="AA87" s="513"/>
      <c r="AB87" s="818">
        <v>0</v>
      </c>
      <c r="AC87" s="819"/>
      <c r="AD87" s="820"/>
      <c r="AE87" s="821">
        <v>7</v>
      </c>
      <c r="AF87" s="819"/>
      <c r="AG87" s="820"/>
      <c r="AH87" s="821">
        <v>2</v>
      </c>
      <c r="AI87" s="819"/>
      <c r="AJ87" s="822"/>
      <c r="AK87" s="1518">
        <v>3009</v>
      </c>
      <c r="AL87" s="660"/>
      <c r="AM87" s="660"/>
      <c r="AN87" s="660"/>
      <c r="AO87" s="660"/>
      <c r="AP87" s="660"/>
      <c r="AQ87" s="660"/>
      <c r="AR87" s="661"/>
      <c r="AS87" s="1518"/>
      <c r="AT87" s="660"/>
      <c r="AU87" s="660"/>
      <c r="AV87" s="660"/>
      <c r="AW87" s="660"/>
      <c r="AX87" s="660"/>
      <c r="AY87" s="660"/>
      <c r="AZ87" s="661"/>
      <c r="BA87" s="481">
        <f t="shared" si="3"/>
        <v>3009</v>
      </c>
      <c r="BB87" s="660"/>
      <c r="BC87" s="660"/>
      <c r="BD87" s="660"/>
      <c r="BE87" s="660"/>
      <c r="BF87" s="660"/>
      <c r="BG87" s="660"/>
      <c r="BH87" s="661"/>
      <c r="BI87" s="1487">
        <v>41593</v>
      </c>
      <c r="BJ87" s="660"/>
      <c r="BK87" s="660"/>
      <c r="BL87" s="660"/>
      <c r="BM87" s="660"/>
      <c r="BN87" s="660"/>
      <c r="BO87" s="660"/>
      <c r="BP87" s="660"/>
      <c r="BQ87" s="660"/>
      <c r="BR87" s="660"/>
      <c r="BS87" s="660"/>
      <c r="BT87" s="1487">
        <v>6068</v>
      </c>
      <c r="BU87" s="660"/>
      <c r="BV87" s="660"/>
      <c r="BW87" s="660"/>
      <c r="BX87" s="660"/>
      <c r="BY87" s="660"/>
      <c r="BZ87" s="660"/>
      <c r="CA87" s="660"/>
      <c r="CB87" s="660"/>
      <c r="CC87" s="660"/>
      <c r="CD87" s="660"/>
      <c r="CE87" s="1487">
        <v>260</v>
      </c>
      <c r="CF87" s="660"/>
      <c r="CG87" s="660"/>
      <c r="CH87" s="660"/>
      <c r="CI87" s="660"/>
      <c r="CJ87" s="660"/>
      <c r="CK87" s="660"/>
      <c r="CL87" s="660"/>
      <c r="CM87" s="660"/>
      <c r="CN87" s="660"/>
      <c r="CO87" s="660"/>
      <c r="CP87" s="1487"/>
      <c r="CQ87" s="660"/>
      <c r="CR87" s="660"/>
      <c r="CS87" s="660"/>
      <c r="CT87" s="660"/>
      <c r="CU87" s="660"/>
      <c r="CV87" s="660"/>
      <c r="CW87" s="660"/>
      <c r="CX87" s="660"/>
      <c r="CY87" s="660"/>
      <c r="CZ87" s="661"/>
      <c r="DA87" s="481">
        <f t="shared" si="2"/>
        <v>330752</v>
      </c>
      <c r="DB87" s="482"/>
      <c r="DC87" s="482"/>
      <c r="DD87" s="482"/>
      <c r="DE87" s="482"/>
      <c r="DF87" s="482"/>
      <c r="DG87" s="482"/>
      <c r="DH87" s="482"/>
      <c r="DI87" s="482"/>
      <c r="DJ87" s="545"/>
    </row>
    <row r="88" spans="1:120" ht="15" customHeight="1">
      <c r="A88" s="1537"/>
      <c r="B88" s="1549"/>
      <c r="C88" s="1549"/>
      <c r="D88" s="1549"/>
      <c r="E88" s="1549"/>
      <c r="F88" s="1539"/>
      <c r="G88" s="246" t="s">
        <v>9</v>
      </c>
      <c r="H88" s="246"/>
      <c r="I88" s="246"/>
      <c r="J88" s="246"/>
      <c r="K88" s="246"/>
      <c r="L88" s="246"/>
      <c r="M88" s="246"/>
      <c r="N88" s="246"/>
      <c r="O88" s="246"/>
      <c r="P88" s="246"/>
      <c r="Q88" s="246"/>
      <c r="R88" s="246"/>
      <c r="S88" s="246"/>
      <c r="T88" s="246"/>
      <c r="U88" s="246"/>
      <c r="V88" s="246"/>
      <c r="W88" s="246"/>
      <c r="X88" s="246"/>
      <c r="Y88" s="246"/>
      <c r="Z88" s="246"/>
      <c r="AA88" s="513"/>
      <c r="AB88" s="818">
        <v>0</v>
      </c>
      <c r="AC88" s="819"/>
      <c r="AD88" s="820"/>
      <c r="AE88" s="821">
        <v>8</v>
      </c>
      <c r="AF88" s="819"/>
      <c r="AG88" s="820"/>
      <c r="AH88" s="821">
        <v>2</v>
      </c>
      <c r="AI88" s="819"/>
      <c r="AJ88" s="822"/>
      <c r="AK88" s="1518">
        <v>7546</v>
      </c>
      <c r="AL88" s="660"/>
      <c r="AM88" s="660"/>
      <c r="AN88" s="660"/>
      <c r="AO88" s="660"/>
      <c r="AP88" s="660"/>
      <c r="AQ88" s="660"/>
      <c r="AR88" s="661"/>
      <c r="AS88" s="1518"/>
      <c r="AT88" s="660"/>
      <c r="AU88" s="660"/>
      <c r="AV88" s="660"/>
      <c r="AW88" s="660"/>
      <c r="AX88" s="660"/>
      <c r="AY88" s="660"/>
      <c r="AZ88" s="661"/>
      <c r="BA88" s="481">
        <f t="shared" si="3"/>
        <v>7546</v>
      </c>
      <c r="BB88" s="660"/>
      <c r="BC88" s="660"/>
      <c r="BD88" s="660"/>
      <c r="BE88" s="660"/>
      <c r="BF88" s="660"/>
      <c r="BG88" s="660"/>
      <c r="BH88" s="661"/>
      <c r="BI88" s="1487"/>
      <c r="BJ88" s="660"/>
      <c r="BK88" s="660"/>
      <c r="BL88" s="660"/>
      <c r="BM88" s="660"/>
      <c r="BN88" s="660"/>
      <c r="BO88" s="660"/>
      <c r="BP88" s="660"/>
      <c r="BQ88" s="660"/>
      <c r="BR88" s="660"/>
      <c r="BS88" s="660"/>
      <c r="BT88" s="1487">
        <v>11280</v>
      </c>
      <c r="BU88" s="660"/>
      <c r="BV88" s="660"/>
      <c r="BW88" s="660"/>
      <c r="BX88" s="660"/>
      <c r="BY88" s="660"/>
      <c r="BZ88" s="660"/>
      <c r="CA88" s="660"/>
      <c r="CB88" s="660"/>
      <c r="CC88" s="660"/>
      <c r="CD88" s="660"/>
      <c r="CE88" s="1487">
        <v>3038</v>
      </c>
      <c r="CF88" s="660"/>
      <c r="CG88" s="660"/>
      <c r="CH88" s="660"/>
      <c r="CI88" s="660"/>
      <c r="CJ88" s="660"/>
      <c r="CK88" s="660"/>
      <c r="CL88" s="660"/>
      <c r="CM88" s="660"/>
      <c r="CN88" s="660"/>
      <c r="CO88" s="660"/>
      <c r="CP88" s="1487"/>
      <c r="CQ88" s="660"/>
      <c r="CR88" s="660"/>
      <c r="CS88" s="660"/>
      <c r="CT88" s="660"/>
      <c r="CU88" s="660"/>
      <c r="CV88" s="660"/>
      <c r="CW88" s="660"/>
      <c r="CX88" s="660"/>
      <c r="CY88" s="660"/>
      <c r="CZ88" s="661"/>
      <c r="DA88" s="481">
        <f t="shared" si="2"/>
        <v>427292</v>
      </c>
      <c r="DB88" s="482"/>
      <c r="DC88" s="482"/>
      <c r="DD88" s="482"/>
      <c r="DE88" s="482"/>
      <c r="DF88" s="482"/>
      <c r="DG88" s="482"/>
      <c r="DH88" s="482"/>
      <c r="DI88" s="482"/>
      <c r="DJ88" s="545"/>
    </row>
    <row r="89" spans="1:120" ht="15" customHeight="1">
      <c r="A89" s="1537"/>
      <c r="B89" s="1549"/>
      <c r="C89" s="1549"/>
      <c r="D89" s="1549"/>
      <c r="E89" s="1549"/>
      <c r="F89" s="1539"/>
      <c r="G89" s="246" t="s">
        <v>10</v>
      </c>
      <c r="H89" s="246"/>
      <c r="I89" s="246"/>
      <c r="J89" s="246"/>
      <c r="K89" s="246"/>
      <c r="L89" s="246"/>
      <c r="M89" s="246"/>
      <c r="N89" s="246"/>
      <c r="O89" s="246"/>
      <c r="P89" s="246"/>
      <c r="Q89" s="246"/>
      <c r="R89" s="246"/>
      <c r="S89" s="246"/>
      <c r="T89" s="246"/>
      <c r="U89" s="246"/>
      <c r="V89" s="246"/>
      <c r="W89" s="246"/>
      <c r="X89" s="246"/>
      <c r="Y89" s="246"/>
      <c r="Z89" s="246"/>
      <c r="AA89" s="513"/>
      <c r="AB89" s="818">
        <v>0</v>
      </c>
      <c r="AC89" s="819"/>
      <c r="AD89" s="820"/>
      <c r="AE89" s="821">
        <v>9</v>
      </c>
      <c r="AF89" s="819"/>
      <c r="AG89" s="820"/>
      <c r="AH89" s="821">
        <v>2</v>
      </c>
      <c r="AI89" s="819"/>
      <c r="AJ89" s="822"/>
      <c r="AK89" s="1518">
        <v>7961</v>
      </c>
      <c r="AL89" s="660"/>
      <c r="AM89" s="660"/>
      <c r="AN89" s="660"/>
      <c r="AO89" s="660"/>
      <c r="AP89" s="660"/>
      <c r="AQ89" s="660"/>
      <c r="AR89" s="661"/>
      <c r="AS89" s="1518"/>
      <c r="AT89" s="660"/>
      <c r="AU89" s="660"/>
      <c r="AV89" s="660"/>
      <c r="AW89" s="660"/>
      <c r="AX89" s="660"/>
      <c r="AY89" s="660"/>
      <c r="AZ89" s="661"/>
      <c r="BA89" s="481">
        <f t="shared" si="3"/>
        <v>7961</v>
      </c>
      <c r="BB89" s="660"/>
      <c r="BC89" s="660"/>
      <c r="BD89" s="660"/>
      <c r="BE89" s="660"/>
      <c r="BF89" s="660"/>
      <c r="BG89" s="660"/>
      <c r="BH89" s="661"/>
      <c r="BI89" s="1487">
        <v>3390261</v>
      </c>
      <c r="BJ89" s="660"/>
      <c r="BK89" s="660"/>
      <c r="BL89" s="660"/>
      <c r="BM89" s="660"/>
      <c r="BN89" s="660"/>
      <c r="BO89" s="660"/>
      <c r="BP89" s="660"/>
      <c r="BQ89" s="660"/>
      <c r="BR89" s="660"/>
      <c r="BS89" s="660"/>
      <c r="BT89" s="1487">
        <v>26292</v>
      </c>
      <c r="BU89" s="660"/>
      <c r="BV89" s="660"/>
      <c r="BW89" s="660"/>
      <c r="BX89" s="660"/>
      <c r="BY89" s="660"/>
      <c r="BZ89" s="660"/>
      <c r="CA89" s="660"/>
      <c r="CB89" s="660"/>
      <c r="CC89" s="660"/>
      <c r="CD89" s="660"/>
      <c r="CE89" s="1487">
        <v>18376</v>
      </c>
      <c r="CF89" s="660"/>
      <c r="CG89" s="660"/>
      <c r="CH89" s="660"/>
      <c r="CI89" s="660"/>
      <c r="CJ89" s="660"/>
      <c r="CK89" s="660"/>
      <c r="CL89" s="660"/>
      <c r="CM89" s="660"/>
      <c r="CN89" s="660"/>
      <c r="CO89" s="660"/>
      <c r="CP89" s="1487"/>
      <c r="CQ89" s="660"/>
      <c r="CR89" s="660"/>
      <c r="CS89" s="660"/>
      <c r="CT89" s="660"/>
      <c r="CU89" s="660"/>
      <c r="CV89" s="660"/>
      <c r="CW89" s="660"/>
      <c r="CX89" s="660"/>
      <c r="CY89" s="660"/>
      <c r="CZ89" s="661"/>
      <c r="DA89" s="481">
        <f t="shared" si="2"/>
        <v>5485983</v>
      </c>
      <c r="DB89" s="482"/>
      <c r="DC89" s="482"/>
      <c r="DD89" s="482"/>
      <c r="DE89" s="482"/>
      <c r="DF89" s="482"/>
      <c r="DG89" s="482"/>
      <c r="DH89" s="482"/>
      <c r="DI89" s="482"/>
      <c r="DJ89" s="545"/>
    </row>
    <row r="90" spans="1:120" ht="15" customHeight="1">
      <c r="A90" s="1537"/>
      <c r="B90" s="1549"/>
      <c r="C90" s="1549"/>
      <c r="D90" s="1549"/>
      <c r="E90" s="1549"/>
      <c r="F90" s="1539"/>
      <c r="G90" s="246" t="s">
        <v>378</v>
      </c>
      <c r="H90" s="246"/>
      <c r="I90" s="246"/>
      <c r="J90" s="246"/>
      <c r="K90" s="246"/>
      <c r="L90" s="246"/>
      <c r="M90" s="246"/>
      <c r="N90" s="246"/>
      <c r="O90" s="246"/>
      <c r="P90" s="246"/>
      <c r="Q90" s="246"/>
      <c r="R90" s="246"/>
      <c r="S90" s="246"/>
      <c r="T90" s="246"/>
      <c r="U90" s="246"/>
      <c r="V90" s="246"/>
      <c r="W90" s="246"/>
      <c r="X90" s="246"/>
      <c r="Y90" s="246"/>
      <c r="Z90" s="246"/>
      <c r="AA90" s="513"/>
      <c r="AB90" s="818">
        <v>1</v>
      </c>
      <c r="AC90" s="819"/>
      <c r="AD90" s="820"/>
      <c r="AE90" s="821">
        <v>0</v>
      </c>
      <c r="AF90" s="819"/>
      <c r="AG90" s="820"/>
      <c r="AH90" s="821">
        <v>2</v>
      </c>
      <c r="AI90" s="819"/>
      <c r="AJ90" s="822"/>
      <c r="AK90" s="481">
        <f>SUM(AK81:AR89)</f>
        <v>34961</v>
      </c>
      <c r="AL90" s="660"/>
      <c r="AM90" s="660"/>
      <c r="AN90" s="660"/>
      <c r="AO90" s="660"/>
      <c r="AP90" s="660"/>
      <c r="AQ90" s="660"/>
      <c r="AR90" s="661"/>
      <c r="AS90" s="481">
        <f>SUM(AS81:AZ89)</f>
        <v>0</v>
      </c>
      <c r="AT90" s="660"/>
      <c r="AU90" s="660"/>
      <c r="AV90" s="660"/>
      <c r="AW90" s="660"/>
      <c r="AX90" s="660"/>
      <c r="AY90" s="660"/>
      <c r="AZ90" s="661"/>
      <c r="BA90" s="481">
        <f t="shared" si="3"/>
        <v>34961</v>
      </c>
      <c r="BB90" s="660"/>
      <c r="BC90" s="660"/>
      <c r="BD90" s="660"/>
      <c r="BE90" s="660"/>
      <c r="BF90" s="660"/>
      <c r="BG90" s="660"/>
      <c r="BH90" s="661"/>
      <c r="BI90" s="481">
        <f>SUM(BI81:BS89)</f>
        <v>4618124</v>
      </c>
      <c r="BJ90" s="482"/>
      <c r="BK90" s="482"/>
      <c r="BL90" s="482"/>
      <c r="BM90" s="482"/>
      <c r="BN90" s="482"/>
      <c r="BO90" s="482"/>
      <c r="BP90" s="482"/>
      <c r="BQ90" s="482"/>
      <c r="BR90" s="482"/>
      <c r="BS90" s="483"/>
      <c r="BT90" s="481">
        <f>SUM(BT81:CD89)</f>
        <v>120451</v>
      </c>
      <c r="BU90" s="482"/>
      <c r="BV90" s="482"/>
      <c r="BW90" s="482"/>
      <c r="BX90" s="482"/>
      <c r="BY90" s="482"/>
      <c r="BZ90" s="482"/>
      <c r="CA90" s="482"/>
      <c r="CB90" s="482"/>
      <c r="CC90" s="482"/>
      <c r="CD90" s="483"/>
      <c r="CE90" s="481">
        <f>SUM(CE81:CO89)</f>
        <v>34655</v>
      </c>
      <c r="CF90" s="660"/>
      <c r="CG90" s="660"/>
      <c r="CH90" s="660"/>
      <c r="CI90" s="660"/>
      <c r="CJ90" s="660"/>
      <c r="CK90" s="660"/>
      <c r="CL90" s="660"/>
      <c r="CM90" s="660"/>
      <c r="CN90" s="660"/>
      <c r="CO90" s="660"/>
      <c r="CP90" s="481">
        <f>SUM(CP81:CZ89)</f>
        <v>41623</v>
      </c>
      <c r="CQ90" s="660"/>
      <c r="CR90" s="660"/>
      <c r="CS90" s="660"/>
      <c r="CT90" s="660"/>
      <c r="CU90" s="660"/>
      <c r="CV90" s="660"/>
      <c r="CW90" s="660"/>
      <c r="CX90" s="660"/>
      <c r="CY90" s="660"/>
      <c r="CZ90" s="661"/>
      <c r="DA90" s="481">
        <f t="shared" si="2"/>
        <v>12273371</v>
      </c>
      <c r="DB90" s="482"/>
      <c r="DC90" s="482"/>
      <c r="DD90" s="482"/>
      <c r="DE90" s="482"/>
      <c r="DF90" s="482"/>
      <c r="DG90" s="482"/>
      <c r="DH90" s="482"/>
      <c r="DI90" s="482"/>
      <c r="DJ90" s="545"/>
    </row>
    <row r="91" spans="1:120" ht="15" customHeight="1" thickBot="1">
      <c r="A91" s="1537"/>
      <c r="B91" s="1549"/>
      <c r="C91" s="1549"/>
      <c r="D91" s="1549"/>
      <c r="E91" s="1549"/>
      <c r="F91" s="1539"/>
      <c r="G91" s="246" t="s">
        <v>713</v>
      </c>
      <c r="H91" s="246"/>
      <c r="I91" s="246"/>
      <c r="J91" s="246"/>
      <c r="K91" s="246"/>
      <c r="L91" s="246"/>
      <c r="M91" s="246"/>
      <c r="N91" s="246"/>
      <c r="O91" s="246"/>
      <c r="P91" s="246"/>
      <c r="Q91" s="246"/>
      <c r="R91" s="246"/>
      <c r="S91" s="246"/>
      <c r="T91" s="246"/>
      <c r="U91" s="246"/>
      <c r="V91" s="246"/>
      <c r="W91" s="246"/>
      <c r="X91" s="246"/>
      <c r="Y91" s="246"/>
      <c r="Z91" s="246"/>
      <c r="AA91" s="513"/>
      <c r="AB91" s="848">
        <v>1</v>
      </c>
      <c r="AC91" s="844"/>
      <c r="AD91" s="846"/>
      <c r="AE91" s="843">
        <v>1</v>
      </c>
      <c r="AF91" s="844"/>
      <c r="AG91" s="846"/>
      <c r="AH91" s="843">
        <v>2</v>
      </c>
      <c r="AI91" s="844"/>
      <c r="AJ91" s="845"/>
      <c r="AK91" s="1472">
        <v>21839</v>
      </c>
      <c r="AL91" s="654"/>
      <c r="AM91" s="654"/>
      <c r="AN91" s="654"/>
      <c r="AO91" s="654"/>
      <c r="AP91" s="654"/>
      <c r="AQ91" s="654"/>
      <c r="AR91" s="655"/>
      <c r="AS91" s="1472"/>
      <c r="AT91" s="654"/>
      <c r="AU91" s="654"/>
      <c r="AV91" s="654"/>
      <c r="AW91" s="654"/>
      <c r="AX91" s="654"/>
      <c r="AY91" s="654"/>
      <c r="AZ91" s="655"/>
      <c r="BA91" s="484">
        <f t="shared" si="3"/>
        <v>21839</v>
      </c>
      <c r="BB91" s="654"/>
      <c r="BC91" s="654"/>
      <c r="BD91" s="654"/>
      <c r="BE91" s="654"/>
      <c r="BF91" s="654"/>
      <c r="BG91" s="654"/>
      <c r="BH91" s="655"/>
      <c r="BI91" s="1495">
        <v>11219</v>
      </c>
      <c r="BJ91" s="654"/>
      <c r="BK91" s="654"/>
      <c r="BL91" s="654"/>
      <c r="BM91" s="654"/>
      <c r="BN91" s="654"/>
      <c r="BO91" s="654"/>
      <c r="BP91" s="654"/>
      <c r="BQ91" s="654"/>
      <c r="BR91" s="654"/>
      <c r="BS91" s="654"/>
      <c r="BT91" s="1495">
        <v>44709</v>
      </c>
      <c r="BU91" s="654"/>
      <c r="BV91" s="654"/>
      <c r="BW91" s="654"/>
      <c r="BX91" s="654"/>
      <c r="BY91" s="654"/>
      <c r="BZ91" s="654"/>
      <c r="CA91" s="654"/>
      <c r="CB91" s="654"/>
      <c r="CC91" s="654"/>
      <c r="CD91" s="654"/>
      <c r="CE91" s="1495">
        <v>21056</v>
      </c>
      <c r="CF91" s="654"/>
      <c r="CG91" s="654"/>
      <c r="CH91" s="654"/>
      <c r="CI91" s="654"/>
      <c r="CJ91" s="654"/>
      <c r="CK91" s="654"/>
      <c r="CL91" s="654"/>
      <c r="CM91" s="654"/>
      <c r="CN91" s="654"/>
      <c r="CO91" s="654"/>
      <c r="CP91" s="1495">
        <v>13220</v>
      </c>
      <c r="CQ91" s="654"/>
      <c r="CR91" s="654"/>
      <c r="CS91" s="654"/>
      <c r="CT91" s="654"/>
      <c r="CU91" s="654"/>
      <c r="CV91" s="654"/>
      <c r="CW91" s="654"/>
      <c r="CX91" s="654"/>
      <c r="CY91" s="654"/>
      <c r="CZ91" s="655"/>
      <c r="DA91" s="484">
        <f t="shared" si="2"/>
        <v>1970864</v>
      </c>
      <c r="DB91" s="485"/>
      <c r="DC91" s="485"/>
      <c r="DD91" s="485"/>
      <c r="DE91" s="485"/>
      <c r="DF91" s="485"/>
      <c r="DG91" s="485"/>
      <c r="DH91" s="485"/>
      <c r="DI91" s="485"/>
      <c r="DJ91" s="574"/>
    </row>
    <row r="92" spans="1:120" ht="15" customHeight="1" thickBot="1">
      <c r="A92" s="1537"/>
      <c r="B92" s="1549"/>
      <c r="C92" s="1549"/>
      <c r="D92" s="1549"/>
      <c r="E92" s="1549"/>
      <c r="F92" s="1539"/>
      <c r="G92" s="731"/>
      <c r="H92" s="732"/>
      <c r="I92" s="732"/>
      <c r="J92" s="732"/>
      <c r="K92" s="732"/>
      <c r="L92" s="732"/>
      <c r="M92" s="732"/>
      <c r="N92" s="732"/>
      <c r="O92" s="732"/>
      <c r="P92" s="732"/>
      <c r="Q92" s="732"/>
      <c r="R92" s="732"/>
      <c r="S92" s="732"/>
      <c r="T92" s="732"/>
      <c r="U92" s="732"/>
      <c r="V92" s="732"/>
      <c r="W92" s="732"/>
      <c r="X92" s="732"/>
      <c r="Y92" s="732"/>
      <c r="Z92" s="732"/>
      <c r="AA92" s="732"/>
      <c r="AB92" s="869"/>
      <c r="AC92" s="869"/>
      <c r="AD92" s="869"/>
      <c r="AE92" s="869"/>
      <c r="AF92" s="869"/>
      <c r="AG92" s="869"/>
      <c r="AH92" s="869"/>
      <c r="AI92" s="869"/>
      <c r="AJ92" s="869"/>
      <c r="AK92" s="734"/>
      <c r="AL92" s="735"/>
      <c r="AM92" s="735"/>
      <c r="AN92" s="735"/>
      <c r="AO92" s="735"/>
      <c r="AP92" s="735"/>
      <c r="AQ92" s="735"/>
      <c r="AR92" s="735"/>
      <c r="AS92" s="734"/>
      <c r="AT92" s="735"/>
      <c r="AU92" s="735"/>
      <c r="AV92" s="735"/>
      <c r="AW92" s="735"/>
      <c r="AX92" s="735"/>
      <c r="AY92" s="735"/>
      <c r="AZ92" s="735"/>
      <c r="BA92" s="734"/>
      <c r="BB92" s="735"/>
      <c r="BC92" s="735"/>
      <c r="BD92" s="735"/>
      <c r="BE92" s="735"/>
      <c r="BF92" s="735"/>
      <c r="BG92" s="735"/>
      <c r="BH92" s="735"/>
      <c r="BI92" s="870"/>
      <c r="BJ92" s="870"/>
      <c r="BK92" s="870"/>
      <c r="BL92" s="870"/>
      <c r="BM92" s="870"/>
      <c r="BN92" s="870"/>
      <c r="BO92" s="870"/>
      <c r="BP92" s="870"/>
      <c r="BQ92" s="870"/>
      <c r="BR92" s="870"/>
      <c r="BS92" s="870"/>
      <c r="BT92" s="143"/>
      <c r="BU92" s="143"/>
      <c r="BV92" s="143"/>
      <c r="BW92" s="143"/>
      <c r="BX92" s="143"/>
      <c r="BY92" s="143"/>
      <c r="BZ92" s="143"/>
      <c r="CA92" s="143"/>
      <c r="CB92" s="143"/>
      <c r="CC92" s="143"/>
      <c r="CD92" s="143"/>
      <c r="CE92" s="734"/>
      <c r="CF92" s="735"/>
      <c r="CG92" s="735"/>
      <c r="CH92" s="735"/>
      <c r="CI92" s="735"/>
      <c r="CJ92" s="735"/>
      <c r="CK92" s="735"/>
      <c r="CL92" s="735"/>
      <c r="CM92" s="735"/>
      <c r="CN92" s="735"/>
      <c r="CO92" s="735"/>
      <c r="CP92" s="734"/>
      <c r="CQ92" s="735"/>
      <c r="CR92" s="735"/>
      <c r="CS92" s="735"/>
      <c r="CT92" s="735"/>
      <c r="CU92" s="735"/>
      <c r="CV92" s="735"/>
      <c r="CW92" s="735"/>
      <c r="CX92" s="735"/>
      <c r="CY92" s="735"/>
      <c r="CZ92" s="735"/>
      <c r="DA92" s="734"/>
      <c r="DB92" s="735"/>
      <c r="DC92" s="735"/>
      <c r="DD92" s="735"/>
      <c r="DE92" s="735"/>
      <c r="DF92" s="735"/>
      <c r="DG92" s="735"/>
      <c r="DH92" s="735"/>
      <c r="DI92" s="735"/>
      <c r="DJ92" s="735"/>
      <c r="DK92" s="17"/>
      <c r="DL92" s="17"/>
      <c r="DM92" s="17"/>
      <c r="DN92" s="17"/>
      <c r="DO92" s="17"/>
      <c r="DP92" s="17"/>
    </row>
    <row r="93" spans="1:120" ht="15" customHeight="1">
      <c r="A93" s="1537"/>
      <c r="B93" s="1549"/>
      <c r="C93" s="1549"/>
      <c r="D93" s="1549"/>
      <c r="E93" s="1549"/>
      <c r="F93" s="1539"/>
      <c r="G93" s="246" t="s">
        <v>11</v>
      </c>
      <c r="H93" s="246"/>
      <c r="I93" s="246"/>
      <c r="J93" s="246"/>
      <c r="K93" s="246"/>
      <c r="L93" s="246"/>
      <c r="M93" s="246"/>
      <c r="N93" s="246"/>
      <c r="O93" s="246"/>
      <c r="P93" s="246"/>
      <c r="Q93" s="246"/>
      <c r="R93" s="246"/>
      <c r="S93" s="246"/>
      <c r="T93" s="246"/>
      <c r="U93" s="246"/>
      <c r="V93" s="246"/>
      <c r="W93" s="246"/>
      <c r="X93" s="246"/>
      <c r="Y93" s="246"/>
      <c r="Z93" s="246"/>
      <c r="AA93" s="513"/>
      <c r="AB93" s="840">
        <v>1</v>
      </c>
      <c r="AC93" s="841"/>
      <c r="AD93" s="842"/>
      <c r="AE93" s="849">
        <v>2</v>
      </c>
      <c r="AF93" s="841"/>
      <c r="AG93" s="842"/>
      <c r="AH93" s="849">
        <v>2</v>
      </c>
      <c r="AI93" s="841"/>
      <c r="AJ93" s="850"/>
      <c r="AK93" s="487">
        <f>SUM(AK81:AR83)</f>
        <v>8037</v>
      </c>
      <c r="AL93" s="658"/>
      <c r="AM93" s="658"/>
      <c r="AN93" s="658"/>
      <c r="AO93" s="658"/>
      <c r="AP93" s="658"/>
      <c r="AQ93" s="658"/>
      <c r="AR93" s="659"/>
      <c r="AS93" s="487">
        <f>SUM(AS81:AZ83)</f>
        <v>0</v>
      </c>
      <c r="AT93" s="658"/>
      <c r="AU93" s="658"/>
      <c r="AV93" s="658"/>
      <c r="AW93" s="658"/>
      <c r="AX93" s="658"/>
      <c r="AY93" s="658"/>
      <c r="AZ93" s="659"/>
      <c r="BA93" s="487">
        <f>SUM(AK93:AZ93)</f>
        <v>8037</v>
      </c>
      <c r="BB93" s="658"/>
      <c r="BC93" s="658"/>
      <c r="BD93" s="658"/>
      <c r="BE93" s="658"/>
      <c r="BF93" s="658"/>
      <c r="BG93" s="658"/>
      <c r="BH93" s="659"/>
      <c r="BI93" s="487">
        <f>SUM(BI81:BS83)</f>
        <v>1165981</v>
      </c>
      <c r="BJ93" s="488"/>
      <c r="BK93" s="488"/>
      <c r="BL93" s="488"/>
      <c r="BM93" s="488"/>
      <c r="BN93" s="488"/>
      <c r="BO93" s="488"/>
      <c r="BP93" s="488"/>
      <c r="BQ93" s="488"/>
      <c r="BR93" s="488"/>
      <c r="BS93" s="489"/>
      <c r="BT93" s="487">
        <f>SUM(BT81:CD83)</f>
        <v>64846</v>
      </c>
      <c r="BU93" s="488"/>
      <c r="BV93" s="488"/>
      <c r="BW93" s="488"/>
      <c r="BX93" s="488"/>
      <c r="BY93" s="488"/>
      <c r="BZ93" s="488"/>
      <c r="CA93" s="488"/>
      <c r="CB93" s="488"/>
      <c r="CC93" s="488"/>
      <c r="CD93" s="489"/>
      <c r="CE93" s="487">
        <f>SUM(CE81:CO83)</f>
        <v>7581</v>
      </c>
      <c r="CF93" s="658"/>
      <c r="CG93" s="658"/>
      <c r="CH93" s="658"/>
      <c r="CI93" s="658"/>
      <c r="CJ93" s="658"/>
      <c r="CK93" s="658"/>
      <c r="CL93" s="658"/>
      <c r="CM93" s="658"/>
      <c r="CN93" s="658"/>
      <c r="CO93" s="659"/>
      <c r="CP93" s="487">
        <f>SUM(CP81:CZ83)</f>
        <v>16032</v>
      </c>
      <c r="CQ93" s="658"/>
      <c r="CR93" s="658"/>
      <c r="CS93" s="658"/>
      <c r="CT93" s="658"/>
      <c r="CU93" s="658"/>
      <c r="CV93" s="658"/>
      <c r="CW93" s="658"/>
      <c r="CX93" s="658"/>
      <c r="CY93" s="658"/>
      <c r="CZ93" s="659"/>
      <c r="DA93" s="487">
        <f>SUM(CD25,CS25,BI59,BA93:CZ93)</f>
        <v>4508013</v>
      </c>
      <c r="DB93" s="488"/>
      <c r="DC93" s="488"/>
      <c r="DD93" s="488"/>
      <c r="DE93" s="488"/>
      <c r="DF93" s="488"/>
      <c r="DG93" s="488"/>
      <c r="DH93" s="488"/>
      <c r="DI93" s="488"/>
      <c r="DJ93" s="577"/>
    </row>
    <row r="94" spans="1:120" ht="15" customHeight="1">
      <c r="A94" s="1537"/>
      <c r="B94" s="1549"/>
      <c r="C94" s="1549"/>
      <c r="D94" s="1549"/>
      <c r="E94" s="1549"/>
      <c r="F94" s="1539"/>
      <c r="G94" s="246" t="s">
        <v>12</v>
      </c>
      <c r="H94" s="246"/>
      <c r="I94" s="246"/>
      <c r="J94" s="246"/>
      <c r="K94" s="246"/>
      <c r="L94" s="246"/>
      <c r="M94" s="246"/>
      <c r="N94" s="246"/>
      <c r="O94" s="246"/>
      <c r="P94" s="246"/>
      <c r="Q94" s="246"/>
      <c r="R94" s="246"/>
      <c r="S94" s="246"/>
      <c r="T94" s="246"/>
      <c r="U94" s="246"/>
      <c r="V94" s="246"/>
      <c r="W94" s="246"/>
      <c r="X94" s="246"/>
      <c r="Y94" s="246"/>
      <c r="Z94" s="246"/>
      <c r="AA94" s="513"/>
      <c r="AB94" s="818">
        <v>1</v>
      </c>
      <c r="AC94" s="819"/>
      <c r="AD94" s="820"/>
      <c r="AE94" s="821">
        <v>3</v>
      </c>
      <c r="AF94" s="819"/>
      <c r="AG94" s="820"/>
      <c r="AH94" s="821">
        <v>2</v>
      </c>
      <c r="AI94" s="819"/>
      <c r="AJ94" s="822"/>
      <c r="AK94" s="481">
        <f>SUM(AK84:AR87)</f>
        <v>11417</v>
      </c>
      <c r="AL94" s="660"/>
      <c r="AM94" s="660"/>
      <c r="AN94" s="660"/>
      <c r="AO94" s="660"/>
      <c r="AP94" s="660"/>
      <c r="AQ94" s="660"/>
      <c r="AR94" s="661"/>
      <c r="AS94" s="481">
        <f>SUM(AS84:AZ87)</f>
        <v>0</v>
      </c>
      <c r="AT94" s="660"/>
      <c r="AU94" s="660"/>
      <c r="AV94" s="660"/>
      <c r="AW94" s="660"/>
      <c r="AX94" s="660"/>
      <c r="AY94" s="660"/>
      <c r="AZ94" s="661"/>
      <c r="BA94" s="481">
        <f>SUM(AK94:AZ94)</f>
        <v>11417</v>
      </c>
      <c r="BB94" s="660"/>
      <c r="BC94" s="660"/>
      <c r="BD94" s="660"/>
      <c r="BE94" s="660"/>
      <c r="BF94" s="660"/>
      <c r="BG94" s="660"/>
      <c r="BH94" s="661"/>
      <c r="BI94" s="481">
        <f>SUM(BI84:BS87)</f>
        <v>61882</v>
      </c>
      <c r="BJ94" s="482"/>
      <c r="BK94" s="482"/>
      <c r="BL94" s="482"/>
      <c r="BM94" s="482"/>
      <c r="BN94" s="482"/>
      <c r="BO94" s="482"/>
      <c r="BP94" s="482"/>
      <c r="BQ94" s="482"/>
      <c r="BR94" s="482"/>
      <c r="BS94" s="483"/>
      <c r="BT94" s="481">
        <f>SUM(BT84:CD87)</f>
        <v>18033</v>
      </c>
      <c r="BU94" s="482"/>
      <c r="BV94" s="482"/>
      <c r="BW94" s="482"/>
      <c r="BX94" s="482"/>
      <c r="BY94" s="482"/>
      <c r="BZ94" s="482"/>
      <c r="CA94" s="482"/>
      <c r="CB94" s="482"/>
      <c r="CC94" s="482"/>
      <c r="CD94" s="483"/>
      <c r="CE94" s="481">
        <f>SUM(CE84:CO87)</f>
        <v>5660</v>
      </c>
      <c r="CF94" s="660"/>
      <c r="CG94" s="660"/>
      <c r="CH94" s="660"/>
      <c r="CI94" s="660"/>
      <c r="CJ94" s="660"/>
      <c r="CK94" s="660"/>
      <c r="CL94" s="660"/>
      <c r="CM94" s="660"/>
      <c r="CN94" s="660"/>
      <c r="CO94" s="661"/>
      <c r="CP94" s="481">
        <f>SUM(CP84:CZ87)</f>
        <v>25591</v>
      </c>
      <c r="CQ94" s="660"/>
      <c r="CR94" s="660"/>
      <c r="CS94" s="660"/>
      <c r="CT94" s="660"/>
      <c r="CU94" s="660"/>
      <c r="CV94" s="660"/>
      <c r="CW94" s="660"/>
      <c r="CX94" s="660"/>
      <c r="CY94" s="660"/>
      <c r="CZ94" s="661"/>
      <c r="DA94" s="481">
        <f>SUM(CD26,CS26,BI60,BA94:CZ94)</f>
        <v>1852083</v>
      </c>
      <c r="DB94" s="482"/>
      <c r="DC94" s="482"/>
      <c r="DD94" s="482"/>
      <c r="DE94" s="482"/>
      <c r="DF94" s="482"/>
      <c r="DG94" s="482"/>
      <c r="DH94" s="482"/>
      <c r="DI94" s="482"/>
      <c r="DJ94" s="545"/>
    </row>
    <row r="95" spans="1:120" ht="15" customHeight="1">
      <c r="A95" s="1537"/>
      <c r="B95" s="1549"/>
      <c r="C95" s="1549"/>
      <c r="D95" s="1549"/>
      <c r="E95" s="1549"/>
      <c r="F95" s="1539"/>
      <c r="G95" s="245" t="s">
        <v>9</v>
      </c>
      <c r="H95" s="246"/>
      <c r="I95" s="246"/>
      <c r="J95" s="246"/>
      <c r="K95" s="246"/>
      <c r="L95" s="246"/>
      <c r="M95" s="246"/>
      <c r="N95" s="246"/>
      <c r="O95" s="246"/>
      <c r="P95" s="246"/>
      <c r="Q95" s="246"/>
      <c r="R95" s="246"/>
      <c r="S95" s="246"/>
      <c r="T95" s="246"/>
      <c r="U95" s="246"/>
      <c r="V95" s="246"/>
      <c r="W95" s="246"/>
      <c r="X95" s="246"/>
      <c r="Y95" s="246"/>
      <c r="Z95" s="246"/>
      <c r="AA95" s="513"/>
      <c r="AB95" s="818">
        <v>1</v>
      </c>
      <c r="AC95" s="819"/>
      <c r="AD95" s="820"/>
      <c r="AE95" s="821">
        <v>4</v>
      </c>
      <c r="AF95" s="819"/>
      <c r="AG95" s="820"/>
      <c r="AH95" s="821">
        <v>2</v>
      </c>
      <c r="AI95" s="819"/>
      <c r="AJ95" s="822"/>
      <c r="AK95" s="481">
        <f>AK88</f>
        <v>7546</v>
      </c>
      <c r="AL95" s="660"/>
      <c r="AM95" s="660"/>
      <c r="AN95" s="660"/>
      <c r="AO95" s="660"/>
      <c r="AP95" s="660"/>
      <c r="AQ95" s="660"/>
      <c r="AR95" s="661"/>
      <c r="AS95" s="481">
        <f>AS88</f>
        <v>0</v>
      </c>
      <c r="AT95" s="660"/>
      <c r="AU95" s="660"/>
      <c r="AV95" s="660"/>
      <c r="AW95" s="660"/>
      <c r="AX95" s="660"/>
      <c r="AY95" s="660"/>
      <c r="AZ95" s="661"/>
      <c r="BA95" s="481">
        <f>SUM(AK95:AZ95)</f>
        <v>7546</v>
      </c>
      <c r="BB95" s="660"/>
      <c r="BC95" s="660"/>
      <c r="BD95" s="660"/>
      <c r="BE95" s="660"/>
      <c r="BF95" s="660"/>
      <c r="BG95" s="660"/>
      <c r="BH95" s="661"/>
      <c r="BI95" s="481">
        <f>BI88</f>
        <v>0</v>
      </c>
      <c r="BJ95" s="482"/>
      <c r="BK95" s="482"/>
      <c r="BL95" s="482"/>
      <c r="BM95" s="482"/>
      <c r="BN95" s="482"/>
      <c r="BO95" s="482"/>
      <c r="BP95" s="482"/>
      <c r="BQ95" s="482"/>
      <c r="BR95" s="482"/>
      <c r="BS95" s="483"/>
      <c r="BT95" s="481">
        <f>BT88</f>
        <v>11280</v>
      </c>
      <c r="BU95" s="482"/>
      <c r="BV95" s="482"/>
      <c r="BW95" s="482"/>
      <c r="BX95" s="482"/>
      <c r="BY95" s="482"/>
      <c r="BZ95" s="482"/>
      <c r="CA95" s="482"/>
      <c r="CB95" s="482"/>
      <c r="CC95" s="482"/>
      <c r="CD95" s="483"/>
      <c r="CE95" s="481">
        <f>CE88</f>
        <v>3038</v>
      </c>
      <c r="CF95" s="660"/>
      <c r="CG95" s="660"/>
      <c r="CH95" s="660"/>
      <c r="CI95" s="660"/>
      <c r="CJ95" s="660"/>
      <c r="CK95" s="660"/>
      <c r="CL95" s="660"/>
      <c r="CM95" s="660"/>
      <c r="CN95" s="660"/>
      <c r="CO95" s="661"/>
      <c r="CP95" s="481">
        <f>CP88</f>
        <v>0</v>
      </c>
      <c r="CQ95" s="660"/>
      <c r="CR95" s="660"/>
      <c r="CS95" s="660"/>
      <c r="CT95" s="660"/>
      <c r="CU95" s="660"/>
      <c r="CV95" s="660"/>
      <c r="CW95" s="660"/>
      <c r="CX95" s="660"/>
      <c r="CY95" s="660"/>
      <c r="CZ95" s="661"/>
      <c r="DA95" s="815">
        <f>SUM(CD27,CS27,BI61,BA95:CZ95)</f>
        <v>427292</v>
      </c>
      <c r="DB95" s="816"/>
      <c r="DC95" s="816"/>
      <c r="DD95" s="816"/>
      <c r="DE95" s="816"/>
      <c r="DF95" s="816"/>
      <c r="DG95" s="816"/>
      <c r="DH95" s="816"/>
      <c r="DI95" s="816"/>
      <c r="DJ95" s="817"/>
    </row>
    <row r="96" spans="1:120" ht="15" customHeight="1" thickBot="1">
      <c r="A96" s="559"/>
      <c r="B96" s="553"/>
      <c r="C96" s="553"/>
      <c r="D96" s="553"/>
      <c r="E96" s="553"/>
      <c r="F96" s="560"/>
      <c r="G96" s="245" t="s">
        <v>10</v>
      </c>
      <c r="H96" s="246"/>
      <c r="I96" s="246"/>
      <c r="J96" s="246"/>
      <c r="K96" s="246"/>
      <c r="L96" s="246"/>
      <c r="M96" s="246"/>
      <c r="N96" s="246"/>
      <c r="O96" s="246"/>
      <c r="P96" s="246"/>
      <c r="Q96" s="246"/>
      <c r="R96" s="246"/>
      <c r="S96" s="246"/>
      <c r="T96" s="246"/>
      <c r="U96" s="246"/>
      <c r="V96" s="246"/>
      <c r="W96" s="246"/>
      <c r="X96" s="246"/>
      <c r="Y96" s="246"/>
      <c r="Z96" s="246"/>
      <c r="AA96" s="513"/>
      <c r="AB96" s="848">
        <v>1</v>
      </c>
      <c r="AC96" s="844"/>
      <c r="AD96" s="846"/>
      <c r="AE96" s="843">
        <v>5</v>
      </c>
      <c r="AF96" s="844"/>
      <c r="AG96" s="846"/>
      <c r="AH96" s="843">
        <v>2</v>
      </c>
      <c r="AI96" s="844"/>
      <c r="AJ96" s="845"/>
      <c r="AK96" s="484">
        <f>AK89</f>
        <v>7961</v>
      </c>
      <c r="AL96" s="654"/>
      <c r="AM96" s="654"/>
      <c r="AN96" s="654"/>
      <c r="AO96" s="654"/>
      <c r="AP96" s="654"/>
      <c r="AQ96" s="654"/>
      <c r="AR96" s="655"/>
      <c r="AS96" s="484">
        <f>AS89</f>
        <v>0</v>
      </c>
      <c r="AT96" s="654"/>
      <c r="AU96" s="654"/>
      <c r="AV96" s="654"/>
      <c r="AW96" s="654"/>
      <c r="AX96" s="654"/>
      <c r="AY96" s="654"/>
      <c r="AZ96" s="655"/>
      <c r="BA96" s="484">
        <f>SUM(AK96:AZ96)</f>
        <v>7961</v>
      </c>
      <c r="BB96" s="654"/>
      <c r="BC96" s="654"/>
      <c r="BD96" s="654"/>
      <c r="BE96" s="654"/>
      <c r="BF96" s="654"/>
      <c r="BG96" s="654"/>
      <c r="BH96" s="655"/>
      <c r="BI96" s="484">
        <f>BI89</f>
        <v>3390261</v>
      </c>
      <c r="BJ96" s="485"/>
      <c r="BK96" s="485"/>
      <c r="BL96" s="485"/>
      <c r="BM96" s="485"/>
      <c r="BN96" s="485"/>
      <c r="BO96" s="485"/>
      <c r="BP96" s="485"/>
      <c r="BQ96" s="485"/>
      <c r="BR96" s="485"/>
      <c r="BS96" s="486"/>
      <c r="BT96" s="484">
        <f>BT89</f>
        <v>26292</v>
      </c>
      <c r="BU96" s="485"/>
      <c r="BV96" s="485"/>
      <c r="BW96" s="485"/>
      <c r="BX96" s="485"/>
      <c r="BY96" s="485"/>
      <c r="BZ96" s="485"/>
      <c r="CA96" s="485"/>
      <c r="CB96" s="485"/>
      <c r="CC96" s="485"/>
      <c r="CD96" s="486"/>
      <c r="CE96" s="484">
        <f>CE89</f>
        <v>18376</v>
      </c>
      <c r="CF96" s="654"/>
      <c r="CG96" s="654"/>
      <c r="CH96" s="654"/>
      <c r="CI96" s="654"/>
      <c r="CJ96" s="654"/>
      <c r="CK96" s="654"/>
      <c r="CL96" s="654"/>
      <c r="CM96" s="654"/>
      <c r="CN96" s="654"/>
      <c r="CO96" s="655"/>
      <c r="CP96" s="484">
        <f>CP89</f>
        <v>0</v>
      </c>
      <c r="CQ96" s="654"/>
      <c r="CR96" s="654"/>
      <c r="CS96" s="654"/>
      <c r="CT96" s="654"/>
      <c r="CU96" s="654"/>
      <c r="CV96" s="654"/>
      <c r="CW96" s="654"/>
      <c r="CX96" s="654"/>
      <c r="CY96" s="654"/>
      <c r="CZ96" s="655"/>
      <c r="DA96" s="484">
        <f>SUM(CD28,CS28,BI62,BA96:CZ96)</f>
        <v>5485983</v>
      </c>
      <c r="DB96" s="485"/>
      <c r="DC96" s="485"/>
      <c r="DD96" s="485"/>
      <c r="DE96" s="485"/>
      <c r="DF96" s="485"/>
      <c r="DG96" s="485"/>
      <c r="DH96" s="485"/>
      <c r="DI96" s="485"/>
      <c r="DJ96" s="574"/>
    </row>
    <row r="97" spans="1:135" ht="12.75" customHeight="1" thickBot="1">
      <c r="M97" s="16"/>
      <c r="R97" s="16"/>
      <c r="U97" s="17"/>
      <c r="V97" s="17"/>
      <c r="W97" s="17"/>
      <c r="AB97" s="147"/>
      <c r="AC97" s="147"/>
      <c r="AD97" s="147"/>
      <c r="AE97" s="147"/>
      <c r="AF97" s="147"/>
      <c r="AG97" s="147"/>
      <c r="AH97" s="147"/>
      <c r="DA97" s="16"/>
      <c r="DF97" s="16"/>
    </row>
    <row r="98" spans="1:135" ht="15" customHeight="1">
      <c r="A98" s="433" t="s">
        <v>14</v>
      </c>
      <c r="B98" s="1535"/>
      <c r="C98" s="1535"/>
      <c r="D98" s="434" t="s">
        <v>717</v>
      </c>
      <c r="E98" s="1535"/>
      <c r="F98" s="1536"/>
      <c r="G98" s="245" t="s">
        <v>858</v>
      </c>
      <c r="H98" s="246"/>
      <c r="I98" s="246"/>
      <c r="J98" s="246"/>
      <c r="K98" s="246"/>
      <c r="L98" s="246"/>
      <c r="M98" s="246"/>
      <c r="N98" s="246"/>
      <c r="O98" s="246"/>
      <c r="P98" s="246"/>
      <c r="Q98" s="246"/>
      <c r="R98" s="246"/>
      <c r="S98" s="246"/>
      <c r="T98" s="246"/>
      <c r="U98" s="246"/>
      <c r="V98" s="246"/>
      <c r="W98" s="246"/>
      <c r="X98" s="246"/>
      <c r="Y98" s="246"/>
      <c r="Z98" s="246"/>
      <c r="AA98" s="513"/>
      <c r="AB98" s="840">
        <v>1</v>
      </c>
      <c r="AC98" s="841"/>
      <c r="AD98" s="842"/>
      <c r="AE98" s="849">
        <v>6</v>
      </c>
      <c r="AF98" s="841"/>
      <c r="AG98" s="842"/>
      <c r="AH98" s="849">
        <v>2</v>
      </c>
      <c r="AI98" s="841"/>
      <c r="AJ98" s="850"/>
      <c r="AK98" s="1483">
        <v>19454</v>
      </c>
      <c r="AL98" s="658"/>
      <c r="AM98" s="658"/>
      <c r="AN98" s="658"/>
      <c r="AO98" s="658"/>
      <c r="AP98" s="658"/>
      <c r="AQ98" s="658"/>
      <c r="AR98" s="659"/>
      <c r="AS98" s="1483"/>
      <c r="AT98" s="658"/>
      <c r="AU98" s="658"/>
      <c r="AV98" s="658"/>
      <c r="AW98" s="658"/>
      <c r="AX98" s="658"/>
      <c r="AY98" s="658"/>
      <c r="AZ98" s="659"/>
      <c r="BA98" s="487">
        <f>SUM(AK98:AZ98)</f>
        <v>19454</v>
      </c>
      <c r="BB98" s="658"/>
      <c r="BC98" s="658"/>
      <c r="BD98" s="658"/>
      <c r="BE98" s="658"/>
      <c r="BF98" s="658"/>
      <c r="BG98" s="658"/>
      <c r="BH98" s="659"/>
      <c r="BI98" s="1483">
        <v>1227863</v>
      </c>
      <c r="BJ98" s="658"/>
      <c r="BK98" s="658"/>
      <c r="BL98" s="658"/>
      <c r="BM98" s="658"/>
      <c r="BN98" s="658"/>
      <c r="BO98" s="658"/>
      <c r="BP98" s="658"/>
      <c r="BQ98" s="658"/>
      <c r="BR98" s="658"/>
      <c r="BS98" s="659"/>
      <c r="BT98" s="1483">
        <v>82879</v>
      </c>
      <c r="BU98" s="658"/>
      <c r="BV98" s="658"/>
      <c r="BW98" s="658"/>
      <c r="BX98" s="658"/>
      <c r="BY98" s="658"/>
      <c r="BZ98" s="658"/>
      <c r="CA98" s="658"/>
      <c r="CB98" s="658"/>
      <c r="CC98" s="658"/>
      <c r="CD98" s="659"/>
      <c r="CE98" s="1483">
        <v>13241</v>
      </c>
      <c r="CF98" s="658"/>
      <c r="CG98" s="658"/>
      <c r="CH98" s="658"/>
      <c r="CI98" s="658"/>
      <c r="CJ98" s="658"/>
      <c r="CK98" s="658"/>
      <c r="CL98" s="658"/>
      <c r="CM98" s="658"/>
      <c r="CN98" s="658"/>
      <c r="CO98" s="659"/>
      <c r="CP98" s="1483">
        <v>41623</v>
      </c>
      <c r="CQ98" s="658"/>
      <c r="CR98" s="658"/>
      <c r="CS98" s="658"/>
      <c r="CT98" s="658"/>
      <c r="CU98" s="658"/>
      <c r="CV98" s="658"/>
      <c r="CW98" s="658"/>
      <c r="CX98" s="658"/>
      <c r="CY98" s="658"/>
      <c r="CZ98" s="659"/>
      <c r="DA98" s="487">
        <f>SUM(CD30,CS30,BI64,BA98:CZ98)</f>
        <v>6360096</v>
      </c>
      <c r="DB98" s="488"/>
      <c r="DC98" s="488"/>
      <c r="DD98" s="488"/>
      <c r="DE98" s="488"/>
      <c r="DF98" s="488"/>
      <c r="DG98" s="488"/>
      <c r="DH98" s="488"/>
      <c r="DI98" s="488"/>
      <c r="DJ98" s="577"/>
    </row>
    <row r="99" spans="1:135" ht="15" customHeight="1">
      <c r="A99" s="548"/>
      <c r="B99" s="1549"/>
      <c r="C99" s="1549"/>
      <c r="D99" s="551"/>
      <c r="E99" s="1549"/>
      <c r="F99" s="1539"/>
      <c r="G99" s="505" t="s">
        <v>317</v>
      </c>
      <c r="H99" s="506"/>
      <c r="I99" s="506"/>
      <c r="J99" s="506"/>
      <c r="K99" s="506"/>
      <c r="L99" s="506"/>
      <c r="M99" s="506"/>
      <c r="N99" s="506"/>
      <c r="O99" s="506"/>
      <c r="P99" s="506"/>
      <c r="Q99" s="506"/>
      <c r="R99" s="506"/>
      <c r="S99" s="506"/>
      <c r="T99" s="506"/>
      <c r="U99" s="506"/>
      <c r="V99" s="506"/>
      <c r="W99" s="506"/>
      <c r="X99" s="506"/>
      <c r="Y99" s="506"/>
      <c r="Z99" s="506"/>
      <c r="AA99" s="507"/>
      <c r="AB99" s="818">
        <v>1</v>
      </c>
      <c r="AC99" s="819"/>
      <c r="AD99" s="820"/>
      <c r="AE99" s="821">
        <v>7</v>
      </c>
      <c r="AF99" s="819"/>
      <c r="AG99" s="820"/>
      <c r="AH99" s="821">
        <v>2</v>
      </c>
      <c r="AI99" s="819"/>
      <c r="AJ99" s="822"/>
      <c r="AK99" s="1518">
        <v>7546</v>
      </c>
      <c r="AL99" s="660"/>
      <c r="AM99" s="660"/>
      <c r="AN99" s="660"/>
      <c r="AO99" s="660"/>
      <c r="AP99" s="660"/>
      <c r="AQ99" s="660"/>
      <c r="AR99" s="661"/>
      <c r="AS99" s="1518"/>
      <c r="AT99" s="660"/>
      <c r="AU99" s="660"/>
      <c r="AV99" s="660"/>
      <c r="AW99" s="660"/>
      <c r="AX99" s="660"/>
      <c r="AY99" s="660"/>
      <c r="AZ99" s="661"/>
      <c r="BA99" s="481">
        <f>SUM(AK99:AZ99)</f>
        <v>7546</v>
      </c>
      <c r="BB99" s="660"/>
      <c r="BC99" s="660"/>
      <c r="BD99" s="660"/>
      <c r="BE99" s="660"/>
      <c r="BF99" s="660"/>
      <c r="BG99" s="660"/>
      <c r="BH99" s="661"/>
      <c r="BI99" s="1487"/>
      <c r="BJ99" s="660"/>
      <c r="BK99" s="660"/>
      <c r="BL99" s="660"/>
      <c r="BM99" s="660"/>
      <c r="BN99" s="660"/>
      <c r="BO99" s="660"/>
      <c r="BP99" s="660"/>
      <c r="BQ99" s="660"/>
      <c r="BR99" s="660"/>
      <c r="BS99" s="661"/>
      <c r="BT99" s="1487">
        <v>11280</v>
      </c>
      <c r="BU99" s="660"/>
      <c r="BV99" s="660"/>
      <c r="BW99" s="660"/>
      <c r="BX99" s="660"/>
      <c r="BY99" s="660"/>
      <c r="BZ99" s="660"/>
      <c r="CA99" s="660"/>
      <c r="CB99" s="660"/>
      <c r="CC99" s="660"/>
      <c r="CD99" s="661"/>
      <c r="CE99" s="1487">
        <v>3038</v>
      </c>
      <c r="CF99" s="660"/>
      <c r="CG99" s="660"/>
      <c r="CH99" s="660"/>
      <c r="CI99" s="660"/>
      <c r="CJ99" s="660"/>
      <c r="CK99" s="660"/>
      <c r="CL99" s="660"/>
      <c r="CM99" s="660"/>
      <c r="CN99" s="660"/>
      <c r="CO99" s="661"/>
      <c r="CP99" s="1487"/>
      <c r="CQ99" s="660"/>
      <c r="CR99" s="660"/>
      <c r="CS99" s="660"/>
      <c r="CT99" s="660"/>
      <c r="CU99" s="660"/>
      <c r="CV99" s="660"/>
      <c r="CW99" s="660"/>
      <c r="CX99" s="660"/>
      <c r="CY99" s="660"/>
      <c r="CZ99" s="661"/>
      <c r="DA99" s="481">
        <f>SUM(CD31,CS31,BI65,BA99:CZ99)</f>
        <v>427292</v>
      </c>
      <c r="DB99" s="482"/>
      <c r="DC99" s="482"/>
      <c r="DD99" s="482"/>
      <c r="DE99" s="482"/>
      <c r="DF99" s="482"/>
      <c r="DG99" s="482"/>
      <c r="DH99" s="482"/>
      <c r="DI99" s="482"/>
      <c r="DJ99" s="545"/>
    </row>
    <row r="100" spans="1:135" ht="15" customHeight="1">
      <c r="A100" s="1537"/>
      <c r="B100" s="1549"/>
      <c r="C100" s="1549"/>
      <c r="D100" s="1538"/>
      <c r="E100" s="1538"/>
      <c r="F100" s="1539"/>
      <c r="G100" s="731" t="s">
        <v>333</v>
      </c>
      <c r="H100" s="732"/>
      <c r="I100" s="732"/>
      <c r="J100" s="732"/>
      <c r="K100" s="732"/>
      <c r="L100" s="732"/>
      <c r="M100" s="732"/>
      <c r="N100" s="732"/>
      <c r="O100" s="732"/>
      <c r="P100" s="732"/>
      <c r="Q100" s="732"/>
      <c r="R100" s="732"/>
      <c r="S100" s="732"/>
      <c r="T100" s="732"/>
      <c r="U100" s="732"/>
      <c r="V100" s="732"/>
      <c r="W100" s="732"/>
      <c r="X100" s="732"/>
      <c r="Y100" s="732"/>
      <c r="Z100" s="732"/>
      <c r="AA100" s="732"/>
      <c r="AB100" s="818">
        <v>1</v>
      </c>
      <c r="AC100" s="819"/>
      <c r="AD100" s="820"/>
      <c r="AE100" s="821">
        <v>8</v>
      </c>
      <c r="AF100" s="819"/>
      <c r="AG100" s="820"/>
      <c r="AH100" s="821">
        <v>2</v>
      </c>
      <c r="AI100" s="819"/>
      <c r="AJ100" s="822"/>
      <c r="AK100" s="1518">
        <v>7961</v>
      </c>
      <c r="AL100" s="660"/>
      <c r="AM100" s="660"/>
      <c r="AN100" s="660"/>
      <c r="AO100" s="660"/>
      <c r="AP100" s="660"/>
      <c r="AQ100" s="660"/>
      <c r="AR100" s="661"/>
      <c r="AS100" s="1518"/>
      <c r="AT100" s="660"/>
      <c r="AU100" s="660"/>
      <c r="AV100" s="660"/>
      <c r="AW100" s="660"/>
      <c r="AX100" s="660"/>
      <c r="AY100" s="660"/>
      <c r="AZ100" s="661"/>
      <c r="BA100" s="481">
        <f>SUM(AK100:AZ100)</f>
        <v>7961</v>
      </c>
      <c r="BB100" s="660"/>
      <c r="BC100" s="660"/>
      <c r="BD100" s="660"/>
      <c r="BE100" s="660"/>
      <c r="BF100" s="660"/>
      <c r="BG100" s="660"/>
      <c r="BH100" s="661"/>
      <c r="BI100" s="1487">
        <v>3390261</v>
      </c>
      <c r="BJ100" s="660"/>
      <c r="BK100" s="660"/>
      <c r="BL100" s="660"/>
      <c r="BM100" s="660"/>
      <c r="BN100" s="660"/>
      <c r="BO100" s="660"/>
      <c r="BP100" s="660"/>
      <c r="BQ100" s="660"/>
      <c r="BR100" s="660"/>
      <c r="BS100" s="661"/>
      <c r="BT100" s="1487">
        <v>26292</v>
      </c>
      <c r="BU100" s="660"/>
      <c r="BV100" s="660"/>
      <c r="BW100" s="660"/>
      <c r="BX100" s="660"/>
      <c r="BY100" s="660"/>
      <c r="BZ100" s="660"/>
      <c r="CA100" s="660"/>
      <c r="CB100" s="660"/>
      <c r="CC100" s="660"/>
      <c r="CD100" s="661"/>
      <c r="CE100" s="1487">
        <v>18376</v>
      </c>
      <c r="CF100" s="660"/>
      <c r="CG100" s="660"/>
      <c r="CH100" s="660"/>
      <c r="CI100" s="660"/>
      <c r="CJ100" s="660"/>
      <c r="CK100" s="660"/>
      <c r="CL100" s="660"/>
      <c r="CM100" s="660"/>
      <c r="CN100" s="660"/>
      <c r="CO100" s="661"/>
      <c r="CP100" s="1487"/>
      <c r="CQ100" s="660"/>
      <c r="CR100" s="660"/>
      <c r="CS100" s="660"/>
      <c r="CT100" s="660"/>
      <c r="CU100" s="660"/>
      <c r="CV100" s="660"/>
      <c r="CW100" s="660"/>
      <c r="CX100" s="660"/>
      <c r="CY100" s="660"/>
      <c r="CZ100" s="661"/>
      <c r="DA100" s="481">
        <f>SUM(CD32,CS32,BI66,BA100:CZ100)</f>
        <v>5485983</v>
      </c>
      <c r="DB100" s="482"/>
      <c r="DC100" s="482"/>
      <c r="DD100" s="482"/>
      <c r="DE100" s="482"/>
      <c r="DF100" s="482"/>
      <c r="DG100" s="482"/>
      <c r="DH100" s="482"/>
      <c r="DI100" s="482"/>
      <c r="DJ100" s="545"/>
    </row>
    <row r="101" spans="1:135" s="17" customFormat="1" ht="15" customHeight="1" thickBot="1">
      <c r="A101" s="436"/>
      <c r="B101" s="1541"/>
      <c r="C101" s="1541"/>
      <c r="D101" s="553"/>
      <c r="E101" s="553"/>
      <c r="F101" s="560"/>
      <c r="G101" s="245" t="s">
        <v>378</v>
      </c>
      <c r="H101" s="1477"/>
      <c r="I101" s="1477"/>
      <c r="J101" s="1477"/>
      <c r="K101" s="1477"/>
      <c r="L101" s="1477"/>
      <c r="M101" s="1477"/>
      <c r="N101" s="1477"/>
      <c r="O101" s="1477"/>
      <c r="P101" s="1477"/>
      <c r="Q101" s="1477"/>
      <c r="R101" s="1477"/>
      <c r="S101" s="1477"/>
      <c r="T101" s="1477"/>
      <c r="U101" s="1477"/>
      <c r="V101" s="1477"/>
      <c r="W101" s="1477"/>
      <c r="X101" s="1477"/>
      <c r="Y101" s="1477"/>
      <c r="Z101" s="1477"/>
      <c r="AA101" s="1543"/>
      <c r="AB101" s="848">
        <v>1</v>
      </c>
      <c r="AC101" s="844"/>
      <c r="AD101" s="846"/>
      <c r="AE101" s="843">
        <v>9</v>
      </c>
      <c r="AF101" s="844"/>
      <c r="AG101" s="846"/>
      <c r="AH101" s="843">
        <v>2</v>
      </c>
      <c r="AI101" s="844"/>
      <c r="AJ101" s="845"/>
      <c r="AK101" s="484">
        <f>SUM(AK98:AR100)</f>
        <v>34961</v>
      </c>
      <c r="AL101" s="654"/>
      <c r="AM101" s="654"/>
      <c r="AN101" s="654"/>
      <c r="AO101" s="654"/>
      <c r="AP101" s="654"/>
      <c r="AQ101" s="654"/>
      <c r="AR101" s="655"/>
      <c r="AS101" s="484">
        <f>SUM(AS98:AZ100)</f>
        <v>0</v>
      </c>
      <c r="AT101" s="654"/>
      <c r="AU101" s="654"/>
      <c r="AV101" s="654"/>
      <c r="AW101" s="654"/>
      <c r="AX101" s="654"/>
      <c r="AY101" s="654"/>
      <c r="AZ101" s="655"/>
      <c r="BA101" s="484">
        <f>SUM(AK101:AZ101)</f>
        <v>34961</v>
      </c>
      <c r="BB101" s="654"/>
      <c r="BC101" s="654"/>
      <c r="BD101" s="654"/>
      <c r="BE101" s="654"/>
      <c r="BF101" s="654"/>
      <c r="BG101" s="654"/>
      <c r="BH101" s="655"/>
      <c r="BI101" s="484">
        <f>SUM(BI98:BS100)</f>
        <v>4618124</v>
      </c>
      <c r="BJ101" s="485"/>
      <c r="BK101" s="485"/>
      <c r="BL101" s="485"/>
      <c r="BM101" s="485"/>
      <c r="BN101" s="485"/>
      <c r="BO101" s="485"/>
      <c r="BP101" s="485"/>
      <c r="BQ101" s="485"/>
      <c r="BR101" s="485"/>
      <c r="BS101" s="486"/>
      <c r="BT101" s="484">
        <f>SUM(BT98:CD100)</f>
        <v>120451</v>
      </c>
      <c r="BU101" s="485"/>
      <c r="BV101" s="485"/>
      <c r="BW101" s="485"/>
      <c r="BX101" s="485"/>
      <c r="BY101" s="485"/>
      <c r="BZ101" s="485"/>
      <c r="CA101" s="485"/>
      <c r="CB101" s="485"/>
      <c r="CC101" s="485"/>
      <c r="CD101" s="486"/>
      <c r="CE101" s="484">
        <f>SUM(CE98:CO100)</f>
        <v>34655</v>
      </c>
      <c r="CF101" s="654"/>
      <c r="CG101" s="654"/>
      <c r="CH101" s="654"/>
      <c r="CI101" s="654"/>
      <c r="CJ101" s="654"/>
      <c r="CK101" s="654"/>
      <c r="CL101" s="654"/>
      <c r="CM101" s="654"/>
      <c r="CN101" s="654"/>
      <c r="CO101" s="655"/>
      <c r="CP101" s="484">
        <f>SUM(CP98:CZ100)</f>
        <v>41623</v>
      </c>
      <c r="CQ101" s="654"/>
      <c r="CR101" s="654"/>
      <c r="CS101" s="654"/>
      <c r="CT101" s="654"/>
      <c r="CU101" s="654"/>
      <c r="CV101" s="654"/>
      <c r="CW101" s="654"/>
      <c r="CX101" s="654"/>
      <c r="CY101" s="654"/>
      <c r="CZ101" s="655"/>
      <c r="DA101" s="484">
        <f>SUM(CD33,CS33,BI67,BA101:CZ101)</f>
        <v>12273371</v>
      </c>
      <c r="DB101" s="485"/>
      <c r="DC101" s="485"/>
      <c r="DD101" s="485"/>
      <c r="DE101" s="485"/>
      <c r="DF101" s="485"/>
      <c r="DG101" s="485"/>
      <c r="DH101" s="485"/>
      <c r="DI101" s="485"/>
      <c r="DJ101" s="574"/>
      <c r="DK101" s="16"/>
      <c r="DL101" s="16"/>
      <c r="DM101" s="16"/>
      <c r="DN101" s="16"/>
      <c r="DO101" s="16"/>
      <c r="DP101" s="16"/>
      <c r="DQ101" s="16"/>
      <c r="DR101" s="16"/>
      <c r="DS101" s="16"/>
      <c r="DU101" s="16"/>
      <c r="DV101" s="16"/>
    </row>
    <row r="102" spans="1:135" s="17" customFormat="1" ht="15" customHeight="1">
      <c r="A102" s="36"/>
      <c r="B102" s="1544"/>
      <c r="C102" s="1544"/>
      <c r="D102" s="40"/>
      <c r="E102" s="40"/>
      <c r="F102" s="40"/>
      <c r="G102" s="137"/>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02"/>
      <c r="AC102" s="102"/>
      <c r="AD102" s="102"/>
      <c r="AE102" s="102"/>
      <c r="AF102" s="145"/>
      <c r="AG102" s="145"/>
      <c r="AH102" s="145"/>
      <c r="AI102" s="145"/>
      <c r="AJ102" s="145"/>
      <c r="AK102" s="143"/>
      <c r="AL102" s="144"/>
      <c r="AM102" s="144"/>
      <c r="AN102" s="144"/>
      <c r="AO102" s="144"/>
      <c r="AP102" s="144"/>
      <c r="AQ102" s="144"/>
      <c r="AR102" s="144"/>
      <c r="AS102" s="143"/>
      <c r="AT102" s="144"/>
      <c r="AU102" s="144"/>
      <c r="AV102" s="144"/>
      <c r="AW102" s="144"/>
      <c r="AX102" s="144"/>
      <c r="AY102" s="144"/>
      <c r="AZ102" s="144"/>
      <c r="BA102" s="143"/>
      <c r="BB102" s="144"/>
      <c r="BC102" s="144"/>
      <c r="BD102" s="144"/>
      <c r="BE102" s="144"/>
      <c r="BF102" s="144"/>
      <c r="BG102" s="144"/>
      <c r="BH102" s="144"/>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5"/>
      <c r="CQ102" s="145"/>
      <c r="CR102" s="145"/>
      <c r="CS102" s="145"/>
      <c r="CT102" s="145"/>
      <c r="CU102" s="145"/>
      <c r="CV102" s="145"/>
      <c r="CW102" s="145"/>
      <c r="CX102" s="145"/>
      <c r="CY102" s="143"/>
      <c r="CZ102" s="144"/>
      <c r="DA102" s="144"/>
      <c r="DB102" s="144"/>
      <c r="DC102" s="144"/>
      <c r="DD102" s="144"/>
      <c r="DE102" s="144"/>
      <c r="DF102" s="144"/>
      <c r="DG102" s="144"/>
      <c r="DH102" s="144"/>
      <c r="DI102" s="144"/>
      <c r="DJ102" s="143"/>
      <c r="DK102" s="143"/>
      <c r="DL102" s="143"/>
      <c r="DM102" s="143"/>
      <c r="DN102" s="143"/>
      <c r="DO102" s="143"/>
      <c r="DP102" s="143"/>
      <c r="DQ102" s="143"/>
      <c r="DR102" s="143"/>
      <c r="DS102" s="143"/>
    </row>
    <row r="103" spans="1:135" ht="12.75" customHeight="1">
      <c r="A103" s="823"/>
      <c r="B103" s="823"/>
      <c r="C103" s="823"/>
      <c r="D103" s="823"/>
      <c r="E103" s="823"/>
      <c r="F103" s="823"/>
      <c r="G103" s="824"/>
      <c r="H103" s="825" t="s">
        <v>62</v>
      </c>
      <c r="I103" s="826"/>
      <c r="J103" s="826"/>
      <c r="K103" s="826"/>
      <c r="L103" s="826"/>
      <c r="M103" s="826"/>
      <c r="N103" s="826"/>
      <c r="O103" s="826"/>
      <c r="P103" s="826"/>
      <c r="Q103" s="826"/>
      <c r="R103" s="826"/>
      <c r="S103" s="826"/>
      <c r="T103" s="826"/>
      <c r="U103" s="826"/>
      <c r="V103" s="826"/>
      <c r="W103" s="826"/>
      <c r="X103" s="826"/>
      <c r="Y103" s="827"/>
      <c r="Z103" s="831" t="s">
        <v>517</v>
      </c>
      <c r="AA103" s="832"/>
      <c r="AB103" s="832"/>
      <c r="AC103" s="832"/>
      <c r="AD103" s="832"/>
      <c r="AE103" s="833"/>
      <c r="AF103" s="739" t="str">
        <f>"第56表　課税標準額段階別"&amp; LEFT(表00!AA1,6) &amp; "分所得割額等に関する調（つづき）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課税標準額段階別平成29年度分所得割額等に関する調（つづき）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39"/>
      <c r="BP103" s="739"/>
      <c r="BQ103" s="739"/>
      <c r="BR103" s="739"/>
      <c r="BS103" s="739"/>
      <c r="BT103" s="739"/>
      <c r="BU103" s="739"/>
      <c r="BV103" s="739"/>
      <c r="BW103" s="739"/>
      <c r="BX103" s="739"/>
      <c r="BY103" s="739"/>
      <c r="BZ103" s="739"/>
      <c r="CA103" s="739"/>
      <c r="CB103" s="739"/>
      <c r="CC103" s="739"/>
      <c r="CD103" s="739"/>
      <c r="CE103" s="739"/>
      <c r="CF103" s="739"/>
      <c r="CG103" s="739"/>
      <c r="CH103" s="739"/>
      <c r="CI103" s="739"/>
      <c r="CJ103" s="739"/>
      <c r="CK103" s="739"/>
      <c r="CL103" s="739"/>
      <c r="CM103" s="739"/>
      <c r="CN103" s="739"/>
      <c r="CO103" s="739"/>
      <c r="CP103" s="739"/>
      <c r="CQ103" s="739"/>
      <c r="CR103" s="739"/>
      <c r="CS103" s="739"/>
      <c r="CT103" s="739"/>
      <c r="CU103" s="739"/>
      <c r="CV103" s="739"/>
      <c r="CW103" s="739"/>
      <c r="CX103" s="739"/>
      <c r="CY103" s="803" t="s">
        <v>608</v>
      </c>
      <c r="CZ103" s="803"/>
      <c r="DA103" s="803"/>
      <c r="DB103" s="803"/>
      <c r="DC103" s="803"/>
      <c r="DD103" s="803"/>
      <c r="DE103" s="803"/>
      <c r="DF103" s="803"/>
      <c r="DG103" s="803"/>
      <c r="DH103" s="803"/>
      <c r="DI103" s="803"/>
      <c r="DJ103" s="803"/>
      <c r="DK103" s="290" t="str">
        <f>IF(DK1="","",DK1)</f>
        <v>長崎県</v>
      </c>
      <c r="DL103" s="290"/>
      <c r="DM103" s="290"/>
      <c r="DN103" s="290"/>
      <c r="DO103" s="290"/>
      <c r="DP103" s="290"/>
      <c r="DQ103" s="290"/>
      <c r="DR103" s="290"/>
      <c r="DS103" s="290"/>
      <c r="DT103" s="290"/>
      <c r="DU103" s="290"/>
      <c r="DV103" s="290"/>
      <c r="DW103" s="290"/>
      <c r="DX103" s="290"/>
      <c r="DY103" s="290"/>
      <c r="DZ103" s="290"/>
      <c r="EA103" s="290"/>
      <c r="EB103" s="290"/>
      <c r="EC103" s="290"/>
      <c r="ED103" s="290"/>
      <c r="EE103" s="290"/>
    </row>
    <row r="104" spans="1:135" ht="12.75" customHeight="1" thickBot="1">
      <c r="A104" s="823"/>
      <c r="B104" s="823"/>
      <c r="C104" s="823"/>
      <c r="D104" s="823"/>
      <c r="E104" s="823"/>
      <c r="F104" s="823"/>
      <c r="G104" s="824"/>
      <c r="H104" s="828"/>
      <c r="I104" s="829"/>
      <c r="J104" s="829"/>
      <c r="K104" s="829"/>
      <c r="L104" s="829"/>
      <c r="M104" s="829"/>
      <c r="N104" s="829"/>
      <c r="O104" s="829"/>
      <c r="P104" s="829"/>
      <c r="Q104" s="829"/>
      <c r="R104" s="829"/>
      <c r="S104" s="829"/>
      <c r="T104" s="829"/>
      <c r="U104" s="829"/>
      <c r="V104" s="829"/>
      <c r="W104" s="829"/>
      <c r="X104" s="829"/>
      <c r="Y104" s="830"/>
      <c r="Z104" s="834"/>
      <c r="AA104" s="835"/>
      <c r="AB104" s="835"/>
      <c r="AC104" s="835"/>
      <c r="AD104" s="835"/>
      <c r="AE104" s="836"/>
      <c r="AF104" s="739"/>
      <c r="AG104" s="739"/>
      <c r="AH104" s="739"/>
      <c r="AI104" s="739"/>
      <c r="AJ104" s="739"/>
      <c r="AK104" s="739"/>
      <c r="AL104" s="739"/>
      <c r="AM104" s="739"/>
      <c r="AN104" s="739"/>
      <c r="AO104" s="739"/>
      <c r="AP104" s="739"/>
      <c r="AQ104" s="739"/>
      <c r="AR104" s="739"/>
      <c r="AS104" s="739"/>
      <c r="AT104" s="739"/>
      <c r="AU104" s="739"/>
      <c r="AV104" s="739"/>
      <c r="AW104" s="739"/>
      <c r="AX104" s="739"/>
      <c r="AY104" s="739"/>
      <c r="AZ104" s="739"/>
      <c r="BA104" s="739"/>
      <c r="BB104" s="739"/>
      <c r="BC104" s="739"/>
      <c r="BD104" s="739"/>
      <c r="BE104" s="739"/>
      <c r="BF104" s="739"/>
      <c r="BG104" s="739"/>
      <c r="BH104" s="739"/>
      <c r="BI104" s="739"/>
      <c r="BJ104" s="739"/>
      <c r="BK104" s="739"/>
      <c r="BL104" s="739"/>
      <c r="BM104" s="739"/>
      <c r="BN104" s="739"/>
      <c r="BO104" s="739"/>
      <c r="BP104" s="739"/>
      <c r="BQ104" s="739"/>
      <c r="BR104" s="739"/>
      <c r="BS104" s="739"/>
      <c r="BT104" s="739"/>
      <c r="BU104" s="739"/>
      <c r="BV104" s="739"/>
      <c r="BW104" s="739"/>
      <c r="BX104" s="739"/>
      <c r="BY104" s="739"/>
      <c r="BZ104" s="739"/>
      <c r="CA104" s="739"/>
      <c r="CB104" s="739"/>
      <c r="CC104" s="739"/>
      <c r="CD104" s="739"/>
      <c r="CE104" s="739"/>
      <c r="CF104" s="739"/>
      <c r="CG104" s="739"/>
      <c r="CH104" s="739"/>
      <c r="CI104" s="739"/>
      <c r="CJ104" s="739"/>
      <c r="CK104" s="739"/>
      <c r="CL104" s="739"/>
      <c r="CM104" s="739"/>
      <c r="CN104" s="739"/>
      <c r="CO104" s="739"/>
      <c r="CP104" s="739"/>
      <c r="CQ104" s="739"/>
      <c r="CR104" s="739"/>
      <c r="CS104" s="739"/>
      <c r="CT104" s="739"/>
      <c r="CU104" s="739"/>
      <c r="CV104" s="739"/>
      <c r="CW104" s="739"/>
      <c r="CX104" s="739"/>
      <c r="CY104" s="804"/>
      <c r="CZ104" s="804"/>
      <c r="DA104" s="804"/>
      <c r="DB104" s="804"/>
      <c r="DC104" s="804"/>
      <c r="DD104" s="804"/>
      <c r="DE104" s="804"/>
      <c r="DF104" s="804"/>
      <c r="DG104" s="804"/>
      <c r="DH104" s="804"/>
      <c r="DI104" s="804"/>
      <c r="DJ104" s="804"/>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row>
    <row r="105" spans="1:135" ht="25.5" customHeight="1" thickBot="1">
      <c r="A105" s="837"/>
      <c r="B105" s="567"/>
      <c r="C105" s="567"/>
      <c r="D105" s="567"/>
      <c r="E105" s="567"/>
      <c r="F105" s="567"/>
      <c r="G105" s="568"/>
      <c r="H105" s="812">
        <f>IF(H3="","",H3)</f>
        <v>4</v>
      </c>
      <c r="I105" s="838"/>
      <c r="J105" s="839"/>
      <c r="K105" s="812">
        <f>IF(K3="","",K3)</f>
        <v>2</v>
      </c>
      <c r="L105" s="838"/>
      <c r="M105" s="839"/>
      <c r="N105" s="812">
        <f>IF(N3="","",N3)</f>
        <v>2</v>
      </c>
      <c r="O105" s="838"/>
      <c r="P105" s="839"/>
      <c r="Q105" s="812">
        <f>IF(Q3="","",Q3)</f>
        <v>0</v>
      </c>
      <c r="R105" s="838"/>
      <c r="S105" s="839"/>
      <c r="T105" s="812">
        <f>IF(T3="","",T3)</f>
        <v>2</v>
      </c>
      <c r="U105" s="838"/>
      <c r="V105" s="839"/>
      <c r="W105" s="812">
        <f>IF(W3="","",W3)</f>
        <v>9</v>
      </c>
      <c r="X105" s="838"/>
      <c r="Y105" s="839"/>
      <c r="Z105" s="847">
        <v>5</v>
      </c>
      <c r="AA105" s="276"/>
      <c r="AB105" s="277"/>
      <c r="AC105" s="812">
        <v>6</v>
      </c>
      <c r="AD105" s="279"/>
      <c r="AE105" s="280"/>
      <c r="AF105" s="739"/>
      <c r="AG105" s="739"/>
      <c r="AH105" s="739"/>
      <c r="AI105" s="739"/>
      <c r="AJ105" s="739"/>
      <c r="AK105" s="739"/>
      <c r="AL105" s="739"/>
      <c r="AM105" s="739"/>
      <c r="AN105" s="739"/>
      <c r="AO105" s="739"/>
      <c r="AP105" s="739"/>
      <c r="AQ105" s="739"/>
      <c r="AR105" s="739"/>
      <c r="AS105" s="739"/>
      <c r="AT105" s="739"/>
      <c r="AU105" s="739"/>
      <c r="AV105" s="739"/>
      <c r="AW105" s="739"/>
      <c r="AX105" s="739"/>
      <c r="AY105" s="739"/>
      <c r="AZ105" s="739"/>
      <c r="BA105" s="739"/>
      <c r="BB105" s="739"/>
      <c r="BC105" s="739"/>
      <c r="BD105" s="739"/>
      <c r="BE105" s="739"/>
      <c r="BF105" s="739"/>
      <c r="BG105" s="739"/>
      <c r="BH105" s="739"/>
      <c r="BI105" s="739"/>
      <c r="BJ105" s="739"/>
      <c r="BK105" s="739"/>
      <c r="BL105" s="739"/>
      <c r="BM105" s="739"/>
      <c r="BN105" s="739"/>
      <c r="BO105" s="739"/>
      <c r="BP105" s="739"/>
      <c r="BQ105" s="739"/>
      <c r="BR105" s="739"/>
      <c r="BS105" s="739"/>
      <c r="BT105" s="739"/>
      <c r="BU105" s="739"/>
      <c r="BV105" s="739"/>
      <c r="BW105" s="739"/>
      <c r="BX105" s="739"/>
      <c r="BY105" s="739"/>
      <c r="BZ105" s="739"/>
      <c r="CA105" s="739"/>
      <c r="CB105" s="739"/>
      <c r="CC105" s="739"/>
      <c r="CD105" s="739"/>
      <c r="CE105" s="739"/>
      <c r="CF105" s="739"/>
      <c r="CG105" s="739"/>
      <c r="CH105" s="739"/>
      <c r="CI105" s="739"/>
      <c r="CJ105" s="739"/>
      <c r="CK105" s="739"/>
      <c r="CL105" s="739"/>
      <c r="CM105" s="739"/>
      <c r="CN105" s="739"/>
      <c r="CO105" s="739"/>
      <c r="CP105" s="739"/>
      <c r="CQ105" s="739"/>
      <c r="CR105" s="739"/>
      <c r="CS105" s="739"/>
      <c r="CT105" s="739"/>
      <c r="CU105" s="739"/>
      <c r="CV105" s="739"/>
      <c r="CW105" s="739"/>
      <c r="CX105" s="739"/>
      <c r="CY105" s="804" t="s">
        <v>515</v>
      </c>
      <c r="CZ105" s="804"/>
      <c r="DA105" s="804"/>
      <c r="DB105" s="804"/>
      <c r="DC105" s="804"/>
      <c r="DD105" s="804"/>
      <c r="DE105" s="804"/>
      <c r="DF105" s="804"/>
      <c r="DG105" s="804"/>
      <c r="DH105" s="804"/>
      <c r="DI105" s="804"/>
      <c r="DJ105" s="804"/>
      <c r="DK105" s="289" t="str">
        <f>IF(DK3="","",DK3)</f>
        <v>佐世保市</v>
      </c>
      <c r="DL105" s="289"/>
      <c r="DM105" s="289"/>
      <c r="DN105" s="289"/>
      <c r="DO105" s="289"/>
      <c r="DP105" s="289"/>
      <c r="DQ105" s="289"/>
      <c r="DR105" s="289"/>
      <c r="DS105" s="289"/>
      <c r="DT105" s="289"/>
      <c r="DU105" s="289"/>
      <c r="DV105" s="289"/>
      <c r="DW105" s="289"/>
      <c r="DX105" s="289"/>
      <c r="DY105" s="289"/>
      <c r="DZ105" s="289"/>
      <c r="EA105" s="289"/>
      <c r="EB105" s="289"/>
      <c r="EC105" s="289"/>
      <c r="ED105" s="289"/>
      <c r="EE105" s="289"/>
    </row>
    <row r="106" spans="1:135" ht="13.5" customHeight="1">
      <c r="M106" s="16"/>
      <c r="R106" s="16"/>
      <c r="AF106" s="739"/>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739"/>
      <c r="BW106" s="739"/>
      <c r="BX106" s="739"/>
      <c r="BY106" s="739"/>
      <c r="BZ106" s="739"/>
      <c r="CA106" s="739"/>
      <c r="CB106" s="739"/>
      <c r="CC106" s="739"/>
      <c r="CD106" s="739"/>
      <c r="CE106" s="739"/>
      <c r="CF106" s="739"/>
      <c r="CG106" s="739"/>
      <c r="CH106" s="739"/>
      <c r="CI106" s="739"/>
      <c r="CJ106" s="739"/>
      <c r="CK106" s="739"/>
      <c r="CL106" s="739"/>
      <c r="CM106" s="739"/>
      <c r="CN106" s="739"/>
      <c r="CO106" s="739"/>
      <c r="CP106" s="739"/>
      <c r="CQ106" s="739"/>
      <c r="CR106" s="739"/>
      <c r="CS106" s="739"/>
      <c r="CT106" s="739"/>
      <c r="CU106" s="739"/>
      <c r="CV106" s="739"/>
      <c r="CW106" s="739"/>
      <c r="CX106" s="739"/>
    </row>
    <row r="107" spans="1:135" ht="13.5" customHeight="1">
      <c r="M107" s="16"/>
      <c r="R107" s="16"/>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DA107" s="16"/>
      <c r="DF107" s="16"/>
    </row>
    <row r="108" spans="1:135" ht="13.5" customHeight="1">
      <c r="AK108" s="271" t="s">
        <v>907</v>
      </c>
      <c r="AL108" s="271"/>
      <c r="AM108" s="271"/>
      <c r="AN108" s="271"/>
      <c r="AO108" s="271"/>
      <c r="AP108" s="271"/>
      <c r="AQ108" s="271"/>
      <c r="AR108" s="271"/>
      <c r="AS108" s="271"/>
      <c r="AT108" s="271" t="s">
        <v>246</v>
      </c>
      <c r="AU108" s="271"/>
      <c r="AV108" s="271"/>
      <c r="AW108" s="271"/>
      <c r="AX108" s="271"/>
      <c r="AY108" s="271"/>
      <c r="AZ108" s="271"/>
      <c r="BA108" s="271"/>
      <c r="BB108" s="271"/>
      <c r="BC108" s="271" t="s">
        <v>154</v>
      </c>
      <c r="BD108" s="271"/>
      <c r="BE108" s="271"/>
      <c r="BF108" s="271"/>
      <c r="BG108" s="271"/>
      <c r="BH108" s="271"/>
      <c r="BI108" s="271"/>
      <c r="BJ108" s="271"/>
      <c r="BK108" s="271"/>
      <c r="BL108" s="271" t="s">
        <v>289</v>
      </c>
      <c r="BM108" s="271"/>
      <c r="BN108" s="271"/>
      <c r="BO108" s="271"/>
      <c r="BP108" s="271"/>
      <c r="BQ108" s="271"/>
      <c r="BR108" s="271"/>
      <c r="BS108" s="271"/>
      <c r="BT108" s="271"/>
      <c r="BU108" s="271" t="s">
        <v>867</v>
      </c>
      <c r="BV108" s="271"/>
      <c r="BW108" s="271"/>
      <c r="BX108" s="271"/>
      <c r="BY108" s="271"/>
      <c r="BZ108" s="271"/>
      <c r="CA108" s="271"/>
      <c r="CB108" s="271"/>
      <c r="CC108" s="271"/>
      <c r="CD108" s="271" t="s">
        <v>128</v>
      </c>
      <c r="CE108" s="271"/>
      <c r="CF108" s="271"/>
      <c r="CG108" s="271"/>
      <c r="CH108" s="271"/>
      <c r="CI108" s="271"/>
      <c r="CJ108" s="271"/>
      <c r="CK108" s="271"/>
      <c r="CL108" s="271"/>
      <c r="CM108" s="271" t="s">
        <v>16</v>
      </c>
      <c r="CN108" s="271"/>
      <c r="CO108" s="271"/>
      <c r="CP108" s="271"/>
      <c r="CQ108" s="271"/>
      <c r="CR108" s="271"/>
      <c r="CS108" s="271"/>
      <c r="CT108" s="271"/>
      <c r="CU108" s="271"/>
      <c r="CV108" s="271" t="s">
        <v>868</v>
      </c>
      <c r="CW108" s="271"/>
      <c r="CX108" s="271"/>
      <c r="CY108" s="271"/>
      <c r="CZ108" s="271"/>
      <c r="DA108" s="271"/>
      <c r="DB108" s="271"/>
      <c r="DC108" s="271"/>
      <c r="DD108" s="271"/>
      <c r="DE108" s="271" t="s">
        <v>17</v>
      </c>
      <c r="DF108" s="271"/>
      <c r="DG108" s="271"/>
      <c r="DH108" s="271"/>
      <c r="DI108" s="271"/>
      <c r="DJ108" s="271"/>
      <c r="DK108" s="271"/>
      <c r="DL108" s="271"/>
      <c r="DM108" s="271"/>
    </row>
    <row r="109" spans="1:135" ht="15" customHeight="1">
      <c r="A109" s="522" t="s">
        <v>133</v>
      </c>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4"/>
      <c r="AB109" s="200" t="s">
        <v>171</v>
      </c>
      <c r="AC109" s="201"/>
      <c r="AD109" s="201"/>
      <c r="AE109" s="201"/>
      <c r="AF109" s="201"/>
      <c r="AG109" s="201"/>
      <c r="AH109" s="201"/>
      <c r="AI109" s="201"/>
      <c r="AJ109" s="202"/>
      <c r="AK109" s="200" t="s">
        <v>438</v>
      </c>
      <c r="AL109" s="201"/>
      <c r="AM109" s="201"/>
      <c r="AN109" s="201"/>
      <c r="AO109" s="201"/>
      <c r="AP109" s="201"/>
      <c r="AQ109" s="201"/>
      <c r="AR109" s="201"/>
      <c r="AS109" s="202"/>
      <c r="AT109" s="200" t="s">
        <v>24</v>
      </c>
      <c r="AU109" s="201"/>
      <c r="AV109" s="201"/>
      <c r="AW109" s="201"/>
      <c r="AX109" s="201"/>
      <c r="AY109" s="201"/>
      <c r="AZ109" s="201"/>
      <c r="BA109" s="201"/>
      <c r="BB109" s="202"/>
      <c r="BC109" s="200" t="s">
        <v>104</v>
      </c>
      <c r="BD109" s="201"/>
      <c r="BE109" s="201"/>
      <c r="BF109" s="201"/>
      <c r="BG109" s="201"/>
      <c r="BH109" s="201"/>
      <c r="BI109" s="201"/>
      <c r="BJ109" s="201"/>
      <c r="BK109" s="202"/>
      <c r="BL109" s="200" t="s">
        <v>105</v>
      </c>
      <c r="BM109" s="201"/>
      <c r="BN109" s="201"/>
      <c r="BO109" s="201"/>
      <c r="BP109" s="201"/>
      <c r="BQ109" s="201"/>
      <c r="BR109" s="201"/>
      <c r="BS109" s="201"/>
      <c r="BT109" s="202"/>
      <c r="BU109" s="200" t="s">
        <v>103</v>
      </c>
      <c r="BV109" s="201"/>
      <c r="BW109" s="201"/>
      <c r="BX109" s="201"/>
      <c r="BY109" s="201"/>
      <c r="BZ109" s="201"/>
      <c r="CA109" s="201"/>
      <c r="CB109" s="201"/>
      <c r="CC109" s="202"/>
      <c r="CD109" s="200" t="s">
        <v>437</v>
      </c>
      <c r="CE109" s="201"/>
      <c r="CF109" s="201"/>
      <c r="CG109" s="201"/>
      <c r="CH109" s="201"/>
      <c r="CI109" s="201"/>
      <c r="CJ109" s="201"/>
      <c r="CK109" s="201"/>
      <c r="CL109" s="202"/>
      <c r="CM109" s="200" t="s">
        <v>106</v>
      </c>
      <c r="CN109" s="1559"/>
      <c r="CO109" s="1559"/>
      <c r="CP109" s="1559"/>
      <c r="CQ109" s="1559"/>
      <c r="CR109" s="1559"/>
      <c r="CS109" s="1559"/>
      <c r="CT109" s="1559"/>
      <c r="CU109" s="1559"/>
      <c r="CV109" s="1559"/>
      <c r="CW109" s="1559"/>
      <c r="CX109" s="1559"/>
      <c r="CY109" s="1559"/>
      <c r="CZ109" s="1559"/>
      <c r="DA109" s="1559"/>
      <c r="DB109" s="1559"/>
      <c r="DC109" s="1559"/>
      <c r="DD109" s="1559"/>
      <c r="DE109" s="1559"/>
      <c r="DF109" s="1559"/>
      <c r="DG109" s="1559"/>
      <c r="DH109" s="1559"/>
      <c r="DI109" s="1559"/>
      <c r="DJ109" s="1559"/>
      <c r="DK109" s="1559"/>
      <c r="DL109" s="1559"/>
      <c r="DM109" s="1560"/>
    </row>
    <row r="110" spans="1:135" ht="10.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219"/>
      <c r="AL110" s="220"/>
      <c r="AM110" s="220"/>
      <c r="AN110" s="220"/>
      <c r="AO110" s="220"/>
      <c r="AP110" s="220"/>
      <c r="AQ110" s="220"/>
      <c r="AR110" s="220"/>
      <c r="AS110" s="221"/>
      <c r="AT110" s="219"/>
      <c r="AU110" s="220"/>
      <c r="AV110" s="220"/>
      <c r="AW110" s="220"/>
      <c r="AX110" s="220"/>
      <c r="AY110" s="220"/>
      <c r="AZ110" s="220"/>
      <c r="BA110" s="220"/>
      <c r="BB110" s="221"/>
      <c r="BC110" s="219"/>
      <c r="BD110" s="220"/>
      <c r="BE110" s="220"/>
      <c r="BF110" s="220"/>
      <c r="BG110" s="220"/>
      <c r="BH110" s="220"/>
      <c r="BI110" s="220"/>
      <c r="BJ110" s="220"/>
      <c r="BK110" s="221"/>
      <c r="BL110" s="219"/>
      <c r="BM110" s="220"/>
      <c r="BN110" s="220"/>
      <c r="BO110" s="220"/>
      <c r="BP110" s="220"/>
      <c r="BQ110" s="220"/>
      <c r="BR110" s="220"/>
      <c r="BS110" s="220"/>
      <c r="BT110" s="221"/>
      <c r="BU110" s="219"/>
      <c r="BV110" s="220"/>
      <c r="BW110" s="220"/>
      <c r="BX110" s="220"/>
      <c r="BY110" s="220"/>
      <c r="BZ110" s="220"/>
      <c r="CA110" s="220"/>
      <c r="CB110" s="220"/>
      <c r="CC110" s="221"/>
      <c r="CD110" s="219"/>
      <c r="CE110" s="220"/>
      <c r="CF110" s="220"/>
      <c r="CG110" s="220"/>
      <c r="CH110" s="220"/>
      <c r="CI110" s="220"/>
      <c r="CJ110" s="220"/>
      <c r="CK110" s="220"/>
      <c r="CL110" s="221"/>
      <c r="CM110" s="1561"/>
      <c r="CN110" s="1562"/>
      <c r="CO110" s="1562"/>
      <c r="CP110" s="1562"/>
      <c r="CQ110" s="1562"/>
      <c r="CR110" s="1562"/>
      <c r="CS110" s="1562"/>
      <c r="CT110" s="1562"/>
      <c r="CU110" s="1562"/>
      <c r="CV110" s="1562"/>
      <c r="CW110" s="1562"/>
      <c r="CX110" s="1562"/>
      <c r="CY110" s="1562"/>
      <c r="CZ110" s="1562"/>
      <c r="DA110" s="1562"/>
      <c r="DB110" s="1562"/>
      <c r="DC110" s="1562"/>
      <c r="DD110" s="1562"/>
      <c r="DE110" s="1562"/>
      <c r="DF110" s="1562"/>
      <c r="DG110" s="1562"/>
      <c r="DH110" s="1562"/>
      <c r="DI110" s="1562"/>
      <c r="DJ110" s="1562"/>
      <c r="DK110" s="1562"/>
      <c r="DL110" s="1562"/>
      <c r="DM110" s="1563"/>
    </row>
    <row r="111" spans="1:135" ht="12.95" customHeight="1">
      <c r="A111" s="525"/>
      <c r="B111" s="526"/>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7"/>
      <c r="AB111" s="219"/>
      <c r="AC111" s="220"/>
      <c r="AD111" s="220"/>
      <c r="AE111" s="220"/>
      <c r="AF111" s="220"/>
      <c r="AG111" s="220"/>
      <c r="AH111" s="220"/>
      <c r="AI111" s="220"/>
      <c r="AJ111" s="221"/>
      <c r="AK111" s="219"/>
      <c r="AL111" s="220"/>
      <c r="AM111" s="220"/>
      <c r="AN111" s="220"/>
      <c r="AO111" s="220"/>
      <c r="AP111" s="220"/>
      <c r="AQ111" s="220"/>
      <c r="AR111" s="220"/>
      <c r="AS111" s="221"/>
      <c r="AT111" s="219"/>
      <c r="AU111" s="220"/>
      <c r="AV111" s="220"/>
      <c r="AW111" s="220"/>
      <c r="AX111" s="220"/>
      <c r="AY111" s="220"/>
      <c r="AZ111" s="220"/>
      <c r="BA111" s="220"/>
      <c r="BB111" s="221"/>
      <c r="BC111" s="219"/>
      <c r="BD111" s="220"/>
      <c r="BE111" s="220"/>
      <c r="BF111" s="220"/>
      <c r="BG111" s="220"/>
      <c r="BH111" s="220"/>
      <c r="BI111" s="220"/>
      <c r="BJ111" s="220"/>
      <c r="BK111" s="221"/>
      <c r="BL111" s="219"/>
      <c r="BM111" s="220"/>
      <c r="BN111" s="220"/>
      <c r="BO111" s="220"/>
      <c r="BP111" s="220"/>
      <c r="BQ111" s="220"/>
      <c r="BR111" s="220"/>
      <c r="BS111" s="220"/>
      <c r="BT111" s="221"/>
      <c r="BU111" s="219"/>
      <c r="BV111" s="220"/>
      <c r="BW111" s="220"/>
      <c r="BX111" s="220"/>
      <c r="BY111" s="220"/>
      <c r="BZ111" s="220"/>
      <c r="CA111" s="220"/>
      <c r="CB111" s="220"/>
      <c r="CC111" s="221"/>
      <c r="CD111" s="219"/>
      <c r="CE111" s="220"/>
      <c r="CF111" s="220"/>
      <c r="CG111" s="220"/>
      <c r="CH111" s="220"/>
      <c r="CI111" s="220"/>
      <c r="CJ111" s="220"/>
      <c r="CK111" s="220"/>
      <c r="CL111" s="221"/>
      <c r="CM111" s="200" t="s">
        <v>624</v>
      </c>
      <c r="CN111" s="201"/>
      <c r="CO111" s="201"/>
      <c r="CP111" s="201"/>
      <c r="CQ111" s="201"/>
      <c r="CR111" s="201"/>
      <c r="CS111" s="201"/>
      <c r="CT111" s="201"/>
      <c r="CU111" s="202"/>
      <c r="CV111" s="200" t="s">
        <v>383</v>
      </c>
      <c r="CW111" s="201"/>
      <c r="CX111" s="201"/>
      <c r="CY111" s="201"/>
      <c r="CZ111" s="201"/>
      <c r="DA111" s="201"/>
      <c r="DB111" s="201"/>
      <c r="DC111" s="201"/>
      <c r="DD111" s="202"/>
      <c r="DE111" s="200" t="s">
        <v>376</v>
      </c>
      <c r="DF111" s="201"/>
      <c r="DG111" s="201"/>
      <c r="DH111" s="201"/>
      <c r="DI111" s="201"/>
      <c r="DJ111" s="201"/>
      <c r="DK111" s="201"/>
      <c r="DL111" s="201"/>
      <c r="DM111" s="202"/>
    </row>
    <row r="112" spans="1:135" ht="12.95" customHeight="1">
      <c r="A112" s="525"/>
      <c r="B112" s="526"/>
      <c r="C112" s="526"/>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7"/>
      <c r="AB112" s="219"/>
      <c r="AC112" s="220"/>
      <c r="AD112" s="220"/>
      <c r="AE112" s="220"/>
      <c r="AF112" s="220"/>
      <c r="AG112" s="220"/>
      <c r="AH112" s="220"/>
      <c r="AI112" s="220"/>
      <c r="AJ112" s="221"/>
      <c r="AK112" s="219"/>
      <c r="AL112" s="220"/>
      <c r="AM112" s="220"/>
      <c r="AN112" s="220"/>
      <c r="AO112" s="220"/>
      <c r="AP112" s="220"/>
      <c r="AQ112" s="220"/>
      <c r="AR112" s="220"/>
      <c r="AS112" s="221"/>
      <c r="AT112" s="219"/>
      <c r="AU112" s="220"/>
      <c r="AV112" s="220"/>
      <c r="AW112" s="220"/>
      <c r="AX112" s="220"/>
      <c r="AY112" s="220"/>
      <c r="AZ112" s="220"/>
      <c r="BA112" s="220"/>
      <c r="BB112" s="221"/>
      <c r="BC112" s="219"/>
      <c r="BD112" s="220"/>
      <c r="BE112" s="220"/>
      <c r="BF112" s="220"/>
      <c r="BG112" s="220"/>
      <c r="BH112" s="220"/>
      <c r="BI112" s="220"/>
      <c r="BJ112" s="220"/>
      <c r="BK112" s="221"/>
      <c r="BL112" s="219"/>
      <c r="BM112" s="220"/>
      <c r="BN112" s="220"/>
      <c r="BO112" s="220"/>
      <c r="BP112" s="220"/>
      <c r="BQ112" s="220"/>
      <c r="BR112" s="220"/>
      <c r="BS112" s="220"/>
      <c r="BT112" s="221"/>
      <c r="BU112" s="219"/>
      <c r="BV112" s="220"/>
      <c r="BW112" s="220"/>
      <c r="BX112" s="220"/>
      <c r="BY112" s="220"/>
      <c r="BZ112" s="220"/>
      <c r="CA112" s="220"/>
      <c r="CB112" s="220"/>
      <c r="CC112" s="221"/>
      <c r="CD112" s="219"/>
      <c r="CE112" s="220"/>
      <c r="CF112" s="220"/>
      <c r="CG112" s="220"/>
      <c r="CH112" s="220"/>
      <c r="CI112" s="220"/>
      <c r="CJ112" s="220"/>
      <c r="CK112" s="220"/>
      <c r="CL112" s="221"/>
      <c r="CM112" s="219"/>
      <c r="CN112" s="220"/>
      <c r="CO112" s="220"/>
      <c r="CP112" s="220"/>
      <c r="CQ112" s="220"/>
      <c r="CR112" s="220"/>
      <c r="CS112" s="220"/>
      <c r="CT112" s="220"/>
      <c r="CU112" s="221"/>
      <c r="CV112" s="219"/>
      <c r="CW112" s="220"/>
      <c r="CX112" s="220"/>
      <c r="CY112" s="220"/>
      <c r="CZ112" s="220"/>
      <c r="DA112" s="220"/>
      <c r="DB112" s="220"/>
      <c r="DC112" s="220"/>
      <c r="DD112" s="221"/>
      <c r="DE112" s="219"/>
      <c r="DF112" s="220"/>
      <c r="DG112" s="220"/>
      <c r="DH112" s="220"/>
      <c r="DI112" s="220"/>
      <c r="DJ112" s="220"/>
      <c r="DK112" s="220"/>
      <c r="DL112" s="220"/>
      <c r="DM112" s="221"/>
    </row>
    <row r="113" spans="1:117" ht="12.95" customHeight="1">
      <c r="A113" s="525"/>
      <c r="B113" s="526"/>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7"/>
      <c r="AB113" s="219"/>
      <c r="AC113" s="220"/>
      <c r="AD113" s="220"/>
      <c r="AE113" s="220"/>
      <c r="AF113" s="220"/>
      <c r="AG113" s="220"/>
      <c r="AH113" s="220"/>
      <c r="AI113" s="220"/>
      <c r="AJ113" s="221"/>
      <c r="AK113" s="219"/>
      <c r="AL113" s="220"/>
      <c r="AM113" s="220"/>
      <c r="AN113" s="220"/>
      <c r="AO113" s="220"/>
      <c r="AP113" s="220"/>
      <c r="AQ113" s="220"/>
      <c r="AR113" s="220"/>
      <c r="AS113" s="221"/>
      <c r="AT113" s="219"/>
      <c r="AU113" s="220"/>
      <c r="AV113" s="220"/>
      <c r="AW113" s="220"/>
      <c r="AX113" s="220"/>
      <c r="AY113" s="220"/>
      <c r="AZ113" s="220"/>
      <c r="BA113" s="220"/>
      <c r="BB113" s="221"/>
      <c r="BC113" s="219"/>
      <c r="BD113" s="220"/>
      <c r="BE113" s="220"/>
      <c r="BF113" s="220"/>
      <c r="BG113" s="220"/>
      <c r="BH113" s="220"/>
      <c r="BI113" s="220"/>
      <c r="BJ113" s="220"/>
      <c r="BK113" s="221"/>
      <c r="BL113" s="219"/>
      <c r="BM113" s="220"/>
      <c r="BN113" s="220"/>
      <c r="BO113" s="220"/>
      <c r="BP113" s="220"/>
      <c r="BQ113" s="220"/>
      <c r="BR113" s="220"/>
      <c r="BS113" s="220"/>
      <c r="BT113" s="221"/>
      <c r="BU113" s="219"/>
      <c r="BV113" s="220"/>
      <c r="BW113" s="220"/>
      <c r="BX113" s="220"/>
      <c r="BY113" s="220"/>
      <c r="BZ113" s="220"/>
      <c r="CA113" s="220"/>
      <c r="CB113" s="220"/>
      <c r="CC113" s="221"/>
      <c r="CD113" s="219"/>
      <c r="CE113" s="220"/>
      <c r="CF113" s="220"/>
      <c r="CG113" s="220"/>
      <c r="CH113" s="220"/>
      <c r="CI113" s="220"/>
      <c r="CJ113" s="220"/>
      <c r="CK113" s="220"/>
      <c r="CL113" s="221"/>
      <c r="CM113" s="219"/>
      <c r="CN113" s="220"/>
      <c r="CO113" s="220"/>
      <c r="CP113" s="220"/>
      <c r="CQ113" s="220"/>
      <c r="CR113" s="220"/>
      <c r="CS113" s="220"/>
      <c r="CT113" s="220"/>
      <c r="CU113" s="221"/>
      <c r="CV113" s="219"/>
      <c r="CW113" s="220"/>
      <c r="CX113" s="220"/>
      <c r="CY113" s="220"/>
      <c r="CZ113" s="220"/>
      <c r="DA113" s="220"/>
      <c r="DB113" s="220"/>
      <c r="DC113" s="220"/>
      <c r="DD113" s="221"/>
      <c r="DE113" s="219"/>
      <c r="DF113" s="220"/>
      <c r="DG113" s="220"/>
      <c r="DH113" s="220"/>
      <c r="DI113" s="220"/>
      <c r="DJ113" s="220"/>
      <c r="DK113" s="220"/>
      <c r="DL113" s="220"/>
      <c r="DM113" s="221"/>
    </row>
    <row r="114" spans="1:117" ht="12.95" customHeight="1" thickBot="1">
      <c r="A114" s="528"/>
      <c r="B114" s="529"/>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219"/>
      <c r="AC114" s="220"/>
      <c r="AD114" s="220"/>
      <c r="AE114" s="220"/>
      <c r="AF114" s="220"/>
      <c r="AG114" s="220"/>
      <c r="AH114" s="220"/>
      <c r="AI114" s="220"/>
      <c r="AJ114" s="221"/>
      <c r="AK114" s="535" t="s">
        <v>832</v>
      </c>
      <c r="AL114" s="536"/>
      <c r="AM114" s="536"/>
      <c r="AN114" s="536"/>
      <c r="AO114" s="536"/>
      <c r="AP114" s="536"/>
      <c r="AQ114" s="536"/>
      <c r="AR114" s="536"/>
      <c r="AS114" s="537"/>
      <c r="AT114" s="535" t="s">
        <v>832</v>
      </c>
      <c r="AU114" s="536"/>
      <c r="AV114" s="536"/>
      <c r="AW114" s="536"/>
      <c r="AX114" s="536"/>
      <c r="AY114" s="536"/>
      <c r="AZ114" s="536"/>
      <c r="BA114" s="536"/>
      <c r="BB114" s="537"/>
      <c r="BC114" s="535" t="s">
        <v>832</v>
      </c>
      <c r="BD114" s="536"/>
      <c r="BE114" s="536"/>
      <c r="BF114" s="536"/>
      <c r="BG114" s="536"/>
      <c r="BH114" s="536"/>
      <c r="BI114" s="536"/>
      <c r="BJ114" s="536"/>
      <c r="BK114" s="537"/>
      <c r="BL114" s="535" t="s">
        <v>832</v>
      </c>
      <c r="BM114" s="536"/>
      <c r="BN114" s="536"/>
      <c r="BO114" s="536"/>
      <c r="BP114" s="536"/>
      <c r="BQ114" s="536"/>
      <c r="BR114" s="536"/>
      <c r="BS114" s="536"/>
      <c r="BT114" s="537"/>
      <c r="BU114" s="535" t="s">
        <v>832</v>
      </c>
      <c r="BV114" s="536"/>
      <c r="BW114" s="536"/>
      <c r="BX114" s="536"/>
      <c r="BY114" s="536"/>
      <c r="BZ114" s="536"/>
      <c r="CA114" s="536"/>
      <c r="CB114" s="536"/>
      <c r="CC114" s="537"/>
      <c r="CD114" s="535" t="s">
        <v>832</v>
      </c>
      <c r="CE114" s="536"/>
      <c r="CF114" s="536"/>
      <c r="CG114" s="536"/>
      <c r="CH114" s="536"/>
      <c r="CI114" s="536"/>
      <c r="CJ114" s="536"/>
      <c r="CK114" s="536"/>
      <c r="CL114" s="537"/>
      <c r="CM114" s="535" t="s">
        <v>832</v>
      </c>
      <c r="CN114" s="536"/>
      <c r="CO114" s="536"/>
      <c r="CP114" s="536"/>
      <c r="CQ114" s="536"/>
      <c r="CR114" s="536"/>
      <c r="CS114" s="536"/>
      <c r="CT114" s="536"/>
      <c r="CU114" s="537"/>
      <c r="CV114" s="535" t="s">
        <v>832</v>
      </c>
      <c r="CW114" s="536"/>
      <c r="CX114" s="536"/>
      <c r="CY114" s="536"/>
      <c r="CZ114" s="536"/>
      <c r="DA114" s="536"/>
      <c r="DB114" s="536"/>
      <c r="DC114" s="536"/>
      <c r="DD114" s="537"/>
      <c r="DE114" s="535" t="s">
        <v>832</v>
      </c>
      <c r="DF114" s="536"/>
      <c r="DG114" s="536"/>
      <c r="DH114" s="536"/>
      <c r="DI114" s="536"/>
      <c r="DJ114" s="536"/>
      <c r="DK114" s="536"/>
      <c r="DL114" s="536"/>
      <c r="DM114" s="537"/>
    </row>
    <row r="115" spans="1:117" ht="21.75" customHeight="1">
      <c r="A115" s="433" t="s">
        <v>1</v>
      </c>
      <c r="B115" s="1535"/>
      <c r="C115" s="1535"/>
      <c r="D115" s="1535"/>
      <c r="E115" s="1535"/>
      <c r="F115" s="1536"/>
      <c r="G115" s="246" t="s">
        <v>2</v>
      </c>
      <c r="H115" s="246"/>
      <c r="I115" s="246"/>
      <c r="J115" s="246"/>
      <c r="K115" s="246"/>
      <c r="L115" s="246"/>
      <c r="M115" s="246"/>
      <c r="N115" s="246"/>
      <c r="O115" s="246"/>
      <c r="P115" s="246"/>
      <c r="Q115" s="246"/>
      <c r="R115" s="246"/>
      <c r="S115" s="246"/>
      <c r="T115" s="246"/>
      <c r="U115" s="246"/>
      <c r="V115" s="246"/>
      <c r="W115" s="246"/>
      <c r="X115" s="246"/>
      <c r="Y115" s="246"/>
      <c r="Z115" s="246"/>
      <c r="AA115" s="513"/>
      <c r="AB115" s="840">
        <v>0</v>
      </c>
      <c r="AC115" s="841"/>
      <c r="AD115" s="842"/>
      <c r="AE115" s="849">
        <v>1</v>
      </c>
      <c r="AF115" s="841"/>
      <c r="AG115" s="842"/>
      <c r="AH115" s="849">
        <v>3</v>
      </c>
      <c r="AI115" s="841"/>
      <c r="AJ115" s="850"/>
      <c r="AK115" s="1505"/>
      <c r="AL115" s="658"/>
      <c r="AM115" s="658"/>
      <c r="AN115" s="658"/>
      <c r="AO115" s="658"/>
      <c r="AP115" s="658"/>
      <c r="AQ115" s="658"/>
      <c r="AR115" s="658"/>
      <c r="AS115" s="659"/>
      <c r="AT115" s="1505">
        <v>14474</v>
      </c>
      <c r="AU115" s="658"/>
      <c r="AV115" s="658"/>
      <c r="AW115" s="658"/>
      <c r="AX115" s="658"/>
      <c r="AY115" s="658"/>
      <c r="AZ115" s="658"/>
      <c r="BA115" s="658"/>
      <c r="BB115" s="659"/>
      <c r="BC115" s="1505">
        <v>40121</v>
      </c>
      <c r="BD115" s="658"/>
      <c r="BE115" s="658"/>
      <c r="BF115" s="658"/>
      <c r="BG115" s="658"/>
      <c r="BH115" s="658"/>
      <c r="BI115" s="658"/>
      <c r="BJ115" s="658"/>
      <c r="BK115" s="659"/>
      <c r="BL115" s="1505">
        <v>3412</v>
      </c>
      <c r="BM115" s="658"/>
      <c r="BN115" s="658"/>
      <c r="BO115" s="658"/>
      <c r="BP115" s="658"/>
      <c r="BQ115" s="658"/>
      <c r="BR115" s="658"/>
      <c r="BS115" s="658"/>
      <c r="BT115" s="659"/>
      <c r="BU115" s="1505">
        <v>5068</v>
      </c>
      <c r="BV115" s="658"/>
      <c r="BW115" s="658"/>
      <c r="BX115" s="658"/>
      <c r="BY115" s="658"/>
      <c r="BZ115" s="658"/>
      <c r="CA115" s="658"/>
      <c r="CB115" s="658"/>
      <c r="CC115" s="658"/>
      <c r="CD115" s="1505">
        <v>436</v>
      </c>
      <c r="CE115" s="658"/>
      <c r="CF115" s="658"/>
      <c r="CG115" s="658"/>
      <c r="CH115" s="658"/>
      <c r="CI115" s="658"/>
      <c r="CJ115" s="658"/>
      <c r="CK115" s="658"/>
      <c r="CL115" s="659"/>
      <c r="CM115" s="1505">
        <v>4420</v>
      </c>
      <c r="CN115" s="658"/>
      <c r="CO115" s="658"/>
      <c r="CP115" s="658"/>
      <c r="CQ115" s="658"/>
      <c r="CR115" s="658"/>
      <c r="CS115" s="658"/>
      <c r="CT115" s="658"/>
      <c r="CU115" s="659"/>
      <c r="CV115" s="1505">
        <v>5400</v>
      </c>
      <c r="CW115" s="658"/>
      <c r="CX115" s="658"/>
      <c r="CY115" s="658"/>
      <c r="CZ115" s="658"/>
      <c r="DA115" s="658"/>
      <c r="DB115" s="658"/>
      <c r="DC115" s="658"/>
      <c r="DD115" s="659"/>
      <c r="DE115" s="487">
        <f t="shared" ref="DE115:DE123" si="4">SUM(CM115:DD115)</f>
        <v>9820</v>
      </c>
      <c r="DF115" s="801"/>
      <c r="DG115" s="801"/>
      <c r="DH115" s="801"/>
      <c r="DI115" s="801"/>
      <c r="DJ115" s="801"/>
      <c r="DK115" s="801"/>
      <c r="DL115" s="801"/>
      <c r="DM115" s="802"/>
    </row>
    <row r="116" spans="1:117" ht="15" customHeight="1">
      <c r="A116" s="1537"/>
      <c r="B116" s="1549"/>
      <c r="C116" s="1549"/>
      <c r="D116" s="1549"/>
      <c r="E116" s="1549"/>
      <c r="F116" s="1539"/>
      <c r="G116" s="246" t="s">
        <v>3</v>
      </c>
      <c r="H116" s="246"/>
      <c r="I116" s="246"/>
      <c r="J116" s="246"/>
      <c r="K116" s="246"/>
      <c r="L116" s="246"/>
      <c r="M116" s="246"/>
      <c r="N116" s="246"/>
      <c r="O116" s="246"/>
      <c r="P116" s="246"/>
      <c r="Q116" s="246"/>
      <c r="R116" s="246"/>
      <c r="S116" s="246"/>
      <c r="T116" s="246"/>
      <c r="U116" s="246"/>
      <c r="V116" s="246"/>
      <c r="W116" s="246"/>
      <c r="X116" s="246"/>
      <c r="Y116" s="246"/>
      <c r="Z116" s="246"/>
      <c r="AA116" s="513"/>
      <c r="AB116" s="818">
        <v>0</v>
      </c>
      <c r="AC116" s="819"/>
      <c r="AD116" s="820"/>
      <c r="AE116" s="821">
        <v>2</v>
      </c>
      <c r="AF116" s="819"/>
      <c r="AG116" s="820"/>
      <c r="AH116" s="821">
        <v>3</v>
      </c>
      <c r="AI116" s="819"/>
      <c r="AJ116" s="822"/>
      <c r="AK116" s="1518"/>
      <c r="AL116" s="660"/>
      <c r="AM116" s="660"/>
      <c r="AN116" s="660"/>
      <c r="AO116" s="660"/>
      <c r="AP116" s="660"/>
      <c r="AQ116" s="660"/>
      <c r="AR116" s="660"/>
      <c r="AS116" s="661"/>
      <c r="AT116" s="1518">
        <v>10326</v>
      </c>
      <c r="AU116" s="660"/>
      <c r="AV116" s="660"/>
      <c r="AW116" s="660"/>
      <c r="AX116" s="660"/>
      <c r="AY116" s="660"/>
      <c r="AZ116" s="660"/>
      <c r="BA116" s="660"/>
      <c r="BB116" s="661"/>
      <c r="BC116" s="1518">
        <v>51332</v>
      </c>
      <c r="BD116" s="660"/>
      <c r="BE116" s="660"/>
      <c r="BF116" s="660"/>
      <c r="BG116" s="660"/>
      <c r="BH116" s="660"/>
      <c r="BI116" s="660"/>
      <c r="BJ116" s="660"/>
      <c r="BK116" s="661"/>
      <c r="BL116" s="1518">
        <v>720</v>
      </c>
      <c r="BM116" s="660"/>
      <c r="BN116" s="660"/>
      <c r="BO116" s="660"/>
      <c r="BP116" s="660"/>
      <c r="BQ116" s="660"/>
      <c r="BR116" s="660"/>
      <c r="BS116" s="660"/>
      <c r="BT116" s="661"/>
      <c r="BU116" s="1518">
        <v>5405</v>
      </c>
      <c r="BV116" s="660"/>
      <c r="BW116" s="660"/>
      <c r="BX116" s="660"/>
      <c r="BY116" s="660"/>
      <c r="BZ116" s="660"/>
      <c r="CA116" s="660"/>
      <c r="CB116" s="660"/>
      <c r="CC116" s="660"/>
      <c r="CD116" s="1518">
        <v>351</v>
      </c>
      <c r="CE116" s="660"/>
      <c r="CF116" s="660"/>
      <c r="CG116" s="660"/>
      <c r="CH116" s="660"/>
      <c r="CI116" s="660"/>
      <c r="CJ116" s="660"/>
      <c r="CK116" s="660"/>
      <c r="CL116" s="661"/>
      <c r="CM116" s="1518">
        <v>1300</v>
      </c>
      <c r="CN116" s="660"/>
      <c r="CO116" s="660"/>
      <c r="CP116" s="660"/>
      <c r="CQ116" s="660"/>
      <c r="CR116" s="660"/>
      <c r="CS116" s="660"/>
      <c r="CT116" s="660"/>
      <c r="CU116" s="661"/>
      <c r="CV116" s="1518">
        <v>1200</v>
      </c>
      <c r="CW116" s="660"/>
      <c r="CX116" s="660"/>
      <c r="CY116" s="660"/>
      <c r="CZ116" s="660"/>
      <c r="DA116" s="660"/>
      <c r="DB116" s="660"/>
      <c r="DC116" s="660"/>
      <c r="DD116" s="661"/>
      <c r="DE116" s="481">
        <f t="shared" si="4"/>
        <v>2500</v>
      </c>
      <c r="DF116" s="543"/>
      <c r="DG116" s="543"/>
      <c r="DH116" s="543"/>
      <c r="DI116" s="543"/>
      <c r="DJ116" s="543"/>
      <c r="DK116" s="543"/>
      <c r="DL116" s="543"/>
      <c r="DM116" s="865"/>
    </row>
    <row r="117" spans="1:117" ht="15" customHeight="1">
      <c r="A117" s="1537"/>
      <c r="B117" s="1549"/>
      <c r="C117" s="1549"/>
      <c r="D117" s="1549"/>
      <c r="E117" s="1549"/>
      <c r="F117" s="1539"/>
      <c r="G117" s="246" t="s">
        <v>4</v>
      </c>
      <c r="H117" s="246"/>
      <c r="I117" s="246"/>
      <c r="J117" s="246"/>
      <c r="K117" s="246"/>
      <c r="L117" s="246"/>
      <c r="M117" s="246"/>
      <c r="N117" s="246"/>
      <c r="O117" s="246"/>
      <c r="P117" s="246"/>
      <c r="Q117" s="246"/>
      <c r="R117" s="246"/>
      <c r="S117" s="246"/>
      <c r="T117" s="246"/>
      <c r="U117" s="246"/>
      <c r="V117" s="246"/>
      <c r="W117" s="246"/>
      <c r="X117" s="246"/>
      <c r="Y117" s="246"/>
      <c r="Z117" s="246"/>
      <c r="AA117" s="513"/>
      <c r="AB117" s="818">
        <v>0</v>
      </c>
      <c r="AC117" s="819"/>
      <c r="AD117" s="820"/>
      <c r="AE117" s="821">
        <v>3</v>
      </c>
      <c r="AF117" s="819"/>
      <c r="AG117" s="820"/>
      <c r="AH117" s="821">
        <v>3</v>
      </c>
      <c r="AI117" s="819"/>
      <c r="AJ117" s="822"/>
      <c r="AK117" s="1518"/>
      <c r="AL117" s="660"/>
      <c r="AM117" s="660"/>
      <c r="AN117" s="660"/>
      <c r="AO117" s="660"/>
      <c r="AP117" s="660"/>
      <c r="AQ117" s="660"/>
      <c r="AR117" s="660"/>
      <c r="AS117" s="661"/>
      <c r="AT117" s="1518">
        <v>3235</v>
      </c>
      <c r="AU117" s="660"/>
      <c r="AV117" s="660"/>
      <c r="AW117" s="660"/>
      <c r="AX117" s="660"/>
      <c r="AY117" s="660"/>
      <c r="AZ117" s="660"/>
      <c r="BA117" s="660"/>
      <c r="BB117" s="661"/>
      <c r="BC117" s="1518">
        <v>44866</v>
      </c>
      <c r="BD117" s="660"/>
      <c r="BE117" s="660"/>
      <c r="BF117" s="660"/>
      <c r="BG117" s="660"/>
      <c r="BH117" s="660"/>
      <c r="BI117" s="660"/>
      <c r="BJ117" s="660"/>
      <c r="BK117" s="661"/>
      <c r="BL117" s="1518">
        <v>1224</v>
      </c>
      <c r="BM117" s="660"/>
      <c r="BN117" s="660"/>
      <c r="BO117" s="660"/>
      <c r="BP117" s="660"/>
      <c r="BQ117" s="660"/>
      <c r="BR117" s="660"/>
      <c r="BS117" s="660"/>
      <c r="BT117" s="661"/>
      <c r="BU117" s="1518">
        <v>3796</v>
      </c>
      <c r="BV117" s="660"/>
      <c r="BW117" s="660"/>
      <c r="BX117" s="660"/>
      <c r="BY117" s="660"/>
      <c r="BZ117" s="660"/>
      <c r="CA117" s="660"/>
      <c r="CB117" s="660"/>
      <c r="CC117" s="660"/>
      <c r="CD117" s="1518">
        <v>190</v>
      </c>
      <c r="CE117" s="660"/>
      <c r="CF117" s="660"/>
      <c r="CG117" s="660"/>
      <c r="CH117" s="660"/>
      <c r="CI117" s="660"/>
      <c r="CJ117" s="660"/>
      <c r="CK117" s="660"/>
      <c r="CL117" s="661"/>
      <c r="CM117" s="1518">
        <v>520</v>
      </c>
      <c r="CN117" s="660"/>
      <c r="CO117" s="660"/>
      <c r="CP117" s="660"/>
      <c r="CQ117" s="660"/>
      <c r="CR117" s="660"/>
      <c r="CS117" s="660"/>
      <c r="CT117" s="660"/>
      <c r="CU117" s="661"/>
      <c r="CV117" s="1518">
        <v>900</v>
      </c>
      <c r="CW117" s="660"/>
      <c r="CX117" s="660"/>
      <c r="CY117" s="660"/>
      <c r="CZ117" s="660"/>
      <c r="DA117" s="660"/>
      <c r="DB117" s="660"/>
      <c r="DC117" s="660"/>
      <c r="DD117" s="661"/>
      <c r="DE117" s="481">
        <f t="shared" si="4"/>
        <v>1420</v>
      </c>
      <c r="DF117" s="543"/>
      <c r="DG117" s="543"/>
      <c r="DH117" s="543"/>
      <c r="DI117" s="543"/>
      <c r="DJ117" s="543"/>
      <c r="DK117" s="543"/>
      <c r="DL117" s="543"/>
      <c r="DM117" s="865"/>
    </row>
    <row r="118" spans="1:117" ht="15" customHeight="1">
      <c r="A118" s="1537"/>
      <c r="B118" s="1549"/>
      <c r="C118" s="1549"/>
      <c r="D118" s="1549"/>
      <c r="E118" s="1549"/>
      <c r="F118" s="1539"/>
      <c r="G118" s="246" t="s">
        <v>5</v>
      </c>
      <c r="H118" s="246"/>
      <c r="I118" s="246"/>
      <c r="J118" s="246"/>
      <c r="K118" s="246"/>
      <c r="L118" s="246"/>
      <c r="M118" s="246"/>
      <c r="N118" s="246"/>
      <c r="O118" s="246"/>
      <c r="P118" s="246"/>
      <c r="Q118" s="246"/>
      <c r="R118" s="246"/>
      <c r="S118" s="246"/>
      <c r="T118" s="246"/>
      <c r="U118" s="246"/>
      <c r="V118" s="246"/>
      <c r="W118" s="246"/>
      <c r="X118" s="246"/>
      <c r="Y118" s="246"/>
      <c r="Z118" s="246"/>
      <c r="AA118" s="513"/>
      <c r="AB118" s="818">
        <v>0</v>
      </c>
      <c r="AC118" s="819"/>
      <c r="AD118" s="820"/>
      <c r="AE118" s="821">
        <v>4</v>
      </c>
      <c r="AF118" s="819"/>
      <c r="AG118" s="820"/>
      <c r="AH118" s="821">
        <v>3</v>
      </c>
      <c r="AI118" s="819"/>
      <c r="AJ118" s="822"/>
      <c r="AK118" s="1518"/>
      <c r="AL118" s="660"/>
      <c r="AM118" s="660"/>
      <c r="AN118" s="660"/>
      <c r="AO118" s="660"/>
      <c r="AP118" s="660"/>
      <c r="AQ118" s="660"/>
      <c r="AR118" s="660"/>
      <c r="AS118" s="661"/>
      <c r="AT118" s="1518">
        <v>2203</v>
      </c>
      <c r="AU118" s="660"/>
      <c r="AV118" s="660"/>
      <c r="AW118" s="660"/>
      <c r="AX118" s="660"/>
      <c r="AY118" s="660"/>
      <c r="AZ118" s="660"/>
      <c r="BA118" s="660"/>
      <c r="BB118" s="661"/>
      <c r="BC118" s="1518">
        <v>37825</v>
      </c>
      <c r="BD118" s="660"/>
      <c r="BE118" s="660"/>
      <c r="BF118" s="660"/>
      <c r="BG118" s="660"/>
      <c r="BH118" s="660"/>
      <c r="BI118" s="660"/>
      <c r="BJ118" s="660"/>
      <c r="BK118" s="661"/>
      <c r="BL118" s="1518">
        <v>2670</v>
      </c>
      <c r="BM118" s="660"/>
      <c r="BN118" s="660"/>
      <c r="BO118" s="660"/>
      <c r="BP118" s="660"/>
      <c r="BQ118" s="660"/>
      <c r="BR118" s="660"/>
      <c r="BS118" s="660"/>
      <c r="BT118" s="661"/>
      <c r="BU118" s="1518">
        <v>2864</v>
      </c>
      <c r="BV118" s="660"/>
      <c r="BW118" s="660"/>
      <c r="BX118" s="660"/>
      <c r="BY118" s="660"/>
      <c r="BZ118" s="660"/>
      <c r="CA118" s="660"/>
      <c r="CB118" s="660"/>
      <c r="CC118" s="660"/>
      <c r="CD118" s="1518">
        <v>163</v>
      </c>
      <c r="CE118" s="660"/>
      <c r="CF118" s="660"/>
      <c r="CG118" s="660"/>
      <c r="CH118" s="660"/>
      <c r="CI118" s="660"/>
      <c r="CJ118" s="660"/>
      <c r="CK118" s="660"/>
      <c r="CL118" s="661"/>
      <c r="CM118" s="1518">
        <v>1300</v>
      </c>
      <c r="CN118" s="660"/>
      <c r="CO118" s="660"/>
      <c r="CP118" s="660"/>
      <c r="CQ118" s="660"/>
      <c r="CR118" s="660"/>
      <c r="CS118" s="660"/>
      <c r="CT118" s="660"/>
      <c r="CU118" s="661"/>
      <c r="CV118" s="1518">
        <v>300</v>
      </c>
      <c r="CW118" s="660"/>
      <c r="CX118" s="660"/>
      <c r="CY118" s="660"/>
      <c r="CZ118" s="660"/>
      <c r="DA118" s="660"/>
      <c r="DB118" s="660"/>
      <c r="DC118" s="660"/>
      <c r="DD118" s="661"/>
      <c r="DE118" s="481">
        <f t="shared" si="4"/>
        <v>1600</v>
      </c>
      <c r="DF118" s="543"/>
      <c r="DG118" s="543"/>
      <c r="DH118" s="543"/>
      <c r="DI118" s="543"/>
      <c r="DJ118" s="543"/>
      <c r="DK118" s="543"/>
      <c r="DL118" s="543"/>
      <c r="DM118" s="865"/>
    </row>
    <row r="119" spans="1:117" ht="15" customHeight="1">
      <c r="A119" s="1537"/>
      <c r="B119" s="1549"/>
      <c r="C119" s="1549"/>
      <c r="D119" s="1549"/>
      <c r="E119" s="1549"/>
      <c r="F119" s="1539"/>
      <c r="G119" s="246" t="s">
        <v>6</v>
      </c>
      <c r="H119" s="246"/>
      <c r="I119" s="246"/>
      <c r="J119" s="246"/>
      <c r="K119" s="246"/>
      <c r="L119" s="246"/>
      <c r="M119" s="246"/>
      <c r="N119" s="246"/>
      <c r="O119" s="246"/>
      <c r="P119" s="246"/>
      <c r="Q119" s="246"/>
      <c r="R119" s="246"/>
      <c r="S119" s="246"/>
      <c r="T119" s="246"/>
      <c r="U119" s="246"/>
      <c r="V119" s="246"/>
      <c r="W119" s="246"/>
      <c r="X119" s="246"/>
      <c r="Y119" s="246"/>
      <c r="Z119" s="246"/>
      <c r="AA119" s="513"/>
      <c r="AB119" s="818">
        <v>0</v>
      </c>
      <c r="AC119" s="819"/>
      <c r="AD119" s="820"/>
      <c r="AE119" s="821">
        <v>5</v>
      </c>
      <c r="AF119" s="819"/>
      <c r="AG119" s="820"/>
      <c r="AH119" s="821">
        <v>3</v>
      </c>
      <c r="AI119" s="819"/>
      <c r="AJ119" s="822"/>
      <c r="AK119" s="1518"/>
      <c r="AL119" s="660"/>
      <c r="AM119" s="660"/>
      <c r="AN119" s="660"/>
      <c r="AO119" s="660"/>
      <c r="AP119" s="660"/>
      <c r="AQ119" s="660"/>
      <c r="AR119" s="660"/>
      <c r="AS119" s="661"/>
      <c r="AT119" s="1518">
        <v>1407</v>
      </c>
      <c r="AU119" s="660"/>
      <c r="AV119" s="660"/>
      <c r="AW119" s="660"/>
      <c r="AX119" s="660"/>
      <c r="AY119" s="660"/>
      <c r="AZ119" s="660"/>
      <c r="BA119" s="660"/>
      <c r="BB119" s="661"/>
      <c r="BC119" s="1518">
        <v>37365</v>
      </c>
      <c r="BD119" s="660"/>
      <c r="BE119" s="660"/>
      <c r="BF119" s="660"/>
      <c r="BG119" s="660"/>
      <c r="BH119" s="660"/>
      <c r="BI119" s="660"/>
      <c r="BJ119" s="660"/>
      <c r="BK119" s="661"/>
      <c r="BL119" s="1518">
        <v>3864</v>
      </c>
      <c r="BM119" s="660"/>
      <c r="BN119" s="660"/>
      <c r="BO119" s="660"/>
      <c r="BP119" s="660"/>
      <c r="BQ119" s="660"/>
      <c r="BR119" s="660"/>
      <c r="BS119" s="660"/>
      <c r="BT119" s="661"/>
      <c r="BU119" s="1518">
        <v>1871</v>
      </c>
      <c r="BV119" s="660"/>
      <c r="BW119" s="660"/>
      <c r="BX119" s="660"/>
      <c r="BY119" s="660"/>
      <c r="BZ119" s="660"/>
      <c r="CA119" s="660"/>
      <c r="CB119" s="660"/>
      <c r="CC119" s="660"/>
      <c r="CD119" s="1518">
        <v>62</v>
      </c>
      <c r="CE119" s="660"/>
      <c r="CF119" s="660"/>
      <c r="CG119" s="660"/>
      <c r="CH119" s="660"/>
      <c r="CI119" s="660"/>
      <c r="CJ119" s="660"/>
      <c r="CK119" s="660"/>
      <c r="CL119" s="661"/>
      <c r="CM119" s="1518">
        <v>260</v>
      </c>
      <c r="CN119" s="660"/>
      <c r="CO119" s="660"/>
      <c r="CP119" s="660"/>
      <c r="CQ119" s="660"/>
      <c r="CR119" s="660"/>
      <c r="CS119" s="660"/>
      <c r="CT119" s="660"/>
      <c r="CU119" s="661"/>
      <c r="CV119" s="1518">
        <v>900</v>
      </c>
      <c r="CW119" s="660"/>
      <c r="CX119" s="660"/>
      <c r="CY119" s="660"/>
      <c r="CZ119" s="660"/>
      <c r="DA119" s="660"/>
      <c r="DB119" s="660"/>
      <c r="DC119" s="660"/>
      <c r="DD119" s="661"/>
      <c r="DE119" s="481">
        <f t="shared" si="4"/>
        <v>1160</v>
      </c>
      <c r="DF119" s="543"/>
      <c r="DG119" s="543"/>
      <c r="DH119" s="543"/>
      <c r="DI119" s="543"/>
      <c r="DJ119" s="543"/>
      <c r="DK119" s="543"/>
      <c r="DL119" s="543"/>
      <c r="DM119" s="865"/>
    </row>
    <row r="120" spans="1:117" ht="15" customHeight="1">
      <c r="A120" s="1537"/>
      <c r="B120" s="1549"/>
      <c r="C120" s="1549"/>
      <c r="D120" s="1549"/>
      <c r="E120" s="1549"/>
      <c r="F120" s="1539"/>
      <c r="G120" s="246" t="s">
        <v>7</v>
      </c>
      <c r="H120" s="246"/>
      <c r="I120" s="246"/>
      <c r="J120" s="246"/>
      <c r="K120" s="246"/>
      <c r="L120" s="246"/>
      <c r="M120" s="246"/>
      <c r="N120" s="246"/>
      <c r="O120" s="246"/>
      <c r="P120" s="246"/>
      <c r="Q120" s="246"/>
      <c r="R120" s="246"/>
      <c r="S120" s="246"/>
      <c r="T120" s="246"/>
      <c r="U120" s="246"/>
      <c r="V120" s="246"/>
      <c r="W120" s="246"/>
      <c r="X120" s="246"/>
      <c r="Y120" s="246"/>
      <c r="Z120" s="246"/>
      <c r="AA120" s="513"/>
      <c r="AB120" s="818">
        <v>0</v>
      </c>
      <c r="AC120" s="819"/>
      <c r="AD120" s="820"/>
      <c r="AE120" s="821">
        <v>6</v>
      </c>
      <c r="AF120" s="819"/>
      <c r="AG120" s="820"/>
      <c r="AH120" s="821">
        <v>3</v>
      </c>
      <c r="AI120" s="819"/>
      <c r="AJ120" s="822"/>
      <c r="AK120" s="1518"/>
      <c r="AL120" s="660"/>
      <c r="AM120" s="660"/>
      <c r="AN120" s="660"/>
      <c r="AO120" s="660"/>
      <c r="AP120" s="660"/>
      <c r="AQ120" s="660"/>
      <c r="AR120" s="660"/>
      <c r="AS120" s="661"/>
      <c r="AT120" s="1518">
        <v>1164</v>
      </c>
      <c r="AU120" s="660"/>
      <c r="AV120" s="660"/>
      <c r="AW120" s="660"/>
      <c r="AX120" s="660"/>
      <c r="AY120" s="660"/>
      <c r="AZ120" s="660"/>
      <c r="BA120" s="660"/>
      <c r="BB120" s="661"/>
      <c r="BC120" s="1518">
        <v>22032</v>
      </c>
      <c r="BD120" s="660"/>
      <c r="BE120" s="660"/>
      <c r="BF120" s="660"/>
      <c r="BG120" s="660"/>
      <c r="BH120" s="660"/>
      <c r="BI120" s="660"/>
      <c r="BJ120" s="660"/>
      <c r="BK120" s="661"/>
      <c r="BL120" s="1518">
        <v>3184</v>
      </c>
      <c r="BM120" s="660"/>
      <c r="BN120" s="660"/>
      <c r="BO120" s="660"/>
      <c r="BP120" s="660"/>
      <c r="BQ120" s="660"/>
      <c r="BR120" s="660"/>
      <c r="BS120" s="660"/>
      <c r="BT120" s="661"/>
      <c r="BU120" s="1518">
        <v>1271</v>
      </c>
      <c r="BV120" s="660"/>
      <c r="BW120" s="660"/>
      <c r="BX120" s="660"/>
      <c r="BY120" s="660"/>
      <c r="BZ120" s="660"/>
      <c r="CA120" s="660"/>
      <c r="CB120" s="660"/>
      <c r="CC120" s="660"/>
      <c r="CD120" s="1518">
        <v>83</v>
      </c>
      <c r="CE120" s="660"/>
      <c r="CF120" s="660"/>
      <c r="CG120" s="660"/>
      <c r="CH120" s="660"/>
      <c r="CI120" s="660"/>
      <c r="CJ120" s="660"/>
      <c r="CK120" s="660"/>
      <c r="CL120" s="661"/>
      <c r="CM120" s="1518"/>
      <c r="CN120" s="660"/>
      <c r="CO120" s="660"/>
      <c r="CP120" s="660"/>
      <c r="CQ120" s="660"/>
      <c r="CR120" s="660"/>
      <c r="CS120" s="660"/>
      <c r="CT120" s="660"/>
      <c r="CU120" s="661"/>
      <c r="CV120" s="1518"/>
      <c r="CW120" s="660"/>
      <c r="CX120" s="660"/>
      <c r="CY120" s="660"/>
      <c r="CZ120" s="660"/>
      <c r="DA120" s="660"/>
      <c r="DB120" s="660"/>
      <c r="DC120" s="660"/>
      <c r="DD120" s="661"/>
      <c r="DE120" s="481">
        <f t="shared" si="4"/>
        <v>0</v>
      </c>
      <c r="DF120" s="543"/>
      <c r="DG120" s="543"/>
      <c r="DH120" s="543"/>
      <c r="DI120" s="543"/>
      <c r="DJ120" s="543"/>
      <c r="DK120" s="543"/>
      <c r="DL120" s="543"/>
      <c r="DM120" s="865"/>
    </row>
    <row r="121" spans="1:117" ht="15" customHeight="1">
      <c r="A121" s="1537"/>
      <c r="B121" s="1549"/>
      <c r="C121" s="1549"/>
      <c r="D121" s="1549"/>
      <c r="E121" s="1549"/>
      <c r="F121" s="1539"/>
      <c r="G121" s="246" t="s">
        <v>8</v>
      </c>
      <c r="H121" s="246"/>
      <c r="I121" s="246"/>
      <c r="J121" s="246"/>
      <c r="K121" s="246"/>
      <c r="L121" s="246"/>
      <c r="M121" s="246"/>
      <c r="N121" s="246"/>
      <c r="O121" s="246"/>
      <c r="P121" s="246"/>
      <c r="Q121" s="246"/>
      <c r="R121" s="246"/>
      <c r="S121" s="246"/>
      <c r="T121" s="246"/>
      <c r="U121" s="246"/>
      <c r="V121" s="246"/>
      <c r="W121" s="246"/>
      <c r="X121" s="246"/>
      <c r="Y121" s="246"/>
      <c r="Z121" s="246"/>
      <c r="AA121" s="513"/>
      <c r="AB121" s="818">
        <v>0</v>
      </c>
      <c r="AC121" s="819"/>
      <c r="AD121" s="820"/>
      <c r="AE121" s="821">
        <v>7</v>
      </c>
      <c r="AF121" s="819"/>
      <c r="AG121" s="820"/>
      <c r="AH121" s="821">
        <v>3</v>
      </c>
      <c r="AI121" s="819"/>
      <c r="AJ121" s="822"/>
      <c r="AK121" s="1518"/>
      <c r="AL121" s="660"/>
      <c r="AM121" s="660"/>
      <c r="AN121" s="660"/>
      <c r="AO121" s="660"/>
      <c r="AP121" s="660"/>
      <c r="AQ121" s="660"/>
      <c r="AR121" s="660"/>
      <c r="AS121" s="661"/>
      <c r="AT121" s="1518">
        <v>2210</v>
      </c>
      <c r="AU121" s="660"/>
      <c r="AV121" s="660"/>
      <c r="AW121" s="660"/>
      <c r="AX121" s="660"/>
      <c r="AY121" s="660"/>
      <c r="AZ121" s="660"/>
      <c r="BA121" s="660"/>
      <c r="BB121" s="661"/>
      <c r="BC121" s="1518">
        <v>12937</v>
      </c>
      <c r="BD121" s="660"/>
      <c r="BE121" s="660"/>
      <c r="BF121" s="660"/>
      <c r="BG121" s="660"/>
      <c r="BH121" s="660"/>
      <c r="BI121" s="660"/>
      <c r="BJ121" s="660"/>
      <c r="BK121" s="661"/>
      <c r="BL121" s="1518">
        <v>840</v>
      </c>
      <c r="BM121" s="660"/>
      <c r="BN121" s="660"/>
      <c r="BO121" s="660"/>
      <c r="BP121" s="660"/>
      <c r="BQ121" s="660"/>
      <c r="BR121" s="660"/>
      <c r="BS121" s="660"/>
      <c r="BT121" s="661"/>
      <c r="BU121" s="1518">
        <v>618</v>
      </c>
      <c r="BV121" s="660"/>
      <c r="BW121" s="660"/>
      <c r="BX121" s="660"/>
      <c r="BY121" s="660"/>
      <c r="BZ121" s="660"/>
      <c r="CA121" s="660"/>
      <c r="CB121" s="660"/>
      <c r="CC121" s="660"/>
      <c r="CD121" s="1518">
        <v>36</v>
      </c>
      <c r="CE121" s="660"/>
      <c r="CF121" s="660"/>
      <c r="CG121" s="660"/>
      <c r="CH121" s="660"/>
      <c r="CI121" s="660"/>
      <c r="CJ121" s="660"/>
      <c r="CK121" s="660"/>
      <c r="CL121" s="661"/>
      <c r="CM121" s="1518"/>
      <c r="CN121" s="660"/>
      <c r="CO121" s="660"/>
      <c r="CP121" s="660"/>
      <c r="CQ121" s="660"/>
      <c r="CR121" s="660"/>
      <c r="CS121" s="660"/>
      <c r="CT121" s="660"/>
      <c r="CU121" s="661"/>
      <c r="CV121" s="1518">
        <v>600</v>
      </c>
      <c r="CW121" s="660"/>
      <c r="CX121" s="660"/>
      <c r="CY121" s="660"/>
      <c r="CZ121" s="660"/>
      <c r="DA121" s="660"/>
      <c r="DB121" s="660"/>
      <c r="DC121" s="660"/>
      <c r="DD121" s="661"/>
      <c r="DE121" s="481">
        <f t="shared" si="4"/>
        <v>600</v>
      </c>
      <c r="DF121" s="543"/>
      <c r="DG121" s="543"/>
      <c r="DH121" s="543"/>
      <c r="DI121" s="543"/>
      <c r="DJ121" s="543"/>
      <c r="DK121" s="543"/>
      <c r="DL121" s="543"/>
      <c r="DM121" s="865"/>
    </row>
    <row r="122" spans="1:117" ht="15" customHeight="1">
      <c r="A122" s="1537"/>
      <c r="B122" s="1549"/>
      <c r="C122" s="1549"/>
      <c r="D122" s="1549"/>
      <c r="E122" s="1549"/>
      <c r="F122" s="1539"/>
      <c r="G122" s="246" t="s">
        <v>9</v>
      </c>
      <c r="H122" s="246"/>
      <c r="I122" s="246"/>
      <c r="J122" s="246"/>
      <c r="K122" s="246"/>
      <c r="L122" s="246"/>
      <c r="M122" s="246"/>
      <c r="N122" s="246"/>
      <c r="O122" s="246"/>
      <c r="P122" s="246"/>
      <c r="Q122" s="246"/>
      <c r="R122" s="246"/>
      <c r="S122" s="246"/>
      <c r="T122" s="246"/>
      <c r="U122" s="246"/>
      <c r="V122" s="246"/>
      <c r="W122" s="246"/>
      <c r="X122" s="246"/>
      <c r="Y122" s="246"/>
      <c r="Z122" s="246"/>
      <c r="AA122" s="513"/>
      <c r="AB122" s="818">
        <v>0</v>
      </c>
      <c r="AC122" s="819"/>
      <c r="AD122" s="820"/>
      <c r="AE122" s="821">
        <v>8</v>
      </c>
      <c r="AF122" s="819"/>
      <c r="AG122" s="820"/>
      <c r="AH122" s="821">
        <v>3</v>
      </c>
      <c r="AI122" s="819"/>
      <c r="AJ122" s="822"/>
      <c r="AK122" s="1518"/>
      <c r="AL122" s="660"/>
      <c r="AM122" s="660"/>
      <c r="AN122" s="660"/>
      <c r="AO122" s="660"/>
      <c r="AP122" s="660"/>
      <c r="AQ122" s="660"/>
      <c r="AR122" s="660"/>
      <c r="AS122" s="661"/>
      <c r="AT122" s="1518">
        <v>5736</v>
      </c>
      <c r="AU122" s="660"/>
      <c r="AV122" s="660"/>
      <c r="AW122" s="660"/>
      <c r="AX122" s="660"/>
      <c r="AY122" s="660"/>
      <c r="AZ122" s="660"/>
      <c r="BA122" s="660"/>
      <c r="BB122" s="661"/>
      <c r="BC122" s="1518">
        <v>29215</v>
      </c>
      <c r="BD122" s="660"/>
      <c r="BE122" s="660"/>
      <c r="BF122" s="660"/>
      <c r="BG122" s="660"/>
      <c r="BH122" s="660"/>
      <c r="BI122" s="660"/>
      <c r="BJ122" s="660"/>
      <c r="BK122" s="661"/>
      <c r="BL122" s="1518">
        <v>3483</v>
      </c>
      <c r="BM122" s="660"/>
      <c r="BN122" s="660"/>
      <c r="BO122" s="660"/>
      <c r="BP122" s="660"/>
      <c r="BQ122" s="660"/>
      <c r="BR122" s="660"/>
      <c r="BS122" s="660"/>
      <c r="BT122" s="661"/>
      <c r="BU122" s="1518">
        <v>1219</v>
      </c>
      <c r="BV122" s="660"/>
      <c r="BW122" s="660"/>
      <c r="BX122" s="660"/>
      <c r="BY122" s="660"/>
      <c r="BZ122" s="660"/>
      <c r="CA122" s="660"/>
      <c r="CB122" s="660"/>
      <c r="CC122" s="660"/>
      <c r="CD122" s="1518">
        <v>62</v>
      </c>
      <c r="CE122" s="660"/>
      <c r="CF122" s="660"/>
      <c r="CG122" s="660"/>
      <c r="CH122" s="660"/>
      <c r="CI122" s="660"/>
      <c r="CJ122" s="660"/>
      <c r="CK122" s="660"/>
      <c r="CL122" s="661"/>
      <c r="CM122" s="1518"/>
      <c r="CN122" s="660"/>
      <c r="CO122" s="660"/>
      <c r="CP122" s="660"/>
      <c r="CQ122" s="660"/>
      <c r="CR122" s="660"/>
      <c r="CS122" s="660"/>
      <c r="CT122" s="660"/>
      <c r="CU122" s="661"/>
      <c r="CV122" s="1518">
        <v>300</v>
      </c>
      <c r="CW122" s="660"/>
      <c r="CX122" s="660"/>
      <c r="CY122" s="660"/>
      <c r="CZ122" s="660"/>
      <c r="DA122" s="660"/>
      <c r="DB122" s="660"/>
      <c r="DC122" s="660"/>
      <c r="DD122" s="661"/>
      <c r="DE122" s="481">
        <f t="shared" si="4"/>
        <v>300</v>
      </c>
      <c r="DF122" s="543"/>
      <c r="DG122" s="543"/>
      <c r="DH122" s="543"/>
      <c r="DI122" s="543"/>
      <c r="DJ122" s="543"/>
      <c r="DK122" s="543"/>
      <c r="DL122" s="543"/>
      <c r="DM122" s="865"/>
    </row>
    <row r="123" spans="1:117" ht="15" customHeight="1">
      <c r="A123" s="1537"/>
      <c r="B123" s="1549"/>
      <c r="C123" s="1549"/>
      <c r="D123" s="1549"/>
      <c r="E123" s="1549"/>
      <c r="F123" s="1539"/>
      <c r="G123" s="246" t="s">
        <v>10</v>
      </c>
      <c r="H123" s="246"/>
      <c r="I123" s="246"/>
      <c r="J123" s="246"/>
      <c r="K123" s="246"/>
      <c r="L123" s="246"/>
      <c r="M123" s="246"/>
      <c r="N123" s="246"/>
      <c r="O123" s="246"/>
      <c r="P123" s="246"/>
      <c r="Q123" s="246"/>
      <c r="R123" s="246"/>
      <c r="S123" s="246"/>
      <c r="T123" s="246"/>
      <c r="U123" s="246"/>
      <c r="V123" s="246"/>
      <c r="W123" s="246"/>
      <c r="X123" s="246"/>
      <c r="Y123" s="246"/>
      <c r="Z123" s="246"/>
      <c r="AA123" s="513"/>
      <c r="AB123" s="818">
        <v>0</v>
      </c>
      <c r="AC123" s="819"/>
      <c r="AD123" s="820"/>
      <c r="AE123" s="821">
        <v>9</v>
      </c>
      <c r="AF123" s="819"/>
      <c r="AG123" s="820"/>
      <c r="AH123" s="821">
        <v>3</v>
      </c>
      <c r="AI123" s="819"/>
      <c r="AJ123" s="822"/>
      <c r="AK123" s="1518"/>
      <c r="AL123" s="660"/>
      <c r="AM123" s="660"/>
      <c r="AN123" s="660"/>
      <c r="AO123" s="660"/>
      <c r="AP123" s="660"/>
      <c r="AQ123" s="660"/>
      <c r="AR123" s="660"/>
      <c r="AS123" s="661"/>
      <c r="AT123" s="1518">
        <v>4223</v>
      </c>
      <c r="AU123" s="660"/>
      <c r="AV123" s="660"/>
      <c r="AW123" s="660"/>
      <c r="AX123" s="660"/>
      <c r="AY123" s="660"/>
      <c r="AZ123" s="660"/>
      <c r="BA123" s="660"/>
      <c r="BB123" s="661"/>
      <c r="BC123" s="1518">
        <v>76255</v>
      </c>
      <c r="BD123" s="660"/>
      <c r="BE123" s="660"/>
      <c r="BF123" s="660"/>
      <c r="BG123" s="660"/>
      <c r="BH123" s="660"/>
      <c r="BI123" s="660"/>
      <c r="BJ123" s="660"/>
      <c r="BK123" s="661"/>
      <c r="BL123" s="1518">
        <v>8391</v>
      </c>
      <c r="BM123" s="660"/>
      <c r="BN123" s="660"/>
      <c r="BO123" s="660"/>
      <c r="BP123" s="660"/>
      <c r="BQ123" s="660"/>
      <c r="BR123" s="660"/>
      <c r="BS123" s="660"/>
      <c r="BT123" s="661"/>
      <c r="BU123" s="1518">
        <v>2783</v>
      </c>
      <c r="BV123" s="660"/>
      <c r="BW123" s="660"/>
      <c r="BX123" s="660"/>
      <c r="BY123" s="660"/>
      <c r="BZ123" s="660"/>
      <c r="CA123" s="660"/>
      <c r="CB123" s="660"/>
      <c r="CC123" s="660"/>
      <c r="CD123" s="1518">
        <v>141</v>
      </c>
      <c r="CE123" s="660"/>
      <c r="CF123" s="660"/>
      <c r="CG123" s="660"/>
      <c r="CH123" s="660"/>
      <c r="CI123" s="660"/>
      <c r="CJ123" s="660"/>
      <c r="CK123" s="660"/>
      <c r="CL123" s="661"/>
      <c r="CM123" s="1518">
        <v>1300</v>
      </c>
      <c r="CN123" s="660"/>
      <c r="CO123" s="660"/>
      <c r="CP123" s="660"/>
      <c r="CQ123" s="660"/>
      <c r="CR123" s="660"/>
      <c r="CS123" s="660"/>
      <c r="CT123" s="660"/>
      <c r="CU123" s="661"/>
      <c r="CV123" s="1518">
        <v>900</v>
      </c>
      <c r="CW123" s="660"/>
      <c r="CX123" s="660"/>
      <c r="CY123" s="660"/>
      <c r="CZ123" s="660"/>
      <c r="DA123" s="660"/>
      <c r="DB123" s="660"/>
      <c r="DC123" s="660"/>
      <c r="DD123" s="661"/>
      <c r="DE123" s="481">
        <f t="shared" si="4"/>
        <v>2200</v>
      </c>
      <c r="DF123" s="543"/>
      <c r="DG123" s="543"/>
      <c r="DH123" s="543"/>
      <c r="DI123" s="543"/>
      <c r="DJ123" s="543"/>
      <c r="DK123" s="543"/>
      <c r="DL123" s="543"/>
      <c r="DM123" s="865"/>
    </row>
    <row r="124" spans="1:117" ht="15" customHeight="1">
      <c r="A124" s="1537"/>
      <c r="B124" s="1549"/>
      <c r="C124" s="1549"/>
      <c r="D124" s="1549"/>
      <c r="E124" s="1549"/>
      <c r="F124" s="1539"/>
      <c r="G124" s="246" t="s">
        <v>378</v>
      </c>
      <c r="H124" s="246"/>
      <c r="I124" s="246"/>
      <c r="J124" s="246"/>
      <c r="K124" s="246"/>
      <c r="L124" s="246"/>
      <c r="M124" s="246"/>
      <c r="N124" s="246"/>
      <c r="O124" s="246"/>
      <c r="P124" s="246"/>
      <c r="Q124" s="246"/>
      <c r="R124" s="246"/>
      <c r="S124" s="246"/>
      <c r="T124" s="246"/>
      <c r="U124" s="246"/>
      <c r="V124" s="246"/>
      <c r="W124" s="246"/>
      <c r="X124" s="246"/>
      <c r="Y124" s="246"/>
      <c r="Z124" s="246"/>
      <c r="AA124" s="513"/>
      <c r="AB124" s="818">
        <v>1</v>
      </c>
      <c r="AC124" s="819"/>
      <c r="AD124" s="820"/>
      <c r="AE124" s="821">
        <v>0</v>
      </c>
      <c r="AF124" s="819"/>
      <c r="AG124" s="820"/>
      <c r="AH124" s="821">
        <v>3</v>
      </c>
      <c r="AI124" s="819"/>
      <c r="AJ124" s="822"/>
      <c r="AK124" s="481">
        <f>SUM(AK115:AS123)</f>
        <v>0</v>
      </c>
      <c r="AL124" s="543"/>
      <c r="AM124" s="543"/>
      <c r="AN124" s="543"/>
      <c r="AO124" s="543"/>
      <c r="AP124" s="543"/>
      <c r="AQ124" s="543"/>
      <c r="AR124" s="543"/>
      <c r="AS124" s="544"/>
      <c r="AT124" s="481">
        <f>SUM(AT115:BB123)</f>
        <v>44978</v>
      </c>
      <c r="AU124" s="543"/>
      <c r="AV124" s="543"/>
      <c r="AW124" s="543"/>
      <c r="AX124" s="543"/>
      <c r="AY124" s="543"/>
      <c r="AZ124" s="543"/>
      <c r="BA124" s="543"/>
      <c r="BB124" s="544"/>
      <c r="BC124" s="481">
        <f>SUM(BC115:BK123)</f>
        <v>351948</v>
      </c>
      <c r="BD124" s="543"/>
      <c r="BE124" s="543"/>
      <c r="BF124" s="543"/>
      <c r="BG124" s="543"/>
      <c r="BH124" s="543"/>
      <c r="BI124" s="543"/>
      <c r="BJ124" s="543"/>
      <c r="BK124" s="544"/>
      <c r="BL124" s="481">
        <f>SUM(BL115:BT123)</f>
        <v>27788</v>
      </c>
      <c r="BM124" s="543"/>
      <c r="BN124" s="543"/>
      <c r="BO124" s="543"/>
      <c r="BP124" s="543"/>
      <c r="BQ124" s="543"/>
      <c r="BR124" s="543"/>
      <c r="BS124" s="543"/>
      <c r="BT124" s="544"/>
      <c r="BU124" s="481">
        <f>SUM(BU115:CC123)</f>
        <v>24895</v>
      </c>
      <c r="BV124" s="543"/>
      <c r="BW124" s="543"/>
      <c r="BX124" s="543"/>
      <c r="BY124" s="543"/>
      <c r="BZ124" s="543"/>
      <c r="CA124" s="543"/>
      <c r="CB124" s="543"/>
      <c r="CC124" s="543"/>
      <c r="CD124" s="481">
        <f>SUM(CD115:CL123)</f>
        <v>1524</v>
      </c>
      <c r="CE124" s="543"/>
      <c r="CF124" s="543"/>
      <c r="CG124" s="543"/>
      <c r="CH124" s="543"/>
      <c r="CI124" s="543"/>
      <c r="CJ124" s="543"/>
      <c r="CK124" s="543"/>
      <c r="CL124" s="544"/>
      <c r="CM124" s="481">
        <f>SUM(CM115:CU123)</f>
        <v>9100</v>
      </c>
      <c r="CN124" s="543"/>
      <c r="CO124" s="543"/>
      <c r="CP124" s="543"/>
      <c r="CQ124" s="543"/>
      <c r="CR124" s="543"/>
      <c r="CS124" s="543"/>
      <c r="CT124" s="543"/>
      <c r="CU124" s="544"/>
      <c r="CV124" s="481">
        <f>SUM(CV115:DD123)</f>
        <v>10500</v>
      </c>
      <c r="CW124" s="543"/>
      <c r="CX124" s="543"/>
      <c r="CY124" s="543"/>
      <c r="CZ124" s="543"/>
      <c r="DA124" s="543"/>
      <c r="DB124" s="543"/>
      <c r="DC124" s="543"/>
      <c r="DD124" s="544"/>
      <c r="DE124" s="481">
        <f>SUM(CM124:DD124)</f>
        <v>19600</v>
      </c>
      <c r="DF124" s="543"/>
      <c r="DG124" s="543"/>
      <c r="DH124" s="543"/>
      <c r="DI124" s="543"/>
      <c r="DJ124" s="543"/>
      <c r="DK124" s="543"/>
      <c r="DL124" s="543"/>
      <c r="DM124" s="865"/>
    </row>
    <row r="125" spans="1:117" ht="15" customHeight="1" thickBot="1">
      <c r="A125" s="1537"/>
      <c r="B125" s="1549"/>
      <c r="C125" s="1549"/>
      <c r="D125" s="1549"/>
      <c r="E125" s="1549"/>
      <c r="F125" s="1539"/>
      <c r="G125" s="246" t="s">
        <v>713</v>
      </c>
      <c r="H125" s="246"/>
      <c r="I125" s="246"/>
      <c r="J125" s="246"/>
      <c r="K125" s="246"/>
      <c r="L125" s="246"/>
      <c r="M125" s="246"/>
      <c r="N125" s="246"/>
      <c r="O125" s="246"/>
      <c r="P125" s="246"/>
      <c r="Q125" s="246"/>
      <c r="R125" s="246"/>
      <c r="S125" s="246"/>
      <c r="T125" s="246"/>
      <c r="U125" s="246"/>
      <c r="V125" s="246"/>
      <c r="W125" s="246"/>
      <c r="X125" s="246"/>
      <c r="Y125" s="246"/>
      <c r="Z125" s="246"/>
      <c r="AA125" s="513"/>
      <c r="AB125" s="848">
        <v>1</v>
      </c>
      <c r="AC125" s="844"/>
      <c r="AD125" s="846"/>
      <c r="AE125" s="843">
        <v>1</v>
      </c>
      <c r="AF125" s="844"/>
      <c r="AG125" s="846"/>
      <c r="AH125" s="843">
        <v>3</v>
      </c>
      <c r="AI125" s="844"/>
      <c r="AJ125" s="845"/>
      <c r="AK125" s="1472"/>
      <c r="AL125" s="654"/>
      <c r="AM125" s="654"/>
      <c r="AN125" s="654"/>
      <c r="AO125" s="654"/>
      <c r="AP125" s="654"/>
      <c r="AQ125" s="654"/>
      <c r="AR125" s="654"/>
      <c r="AS125" s="655"/>
      <c r="AT125" s="1472">
        <v>11537</v>
      </c>
      <c r="AU125" s="654"/>
      <c r="AV125" s="654"/>
      <c r="AW125" s="654"/>
      <c r="AX125" s="654"/>
      <c r="AY125" s="654"/>
      <c r="AZ125" s="654"/>
      <c r="BA125" s="654"/>
      <c r="BB125" s="655"/>
      <c r="BC125" s="1472">
        <v>166289</v>
      </c>
      <c r="BD125" s="654"/>
      <c r="BE125" s="654"/>
      <c r="BF125" s="654"/>
      <c r="BG125" s="654"/>
      <c r="BH125" s="654"/>
      <c r="BI125" s="654"/>
      <c r="BJ125" s="654"/>
      <c r="BK125" s="655"/>
      <c r="BL125" s="1472">
        <v>7830</v>
      </c>
      <c r="BM125" s="654"/>
      <c r="BN125" s="654"/>
      <c r="BO125" s="654"/>
      <c r="BP125" s="654"/>
      <c r="BQ125" s="654"/>
      <c r="BR125" s="654"/>
      <c r="BS125" s="654"/>
      <c r="BT125" s="655"/>
      <c r="BU125" s="1472">
        <v>9149</v>
      </c>
      <c r="BV125" s="654"/>
      <c r="BW125" s="654"/>
      <c r="BX125" s="654"/>
      <c r="BY125" s="654"/>
      <c r="BZ125" s="654"/>
      <c r="CA125" s="654"/>
      <c r="CB125" s="654"/>
      <c r="CC125" s="654"/>
      <c r="CD125" s="1472">
        <v>258</v>
      </c>
      <c r="CE125" s="654"/>
      <c r="CF125" s="654"/>
      <c r="CG125" s="654"/>
      <c r="CH125" s="654"/>
      <c r="CI125" s="654"/>
      <c r="CJ125" s="654"/>
      <c r="CK125" s="654"/>
      <c r="CL125" s="655"/>
      <c r="CM125" s="1472">
        <v>2340</v>
      </c>
      <c r="CN125" s="654"/>
      <c r="CO125" s="654"/>
      <c r="CP125" s="654"/>
      <c r="CQ125" s="654"/>
      <c r="CR125" s="654"/>
      <c r="CS125" s="654"/>
      <c r="CT125" s="654"/>
      <c r="CU125" s="655"/>
      <c r="CV125" s="1472">
        <v>1200</v>
      </c>
      <c r="CW125" s="654"/>
      <c r="CX125" s="654"/>
      <c r="CY125" s="654"/>
      <c r="CZ125" s="654"/>
      <c r="DA125" s="654"/>
      <c r="DB125" s="654"/>
      <c r="DC125" s="654"/>
      <c r="DD125" s="655"/>
      <c r="DE125" s="484">
        <f>SUM(CM125:DD125)</f>
        <v>3540</v>
      </c>
      <c r="DF125" s="571"/>
      <c r="DG125" s="571"/>
      <c r="DH125" s="571"/>
      <c r="DI125" s="571"/>
      <c r="DJ125" s="571"/>
      <c r="DK125" s="571"/>
      <c r="DL125" s="571"/>
      <c r="DM125" s="874"/>
    </row>
    <row r="126" spans="1:117" ht="15" customHeight="1" thickBot="1">
      <c r="A126" s="1537"/>
      <c r="B126" s="1549"/>
      <c r="C126" s="1549"/>
      <c r="D126" s="1549"/>
      <c r="E126" s="1549"/>
      <c r="F126" s="1539"/>
      <c r="G126" s="731"/>
      <c r="H126" s="732"/>
      <c r="I126" s="732"/>
      <c r="J126" s="732"/>
      <c r="K126" s="732"/>
      <c r="L126" s="732"/>
      <c r="M126" s="732"/>
      <c r="N126" s="732"/>
      <c r="O126" s="732"/>
      <c r="P126" s="732"/>
      <c r="Q126" s="732"/>
      <c r="R126" s="732"/>
      <c r="S126" s="732"/>
      <c r="T126" s="732"/>
      <c r="U126" s="732"/>
      <c r="V126" s="732"/>
      <c r="W126" s="732"/>
      <c r="X126" s="732"/>
      <c r="Y126" s="732"/>
      <c r="Z126" s="732"/>
      <c r="AA126" s="732"/>
      <c r="AB126" s="869"/>
      <c r="AC126" s="869"/>
      <c r="AD126" s="869"/>
      <c r="AE126" s="869"/>
      <c r="AF126" s="869"/>
      <c r="AG126" s="869"/>
      <c r="AH126" s="869"/>
      <c r="AI126" s="869"/>
      <c r="AJ126" s="869"/>
      <c r="AK126" s="734"/>
      <c r="AL126" s="735"/>
      <c r="AM126" s="735"/>
      <c r="AN126" s="735"/>
      <c r="AO126" s="735"/>
      <c r="AP126" s="735"/>
      <c r="AQ126" s="735"/>
      <c r="AR126" s="735"/>
      <c r="AS126" s="735"/>
      <c r="AT126" s="734"/>
      <c r="AU126" s="735"/>
      <c r="AV126" s="735"/>
      <c r="AW126" s="735"/>
      <c r="AX126" s="735"/>
      <c r="AY126" s="735"/>
      <c r="AZ126" s="735"/>
      <c r="BA126" s="735"/>
      <c r="BB126" s="735"/>
      <c r="BC126" s="734"/>
      <c r="BD126" s="735"/>
      <c r="BE126" s="735"/>
      <c r="BF126" s="735"/>
      <c r="BG126" s="735"/>
      <c r="BH126" s="735"/>
      <c r="BI126" s="735"/>
      <c r="BJ126" s="735"/>
      <c r="BK126" s="735"/>
      <c r="BL126" s="734"/>
      <c r="BM126" s="735"/>
      <c r="BN126" s="735"/>
      <c r="BO126" s="735"/>
      <c r="BP126" s="735"/>
      <c r="BQ126" s="735"/>
      <c r="BR126" s="735"/>
      <c r="BS126" s="735"/>
      <c r="BT126" s="735"/>
      <c r="BU126" s="734"/>
      <c r="BV126" s="735"/>
      <c r="BW126" s="735"/>
      <c r="BX126" s="735"/>
      <c r="BY126" s="735"/>
      <c r="BZ126" s="735"/>
      <c r="CA126" s="735"/>
      <c r="CB126" s="735"/>
      <c r="CC126" s="735"/>
      <c r="CD126" s="734"/>
      <c r="CE126" s="735"/>
      <c r="CF126" s="735"/>
      <c r="CG126" s="735"/>
      <c r="CH126" s="735"/>
      <c r="CI126" s="735"/>
      <c r="CJ126" s="735"/>
      <c r="CK126" s="735"/>
      <c r="CL126" s="735"/>
      <c r="CM126" s="734"/>
      <c r="CN126" s="735"/>
      <c r="CO126" s="735"/>
      <c r="CP126" s="735"/>
      <c r="CQ126" s="735"/>
      <c r="CR126" s="735"/>
      <c r="CS126" s="735"/>
      <c r="CT126" s="735"/>
      <c r="CU126" s="735"/>
      <c r="CV126" s="734"/>
      <c r="CW126" s="735"/>
      <c r="CX126" s="735"/>
      <c r="CY126" s="735"/>
      <c r="CZ126" s="735"/>
      <c r="DA126" s="735"/>
      <c r="DB126" s="735"/>
      <c r="DC126" s="735"/>
      <c r="DD126" s="735"/>
      <c r="DE126" s="870"/>
      <c r="DF126" s="876"/>
      <c r="DG126" s="876"/>
      <c r="DH126" s="876"/>
      <c r="DI126" s="876"/>
      <c r="DJ126" s="876"/>
      <c r="DK126" s="876"/>
      <c r="DL126" s="876"/>
      <c r="DM126" s="876"/>
    </row>
    <row r="127" spans="1:117" ht="15" customHeight="1">
      <c r="A127" s="1537"/>
      <c r="B127" s="1549"/>
      <c r="C127" s="1549"/>
      <c r="D127" s="1549"/>
      <c r="E127" s="1549"/>
      <c r="F127" s="1539"/>
      <c r="G127" s="246" t="s">
        <v>11</v>
      </c>
      <c r="H127" s="246"/>
      <c r="I127" s="246"/>
      <c r="J127" s="246"/>
      <c r="K127" s="246"/>
      <c r="L127" s="246"/>
      <c r="M127" s="246"/>
      <c r="N127" s="246"/>
      <c r="O127" s="246"/>
      <c r="P127" s="246"/>
      <c r="Q127" s="246"/>
      <c r="R127" s="246"/>
      <c r="S127" s="246"/>
      <c r="T127" s="246"/>
      <c r="U127" s="246"/>
      <c r="V127" s="246"/>
      <c r="W127" s="246"/>
      <c r="X127" s="246"/>
      <c r="Y127" s="246"/>
      <c r="Z127" s="246"/>
      <c r="AA127" s="513"/>
      <c r="AB127" s="840">
        <v>1</v>
      </c>
      <c r="AC127" s="841"/>
      <c r="AD127" s="842"/>
      <c r="AE127" s="849">
        <v>2</v>
      </c>
      <c r="AF127" s="841"/>
      <c r="AG127" s="842"/>
      <c r="AH127" s="849">
        <v>3</v>
      </c>
      <c r="AI127" s="841"/>
      <c r="AJ127" s="850"/>
      <c r="AK127" s="487">
        <f>SUM(AK115:AS117)</f>
        <v>0</v>
      </c>
      <c r="AL127" s="801"/>
      <c r="AM127" s="801"/>
      <c r="AN127" s="801"/>
      <c r="AO127" s="801"/>
      <c r="AP127" s="801"/>
      <c r="AQ127" s="801"/>
      <c r="AR127" s="801"/>
      <c r="AS127" s="875"/>
      <c r="AT127" s="487">
        <f>SUM(AT115:BB117)</f>
        <v>28035</v>
      </c>
      <c r="AU127" s="801"/>
      <c r="AV127" s="801"/>
      <c r="AW127" s="801"/>
      <c r="AX127" s="801"/>
      <c r="AY127" s="801"/>
      <c r="AZ127" s="801"/>
      <c r="BA127" s="801"/>
      <c r="BB127" s="875"/>
      <c r="BC127" s="487">
        <f>SUM(BC115:BK117)</f>
        <v>136319</v>
      </c>
      <c r="BD127" s="801"/>
      <c r="BE127" s="801"/>
      <c r="BF127" s="801"/>
      <c r="BG127" s="801"/>
      <c r="BH127" s="801"/>
      <c r="BI127" s="801"/>
      <c r="BJ127" s="801"/>
      <c r="BK127" s="875"/>
      <c r="BL127" s="487">
        <f>SUM(BL115:BT117)</f>
        <v>5356</v>
      </c>
      <c r="BM127" s="801"/>
      <c r="BN127" s="801"/>
      <c r="BO127" s="801"/>
      <c r="BP127" s="801"/>
      <c r="BQ127" s="801"/>
      <c r="BR127" s="801"/>
      <c r="BS127" s="801"/>
      <c r="BT127" s="875"/>
      <c r="BU127" s="487">
        <f>SUM(BU115:CC117)</f>
        <v>14269</v>
      </c>
      <c r="BV127" s="801"/>
      <c r="BW127" s="801"/>
      <c r="BX127" s="801"/>
      <c r="BY127" s="801"/>
      <c r="BZ127" s="801"/>
      <c r="CA127" s="801"/>
      <c r="CB127" s="801"/>
      <c r="CC127" s="875"/>
      <c r="CD127" s="487">
        <f>SUM(CD115:CL117)</f>
        <v>977</v>
      </c>
      <c r="CE127" s="801"/>
      <c r="CF127" s="801"/>
      <c r="CG127" s="801"/>
      <c r="CH127" s="801"/>
      <c r="CI127" s="801"/>
      <c r="CJ127" s="801"/>
      <c r="CK127" s="801"/>
      <c r="CL127" s="875"/>
      <c r="CM127" s="487">
        <f>SUM(CM115:CU117)</f>
        <v>6240</v>
      </c>
      <c r="CN127" s="801"/>
      <c r="CO127" s="801"/>
      <c r="CP127" s="801"/>
      <c r="CQ127" s="801"/>
      <c r="CR127" s="801"/>
      <c r="CS127" s="801"/>
      <c r="CT127" s="801"/>
      <c r="CU127" s="875"/>
      <c r="CV127" s="487">
        <f>SUM(CV115:DD117)</f>
        <v>7500</v>
      </c>
      <c r="CW127" s="801"/>
      <c r="CX127" s="801"/>
      <c r="CY127" s="801"/>
      <c r="CZ127" s="801"/>
      <c r="DA127" s="801"/>
      <c r="DB127" s="801"/>
      <c r="DC127" s="801"/>
      <c r="DD127" s="875"/>
      <c r="DE127" s="487">
        <f>SUM(CM127:DD127)</f>
        <v>13740</v>
      </c>
      <c r="DF127" s="801"/>
      <c r="DG127" s="801"/>
      <c r="DH127" s="801"/>
      <c r="DI127" s="801"/>
      <c r="DJ127" s="801"/>
      <c r="DK127" s="801"/>
      <c r="DL127" s="801"/>
      <c r="DM127" s="802"/>
    </row>
    <row r="128" spans="1:117" ht="15" customHeight="1">
      <c r="A128" s="1537"/>
      <c r="B128" s="1549"/>
      <c r="C128" s="1549"/>
      <c r="D128" s="1549"/>
      <c r="E128" s="1549"/>
      <c r="F128" s="1539"/>
      <c r="G128" s="246" t="s">
        <v>12</v>
      </c>
      <c r="H128" s="246"/>
      <c r="I128" s="246"/>
      <c r="J128" s="246"/>
      <c r="K128" s="246"/>
      <c r="L128" s="246"/>
      <c r="M128" s="246"/>
      <c r="N128" s="246"/>
      <c r="O128" s="246"/>
      <c r="P128" s="246"/>
      <c r="Q128" s="246"/>
      <c r="R128" s="246"/>
      <c r="S128" s="246"/>
      <c r="T128" s="246"/>
      <c r="U128" s="246"/>
      <c r="V128" s="246"/>
      <c r="W128" s="246"/>
      <c r="X128" s="246"/>
      <c r="Y128" s="246"/>
      <c r="Z128" s="246"/>
      <c r="AA128" s="513"/>
      <c r="AB128" s="818">
        <v>1</v>
      </c>
      <c r="AC128" s="819"/>
      <c r="AD128" s="820"/>
      <c r="AE128" s="821">
        <v>3</v>
      </c>
      <c r="AF128" s="819"/>
      <c r="AG128" s="820"/>
      <c r="AH128" s="821">
        <v>3</v>
      </c>
      <c r="AI128" s="819"/>
      <c r="AJ128" s="822"/>
      <c r="AK128" s="481">
        <f>SUM(AK118:AS121)</f>
        <v>0</v>
      </c>
      <c r="AL128" s="543"/>
      <c r="AM128" s="543"/>
      <c r="AN128" s="543"/>
      <c r="AO128" s="543"/>
      <c r="AP128" s="543"/>
      <c r="AQ128" s="543"/>
      <c r="AR128" s="543"/>
      <c r="AS128" s="544"/>
      <c r="AT128" s="481">
        <f>SUM(AT118:BB121)</f>
        <v>6984</v>
      </c>
      <c r="AU128" s="543"/>
      <c r="AV128" s="543"/>
      <c r="AW128" s="543"/>
      <c r="AX128" s="543"/>
      <c r="AY128" s="543"/>
      <c r="AZ128" s="543"/>
      <c r="BA128" s="543"/>
      <c r="BB128" s="544"/>
      <c r="BC128" s="481">
        <f>SUM(BC118:BK121)</f>
        <v>110159</v>
      </c>
      <c r="BD128" s="543"/>
      <c r="BE128" s="543"/>
      <c r="BF128" s="543"/>
      <c r="BG128" s="543"/>
      <c r="BH128" s="543"/>
      <c r="BI128" s="543"/>
      <c r="BJ128" s="543"/>
      <c r="BK128" s="544"/>
      <c r="BL128" s="481">
        <f>SUM(BL118:BT121)</f>
        <v>10558</v>
      </c>
      <c r="BM128" s="543"/>
      <c r="BN128" s="543"/>
      <c r="BO128" s="543"/>
      <c r="BP128" s="543"/>
      <c r="BQ128" s="543"/>
      <c r="BR128" s="543"/>
      <c r="BS128" s="543"/>
      <c r="BT128" s="544"/>
      <c r="BU128" s="481">
        <f>SUM(BU118:CC121)</f>
        <v>6624</v>
      </c>
      <c r="BV128" s="543"/>
      <c r="BW128" s="543"/>
      <c r="BX128" s="543"/>
      <c r="BY128" s="543"/>
      <c r="BZ128" s="543"/>
      <c r="CA128" s="543"/>
      <c r="CB128" s="543"/>
      <c r="CC128" s="544"/>
      <c r="CD128" s="481">
        <f>SUM(CD118:CL121)</f>
        <v>344</v>
      </c>
      <c r="CE128" s="543"/>
      <c r="CF128" s="543"/>
      <c r="CG128" s="543"/>
      <c r="CH128" s="543"/>
      <c r="CI128" s="543"/>
      <c r="CJ128" s="543"/>
      <c r="CK128" s="543"/>
      <c r="CL128" s="544"/>
      <c r="CM128" s="481">
        <f>SUM(CM118:CU121)</f>
        <v>1560</v>
      </c>
      <c r="CN128" s="543"/>
      <c r="CO128" s="543"/>
      <c r="CP128" s="543"/>
      <c r="CQ128" s="543"/>
      <c r="CR128" s="543"/>
      <c r="CS128" s="543"/>
      <c r="CT128" s="543"/>
      <c r="CU128" s="544"/>
      <c r="CV128" s="481">
        <f>SUM(CV118:DD121)</f>
        <v>1800</v>
      </c>
      <c r="CW128" s="543"/>
      <c r="CX128" s="543"/>
      <c r="CY128" s="543"/>
      <c r="CZ128" s="543"/>
      <c r="DA128" s="543"/>
      <c r="DB128" s="543"/>
      <c r="DC128" s="543"/>
      <c r="DD128" s="544"/>
      <c r="DE128" s="481">
        <f>SUM(CM128:DD128)</f>
        <v>3360</v>
      </c>
      <c r="DF128" s="543"/>
      <c r="DG128" s="543"/>
      <c r="DH128" s="543"/>
      <c r="DI128" s="543"/>
      <c r="DJ128" s="543"/>
      <c r="DK128" s="543"/>
      <c r="DL128" s="543"/>
      <c r="DM128" s="865"/>
    </row>
    <row r="129" spans="1:135" ht="15" customHeight="1">
      <c r="A129" s="1537"/>
      <c r="B129" s="1549"/>
      <c r="C129" s="1549"/>
      <c r="D129" s="1549"/>
      <c r="E129" s="1549"/>
      <c r="F129" s="1539"/>
      <c r="G129" s="245" t="s">
        <v>9</v>
      </c>
      <c r="H129" s="246"/>
      <c r="I129" s="246"/>
      <c r="J129" s="246"/>
      <c r="K129" s="246"/>
      <c r="L129" s="246"/>
      <c r="M129" s="246"/>
      <c r="N129" s="246"/>
      <c r="O129" s="246"/>
      <c r="P129" s="246"/>
      <c r="Q129" s="246"/>
      <c r="R129" s="246"/>
      <c r="S129" s="246"/>
      <c r="T129" s="246"/>
      <c r="U129" s="246"/>
      <c r="V129" s="246"/>
      <c r="W129" s="246"/>
      <c r="X129" s="246"/>
      <c r="Y129" s="246"/>
      <c r="Z129" s="246"/>
      <c r="AA129" s="513"/>
      <c r="AB129" s="818">
        <v>1</v>
      </c>
      <c r="AC129" s="819"/>
      <c r="AD129" s="820"/>
      <c r="AE129" s="821">
        <v>4</v>
      </c>
      <c r="AF129" s="819"/>
      <c r="AG129" s="820"/>
      <c r="AH129" s="821">
        <v>3</v>
      </c>
      <c r="AI129" s="819"/>
      <c r="AJ129" s="822"/>
      <c r="AK129" s="481">
        <f>AK122</f>
        <v>0</v>
      </c>
      <c r="AL129" s="543"/>
      <c r="AM129" s="543"/>
      <c r="AN129" s="543"/>
      <c r="AO129" s="543"/>
      <c r="AP129" s="543"/>
      <c r="AQ129" s="543"/>
      <c r="AR129" s="543"/>
      <c r="AS129" s="544"/>
      <c r="AT129" s="481">
        <f>AT122</f>
        <v>5736</v>
      </c>
      <c r="AU129" s="543"/>
      <c r="AV129" s="543"/>
      <c r="AW129" s="543"/>
      <c r="AX129" s="543"/>
      <c r="AY129" s="543"/>
      <c r="AZ129" s="543"/>
      <c r="BA129" s="543"/>
      <c r="BB129" s="544"/>
      <c r="BC129" s="481">
        <f>BC122</f>
        <v>29215</v>
      </c>
      <c r="BD129" s="543"/>
      <c r="BE129" s="543"/>
      <c r="BF129" s="543"/>
      <c r="BG129" s="543"/>
      <c r="BH129" s="543"/>
      <c r="BI129" s="543"/>
      <c r="BJ129" s="543"/>
      <c r="BK129" s="544"/>
      <c r="BL129" s="481">
        <f>BL122</f>
        <v>3483</v>
      </c>
      <c r="BM129" s="543"/>
      <c r="BN129" s="543"/>
      <c r="BO129" s="543"/>
      <c r="BP129" s="543"/>
      <c r="BQ129" s="543"/>
      <c r="BR129" s="543"/>
      <c r="BS129" s="543"/>
      <c r="BT129" s="544"/>
      <c r="BU129" s="481">
        <f>BU122</f>
        <v>1219</v>
      </c>
      <c r="BV129" s="543"/>
      <c r="BW129" s="543"/>
      <c r="BX129" s="543"/>
      <c r="BY129" s="543"/>
      <c r="BZ129" s="543"/>
      <c r="CA129" s="543"/>
      <c r="CB129" s="543"/>
      <c r="CC129" s="544"/>
      <c r="CD129" s="481">
        <f>CD122</f>
        <v>62</v>
      </c>
      <c r="CE129" s="543"/>
      <c r="CF129" s="543"/>
      <c r="CG129" s="543"/>
      <c r="CH129" s="543"/>
      <c r="CI129" s="543"/>
      <c r="CJ129" s="543"/>
      <c r="CK129" s="543"/>
      <c r="CL129" s="544"/>
      <c r="CM129" s="481">
        <f>CM122</f>
        <v>0</v>
      </c>
      <c r="CN129" s="543"/>
      <c r="CO129" s="543"/>
      <c r="CP129" s="543"/>
      <c r="CQ129" s="543"/>
      <c r="CR129" s="543"/>
      <c r="CS129" s="543"/>
      <c r="CT129" s="543"/>
      <c r="CU129" s="544"/>
      <c r="CV129" s="481">
        <f>CV122</f>
        <v>300</v>
      </c>
      <c r="CW129" s="543"/>
      <c r="CX129" s="543"/>
      <c r="CY129" s="543"/>
      <c r="CZ129" s="543"/>
      <c r="DA129" s="543"/>
      <c r="DB129" s="543"/>
      <c r="DC129" s="543"/>
      <c r="DD129" s="544"/>
      <c r="DE129" s="481">
        <f>SUM(CM129:DD129)</f>
        <v>300</v>
      </c>
      <c r="DF129" s="543"/>
      <c r="DG129" s="543"/>
      <c r="DH129" s="543"/>
      <c r="DI129" s="543"/>
      <c r="DJ129" s="543"/>
      <c r="DK129" s="543"/>
      <c r="DL129" s="543"/>
      <c r="DM129" s="865"/>
    </row>
    <row r="130" spans="1:135" ht="15" customHeight="1" thickBot="1">
      <c r="A130" s="1540"/>
      <c r="B130" s="1541"/>
      <c r="C130" s="1541"/>
      <c r="D130" s="1541"/>
      <c r="E130" s="1541"/>
      <c r="F130" s="1542"/>
      <c r="G130" s="245" t="s">
        <v>10</v>
      </c>
      <c r="H130" s="246"/>
      <c r="I130" s="246"/>
      <c r="J130" s="246"/>
      <c r="K130" s="246"/>
      <c r="L130" s="246"/>
      <c r="M130" s="246"/>
      <c r="N130" s="246"/>
      <c r="O130" s="246"/>
      <c r="P130" s="246"/>
      <c r="Q130" s="246"/>
      <c r="R130" s="246"/>
      <c r="S130" s="246"/>
      <c r="T130" s="246"/>
      <c r="U130" s="246"/>
      <c r="V130" s="246"/>
      <c r="W130" s="246"/>
      <c r="X130" s="246"/>
      <c r="Y130" s="246"/>
      <c r="Z130" s="246"/>
      <c r="AA130" s="513"/>
      <c r="AB130" s="848">
        <v>1</v>
      </c>
      <c r="AC130" s="844"/>
      <c r="AD130" s="846"/>
      <c r="AE130" s="843">
        <v>5</v>
      </c>
      <c r="AF130" s="844"/>
      <c r="AG130" s="846"/>
      <c r="AH130" s="843">
        <v>3</v>
      </c>
      <c r="AI130" s="844"/>
      <c r="AJ130" s="845"/>
      <c r="AK130" s="484">
        <f>AK123</f>
        <v>0</v>
      </c>
      <c r="AL130" s="571"/>
      <c r="AM130" s="571"/>
      <c r="AN130" s="571"/>
      <c r="AO130" s="571"/>
      <c r="AP130" s="571"/>
      <c r="AQ130" s="571"/>
      <c r="AR130" s="571"/>
      <c r="AS130" s="572"/>
      <c r="AT130" s="484">
        <f>AT123</f>
        <v>4223</v>
      </c>
      <c r="AU130" s="571"/>
      <c r="AV130" s="571"/>
      <c r="AW130" s="571"/>
      <c r="AX130" s="571"/>
      <c r="AY130" s="571"/>
      <c r="AZ130" s="571"/>
      <c r="BA130" s="571"/>
      <c r="BB130" s="572"/>
      <c r="BC130" s="484">
        <f>BC123</f>
        <v>76255</v>
      </c>
      <c r="BD130" s="571"/>
      <c r="BE130" s="571"/>
      <c r="BF130" s="571"/>
      <c r="BG130" s="571"/>
      <c r="BH130" s="571"/>
      <c r="BI130" s="571"/>
      <c r="BJ130" s="571"/>
      <c r="BK130" s="572"/>
      <c r="BL130" s="484">
        <f>BL123</f>
        <v>8391</v>
      </c>
      <c r="BM130" s="571"/>
      <c r="BN130" s="571"/>
      <c r="BO130" s="571"/>
      <c r="BP130" s="571"/>
      <c r="BQ130" s="571"/>
      <c r="BR130" s="571"/>
      <c r="BS130" s="571"/>
      <c r="BT130" s="572"/>
      <c r="BU130" s="484">
        <f>BU123</f>
        <v>2783</v>
      </c>
      <c r="BV130" s="571"/>
      <c r="BW130" s="571"/>
      <c r="BX130" s="571"/>
      <c r="BY130" s="571"/>
      <c r="BZ130" s="571"/>
      <c r="CA130" s="571"/>
      <c r="CB130" s="571"/>
      <c r="CC130" s="572"/>
      <c r="CD130" s="484">
        <f>CD123</f>
        <v>141</v>
      </c>
      <c r="CE130" s="571"/>
      <c r="CF130" s="571"/>
      <c r="CG130" s="571"/>
      <c r="CH130" s="571"/>
      <c r="CI130" s="571"/>
      <c r="CJ130" s="571"/>
      <c r="CK130" s="571"/>
      <c r="CL130" s="572"/>
      <c r="CM130" s="484">
        <f>CM123</f>
        <v>1300</v>
      </c>
      <c r="CN130" s="571"/>
      <c r="CO130" s="571"/>
      <c r="CP130" s="571"/>
      <c r="CQ130" s="571"/>
      <c r="CR130" s="571"/>
      <c r="CS130" s="571"/>
      <c r="CT130" s="571"/>
      <c r="CU130" s="572"/>
      <c r="CV130" s="484">
        <f>CV123</f>
        <v>900</v>
      </c>
      <c r="CW130" s="571"/>
      <c r="CX130" s="571"/>
      <c r="CY130" s="571"/>
      <c r="CZ130" s="571"/>
      <c r="DA130" s="571"/>
      <c r="DB130" s="571"/>
      <c r="DC130" s="571"/>
      <c r="DD130" s="572"/>
      <c r="DE130" s="484">
        <f>SUM(CM130:DD130)</f>
        <v>2200</v>
      </c>
      <c r="DF130" s="571"/>
      <c r="DG130" s="571"/>
      <c r="DH130" s="571"/>
      <c r="DI130" s="571"/>
      <c r="DJ130" s="571"/>
      <c r="DK130" s="571"/>
      <c r="DL130" s="571"/>
      <c r="DM130" s="874"/>
    </row>
    <row r="131" spans="1:135" ht="12.75" customHeight="1" thickBot="1">
      <c r="M131" s="16"/>
      <c r="R131" s="16"/>
      <c r="U131" s="17"/>
      <c r="V131" s="17"/>
      <c r="W131" s="17"/>
      <c r="CN131" s="17"/>
      <c r="DA131" s="16"/>
      <c r="DF131" s="16"/>
    </row>
    <row r="132" spans="1:135" ht="15" customHeight="1">
      <c r="A132" s="433" t="s">
        <v>14</v>
      </c>
      <c r="B132" s="1535"/>
      <c r="C132" s="1535"/>
      <c r="D132" s="434" t="s">
        <v>15</v>
      </c>
      <c r="E132" s="434"/>
      <c r="F132" s="435"/>
      <c r="G132" s="245" t="s">
        <v>858</v>
      </c>
      <c r="H132" s="246"/>
      <c r="I132" s="246"/>
      <c r="J132" s="246"/>
      <c r="K132" s="246"/>
      <c r="L132" s="246"/>
      <c r="M132" s="246"/>
      <c r="N132" s="246"/>
      <c r="O132" s="246"/>
      <c r="P132" s="246"/>
      <c r="Q132" s="246"/>
      <c r="R132" s="246"/>
      <c r="S132" s="246"/>
      <c r="T132" s="246"/>
      <c r="U132" s="246"/>
      <c r="V132" s="246"/>
      <c r="W132" s="246"/>
      <c r="X132" s="246"/>
      <c r="Y132" s="246"/>
      <c r="Z132" s="246"/>
      <c r="AA132" s="513"/>
      <c r="AB132" s="840">
        <v>1</v>
      </c>
      <c r="AC132" s="841"/>
      <c r="AD132" s="842"/>
      <c r="AE132" s="849">
        <v>6</v>
      </c>
      <c r="AF132" s="841"/>
      <c r="AG132" s="842"/>
      <c r="AH132" s="849">
        <v>3</v>
      </c>
      <c r="AI132" s="841"/>
      <c r="AJ132" s="850"/>
      <c r="AK132" s="1505"/>
      <c r="AL132" s="658"/>
      <c r="AM132" s="658"/>
      <c r="AN132" s="658"/>
      <c r="AO132" s="658"/>
      <c r="AP132" s="658"/>
      <c r="AQ132" s="658"/>
      <c r="AR132" s="658"/>
      <c r="AS132" s="659"/>
      <c r="AT132" s="1505">
        <v>35018</v>
      </c>
      <c r="AU132" s="658"/>
      <c r="AV132" s="658"/>
      <c r="AW132" s="658"/>
      <c r="AX132" s="658"/>
      <c r="AY132" s="658"/>
      <c r="AZ132" s="658"/>
      <c r="BA132" s="658"/>
      <c r="BB132" s="659"/>
      <c r="BC132" s="1505">
        <v>246479</v>
      </c>
      <c r="BD132" s="658"/>
      <c r="BE132" s="658"/>
      <c r="BF132" s="658"/>
      <c r="BG132" s="658"/>
      <c r="BH132" s="658"/>
      <c r="BI132" s="658"/>
      <c r="BJ132" s="658"/>
      <c r="BK132" s="659"/>
      <c r="BL132" s="1505">
        <v>15914</v>
      </c>
      <c r="BM132" s="658"/>
      <c r="BN132" s="658"/>
      <c r="BO132" s="658"/>
      <c r="BP132" s="658"/>
      <c r="BQ132" s="658"/>
      <c r="BR132" s="658"/>
      <c r="BS132" s="658"/>
      <c r="BT132" s="659"/>
      <c r="BU132" s="1505">
        <v>20893</v>
      </c>
      <c r="BV132" s="658"/>
      <c r="BW132" s="658"/>
      <c r="BX132" s="658"/>
      <c r="BY132" s="658"/>
      <c r="BZ132" s="658"/>
      <c r="CA132" s="658"/>
      <c r="CB132" s="658"/>
      <c r="CC132" s="658"/>
      <c r="CD132" s="1505">
        <v>1321</v>
      </c>
      <c r="CE132" s="658"/>
      <c r="CF132" s="658"/>
      <c r="CG132" s="658"/>
      <c r="CH132" s="658"/>
      <c r="CI132" s="658"/>
      <c r="CJ132" s="658"/>
      <c r="CK132" s="658"/>
      <c r="CL132" s="659"/>
      <c r="CM132" s="1505">
        <v>7800</v>
      </c>
      <c r="CN132" s="658"/>
      <c r="CO132" s="658"/>
      <c r="CP132" s="658"/>
      <c r="CQ132" s="658"/>
      <c r="CR132" s="658"/>
      <c r="CS132" s="658"/>
      <c r="CT132" s="658"/>
      <c r="CU132" s="659"/>
      <c r="CV132" s="1505">
        <v>9300</v>
      </c>
      <c r="CW132" s="658"/>
      <c r="CX132" s="658"/>
      <c r="CY132" s="658"/>
      <c r="CZ132" s="658"/>
      <c r="DA132" s="658"/>
      <c r="DB132" s="658"/>
      <c r="DC132" s="658"/>
      <c r="DD132" s="659"/>
      <c r="DE132" s="487">
        <f>SUM(CM132:DD132)</f>
        <v>17100</v>
      </c>
      <c r="DF132" s="801"/>
      <c r="DG132" s="801"/>
      <c r="DH132" s="801"/>
      <c r="DI132" s="801"/>
      <c r="DJ132" s="801"/>
      <c r="DK132" s="801"/>
      <c r="DL132" s="801"/>
      <c r="DM132" s="802"/>
    </row>
    <row r="133" spans="1:135" ht="15" customHeight="1">
      <c r="A133" s="548"/>
      <c r="B133" s="1549"/>
      <c r="C133" s="1549"/>
      <c r="D133" s="551"/>
      <c r="E133" s="551"/>
      <c r="F133" s="552"/>
      <c r="G133" s="505" t="s">
        <v>317</v>
      </c>
      <c r="H133" s="506"/>
      <c r="I133" s="506"/>
      <c r="J133" s="506"/>
      <c r="K133" s="506"/>
      <c r="L133" s="506"/>
      <c r="M133" s="506"/>
      <c r="N133" s="506"/>
      <c r="O133" s="506"/>
      <c r="P133" s="506"/>
      <c r="Q133" s="506"/>
      <c r="R133" s="506"/>
      <c r="S133" s="506"/>
      <c r="T133" s="506"/>
      <c r="U133" s="506"/>
      <c r="V133" s="506"/>
      <c r="W133" s="506"/>
      <c r="X133" s="506"/>
      <c r="Y133" s="506"/>
      <c r="Z133" s="506"/>
      <c r="AA133" s="507"/>
      <c r="AB133" s="818">
        <v>1</v>
      </c>
      <c r="AC133" s="819"/>
      <c r="AD133" s="820"/>
      <c r="AE133" s="821">
        <v>7</v>
      </c>
      <c r="AF133" s="819"/>
      <c r="AG133" s="820"/>
      <c r="AH133" s="821">
        <v>3</v>
      </c>
      <c r="AI133" s="819"/>
      <c r="AJ133" s="822"/>
      <c r="AK133" s="1518"/>
      <c r="AL133" s="660"/>
      <c r="AM133" s="660"/>
      <c r="AN133" s="660"/>
      <c r="AO133" s="660"/>
      <c r="AP133" s="660"/>
      <c r="AQ133" s="660"/>
      <c r="AR133" s="660"/>
      <c r="AS133" s="661"/>
      <c r="AT133" s="1518">
        <v>5736</v>
      </c>
      <c r="AU133" s="660"/>
      <c r="AV133" s="660"/>
      <c r="AW133" s="660"/>
      <c r="AX133" s="660"/>
      <c r="AY133" s="660"/>
      <c r="AZ133" s="660"/>
      <c r="BA133" s="660"/>
      <c r="BB133" s="661"/>
      <c r="BC133" s="1518">
        <v>29215</v>
      </c>
      <c r="BD133" s="660"/>
      <c r="BE133" s="660"/>
      <c r="BF133" s="660"/>
      <c r="BG133" s="660"/>
      <c r="BH133" s="660"/>
      <c r="BI133" s="660"/>
      <c r="BJ133" s="660"/>
      <c r="BK133" s="661"/>
      <c r="BL133" s="1518">
        <v>3483</v>
      </c>
      <c r="BM133" s="660"/>
      <c r="BN133" s="660"/>
      <c r="BO133" s="660"/>
      <c r="BP133" s="660"/>
      <c r="BQ133" s="660"/>
      <c r="BR133" s="660"/>
      <c r="BS133" s="660"/>
      <c r="BT133" s="661"/>
      <c r="BU133" s="1518">
        <v>1219</v>
      </c>
      <c r="BV133" s="660"/>
      <c r="BW133" s="660"/>
      <c r="BX133" s="660"/>
      <c r="BY133" s="660"/>
      <c r="BZ133" s="660"/>
      <c r="CA133" s="660"/>
      <c r="CB133" s="660"/>
      <c r="CC133" s="660"/>
      <c r="CD133" s="1518">
        <v>62</v>
      </c>
      <c r="CE133" s="660"/>
      <c r="CF133" s="660"/>
      <c r="CG133" s="660"/>
      <c r="CH133" s="660"/>
      <c r="CI133" s="660"/>
      <c r="CJ133" s="660"/>
      <c r="CK133" s="660"/>
      <c r="CL133" s="661"/>
      <c r="CM133" s="1518"/>
      <c r="CN133" s="660"/>
      <c r="CO133" s="660"/>
      <c r="CP133" s="660"/>
      <c r="CQ133" s="660"/>
      <c r="CR133" s="660"/>
      <c r="CS133" s="660"/>
      <c r="CT133" s="660"/>
      <c r="CU133" s="661"/>
      <c r="CV133" s="1518">
        <v>300</v>
      </c>
      <c r="CW133" s="660"/>
      <c r="CX133" s="660"/>
      <c r="CY133" s="660"/>
      <c r="CZ133" s="660"/>
      <c r="DA133" s="660"/>
      <c r="DB133" s="660"/>
      <c r="DC133" s="660"/>
      <c r="DD133" s="661"/>
      <c r="DE133" s="481">
        <f>SUM(CM133:DD133)</f>
        <v>300</v>
      </c>
      <c r="DF133" s="543"/>
      <c r="DG133" s="543"/>
      <c r="DH133" s="543"/>
      <c r="DI133" s="543"/>
      <c r="DJ133" s="543"/>
      <c r="DK133" s="543"/>
      <c r="DL133" s="543"/>
      <c r="DM133" s="865"/>
    </row>
    <row r="134" spans="1:135" ht="15" customHeight="1">
      <c r="A134" s="1537"/>
      <c r="B134" s="1549"/>
      <c r="C134" s="1549"/>
      <c r="D134" s="551"/>
      <c r="E134" s="551"/>
      <c r="F134" s="552"/>
      <c r="G134" s="731" t="s">
        <v>333</v>
      </c>
      <c r="H134" s="732"/>
      <c r="I134" s="732"/>
      <c r="J134" s="732"/>
      <c r="K134" s="732"/>
      <c r="L134" s="732"/>
      <c r="M134" s="732"/>
      <c r="N134" s="732"/>
      <c r="O134" s="732"/>
      <c r="P134" s="732"/>
      <c r="Q134" s="732"/>
      <c r="R134" s="732"/>
      <c r="S134" s="732"/>
      <c r="T134" s="732"/>
      <c r="U134" s="732"/>
      <c r="V134" s="732"/>
      <c r="W134" s="732"/>
      <c r="X134" s="732"/>
      <c r="Y134" s="732"/>
      <c r="Z134" s="732"/>
      <c r="AA134" s="732"/>
      <c r="AB134" s="818">
        <v>1</v>
      </c>
      <c r="AC134" s="819"/>
      <c r="AD134" s="820"/>
      <c r="AE134" s="821">
        <v>8</v>
      </c>
      <c r="AF134" s="819"/>
      <c r="AG134" s="820"/>
      <c r="AH134" s="821">
        <v>3</v>
      </c>
      <c r="AI134" s="819"/>
      <c r="AJ134" s="822"/>
      <c r="AK134" s="1518"/>
      <c r="AL134" s="660"/>
      <c r="AM134" s="660"/>
      <c r="AN134" s="660"/>
      <c r="AO134" s="660"/>
      <c r="AP134" s="660"/>
      <c r="AQ134" s="660"/>
      <c r="AR134" s="660"/>
      <c r="AS134" s="661"/>
      <c r="AT134" s="1518">
        <v>4223</v>
      </c>
      <c r="AU134" s="660"/>
      <c r="AV134" s="660"/>
      <c r="AW134" s="660"/>
      <c r="AX134" s="660"/>
      <c r="AY134" s="660"/>
      <c r="AZ134" s="660"/>
      <c r="BA134" s="660"/>
      <c r="BB134" s="661"/>
      <c r="BC134" s="1518">
        <v>76255</v>
      </c>
      <c r="BD134" s="660"/>
      <c r="BE134" s="660"/>
      <c r="BF134" s="660"/>
      <c r="BG134" s="660"/>
      <c r="BH134" s="660"/>
      <c r="BI134" s="660"/>
      <c r="BJ134" s="660"/>
      <c r="BK134" s="661"/>
      <c r="BL134" s="1518">
        <v>8391</v>
      </c>
      <c r="BM134" s="660"/>
      <c r="BN134" s="660"/>
      <c r="BO134" s="660"/>
      <c r="BP134" s="660"/>
      <c r="BQ134" s="660"/>
      <c r="BR134" s="660"/>
      <c r="BS134" s="660"/>
      <c r="BT134" s="661"/>
      <c r="BU134" s="1518">
        <v>2783</v>
      </c>
      <c r="BV134" s="660"/>
      <c r="BW134" s="660"/>
      <c r="BX134" s="660"/>
      <c r="BY134" s="660"/>
      <c r="BZ134" s="660"/>
      <c r="CA134" s="660"/>
      <c r="CB134" s="660"/>
      <c r="CC134" s="660"/>
      <c r="CD134" s="1518">
        <v>141</v>
      </c>
      <c r="CE134" s="660"/>
      <c r="CF134" s="660"/>
      <c r="CG134" s="660"/>
      <c r="CH134" s="660"/>
      <c r="CI134" s="660"/>
      <c r="CJ134" s="660"/>
      <c r="CK134" s="660"/>
      <c r="CL134" s="661"/>
      <c r="CM134" s="1518">
        <v>1300</v>
      </c>
      <c r="CN134" s="660"/>
      <c r="CO134" s="660"/>
      <c r="CP134" s="660"/>
      <c r="CQ134" s="660"/>
      <c r="CR134" s="660"/>
      <c r="CS134" s="660"/>
      <c r="CT134" s="660"/>
      <c r="CU134" s="661"/>
      <c r="CV134" s="1518">
        <v>900</v>
      </c>
      <c r="CW134" s="660"/>
      <c r="CX134" s="660"/>
      <c r="CY134" s="660"/>
      <c r="CZ134" s="660"/>
      <c r="DA134" s="660"/>
      <c r="DB134" s="660"/>
      <c r="DC134" s="660"/>
      <c r="DD134" s="661"/>
      <c r="DE134" s="481">
        <f>SUM(CM134:DD134)</f>
        <v>2200</v>
      </c>
      <c r="DF134" s="543"/>
      <c r="DG134" s="543"/>
      <c r="DH134" s="543"/>
      <c r="DI134" s="543"/>
      <c r="DJ134" s="543"/>
      <c r="DK134" s="543"/>
      <c r="DL134" s="543"/>
      <c r="DM134" s="865"/>
    </row>
    <row r="135" spans="1:135" ht="15" customHeight="1" thickBot="1">
      <c r="A135" s="436"/>
      <c r="B135" s="1541"/>
      <c r="C135" s="1541"/>
      <c r="D135" s="437"/>
      <c r="E135" s="437"/>
      <c r="F135" s="438"/>
      <c r="G135" s="245" t="s">
        <v>378</v>
      </c>
      <c r="H135" s="1477"/>
      <c r="I135" s="1477"/>
      <c r="J135" s="1477"/>
      <c r="K135" s="1477"/>
      <c r="L135" s="1477"/>
      <c r="M135" s="1477"/>
      <c r="N135" s="1477"/>
      <c r="O135" s="1477"/>
      <c r="P135" s="1477"/>
      <c r="Q135" s="1477"/>
      <c r="R135" s="1477"/>
      <c r="S135" s="1477"/>
      <c r="T135" s="1477"/>
      <c r="U135" s="1477"/>
      <c r="V135" s="1477"/>
      <c r="W135" s="1477"/>
      <c r="X135" s="1477"/>
      <c r="Y135" s="1477"/>
      <c r="Z135" s="1477"/>
      <c r="AA135" s="1543"/>
      <c r="AB135" s="848">
        <v>1</v>
      </c>
      <c r="AC135" s="844"/>
      <c r="AD135" s="846"/>
      <c r="AE135" s="843">
        <v>9</v>
      </c>
      <c r="AF135" s="844"/>
      <c r="AG135" s="846"/>
      <c r="AH135" s="843">
        <v>3</v>
      </c>
      <c r="AI135" s="844"/>
      <c r="AJ135" s="845"/>
      <c r="AK135" s="484">
        <f>SUM(AK132:AS134)</f>
        <v>0</v>
      </c>
      <c r="AL135" s="571"/>
      <c r="AM135" s="571"/>
      <c r="AN135" s="571"/>
      <c r="AO135" s="571"/>
      <c r="AP135" s="571"/>
      <c r="AQ135" s="571"/>
      <c r="AR135" s="571"/>
      <c r="AS135" s="572"/>
      <c r="AT135" s="484">
        <f>SUM(AT132:BB134)</f>
        <v>44977</v>
      </c>
      <c r="AU135" s="571"/>
      <c r="AV135" s="571"/>
      <c r="AW135" s="571"/>
      <c r="AX135" s="571"/>
      <c r="AY135" s="571"/>
      <c r="AZ135" s="571"/>
      <c r="BA135" s="571"/>
      <c r="BB135" s="572"/>
      <c r="BC135" s="484">
        <f>SUM(BC132:BK134)</f>
        <v>351949</v>
      </c>
      <c r="BD135" s="571"/>
      <c r="BE135" s="571"/>
      <c r="BF135" s="571"/>
      <c r="BG135" s="571"/>
      <c r="BH135" s="571"/>
      <c r="BI135" s="571"/>
      <c r="BJ135" s="571"/>
      <c r="BK135" s="572"/>
      <c r="BL135" s="484">
        <f>SUM(BL132:BT134)</f>
        <v>27788</v>
      </c>
      <c r="BM135" s="571"/>
      <c r="BN135" s="571"/>
      <c r="BO135" s="571"/>
      <c r="BP135" s="571"/>
      <c r="BQ135" s="571"/>
      <c r="BR135" s="571"/>
      <c r="BS135" s="571"/>
      <c r="BT135" s="572"/>
      <c r="BU135" s="484">
        <f>SUM(BU132:CC134)</f>
        <v>24895</v>
      </c>
      <c r="BV135" s="571"/>
      <c r="BW135" s="571"/>
      <c r="BX135" s="571"/>
      <c r="BY135" s="571"/>
      <c r="BZ135" s="571"/>
      <c r="CA135" s="571"/>
      <c r="CB135" s="571"/>
      <c r="CC135" s="571"/>
      <c r="CD135" s="484">
        <f>SUM(CD132:CL134)</f>
        <v>1524</v>
      </c>
      <c r="CE135" s="571"/>
      <c r="CF135" s="571"/>
      <c r="CG135" s="571"/>
      <c r="CH135" s="571"/>
      <c r="CI135" s="571"/>
      <c r="CJ135" s="571"/>
      <c r="CK135" s="571"/>
      <c r="CL135" s="572"/>
      <c r="CM135" s="484">
        <f>SUM(CM132:CU134)</f>
        <v>9100</v>
      </c>
      <c r="CN135" s="571"/>
      <c r="CO135" s="571"/>
      <c r="CP135" s="571"/>
      <c r="CQ135" s="571"/>
      <c r="CR135" s="571"/>
      <c r="CS135" s="571"/>
      <c r="CT135" s="571"/>
      <c r="CU135" s="572"/>
      <c r="CV135" s="484">
        <f>SUM(CV132:DD134)</f>
        <v>10500</v>
      </c>
      <c r="CW135" s="571"/>
      <c r="CX135" s="571"/>
      <c r="CY135" s="571"/>
      <c r="CZ135" s="571"/>
      <c r="DA135" s="571"/>
      <c r="DB135" s="571"/>
      <c r="DC135" s="571"/>
      <c r="DD135" s="572"/>
      <c r="DE135" s="484">
        <f>SUM(CM135:DD135)</f>
        <v>19600</v>
      </c>
      <c r="DF135" s="571"/>
      <c r="DG135" s="571"/>
      <c r="DH135" s="571"/>
      <c r="DI135" s="571"/>
      <c r="DJ135" s="571"/>
      <c r="DK135" s="571"/>
      <c r="DL135" s="571"/>
      <c r="DM135" s="874"/>
    </row>
    <row r="136" spans="1:135" s="17" customFormat="1" ht="15" customHeight="1">
      <c r="A136" s="36"/>
      <c r="B136" s="1544"/>
      <c r="C136" s="1544"/>
      <c r="D136" s="36"/>
      <c r="E136" s="36"/>
      <c r="F136" s="36"/>
      <c r="G136" s="137"/>
      <c r="H136" s="1545"/>
      <c r="I136" s="1545"/>
      <c r="J136" s="1545"/>
      <c r="K136" s="1545"/>
      <c r="L136" s="1545"/>
      <c r="M136" s="1545"/>
      <c r="N136" s="1545"/>
      <c r="O136" s="1545"/>
      <c r="P136" s="1545"/>
      <c r="Q136" s="1545"/>
      <c r="R136" s="1545"/>
      <c r="S136" s="1545"/>
      <c r="T136" s="1545"/>
      <c r="U136" s="1545"/>
      <c r="V136" s="1545"/>
      <c r="W136" s="1545"/>
      <c r="X136" s="1545"/>
      <c r="Y136" s="1545"/>
      <c r="Z136" s="1545"/>
      <c r="AA136" s="1545"/>
      <c r="AB136" s="102"/>
      <c r="AC136" s="102"/>
      <c r="AD136" s="102"/>
      <c r="AE136" s="102"/>
      <c r="AF136" s="145"/>
      <c r="AG136" s="145"/>
      <c r="AH136" s="145"/>
      <c r="AI136" s="145"/>
      <c r="AJ136" s="145"/>
      <c r="AK136" s="143"/>
      <c r="AL136" s="144"/>
      <c r="AM136" s="144"/>
      <c r="AN136" s="144"/>
      <c r="AO136" s="144"/>
      <c r="AP136" s="144"/>
      <c r="AQ136" s="144"/>
      <c r="AR136" s="144"/>
      <c r="AS136" s="144"/>
      <c r="AT136" s="143"/>
      <c r="AU136" s="144"/>
      <c r="AV136" s="144"/>
      <c r="AW136" s="144"/>
      <c r="AX136" s="144"/>
      <c r="AY136" s="144"/>
      <c r="AZ136" s="144"/>
      <c r="BA136" s="144"/>
      <c r="BB136" s="144"/>
      <c r="BC136" s="143"/>
      <c r="BD136" s="144"/>
      <c r="BE136" s="144"/>
      <c r="BF136" s="144"/>
      <c r="BG136" s="144"/>
      <c r="BH136" s="144"/>
      <c r="BI136" s="144"/>
      <c r="BJ136" s="144"/>
      <c r="BK136" s="144"/>
      <c r="BL136" s="143"/>
      <c r="BM136" s="144"/>
      <c r="BN136" s="144"/>
      <c r="BO136" s="144"/>
      <c r="BP136" s="144"/>
      <c r="BQ136" s="144"/>
      <c r="BR136" s="144"/>
      <c r="BS136" s="144"/>
      <c r="BT136" s="144"/>
      <c r="BU136" s="143"/>
      <c r="BV136" s="144"/>
      <c r="BW136" s="144"/>
      <c r="BX136" s="144"/>
      <c r="BY136" s="144"/>
      <c r="BZ136" s="144"/>
      <c r="CA136" s="144"/>
      <c r="CB136" s="144"/>
      <c r="CC136" s="144"/>
      <c r="CD136" s="145"/>
      <c r="CE136" s="145"/>
      <c r="CF136" s="145"/>
      <c r="CG136" s="145"/>
      <c r="CH136" s="145"/>
      <c r="CI136" s="145"/>
      <c r="CJ136" s="145"/>
      <c r="CK136" s="145"/>
      <c r="CL136" s="145"/>
      <c r="CM136" s="143"/>
      <c r="CN136" s="144"/>
      <c r="CO136" s="144"/>
      <c r="CP136" s="144"/>
      <c r="CQ136" s="144"/>
      <c r="CR136" s="144"/>
      <c r="CS136" s="144"/>
      <c r="CT136" s="144"/>
      <c r="CU136" s="144"/>
      <c r="CV136" s="143"/>
      <c r="CW136" s="144"/>
      <c r="CX136" s="144"/>
      <c r="CY136" s="144"/>
      <c r="CZ136" s="144"/>
      <c r="DA136" s="144"/>
      <c r="DB136" s="144"/>
      <c r="DC136" s="144"/>
      <c r="DD136" s="144"/>
      <c r="DE136" s="143"/>
      <c r="DF136" s="144"/>
      <c r="DG136" s="144"/>
      <c r="DH136" s="144"/>
      <c r="DI136" s="144"/>
      <c r="DJ136" s="144"/>
      <c r="DK136" s="144"/>
      <c r="DL136" s="144"/>
      <c r="DM136" s="144"/>
      <c r="DN136" s="143"/>
      <c r="DO136" s="144"/>
      <c r="DP136" s="144"/>
      <c r="DQ136" s="144"/>
      <c r="DR136" s="144"/>
      <c r="DS136" s="144"/>
      <c r="DT136" s="144"/>
      <c r="DU136" s="144"/>
      <c r="DV136" s="144"/>
      <c r="DW136" s="143"/>
      <c r="DX136" s="144"/>
      <c r="DY136" s="144"/>
      <c r="DZ136" s="144"/>
      <c r="EA136" s="144"/>
      <c r="EB136" s="144"/>
      <c r="EC136" s="144"/>
      <c r="ED136" s="144"/>
      <c r="EE136" s="144"/>
    </row>
    <row r="137" spans="1:135" ht="12.75" customHeight="1">
      <c r="A137" s="823"/>
      <c r="B137" s="823"/>
      <c r="C137" s="823"/>
      <c r="D137" s="823"/>
      <c r="E137" s="823"/>
      <c r="F137" s="823"/>
      <c r="G137" s="824"/>
      <c r="H137" s="825" t="s">
        <v>62</v>
      </c>
      <c r="I137" s="826"/>
      <c r="J137" s="826"/>
      <c r="K137" s="826"/>
      <c r="L137" s="826"/>
      <c r="M137" s="826"/>
      <c r="N137" s="826"/>
      <c r="O137" s="826"/>
      <c r="P137" s="826"/>
      <c r="Q137" s="826"/>
      <c r="R137" s="826"/>
      <c r="S137" s="826"/>
      <c r="T137" s="826"/>
      <c r="U137" s="826"/>
      <c r="V137" s="826"/>
      <c r="W137" s="826"/>
      <c r="X137" s="826"/>
      <c r="Y137" s="827"/>
      <c r="Z137" s="831" t="s">
        <v>517</v>
      </c>
      <c r="AA137" s="832"/>
      <c r="AB137" s="832"/>
      <c r="AC137" s="832"/>
      <c r="AD137" s="832"/>
      <c r="AE137" s="833"/>
      <c r="AF137" s="739" t="str">
        <f>"第56表　課税標準額段階別"&amp; LEFT(表00!AA1,6) &amp; "分所得割額等に関する調（つづき）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課税標準額段階別平成29年度分所得割額等に関する調（つづき）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37" s="739"/>
      <c r="AH137" s="739"/>
      <c r="AI137" s="739"/>
      <c r="AJ137" s="739"/>
      <c r="AK137" s="739"/>
      <c r="AL137" s="739"/>
      <c r="AM137" s="739"/>
      <c r="AN137" s="739"/>
      <c r="AO137" s="739"/>
      <c r="AP137" s="739"/>
      <c r="AQ137" s="739"/>
      <c r="AR137" s="739"/>
      <c r="AS137" s="739"/>
      <c r="AT137" s="739"/>
      <c r="AU137" s="739"/>
      <c r="AV137" s="739"/>
      <c r="AW137" s="739"/>
      <c r="AX137" s="739"/>
      <c r="AY137" s="739"/>
      <c r="AZ137" s="739"/>
      <c r="BA137" s="739"/>
      <c r="BB137" s="739"/>
      <c r="BC137" s="739"/>
      <c r="BD137" s="739"/>
      <c r="BE137" s="739"/>
      <c r="BF137" s="739"/>
      <c r="BG137" s="739"/>
      <c r="BH137" s="739"/>
      <c r="BI137" s="739"/>
      <c r="BJ137" s="739"/>
      <c r="BK137" s="739"/>
      <c r="BL137" s="739"/>
      <c r="BM137" s="739"/>
      <c r="BN137" s="739"/>
      <c r="BO137" s="739"/>
      <c r="BP137" s="739"/>
      <c r="BQ137" s="739"/>
      <c r="BR137" s="739"/>
      <c r="BS137" s="739"/>
      <c r="BT137" s="739"/>
      <c r="BU137" s="739"/>
      <c r="BV137" s="739"/>
      <c r="BW137" s="739"/>
      <c r="BX137" s="739"/>
      <c r="BY137" s="739"/>
      <c r="BZ137" s="739"/>
      <c r="CA137" s="739"/>
      <c r="CB137" s="739"/>
      <c r="CC137" s="739"/>
      <c r="CD137" s="739"/>
      <c r="CE137" s="739"/>
      <c r="CF137" s="739"/>
      <c r="CG137" s="739"/>
      <c r="CH137" s="739"/>
      <c r="CI137" s="739"/>
      <c r="CJ137" s="739"/>
      <c r="CK137" s="739"/>
      <c r="CL137" s="739"/>
      <c r="CM137" s="739"/>
      <c r="CN137" s="739"/>
      <c r="CO137" s="739"/>
      <c r="CP137" s="739"/>
      <c r="CQ137" s="739"/>
      <c r="CR137" s="739"/>
      <c r="CS137" s="739"/>
      <c r="CT137" s="739"/>
      <c r="CU137" s="739"/>
      <c r="CV137" s="739"/>
      <c r="CW137" s="739"/>
      <c r="CX137" s="739"/>
      <c r="CY137" s="803" t="s">
        <v>608</v>
      </c>
      <c r="CZ137" s="803"/>
      <c r="DA137" s="803"/>
      <c r="DB137" s="803"/>
      <c r="DC137" s="803"/>
      <c r="DD137" s="803"/>
      <c r="DE137" s="803"/>
      <c r="DF137" s="803"/>
      <c r="DG137" s="803"/>
      <c r="DH137" s="803"/>
      <c r="DI137" s="803"/>
      <c r="DJ137" s="803"/>
      <c r="DK137" s="290" t="str">
        <f>IF(DK1="","",DK1)</f>
        <v>長崎県</v>
      </c>
      <c r="DL137" s="290"/>
      <c r="DM137" s="290"/>
      <c r="DN137" s="290"/>
      <c r="DO137" s="290"/>
      <c r="DP137" s="290"/>
      <c r="DQ137" s="290"/>
      <c r="DR137" s="290"/>
      <c r="DS137" s="290"/>
      <c r="DT137" s="290"/>
      <c r="DU137" s="290"/>
      <c r="DV137" s="290"/>
      <c r="DW137" s="290"/>
      <c r="DX137" s="290"/>
      <c r="DY137" s="290"/>
      <c r="DZ137" s="290"/>
      <c r="EA137" s="290"/>
      <c r="EB137" s="290"/>
      <c r="EC137" s="290"/>
      <c r="ED137" s="290"/>
      <c r="EE137" s="290"/>
    </row>
    <row r="138" spans="1:135" ht="12.75" customHeight="1" thickBot="1">
      <c r="A138" s="823"/>
      <c r="B138" s="823"/>
      <c r="C138" s="823"/>
      <c r="D138" s="823"/>
      <c r="E138" s="823"/>
      <c r="F138" s="823"/>
      <c r="G138" s="824"/>
      <c r="H138" s="828"/>
      <c r="I138" s="829"/>
      <c r="J138" s="829"/>
      <c r="K138" s="829"/>
      <c r="L138" s="829"/>
      <c r="M138" s="829"/>
      <c r="N138" s="829"/>
      <c r="O138" s="829"/>
      <c r="P138" s="829"/>
      <c r="Q138" s="829"/>
      <c r="R138" s="829"/>
      <c r="S138" s="829"/>
      <c r="T138" s="829"/>
      <c r="U138" s="829"/>
      <c r="V138" s="829"/>
      <c r="W138" s="829"/>
      <c r="X138" s="829"/>
      <c r="Y138" s="830"/>
      <c r="Z138" s="834"/>
      <c r="AA138" s="835"/>
      <c r="AB138" s="835"/>
      <c r="AC138" s="835"/>
      <c r="AD138" s="835"/>
      <c r="AE138" s="836"/>
      <c r="AF138" s="739"/>
      <c r="AG138" s="739"/>
      <c r="AH138" s="739"/>
      <c r="AI138" s="739"/>
      <c r="AJ138" s="739"/>
      <c r="AK138" s="739"/>
      <c r="AL138" s="739"/>
      <c r="AM138" s="739"/>
      <c r="AN138" s="739"/>
      <c r="AO138" s="739"/>
      <c r="AP138" s="739"/>
      <c r="AQ138" s="739"/>
      <c r="AR138" s="739"/>
      <c r="AS138" s="739"/>
      <c r="AT138" s="739"/>
      <c r="AU138" s="739"/>
      <c r="AV138" s="739"/>
      <c r="AW138" s="739"/>
      <c r="AX138" s="739"/>
      <c r="AY138" s="739"/>
      <c r="AZ138" s="739"/>
      <c r="BA138" s="739"/>
      <c r="BB138" s="739"/>
      <c r="BC138" s="739"/>
      <c r="BD138" s="739"/>
      <c r="BE138" s="739"/>
      <c r="BF138" s="739"/>
      <c r="BG138" s="739"/>
      <c r="BH138" s="739"/>
      <c r="BI138" s="739"/>
      <c r="BJ138" s="739"/>
      <c r="BK138" s="739"/>
      <c r="BL138" s="739"/>
      <c r="BM138" s="739"/>
      <c r="BN138" s="739"/>
      <c r="BO138" s="739"/>
      <c r="BP138" s="739"/>
      <c r="BQ138" s="739"/>
      <c r="BR138" s="739"/>
      <c r="BS138" s="739"/>
      <c r="BT138" s="739"/>
      <c r="BU138" s="739"/>
      <c r="BV138" s="739"/>
      <c r="BW138" s="739"/>
      <c r="BX138" s="739"/>
      <c r="BY138" s="739"/>
      <c r="BZ138" s="739"/>
      <c r="CA138" s="739"/>
      <c r="CB138" s="739"/>
      <c r="CC138" s="739"/>
      <c r="CD138" s="739"/>
      <c r="CE138" s="739"/>
      <c r="CF138" s="739"/>
      <c r="CG138" s="739"/>
      <c r="CH138" s="739"/>
      <c r="CI138" s="739"/>
      <c r="CJ138" s="739"/>
      <c r="CK138" s="739"/>
      <c r="CL138" s="739"/>
      <c r="CM138" s="739"/>
      <c r="CN138" s="739"/>
      <c r="CO138" s="739"/>
      <c r="CP138" s="739"/>
      <c r="CQ138" s="739"/>
      <c r="CR138" s="739"/>
      <c r="CS138" s="739"/>
      <c r="CT138" s="739"/>
      <c r="CU138" s="739"/>
      <c r="CV138" s="739"/>
      <c r="CW138" s="739"/>
      <c r="CX138" s="739"/>
      <c r="CY138" s="804"/>
      <c r="CZ138" s="804"/>
      <c r="DA138" s="804"/>
      <c r="DB138" s="804"/>
      <c r="DC138" s="804"/>
      <c r="DD138" s="804"/>
      <c r="DE138" s="804"/>
      <c r="DF138" s="804"/>
      <c r="DG138" s="804"/>
      <c r="DH138" s="804"/>
      <c r="DI138" s="804"/>
      <c r="DJ138" s="804"/>
      <c r="DK138" s="291"/>
      <c r="DL138" s="291"/>
      <c r="DM138" s="291"/>
      <c r="DN138" s="291"/>
      <c r="DO138" s="291"/>
      <c r="DP138" s="291"/>
      <c r="DQ138" s="291"/>
      <c r="DR138" s="291"/>
      <c r="DS138" s="291"/>
      <c r="DT138" s="291"/>
      <c r="DU138" s="291"/>
      <c r="DV138" s="291"/>
      <c r="DW138" s="291"/>
      <c r="DX138" s="291"/>
      <c r="DY138" s="291"/>
      <c r="DZ138" s="291"/>
      <c r="EA138" s="291"/>
      <c r="EB138" s="291"/>
      <c r="EC138" s="291"/>
      <c r="ED138" s="291"/>
      <c r="EE138" s="291"/>
    </row>
    <row r="139" spans="1:135" ht="25.5" customHeight="1" thickBot="1">
      <c r="A139" s="837"/>
      <c r="B139" s="567"/>
      <c r="C139" s="567"/>
      <c r="D139" s="567"/>
      <c r="E139" s="567"/>
      <c r="F139" s="567"/>
      <c r="G139" s="568"/>
      <c r="H139" s="812">
        <f>IF(H3="","",H3)</f>
        <v>4</v>
      </c>
      <c r="I139" s="838"/>
      <c r="J139" s="839"/>
      <c r="K139" s="812">
        <f>IF(K3="","",K3)</f>
        <v>2</v>
      </c>
      <c r="L139" s="838"/>
      <c r="M139" s="839"/>
      <c r="N139" s="812">
        <f>IF(N3="","",N3)</f>
        <v>2</v>
      </c>
      <c r="O139" s="838"/>
      <c r="P139" s="839"/>
      <c r="Q139" s="812">
        <f>IF(Q3="","",Q3)</f>
        <v>0</v>
      </c>
      <c r="R139" s="838"/>
      <c r="S139" s="839"/>
      <c r="T139" s="812">
        <f>IF(T3="","",T3)</f>
        <v>2</v>
      </c>
      <c r="U139" s="838"/>
      <c r="V139" s="839"/>
      <c r="W139" s="812">
        <f>IF(W3="","",W3)</f>
        <v>9</v>
      </c>
      <c r="X139" s="838"/>
      <c r="Y139" s="839"/>
      <c r="Z139" s="847">
        <v>5</v>
      </c>
      <c r="AA139" s="276"/>
      <c r="AB139" s="277"/>
      <c r="AC139" s="812">
        <v>6</v>
      </c>
      <c r="AD139" s="279"/>
      <c r="AE139" s="280"/>
      <c r="AF139" s="739"/>
      <c r="AG139" s="739"/>
      <c r="AH139" s="739"/>
      <c r="AI139" s="739"/>
      <c r="AJ139" s="739"/>
      <c r="AK139" s="739"/>
      <c r="AL139" s="739"/>
      <c r="AM139" s="739"/>
      <c r="AN139" s="739"/>
      <c r="AO139" s="739"/>
      <c r="AP139" s="739"/>
      <c r="AQ139" s="739"/>
      <c r="AR139" s="739"/>
      <c r="AS139" s="739"/>
      <c r="AT139" s="739"/>
      <c r="AU139" s="739"/>
      <c r="AV139" s="739"/>
      <c r="AW139" s="739"/>
      <c r="AX139" s="739"/>
      <c r="AY139" s="739"/>
      <c r="AZ139" s="739"/>
      <c r="BA139" s="739"/>
      <c r="BB139" s="739"/>
      <c r="BC139" s="739"/>
      <c r="BD139" s="739"/>
      <c r="BE139" s="739"/>
      <c r="BF139" s="739"/>
      <c r="BG139" s="739"/>
      <c r="BH139" s="739"/>
      <c r="BI139" s="739"/>
      <c r="BJ139" s="739"/>
      <c r="BK139" s="739"/>
      <c r="BL139" s="739"/>
      <c r="BM139" s="739"/>
      <c r="BN139" s="739"/>
      <c r="BO139" s="739"/>
      <c r="BP139" s="739"/>
      <c r="BQ139" s="739"/>
      <c r="BR139" s="739"/>
      <c r="BS139" s="739"/>
      <c r="BT139" s="739"/>
      <c r="BU139" s="739"/>
      <c r="BV139" s="739"/>
      <c r="BW139" s="739"/>
      <c r="BX139" s="739"/>
      <c r="BY139" s="739"/>
      <c r="BZ139" s="739"/>
      <c r="CA139" s="739"/>
      <c r="CB139" s="739"/>
      <c r="CC139" s="739"/>
      <c r="CD139" s="739"/>
      <c r="CE139" s="739"/>
      <c r="CF139" s="739"/>
      <c r="CG139" s="739"/>
      <c r="CH139" s="739"/>
      <c r="CI139" s="739"/>
      <c r="CJ139" s="739"/>
      <c r="CK139" s="739"/>
      <c r="CL139" s="739"/>
      <c r="CM139" s="739"/>
      <c r="CN139" s="739"/>
      <c r="CO139" s="739"/>
      <c r="CP139" s="739"/>
      <c r="CQ139" s="739"/>
      <c r="CR139" s="739"/>
      <c r="CS139" s="739"/>
      <c r="CT139" s="739"/>
      <c r="CU139" s="739"/>
      <c r="CV139" s="739"/>
      <c r="CW139" s="739"/>
      <c r="CX139" s="739"/>
      <c r="CY139" s="804" t="s">
        <v>515</v>
      </c>
      <c r="CZ139" s="804"/>
      <c r="DA139" s="804"/>
      <c r="DB139" s="804"/>
      <c r="DC139" s="804"/>
      <c r="DD139" s="804"/>
      <c r="DE139" s="804"/>
      <c r="DF139" s="804"/>
      <c r="DG139" s="804"/>
      <c r="DH139" s="804"/>
      <c r="DI139" s="804"/>
      <c r="DJ139" s="804"/>
      <c r="DK139" s="289" t="str">
        <f>IF(DK3="","",DK3)</f>
        <v>佐世保市</v>
      </c>
      <c r="DL139" s="289"/>
      <c r="DM139" s="289"/>
      <c r="DN139" s="289"/>
      <c r="DO139" s="289"/>
      <c r="DP139" s="289"/>
      <c r="DQ139" s="289"/>
      <c r="DR139" s="289"/>
      <c r="DS139" s="289"/>
      <c r="DT139" s="289"/>
      <c r="DU139" s="289"/>
      <c r="DV139" s="289"/>
      <c r="DW139" s="289"/>
      <c r="DX139" s="289"/>
      <c r="DY139" s="289"/>
      <c r="DZ139" s="289"/>
      <c r="EA139" s="289"/>
      <c r="EB139" s="289"/>
      <c r="EC139" s="289"/>
      <c r="ED139" s="289"/>
      <c r="EE139" s="289"/>
    </row>
    <row r="140" spans="1:135" ht="13.5" customHeight="1">
      <c r="M140" s="16"/>
      <c r="R140" s="16"/>
      <c r="AF140" s="739"/>
      <c r="AG140" s="739"/>
      <c r="AH140" s="739"/>
      <c r="AI140" s="739"/>
      <c r="AJ140" s="739"/>
      <c r="AK140" s="739"/>
      <c r="AL140" s="739"/>
      <c r="AM140" s="739"/>
      <c r="AN140" s="739"/>
      <c r="AO140" s="739"/>
      <c r="AP140" s="739"/>
      <c r="AQ140" s="739"/>
      <c r="AR140" s="739"/>
      <c r="AS140" s="739"/>
      <c r="AT140" s="739"/>
      <c r="AU140" s="739"/>
      <c r="AV140" s="739"/>
      <c r="AW140" s="739"/>
      <c r="AX140" s="739"/>
      <c r="AY140" s="739"/>
      <c r="AZ140" s="739"/>
      <c r="BA140" s="739"/>
      <c r="BB140" s="739"/>
      <c r="BC140" s="739"/>
      <c r="BD140" s="739"/>
      <c r="BE140" s="739"/>
      <c r="BF140" s="739"/>
      <c r="BG140" s="739"/>
      <c r="BH140" s="739"/>
      <c r="BI140" s="739"/>
      <c r="BJ140" s="739"/>
      <c r="BK140" s="739"/>
      <c r="BL140" s="739"/>
      <c r="BM140" s="739"/>
      <c r="BN140" s="739"/>
      <c r="BO140" s="739"/>
      <c r="BP140" s="739"/>
      <c r="BQ140" s="739"/>
      <c r="BR140" s="739"/>
      <c r="BS140" s="739"/>
      <c r="BT140" s="739"/>
      <c r="BU140" s="739"/>
      <c r="BV140" s="739"/>
      <c r="BW140" s="739"/>
      <c r="BX140" s="739"/>
      <c r="BY140" s="739"/>
      <c r="BZ140" s="739"/>
      <c r="CA140" s="739"/>
      <c r="CB140" s="739"/>
      <c r="CC140" s="739"/>
      <c r="CD140" s="739"/>
      <c r="CE140" s="739"/>
      <c r="CF140" s="739"/>
      <c r="CG140" s="739"/>
      <c r="CH140" s="739"/>
      <c r="CI140" s="739"/>
      <c r="CJ140" s="739"/>
      <c r="CK140" s="739"/>
      <c r="CL140" s="739"/>
      <c r="CM140" s="739"/>
      <c r="CN140" s="739"/>
      <c r="CO140" s="739"/>
      <c r="CP140" s="739"/>
      <c r="CQ140" s="739"/>
      <c r="CR140" s="739"/>
      <c r="CS140" s="739"/>
      <c r="CT140" s="739"/>
      <c r="CU140" s="739"/>
      <c r="CV140" s="739"/>
      <c r="CW140" s="739"/>
      <c r="CX140" s="739"/>
    </row>
    <row r="141" spans="1:135" ht="13.5" customHeight="1">
      <c r="M141" s="16"/>
      <c r="R141" s="16"/>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DA141" s="16"/>
      <c r="DF141" s="16"/>
    </row>
    <row r="142" spans="1:135" ht="13.5" customHeight="1">
      <c r="AK142" s="889" t="s">
        <v>475</v>
      </c>
      <c r="AL142" s="889"/>
      <c r="AM142" s="889"/>
      <c r="AN142" s="889"/>
      <c r="AO142" s="889"/>
      <c r="AP142" s="889"/>
      <c r="AQ142" s="889"/>
      <c r="AR142" s="889" t="s">
        <v>869</v>
      </c>
      <c r="AS142" s="889"/>
      <c r="AT142" s="889"/>
      <c r="AU142" s="889"/>
      <c r="AV142" s="889"/>
      <c r="AW142" s="889"/>
      <c r="AX142" s="889"/>
      <c r="AY142" s="889" t="s">
        <v>129</v>
      </c>
      <c r="AZ142" s="889"/>
      <c r="BA142" s="889"/>
      <c r="BB142" s="889"/>
      <c r="BC142" s="889"/>
      <c r="BD142" s="889"/>
      <c r="BE142" s="889"/>
      <c r="BF142" s="889" t="s">
        <v>362</v>
      </c>
      <c r="BG142" s="889"/>
      <c r="BH142" s="889"/>
      <c r="BI142" s="889"/>
      <c r="BJ142" s="889"/>
      <c r="BK142" s="889"/>
      <c r="BL142" s="889"/>
      <c r="BM142" s="889" t="s">
        <v>908</v>
      </c>
      <c r="BN142" s="889"/>
      <c r="BO142" s="889"/>
      <c r="BP142" s="889"/>
      <c r="BQ142" s="889"/>
      <c r="BR142" s="889"/>
      <c r="BS142" s="889"/>
      <c r="BT142" s="889" t="s">
        <v>909</v>
      </c>
      <c r="BU142" s="889"/>
      <c r="BV142" s="889"/>
      <c r="BW142" s="889"/>
      <c r="BX142" s="889"/>
      <c r="BY142" s="889"/>
      <c r="BZ142" s="889"/>
      <c r="CA142" s="889"/>
      <c r="CB142" s="889" t="s">
        <v>910</v>
      </c>
      <c r="CC142" s="889"/>
      <c r="CD142" s="889"/>
      <c r="CE142" s="889"/>
      <c r="CF142" s="889"/>
      <c r="CG142" s="889"/>
      <c r="CH142" s="889"/>
      <c r="CI142" s="889"/>
      <c r="CJ142" s="889" t="s">
        <v>911</v>
      </c>
      <c r="CK142" s="889"/>
      <c r="CL142" s="889"/>
      <c r="CM142" s="889"/>
      <c r="CN142" s="889"/>
      <c r="CO142" s="889"/>
      <c r="CP142" s="889"/>
      <c r="CQ142" s="889"/>
      <c r="CR142" s="889" t="s">
        <v>912</v>
      </c>
      <c r="CS142" s="889"/>
      <c r="CT142" s="889"/>
      <c r="CU142" s="889"/>
      <c r="CV142" s="889"/>
      <c r="CW142" s="889"/>
      <c r="CX142" s="889"/>
      <c r="CY142" s="889"/>
      <c r="DA142" s="16"/>
      <c r="DF142" s="16"/>
    </row>
    <row r="143" spans="1:135" ht="15" customHeight="1">
      <c r="A143" s="522" t="s">
        <v>133</v>
      </c>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4"/>
      <c r="AB143" s="200" t="s">
        <v>171</v>
      </c>
      <c r="AC143" s="201"/>
      <c r="AD143" s="201"/>
      <c r="AE143" s="201"/>
      <c r="AF143" s="201"/>
      <c r="AG143" s="201"/>
      <c r="AH143" s="201"/>
      <c r="AI143" s="201"/>
      <c r="AJ143" s="202"/>
      <c r="AK143" s="245" t="s">
        <v>208</v>
      </c>
      <c r="AL143" s="246"/>
      <c r="AM143" s="246"/>
      <c r="AN143" s="246"/>
      <c r="AO143" s="246"/>
      <c r="AP143" s="246"/>
      <c r="AQ143" s="246"/>
      <c r="AR143" s="246"/>
      <c r="AS143" s="246"/>
      <c r="AT143" s="246"/>
      <c r="AU143" s="246"/>
      <c r="AV143" s="246"/>
      <c r="AW143" s="246"/>
      <c r="AX143" s="246"/>
      <c r="AY143" s="246"/>
      <c r="AZ143" s="246"/>
      <c r="BA143" s="246"/>
      <c r="BB143" s="246"/>
      <c r="BC143" s="246"/>
      <c r="BD143" s="246"/>
      <c r="BE143" s="247"/>
      <c r="BF143" s="200" t="s">
        <v>439</v>
      </c>
      <c r="BG143" s="201"/>
      <c r="BH143" s="201"/>
      <c r="BI143" s="201"/>
      <c r="BJ143" s="201"/>
      <c r="BK143" s="201"/>
      <c r="BL143" s="202"/>
      <c r="BM143" s="295" t="s">
        <v>293</v>
      </c>
      <c r="BN143" s="296"/>
      <c r="BO143" s="296"/>
      <c r="BP143" s="296"/>
      <c r="BQ143" s="296"/>
      <c r="BR143" s="296"/>
      <c r="BS143" s="297"/>
      <c r="BT143" s="245" t="s">
        <v>294</v>
      </c>
      <c r="BU143" s="246"/>
      <c r="BV143" s="246"/>
      <c r="BW143" s="246"/>
      <c r="BX143" s="246"/>
      <c r="BY143" s="246"/>
      <c r="BZ143" s="246"/>
      <c r="CA143" s="246"/>
      <c r="CB143" s="246"/>
      <c r="CC143" s="246"/>
      <c r="CD143" s="246"/>
      <c r="CE143" s="246"/>
      <c r="CF143" s="246"/>
      <c r="CG143" s="246"/>
      <c r="CH143" s="246"/>
      <c r="CI143" s="246"/>
      <c r="CJ143" s="246"/>
      <c r="CK143" s="246"/>
      <c r="CL143" s="246"/>
      <c r="CM143" s="246"/>
      <c r="CN143" s="246"/>
      <c r="CO143" s="246"/>
      <c r="CP143" s="246"/>
      <c r="CQ143" s="247"/>
      <c r="CR143" s="609" t="s">
        <v>295</v>
      </c>
      <c r="CS143" s="610"/>
      <c r="CT143" s="610"/>
      <c r="CU143" s="610"/>
      <c r="CV143" s="610"/>
      <c r="CW143" s="610"/>
      <c r="CX143" s="610"/>
      <c r="CY143" s="611"/>
      <c r="DA143" s="16"/>
      <c r="DF143" s="16"/>
      <c r="DG143" s="43"/>
      <c r="DH143" s="43"/>
    </row>
    <row r="144" spans="1:135" ht="10.5" customHeight="1">
      <c r="A144" s="525"/>
      <c r="B144" s="526"/>
      <c r="C144" s="526"/>
      <c r="D144" s="526"/>
      <c r="E144" s="526"/>
      <c r="F144" s="526"/>
      <c r="G144" s="526"/>
      <c r="H144" s="526"/>
      <c r="I144" s="526"/>
      <c r="J144" s="526"/>
      <c r="K144" s="526"/>
      <c r="L144" s="526"/>
      <c r="M144" s="526"/>
      <c r="N144" s="526"/>
      <c r="O144" s="526"/>
      <c r="P144" s="526"/>
      <c r="Q144" s="526"/>
      <c r="R144" s="526"/>
      <c r="S144" s="526"/>
      <c r="T144" s="526"/>
      <c r="U144" s="526"/>
      <c r="V144" s="526"/>
      <c r="W144" s="526"/>
      <c r="X144" s="526"/>
      <c r="Y144" s="526"/>
      <c r="Z144" s="526"/>
      <c r="AA144" s="527"/>
      <c r="AB144" s="219"/>
      <c r="AC144" s="220"/>
      <c r="AD144" s="220"/>
      <c r="AE144" s="220"/>
      <c r="AF144" s="220"/>
      <c r="AG144" s="220"/>
      <c r="AH144" s="220"/>
      <c r="AI144" s="220"/>
      <c r="AJ144" s="221"/>
      <c r="AK144" s="200" t="s">
        <v>626</v>
      </c>
      <c r="AL144" s="201"/>
      <c r="AM144" s="201"/>
      <c r="AN144" s="201"/>
      <c r="AO144" s="201"/>
      <c r="AP144" s="201"/>
      <c r="AQ144" s="202"/>
      <c r="AR144" s="295" t="s">
        <v>384</v>
      </c>
      <c r="AS144" s="296"/>
      <c r="AT144" s="296"/>
      <c r="AU144" s="296"/>
      <c r="AV144" s="296"/>
      <c r="AW144" s="296"/>
      <c r="AX144" s="297"/>
      <c r="AY144" s="200" t="s">
        <v>376</v>
      </c>
      <c r="AZ144" s="201"/>
      <c r="BA144" s="201"/>
      <c r="BB144" s="201"/>
      <c r="BC144" s="201"/>
      <c r="BD144" s="201"/>
      <c r="BE144" s="202"/>
      <c r="BF144" s="219"/>
      <c r="BG144" s="220"/>
      <c r="BH144" s="220"/>
      <c r="BI144" s="220"/>
      <c r="BJ144" s="220"/>
      <c r="BK144" s="220"/>
      <c r="BL144" s="221"/>
      <c r="BM144" s="234"/>
      <c r="BN144" s="235"/>
      <c r="BO144" s="235"/>
      <c r="BP144" s="235"/>
      <c r="BQ144" s="235"/>
      <c r="BR144" s="235"/>
      <c r="BS144" s="236"/>
      <c r="BT144" s="200" t="s">
        <v>385</v>
      </c>
      <c r="BU144" s="201"/>
      <c r="BV144" s="201"/>
      <c r="BW144" s="201"/>
      <c r="BX144" s="201"/>
      <c r="BY144" s="201"/>
      <c r="BZ144" s="201"/>
      <c r="CA144" s="202"/>
      <c r="CB144" s="609" t="s">
        <v>386</v>
      </c>
      <c r="CC144" s="610"/>
      <c r="CD144" s="610"/>
      <c r="CE144" s="610"/>
      <c r="CF144" s="610"/>
      <c r="CG144" s="610"/>
      <c r="CH144" s="610"/>
      <c r="CI144" s="611"/>
      <c r="CJ144" s="200" t="s">
        <v>376</v>
      </c>
      <c r="CK144" s="201"/>
      <c r="CL144" s="201"/>
      <c r="CM144" s="201"/>
      <c r="CN144" s="201"/>
      <c r="CO144" s="201"/>
      <c r="CP144" s="201"/>
      <c r="CQ144" s="202"/>
      <c r="CR144" s="612"/>
      <c r="CS144" s="613"/>
      <c r="CT144" s="613"/>
      <c r="CU144" s="613"/>
      <c r="CV144" s="613"/>
      <c r="CW144" s="613"/>
      <c r="CX144" s="613"/>
      <c r="CY144" s="614"/>
      <c r="DA144" s="16"/>
      <c r="DF144" s="16"/>
      <c r="DG144" s="44"/>
      <c r="DH144" s="44"/>
    </row>
    <row r="145" spans="1:112" ht="12.95" customHeight="1">
      <c r="A145" s="525"/>
      <c r="B145" s="526"/>
      <c r="C145" s="526"/>
      <c r="D145" s="526"/>
      <c r="E145" s="526"/>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7"/>
      <c r="AB145" s="219"/>
      <c r="AC145" s="220"/>
      <c r="AD145" s="220"/>
      <c r="AE145" s="220"/>
      <c r="AF145" s="220"/>
      <c r="AG145" s="220"/>
      <c r="AH145" s="220"/>
      <c r="AI145" s="220"/>
      <c r="AJ145" s="221"/>
      <c r="AK145" s="219"/>
      <c r="AL145" s="220"/>
      <c r="AM145" s="220"/>
      <c r="AN145" s="220"/>
      <c r="AO145" s="220"/>
      <c r="AP145" s="220"/>
      <c r="AQ145" s="221"/>
      <c r="AR145" s="234"/>
      <c r="AS145" s="235"/>
      <c r="AT145" s="235"/>
      <c r="AU145" s="235"/>
      <c r="AV145" s="235"/>
      <c r="AW145" s="235"/>
      <c r="AX145" s="236"/>
      <c r="AY145" s="219"/>
      <c r="AZ145" s="220"/>
      <c r="BA145" s="220"/>
      <c r="BB145" s="220"/>
      <c r="BC145" s="220"/>
      <c r="BD145" s="220"/>
      <c r="BE145" s="221"/>
      <c r="BF145" s="219"/>
      <c r="BG145" s="220"/>
      <c r="BH145" s="220"/>
      <c r="BI145" s="220"/>
      <c r="BJ145" s="220"/>
      <c r="BK145" s="220"/>
      <c r="BL145" s="221"/>
      <c r="BM145" s="234"/>
      <c r="BN145" s="235"/>
      <c r="BO145" s="235"/>
      <c r="BP145" s="235"/>
      <c r="BQ145" s="235"/>
      <c r="BR145" s="235"/>
      <c r="BS145" s="236"/>
      <c r="BT145" s="219"/>
      <c r="BU145" s="220"/>
      <c r="BV145" s="220"/>
      <c r="BW145" s="220"/>
      <c r="BX145" s="220"/>
      <c r="BY145" s="220"/>
      <c r="BZ145" s="220"/>
      <c r="CA145" s="221"/>
      <c r="CB145" s="612"/>
      <c r="CC145" s="613"/>
      <c r="CD145" s="613"/>
      <c r="CE145" s="613"/>
      <c r="CF145" s="613"/>
      <c r="CG145" s="613"/>
      <c r="CH145" s="613"/>
      <c r="CI145" s="614"/>
      <c r="CJ145" s="219"/>
      <c r="CK145" s="220"/>
      <c r="CL145" s="220"/>
      <c r="CM145" s="220"/>
      <c r="CN145" s="220"/>
      <c r="CO145" s="220"/>
      <c r="CP145" s="220"/>
      <c r="CQ145" s="221"/>
      <c r="CR145" s="612"/>
      <c r="CS145" s="613"/>
      <c r="CT145" s="613"/>
      <c r="CU145" s="613"/>
      <c r="CV145" s="613"/>
      <c r="CW145" s="613"/>
      <c r="CX145" s="613"/>
      <c r="CY145" s="614"/>
      <c r="DA145" s="16"/>
      <c r="DF145" s="16"/>
      <c r="DG145" s="44"/>
      <c r="DH145" s="44"/>
    </row>
    <row r="146" spans="1:112" ht="12.95" customHeight="1">
      <c r="A146" s="525"/>
      <c r="B146" s="526"/>
      <c r="C146" s="526"/>
      <c r="D146" s="526"/>
      <c r="E146" s="526"/>
      <c r="F146" s="526"/>
      <c r="G146" s="526"/>
      <c r="H146" s="526"/>
      <c r="I146" s="526"/>
      <c r="J146" s="526"/>
      <c r="K146" s="526"/>
      <c r="L146" s="526"/>
      <c r="M146" s="526"/>
      <c r="N146" s="526"/>
      <c r="O146" s="526"/>
      <c r="P146" s="526"/>
      <c r="Q146" s="526"/>
      <c r="R146" s="526"/>
      <c r="S146" s="526"/>
      <c r="T146" s="526"/>
      <c r="U146" s="526"/>
      <c r="V146" s="526"/>
      <c r="W146" s="526"/>
      <c r="X146" s="526"/>
      <c r="Y146" s="526"/>
      <c r="Z146" s="526"/>
      <c r="AA146" s="527"/>
      <c r="AB146" s="219"/>
      <c r="AC146" s="220"/>
      <c r="AD146" s="220"/>
      <c r="AE146" s="220"/>
      <c r="AF146" s="220"/>
      <c r="AG146" s="220"/>
      <c r="AH146" s="220"/>
      <c r="AI146" s="220"/>
      <c r="AJ146" s="221"/>
      <c r="AK146" s="219"/>
      <c r="AL146" s="220"/>
      <c r="AM146" s="220"/>
      <c r="AN146" s="220"/>
      <c r="AO146" s="220"/>
      <c r="AP146" s="220"/>
      <c r="AQ146" s="221"/>
      <c r="AR146" s="234"/>
      <c r="AS146" s="235"/>
      <c r="AT146" s="235"/>
      <c r="AU146" s="235"/>
      <c r="AV146" s="235"/>
      <c r="AW146" s="235"/>
      <c r="AX146" s="236"/>
      <c r="AY146" s="219"/>
      <c r="AZ146" s="220"/>
      <c r="BA146" s="220"/>
      <c r="BB146" s="220"/>
      <c r="BC146" s="220"/>
      <c r="BD146" s="220"/>
      <c r="BE146" s="221"/>
      <c r="BF146" s="219"/>
      <c r="BG146" s="220"/>
      <c r="BH146" s="220"/>
      <c r="BI146" s="220"/>
      <c r="BJ146" s="220"/>
      <c r="BK146" s="220"/>
      <c r="BL146" s="221"/>
      <c r="BM146" s="234"/>
      <c r="BN146" s="235"/>
      <c r="BO146" s="235"/>
      <c r="BP146" s="235"/>
      <c r="BQ146" s="235"/>
      <c r="BR146" s="235"/>
      <c r="BS146" s="236"/>
      <c r="BT146" s="219"/>
      <c r="BU146" s="220"/>
      <c r="BV146" s="220"/>
      <c r="BW146" s="220"/>
      <c r="BX146" s="220"/>
      <c r="BY146" s="220"/>
      <c r="BZ146" s="220"/>
      <c r="CA146" s="221"/>
      <c r="CB146" s="612"/>
      <c r="CC146" s="613"/>
      <c r="CD146" s="613"/>
      <c r="CE146" s="613"/>
      <c r="CF146" s="613"/>
      <c r="CG146" s="613"/>
      <c r="CH146" s="613"/>
      <c r="CI146" s="614"/>
      <c r="CJ146" s="219"/>
      <c r="CK146" s="220"/>
      <c r="CL146" s="220"/>
      <c r="CM146" s="220"/>
      <c r="CN146" s="220"/>
      <c r="CO146" s="220"/>
      <c r="CP146" s="220"/>
      <c r="CQ146" s="221"/>
      <c r="CR146" s="612"/>
      <c r="CS146" s="613"/>
      <c r="CT146" s="613"/>
      <c r="CU146" s="613"/>
      <c r="CV146" s="613"/>
      <c r="CW146" s="613"/>
      <c r="CX146" s="613"/>
      <c r="CY146" s="614"/>
      <c r="DA146" s="16"/>
      <c r="DF146" s="16"/>
      <c r="DG146" s="44"/>
      <c r="DH146" s="44"/>
    </row>
    <row r="147" spans="1:112" ht="12.95" customHeight="1">
      <c r="A147" s="525"/>
      <c r="B147" s="526"/>
      <c r="C147" s="526"/>
      <c r="D147" s="526"/>
      <c r="E147" s="526"/>
      <c r="F147" s="526"/>
      <c r="G147" s="526"/>
      <c r="H147" s="526"/>
      <c r="I147" s="526"/>
      <c r="J147" s="526"/>
      <c r="K147" s="526"/>
      <c r="L147" s="526"/>
      <c r="M147" s="526"/>
      <c r="N147" s="526"/>
      <c r="O147" s="526"/>
      <c r="P147" s="526"/>
      <c r="Q147" s="526"/>
      <c r="R147" s="526"/>
      <c r="S147" s="526"/>
      <c r="T147" s="526"/>
      <c r="U147" s="526"/>
      <c r="V147" s="526"/>
      <c r="W147" s="526"/>
      <c r="X147" s="526"/>
      <c r="Y147" s="526"/>
      <c r="Z147" s="526"/>
      <c r="AA147" s="527"/>
      <c r="AB147" s="219"/>
      <c r="AC147" s="220"/>
      <c r="AD147" s="220"/>
      <c r="AE147" s="220"/>
      <c r="AF147" s="220"/>
      <c r="AG147" s="220"/>
      <c r="AH147" s="220"/>
      <c r="AI147" s="220"/>
      <c r="AJ147" s="221"/>
      <c r="AK147" s="219"/>
      <c r="AL147" s="220"/>
      <c r="AM147" s="220"/>
      <c r="AN147" s="220"/>
      <c r="AO147" s="220"/>
      <c r="AP147" s="220"/>
      <c r="AQ147" s="221"/>
      <c r="AR147" s="234"/>
      <c r="AS147" s="235"/>
      <c r="AT147" s="235"/>
      <c r="AU147" s="235"/>
      <c r="AV147" s="235"/>
      <c r="AW147" s="235"/>
      <c r="AX147" s="236"/>
      <c r="AY147" s="219"/>
      <c r="AZ147" s="220"/>
      <c r="BA147" s="220"/>
      <c r="BB147" s="220"/>
      <c r="BC147" s="220"/>
      <c r="BD147" s="220"/>
      <c r="BE147" s="221"/>
      <c r="BF147" s="219"/>
      <c r="BG147" s="220"/>
      <c r="BH147" s="220"/>
      <c r="BI147" s="220"/>
      <c r="BJ147" s="220"/>
      <c r="BK147" s="220"/>
      <c r="BL147" s="221"/>
      <c r="BM147" s="234"/>
      <c r="BN147" s="235"/>
      <c r="BO147" s="235"/>
      <c r="BP147" s="235"/>
      <c r="BQ147" s="235"/>
      <c r="BR147" s="235"/>
      <c r="BS147" s="236"/>
      <c r="BT147" s="219"/>
      <c r="BU147" s="220"/>
      <c r="BV147" s="220"/>
      <c r="BW147" s="220"/>
      <c r="BX147" s="220"/>
      <c r="BY147" s="220"/>
      <c r="BZ147" s="220"/>
      <c r="CA147" s="221"/>
      <c r="CB147" s="612"/>
      <c r="CC147" s="613"/>
      <c r="CD147" s="613"/>
      <c r="CE147" s="613"/>
      <c r="CF147" s="613"/>
      <c r="CG147" s="613"/>
      <c r="CH147" s="613"/>
      <c r="CI147" s="614"/>
      <c r="CJ147" s="219"/>
      <c r="CK147" s="220"/>
      <c r="CL147" s="220"/>
      <c r="CM147" s="220"/>
      <c r="CN147" s="220"/>
      <c r="CO147" s="220"/>
      <c r="CP147" s="220"/>
      <c r="CQ147" s="221"/>
      <c r="CR147" s="612"/>
      <c r="CS147" s="613"/>
      <c r="CT147" s="613"/>
      <c r="CU147" s="613"/>
      <c r="CV147" s="613"/>
      <c r="CW147" s="613"/>
      <c r="CX147" s="613"/>
      <c r="CY147" s="614"/>
      <c r="DA147" s="16"/>
      <c r="DF147" s="16"/>
      <c r="DG147" s="44"/>
      <c r="DH147" s="44"/>
    </row>
    <row r="148" spans="1:112" ht="12.95" customHeight="1" thickBot="1">
      <c r="A148" s="528"/>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219"/>
      <c r="AC148" s="220"/>
      <c r="AD148" s="220"/>
      <c r="AE148" s="220"/>
      <c r="AF148" s="220"/>
      <c r="AG148" s="220"/>
      <c r="AH148" s="220"/>
      <c r="AI148" s="220"/>
      <c r="AJ148" s="221"/>
      <c r="AK148" s="535" t="s">
        <v>272</v>
      </c>
      <c r="AL148" s="536"/>
      <c r="AM148" s="536"/>
      <c r="AN148" s="536"/>
      <c r="AO148" s="536"/>
      <c r="AP148" s="536"/>
      <c r="AQ148" s="537"/>
      <c r="AR148" s="535" t="s">
        <v>272</v>
      </c>
      <c r="AS148" s="536"/>
      <c r="AT148" s="536"/>
      <c r="AU148" s="536"/>
      <c r="AV148" s="536"/>
      <c r="AW148" s="536"/>
      <c r="AX148" s="537"/>
      <c r="AY148" s="535" t="s">
        <v>272</v>
      </c>
      <c r="AZ148" s="536"/>
      <c r="BA148" s="536"/>
      <c r="BB148" s="536"/>
      <c r="BC148" s="536"/>
      <c r="BD148" s="536"/>
      <c r="BE148" s="537"/>
      <c r="BF148" s="535" t="s">
        <v>272</v>
      </c>
      <c r="BG148" s="536"/>
      <c r="BH148" s="536"/>
      <c r="BI148" s="536"/>
      <c r="BJ148" s="536"/>
      <c r="BK148" s="536"/>
      <c r="BL148" s="537"/>
      <c r="BM148" s="535" t="s">
        <v>272</v>
      </c>
      <c r="BN148" s="536"/>
      <c r="BO148" s="536"/>
      <c r="BP148" s="536"/>
      <c r="BQ148" s="536"/>
      <c r="BR148" s="536"/>
      <c r="BS148" s="537"/>
      <c r="BT148" s="535" t="s">
        <v>272</v>
      </c>
      <c r="BU148" s="536"/>
      <c r="BV148" s="536"/>
      <c r="BW148" s="536"/>
      <c r="BX148" s="536"/>
      <c r="BY148" s="536"/>
      <c r="BZ148" s="536"/>
      <c r="CA148" s="537"/>
      <c r="CB148" s="535" t="s">
        <v>272</v>
      </c>
      <c r="CC148" s="536"/>
      <c r="CD148" s="536"/>
      <c r="CE148" s="536"/>
      <c r="CF148" s="536"/>
      <c r="CG148" s="536"/>
      <c r="CH148" s="536"/>
      <c r="CI148" s="537"/>
      <c r="CJ148" s="535" t="s">
        <v>272</v>
      </c>
      <c r="CK148" s="536"/>
      <c r="CL148" s="536"/>
      <c r="CM148" s="536"/>
      <c r="CN148" s="536"/>
      <c r="CO148" s="536"/>
      <c r="CP148" s="536"/>
      <c r="CQ148" s="537"/>
      <c r="CR148" s="535" t="s">
        <v>272</v>
      </c>
      <c r="CS148" s="536"/>
      <c r="CT148" s="536"/>
      <c r="CU148" s="536"/>
      <c r="CV148" s="536"/>
      <c r="CW148" s="536"/>
      <c r="CX148" s="536"/>
      <c r="CY148" s="537"/>
      <c r="DA148" s="16"/>
      <c r="DF148" s="16"/>
      <c r="DG148" s="44"/>
      <c r="DH148" s="44"/>
    </row>
    <row r="149" spans="1:112" ht="21.75" customHeight="1">
      <c r="A149" s="433" t="s">
        <v>1</v>
      </c>
      <c r="B149" s="1535"/>
      <c r="C149" s="1535"/>
      <c r="D149" s="1535"/>
      <c r="E149" s="1535"/>
      <c r="F149" s="1536"/>
      <c r="G149" s="246" t="s">
        <v>2</v>
      </c>
      <c r="H149" s="246"/>
      <c r="I149" s="246"/>
      <c r="J149" s="246"/>
      <c r="K149" s="246"/>
      <c r="L149" s="246"/>
      <c r="M149" s="246"/>
      <c r="N149" s="246"/>
      <c r="O149" s="246"/>
      <c r="P149" s="246"/>
      <c r="Q149" s="246"/>
      <c r="R149" s="246"/>
      <c r="S149" s="246"/>
      <c r="T149" s="246"/>
      <c r="U149" s="246"/>
      <c r="V149" s="246"/>
      <c r="W149" s="246"/>
      <c r="X149" s="246"/>
      <c r="Y149" s="246"/>
      <c r="Z149" s="246"/>
      <c r="AA149" s="513"/>
      <c r="AB149" s="840">
        <v>0</v>
      </c>
      <c r="AC149" s="841"/>
      <c r="AD149" s="842"/>
      <c r="AE149" s="849">
        <v>1</v>
      </c>
      <c r="AF149" s="841"/>
      <c r="AG149" s="842"/>
      <c r="AH149" s="849">
        <v>4</v>
      </c>
      <c r="AI149" s="841"/>
      <c r="AJ149" s="850"/>
      <c r="AK149" s="1505">
        <v>5720</v>
      </c>
      <c r="AL149" s="1506"/>
      <c r="AM149" s="1506"/>
      <c r="AN149" s="1506"/>
      <c r="AO149" s="1506"/>
      <c r="AP149" s="1506"/>
      <c r="AQ149" s="1507"/>
      <c r="AR149" s="1505">
        <v>600</v>
      </c>
      <c r="AS149" s="1506"/>
      <c r="AT149" s="1506"/>
      <c r="AU149" s="1506"/>
      <c r="AV149" s="1506"/>
      <c r="AW149" s="1506"/>
      <c r="AX149" s="1507"/>
      <c r="AY149" s="487">
        <f t="shared" ref="AY149:AY157" si="5">SUM(AK149:AX149)</f>
        <v>6320</v>
      </c>
      <c r="AZ149" s="488"/>
      <c r="BA149" s="488"/>
      <c r="BB149" s="488"/>
      <c r="BC149" s="488"/>
      <c r="BD149" s="488"/>
      <c r="BE149" s="489"/>
      <c r="BF149" s="1505"/>
      <c r="BG149" s="1506"/>
      <c r="BH149" s="1506"/>
      <c r="BI149" s="1506"/>
      <c r="BJ149" s="1506"/>
      <c r="BK149" s="1506"/>
      <c r="BL149" s="1506"/>
      <c r="BM149" s="1505"/>
      <c r="BN149" s="1506"/>
      <c r="BO149" s="1506"/>
      <c r="BP149" s="1506"/>
      <c r="BQ149" s="1506"/>
      <c r="BR149" s="1506"/>
      <c r="BS149" s="1507"/>
      <c r="BT149" s="1505">
        <v>8910</v>
      </c>
      <c r="BU149" s="1506"/>
      <c r="BV149" s="1506"/>
      <c r="BW149" s="1506"/>
      <c r="BX149" s="1506"/>
      <c r="BY149" s="1506"/>
      <c r="BZ149" s="1506"/>
      <c r="CA149" s="1507"/>
      <c r="CB149" s="1505">
        <v>4560</v>
      </c>
      <c r="CC149" s="1506"/>
      <c r="CD149" s="1506"/>
      <c r="CE149" s="1506"/>
      <c r="CF149" s="1506"/>
      <c r="CG149" s="1506"/>
      <c r="CH149" s="1506"/>
      <c r="CI149" s="1507"/>
      <c r="CJ149" s="487">
        <f t="shared" ref="CJ149:CJ157" si="6">SUM(BT149:CI149)</f>
        <v>13470</v>
      </c>
      <c r="CK149" s="801"/>
      <c r="CL149" s="801"/>
      <c r="CM149" s="801"/>
      <c r="CN149" s="801"/>
      <c r="CO149" s="801"/>
      <c r="CP149" s="801"/>
      <c r="CQ149" s="875"/>
      <c r="CR149" s="1505">
        <v>210</v>
      </c>
      <c r="CS149" s="1506"/>
      <c r="CT149" s="1506"/>
      <c r="CU149" s="1506"/>
      <c r="CV149" s="1506"/>
      <c r="CW149" s="1506"/>
      <c r="CX149" s="1506"/>
      <c r="CY149" s="1564"/>
      <c r="DA149" s="16"/>
      <c r="DF149" s="16"/>
      <c r="DG149" s="143"/>
      <c r="DH149" s="143"/>
    </row>
    <row r="150" spans="1:112" ht="15" customHeight="1">
      <c r="A150" s="1537"/>
      <c r="B150" s="1549"/>
      <c r="C150" s="1549"/>
      <c r="D150" s="1549"/>
      <c r="E150" s="1549"/>
      <c r="F150" s="1539"/>
      <c r="G150" s="246" t="s">
        <v>3</v>
      </c>
      <c r="H150" s="246"/>
      <c r="I150" s="246"/>
      <c r="J150" s="246"/>
      <c r="K150" s="246"/>
      <c r="L150" s="246"/>
      <c r="M150" s="246"/>
      <c r="N150" s="246"/>
      <c r="O150" s="246"/>
      <c r="P150" s="246"/>
      <c r="Q150" s="246"/>
      <c r="R150" s="246"/>
      <c r="S150" s="246"/>
      <c r="T150" s="246"/>
      <c r="U150" s="246"/>
      <c r="V150" s="246"/>
      <c r="W150" s="246"/>
      <c r="X150" s="246"/>
      <c r="Y150" s="246"/>
      <c r="Z150" s="246"/>
      <c r="AA150" s="513"/>
      <c r="AB150" s="818">
        <v>0</v>
      </c>
      <c r="AC150" s="819"/>
      <c r="AD150" s="820"/>
      <c r="AE150" s="821">
        <v>2</v>
      </c>
      <c r="AF150" s="819"/>
      <c r="AG150" s="820"/>
      <c r="AH150" s="821">
        <v>4</v>
      </c>
      <c r="AI150" s="819"/>
      <c r="AJ150" s="822"/>
      <c r="AK150" s="1518">
        <v>2080</v>
      </c>
      <c r="AL150" s="1519"/>
      <c r="AM150" s="1519"/>
      <c r="AN150" s="1519"/>
      <c r="AO150" s="1519"/>
      <c r="AP150" s="1519"/>
      <c r="AQ150" s="1520"/>
      <c r="AR150" s="1518">
        <v>300</v>
      </c>
      <c r="AS150" s="1519"/>
      <c r="AT150" s="1519"/>
      <c r="AU150" s="1519"/>
      <c r="AV150" s="1519"/>
      <c r="AW150" s="1519"/>
      <c r="AX150" s="1520"/>
      <c r="AY150" s="481">
        <f t="shared" si="5"/>
        <v>2380</v>
      </c>
      <c r="AZ150" s="482"/>
      <c r="BA150" s="482"/>
      <c r="BB150" s="482"/>
      <c r="BC150" s="482"/>
      <c r="BD150" s="482"/>
      <c r="BE150" s="483"/>
      <c r="BF150" s="1518">
        <v>260</v>
      </c>
      <c r="BG150" s="1519"/>
      <c r="BH150" s="1519"/>
      <c r="BI150" s="1519"/>
      <c r="BJ150" s="1519"/>
      <c r="BK150" s="1519"/>
      <c r="BL150" s="1519"/>
      <c r="BM150" s="676"/>
      <c r="BN150" s="813"/>
      <c r="BO150" s="813"/>
      <c r="BP150" s="813"/>
      <c r="BQ150" s="813"/>
      <c r="BR150" s="813"/>
      <c r="BS150" s="814"/>
      <c r="BT150" s="1518">
        <v>9570</v>
      </c>
      <c r="BU150" s="1519"/>
      <c r="BV150" s="1519"/>
      <c r="BW150" s="1519"/>
      <c r="BX150" s="1519"/>
      <c r="BY150" s="1519"/>
      <c r="BZ150" s="1519"/>
      <c r="CA150" s="1520"/>
      <c r="CB150" s="1518">
        <v>8360</v>
      </c>
      <c r="CC150" s="1519"/>
      <c r="CD150" s="1519"/>
      <c r="CE150" s="1519"/>
      <c r="CF150" s="1519"/>
      <c r="CG150" s="1519"/>
      <c r="CH150" s="1519"/>
      <c r="CI150" s="1520"/>
      <c r="CJ150" s="481">
        <f t="shared" si="6"/>
        <v>17930</v>
      </c>
      <c r="CK150" s="543"/>
      <c r="CL150" s="543"/>
      <c r="CM150" s="543"/>
      <c r="CN150" s="543"/>
      <c r="CO150" s="543"/>
      <c r="CP150" s="543"/>
      <c r="CQ150" s="544"/>
      <c r="CR150" s="1518">
        <v>1090</v>
      </c>
      <c r="CS150" s="1519"/>
      <c r="CT150" s="1519"/>
      <c r="CU150" s="1519"/>
      <c r="CV150" s="1519"/>
      <c r="CW150" s="1519"/>
      <c r="CX150" s="1519"/>
      <c r="CY150" s="1565"/>
      <c r="DA150" s="16"/>
      <c r="DF150" s="16"/>
      <c r="DG150" s="143"/>
      <c r="DH150" s="143"/>
    </row>
    <row r="151" spans="1:112" ht="15" customHeight="1">
      <c r="A151" s="1537"/>
      <c r="B151" s="1549"/>
      <c r="C151" s="1549"/>
      <c r="D151" s="1549"/>
      <c r="E151" s="1549"/>
      <c r="F151" s="1539"/>
      <c r="G151" s="246" t="s">
        <v>4</v>
      </c>
      <c r="H151" s="246"/>
      <c r="I151" s="246"/>
      <c r="J151" s="246"/>
      <c r="K151" s="246"/>
      <c r="L151" s="246"/>
      <c r="M151" s="246"/>
      <c r="N151" s="246"/>
      <c r="O151" s="246"/>
      <c r="P151" s="246"/>
      <c r="Q151" s="246"/>
      <c r="R151" s="246"/>
      <c r="S151" s="246"/>
      <c r="T151" s="246"/>
      <c r="U151" s="246"/>
      <c r="V151" s="246"/>
      <c r="W151" s="246"/>
      <c r="X151" s="246"/>
      <c r="Y151" s="246"/>
      <c r="Z151" s="246"/>
      <c r="AA151" s="513"/>
      <c r="AB151" s="818">
        <v>0</v>
      </c>
      <c r="AC151" s="819"/>
      <c r="AD151" s="820"/>
      <c r="AE151" s="821">
        <v>3</v>
      </c>
      <c r="AF151" s="819"/>
      <c r="AG151" s="820"/>
      <c r="AH151" s="821">
        <v>4</v>
      </c>
      <c r="AI151" s="819"/>
      <c r="AJ151" s="822"/>
      <c r="AK151" s="1518">
        <v>1300</v>
      </c>
      <c r="AL151" s="1519"/>
      <c r="AM151" s="1519"/>
      <c r="AN151" s="1519"/>
      <c r="AO151" s="1519"/>
      <c r="AP151" s="1519"/>
      <c r="AQ151" s="1520"/>
      <c r="AR151" s="1518"/>
      <c r="AS151" s="1519"/>
      <c r="AT151" s="1519"/>
      <c r="AU151" s="1519"/>
      <c r="AV151" s="1519"/>
      <c r="AW151" s="1519"/>
      <c r="AX151" s="1520"/>
      <c r="AY151" s="481">
        <f t="shared" si="5"/>
        <v>1300</v>
      </c>
      <c r="AZ151" s="482"/>
      <c r="BA151" s="482"/>
      <c r="BB151" s="482"/>
      <c r="BC151" s="482"/>
      <c r="BD151" s="482"/>
      <c r="BE151" s="483"/>
      <c r="BF151" s="1518"/>
      <c r="BG151" s="1519"/>
      <c r="BH151" s="1519"/>
      <c r="BI151" s="1519"/>
      <c r="BJ151" s="1519"/>
      <c r="BK151" s="1519"/>
      <c r="BL151" s="1519"/>
      <c r="BM151" s="676"/>
      <c r="BN151" s="813"/>
      <c r="BO151" s="813"/>
      <c r="BP151" s="813"/>
      <c r="BQ151" s="813"/>
      <c r="BR151" s="813"/>
      <c r="BS151" s="814"/>
      <c r="BT151" s="1518">
        <v>9240</v>
      </c>
      <c r="BU151" s="1519"/>
      <c r="BV151" s="1519"/>
      <c r="BW151" s="1519"/>
      <c r="BX151" s="1519"/>
      <c r="BY151" s="1519"/>
      <c r="BZ151" s="1519"/>
      <c r="CA151" s="1520"/>
      <c r="CB151" s="1518">
        <v>1140</v>
      </c>
      <c r="CC151" s="1519"/>
      <c r="CD151" s="1519"/>
      <c r="CE151" s="1519"/>
      <c r="CF151" s="1519"/>
      <c r="CG151" s="1519"/>
      <c r="CH151" s="1519"/>
      <c r="CI151" s="1520"/>
      <c r="CJ151" s="481">
        <f t="shared" si="6"/>
        <v>10380</v>
      </c>
      <c r="CK151" s="543"/>
      <c r="CL151" s="543"/>
      <c r="CM151" s="543"/>
      <c r="CN151" s="543"/>
      <c r="CO151" s="543"/>
      <c r="CP151" s="543"/>
      <c r="CQ151" s="544"/>
      <c r="CR151" s="1518">
        <v>1710</v>
      </c>
      <c r="CS151" s="1519"/>
      <c r="CT151" s="1519"/>
      <c r="CU151" s="1519"/>
      <c r="CV151" s="1519"/>
      <c r="CW151" s="1519"/>
      <c r="CX151" s="1519"/>
      <c r="CY151" s="1565"/>
      <c r="DA151" s="16"/>
      <c r="DF151" s="16"/>
      <c r="DG151" s="143"/>
      <c r="DH151" s="143"/>
    </row>
    <row r="152" spans="1:112" ht="15" customHeight="1">
      <c r="A152" s="1537"/>
      <c r="B152" s="1549"/>
      <c r="C152" s="1549"/>
      <c r="D152" s="1549"/>
      <c r="E152" s="1549"/>
      <c r="F152" s="1539"/>
      <c r="G152" s="246" t="s">
        <v>5</v>
      </c>
      <c r="H152" s="246"/>
      <c r="I152" s="246"/>
      <c r="J152" s="246"/>
      <c r="K152" s="246"/>
      <c r="L152" s="246"/>
      <c r="M152" s="246"/>
      <c r="N152" s="246"/>
      <c r="O152" s="246"/>
      <c r="P152" s="246"/>
      <c r="Q152" s="246"/>
      <c r="R152" s="246"/>
      <c r="S152" s="246"/>
      <c r="T152" s="246"/>
      <c r="U152" s="246"/>
      <c r="V152" s="246"/>
      <c r="W152" s="246"/>
      <c r="X152" s="246"/>
      <c r="Y152" s="246"/>
      <c r="Z152" s="246"/>
      <c r="AA152" s="513"/>
      <c r="AB152" s="818">
        <v>0</v>
      </c>
      <c r="AC152" s="819"/>
      <c r="AD152" s="820"/>
      <c r="AE152" s="821">
        <v>4</v>
      </c>
      <c r="AF152" s="819"/>
      <c r="AG152" s="820"/>
      <c r="AH152" s="821">
        <v>4</v>
      </c>
      <c r="AI152" s="819"/>
      <c r="AJ152" s="822"/>
      <c r="AK152" s="1518"/>
      <c r="AL152" s="1519"/>
      <c r="AM152" s="1519"/>
      <c r="AN152" s="1519"/>
      <c r="AO152" s="1519"/>
      <c r="AP152" s="1519"/>
      <c r="AQ152" s="1520"/>
      <c r="AR152" s="1518"/>
      <c r="AS152" s="1519"/>
      <c r="AT152" s="1519"/>
      <c r="AU152" s="1519"/>
      <c r="AV152" s="1519"/>
      <c r="AW152" s="1519"/>
      <c r="AX152" s="1520"/>
      <c r="AY152" s="481">
        <f t="shared" si="5"/>
        <v>0</v>
      </c>
      <c r="AZ152" s="482"/>
      <c r="BA152" s="482"/>
      <c r="BB152" s="482"/>
      <c r="BC152" s="482"/>
      <c r="BD152" s="482"/>
      <c r="BE152" s="483"/>
      <c r="BF152" s="1518"/>
      <c r="BG152" s="1519"/>
      <c r="BH152" s="1519"/>
      <c r="BI152" s="1519"/>
      <c r="BJ152" s="1519"/>
      <c r="BK152" s="1519"/>
      <c r="BL152" s="1519"/>
      <c r="BM152" s="676"/>
      <c r="BN152" s="813"/>
      <c r="BO152" s="813"/>
      <c r="BP152" s="813"/>
      <c r="BQ152" s="813"/>
      <c r="BR152" s="813"/>
      <c r="BS152" s="814"/>
      <c r="BT152" s="1518">
        <v>5280</v>
      </c>
      <c r="BU152" s="1519"/>
      <c r="BV152" s="1519"/>
      <c r="BW152" s="1519"/>
      <c r="BX152" s="1519"/>
      <c r="BY152" s="1519"/>
      <c r="BZ152" s="1519"/>
      <c r="CA152" s="1520"/>
      <c r="CB152" s="1518">
        <v>1140</v>
      </c>
      <c r="CC152" s="1519"/>
      <c r="CD152" s="1519"/>
      <c r="CE152" s="1519"/>
      <c r="CF152" s="1519"/>
      <c r="CG152" s="1519"/>
      <c r="CH152" s="1519"/>
      <c r="CI152" s="1520"/>
      <c r="CJ152" s="481">
        <f t="shared" si="6"/>
        <v>6420</v>
      </c>
      <c r="CK152" s="543"/>
      <c r="CL152" s="543"/>
      <c r="CM152" s="543"/>
      <c r="CN152" s="543"/>
      <c r="CO152" s="543"/>
      <c r="CP152" s="543"/>
      <c r="CQ152" s="544"/>
      <c r="CR152" s="1518">
        <v>1130</v>
      </c>
      <c r="CS152" s="1519"/>
      <c r="CT152" s="1519"/>
      <c r="CU152" s="1519"/>
      <c r="CV152" s="1519"/>
      <c r="CW152" s="1519"/>
      <c r="CX152" s="1519"/>
      <c r="CY152" s="1565"/>
      <c r="DA152" s="16"/>
      <c r="DF152" s="16"/>
      <c r="DG152" s="143"/>
      <c r="DH152" s="143"/>
    </row>
    <row r="153" spans="1:112" ht="15" customHeight="1">
      <c r="A153" s="1537"/>
      <c r="B153" s="1549"/>
      <c r="C153" s="1549"/>
      <c r="D153" s="1549"/>
      <c r="E153" s="1549"/>
      <c r="F153" s="1539"/>
      <c r="G153" s="246" t="s">
        <v>6</v>
      </c>
      <c r="H153" s="246"/>
      <c r="I153" s="246"/>
      <c r="J153" s="246"/>
      <c r="K153" s="246"/>
      <c r="L153" s="246"/>
      <c r="M153" s="246"/>
      <c r="N153" s="246"/>
      <c r="O153" s="246"/>
      <c r="P153" s="246"/>
      <c r="Q153" s="246"/>
      <c r="R153" s="246"/>
      <c r="S153" s="246"/>
      <c r="T153" s="246"/>
      <c r="U153" s="246"/>
      <c r="V153" s="246"/>
      <c r="W153" s="246"/>
      <c r="X153" s="246"/>
      <c r="Y153" s="246"/>
      <c r="Z153" s="246"/>
      <c r="AA153" s="513"/>
      <c r="AB153" s="818">
        <v>0</v>
      </c>
      <c r="AC153" s="819"/>
      <c r="AD153" s="820"/>
      <c r="AE153" s="821">
        <v>5</v>
      </c>
      <c r="AF153" s="819"/>
      <c r="AG153" s="820"/>
      <c r="AH153" s="821">
        <v>4</v>
      </c>
      <c r="AI153" s="819"/>
      <c r="AJ153" s="822"/>
      <c r="AK153" s="1518">
        <v>260</v>
      </c>
      <c r="AL153" s="1519"/>
      <c r="AM153" s="1519"/>
      <c r="AN153" s="1519"/>
      <c r="AO153" s="1519"/>
      <c r="AP153" s="1519"/>
      <c r="AQ153" s="1520"/>
      <c r="AR153" s="1518"/>
      <c r="AS153" s="1519"/>
      <c r="AT153" s="1519"/>
      <c r="AU153" s="1519"/>
      <c r="AV153" s="1519"/>
      <c r="AW153" s="1519"/>
      <c r="AX153" s="1520"/>
      <c r="AY153" s="481">
        <f t="shared" si="5"/>
        <v>260</v>
      </c>
      <c r="AZ153" s="482"/>
      <c r="BA153" s="482"/>
      <c r="BB153" s="482"/>
      <c r="BC153" s="482"/>
      <c r="BD153" s="482"/>
      <c r="BE153" s="483"/>
      <c r="BF153" s="1518"/>
      <c r="BG153" s="1519"/>
      <c r="BH153" s="1519"/>
      <c r="BI153" s="1519"/>
      <c r="BJ153" s="1519"/>
      <c r="BK153" s="1519"/>
      <c r="BL153" s="1519"/>
      <c r="BM153" s="676"/>
      <c r="BN153" s="813"/>
      <c r="BO153" s="813"/>
      <c r="BP153" s="813"/>
      <c r="BQ153" s="813"/>
      <c r="BR153" s="813"/>
      <c r="BS153" s="814"/>
      <c r="BT153" s="1518">
        <v>4290</v>
      </c>
      <c r="BU153" s="1519"/>
      <c r="BV153" s="1519"/>
      <c r="BW153" s="1519"/>
      <c r="BX153" s="1519"/>
      <c r="BY153" s="1519"/>
      <c r="BZ153" s="1519"/>
      <c r="CA153" s="1520"/>
      <c r="CB153" s="1518">
        <v>760</v>
      </c>
      <c r="CC153" s="1519"/>
      <c r="CD153" s="1519"/>
      <c r="CE153" s="1519"/>
      <c r="CF153" s="1519"/>
      <c r="CG153" s="1519"/>
      <c r="CH153" s="1519"/>
      <c r="CI153" s="1520"/>
      <c r="CJ153" s="481">
        <f t="shared" si="6"/>
        <v>5050</v>
      </c>
      <c r="CK153" s="543"/>
      <c r="CL153" s="543"/>
      <c r="CM153" s="543"/>
      <c r="CN153" s="543"/>
      <c r="CO153" s="543"/>
      <c r="CP153" s="543"/>
      <c r="CQ153" s="544"/>
      <c r="CR153" s="1518">
        <v>420</v>
      </c>
      <c r="CS153" s="1519"/>
      <c r="CT153" s="1519"/>
      <c r="CU153" s="1519"/>
      <c r="CV153" s="1519"/>
      <c r="CW153" s="1519"/>
      <c r="CX153" s="1519"/>
      <c r="CY153" s="1565"/>
      <c r="DA153" s="16"/>
      <c r="DF153" s="16"/>
      <c r="DG153" s="143"/>
      <c r="DH153" s="143"/>
    </row>
    <row r="154" spans="1:112" ht="15" customHeight="1">
      <c r="A154" s="1537"/>
      <c r="B154" s="1549"/>
      <c r="C154" s="1549"/>
      <c r="D154" s="1549"/>
      <c r="E154" s="1549"/>
      <c r="F154" s="1539"/>
      <c r="G154" s="246" t="s">
        <v>7</v>
      </c>
      <c r="H154" s="246"/>
      <c r="I154" s="246"/>
      <c r="J154" s="246"/>
      <c r="K154" s="246"/>
      <c r="L154" s="246"/>
      <c r="M154" s="246"/>
      <c r="N154" s="246"/>
      <c r="O154" s="246"/>
      <c r="P154" s="246"/>
      <c r="Q154" s="246"/>
      <c r="R154" s="246"/>
      <c r="S154" s="246"/>
      <c r="T154" s="246"/>
      <c r="U154" s="246"/>
      <c r="V154" s="246"/>
      <c r="W154" s="246"/>
      <c r="X154" s="246"/>
      <c r="Y154" s="246"/>
      <c r="Z154" s="246"/>
      <c r="AA154" s="513"/>
      <c r="AB154" s="818">
        <v>0</v>
      </c>
      <c r="AC154" s="819"/>
      <c r="AD154" s="820"/>
      <c r="AE154" s="821">
        <v>6</v>
      </c>
      <c r="AF154" s="819"/>
      <c r="AG154" s="820"/>
      <c r="AH154" s="821">
        <v>4</v>
      </c>
      <c r="AI154" s="819"/>
      <c r="AJ154" s="822"/>
      <c r="AK154" s="1518"/>
      <c r="AL154" s="1519"/>
      <c r="AM154" s="1519"/>
      <c r="AN154" s="1519"/>
      <c r="AO154" s="1519"/>
      <c r="AP154" s="1519"/>
      <c r="AQ154" s="1520"/>
      <c r="AR154" s="1518"/>
      <c r="AS154" s="1519"/>
      <c r="AT154" s="1519"/>
      <c r="AU154" s="1519"/>
      <c r="AV154" s="1519"/>
      <c r="AW154" s="1519"/>
      <c r="AX154" s="1520"/>
      <c r="AY154" s="481">
        <f t="shared" si="5"/>
        <v>0</v>
      </c>
      <c r="AZ154" s="482"/>
      <c r="BA154" s="482"/>
      <c r="BB154" s="482"/>
      <c r="BC154" s="482"/>
      <c r="BD154" s="482"/>
      <c r="BE154" s="483"/>
      <c r="BF154" s="1518"/>
      <c r="BG154" s="1519"/>
      <c r="BH154" s="1519"/>
      <c r="BI154" s="1519"/>
      <c r="BJ154" s="1519"/>
      <c r="BK154" s="1519"/>
      <c r="BL154" s="1519"/>
      <c r="BM154" s="676"/>
      <c r="BN154" s="813"/>
      <c r="BO154" s="813"/>
      <c r="BP154" s="813"/>
      <c r="BQ154" s="813"/>
      <c r="BR154" s="813"/>
      <c r="BS154" s="814"/>
      <c r="BT154" s="1518">
        <v>2970</v>
      </c>
      <c r="BU154" s="1519"/>
      <c r="BV154" s="1519"/>
      <c r="BW154" s="1519"/>
      <c r="BX154" s="1519"/>
      <c r="BY154" s="1519"/>
      <c r="BZ154" s="1519"/>
      <c r="CA154" s="1520"/>
      <c r="CB154" s="1518">
        <v>380</v>
      </c>
      <c r="CC154" s="1519"/>
      <c r="CD154" s="1519"/>
      <c r="CE154" s="1519"/>
      <c r="CF154" s="1519"/>
      <c r="CG154" s="1519"/>
      <c r="CH154" s="1519"/>
      <c r="CI154" s="1520"/>
      <c r="CJ154" s="481">
        <f t="shared" si="6"/>
        <v>3350</v>
      </c>
      <c r="CK154" s="543"/>
      <c r="CL154" s="543"/>
      <c r="CM154" s="543"/>
      <c r="CN154" s="543"/>
      <c r="CO154" s="543"/>
      <c r="CP154" s="543"/>
      <c r="CQ154" s="544"/>
      <c r="CR154" s="1518"/>
      <c r="CS154" s="1519"/>
      <c r="CT154" s="1519"/>
      <c r="CU154" s="1519"/>
      <c r="CV154" s="1519"/>
      <c r="CW154" s="1519"/>
      <c r="CX154" s="1519"/>
      <c r="CY154" s="1565"/>
      <c r="DA154" s="16"/>
      <c r="DF154" s="16"/>
      <c r="DG154" s="143"/>
      <c r="DH154" s="143"/>
    </row>
    <row r="155" spans="1:112" ht="15" customHeight="1">
      <c r="A155" s="1537"/>
      <c r="B155" s="1549"/>
      <c r="C155" s="1549"/>
      <c r="D155" s="1549"/>
      <c r="E155" s="1549"/>
      <c r="F155" s="1539"/>
      <c r="G155" s="246" t="s">
        <v>8</v>
      </c>
      <c r="H155" s="246"/>
      <c r="I155" s="246"/>
      <c r="J155" s="246"/>
      <c r="K155" s="246"/>
      <c r="L155" s="246"/>
      <c r="M155" s="246"/>
      <c r="N155" s="246"/>
      <c r="O155" s="246"/>
      <c r="P155" s="246"/>
      <c r="Q155" s="246"/>
      <c r="R155" s="246"/>
      <c r="S155" s="246"/>
      <c r="T155" s="246"/>
      <c r="U155" s="246"/>
      <c r="V155" s="246"/>
      <c r="W155" s="246"/>
      <c r="X155" s="246"/>
      <c r="Y155" s="246"/>
      <c r="Z155" s="246"/>
      <c r="AA155" s="513"/>
      <c r="AB155" s="818">
        <v>0</v>
      </c>
      <c r="AC155" s="819"/>
      <c r="AD155" s="820"/>
      <c r="AE155" s="821">
        <v>7</v>
      </c>
      <c r="AF155" s="819"/>
      <c r="AG155" s="820"/>
      <c r="AH155" s="821">
        <v>4</v>
      </c>
      <c r="AI155" s="819"/>
      <c r="AJ155" s="822"/>
      <c r="AK155" s="1518"/>
      <c r="AL155" s="1519"/>
      <c r="AM155" s="1519"/>
      <c r="AN155" s="1519"/>
      <c r="AO155" s="1519"/>
      <c r="AP155" s="1519"/>
      <c r="AQ155" s="1520"/>
      <c r="AR155" s="676"/>
      <c r="AS155" s="813"/>
      <c r="AT155" s="813"/>
      <c r="AU155" s="813"/>
      <c r="AV155" s="813"/>
      <c r="AW155" s="813"/>
      <c r="AX155" s="814"/>
      <c r="AY155" s="481">
        <f t="shared" si="5"/>
        <v>0</v>
      </c>
      <c r="AZ155" s="482"/>
      <c r="BA155" s="482"/>
      <c r="BB155" s="482"/>
      <c r="BC155" s="482"/>
      <c r="BD155" s="482"/>
      <c r="BE155" s="483"/>
      <c r="BF155" s="676"/>
      <c r="BG155" s="813"/>
      <c r="BH155" s="813"/>
      <c r="BI155" s="813"/>
      <c r="BJ155" s="813"/>
      <c r="BK155" s="813"/>
      <c r="BL155" s="813"/>
      <c r="BM155" s="676"/>
      <c r="BN155" s="813"/>
      <c r="BO155" s="813"/>
      <c r="BP155" s="813"/>
      <c r="BQ155" s="813"/>
      <c r="BR155" s="813"/>
      <c r="BS155" s="814"/>
      <c r="BT155" s="1518">
        <v>990</v>
      </c>
      <c r="BU155" s="1519"/>
      <c r="BV155" s="1519"/>
      <c r="BW155" s="1519"/>
      <c r="BX155" s="1519"/>
      <c r="BY155" s="1519"/>
      <c r="BZ155" s="1519"/>
      <c r="CA155" s="1520"/>
      <c r="CB155" s="1518">
        <v>380</v>
      </c>
      <c r="CC155" s="1519"/>
      <c r="CD155" s="1519"/>
      <c r="CE155" s="1519"/>
      <c r="CF155" s="1519"/>
      <c r="CG155" s="1519"/>
      <c r="CH155" s="1519"/>
      <c r="CI155" s="1520"/>
      <c r="CJ155" s="481">
        <f t="shared" si="6"/>
        <v>1370</v>
      </c>
      <c r="CK155" s="543"/>
      <c r="CL155" s="543"/>
      <c r="CM155" s="543"/>
      <c r="CN155" s="543"/>
      <c r="CO155" s="543"/>
      <c r="CP155" s="543"/>
      <c r="CQ155" s="544"/>
      <c r="CR155" s="1518"/>
      <c r="CS155" s="1519"/>
      <c r="CT155" s="1519"/>
      <c r="CU155" s="1519"/>
      <c r="CV155" s="1519"/>
      <c r="CW155" s="1519"/>
      <c r="CX155" s="1519"/>
      <c r="CY155" s="1565"/>
      <c r="DA155" s="16"/>
      <c r="DF155" s="16"/>
      <c r="DG155" s="143"/>
      <c r="DH155" s="143"/>
    </row>
    <row r="156" spans="1:112" ht="15" customHeight="1">
      <c r="A156" s="1537"/>
      <c r="B156" s="1549"/>
      <c r="C156" s="1549"/>
      <c r="D156" s="1549"/>
      <c r="E156" s="1549"/>
      <c r="F156" s="1539"/>
      <c r="G156" s="246" t="s">
        <v>9</v>
      </c>
      <c r="H156" s="246"/>
      <c r="I156" s="246"/>
      <c r="J156" s="246"/>
      <c r="K156" s="246"/>
      <c r="L156" s="246"/>
      <c r="M156" s="246"/>
      <c r="N156" s="246"/>
      <c r="O156" s="246"/>
      <c r="P156" s="246"/>
      <c r="Q156" s="246"/>
      <c r="R156" s="246"/>
      <c r="S156" s="246"/>
      <c r="T156" s="246"/>
      <c r="U156" s="246"/>
      <c r="V156" s="246"/>
      <c r="W156" s="246"/>
      <c r="X156" s="246"/>
      <c r="Y156" s="246"/>
      <c r="Z156" s="246"/>
      <c r="AA156" s="513"/>
      <c r="AB156" s="818">
        <v>0</v>
      </c>
      <c r="AC156" s="819"/>
      <c r="AD156" s="820"/>
      <c r="AE156" s="821">
        <v>8</v>
      </c>
      <c r="AF156" s="819"/>
      <c r="AG156" s="820"/>
      <c r="AH156" s="821">
        <v>4</v>
      </c>
      <c r="AI156" s="819"/>
      <c r="AJ156" s="822"/>
      <c r="AK156" s="1518">
        <v>260</v>
      </c>
      <c r="AL156" s="1519"/>
      <c r="AM156" s="1519"/>
      <c r="AN156" s="1519"/>
      <c r="AO156" s="1519"/>
      <c r="AP156" s="1519"/>
      <c r="AQ156" s="1520"/>
      <c r="AR156" s="676"/>
      <c r="AS156" s="813"/>
      <c r="AT156" s="813"/>
      <c r="AU156" s="813"/>
      <c r="AV156" s="813"/>
      <c r="AW156" s="813"/>
      <c r="AX156" s="814"/>
      <c r="AY156" s="481">
        <f t="shared" si="5"/>
        <v>260</v>
      </c>
      <c r="AZ156" s="482"/>
      <c r="BA156" s="482"/>
      <c r="BB156" s="482"/>
      <c r="BC156" s="482"/>
      <c r="BD156" s="482"/>
      <c r="BE156" s="483"/>
      <c r="BF156" s="676"/>
      <c r="BG156" s="813"/>
      <c r="BH156" s="813"/>
      <c r="BI156" s="813"/>
      <c r="BJ156" s="813"/>
      <c r="BK156" s="813"/>
      <c r="BL156" s="813"/>
      <c r="BM156" s="676"/>
      <c r="BN156" s="813"/>
      <c r="BO156" s="813"/>
      <c r="BP156" s="813"/>
      <c r="BQ156" s="813"/>
      <c r="BR156" s="813"/>
      <c r="BS156" s="814"/>
      <c r="BT156" s="1518">
        <v>2310</v>
      </c>
      <c r="BU156" s="1519"/>
      <c r="BV156" s="1519"/>
      <c r="BW156" s="1519"/>
      <c r="BX156" s="1519"/>
      <c r="BY156" s="1519"/>
      <c r="BZ156" s="1519"/>
      <c r="CA156" s="1520"/>
      <c r="CB156" s="1518">
        <v>380</v>
      </c>
      <c r="CC156" s="1519"/>
      <c r="CD156" s="1519"/>
      <c r="CE156" s="1519"/>
      <c r="CF156" s="1519"/>
      <c r="CG156" s="1519"/>
      <c r="CH156" s="1519"/>
      <c r="CI156" s="1520"/>
      <c r="CJ156" s="481">
        <f t="shared" si="6"/>
        <v>2690</v>
      </c>
      <c r="CK156" s="543"/>
      <c r="CL156" s="543"/>
      <c r="CM156" s="543"/>
      <c r="CN156" s="543"/>
      <c r="CO156" s="543"/>
      <c r="CP156" s="543"/>
      <c r="CQ156" s="544"/>
      <c r="CR156" s="1518"/>
      <c r="CS156" s="1519"/>
      <c r="CT156" s="1519"/>
      <c r="CU156" s="1519"/>
      <c r="CV156" s="1519"/>
      <c r="CW156" s="1519"/>
      <c r="CX156" s="1519"/>
      <c r="CY156" s="1565"/>
      <c r="DA156" s="16"/>
      <c r="DF156" s="16"/>
      <c r="DG156" s="143"/>
      <c r="DH156" s="143"/>
    </row>
    <row r="157" spans="1:112" ht="15" customHeight="1">
      <c r="A157" s="1537"/>
      <c r="B157" s="1549"/>
      <c r="C157" s="1549"/>
      <c r="D157" s="1549"/>
      <c r="E157" s="1549"/>
      <c r="F157" s="1539"/>
      <c r="G157" s="246" t="s">
        <v>10</v>
      </c>
      <c r="H157" s="246"/>
      <c r="I157" s="246"/>
      <c r="J157" s="246"/>
      <c r="K157" s="246"/>
      <c r="L157" s="246"/>
      <c r="M157" s="246"/>
      <c r="N157" s="246"/>
      <c r="O157" s="246"/>
      <c r="P157" s="246"/>
      <c r="Q157" s="246"/>
      <c r="R157" s="246"/>
      <c r="S157" s="246"/>
      <c r="T157" s="246"/>
      <c r="U157" s="246"/>
      <c r="V157" s="246"/>
      <c r="W157" s="246"/>
      <c r="X157" s="246"/>
      <c r="Y157" s="246"/>
      <c r="Z157" s="246"/>
      <c r="AA157" s="513"/>
      <c r="AB157" s="818">
        <v>0</v>
      </c>
      <c r="AC157" s="819"/>
      <c r="AD157" s="820"/>
      <c r="AE157" s="821">
        <v>9</v>
      </c>
      <c r="AF157" s="819"/>
      <c r="AG157" s="820"/>
      <c r="AH157" s="821">
        <v>4</v>
      </c>
      <c r="AI157" s="819"/>
      <c r="AJ157" s="822"/>
      <c r="AK157" s="1518">
        <v>260</v>
      </c>
      <c r="AL157" s="1519"/>
      <c r="AM157" s="1519"/>
      <c r="AN157" s="1519"/>
      <c r="AO157" s="1519"/>
      <c r="AP157" s="1519"/>
      <c r="AQ157" s="1520"/>
      <c r="AR157" s="676"/>
      <c r="AS157" s="813"/>
      <c r="AT157" s="813"/>
      <c r="AU157" s="813"/>
      <c r="AV157" s="813"/>
      <c r="AW157" s="813"/>
      <c r="AX157" s="814"/>
      <c r="AY157" s="481">
        <f t="shared" si="5"/>
        <v>260</v>
      </c>
      <c r="AZ157" s="482"/>
      <c r="BA157" s="482"/>
      <c r="BB157" s="482"/>
      <c r="BC157" s="482"/>
      <c r="BD157" s="482"/>
      <c r="BE157" s="483"/>
      <c r="BF157" s="676"/>
      <c r="BG157" s="813"/>
      <c r="BH157" s="813"/>
      <c r="BI157" s="813"/>
      <c r="BJ157" s="813"/>
      <c r="BK157" s="813"/>
      <c r="BL157" s="813"/>
      <c r="BM157" s="676"/>
      <c r="BN157" s="813"/>
      <c r="BO157" s="813"/>
      <c r="BP157" s="813"/>
      <c r="BQ157" s="813"/>
      <c r="BR157" s="813"/>
      <c r="BS157" s="814"/>
      <c r="BT157" s="1518">
        <v>4620</v>
      </c>
      <c r="BU157" s="1519"/>
      <c r="BV157" s="1519"/>
      <c r="BW157" s="1519"/>
      <c r="BX157" s="1519"/>
      <c r="BY157" s="1519"/>
      <c r="BZ157" s="1519"/>
      <c r="CA157" s="1520"/>
      <c r="CB157" s="1518">
        <v>760</v>
      </c>
      <c r="CC157" s="1519"/>
      <c r="CD157" s="1519"/>
      <c r="CE157" s="1519"/>
      <c r="CF157" s="1519"/>
      <c r="CG157" s="1519"/>
      <c r="CH157" s="1519"/>
      <c r="CI157" s="1520"/>
      <c r="CJ157" s="481">
        <f t="shared" si="6"/>
        <v>5380</v>
      </c>
      <c r="CK157" s="543"/>
      <c r="CL157" s="543"/>
      <c r="CM157" s="543"/>
      <c r="CN157" s="543"/>
      <c r="CO157" s="543"/>
      <c r="CP157" s="543"/>
      <c r="CQ157" s="544"/>
      <c r="CR157" s="676"/>
      <c r="CS157" s="813"/>
      <c r="CT157" s="813"/>
      <c r="CU157" s="813"/>
      <c r="CV157" s="813"/>
      <c r="CW157" s="813"/>
      <c r="CX157" s="813"/>
      <c r="CY157" s="877"/>
      <c r="DA157" s="16"/>
      <c r="DF157" s="16"/>
      <c r="DG157" s="143"/>
      <c r="DH157" s="143"/>
    </row>
    <row r="158" spans="1:112" ht="15" customHeight="1">
      <c r="A158" s="1537"/>
      <c r="B158" s="1549"/>
      <c r="C158" s="1549"/>
      <c r="D158" s="1549"/>
      <c r="E158" s="1549"/>
      <c r="F158" s="1539"/>
      <c r="G158" s="246" t="s">
        <v>378</v>
      </c>
      <c r="H158" s="246"/>
      <c r="I158" s="246"/>
      <c r="J158" s="246"/>
      <c r="K158" s="246"/>
      <c r="L158" s="246"/>
      <c r="M158" s="246"/>
      <c r="N158" s="246"/>
      <c r="O158" s="246"/>
      <c r="P158" s="246"/>
      <c r="Q158" s="246"/>
      <c r="R158" s="246"/>
      <c r="S158" s="246"/>
      <c r="T158" s="246"/>
      <c r="U158" s="246"/>
      <c r="V158" s="246"/>
      <c r="W158" s="246"/>
      <c r="X158" s="246"/>
      <c r="Y158" s="246"/>
      <c r="Z158" s="246"/>
      <c r="AA158" s="513"/>
      <c r="AB158" s="818">
        <v>1</v>
      </c>
      <c r="AC158" s="819"/>
      <c r="AD158" s="820"/>
      <c r="AE158" s="821">
        <v>0</v>
      </c>
      <c r="AF158" s="819"/>
      <c r="AG158" s="820"/>
      <c r="AH158" s="821">
        <v>4</v>
      </c>
      <c r="AI158" s="819"/>
      <c r="AJ158" s="822"/>
      <c r="AK158" s="481">
        <f>SUM(AK149:AQ157)</f>
        <v>9880</v>
      </c>
      <c r="AL158" s="482"/>
      <c r="AM158" s="482"/>
      <c r="AN158" s="482"/>
      <c r="AO158" s="482"/>
      <c r="AP158" s="482"/>
      <c r="AQ158" s="483"/>
      <c r="AR158" s="481">
        <f>SUM(AR149:AX157)</f>
        <v>900</v>
      </c>
      <c r="AS158" s="482"/>
      <c r="AT158" s="482"/>
      <c r="AU158" s="482"/>
      <c r="AV158" s="482"/>
      <c r="AW158" s="482"/>
      <c r="AX158" s="483"/>
      <c r="AY158" s="481">
        <f>SUM(AK158:AX158)</f>
        <v>10780</v>
      </c>
      <c r="AZ158" s="482"/>
      <c r="BA158" s="482"/>
      <c r="BB158" s="482"/>
      <c r="BC158" s="482"/>
      <c r="BD158" s="482"/>
      <c r="BE158" s="483"/>
      <c r="BF158" s="481">
        <f>SUM(BF149:BL157)</f>
        <v>260</v>
      </c>
      <c r="BG158" s="482"/>
      <c r="BH158" s="482"/>
      <c r="BI158" s="482"/>
      <c r="BJ158" s="482"/>
      <c r="BK158" s="482"/>
      <c r="BL158" s="482"/>
      <c r="BM158" s="481">
        <f>SUM(BM149:BS157)</f>
        <v>0</v>
      </c>
      <c r="BN158" s="482"/>
      <c r="BO158" s="482"/>
      <c r="BP158" s="482"/>
      <c r="BQ158" s="482"/>
      <c r="BR158" s="482"/>
      <c r="BS158" s="483"/>
      <c r="BT158" s="481">
        <f>SUM(BT149:CA157)</f>
        <v>48180</v>
      </c>
      <c r="BU158" s="482"/>
      <c r="BV158" s="482"/>
      <c r="BW158" s="482"/>
      <c r="BX158" s="482"/>
      <c r="BY158" s="482"/>
      <c r="BZ158" s="482"/>
      <c r="CA158" s="483"/>
      <c r="CB158" s="481">
        <f>SUM(CB149:CI157)</f>
        <v>17860</v>
      </c>
      <c r="CC158" s="482"/>
      <c r="CD158" s="482"/>
      <c r="CE158" s="482"/>
      <c r="CF158" s="482"/>
      <c r="CG158" s="482"/>
      <c r="CH158" s="482"/>
      <c r="CI158" s="483"/>
      <c r="CJ158" s="481">
        <f>SUM(BT158:CI158)</f>
        <v>66040</v>
      </c>
      <c r="CK158" s="482"/>
      <c r="CL158" s="482"/>
      <c r="CM158" s="482"/>
      <c r="CN158" s="482"/>
      <c r="CO158" s="482"/>
      <c r="CP158" s="482"/>
      <c r="CQ158" s="483"/>
      <c r="CR158" s="481">
        <f>SUM(CR149:CY157)</f>
        <v>4560</v>
      </c>
      <c r="CS158" s="482"/>
      <c r="CT158" s="482"/>
      <c r="CU158" s="482"/>
      <c r="CV158" s="482"/>
      <c r="CW158" s="482"/>
      <c r="CX158" s="482"/>
      <c r="CY158" s="545"/>
      <c r="DA158" s="16"/>
      <c r="DF158" s="16"/>
      <c r="DG158" s="143"/>
      <c r="DH158" s="143"/>
    </row>
    <row r="159" spans="1:112" ht="15" customHeight="1" thickBot="1">
      <c r="A159" s="1537"/>
      <c r="B159" s="1549"/>
      <c r="C159" s="1549"/>
      <c r="D159" s="1549"/>
      <c r="E159" s="1549"/>
      <c r="F159" s="1539"/>
      <c r="G159" s="246" t="s">
        <v>713</v>
      </c>
      <c r="H159" s="246"/>
      <c r="I159" s="246"/>
      <c r="J159" s="246"/>
      <c r="K159" s="246"/>
      <c r="L159" s="246"/>
      <c r="M159" s="246"/>
      <c r="N159" s="246"/>
      <c r="O159" s="246"/>
      <c r="P159" s="246"/>
      <c r="Q159" s="246"/>
      <c r="R159" s="246"/>
      <c r="S159" s="246"/>
      <c r="T159" s="246"/>
      <c r="U159" s="246"/>
      <c r="V159" s="246"/>
      <c r="W159" s="246"/>
      <c r="X159" s="246"/>
      <c r="Y159" s="246"/>
      <c r="Z159" s="246"/>
      <c r="AA159" s="513"/>
      <c r="AB159" s="848">
        <v>1</v>
      </c>
      <c r="AC159" s="844"/>
      <c r="AD159" s="846"/>
      <c r="AE159" s="843">
        <v>1</v>
      </c>
      <c r="AF159" s="844"/>
      <c r="AG159" s="846"/>
      <c r="AH159" s="843">
        <v>4</v>
      </c>
      <c r="AI159" s="844"/>
      <c r="AJ159" s="845"/>
      <c r="AK159" s="1472">
        <v>1040</v>
      </c>
      <c r="AL159" s="1566"/>
      <c r="AM159" s="1566"/>
      <c r="AN159" s="1566"/>
      <c r="AO159" s="1566"/>
      <c r="AP159" s="1566"/>
      <c r="AQ159" s="1567"/>
      <c r="AR159" s="1472">
        <v>300</v>
      </c>
      <c r="AS159" s="1566"/>
      <c r="AT159" s="1566"/>
      <c r="AU159" s="1566"/>
      <c r="AV159" s="1566"/>
      <c r="AW159" s="1566"/>
      <c r="AX159" s="1567"/>
      <c r="AY159" s="484">
        <f>SUM(AK159:AX159)</f>
        <v>1340</v>
      </c>
      <c r="AZ159" s="485"/>
      <c r="BA159" s="485"/>
      <c r="BB159" s="485"/>
      <c r="BC159" s="485"/>
      <c r="BD159" s="485"/>
      <c r="BE159" s="486"/>
      <c r="BF159" s="1472">
        <v>260</v>
      </c>
      <c r="BG159" s="1566"/>
      <c r="BH159" s="1566"/>
      <c r="BI159" s="1566"/>
      <c r="BJ159" s="1566"/>
      <c r="BK159" s="1566"/>
      <c r="BL159" s="1566"/>
      <c r="BM159" s="1472"/>
      <c r="BN159" s="1566"/>
      <c r="BO159" s="1566"/>
      <c r="BP159" s="1566"/>
      <c r="BQ159" s="1566"/>
      <c r="BR159" s="1566"/>
      <c r="BS159" s="1567"/>
      <c r="BT159" s="1472">
        <v>19800</v>
      </c>
      <c r="BU159" s="1566"/>
      <c r="BV159" s="1566"/>
      <c r="BW159" s="1566"/>
      <c r="BX159" s="1566"/>
      <c r="BY159" s="1566"/>
      <c r="BZ159" s="1566"/>
      <c r="CA159" s="1567"/>
      <c r="CB159" s="1472">
        <v>1900</v>
      </c>
      <c r="CC159" s="1566"/>
      <c r="CD159" s="1566"/>
      <c r="CE159" s="1566"/>
      <c r="CF159" s="1566"/>
      <c r="CG159" s="1566"/>
      <c r="CH159" s="1566"/>
      <c r="CI159" s="1567"/>
      <c r="CJ159" s="484">
        <f>SUM(BT159:CI159)</f>
        <v>21700</v>
      </c>
      <c r="CK159" s="571"/>
      <c r="CL159" s="571"/>
      <c r="CM159" s="571"/>
      <c r="CN159" s="571"/>
      <c r="CO159" s="571"/>
      <c r="CP159" s="571"/>
      <c r="CQ159" s="572"/>
      <c r="CR159" s="1472">
        <v>1780</v>
      </c>
      <c r="CS159" s="1566"/>
      <c r="CT159" s="1566"/>
      <c r="CU159" s="1566"/>
      <c r="CV159" s="1566"/>
      <c r="CW159" s="1566"/>
      <c r="CX159" s="1566"/>
      <c r="CY159" s="1568"/>
      <c r="DA159" s="16"/>
      <c r="DF159" s="16"/>
      <c r="DG159" s="143"/>
      <c r="DH159" s="143"/>
    </row>
    <row r="160" spans="1:112" ht="15" customHeight="1" thickBot="1">
      <c r="A160" s="1537"/>
      <c r="B160" s="1549"/>
      <c r="C160" s="1549"/>
      <c r="D160" s="1549"/>
      <c r="E160" s="1549"/>
      <c r="F160" s="1539"/>
      <c r="G160" s="731"/>
      <c r="H160" s="732"/>
      <c r="I160" s="732"/>
      <c r="J160" s="732"/>
      <c r="K160" s="732"/>
      <c r="L160" s="732"/>
      <c r="M160" s="732"/>
      <c r="N160" s="732"/>
      <c r="O160" s="732"/>
      <c r="P160" s="732"/>
      <c r="Q160" s="732"/>
      <c r="R160" s="732"/>
      <c r="S160" s="732"/>
      <c r="T160" s="732"/>
      <c r="U160" s="732"/>
      <c r="V160" s="732"/>
      <c r="W160" s="732"/>
      <c r="X160" s="732"/>
      <c r="Y160" s="732"/>
      <c r="Z160" s="732"/>
      <c r="AA160" s="732"/>
      <c r="AB160" s="869"/>
      <c r="AC160" s="869"/>
      <c r="AD160" s="869"/>
      <c r="AE160" s="869"/>
      <c r="AF160" s="869"/>
      <c r="AG160" s="869"/>
      <c r="AH160" s="869"/>
      <c r="AI160" s="869"/>
      <c r="AJ160" s="869"/>
      <c r="CK160" s="17"/>
      <c r="CP160" s="17"/>
      <c r="DA160" s="16"/>
      <c r="DF160" s="16"/>
      <c r="DG160" s="17"/>
      <c r="DH160" s="17"/>
    </row>
    <row r="161" spans="1:135" ht="15" customHeight="1">
      <c r="A161" s="1537"/>
      <c r="B161" s="1549"/>
      <c r="C161" s="1549"/>
      <c r="D161" s="1549"/>
      <c r="E161" s="1549"/>
      <c r="F161" s="1539"/>
      <c r="G161" s="246" t="s">
        <v>11</v>
      </c>
      <c r="H161" s="246"/>
      <c r="I161" s="246"/>
      <c r="J161" s="246"/>
      <c r="K161" s="246"/>
      <c r="L161" s="246"/>
      <c r="M161" s="246"/>
      <c r="N161" s="246"/>
      <c r="O161" s="246"/>
      <c r="P161" s="246"/>
      <c r="Q161" s="246"/>
      <c r="R161" s="246"/>
      <c r="S161" s="246"/>
      <c r="T161" s="246"/>
      <c r="U161" s="246"/>
      <c r="V161" s="246"/>
      <c r="W161" s="246"/>
      <c r="X161" s="246"/>
      <c r="Y161" s="246"/>
      <c r="Z161" s="246"/>
      <c r="AA161" s="513"/>
      <c r="AB161" s="840">
        <v>1</v>
      </c>
      <c r="AC161" s="841"/>
      <c r="AD161" s="842"/>
      <c r="AE161" s="849">
        <v>2</v>
      </c>
      <c r="AF161" s="841"/>
      <c r="AG161" s="842"/>
      <c r="AH161" s="849">
        <v>4</v>
      </c>
      <c r="AI161" s="841"/>
      <c r="AJ161" s="850"/>
      <c r="AK161" s="487">
        <f>SUM(AK149:AQ151)</f>
        <v>9100</v>
      </c>
      <c r="AL161" s="488"/>
      <c r="AM161" s="488"/>
      <c r="AN161" s="488"/>
      <c r="AO161" s="488"/>
      <c r="AP161" s="488"/>
      <c r="AQ161" s="489"/>
      <c r="AR161" s="487">
        <f>SUM(AR149:AX151)</f>
        <v>900</v>
      </c>
      <c r="AS161" s="488"/>
      <c r="AT161" s="488"/>
      <c r="AU161" s="488"/>
      <c r="AV161" s="488"/>
      <c r="AW161" s="488"/>
      <c r="AX161" s="489"/>
      <c r="AY161" s="487">
        <f>SUM(AK161:AX161)</f>
        <v>10000</v>
      </c>
      <c r="AZ161" s="488"/>
      <c r="BA161" s="488"/>
      <c r="BB161" s="488"/>
      <c r="BC161" s="488"/>
      <c r="BD161" s="488"/>
      <c r="BE161" s="489"/>
      <c r="BF161" s="487">
        <f>SUM(BF149:BL151)</f>
        <v>260</v>
      </c>
      <c r="BG161" s="488"/>
      <c r="BH161" s="488"/>
      <c r="BI161" s="488"/>
      <c r="BJ161" s="488"/>
      <c r="BK161" s="488"/>
      <c r="BL161" s="488"/>
      <c r="BM161" s="487">
        <f>SUM(BM149:BS151)</f>
        <v>0</v>
      </c>
      <c r="BN161" s="488"/>
      <c r="BO161" s="488"/>
      <c r="BP161" s="488"/>
      <c r="BQ161" s="488"/>
      <c r="BR161" s="488"/>
      <c r="BS161" s="489"/>
      <c r="BT161" s="487">
        <f>SUM(BT149:CA151)</f>
        <v>27720</v>
      </c>
      <c r="BU161" s="488"/>
      <c r="BV161" s="488"/>
      <c r="BW161" s="488"/>
      <c r="BX161" s="488"/>
      <c r="BY161" s="488"/>
      <c r="BZ161" s="488"/>
      <c r="CA161" s="489"/>
      <c r="CB161" s="487">
        <f>SUM(CB149:CI151)</f>
        <v>14060</v>
      </c>
      <c r="CC161" s="488"/>
      <c r="CD161" s="488"/>
      <c r="CE161" s="488"/>
      <c r="CF161" s="488"/>
      <c r="CG161" s="488"/>
      <c r="CH161" s="488"/>
      <c r="CI161" s="489"/>
      <c r="CJ161" s="487">
        <f>SUM(BT161:CI161)</f>
        <v>41780</v>
      </c>
      <c r="CK161" s="801"/>
      <c r="CL161" s="801"/>
      <c r="CM161" s="801"/>
      <c r="CN161" s="801"/>
      <c r="CO161" s="801"/>
      <c r="CP161" s="801"/>
      <c r="CQ161" s="875"/>
      <c r="CR161" s="487">
        <f>SUM(CR149:CY151)</f>
        <v>3010</v>
      </c>
      <c r="CS161" s="488"/>
      <c r="CT161" s="488"/>
      <c r="CU161" s="488"/>
      <c r="CV161" s="488"/>
      <c r="CW161" s="488"/>
      <c r="CX161" s="488"/>
      <c r="CY161" s="577"/>
      <c r="DA161" s="16"/>
      <c r="DF161" s="16"/>
      <c r="DG161" s="143"/>
      <c r="DH161" s="143"/>
    </row>
    <row r="162" spans="1:135" ht="15" customHeight="1">
      <c r="A162" s="1537"/>
      <c r="B162" s="1549"/>
      <c r="C162" s="1549"/>
      <c r="D162" s="1549"/>
      <c r="E162" s="1549"/>
      <c r="F162" s="1539"/>
      <c r="G162" s="246" t="s">
        <v>12</v>
      </c>
      <c r="H162" s="246"/>
      <c r="I162" s="246"/>
      <c r="J162" s="246"/>
      <c r="K162" s="246"/>
      <c r="L162" s="246"/>
      <c r="M162" s="246"/>
      <c r="N162" s="246"/>
      <c r="O162" s="246"/>
      <c r="P162" s="246"/>
      <c r="Q162" s="246"/>
      <c r="R162" s="246"/>
      <c r="S162" s="246"/>
      <c r="T162" s="246"/>
      <c r="U162" s="246"/>
      <c r="V162" s="246"/>
      <c r="W162" s="246"/>
      <c r="X162" s="246"/>
      <c r="Y162" s="246"/>
      <c r="Z162" s="246"/>
      <c r="AA162" s="513"/>
      <c r="AB162" s="818">
        <v>1</v>
      </c>
      <c r="AC162" s="819"/>
      <c r="AD162" s="820"/>
      <c r="AE162" s="821">
        <v>3</v>
      </c>
      <c r="AF162" s="819"/>
      <c r="AG162" s="820"/>
      <c r="AH162" s="821">
        <v>4</v>
      </c>
      <c r="AI162" s="819"/>
      <c r="AJ162" s="822"/>
      <c r="AK162" s="481">
        <f>SUM(AK152:AQ155)</f>
        <v>260</v>
      </c>
      <c r="AL162" s="482"/>
      <c r="AM162" s="482"/>
      <c r="AN162" s="482"/>
      <c r="AO162" s="482"/>
      <c r="AP162" s="482"/>
      <c r="AQ162" s="483"/>
      <c r="AR162" s="481">
        <f>SUM(AR152:AX155)</f>
        <v>0</v>
      </c>
      <c r="AS162" s="482"/>
      <c r="AT162" s="482"/>
      <c r="AU162" s="482"/>
      <c r="AV162" s="482"/>
      <c r="AW162" s="482"/>
      <c r="AX162" s="483"/>
      <c r="AY162" s="481">
        <f>SUM(AK162:AX162)</f>
        <v>260</v>
      </c>
      <c r="AZ162" s="482"/>
      <c r="BA162" s="482"/>
      <c r="BB162" s="482"/>
      <c r="BC162" s="482"/>
      <c r="BD162" s="482"/>
      <c r="BE162" s="483"/>
      <c r="BF162" s="481">
        <f>SUM(BF152:BL155)</f>
        <v>0</v>
      </c>
      <c r="BG162" s="482"/>
      <c r="BH162" s="482"/>
      <c r="BI162" s="482"/>
      <c r="BJ162" s="482"/>
      <c r="BK162" s="482"/>
      <c r="BL162" s="482"/>
      <c r="BM162" s="856"/>
      <c r="BN162" s="857"/>
      <c r="BO162" s="857"/>
      <c r="BP162" s="857"/>
      <c r="BQ162" s="857"/>
      <c r="BR162" s="857"/>
      <c r="BS162" s="878"/>
      <c r="BT162" s="481">
        <f>SUM(BT152:CA155)</f>
        <v>13530</v>
      </c>
      <c r="BU162" s="482"/>
      <c r="BV162" s="482"/>
      <c r="BW162" s="482"/>
      <c r="BX162" s="482"/>
      <c r="BY162" s="482"/>
      <c r="BZ162" s="482"/>
      <c r="CA162" s="483"/>
      <c r="CB162" s="481">
        <f>SUM(CB152:CI155)</f>
        <v>2660</v>
      </c>
      <c r="CC162" s="482"/>
      <c r="CD162" s="482"/>
      <c r="CE162" s="482"/>
      <c r="CF162" s="482"/>
      <c r="CG162" s="482"/>
      <c r="CH162" s="482"/>
      <c r="CI162" s="483"/>
      <c r="CJ162" s="481">
        <f>SUM(BT162:CI162)</f>
        <v>16190</v>
      </c>
      <c r="CK162" s="543"/>
      <c r="CL162" s="543"/>
      <c r="CM162" s="543"/>
      <c r="CN162" s="543"/>
      <c r="CO162" s="543"/>
      <c r="CP162" s="543"/>
      <c r="CQ162" s="544"/>
      <c r="CR162" s="481">
        <f>SUM(CR152:CY155)</f>
        <v>1550</v>
      </c>
      <c r="CS162" s="482"/>
      <c r="CT162" s="482"/>
      <c r="CU162" s="482"/>
      <c r="CV162" s="482"/>
      <c r="CW162" s="482"/>
      <c r="CX162" s="482"/>
      <c r="CY162" s="545"/>
      <c r="DA162" s="16"/>
      <c r="DF162" s="16"/>
      <c r="DG162" s="143"/>
      <c r="DH162" s="143"/>
    </row>
    <row r="163" spans="1:135" ht="15" customHeight="1">
      <c r="A163" s="1537"/>
      <c r="B163" s="1549"/>
      <c r="C163" s="1549"/>
      <c r="D163" s="1549"/>
      <c r="E163" s="1549"/>
      <c r="F163" s="1539"/>
      <c r="G163" s="245" t="s">
        <v>9</v>
      </c>
      <c r="H163" s="246"/>
      <c r="I163" s="246"/>
      <c r="J163" s="246"/>
      <c r="K163" s="246"/>
      <c r="L163" s="246"/>
      <c r="M163" s="246"/>
      <c r="N163" s="246"/>
      <c r="O163" s="246"/>
      <c r="P163" s="246"/>
      <c r="Q163" s="246"/>
      <c r="R163" s="246"/>
      <c r="S163" s="246"/>
      <c r="T163" s="246"/>
      <c r="U163" s="246"/>
      <c r="V163" s="246"/>
      <c r="W163" s="246"/>
      <c r="X163" s="246"/>
      <c r="Y163" s="246"/>
      <c r="Z163" s="246"/>
      <c r="AA163" s="513"/>
      <c r="AB163" s="818">
        <v>1</v>
      </c>
      <c r="AC163" s="819"/>
      <c r="AD163" s="820"/>
      <c r="AE163" s="821">
        <v>4</v>
      </c>
      <c r="AF163" s="819"/>
      <c r="AG163" s="820"/>
      <c r="AH163" s="821">
        <v>4</v>
      </c>
      <c r="AI163" s="819"/>
      <c r="AJ163" s="822"/>
      <c r="AK163" s="481">
        <f>AK156</f>
        <v>260</v>
      </c>
      <c r="AL163" s="482"/>
      <c r="AM163" s="482"/>
      <c r="AN163" s="482"/>
      <c r="AO163" s="482"/>
      <c r="AP163" s="482"/>
      <c r="AQ163" s="483"/>
      <c r="AR163" s="676"/>
      <c r="AS163" s="813"/>
      <c r="AT163" s="813"/>
      <c r="AU163" s="813"/>
      <c r="AV163" s="813"/>
      <c r="AW163" s="813"/>
      <c r="AX163" s="814"/>
      <c r="AY163" s="481">
        <f>AY156</f>
        <v>260</v>
      </c>
      <c r="AZ163" s="482"/>
      <c r="BA163" s="482"/>
      <c r="BB163" s="482"/>
      <c r="BC163" s="482"/>
      <c r="BD163" s="482"/>
      <c r="BE163" s="483"/>
      <c r="BF163" s="676"/>
      <c r="BG163" s="813"/>
      <c r="BH163" s="813"/>
      <c r="BI163" s="813"/>
      <c r="BJ163" s="813"/>
      <c r="BK163" s="813"/>
      <c r="BL163" s="813"/>
      <c r="BM163" s="856"/>
      <c r="BN163" s="857"/>
      <c r="BO163" s="857"/>
      <c r="BP163" s="857"/>
      <c r="BQ163" s="857"/>
      <c r="BR163" s="857"/>
      <c r="BS163" s="878"/>
      <c r="BT163" s="481">
        <f>BT156</f>
        <v>2310</v>
      </c>
      <c r="BU163" s="482"/>
      <c r="BV163" s="482"/>
      <c r="BW163" s="482"/>
      <c r="BX163" s="482"/>
      <c r="BY163" s="482"/>
      <c r="BZ163" s="482"/>
      <c r="CA163" s="483"/>
      <c r="CB163" s="481">
        <f>CB156</f>
        <v>380</v>
      </c>
      <c r="CC163" s="482"/>
      <c r="CD163" s="482"/>
      <c r="CE163" s="482"/>
      <c r="CF163" s="482"/>
      <c r="CG163" s="482"/>
      <c r="CH163" s="482"/>
      <c r="CI163" s="483"/>
      <c r="CJ163" s="481">
        <f>SUM(BT163:CI163)</f>
        <v>2690</v>
      </c>
      <c r="CK163" s="543"/>
      <c r="CL163" s="543"/>
      <c r="CM163" s="543"/>
      <c r="CN163" s="543"/>
      <c r="CO163" s="543"/>
      <c r="CP163" s="543"/>
      <c r="CQ163" s="544"/>
      <c r="CR163" s="481">
        <f>CR156</f>
        <v>0</v>
      </c>
      <c r="CS163" s="482"/>
      <c r="CT163" s="482"/>
      <c r="CU163" s="482"/>
      <c r="CV163" s="482"/>
      <c r="CW163" s="482"/>
      <c r="CX163" s="482"/>
      <c r="CY163" s="545"/>
      <c r="DA163" s="16"/>
      <c r="DF163" s="16"/>
      <c r="DG163" s="143"/>
      <c r="DH163" s="143"/>
    </row>
    <row r="164" spans="1:135" ht="15" customHeight="1" thickBot="1">
      <c r="A164" s="1540"/>
      <c r="B164" s="1541"/>
      <c r="C164" s="1541"/>
      <c r="D164" s="1541"/>
      <c r="E164" s="1541"/>
      <c r="F164" s="1542"/>
      <c r="G164" s="245" t="s">
        <v>10</v>
      </c>
      <c r="H164" s="246"/>
      <c r="I164" s="246"/>
      <c r="J164" s="246"/>
      <c r="K164" s="246"/>
      <c r="L164" s="246"/>
      <c r="M164" s="246"/>
      <c r="N164" s="246"/>
      <c r="O164" s="246"/>
      <c r="P164" s="246"/>
      <c r="Q164" s="246"/>
      <c r="R164" s="246"/>
      <c r="S164" s="246"/>
      <c r="T164" s="246"/>
      <c r="U164" s="246"/>
      <c r="V164" s="246"/>
      <c r="W164" s="246"/>
      <c r="X164" s="246"/>
      <c r="Y164" s="246"/>
      <c r="Z164" s="246"/>
      <c r="AA164" s="513"/>
      <c r="AB164" s="848">
        <v>1</v>
      </c>
      <c r="AC164" s="844"/>
      <c r="AD164" s="846"/>
      <c r="AE164" s="843">
        <v>5</v>
      </c>
      <c r="AF164" s="844"/>
      <c r="AG164" s="846"/>
      <c r="AH164" s="843">
        <v>4</v>
      </c>
      <c r="AI164" s="844"/>
      <c r="AJ164" s="845"/>
      <c r="AK164" s="484">
        <f>AK157</f>
        <v>260</v>
      </c>
      <c r="AL164" s="485"/>
      <c r="AM164" s="485"/>
      <c r="AN164" s="485"/>
      <c r="AO164" s="485"/>
      <c r="AP164" s="485"/>
      <c r="AQ164" s="486"/>
      <c r="AR164" s="684"/>
      <c r="AS164" s="863"/>
      <c r="AT164" s="863"/>
      <c r="AU164" s="863"/>
      <c r="AV164" s="863"/>
      <c r="AW164" s="863"/>
      <c r="AX164" s="879"/>
      <c r="AY164" s="484">
        <f>SUM(AK164:AX164)</f>
        <v>260</v>
      </c>
      <c r="AZ164" s="485"/>
      <c r="BA164" s="485"/>
      <c r="BB164" s="485"/>
      <c r="BC164" s="485"/>
      <c r="BD164" s="485"/>
      <c r="BE164" s="486"/>
      <c r="BF164" s="684"/>
      <c r="BG164" s="863"/>
      <c r="BH164" s="863"/>
      <c r="BI164" s="863"/>
      <c r="BJ164" s="863"/>
      <c r="BK164" s="863"/>
      <c r="BL164" s="863"/>
      <c r="BM164" s="684"/>
      <c r="BN164" s="863"/>
      <c r="BO164" s="863"/>
      <c r="BP164" s="863"/>
      <c r="BQ164" s="863"/>
      <c r="BR164" s="863"/>
      <c r="BS164" s="879"/>
      <c r="BT164" s="484">
        <f>BT157</f>
        <v>4620</v>
      </c>
      <c r="BU164" s="485"/>
      <c r="BV164" s="485"/>
      <c r="BW164" s="485"/>
      <c r="BX164" s="485"/>
      <c r="BY164" s="485"/>
      <c r="BZ164" s="485"/>
      <c r="CA164" s="486"/>
      <c r="CB164" s="484">
        <f>CB157</f>
        <v>760</v>
      </c>
      <c r="CC164" s="485"/>
      <c r="CD164" s="485"/>
      <c r="CE164" s="485"/>
      <c r="CF164" s="485"/>
      <c r="CG164" s="485"/>
      <c r="CH164" s="485"/>
      <c r="CI164" s="486"/>
      <c r="CJ164" s="484">
        <f>SUM(BT164:CI164)</f>
        <v>5380</v>
      </c>
      <c r="CK164" s="571"/>
      <c r="CL164" s="571"/>
      <c r="CM164" s="571"/>
      <c r="CN164" s="571"/>
      <c r="CO164" s="571"/>
      <c r="CP164" s="571"/>
      <c r="CQ164" s="572"/>
      <c r="CR164" s="880"/>
      <c r="CS164" s="881"/>
      <c r="CT164" s="881"/>
      <c r="CU164" s="881"/>
      <c r="CV164" s="881"/>
      <c r="CW164" s="881"/>
      <c r="CX164" s="881"/>
      <c r="CY164" s="882"/>
      <c r="DA164" s="16"/>
      <c r="DF164" s="16"/>
      <c r="DG164" s="143"/>
      <c r="DH164" s="143"/>
    </row>
    <row r="165" spans="1:135" ht="12.75" customHeight="1" thickBot="1">
      <c r="M165" s="16"/>
      <c r="R165" s="16"/>
      <c r="U165" s="17"/>
      <c r="V165" s="17"/>
      <c r="W165" s="17"/>
      <c r="CK165" s="17"/>
      <c r="CP165" s="17"/>
      <c r="DA165" s="16"/>
      <c r="DF165" s="16"/>
      <c r="DG165" s="17"/>
      <c r="DH165" s="17"/>
    </row>
    <row r="166" spans="1:135" ht="15" customHeight="1">
      <c r="A166" s="433" t="s">
        <v>14</v>
      </c>
      <c r="B166" s="1535"/>
      <c r="C166" s="1535"/>
      <c r="D166" s="434" t="s">
        <v>15</v>
      </c>
      <c r="E166" s="434"/>
      <c r="F166" s="435"/>
      <c r="G166" s="245" t="s">
        <v>858</v>
      </c>
      <c r="H166" s="246"/>
      <c r="I166" s="246"/>
      <c r="J166" s="246"/>
      <c r="K166" s="246"/>
      <c r="L166" s="246"/>
      <c r="M166" s="246"/>
      <c r="N166" s="246"/>
      <c r="O166" s="246"/>
      <c r="P166" s="246"/>
      <c r="Q166" s="246"/>
      <c r="R166" s="246"/>
      <c r="S166" s="246"/>
      <c r="T166" s="246"/>
      <c r="U166" s="246"/>
      <c r="V166" s="246"/>
      <c r="W166" s="246"/>
      <c r="X166" s="246"/>
      <c r="Y166" s="246"/>
      <c r="Z166" s="246"/>
      <c r="AA166" s="513"/>
      <c r="AB166" s="840">
        <v>1</v>
      </c>
      <c r="AC166" s="841"/>
      <c r="AD166" s="842"/>
      <c r="AE166" s="849">
        <v>6</v>
      </c>
      <c r="AF166" s="841"/>
      <c r="AG166" s="842"/>
      <c r="AH166" s="849">
        <v>4</v>
      </c>
      <c r="AI166" s="841"/>
      <c r="AJ166" s="841"/>
      <c r="AK166" s="1505">
        <v>9360</v>
      </c>
      <c r="AL166" s="1506"/>
      <c r="AM166" s="1506"/>
      <c r="AN166" s="1506"/>
      <c r="AO166" s="1506"/>
      <c r="AP166" s="1506"/>
      <c r="AQ166" s="1507"/>
      <c r="AR166" s="1505">
        <v>900</v>
      </c>
      <c r="AS166" s="1506"/>
      <c r="AT166" s="1506"/>
      <c r="AU166" s="1506"/>
      <c r="AV166" s="1506"/>
      <c r="AW166" s="1506"/>
      <c r="AX166" s="1507"/>
      <c r="AY166" s="487">
        <f>SUM(AK166:AX166)</f>
        <v>10260</v>
      </c>
      <c r="AZ166" s="488"/>
      <c r="BA166" s="488"/>
      <c r="BB166" s="488"/>
      <c r="BC166" s="488"/>
      <c r="BD166" s="488"/>
      <c r="BE166" s="489"/>
      <c r="BF166" s="1505">
        <v>260</v>
      </c>
      <c r="BG166" s="1506"/>
      <c r="BH166" s="1506"/>
      <c r="BI166" s="1506"/>
      <c r="BJ166" s="1506"/>
      <c r="BK166" s="1506"/>
      <c r="BL166" s="1506"/>
      <c r="BM166" s="1505"/>
      <c r="BN166" s="1506"/>
      <c r="BO166" s="1506"/>
      <c r="BP166" s="1506"/>
      <c r="BQ166" s="1506"/>
      <c r="BR166" s="1506"/>
      <c r="BS166" s="1507"/>
      <c r="BT166" s="1505">
        <v>41250</v>
      </c>
      <c r="BU166" s="1506"/>
      <c r="BV166" s="1506"/>
      <c r="BW166" s="1506"/>
      <c r="BX166" s="1506"/>
      <c r="BY166" s="1506"/>
      <c r="BZ166" s="1506"/>
      <c r="CA166" s="1507"/>
      <c r="CB166" s="1505">
        <v>16720</v>
      </c>
      <c r="CC166" s="1506"/>
      <c r="CD166" s="1506"/>
      <c r="CE166" s="1506"/>
      <c r="CF166" s="1506"/>
      <c r="CG166" s="1506"/>
      <c r="CH166" s="1506"/>
      <c r="CI166" s="1507"/>
      <c r="CJ166" s="487">
        <f>SUM(BT166:CI166)</f>
        <v>57970</v>
      </c>
      <c r="CK166" s="801"/>
      <c r="CL166" s="801"/>
      <c r="CM166" s="801"/>
      <c r="CN166" s="801"/>
      <c r="CO166" s="801"/>
      <c r="CP166" s="801"/>
      <c r="CQ166" s="875"/>
      <c r="CR166" s="1505">
        <v>4560</v>
      </c>
      <c r="CS166" s="1506"/>
      <c r="CT166" s="1506"/>
      <c r="CU166" s="1506"/>
      <c r="CV166" s="1506"/>
      <c r="CW166" s="1506"/>
      <c r="CX166" s="1506"/>
      <c r="CY166" s="1564"/>
      <c r="DA166" s="16"/>
      <c r="DF166" s="16"/>
      <c r="DG166" s="143"/>
      <c r="DH166" s="143"/>
    </row>
    <row r="167" spans="1:135" ht="15" customHeight="1">
      <c r="A167" s="548"/>
      <c r="B167" s="1549"/>
      <c r="C167" s="1549"/>
      <c r="D167" s="551"/>
      <c r="E167" s="551"/>
      <c r="F167" s="552"/>
      <c r="G167" s="505" t="s">
        <v>317</v>
      </c>
      <c r="H167" s="506"/>
      <c r="I167" s="506"/>
      <c r="J167" s="506"/>
      <c r="K167" s="506"/>
      <c r="L167" s="506"/>
      <c r="M167" s="506"/>
      <c r="N167" s="506"/>
      <c r="O167" s="506"/>
      <c r="P167" s="506"/>
      <c r="Q167" s="506"/>
      <c r="R167" s="506"/>
      <c r="S167" s="506"/>
      <c r="T167" s="506"/>
      <c r="U167" s="506"/>
      <c r="V167" s="506"/>
      <c r="W167" s="506"/>
      <c r="X167" s="506"/>
      <c r="Y167" s="506"/>
      <c r="Z167" s="506"/>
      <c r="AA167" s="507"/>
      <c r="AB167" s="818">
        <v>1</v>
      </c>
      <c r="AC167" s="819"/>
      <c r="AD167" s="820"/>
      <c r="AE167" s="821">
        <v>7</v>
      </c>
      <c r="AF167" s="819"/>
      <c r="AG167" s="820"/>
      <c r="AH167" s="821">
        <v>4</v>
      </c>
      <c r="AI167" s="819"/>
      <c r="AJ167" s="819"/>
      <c r="AK167" s="1518">
        <v>260</v>
      </c>
      <c r="AL167" s="1519"/>
      <c r="AM167" s="1519"/>
      <c r="AN167" s="1519"/>
      <c r="AO167" s="1519"/>
      <c r="AP167" s="1519"/>
      <c r="AQ167" s="1520"/>
      <c r="AR167" s="676"/>
      <c r="AS167" s="813"/>
      <c r="AT167" s="813"/>
      <c r="AU167" s="813"/>
      <c r="AV167" s="813"/>
      <c r="AW167" s="813"/>
      <c r="AX167" s="814"/>
      <c r="AY167" s="481">
        <f>SUM(AK167:AX167)</f>
        <v>260</v>
      </c>
      <c r="AZ167" s="482"/>
      <c r="BA167" s="482"/>
      <c r="BB167" s="482"/>
      <c r="BC167" s="482"/>
      <c r="BD167" s="482"/>
      <c r="BE167" s="483"/>
      <c r="BF167" s="676"/>
      <c r="BG167" s="813"/>
      <c r="BH167" s="813"/>
      <c r="BI167" s="813"/>
      <c r="BJ167" s="813"/>
      <c r="BK167" s="813"/>
      <c r="BL167" s="813"/>
      <c r="BM167" s="676"/>
      <c r="BN167" s="813"/>
      <c r="BO167" s="813"/>
      <c r="BP167" s="813"/>
      <c r="BQ167" s="813"/>
      <c r="BR167" s="813"/>
      <c r="BS167" s="814"/>
      <c r="BT167" s="1518">
        <v>2310</v>
      </c>
      <c r="BU167" s="1519"/>
      <c r="BV167" s="1519"/>
      <c r="BW167" s="1519"/>
      <c r="BX167" s="1519"/>
      <c r="BY167" s="1519"/>
      <c r="BZ167" s="1519"/>
      <c r="CA167" s="1520"/>
      <c r="CB167" s="1518">
        <v>380</v>
      </c>
      <c r="CC167" s="1519"/>
      <c r="CD167" s="1519"/>
      <c r="CE167" s="1519"/>
      <c r="CF167" s="1519"/>
      <c r="CG167" s="1519"/>
      <c r="CH167" s="1519"/>
      <c r="CI167" s="1520"/>
      <c r="CJ167" s="481">
        <f>SUM(BT167:CI167)</f>
        <v>2690</v>
      </c>
      <c r="CK167" s="543"/>
      <c r="CL167" s="543"/>
      <c r="CM167" s="543"/>
      <c r="CN167" s="543"/>
      <c r="CO167" s="543"/>
      <c r="CP167" s="543"/>
      <c r="CQ167" s="544"/>
      <c r="CR167" s="1518"/>
      <c r="CS167" s="1519"/>
      <c r="CT167" s="1519"/>
      <c r="CU167" s="1519"/>
      <c r="CV167" s="1519"/>
      <c r="CW167" s="1519"/>
      <c r="CX167" s="1519"/>
      <c r="CY167" s="1565"/>
      <c r="DA167" s="16"/>
      <c r="DF167" s="16"/>
      <c r="DG167" s="143"/>
      <c r="DH167" s="143"/>
    </row>
    <row r="168" spans="1:135" ht="15" customHeight="1">
      <c r="A168" s="1537"/>
      <c r="B168" s="1549"/>
      <c r="C168" s="1549"/>
      <c r="D168" s="551"/>
      <c r="E168" s="551"/>
      <c r="F168" s="552"/>
      <c r="G168" s="731" t="s">
        <v>333</v>
      </c>
      <c r="H168" s="732"/>
      <c r="I168" s="732"/>
      <c r="J168" s="732"/>
      <c r="K168" s="732"/>
      <c r="L168" s="732"/>
      <c r="M168" s="732"/>
      <c r="N168" s="732"/>
      <c r="O168" s="732"/>
      <c r="P168" s="732"/>
      <c r="Q168" s="732"/>
      <c r="R168" s="732"/>
      <c r="S168" s="732"/>
      <c r="T168" s="732"/>
      <c r="U168" s="732"/>
      <c r="V168" s="732"/>
      <c r="W168" s="732"/>
      <c r="X168" s="732"/>
      <c r="Y168" s="732"/>
      <c r="Z168" s="732"/>
      <c r="AA168" s="732"/>
      <c r="AB168" s="818">
        <v>1</v>
      </c>
      <c r="AC168" s="819"/>
      <c r="AD168" s="820"/>
      <c r="AE168" s="821">
        <v>8</v>
      </c>
      <c r="AF168" s="819"/>
      <c r="AG168" s="820"/>
      <c r="AH168" s="821">
        <v>4</v>
      </c>
      <c r="AI168" s="819"/>
      <c r="AJ168" s="819"/>
      <c r="AK168" s="1518">
        <v>260</v>
      </c>
      <c r="AL168" s="1519"/>
      <c r="AM168" s="1519"/>
      <c r="AN168" s="1519"/>
      <c r="AO168" s="1519"/>
      <c r="AP168" s="1519"/>
      <c r="AQ168" s="1520"/>
      <c r="AR168" s="676"/>
      <c r="AS168" s="813"/>
      <c r="AT168" s="813"/>
      <c r="AU168" s="813"/>
      <c r="AV168" s="813"/>
      <c r="AW168" s="813"/>
      <c r="AX168" s="814"/>
      <c r="AY168" s="481">
        <f>SUM(AK168:AX168)</f>
        <v>260</v>
      </c>
      <c r="AZ168" s="482"/>
      <c r="BA168" s="482"/>
      <c r="BB168" s="482"/>
      <c r="BC168" s="482"/>
      <c r="BD168" s="482"/>
      <c r="BE168" s="483"/>
      <c r="BF168" s="676"/>
      <c r="BG168" s="813"/>
      <c r="BH168" s="813"/>
      <c r="BI168" s="813"/>
      <c r="BJ168" s="813"/>
      <c r="BK168" s="813"/>
      <c r="BL168" s="813"/>
      <c r="BM168" s="676"/>
      <c r="BN168" s="813"/>
      <c r="BO168" s="813"/>
      <c r="BP168" s="813"/>
      <c r="BQ168" s="813"/>
      <c r="BR168" s="813"/>
      <c r="BS168" s="814"/>
      <c r="BT168" s="1518">
        <v>4620</v>
      </c>
      <c r="BU168" s="1519"/>
      <c r="BV168" s="1519"/>
      <c r="BW168" s="1519"/>
      <c r="BX168" s="1519"/>
      <c r="BY168" s="1519"/>
      <c r="BZ168" s="1519"/>
      <c r="CA168" s="1520"/>
      <c r="CB168" s="1518">
        <v>760</v>
      </c>
      <c r="CC168" s="1519"/>
      <c r="CD168" s="1519"/>
      <c r="CE168" s="1519"/>
      <c r="CF168" s="1519"/>
      <c r="CG168" s="1519"/>
      <c r="CH168" s="1519"/>
      <c r="CI168" s="1520"/>
      <c r="CJ168" s="481">
        <f>SUM(BT168:CI168)</f>
        <v>5380</v>
      </c>
      <c r="CK168" s="543"/>
      <c r="CL168" s="543"/>
      <c r="CM168" s="543"/>
      <c r="CN168" s="543"/>
      <c r="CO168" s="543"/>
      <c r="CP168" s="543"/>
      <c r="CQ168" s="544"/>
      <c r="CR168" s="1518"/>
      <c r="CS168" s="1519"/>
      <c r="CT168" s="1519"/>
      <c r="CU168" s="1519"/>
      <c r="CV168" s="1519"/>
      <c r="CW168" s="1519"/>
      <c r="CX168" s="1519"/>
      <c r="CY168" s="1565"/>
      <c r="DA168" s="16"/>
      <c r="DF168" s="16"/>
      <c r="DG168" s="143"/>
      <c r="DH168" s="143"/>
    </row>
    <row r="169" spans="1:135" ht="15" customHeight="1" thickBot="1">
      <c r="A169" s="436"/>
      <c r="B169" s="1541"/>
      <c r="C169" s="1541"/>
      <c r="D169" s="437"/>
      <c r="E169" s="437"/>
      <c r="F169" s="438"/>
      <c r="G169" s="245" t="s">
        <v>378</v>
      </c>
      <c r="H169" s="246"/>
      <c r="I169" s="246"/>
      <c r="J169" s="246"/>
      <c r="K169" s="246"/>
      <c r="L169" s="246"/>
      <c r="M169" s="246"/>
      <c r="N169" s="246"/>
      <c r="O169" s="246"/>
      <c r="P169" s="246"/>
      <c r="Q169" s="246"/>
      <c r="R169" s="246"/>
      <c r="S169" s="246"/>
      <c r="T169" s="246"/>
      <c r="U169" s="246"/>
      <c r="V169" s="246"/>
      <c r="W169" s="246"/>
      <c r="X169" s="246"/>
      <c r="Y169" s="246"/>
      <c r="Z169" s="246"/>
      <c r="AA169" s="513"/>
      <c r="AB169" s="848">
        <v>1</v>
      </c>
      <c r="AC169" s="844"/>
      <c r="AD169" s="846"/>
      <c r="AE169" s="843">
        <v>9</v>
      </c>
      <c r="AF169" s="844"/>
      <c r="AG169" s="846"/>
      <c r="AH169" s="843">
        <v>4</v>
      </c>
      <c r="AI169" s="844"/>
      <c r="AJ169" s="844"/>
      <c r="AK169" s="321">
        <f>SUM(AK166:AQ168)</f>
        <v>9880</v>
      </c>
      <c r="AL169" s="321"/>
      <c r="AM169" s="321"/>
      <c r="AN169" s="321"/>
      <c r="AO169" s="321"/>
      <c r="AP169" s="321"/>
      <c r="AQ169" s="321"/>
      <c r="AR169" s="321">
        <f>SUM(AR166:AX168)</f>
        <v>900</v>
      </c>
      <c r="AS169" s="321"/>
      <c r="AT169" s="321"/>
      <c r="AU169" s="321"/>
      <c r="AV169" s="321"/>
      <c r="AW169" s="321"/>
      <c r="AX169" s="321"/>
      <c r="AY169" s="484">
        <f>SUM(AK169:AX169)</f>
        <v>10780</v>
      </c>
      <c r="AZ169" s="485"/>
      <c r="BA169" s="485"/>
      <c r="BB169" s="485"/>
      <c r="BC169" s="485"/>
      <c r="BD169" s="485"/>
      <c r="BE169" s="486"/>
      <c r="BF169" s="321">
        <f>SUM(BF166:BL168)</f>
        <v>260</v>
      </c>
      <c r="BG169" s="321"/>
      <c r="BH169" s="321"/>
      <c r="BI169" s="321"/>
      <c r="BJ169" s="321"/>
      <c r="BK169" s="321"/>
      <c r="BL169" s="484"/>
      <c r="BM169" s="484">
        <f>SUM(BM166:BS168)</f>
        <v>0</v>
      </c>
      <c r="BN169" s="485"/>
      <c r="BO169" s="485"/>
      <c r="BP169" s="485"/>
      <c r="BQ169" s="485"/>
      <c r="BR169" s="485"/>
      <c r="BS169" s="486"/>
      <c r="BT169" s="484">
        <f>SUM(BT166:CA168)</f>
        <v>48180</v>
      </c>
      <c r="BU169" s="485"/>
      <c r="BV169" s="485"/>
      <c r="BW169" s="485"/>
      <c r="BX169" s="485"/>
      <c r="BY169" s="485"/>
      <c r="BZ169" s="485"/>
      <c r="CA169" s="486"/>
      <c r="CB169" s="484">
        <f>SUM(CB166:CI168)</f>
        <v>17860</v>
      </c>
      <c r="CC169" s="485"/>
      <c r="CD169" s="485"/>
      <c r="CE169" s="485"/>
      <c r="CF169" s="485"/>
      <c r="CG169" s="485"/>
      <c r="CH169" s="485"/>
      <c r="CI169" s="486"/>
      <c r="CJ169" s="484">
        <f>SUM(BT169:CI169)</f>
        <v>66040</v>
      </c>
      <c r="CK169" s="571"/>
      <c r="CL169" s="571"/>
      <c r="CM169" s="571"/>
      <c r="CN169" s="571"/>
      <c r="CO169" s="571"/>
      <c r="CP169" s="571"/>
      <c r="CQ169" s="572"/>
      <c r="CR169" s="484">
        <f>SUM(CR166:CY168)</f>
        <v>4560</v>
      </c>
      <c r="CS169" s="485"/>
      <c r="CT169" s="485"/>
      <c r="CU169" s="485"/>
      <c r="CV169" s="485"/>
      <c r="CW169" s="485"/>
      <c r="CX169" s="485"/>
      <c r="CY169" s="574"/>
      <c r="DA169" s="16"/>
      <c r="DF169" s="16"/>
      <c r="DG169" s="143"/>
      <c r="DH169" s="143"/>
    </row>
    <row r="170" spans="1:135" s="17" customFormat="1" ht="15" customHeight="1">
      <c r="A170" s="36"/>
      <c r="B170" s="1544"/>
      <c r="C170" s="1544"/>
      <c r="D170" s="36"/>
      <c r="E170" s="36"/>
      <c r="F170" s="36"/>
      <c r="G170" s="137"/>
      <c r="H170" s="138"/>
      <c r="I170" s="138"/>
      <c r="J170" s="138"/>
      <c r="K170" s="138"/>
      <c r="L170" s="138"/>
      <c r="M170" s="138"/>
      <c r="N170" s="138"/>
      <c r="O170" s="138"/>
      <c r="P170" s="138"/>
      <c r="Q170" s="138"/>
      <c r="R170" s="138"/>
      <c r="S170" s="138"/>
      <c r="T170" s="138"/>
      <c r="U170" s="138"/>
      <c r="V170" s="138"/>
      <c r="W170" s="138"/>
      <c r="X170" s="138"/>
      <c r="Y170" s="138"/>
      <c r="Z170" s="138"/>
      <c r="AA170" s="138"/>
      <c r="AB170" s="102"/>
      <c r="AC170" s="102"/>
      <c r="AD170" s="102"/>
      <c r="AE170" s="102"/>
      <c r="AF170" s="145"/>
      <c r="AG170" s="145"/>
      <c r="AH170" s="145"/>
      <c r="AI170" s="145"/>
      <c r="AJ170" s="145"/>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5"/>
      <c r="BN170" s="145"/>
      <c r="BO170" s="145"/>
      <c r="BP170" s="145"/>
      <c r="BQ170" s="145"/>
      <c r="BR170" s="145"/>
      <c r="BS170" s="145"/>
      <c r="BT170" s="145"/>
      <c r="BU170" s="145"/>
      <c r="BV170" s="143"/>
      <c r="BW170" s="143"/>
      <c r="BX170" s="143"/>
      <c r="BY170" s="143"/>
      <c r="BZ170" s="143"/>
      <c r="CA170" s="143"/>
      <c r="CB170" s="143"/>
      <c r="CC170" s="143"/>
      <c r="CD170" s="143"/>
      <c r="CE170" s="143"/>
      <c r="CF170" s="143"/>
      <c r="CG170" s="143"/>
      <c r="CH170" s="143"/>
      <c r="CI170" s="143"/>
      <c r="CJ170" s="143"/>
      <c r="CK170" s="143"/>
      <c r="CL170" s="143"/>
      <c r="CM170" s="143"/>
      <c r="CN170" s="143"/>
      <c r="CO170" s="143"/>
      <c r="CP170" s="143"/>
      <c r="CQ170" s="143"/>
      <c r="CR170" s="143"/>
      <c r="CS170" s="143"/>
      <c r="CT170" s="144"/>
      <c r="CU170" s="144"/>
      <c r="CV170" s="144"/>
      <c r="CW170" s="144"/>
      <c r="CX170" s="144"/>
      <c r="CY170" s="144"/>
      <c r="CZ170" s="144"/>
      <c r="DA170" s="143"/>
      <c r="DB170" s="143"/>
      <c r="DC170" s="143"/>
      <c r="DD170" s="143"/>
      <c r="DE170" s="143"/>
      <c r="DF170" s="143"/>
      <c r="DG170" s="143"/>
      <c r="DH170" s="143"/>
      <c r="DP170" s="143"/>
      <c r="DQ170" s="143"/>
    </row>
    <row r="171" spans="1:135" ht="12.75" customHeight="1">
      <c r="A171" s="823"/>
      <c r="B171" s="823"/>
      <c r="C171" s="823"/>
      <c r="D171" s="823"/>
      <c r="E171" s="823"/>
      <c r="F171" s="823"/>
      <c r="G171" s="824"/>
      <c r="H171" s="825" t="s">
        <v>62</v>
      </c>
      <c r="I171" s="826"/>
      <c r="J171" s="826"/>
      <c r="K171" s="826"/>
      <c r="L171" s="826"/>
      <c r="M171" s="826"/>
      <c r="N171" s="826"/>
      <c r="O171" s="826"/>
      <c r="P171" s="826"/>
      <c r="Q171" s="826"/>
      <c r="R171" s="826"/>
      <c r="S171" s="826"/>
      <c r="T171" s="826"/>
      <c r="U171" s="826"/>
      <c r="V171" s="826"/>
      <c r="W171" s="826"/>
      <c r="X171" s="826"/>
      <c r="Y171" s="827"/>
      <c r="Z171" s="831" t="s">
        <v>517</v>
      </c>
      <c r="AA171" s="832"/>
      <c r="AB171" s="832"/>
      <c r="AC171" s="832"/>
      <c r="AD171" s="832"/>
      <c r="AE171" s="833"/>
      <c r="AF171" s="739" t="str">
        <f>"第56表　課税標準額段階別"&amp; LEFT(表00!AA1,6) &amp; "分所得割額等に関する調（つづき）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第56表　課税標準額段階別平成29年度分所得割額等に関する調（つづき）
第11表関係　(2)所得控除額に関する調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71" s="739"/>
      <c r="AH171" s="739"/>
      <c r="AI171" s="739"/>
      <c r="AJ171" s="739"/>
      <c r="AK171" s="739"/>
      <c r="AL171" s="739"/>
      <c r="AM171" s="739"/>
      <c r="AN171" s="739"/>
      <c r="AO171" s="739"/>
      <c r="AP171" s="739"/>
      <c r="AQ171" s="739"/>
      <c r="AR171" s="739"/>
      <c r="AS171" s="739"/>
      <c r="AT171" s="739"/>
      <c r="AU171" s="739"/>
      <c r="AV171" s="739"/>
      <c r="AW171" s="739"/>
      <c r="AX171" s="739"/>
      <c r="AY171" s="739"/>
      <c r="AZ171" s="739"/>
      <c r="BA171" s="739"/>
      <c r="BB171" s="739"/>
      <c r="BC171" s="739"/>
      <c r="BD171" s="739"/>
      <c r="BE171" s="739"/>
      <c r="BF171" s="739"/>
      <c r="BG171" s="739"/>
      <c r="BH171" s="739"/>
      <c r="BI171" s="739"/>
      <c r="BJ171" s="739"/>
      <c r="BK171" s="739"/>
      <c r="BL171" s="739"/>
      <c r="BM171" s="739"/>
      <c r="BN171" s="739"/>
      <c r="BO171" s="739"/>
      <c r="BP171" s="739"/>
      <c r="BQ171" s="739"/>
      <c r="BR171" s="739"/>
      <c r="BS171" s="739"/>
      <c r="BT171" s="739"/>
      <c r="BU171" s="739"/>
      <c r="BV171" s="739"/>
      <c r="BW171" s="739"/>
      <c r="BX171" s="739"/>
      <c r="BY171" s="739"/>
      <c r="BZ171" s="739"/>
      <c r="CA171" s="739"/>
      <c r="CB171" s="739"/>
      <c r="CC171" s="739"/>
      <c r="CD171" s="739"/>
      <c r="CE171" s="739"/>
      <c r="CF171" s="739"/>
      <c r="CG171" s="739"/>
      <c r="CH171" s="739"/>
      <c r="CI171" s="739"/>
      <c r="CJ171" s="739"/>
      <c r="CK171" s="739"/>
      <c r="CL171" s="739"/>
      <c r="CM171" s="739"/>
      <c r="CN171" s="739"/>
      <c r="CO171" s="739"/>
      <c r="CP171" s="739"/>
      <c r="CQ171" s="739"/>
      <c r="CR171" s="739"/>
      <c r="CS171" s="739"/>
      <c r="CT171" s="739"/>
      <c r="CU171" s="739"/>
      <c r="CV171" s="739"/>
      <c r="CW171" s="739"/>
      <c r="CX171" s="739"/>
      <c r="CY171" s="803" t="s">
        <v>608</v>
      </c>
      <c r="CZ171" s="803"/>
      <c r="DA171" s="803"/>
      <c r="DB171" s="803"/>
      <c r="DC171" s="803"/>
      <c r="DD171" s="803"/>
      <c r="DE171" s="803"/>
      <c r="DF171" s="803"/>
      <c r="DG171" s="803"/>
      <c r="DH171" s="803"/>
      <c r="DI171" s="803"/>
      <c r="DJ171" s="803"/>
      <c r="DK171" s="290" t="str">
        <f>IF(DK1="","",DK1)</f>
        <v>長崎県</v>
      </c>
      <c r="DL171" s="290"/>
      <c r="DM171" s="290"/>
      <c r="DN171" s="290"/>
      <c r="DO171" s="290"/>
      <c r="DP171" s="290"/>
      <c r="DQ171" s="290"/>
      <c r="DR171" s="290"/>
      <c r="DS171" s="290"/>
      <c r="DT171" s="290"/>
      <c r="DU171" s="290"/>
      <c r="DV171" s="290"/>
      <c r="DW171" s="290"/>
      <c r="DX171" s="290"/>
      <c r="DY171" s="290"/>
      <c r="DZ171" s="290"/>
      <c r="EA171" s="290"/>
      <c r="EB171" s="290"/>
      <c r="EC171" s="290"/>
      <c r="ED171" s="290"/>
      <c r="EE171" s="290"/>
    </row>
    <row r="172" spans="1:135" ht="12.75" customHeight="1" thickBot="1">
      <c r="A172" s="823"/>
      <c r="B172" s="823"/>
      <c r="C172" s="823"/>
      <c r="D172" s="823"/>
      <c r="E172" s="823"/>
      <c r="F172" s="823"/>
      <c r="G172" s="824"/>
      <c r="H172" s="828"/>
      <c r="I172" s="829"/>
      <c r="J172" s="829"/>
      <c r="K172" s="829"/>
      <c r="L172" s="829"/>
      <c r="M172" s="829"/>
      <c r="N172" s="829"/>
      <c r="O172" s="829"/>
      <c r="P172" s="829"/>
      <c r="Q172" s="829"/>
      <c r="R172" s="829"/>
      <c r="S172" s="829"/>
      <c r="T172" s="829"/>
      <c r="U172" s="829"/>
      <c r="V172" s="829"/>
      <c r="W172" s="829"/>
      <c r="X172" s="829"/>
      <c r="Y172" s="830"/>
      <c r="Z172" s="834"/>
      <c r="AA172" s="835"/>
      <c r="AB172" s="835"/>
      <c r="AC172" s="835"/>
      <c r="AD172" s="835"/>
      <c r="AE172" s="836"/>
      <c r="AF172" s="739"/>
      <c r="AG172" s="739"/>
      <c r="AH172" s="739"/>
      <c r="AI172" s="739"/>
      <c r="AJ172" s="739"/>
      <c r="AK172" s="739"/>
      <c r="AL172" s="739"/>
      <c r="AM172" s="739"/>
      <c r="AN172" s="739"/>
      <c r="AO172" s="739"/>
      <c r="AP172" s="739"/>
      <c r="AQ172" s="739"/>
      <c r="AR172" s="739"/>
      <c r="AS172" s="739"/>
      <c r="AT172" s="739"/>
      <c r="AU172" s="739"/>
      <c r="AV172" s="739"/>
      <c r="AW172" s="739"/>
      <c r="AX172" s="739"/>
      <c r="AY172" s="739"/>
      <c r="AZ172" s="739"/>
      <c r="BA172" s="739"/>
      <c r="BB172" s="739"/>
      <c r="BC172" s="739"/>
      <c r="BD172" s="739"/>
      <c r="BE172" s="739"/>
      <c r="BF172" s="739"/>
      <c r="BG172" s="739"/>
      <c r="BH172" s="739"/>
      <c r="BI172" s="739"/>
      <c r="BJ172" s="739"/>
      <c r="BK172" s="739"/>
      <c r="BL172" s="739"/>
      <c r="BM172" s="739"/>
      <c r="BN172" s="739"/>
      <c r="BO172" s="739"/>
      <c r="BP172" s="739"/>
      <c r="BQ172" s="739"/>
      <c r="BR172" s="739"/>
      <c r="BS172" s="739"/>
      <c r="BT172" s="739"/>
      <c r="BU172" s="739"/>
      <c r="BV172" s="739"/>
      <c r="BW172" s="739"/>
      <c r="BX172" s="739"/>
      <c r="BY172" s="739"/>
      <c r="BZ172" s="739"/>
      <c r="CA172" s="739"/>
      <c r="CB172" s="739"/>
      <c r="CC172" s="739"/>
      <c r="CD172" s="739"/>
      <c r="CE172" s="739"/>
      <c r="CF172" s="739"/>
      <c r="CG172" s="739"/>
      <c r="CH172" s="739"/>
      <c r="CI172" s="739"/>
      <c r="CJ172" s="739"/>
      <c r="CK172" s="739"/>
      <c r="CL172" s="739"/>
      <c r="CM172" s="739"/>
      <c r="CN172" s="739"/>
      <c r="CO172" s="739"/>
      <c r="CP172" s="739"/>
      <c r="CQ172" s="739"/>
      <c r="CR172" s="739"/>
      <c r="CS172" s="739"/>
      <c r="CT172" s="739"/>
      <c r="CU172" s="739"/>
      <c r="CV172" s="739"/>
      <c r="CW172" s="739"/>
      <c r="CX172" s="739"/>
      <c r="CY172" s="804"/>
      <c r="CZ172" s="804"/>
      <c r="DA172" s="804"/>
      <c r="DB172" s="804"/>
      <c r="DC172" s="804"/>
      <c r="DD172" s="804"/>
      <c r="DE172" s="804"/>
      <c r="DF172" s="804"/>
      <c r="DG172" s="804"/>
      <c r="DH172" s="804"/>
      <c r="DI172" s="804"/>
      <c r="DJ172" s="804"/>
      <c r="DK172" s="291"/>
      <c r="DL172" s="291"/>
      <c r="DM172" s="291"/>
      <c r="DN172" s="291"/>
      <c r="DO172" s="291"/>
      <c r="DP172" s="291"/>
      <c r="DQ172" s="291"/>
      <c r="DR172" s="291"/>
      <c r="DS172" s="291"/>
      <c r="DT172" s="291"/>
      <c r="DU172" s="291"/>
      <c r="DV172" s="291"/>
      <c r="DW172" s="291"/>
      <c r="DX172" s="291"/>
      <c r="DY172" s="291"/>
      <c r="DZ172" s="291"/>
      <c r="EA172" s="291"/>
      <c r="EB172" s="291"/>
      <c r="EC172" s="291"/>
      <c r="ED172" s="291"/>
      <c r="EE172" s="291"/>
    </row>
    <row r="173" spans="1:135" ht="25.5" customHeight="1" thickBot="1">
      <c r="A173" s="837"/>
      <c r="B173" s="567"/>
      <c r="C173" s="567"/>
      <c r="D173" s="567"/>
      <c r="E173" s="567"/>
      <c r="F173" s="567"/>
      <c r="G173" s="568"/>
      <c r="H173" s="812">
        <f>IF(H3="","",H3)</f>
        <v>4</v>
      </c>
      <c r="I173" s="838"/>
      <c r="J173" s="839"/>
      <c r="K173" s="812">
        <f>IF(K3="","",K3)</f>
        <v>2</v>
      </c>
      <c r="L173" s="838"/>
      <c r="M173" s="839"/>
      <c r="N173" s="812">
        <f>IF(N3="","",N3)</f>
        <v>2</v>
      </c>
      <c r="O173" s="838"/>
      <c r="P173" s="839"/>
      <c r="Q173" s="812">
        <f>IF(Q3="","",Q3)</f>
        <v>0</v>
      </c>
      <c r="R173" s="838"/>
      <c r="S173" s="839"/>
      <c r="T173" s="812">
        <f>IF(T3="","",T3)</f>
        <v>2</v>
      </c>
      <c r="U173" s="838"/>
      <c r="V173" s="839"/>
      <c r="W173" s="812">
        <f>IF(W3="","",W3)</f>
        <v>9</v>
      </c>
      <c r="X173" s="838"/>
      <c r="Y173" s="839"/>
      <c r="Z173" s="847">
        <v>5</v>
      </c>
      <c r="AA173" s="276"/>
      <c r="AB173" s="277"/>
      <c r="AC173" s="812">
        <v>6</v>
      </c>
      <c r="AD173" s="279"/>
      <c r="AE173" s="280"/>
      <c r="AF173" s="739"/>
      <c r="AG173" s="739"/>
      <c r="AH173" s="739"/>
      <c r="AI173" s="739"/>
      <c r="AJ173" s="739"/>
      <c r="AK173" s="739"/>
      <c r="AL173" s="739"/>
      <c r="AM173" s="739"/>
      <c r="AN173" s="739"/>
      <c r="AO173" s="739"/>
      <c r="AP173" s="739"/>
      <c r="AQ173" s="739"/>
      <c r="AR173" s="739"/>
      <c r="AS173" s="739"/>
      <c r="AT173" s="739"/>
      <c r="AU173" s="739"/>
      <c r="AV173" s="739"/>
      <c r="AW173" s="739"/>
      <c r="AX173" s="739"/>
      <c r="AY173" s="739"/>
      <c r="AZ173" s="739"/>
      <c r="BA173" s="739"/>
      <c r="BB173" s="739"/>
      <c r="BC173" s="739"/>
      <c r="BD173" s="739"/>
      <c r="BE173" s="739"/>
      <c r="BF173" s="739"/>
      <c r="BG173" s="739"/>
      <c r="BH173" s="739"/>
      <c r="BI173" s="739"/>
      <c r="BJ173" s="739"/>
      <c r="BK173" s="739"/>
      <c r="BL173" s="739"/>
      <c r="BM173" s="739"/>
      <c r="BN173" s="739"/>
      <c r="BO173" s="739"/>
      <c r="BP173" s="739"/>
      <c r="BQ173" s="739"/>
      <c r="BR173" s="739"/>
      <c r="BS173" s="739"/>
      <c r="BT173" s="739"/>
      <c r="BU173" s="739"/>
      <c r="BV173" s="739"/>
      <c r="BW173" s="739"/>
      <c r="BX173" s="739"/>
      <c r="BY173" s="739"/>
      <c r="BZ173" s="739"/>
      <c r="CA173" s="739"/>
      <c r="CB173" s="739"/>
      <c r="CC173" s="739"/>
      <c r="CD173" s="739"/>
      <c r="CE173" s="739"/>
      <c r="CF173" s="739"/>
      <c r="CG173" s="739"/>
      <c r="CH173" s="739"/>
      <c r="CI173" s="739"/>
      <c r="CJ173" s="739"/>
      <c r="CK173" s="739"/>
      <c r="CL173" s="739"/>
      <c r="CM173" s="739"/>
      <c r="CN173" s="739"/>
      <c r="CO173" s="739"/>
      <c r="CP173" s="739"/>
      <c r="CQ173" s="739"/>
      <c r="CR173" s="739"/>
      <c r="CS173" s="739"/>
      <c r="CT173" s="739"/>
      <c r="CU173" s="739"/>
      <c r="CV173" s="739"/>
      <c r="CW173" s="739"/>
      <c r="CX173" s="739"/>
      <c r="CY173" s="804" t="s">
        <v>515</v>
      </c>
      <c r="CZ173" s="804"/>
      <c r="DA173" s="804"/>
      <c r="DB173" s="804"/>
      <c r="DC173" s="804"/>
      <c r="DD173" s="804"/>
      <c r="DE173" s="804"/>
      <c r="DF173" s="804"/>
      <c r="DG173" s="804"/>
      <c r="DH173" s="804"/>
      <c r="DI173" s="804"/>
      <c r="DJ173" s="804"/>
      <c r="DK173" s="289" t="str">
        <f>IF(DK3="","",DK3)</f>
        <v>佐世保市</v>
      </c>
      <c r="DL173" s="289"/>
      <c r="DM173" s="289"/>
      <c r="DN173" s="289"/>
      <c r="DO173" s="289"/>
      <c r="DP173" s="289"/>
      <c r="DQ173" s="289"/>
      <c r="DR173" s="289"/>
      <c r="DS173" s="289"/>
      <c r="DT173" s="289"/>
      <c r="DU173" s="289"/>
      <c r="DV173" s="289"/>
      <c r="DW173" s="289"/>
      <c r="DX173" s="289"/>
      <c r="DY173" s="289"/>
      <c r="DZ173" s="289"/>
      <c r="EA173" s="289"/>
      <c r="EB173" s="289"/>
      <c r="EC173" s="289"/>
      <c r="ED173" s="289"/>
      <c r="EE173" s="289"/>
    </row>
    <row r="174" spans="1:135" ht="13.5" customHeight="1">
      <c r="M174" s="16"/>
      <c r="R174" s="16"/>
      <c r="AF174" s="739"/>
      <c r="AG174" s="739"/>
      <c r="AH174" s="739"/>
      <c r="AI174" s="739"/>
      <c r="AJ174" s="739"/>
      <c r="AK174" s="739"/>
      <c r="AL174" s="739"/>
      <c r="AM174" s="739"/>
      <c r="AN174" s="739"/>
      <c r="AO174" s="739"/>
      <c r="AP174" s="739"/>
      <c r="AQ174" s="739"/>
      <c r="AR174" s="739"/>
      <c r="AS174" s="739"/>
      <c r="AT174" s="739"/>
      <c r="AU174" s="739"/>
      <c r="AV174" s="739"/>
      <c r="AW174" s="739"/>
      <c r="AX174" s="739"/>
      <c r="AY174" s="739"/>
      <c r="AZ174" s="739"/>
      <c r="BA174" s="739"/>
      <c r="BB174" s="739"/>
      <c r="BC174" s="739"/>
      <c r="BD174" s="739"/>
      <c r="BE174" s="739"/>
      <c r="BF174" s="739"/>
      <c r="BG174" s="739"/>
      <c r="BH174" s="739"/>
      <c r="BI174" s="739"/>
      <c r="BJ174" s="739"/>
      <c r="BK174" s="739"/>
      <c r="BL174" s="739"/>
      <c r="BM174" s="739"/>
      <c r="BN174" s="739"/>
      <c r="BO174" s="739"/>
      <c r="BP174" s="739"/>
      <c r="BQ174" s="739"/>
      <c r="BR174" s="739"/>
      <c r="BS174" s="739"/>
      <c r="BT174" s="739"/>
      <c r="BU174" s="739"/>
      <c r="BV174" s="739"/>
      <c r="BW174" s="739"/>
      <c r="BX174" s="739"/>
      <c r="BY174" s="739"/>
      <c r="BZ174" s="739"/>
      <c r="CA174" s="739"/>
      <c r="CB174" s="739"/>
      <c r="CC174" s="739"/>
      <c r="CD174" s="739"/>
      <c r="CE174" s="739"/>
      <c r="CF174" s="739"/>
      <c r="CG174" s="739"/>
      <c r="CH174" s="739"/>
      <c r="CI174" s="739"/>
      <c r="CJ174" s="739"/>
      <c r="CK174" s="739"/>
      <c r="CL174" s="739"/>
      <c r="CM174" s="739"/>
      <c r="CN174" s="739"/>
      <c r="CO174" s="739"/>
      <c r="CP174" s="739"/>
      <c r="CQ174" s="739"/>
      <c r="CR174" s="739"/>
      <c r="CS174" s="739"/>
      <c r="CT174" s="739"/>
      <c r="CU174" s="739"/>
      <c r="CV174" s="739"/>
      <c r="CW174" s="739"/>
      <c r="CX174" s="739"/>
    </row>
    <row r="175" spans="1:135" ht="13.5" customHeight="1">
      <c r="M175" s="16"/>
      <c r="R175" s="16"/>
      <c r="Z175" s="154"/>
      <c r="AA175" s="154"/>
      <c r="AB175" s="154"/>
      <c r="AC175" s="154"/>
      <c r="AD175" s="154"/>
      <c r="AE175" s="154"/>
      <c r="AF175" s="154"/>
      <c r="AG175" s="154"/>
      <c r="AH175" s="154"/>
      <c r="AI175" s="154"/>
      <c r="AJ175" s="154"/>
    </row>
    <row r="176" spans="1:135" ht="13.5" customHeight="1">
      <c r="AK176" s="889" t="s">
        <v>913</v>
      </c>
      <c r="AL176" s="889"/>
      <c r="AM176" s="889"/>
      <c r="AN176" s="889"/>
      <c r="AO176" s="889"/>
      <c r="AP176" s="889"/>
      <c r="AQ176" s="889"/>
      <c r="AR176" s="889"/>
      <c r="AS176" s="889"/>
      <c r="AT176" s="889"/>
      <c r="AU176" s="889"/>
      <c r="AV176" s="889" t="s">
        <v>914</v>
      </c>
      <c r="AW176" s="889"/>
      <c r="AX176" s="889"/>
      <c r="AY176" s="889"/>
      <c r="AZ176" s="889"/>
      <c r="BA176" s="889"/>
      <c r="BB176" s="889"/>
      <c r="BC176" s="889"/>
      <c r="BD176" s="889"/>
      <c r="BE176" s="889"/>
      <c r="BF176" s="889"/>
      <c r="BG176" s="889" t="s">
        <v>558</v>
      </c>
      <c r="BH176" s="889"/>
      <c r="BI176" s="889"/>
      <c r="BJ176" s="889"/>
      <c r="BK176" s="889"/>
      <c r="BL176" s="889"/>
      <c r="BM176" s="889"/>
      <c r="BN176" s="889"/>
      <c r="BO176" s="889"/>
      <c r="BP176" s="889"/>
      <c r="BQ176" s="889"/>
      <c r="BR176" s="889" t="s">
        <v>870</v>
      </c>
      <c r="BS176" s="889"/>
      <c r="BT176" s="889"/>
      <c r="BU176" s="889"/>
      <c r="BV176" s="889"/>
      <c r="BW176" s="889"/>
      <c r="BX176" s="889"/>
      <c r="BY176" s="889"/>
      <c r="BZ176" s="889"/>
      <c r="CA176" s="889"/>
      <c r="CB176" s="889"/>
      <c r="CC176" s="889" t="s">
        <v>915</v>
      </c>
      <c r="CD176" s="889"/>
      <c r="CE176" s="889"/>
      <c r="CF176" s="889"/>
      <c r="CG176" s="889"/>
      <c r="CH176" s="889"/>
      <c r="CI176" s="889"/>
      <c r="CJ176" s="889"/>
      <c r="CK176" s="889"/>
      <c r="CL176" s="889"/>
      <c r="CM176" s="889"/>
      <c r="CN176" s="889" t="s">
        <v>916</v>
      </c>
      <c r="CO176" s="889"/>
      <c r="CP176" s="889"/>
      <c r="CQ176" s="889"/>
      <c r="CR176" s="889"/>
      <c r="CS176" s="889"/>
      <c r="CT176" s="889"/>
      <c r="CU176" s="889"/>
      <c r="CV176" s="889"/>
      <c r="CW176" s="889"/>
      <c r="CX176" s="889"/>
      <c r="CY176" s="889" t="s">
        <v>917</v>
      </c>
      <c r="CZ176" s="889"/>
      <c r="DA176" s="889"/>
      <c r="DB176" s="889"/>
      <c r="DC176" s="889"/>
      <c r="DD176" s="889"/>
      <c r="DE176" s="889"/>
      <c r="DF176" s="889"/>
      <c r="DG176" s="889"/>
      <c r="DH176" s="889"/>
      <c r="DI176" s="889" t="s">
        <v>918</v>
      </c>
      <c r="DJ176" s="889"/>
      <c r="DK176" s="889"/>
      <c r="DL176" s="889"/>
      <c r="DM176" s="889"/>
      <c r="DN176" s="889"/>
      <c r="DO176" s="889"/>
      <c r="DP176" s="889"/>
      <c r="DQ176" s="889"/>
      <c r="DR176" s="889"/>
      <c r="DS176" s="889"/>
      <c r="DT176" s="889"/>
      <c r="DU176" s="889"/>
      <c r="DV176" s="889"/>
    </row>
    <row r="177" spans="1:126" ht="15" customHeight="1">
      <c r="A177" s="522" t="s">
        <v>133</v>
      </c>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4"/>
      <c r="AB177" s="200" t="s">
        <v>171</v>
      </c>
      <c r="AC177" s="201"/>
      <c r="AD177" s="201"/>
      <c r="AE177" s="201"/>
      <c r="AF177" s="201"/>
      <c r="AG177" s="201"/>
      <c r="AH177" s="201"/>
      <c r="AI177" s="201"/>
      <c r="AJ177" s="202"/>
      <c r="AK177" s="355" t="s">
        <v>213</v>
      </c>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200" t="s">
        <v>310</v>
      </c>
      <c r="CO177" s="201"/>
      <c r="CP177" s="201"/>
      <c r="CQ177" s="201"/>
      <c r="CR177" s="201"/>
      <c r="CS177" s="201"/>
      <c r="CT177" s="201"/>
      <c r="CU177" s="201"/>
      <c r="CV177" s="201"/>
      <c r="CW177" s="201"/>
      <c r="CX177" s="202"/>
      <c r="CY177" s="200" t="s">
        <v>214</v>
      </c>
      <c r="CZ177" s="201"/>
      <c r="DA177" s="201"/>
      <c r="DB177" s="201"/>
      <c r="DC177" s="201"/>
      <c r="DD177" s="201"/>
      <c r="DE177" s="201"/>
      <c r="DF177" s="201"/>
      <c r="DG177" s="201"/>
      <c r="DH177" s="202"/>
      <c r="DI177" s="200" t="s">
        <v>641</v>
      </c>
      <c r="DJ177" s="201"/>
      <c r="DK177" s="201"/>
      <c r="DL177" s="201"/>
      <c r="DM177" s="201"/>
      <c r="DN177" s="201"/>
      <c r="DO177" s="201"/>
      <c r="DP177" s="201"/>
      <c r="DQ177" s="201"/>
      <c r="DR177" s="201"/>
      <c r="DS177" s="201"/>
      <c r="DT177" s="201"/>
      <c r="DU177" s="201"/>
      <c r="DV177" s="202"/>
    </row>
    <row r="178" spans="1:126" ht="10.5" customHeight="1">
      <c r="A178" s="525"/>
      <c r="B178" s="526"/>
      <c r="C178" s="526"/>
      <c r="D178" s="526"/>
      <c r="E178" s="526"/>
      <c r="F178" s="526"/>
      <c r="G178" s="526"/>
      <c r="H178" s="526"/>
      <c r="I178" s="526"/>
      <c r="J178" s="526"/>
      <c r="K178" s="526"/>
      <c r="L178" s="526"/>
      <c r="M178" s="526"/>
      <c r="N178" s="526"/>
      <c r="O178" s="526"/>
      <c r="P178" s="526"/>
      <c r="Q178" s="526"/>
      <c r="R178" s="526"/>
      <c r="S178" s="526"/>
      <c r="T178" s="526"/>
      <c r="U178" s="526"/>
      <c r="V178" s="526"/>
      <c r="W178" s="526"/>
      <c r="X178" s="526"/>
      <c r="Y178" s="526"/>
      <c r="Z178" s="526"/>
      <c r="AA178" s="527"/>
      <c r="AB178" s="219"/>
      <c r="AC178" s="220"/>
      <c r="AD178" s="220"/>
      <c r="AE178" s="220"/>
      <c r="AF178" s="220"/>
      <c r="AG178" s="220"/>
      <c r="AH178" s="220"/>
      <c r="AI178" s="220"/>
      <c r="AJ178" s="221"/>
      <c r="AK178" s="883" t="s">
        <v>309</v>
      </c>
      <c r="AL178" s="884"/>
      <c r="AM178" s="884"/>
      <c r="AN178" s="884"/>
      <c r="AO178" s="884"/>
      <c r="AP178" s="884"/>
      <c r="AQ178" s="884"/>
      <c r="AR178" s="884"/>
      <c r="AS178" s="884"/>
      <c r="AT178" s="884"/>
      <c r="AU178" s="885"/>
      <c r="AV178" s="883" t="s">
        <v>307</v>
      </c>
      <c r="AW178" s="884"/>
      <c r="AX178" s="884"/>
      <c r="AY178" s="884"/>
      <c r="AZ178" s="884"/>
      <c r="BA178" s="884"/>
      <c r="BB178" s="884"/>
      <c r="BC178" s="884"/>
      <c r="BD178" s="884"/>
      <c r="BE178" s="884"/>
      <c r="BF178" s="885"/>
      <c r="BG178" s="200" t="s">
        <v>387</v>
      </c>
      <c r="BH178" s="201"/>
      <c r="BI178" s="201"/>
      <c r="BJ178" s="201"/>
      <c r="BK178" s="201"/>
      <c r="BL178" s="201"/>
      <c r="BM178" s="201"/>
      <c r="BN178" s="201"/>
      <c r="BO178" s="201"/>
      <c r="BP178" s="201"/>
      <c r="BQ178" s="202"/>
      <c r="BR178" s="200" t="s">
        <v>203</v>
      </c>
      <c r="BS178" s="201"/>
      <c r="BT178" s="201"/>
      <c r="BU178" s="201"/>
      <c r="BV178" s="201"/>
      <c r="BW178" s="201"/>
      <c r="BX178" s="201"/>
      <c r="BY178" s="201"/>
      <c r="BZ178" s="201"/>
      <c r="CA178" s="201"/>
      <c r="CB178" s="202"/>
      <c r="CC178" s="200" t="s">
        <v>376</v>
      </c>
      <c r="CD178" s="201"/>
      <c r="CE178" s="201"/>
      <c r="CF178" s="201"/>
      <c r="CG178" s="201"/>
      <c r="CH178" s="201"/>
      <c r="CI178" s="201"/>
      <c r="CJ178" s="201"/>
      <c r="CK178" s="201"/>
      <c r="CL178" s="201"/>
      <c r="CM178" s="202"/>
      <c r="CN178" s="219"/>
      <c r="CO178" s="220"/>
      <c r="CP178" s="220"/>
      <c r="CQ178" s="220"/>
      <c r="CR178" s="220"/>
      <c r="CS178" s="220"/>
      <c r="CT178" s="220"/>
      <c r="CU178" s="220"/>
      <c r="CV178" s="220"/>
      <c r="CW178" s="220"/>
      <c r="CX178" s="221"/>
      <c r="CY178" s="219"/>
      <c r="CZ178" s="220"/>
      <c r="DA178" s="220"/>
      <c r="DB178" s="220"/>
      <c r="DC178" s="220"/>
      <c r="DD178" s="220"/>
      <c r="DE178" s="220"/>
      <c r="DF178" s="220"/>
      <c r="DG178" s="220"/>
      <c r="DH178" s="221"/>
      <c r="DI178" s="219"/>
      <c r="DJ178" s="220"/>
      <c r="DK178" s="220"/>
      <c r="DL178" s="220"/>
      <c r="DM178" s="220"/>
      <c r="DN178" s="220"/>
      <c r="DO178" s="220"/>
      <c r="DP178" s="220"/>
      <c r="DQ178" s="220"/>
      <c r="DR178" s="220"/>
      <c r="DS178" s="220"/>
      <c r="DT178" s="220"/>
      <c r="DU178" s="220"/>
      <c r="DV178" s="221"/>
    </row>
    <row r="179" spans="1:126" ht="12.95" customHeight="1">
      <c r="A179" s="525"/>
      <c r="B179" s="526"/>
      <c r="C179" s="526"/>
      <c r="D179" s="526"/>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7"/>
      <c r="AB179" s="219"/>
      <c r="AC179" s="220"/>
      <c r="AD179" s="220"/>
      <c r="AE179" s="220"/>
      <c r="AF179" s="220"/>
      <c r="AG179" s="220"/>
      <c r="AH179" s="220"/>
      <c r="AI179" s="220"/>
      <c r="AJ179" s="221"/>
      <c r="AK179" s="886"/>
      <c r="AL179" s="887"/>
      <c r="AM179" s="887"/>
      <c r="AN179" s="887"/>
      <c r="AO179" s="887"/>
      <c r="AP179" s="887"/>
      <c r="AQ179" s="887"/>
      <c r="AR179" s="887"/>
      <c r="AS179" s="887"/>
      <c r="AT179" s="887"/>
      <c r="AU179" s="888"/>
      <c r="AV179" s="886"/>
      <c r="AW179" s="887"/>
      <c r="AX179" s="887"/>
      <c r="AY179" s="887"/>
      <c r="AZ179" s="887"/>
      <c r="BA179" s="887"/>
      <c r="BB179" s="887"/>
      <c r="BC179" s="887"/>
      <c r="BD179" s="887"/>
      <c r="BE179" s="887"/>
      <c r="BF179" s="888"/>
      <c r="BG179" s="219"/>
      <c r="BH179" s="220"/>
      <c r="BI179" s="220"/>
      <c r="BJ179" s="220"/>
      <c r="BK179" s="220"/>
      <c r="BL179" s="220"/>
      <c r="BM179" s="220"/>
      <c r="BN179" s="220"/>
      <c r="BO179" s="220"/>
      <c r="BP179" s="220"/>
      <c r="BQ179" s="221"/>
      <c r="BR179" s="219"/>
      <c r="BS179" s="220"/>
      <c r="BT179" s="220"/>
      <c r="BU179" s="220"/>
      <c r="BV179" s="220"/>
      <c r="BW179" s="220"/>
      <c r="BX179" s="220"/>
      <c r="BY179" s="220"/>
      <c r="BZ179" s="220"/>
      <c r="CA179" s="220"/>
      <c r="CB179" s="221"/>
      <c r="CC179" s="219"/>
      <c r="CD179" s="220"/>
      <c r="CE179" s="220"/>
      <c r="CF179" s="220"/>
      <c r="CG179" s="220"/>
      <c r="CH179" s="220"/>
      <c r="CI179" s="220"/>
      <c r="CJ179" s="220"/>
      <c r="CK179" s="220"/>
      <c r="CL179" s="220"/>
      <c r="CM179" s="221"/>
      <c r="CN179" s="219"/>
      <c r="CO179" s="220"/>
      <c r="CP179" s="220"/>
      <c r="CQ179" s="220"/>
      <c r="CR179" s="220"/>
      <c r="CS179" s="220"/>
      <c r="CT179" s="220"/>
      <c r="CU179" s="220"/>
      <c r="CV179" s="220"/>
      <c r="CW179" s="220"/>
      <c r="CX179" s="221"/>
      <c r="CY179" s="219"/>
      <c r="CZ179" s="220"/>
      <c r="DA179" s="220"/>
      <c r="DB179" s="220"/>
      <c r="DC179" s="220"/>
      <c r="DD179" s="220"/>
      <c r="DE179" s="220"/>
      <c r="DF179" s="220"/>
      <c r="DG179" s="220"/>
      <c r="DH179" s="221"/>
      <c r="DI179" s="219"/>
      <c r="DJ179" s="220"/>
      <c r="DK179" s="220"/>
      <c r="DL179" s="220"/>
      <c r="DM179" s="220"/>
      <c r="DN179" s="220"/>
      <c r="DO179" s="220"/>
      <c r="DP179" s="220"/>
      <c r="DQ179" s="220"/>
      <c r="DR179" s="220"/>
      <c r="DS179" s="220"/>
      <c r="DT179" s="220"/>
      <c r="DU179" s="220"/>
      <c r="DV179" s="221"/>
    </row>
    <row r="180" spans="1:126" ht="12.95" customHeight="1">
      <c r="A180" s="525"/>
      <c r="B180" s="526"/>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7"/>
      <c r="AB180" s="219"/>
      <c r="AC180" s="220"/>
      <c r="AD180" s="220"/>
      <c r="AE180" s="220"/>
      <c r="AF180" s="220"/>
      <c r="AG180" s="220"/>
      <c r="AH180" s="220"/>
      <c r="AI180" s="220"/>
      <c r="AJ180" s="221"/>
      <c r="AK180" s="886"/>
      <c r="AL180" s="887"/>
      <c r="AM180" s="887"/>
      <c r="AN180" s="887"/>
      <c r="AO180" s="887"/>
      <c r="AP180" s="887"/>
      <c r="AQ180" s="887"/>
      <c r="AR180" s="887"/>
      <c r="AS180" s="887"/>
      <c r="AT180" s="887"/>
      <c r="AU180" s="888"/>
      <c r="AV180" s="886"/>
      <c r="AW180" s="887"/>
      <c r="AX180" s="887"/>
      <c r="AY180" s="887"/>
      <c r="AZ180" s="887"/>
      <c r="BA180" s="887"/>
      <c r="BB180" s="887"/>
      <c r="BC180" s="887"/>
      <c r="BD180" s="887"/>
      <c r="BE180" s="887"/>
      <c r="BF180" s="888"/>
      <c r="BG180" s="219"/>
      <c r="BH180" s="220"/>
      <c r="BI180" s="220"/>
      <c r="BJ180" s="220"/>
      <c r="BK180" s="220"/>
      <c r="BL180" s="220"/>
      <c r="BM180" s="220"/>
      <c r="BN180" s="220"/>
      <c r="BO180" s="220"/>
      <c r="BP180" s="220"/>
      <c r="BQ180" s="221"/>
      <c r="BR180" s="219"/>
      <c r="BS180" s="220"/>
      <c r="BT180" s="220"/>
      <c r="BU180" s="220"/>
      <c r="BV180" s="220"/>
      <c r="BW180" s="220"/>
      <c r="BX180" s="220"/>
      <c r="BY180" s="220"/>
      <c r="BZ180" s="220"/>
      <c r="CA180" s="220"/>
      <c r="CB180" s="221"/>
      <c r="CC180" s="219"/>
      <c r="CD180" s="220"/>
      <c r="CE180" s="220"/>
      <c r="CF180" s="220"/>
      <c r="CG180" s="220"/>
      <c r="CH180" s="220"/>
      <c r="CI180" s="220"/>
      <c r="CJ180" s="220"/>
      <c r="CK180" s="220"/>
      <c r="CL180" s="220"/>
      <c r="CM180" s="221"/>
      <c r="CN180" s="219"/>
      <c r="CO180" s="220"/>
      <c r="CP180" s="220"/>
      <c r="CQ180" s="220"/>
      <c r="CR180" s="220"/>
      <c r="CS180" s="220"/>
      <c r="CT180" s="220"/>
      <c r="CU180" s="220"/>
      <c r="CV180" s="220"/>
      <c r="CW180" s="220"/>
      <c r="CX180" s="221"/>
      <c r="CY180" s="219"/>
      <c r="CZ180" s="220"/>
      <c r="DA180" s="220"/>
      <c r="DB180" s="220"/>
      <c r="DC180" s="220"/>
      <c r="DD180" s="220"/>
      <c r="DE180" s="220"/>
      <c r="DF180" s="220"/>
      <c r="DG180" s="220"/>
      <c r="DH180" s="221"/>
      <c r="DI180" s="219"/>
      <c r="DJ180" s="220"/>
      <c r="DK180" s="220"/>
      <c r="DL180" s="220"/>
      <c r="DM180" s="220"/>
      <c r="DN180" s="220"/>
      <c r="DO180" s="220"/>
      <c r="DP180" s="220"/>
      <c r="DQ180" s="220"/>
      <c r="DR180" s="220"/>
      <c r="DS180" s="220"/>
      <c r="DT180" s="220"/>
      <c r="DU180" s="220"/>
      <c r="DV180" s="221"/>
    </row>
    <row r="181" spans="1:126" ht="12.95" customHeight="1">
      <c r="A181" s="525"/>
      <c r="B181" s="526"/>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7"/>
      <c r="AB181" s="219"/>
      <c r="AC181" s="220"/>
      <c r="AD181" s="220"/>
      <c r="AE181" s="220"/>
      <c r="AF181" s="220"/>
      <c r="AG181" s="220"/>
      <c r="AH181" s="220"/>
      <c r="AI181" s="220"/>
      <c r="AJ181" s="221"/>
      <c r="AK181" s="886"/>
      <c r="AL181" s="887"/>
      <c r="AM181" s="887"/>
      <c r="AN181" s="887"/>
      <c r="AO181" s="887"/>
      <c r="AP181" s="887"/>
      <c r="AQ181" s="887"/>
      <c r="AR181" s="887"/>
      <c r="AS181" s="887"/>
      <c r="AT181" s="887"/>
      <c r="AU181" s="888"/>
      <c r="AV181" s="886"/>
      <c r="AW181" s="887"/>
      <c r="AX181" s="887"/>
      <c r="AY181" s="887"/>
      <c r="AZ181" s="887"/>
      <c r="BA181" s="887"/>
      <c r="BB181" s="887"/>
      <c r="BC181" s="887"/>
      <c r="BD181" s="887"/>
      <c r="BE181" s="887"/>
      <c r="BF181" s="888"/>
      <c r="BG181" s="219"/>
      <c r="BH181" s="220"/>
      <c r="BI181" s="220"/>
      <c r="BJ181" s="220"/>
      <c r="BK181" s="220"/>
      <c r="BL181" s="220"/>
      <c r="BM181" s="220"/>
      <c r="BN181" s="220"/>
      <c r="BO181" s="220"/>
      <c r="BP181" s="220"/>
      <c r="BQ181" s="221"/>
      <c r="BR181" s="219"/>
      <c r="BS181" s="220"/>
      <c r="BT181" s="220"/>
      <c r="BU181" s="220"/>
      <c r="BV181" s="220"/>
      <c r="BW181" s="220"/>
      <c r="BX181" s="220"/>
      <c r="BY181" s="220"/>
      <c r="BZ181" s="220"/>
      <c r="CA181" s="220"/>
      <c r="CB181" s="221"/>
      <c r="CC181" s="219"/>
      <c r="CD181" s="220"/>
      <c r="CE181" s="220"/>
      <c r="CF181" s="220"/>
      <c r="CG181" s="220"/>
      <c r="CH181" s="220"/>
      <c r="CI181" s="220"/>
      <c r="CJ181" s="220"/>
      <c r="CK181" s="220"/>
      <c r="CL181" s="220"/>
      <c r="CM181" s="221"/>
      <c r="CN181" s="219"/>
      <c r="CO181" s="220"/>
      <c r="CP181" s="220"/>
      <c r="CQ181" s="220"/>
      <c r="CR181" s="220"/>
      <c r="CS181" s="220"/>
      <c r="CT181" s="220"/>
      <c r="CU181" s="220"/>
      <c r="CV181" s="220"/>
      <c r="CW181" s="220"/>
      <c r="CX181" s="221"/>
      <c r="CY181" s="219"/>
      <c r="CZ181" s="220"/>
      <c r="DA181" s="220"/>
      <c r="DB181" s="220"/>
      <c r="DC181" s="220"/>
      <c r="DD181" s="220"/>
      <c r="DE181" s="220"/>
      <c r="DF181" s="220"/>
      <c r="DG181" s="220"/>
      <c r="DH181" s="221"/>
      <c r="DI181" s="219"/>
      <c r="DJ181" s="220"/>
      <c r="DK181" s="220"/>
      <c r="DL181" s="220"/>
      <c r="DM181" s="220"/>
      <c r="DN181" s="220"/>
      <c r="DO181" s="220"/>
      <c r="DP181" s="220"/>
      <c r="DQ181" s="220"/>
      <c r="DR181" s="220"/>
      <c r="DS181" s="220"/>
      <c r="DT181" s="220"/>
      <c r="DU181" s="220"/>
      <c r="DV181" s="221"/>
    </row>
    <row r="182" spans="1:126" ht="12.95" customHeight="1" thickBot="1">
      <c r="A182" s="528"/>
      <c r="B182" s="529"/>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219"/>
      <c r="AC182" s="220"/>
      <c r="AD182" s="220"/>
      <c r="AE182" s="220"/>
      <c r="AF182" s="220"/>
      <c r="AG182" s="220"/>
      <c r="AH182" s="220"/>
      <c r="AI182" s="220"/>
      <c r="AJ182" s="221"/>
      <c r="AK182" s="535" t="s">
        <v>730</v>
      </c>
      <c r="AL182" s="536"/>
      <c r="AM182" s="536"/>
      <c r="AN182" s="536"/>
      <c r="AO182" s="536"/>
      <c r="AP182" s="536"/>
      <c r="AQ182" s="536"/>
      <c r="AR182" s="536"/>
      <c r="AS182" s="536"/>
      <c r="AT182" s="536"/>
      <c r="AU182" s="537"/>
      <c r="AV182" s="535" t="s">
        <v>730</v>
      </c>
      <c r="AW182" s="536"/>
      <c r="AX182" s="536"/>
      <c r="AY182" s="536"/>
      <c r="AZ182" s="536"/>
      <c r="BA182" s="536"/>
      <c r="BB182" s="536"/>
      <c r="BC182" s="536"/>
      <c r="BD182" s="536"/>
      <c r="BE182" s="536"/>
      <c r="BF182" s="537"/>
      <c r="BG182" s="535" t="s">
        <v>730</v>
      </c>
      <c r="BH182" s="536"/>
      <c r="BI182" s="536"/>
      <c r="BJ182" s="536"/>
      <c r="BK182" s="536"/>
      <c r="BL182" s="536"/>
      <c r="BM182" s="536"/>
      <c r="BN182" s="536"/>
      <c r="BO182" s="536"/>
      <c r="BP182" s="536"/>
      <c r="BQ182" s="537"/>
      <c r="BR182" s="535" t="s">
        <v>730</v>
      </c>
      <c r="BS182" s="536"/>
      <c r="BT182" s="536"/>
      <c r="BU182" s="536"/>
      <c r="BV182" s="536"/>
      <c r="BW182" s="536"/>
      <c r="BX182" s="536"/>
      <c r="BY182" s="536"/>
      <c r="BZ182" s="536"/>
      <c r="CA182" s="536"/>
      <c r="CB182" s="537"/>
      <c r="CC182" s="535" t="s">
        <v>730</v>
      </c>
      <c r="CD182" s="536"/>
      <c r="CE182" s="536"/>
      <c r="CF182" s="536"/>
      <c r="CG182" s="536"/>
      <c r="CH182" s="536"/>
      <c r="CI182" s="536"/>
      <c r="CJ182" s="536"/>
      <c r="CK182" s="536"/>
      <c r="CL182" s="536"/>
      <c r="CM182" s="537"/>
      <c r="CN182" s="535" t="s">
        <v>730</v>
      </c>
      <c r="CO182" s="536"/>
      <c r="CP182" s="536"/>
      <c r="CQ182" s="536"/>
      <c r="CR182" s="536"/>
      <c r="CS182" s="536"/>
      <c r="CT182" s="536"/>
      <c r="CU182" s="536"/>
      <c r="CV182" s="536"/>
      <c r="CW182" s="536"/>
      <c r="CX182" s="537"/>
      <c r="CY182" s="535" t="s">
        <v>730</v>
      </c>
      <c r="CZ182" s="536"/>
      <c r="DA182" s="536"/>
      <c r="DB182" s="536"/>
      <c r="DC182" s="536"/>
      <c r="DD182" s="536"/>
      <c r="DE182" s="536"/>
      <c r="DF182" s="536"/>
      <c r="DG182" s="536"/>
      <c r="DH182" s="536"/>
      <c r="DI182" s="535" t="s">
        <v>730</v>
      </c>
      <c r="DJ182" s="536"/>
      <c r="DK182" s="536"/>
      <c r="DL182" s="536"/>
      <c r="DM182" s="536"/>
      <c r="DN182" s="536"/>
      <c r="DO182" s="536"/>
      <c r="DP182" s="536"/>
      <c r="DQ182" s="536"/>
      <c r="DR182" s="536"/>
      <c r="DS182" s="536"/>
      <c r="DT182" s="536"/>
      <c r="DU182" s="536"/>
      <c r="DV182" s="537"/>
    </row>
    <row r="183" spans="1:126" ht="21.75" customHeight="1">
      <c r="A183" s="433" t="s">
        <v>1</v>
      </c>
      <c r="B183" s="1535"/>
      <c r="C183" s="1535"/>
      <c r="D183" s="1535"/>
      <c r="E183" s="1535"/>
      <c r="F183" s="1536"/>
      <c r="G183" s="246" t="s">
        <v>2</v>
      </c>
      <c r="H183" s="246"/>
      <c r="I183" s="246"/>
      <c r="J183" s="246"/>
      <c r="K183" s="246"/>
      <c r="L183" s="246"/>
      <c r="M183" s="246"/>
      <c r="N183" s="246"/>
      <c r="O183" s="246"/>
      <c r="P183" s="246"/>
      <c r="Q183" s="246"/>
      <c r="R183" s="246"/>
      <c r="S183" s="246"/>
      <c r="T183" s="246"/>
      <c r="U183" s="246"/>
      <c r="V183" s="246"/>
      <c r="W183" s="246"/>
      <c r="X183" s="246"/>
      <c r="Y183" s="246"/>
      <c r="Z183" s="246"/>
      <c r="AA183" s="513"/>
      <c r="AB183" s="840">
        <v>0</v>
      </c>
      <c r="AC183" s="841"/>
      <c r="AD183" s="842"/>
      <c r="AE183" s="849">
        <v>1</v>
      </c>
      <c r="AF183" s="841"/>
      <c r="AG183" s="842"/>
      <c r="AH183" s="849">
        <v>5</v>
      </c>
      <c r="AI183" s="841"/>
      <c r="AJ183" s="850"/>
      <c r="AK183" s="1505">
        <v>6600</v>
      </c>
      <c r="AL183" s="1506"/>
      <c r="AM183" s="1506"/>
      <c r="AN183" s="1506"/>
      <c r="AO183" s="1506"/>
      <c r="AP183" s="1506"/>
      <c r="AQ183" s="1506"/>
      <c r="AR183" s="1506"/>
      <c r="AS183" s="1506"/>
      <c r="AT183" s="1506"/>
      <c r="AU183" s="1507"/>
      <c r="AV183" s="1505">
        <v>1350</v>
      </c>
      <c r="AW183" s="1506"/>
      <c r="AX183" s="1506"/>
      <c r="AY183" s="1506"/>
      <c r="AZ183" s="1506"/>
      <c r="BA183" s="1506"/>
      <c r="BB183" s="1506"/>
      <c r="BC183" s="1506"/>
      <c r="BD183" s="1506"/>
      <c r="BE183" s="1506"/>
      <c r="BF183" s="1507"/>
      <c r="BG183" s="1505">
        <v>1900</v>
      </c>
      <c r="BH183" s="1506"/>
      <c r="BI183" s="1506"/>
      <c r="BJ183" s="1506"/>
      <c r="BK183" s="1506"/>
      <c r="BL183" s="1506"/>
      <c r="BM183" s="1506"/>
      <c r="BN183" s="1506"/>
      <c r="BO183" s="1506"/>
      <c r="BP183" s="1506"/>
      <c r="BQ183" s="1507"/>
      <c r="BR183" s="1505">
        <v>4500</v>
      </c>
      <c r="BS183" s="1506"/>
      <c r="BT183" s="1506"/>
      <c r="BU183" s="1506"/>
      <c r="BV183" s="1506"/>
      <c r="BW183" s="1506"/>
      <c r="BX183" s="1506"/>
      <c r="BY183" s="1506"/>
      <c r="BZ183" s="1506"/>
      <c r="CA183" s="1506"/>
      <c r="CB183" s="1507"/>
      <c r="CC183" s="487">
        <f t="shared" ref="CC183:CC191" si="7">SUM(AK183:CB183)</f>
        <v>14350</v>
      </c>
      <c r="CD183" s="488"/>
      <c r="CE183" s="488"/>
      <c r="CF183" s="488"/>
      <c r="CG183" s="488"/>
      <c r="CH183" s="488"/>
      <c r="CI183" s="488"/>
      <c r="CJ183" s="488"/>
      <c r="CK183" s="488"/>
      <c r="CL183" s="488"/>
      <c r="CM183" s="489"/>
      <c r="CN183" s="1505">
        <v>690</v>
      </c>
      <c r="CO183" s="1506"/>
      <c r="CP183" s="1506"/>
      <c r="CQ183" s="1506"/>
      <c r="CR183" s="1506"/>
      <c r="CS183" s="1506"/>
      <c r="CT183" s="1506"/>
      <c r="CU183" s="1506"/>
      <c r="CV183" s="1506"/>
      <c r="CW183" s="1506"/>
      <c r="CX183" s="1507"/>
      <c r="CY183" s="1505">
        <v>72600</v>
      </c>
      <c r="CZ183" s="1506"/>
      <c r="DA183" s="1506"/>
      <c r="DB183" s="1506"/>
      <c r="DC183" s="1506"/>
      <c r="DD183" s="1506"/>
      <c r="DE183" s="1506"/>
      <c r="DF183" s="1506"/>
      <c r="DG183" s="1506"/>
      <c r="DH183" s="1507"/>
      <c r="DI183" s="487">
        <f t="shared" ref="DI183:DI193" si="8">SUM(AK115:CL115,DE115,AY149,BF149:BS149,CJ149,CR149,CC183,CN183:DH183)</f>
        <v>180971</v>
      </c>
      <c r="DJ183" s="488"/>
      <c r="DK183" s="488"/>
      <c r="DL183" s="488"/>
      <c r="DM183" s="488"/>
      <c r="DN183" s="488"/>
      <c r="DO183" s="488"/>
      <c r="DP183" s="488"/>
      <c r="DQ183" s="488"/>
      <c r="DR183" s="488"/>
      <c r="DS183" s="488"/>
      <c r="DT183" s="488"/>
      <c r="DU183" s="488"/>
      <c r="DV183" s="577"/>
    </row>
    <row r="184" spans="1:126" ht="15" customHeight="1">
      <c r="A184" s="1537"/>
      <c r="B184" s="1549"/>
      <c r="C184" s="1549"/>
      <c r="D184" s="1549"/>
      <c r="E184" s="1549"/>
      <c r="F184" s="1539"/>
      <c r="G184" s="246" t="s">
        <v>3</v>
      </c>
      <c r="H184" s="246"/>
      <c r="I184" s="246"/>
      <c r="J184" s="246"/>
      <c r="K184" s="246"/>
      <c r="L184" s="246"/>
      <c r="M184" s="246"/>
      <c r="N184" s="246"/>
      <c r="O184" s="246"/>
      <c r="P184" s="246"/>
      <c r="Q184" s="246"/>
      <c r="R184" s="246"/>
      <c r="S184" s="246"/>
      <c r="T184" s="246"/>
      <c r="U184" s="246"/>
      <c r="V184" s="246"/>
      <c r="W184" s="246"/>
      <c r="X184" s="246"/>
      <c r="Y184" s="246"/>
      <c r="Z184" s="246"/>
      <c r="AA184" s="513"/>
      <c r="AB184" s="818">
        <v>0</v>
      </c>
      <c r="AC184" s="819"/>
      <c r="AD184" s="820"/>
      <c r="AE184" s="821">
        <v>2</v>
      </c>
      <c r="AF184" s="819"/>
      <c r="AG184" s="820"/>
      <c r="AH184" s="821">
        <v>5</v>
      </c>
      <c r="AI184" s="819"/>
      <c r="AJ184" s="822"/>
      <c r="AK184" s="1518">
        <v>4620</v>
      </c>
      <c r="AL184" s="1519"/>
      <c r="AM184" s="1519"/>
      <c r="AN184" s="1519"/>
      <c r="AO184" s="1519"/>
      <c r="AP184" s="1519"/>
      <c r="AQ184" s="1519"/>
      <c r="AR184" s="1519"/>
      <c r="AS184" s="1519"/>
      <c r="AT184" s="1519"/>
      <c r="AU184" s="1520"/>
      <c r="AV184" s="1518">
        <v>2700</v>
      </c>
      <c r="AW184" s="1519"/>
      <c r="AX184" s="1519"/>
      <c r="AY184" s="1519"/>
      <c r="AZ184" s="1519"/>
      <c r="BA184" s="1519"/>
      <c r="BB184" s="1519"/>
      <c r="BC184" s="1519"/>
      <c r="BD184" s="1519"/>
      <c r="BE184" s="1519"/>
      <c r="BF184" s="1520"/>
      <c r="BG184" s="1518">
        <v>760</v>
      </c>
      <c r="BH184" s="1519"/>
      <c r="BI184" s="1519"/>
      <c r="BJ184" s="1519"/>
      <c r="BK184" s="1519"/>
      <c r="BL184" s="1519"/>
      <c r="BM184" s="1519"/>
      <c r="BN184" s="1519"/>
      <c r="BO184" s="1519"/>
      <c r="BP184" s="1519"/>
      <c r="BQ184" s="1520"/>
      <c r="BR184" s="1518">
        <v>4050</v>
      </c>
      <c r="BS184" s="1519"/>
      <c r="BT184" s="1519"/>
      <c r="BU184" s="1519"/>
      <c r="BV184" s="1519"/>
      <c r="BW184" s="1519"/>
      <c r="BX184" s="1519"/>
      <c r="BY184" s="1519"/>
      <c r="BZ184" s="1519"/>
      <c r="CA184" s="1519"/>
      <c r="CB184" s="1520"/>
      <c r="CC184" s="481">
        <f t="shared" si="7"/>
        <v>12130</v>
      </c>
      <c r="CD184" s="482"/>
      <c r="CE184" s="482"/>
      <c r="CF184" s="482"/>
      <c r="CG184" s="482"/>
      <c r="CH184" s="482"/>
      <c r="CI184" s="482"/>
      <c r="CJ184" s="482"/>
      <c r="CK184" s="482"/>
      <c r="CL184" s="482"/>
      <c r="CM184" s="483"/>
      <c r="CN184" s="1518">
        <v>460</v>
      </c>
      <c r="CO184" s="1519"/>
      <c r="CP184" s="1519"/>
      <c r="CQ184" s="1519"/>
      <c r="CR184" s="1519"/>
      <c r="CS184" s="1519"/>
      <c r="CT184" s="1519"/>
      <c r="CU184" s="1519"/>
      <c r="CV184" s="1519"/>
      <c r="CW184" s="1519"/>
      <c r="CX184" s="1520"/>
      <c r="CY184" s="1518">
        <v>53460</v>
      </c>
      <c r="CZ184" s="1519"/>
      <c r="DA184" s="1519"/>
      <c r="DB184" s="1519"/>
      <c r="DC184" s="1519"/>
      <c r="DD184" s="1519"/>
      <c r="DE184" s="1519"/>
      <c r="DF184" s="1519"/>
      <c r="DG184" s="1519"/>
      <c r="DH184" s="1520"/>
      <c r="DI184" s="481">
        <f t="shared" si="8"/>
        <v>158344</v>
      </c>
      <c r="DJ184" s="482"/>
      <c r="DK184" s="482"/>
      <c r="DL184" s="482"/>
      <c r="DM184" s="482"/>
      <c r="DN184" s="482"/>
      <c r="DO184" s="482"/>
      <c r="DP184" s="482"/>
      <c r="DQ184" s="482"/>
      <c r="DR184" s="482"/>
      <c r="DS184" s="482"/>
      <c r="DT184" s="482"/>
      <c r="DU184" s="482"/>
      <c r="DV184" s="545"/>
    </row>
    <row r="185" spans="1:126" ht="15" customHeight="1">
      <c r="A185" s="1537"/>
      <c r="B185" s="1549"/>
      <c r="C185" s="1549"/>
      <c r="D185" s="1549"/>
      <c r="E185" s="1549"/>
      <c r="F185" s="1539"/>
      <c r="G185" s="246" t="s">
        <v>4</v>
      </c>
      <c r="H185" s="246"/>
      <c r="I185" s="246"/>
      <c r="J185" s="246"/>
      <c r="K185" s="246"/>
      <c r="L185" s="246"/>
      <c r="M185" s="246"/>
      <c r="N185" s="246"/>
      <c r="O185" s="246"/>
      <c r="P185" s="246"/>
      <c r="Q185" s="246"/>
      <c r="R185" s="246"/>
      <c r="S185" s="246"/>
      <c r="T185" s="246"/>
      <c r="U185" s="246"/>
      <c r="V185" s="246"/>
      <c r="W185" s="246"/>
      <c r="X185" s="246"/>
      <c r="Y185" s="246"/>
      <c r="Z185" s="246"/>
      <c r="AA185" s="513"/>
      <c r="AB185" s="818">
        <v>0</v>
      </c>
      <c r="AC185" s="819"/>
      <c r="AD185" s="820"/>
      <c r="AE185" s="821">
        <v>3</v>
      </c>
      <c r="AF185" s="819"/>
      <c r="AG185" s="820"/>
      <c r="AH185" s="821">
        <v>5</v>
      </c>
      <c r="AI185" s="819"/>
      <c r="AJ185" s="822"/>
      <c r="AK185" s="1518">
        <v>2640</v>
      </c>
      <c r="AL185" s="1519"/>
      <c r="AM185" s="1519"/>
      <c r="AN185" s="1519"/>
      <c r="AO185" s="1519"/>
      <c r="AP185" s="1519"/>
      <c r="AQ185" s="1519"/>
      <c r="AR185" s="1519"/>
      <c r="AS185" s="1519"/>
      <c r="AT185" s="1519"/>
      <c r="AU185" s="1520"/>
      <c r="AV185" s="1518">
        <v>1800</v>
      </c>
      <c r="AW185" s="1519"/>
      <c r="AX185" s="1519"/>
      <c r="AY185" s="1519"/>
      <c r="AZ185" s="1519"/>
      <c r="BA185" s="1519"/>
      <c r="BB185" s="1519"/>
      <c r="BC185" s="1519"/>
      <c r="BD185" s="1519"/>
      <c r="BE185" s="1519"/>
      <c r="BF185" s="1520"/>
      <c r="BG185" s="1518">
        <v>1140</v>
      </c>
      <c r="BH185" s="1519"/>
      <c r="BI185" s="1519"/>
      <c r="BJ185" s="1519"/>
      <c r="BK185" s="1519"/>
      <c r="BL185" s="1519"/>
      <c r="BM185" s="1519"/>
      <c r="BN185" s="1519"/>
      <c r="BO185" s="1519"/>
      <c r="BP185" s="1519"/>
      <c r="BQ185" s="1520"/>
      <c r="BR185" s="1518">
        <v>900</v>
      </c>
      <c r="BS185" s="1519"/>
      <c r="BT185" s="1519"/>
      <c r="BU185" s="1519"/>
      <c r="BV185" s="1519"/>
      <c r="BW185" s="1519"/>
      <c r="BX185" s="1519"/>
      <c r="BY185" s="1519"/>
      <c r="BZ185" s="1519"/>
      <c r="CA185" s="1519"/>
      <c r="CB185" s="1520"/>
      <c r="CC185" s="481">
        <f t="shared" si="7"/>
        <v>6480</v>
      </c>
      <c r="CD185" s="482"/>
      <c r="CE185" s="482"/>
      <c r="CF185" s="482"/>
      <c r="CG185" s="482"/>
      <c r="CH185" s="482"/>
      <c r="CI185" s="482"/>
      <c r="CJ185" s="482"/>
      <c r="CK185" s="482"/>
      <c r="CL185" s="482"/>
      <c r="CM185" s="483"/>
      <c r="CN185" s="1518"/>
      <c r="CO185" s="1519"/>
      <c r="CP185" s="1519"/>
      <c r="CQ185" s="1519"/>
      <c r="CR185" s="1519"/>
      <c r="CS185" s="1519"/>
      <c r="CT185" s="1519"/>
      <c r="CU185" s="1519"/>
      <c r="CV185" s="1519"/>
      <c r="CW185" s="1519"/>
      <c r="CX185" s="1520"/>
      <c r="CY185" s="1518">
        <v>32670</v>
      </c>
      <c r="CZ185" s="1519"/>
      <c r="DA185" s="1519"/>
      <c r="DB185" s="1519"/>
      <c r="DC185" s="1519"/>
      <c r="DD185" s="1519"/>
      <c r="DE185" s="1519"/>
      <c r="DF185" s="1519"/>
      <c r="DG185" s="1519"/>
      <c r="DH185" s="1520"/>
      <c r="DI185" s="481">
        <f t="shared" si="8"/>
        <v>107271</v>
      </c>
      <c r="DJ185" s="482"/>
      <c r="DK185" s="482"/>
      <c r="DL185" s="482"/>
      <c r="DM185" s="482"/>
      <c r="DN185" s="482"/>
      <c r="DO185" s="482"/>
      <c r="DP185" s="482"/>
      <c r="DQ185" s="482"/>
      <c r="DR185" s="482"/>
      <c r="DS185" s="482"/>
      <c r="DT185" s="482"/>
      <c r="DU185" s="482"/>
      <c r="DV185" s="545"/>
    </row>
    <row r="186" spans="1:126" ht="15" customHeight="1">
      <c r="A186" s="1537"/>
      <c r="B186" s="1549"/>
      <c r="C186" s="1549"/>
      <c r="D186" s="1549"/>
      <c r="E186" s="1549"/>
      <c r="F186" s="1539"/>
      <c r="G186" s="246" t="s">
        <v>5</v>
      </c>
      <c r="H186" s="246"/>
      <c r="I186" s="246"/>
      <c r="J186" s="246"/>
      <c r="K186" s="246"/>
      <c r="L186" s="246"/>
      <c r="M186" s="246"/>
      <c r="N186" s="246"/>
      <c r="O186" s="246"/>
      <c r="P186" s="246"/>
      <c r="Q186" s="246"/>
      <c r="R186" s="246"/>
      <c r="S186" s="246"/>
      <c r="T186" s="246"/>
      <c r="U186" s="246"/>
      <c r="V186" s="246"/>
      <c r="W186" s="246"/>
      <c r="X186" s="246"/>
      <c r="Y186" s="246"/>
      <c r="Z186" s="246"/>
      <c r="AA186" s="513"/>
      <c r="AB186" s="818">
        <v>0</v>
      </c>
      <c r="AC186" s="819"/>
      <c r="AD186" s="820"/>
      <c r="AE186" s="821">
        <v>4</v>
      </c>
      <c r="AF186" s="819"/>
      <c r="AG186" s="820"/>
      <c r="AH186" s="821">
        <v>5</v>
      </c>
      <c r="AI186" s="819"/>
      <c r="AJ186" s="822"/>
      <c r="AK186" s="1518">
        <v>1650</v>
      </c>
      <c r="AL186" s="1519"/>
      <c r="AM186" s="1519"/>
      <c r="AN186" s="1519"/>
      <c r="AO186" s="1519"/>
      <c r="AP186" s="1519"/>
      <c r="AQ186" s="1519"/>
      <c r="AR186" s="1519"/>
      <c r="AS186" s="1519"/>
      <c r="AT186" s="1519"/>
      <c r="AU186" s="1520"/>
      <c r="AV186" s="1518">
        <v>1350</v>
      </c>
      <c r="AW186" s="1519"/>
      <c r="AX186" s="1519"/>
      <c r="AY186" s="1519"/>
      <c r="AZ186" s="1519"/>
      <c r="BA186" s="1519"/>
      <c r="BB186" s="1519"/>
      <c r="BC186" s="1519"/>
      <c r="BD186" s="1519"/>
      <c r="BE186" s="1519"/>
      <c r="BF186" s="1520"/>
      <c r="BG186" s="1518"/>
      <c r="BH186" s="1519"/>
      <c r="BI186" s="1519"/>
      <c r="BJ186" s="1519"/>
      <c r="BK186" s="1519"/>
      <c r="BL186" s="1519"/>
      <c r="BM186" s="1519"/>
      <c r="BN186" s="1519"/>
      <c r="BO186" s="1519"/>
      <c r="BP186" s="1519"/>
      <c r="BQ186" s="1520"/>
      <c r="BR186" s="1518">
        <v>2250</v>
      </c>
      <c r="BS186" s="1519"/>
      <c r="BT186" s="1519"/>
      <c r="BU186" s="1519"/>
      <c r="BV186" s="1519"/>
      <c r="BW186" s="1519"/>
      <c r="BX186" s="1519"/>
      <c r="BY186" s="1519"/>
      <c r="BZ186" s="1519"/>
      <c r="CA186" s="1519"/>
      <c r="CB186" s="1520"/>
      <c r="CC186" s="481">
        <f t="shared" si="7"/>
        <v>5250</v>
      </c>
      <c r="CD186" s="482"/>
      <c r="CE186" s="482"/>
      <c r="CF186" s="482"/>
      <c r="CG186" s="482"/>
      <c r="CH186" s="482"/>
      <c r="CI186" s="482"/>
      <c r="CJ186" s="482"/>
      <c r="CK186" s="482"/>
      <c r="CL186" s="482"/>
      <c r="CM186" s="483"/>
      <c r="CN186" s="1518"/>
      <c r="CO186" s="1519"/>
      <c r="CP186" s="1519"/>
      <c r="CQ186" s="1519"/>
      <c r="CR186" s="1519"/>
      <c r="CS186" s="1519"/>
      <c r="CT186" s="1519"/>
      <c r="CU186" s="1519"/>
      <c r="CV186" s="1519"/>
      <c r="CW186" s="1519"/>
      <c r="CX186" s="1520"/>
      <c r="CY186" s="1518">
        <v>20790</v>
      </c>
      <c r="CZ186" s="1519"/>
      <c r="DA186" s="1519"/>
      <c r="DB186" s="1519"/>
      <c r="DC186" s="1519"/>
      <c r="DD186" s="1519"/>
      <c r="DE186" s="1519"/>
      <c r="DF186" s="1519"/>
      <c r="DG186" s="1519"/>
      <c r="DH186" s="1520"/>
      <c r="DI186" s="481">
        <f t="shared" si="8"/>
        <v>80915</v>
      </c>
      <c r="DJ186" s="482"/>
      <c r="DK186" s="482"/>
      <c r="DL186" s="482"/>
      <c r="DM186" s="482"/>
      <c r="DN186" s="482"/>
      <c r="DO186" s="482"/>
      <c r="DP186" s="482"/>
      <c r="DQ186" s="482"/>
      <c r="DR186" s="482"/>
      <c r="DS186" s="482"/>
      <c r="DT186" s="482"/>
      <c r="DU186" s="482"/>
      <c r="DV186" s="545"/>
    </row>
    <row r="187" spans="1:126" ht="15" customHeight="1">
      <c r="A187" s="1537"/>
      <c r="B187" s="1549"/>
      <c r="C187" s="1549"/>
      <c r="D187" s="1549"/>
      <c r="E187" s="1549"/>
      <c r="F187" s="1539"/>
      <c r="G187" s="246" t="s">
        <v>6</v>
      </c>
      <c r="H187" s="246"/>
      <c r="I187" s="246"/>
      <c r="J187" s="246"/>
      <c r="K187" s="246"/>
      <c r="L187" s="246"/>
      <c r="M187" s="246"/>
      <c r="N187" s="246"/>
      <c r="O187" s="246"/>
      <c r="P187" s="246"/>
      <c r="Q187" s="246"/>
      <c r="R187" s="246"/>
      <c r="S187" s="246"/>
      <c r="T187" s="246"/>
      <c r="U187" s="246"/>
      <c r="V187" s="246"/>
      <c r="W187" s="246"/>
      <c r="X187" s="246"/>
      <c r="Y187" s="246"/>
      <c r="Z187" s="246"/>
      <c r="AA187" s="513"/>
      <c r="AB187" s="818">
        <v>0</v>
      </c>
      <c r="AC187" s="819"/>
      <c r="AD187" s="820"/>
      <c r="AE187" s="821">
        <v>5</v>
      </c>
      <c r="AF187" s="819"/>
      <c r="AG187" s="820"/>
      <c r="AH187" s="821">
        <v>5</v>
      </c>
      <c r="AI187" s="819"/>
      <c r="AJ187" s="822"/>
      <c r="AK187" s="1518">
        <v>3630</v>
      </c>
      <c r="AL187" s="1519"/>
      <c r="AM187" s="1519"/>
      <c r="AN187" s="1519"/>
      <c r="AO187" s="1519"/>
      <c r="AP187" s="1519"/>
      <c r="AQ187" s="1519"/>
      <c r="AR187" s="1519"/>
      <c r="AS187" s="1519"/>
      <c r="AT187" s="1519"/>
      <c r="AU187" s="1520"/>
      <c r="AV187" s="1518">
        <v>2250</v>
      </c>
      <c r="AW187" s="1519"/>
      <c r="AX187" s="1519"/>
      <c r="AY187" s="1519"/>
      <c r="AZ187" s="1519"/>
      <c r="BA187" s="1519"/>
      <c r="BB187" s="1519"/>
      <c r="BC187" s="1519"/>
      <c r="BD187" s="1519"/>
      <c r="BE187" s="1519"/>
      <c r="BF187" s="1520"/>
      <c r="BG187" s="1518">
        <v>760</v>
      </c>
      <c r="BH187" s="1519"/>
      <c r="BI187" s="1519"/>
      <c r="BJ187" s="1519"/>
      <c r="BK187" s="1519"/>
      <c r="BL187" s="1519"/>
      <c r="BM187" s="1519"/>
      <c r="BN187" s="1519"/>
      <c r="BO187" s="1519"/>
      <c r="BP187" s="1519"/>
      <c r="BQ187" s="1520"/>
      <c r="BR187" s="1518">
        <v>900</v>
      </c>
      <c r="BS187" s="1519"/>
      <c r="BT187" s="1519"/>
      <c r="BU187" s="1519"/>
      <c r="BV187" s="1519"/>
      <c r="BW187" s="1519"/>
      <c r="BX187" s="1519"/>
      <c r="BY187" s="1519"/>
      <c r="BZ187" s="1519"/>
      <c r="CA187" s="1519"/>
      <c r="CB187" s="1520"/>
      <c r="CC187" s="481">
        <f t="shared" si="7"/>
        <v>7540</v>
      </c>
      <c r="CD187" s="482"/>
      <c r="CE187" s="482"/>
      <c r="CF187" s="482"/>
      <c r="CG187" s="482"/>
      <c r="CH187" s="482"/>
      <c r="CI187" s="482"/>
      <c r="CJ187" s="482"/>
      <c r="CK187" s="482"/>
      <c r="CL187" s="482"/>
      <c r="CM187" s="483"/>
      <c r="CN187" s="1518">
        <v>230</v>
      </c>
      <c r="CO187" s="1519"/>
      <c r="CP187" s="1519"/>
      <c r="CQ187" s="1519"/>
      <c r="CR187" s="1519"/>
      <c r="CS187" s="1519"/>
      <c r="CT187" s="1519"/>
      <c r="CU187" s="1519"/>
      <c r="CV187" s="1519"/>
      <c r="CW187" s="1519"/>
      <c r="CX187" s="1520"/>
      <c r="CY187" s="1518">
        <v>14520</v>
      </c>
      <c r="CZ187" s="1519"/>
      <c r="DA187" s="1519"/>
      <c r="DB187" s="1519"/>
      <c r="DC187" s="1519"/>
      <c r="DD187" s="1519"/>
      <c r="DE187" s="1519"/>
      <c r="DF187" s="1519"/>
      <c r="DG187" s="1519"/>
      <c r="DH187" s="1520"/>
      <c r="DI187" s="481">
        <f t="shared" si="8"/>
        <v>73749</v>
      </c>
      <c r="DJ187" s="482"/>
      <c r="DK187" s="482"/>
      <c r="DL187" s="482"/>
      <c r="DM187" s="482"/>
      <c r="DN187" s="482"/>
      <c r="DO187" s="482"/>
      <c r="DP187" s="482"/>
      <c r="DQ187" s="482"/>
      <c r="DR187" s="482"/>
      <c r="DS187" s="482"/>
      <c r="DT187" s="482"/>
      <c r="DU187" s="482"/>
      <c r="DV187" s="545"/>
    </row>
    <row r="188" spans="1:126" ht="15" customHeight="1">
      <c r="A188" s="1537"/>
      <c r="B188" s="1549"/>
      <c r="C188" s="1549"/>
      <c r="D188" s="1549"/>
      <c r="E188" s="1549"/>
      <c r="F188" s="1539"/>
      <c r="G188" s="246" t="s">
        <v>7</v>
      </c>
      <c r="H188" s="246"/>
      <c r="I188" s="246"/>
      <c r="J188" s="246"/>
      <c r="K188" s="246"/>
      <c r="L188" s="246"/>
      <c r="M188" s="246"/>
      <c r="N188" s="246"/>
      <c r="O188" s="246"/>
      <c r="P188" s="246"/>
      <c r="Q188" s="246"/>
      <c r="R188" s="246"/>
      <c r="S188" s="246"/>
      <c r="T188" s="246"/>
      <c r="U188" s="246"/>
      <c r="V188" s="246"/>
      <c r="W188" s="246"/>
      <c r="X188" s="246"/>
      <c r="Y188" s="246"/>
      <c r="Z188" s="246"/>
      <c r="AA188" s="513"/>
      <c r="AB188" s="818">
        <v>0</v>
      </c>
      <c r="AC188" s="819"/>
      <c r="AD188" s="820"/>
      <c r="AE188" s="821">
        <v>6</v>
      </c>
      <c r="AF188" s="819"/>
      <c r="AG188" s="820"/>
      <c r="AH188" s="821">
        <v>5</v>
      </c>
      <c r="AI188" s="819"/>
      <c r="AJ188" s="822"/>
      <c r="AK188" s="1518">
        <v>330</v>
      </c>
      <c r="AL188" s="1519"/>
      <c r="AM188" s="1519"/>
      <c r="AN188" s="1519"/>
      <c r="AO188" s="1519"/>
      <c r="AP188" s="1519"/>
      <c r="AQ188" s="1519"/>
      <c r="AR188" s="1519"/>
      <c r="AS188" s="1519"/>
      <c r="AT188" s="1519"/>
      <c r="AU188" s="1520"/>
      <c r="AV188" s="1518">
        <v>900</v>
      </c>
      <c r="AW188" s="1519"/>
      <c r="AX188" s="1519"/>
      <c r="AY188" s="1519"/>
      <c r="AZ188" s="1519"/>
      <c r="BA188" s="1519"/>
      <c r="BB188" s="1519"/>
      <c r="BC188" s="1519"/>
      <c r="BD188" s="1519"/>
      <c r="BE188" s="1519"/>
      <c r="BF188" s="1520"/>
      <c r="BG188" s="1518"/>
      <c r="BH188" s="1519"/>
      <c r="BI188" s="1519"/>
      <c r="BJ188" s="1519"/>
      <c r="BK188" s="1519"/>
      <c r="BL188" s="1519"/>
      <c r="BM188" s="1519"/>
      <c r="BN188" s="1519"/>
      <c r="BO188" s="1519"/>
      <c r="BP188" s="1519"/>
      <c r="BQ188" s="1520"/>
      <c r="BR188" s="1518">
        <v>450</v>
      </c>
      <c r="BS188" s="1519"/>
      <c r="BT188" s="1519"/>
      <c r="BU188" s="1519"/>
      <c r="BV188" s="1519"/>
      <c r="BW188" s="1519"/>
      <c r="BX188" s="1519"/>
      <c r="BY188" s="1519"/>
      <c r="BZ188" s="1519"/>
      <c r="CA188" s="1519"/>
      <c r="CB188" s="1520"/>
      <c r="CC188" s="481">
        <f t="shared" si="7"/>
        <v>1680</v>
      </c>
      <c r="CD188" s="482"/>
      <c r="CE188" s="482"/>
      <c r="CF188" s="482"/>
      <c r="CG188" s="482"/>
      <c r="CH188" s="482"/>
      <c r="CI188" s="482"/>
      <c r="CJ188" s="482"/>
      <c r="CK188" s="482"/>
      <c r="CL188" s="482"/>
      <c r="CM188" s="483"/>
      <c r="CN188" s="1518"/>
      <c r="CO188" s="1519"/>
      <c r="CP188" s="1519"/>
      <c r="CQ188" s="1519"/>
      <c r="CR188" s="1519"/>
      <c r="CS188" s="1519"/>
      <c r="CT188" s="1519"/>
      <c r="CU188" s="1519"/>
      <c r="CV188" s="1519"/>
      <c r="CW188" s="1519"/>
      <c r="CX188" s="1520"/>
      <c r="CY188" s="1518">
        <v>7590</v>
      </c>
      <c r="CZ188" s="1519"/>
      <c r="DA188" s="1519"/>
      <c r="DB188" s="1519"/>
      <c r="DC188" s="1519"/>
      <c r="DD188" s="1519"/>
      <c r="DE188" s="1519"/>
      <c r="DF188" s="1519"/>
      <c r="DG188" s="1519"/>
      <c r="DH188" s="1520"/>
      <c r="DI188" s="481">
        <f t="shared" si="8"/>
        <v>40354</v>
      </c>
      <c r="DJ188" s="482"/>
      <c r="DK188" s="482"/>
      <c r="DL188" s="482"/>
      <c r="DM188" s="482"/>
      <c r="DN188" s="482"/>
      <c r="DO188" s="482"/>
      <c r="DP188" s="482"/>
      <c r="DQ188" s="482"/>
      <c r="DR188" s="482"/>
      <c r="DS188" s="482"/>
      <c r="DT188" s="482"/>
      <c r="DU188" s="482"/>
      <c r="DV188" s="545"/>
    </row>
    <row r="189" spans="1:126" ht="15" customHeight="1">
      <c r="A189" s="1537"/>
      <c r="B189" s="1549"/>
      <c r="C189" s="1549"/>
      <c r="D189" s="1549"/>
      <c r="E189" s="1549"/>
      <c r="F189" s="1539"/>
      <c r="G189" s="246" t="s">
        <v>8</v>
      </c>
      <c r="H189" s="246"/>
      <c r="I189" s="246"/>
      <c r="J189" s="246"/>
      <c r="K189" s="246"/>
      <c r="L189" s="246"/>
      <c r="M189" s="246"/>
      <c r="N189" s="246"/>
      <c r="O189" s="246"/>
      <c r="P189" s="246"/>
      <c r="Q189" s="246"/>
      <c r="R189" s="246"/>
      <c r="S189" s="246"/>
      <c r="T189" s="246"/>
      <c r="U189" s="246"/>
      <c r="V189" s="246"/>
      <c r="W189" s="246"/>
      <c r="X189" s="246"/>
      <c r="Y189" s="246"/>
      <c r="Z189" s="246"/>
      <c r="AA189" s="513"/>
      <c r="AB189" s="818">
        <v>0</v>
      </c>
      <c r="AC189" s="819"/>
      <c r="AD189" s="820"/>
      <c r="AE189" s="821">
        <v>7</v>
      </c>
      <c r="AF189" s="819"/>
      <c r="AG189" s="820"/>
      <c r="AH189" s="821">
        <v>5</v>
      </c>
      <c r="AI189" s="819"/>
      <c r="AJ189" s="822"/>
      <c r="AK189" s="1518">
        <v>1980</v>
      </c>
      <c r="AL189" s="1519"/>
      <c r="AM189" s="1519"/>
      <c r="AN189" s="1519"/>
      <c r="AO189" s="1519"/>
      <c r="AP189" s="1519"/>
      <c r="AQ189" s="1519"/>
      <c r="AR189" s="1519"/>
      <c r="AS189" s="1519"/>
      <c r="AT189" s="1519"/>
      <c r="AU189" s="1520"/>
      <c r="AV189" s="1518"/>
      <c r="AW189" s="1519"/>
      <c r="AX189" s="1519"/>
      <c r="AY189" s="1519"/>
      <c r="AZ189" s="1519"/>
      <c r="BA189" s="1519"/>
      <c r="BB189" s="1519"/>
      <c r="BC189" s="1519"/>
      <c r="BD189" s="1519"/>
      <c r="BE189" s="1519"/>
      <c r="BF189" s="1520"/>
      <c r="BG189" s="1518">
        <v>380</v>
      </c>
      <c r="BH189" s="1519"/>
      <c r="BI189" s="1519"/>
      <c r="BJ189" s="1519"/>
      <c r="BK189" s="1519"/>
      <c r="BL189" s="1519"/>
      <c r="BM189" s="1519"/>
      <c r="BN189" s="1519"/>
      <c r="BO189" s="1519"/>
      <c r="BP189" s="1519"/>
      <c r="BQ189" s="1520"/>
      <c r="BR189" s="1518">
        <v>900</v>
      </c>
      <c r="BS189" s="1519"/>
      <c r="BT189" s="1519"/>
      <c r="BU189" s="1519"/>
      <c r="BV189" s="1519"/>
      <c r="BW189" s="1519"/>
      <c r="BX189" s="1519"/>
      <c r="BY189" s="1519"/>
      <c r="BZ189" s="1519"/>
      <c r="CA189" s="1519"/>
      <c r="CB189" s="1520"/>
      <c r="CC189" s="481">
        <f t="shared" si="7"/>
        <v>3260</v>
      </c>
      <c r="CD189" s="482"/>
      <c r="CE189" s="482"/>
      <c r="CF189" s="482"/>
      <c r="CG189" s="482"/>
      <c r="CH189" s="482"/>
      <c r="CI189" s="482"/>
      <c r="CJ189" s="482"/>
      <c r="CK189" s="482"/>
      <c r="CL189" s="482"/>
      <c r="CM189" s="483"/>
      <c r="CN189" s="1518"/>
      <c r="CO189" s="1519"/>
      <c r="CP189" s="1519"/>
      <c r="CQ189" s="1519"/>
      <c r="CR189" s="1519"/>
      <c r="CS189" s="1519"/>
      <c r="CT189" s="1519"/>
      <c r="CU189" s="1519"/>
      <c r="CV189" s="1519"/>
      <c r="CW189" s="1519"/>
      <c r="CX189" s="1520"/>
      <c r="CY189" s="1518">
        <v>4620</v>
      </c>
      <c r="CZ189" s="1519"/>
      <c r="DA189" s="1519"/>
      <c r="DB189" s="1519"/>
      <c r="DC189" s="1519"/>
      <c r="DD189" s="1519"/>
      <c r="DE189" s="1519"/>
      <c r="DF189" s="1519"/>
      <c r="DG189" s="1519"/>
      <c r="DH189" s="1520"/>
      <c r="DI189" s="481">
        <f t="shared" si="8"/>
        <v>26491</v>
      </c>
      <c r="DJ189" s="482"/>
      <c r="DK189" s="482"/>
      <c r="DL189" s="482"/>
      <c r="DM189" s="482"/>
      <c r="DN189" s="482"/>
      <c r="DO189" s="482"/>
      <c r="DP189" s="482"/>
      <c r="DQ189" s="482"/>
      <c r="DR189" s="482"/>
      <c r="DS189" s="482"/>
      <c r="DT189" s="482"/>
      <c r="DU189" s="482"/>
      <c r="DV189" s="545"/>
    </row>
    <row r="190" spans="1:126" ht="15" customHeight="1">
      <c r="A190" s="1537"/>
      <c r="B190" s="1549"/>
      <c r="C190" s="1549"/>
      <c r="D190" s="1549"/>
      <c r="E190" s="1549"/>
      <c r="F190" s="1539"/>
      <c r="G190" s="246" t="s">
        <v>9</v>
      </c>
      <c r="H190" s="246"/>
      <c r="I190" s="246"/>
      <c r="J190" s="246"/>
      <c r="K190" s="246"/>
      <c r="L190" s="246"/>
      <c r="M190" s="246"/>
      <c r="N190" s="246"/>
      <c r="O190" s="246"/>
      <c r="P190" s="246"/>
      <c r="Q190" s="246"/>
      <c r="R190" s="246"/>
      <c r="S190" s="246"/>
      <c r="T190" s="246"/>
      <c r="U190" s="246"/>
      <c r="V190" s="246"/>
      <c r="W190" s="246"/>
      <c r="X190" s="246"/>
      <c r="Y190" s="246"/>
      <c r="Z190" s="246"/>
      <c r="AA190" s="513"/>
      <c r="AB190" s="818">
        <v>0</v>
      </c>
      <c r="AC190" s="819"/>
      <c r="AD190" s="820"/>
      <c r="AE190" s="821">
        <v>8</v>
      </c>
      <c r="AF190" s="819"/>
      <c r="AG190" s="820"/>
      <c r="AH190" s="821">
        <v>5</v>
      </c>
      <c r="AI190" s="819"/>
      <c r="AJ190" s="822"/>
      <c r="AK190" s="1518">
        <v>1650</v>
      </c>
      <c r="AL190" s="1519"/>
      <c r="AM190" s="1519"/>
      <c r="AN190" s="1519"/>
      <c r="AO190" s="1519"/>
      <c r="AP190" s="1519"/>
      <c r="AQ190" s="1519"/>
      <c r="AR190" s="1519"/>
      <c r="AS190" s="1519"/>
      <c r="AT190" s="1519"/>
      <c r="AU190" s="1520"/>
      <c r="AV190" s="1518">
        <v>900</v>
      </c>
      <c r="AW190" s="1519"/>
      <c r="AX190" s="1519"/>
      <c r="AY190" s="1519"/>
      <c r="AZ190" s="1519"/>
      <c r="BA190" s="1519"/>
      <c r="BB190" s="1519"/>
      <c r="BC190" s="1519"/>
      <c r="BD190" s="1519"/>
      <c r="BE190" s="1519"/>
      <c r="BF190" s="1520"/>
      <c r="BG190" s="1518"/>
      <c r="BH190" s="1519"/>
      <c r="BI190" s="1519"/>
      <c r="BJ190" s="1519"/>
      <c r="BK190" s="1519"/>
      <c r="BL190" s="1519"/>
      <c r="BM190" s="1519"/>
      <c r="BN190" s="1519"/>
      <c r="BO190" s="1519"/>
      <c r="BP190" s="1519"/>
      <c r="BQ190" s="1520"/>
      <c r="BR190" s="1518"/>
      <c r="BS190" s="1519"/>
      <c r="BT190" s="1519"/>
      <c r="BU190" s="1519"/>
      <c r="BV190" s="1519"/>
      <c r="BW190" s="1519"/>
      <c r="BX190" s="1519"/>
      <c r="BY190" s="1519"/>
      <c r="BZ190" s="1519"/>
      <c r="CA190" s="1519"/>
      <c r="CB190" s="1520"/>
      <c r="CC190" s="481">
        <f t="shared" si="7"/>
        <v>2550</v>
      </c>
      <c r="CD190" s="482"/>
      <c r="CE190" s="482"/>
      <c r="CF190" s="482"/>
      <c r="CG190" s="482"/>
      <c r="CH190" s="482"/>
      <c r="CI190" s="482"/>
      <c r="CJ190" s="482"/>
      <c r="CK190" s="482"/>
      <c r="CL190" s="482"/>
      <c r="CM190" s="483"/>
      <c r="CN190" s="1518">
        <v>230</v>
      </c>
      <c r="CO190" s="1519"/>
      <c r="CP190" s="1519"/>
      <c r="CQ190" s="1519"/>
      <c r="CR190" s="1519"/>
      <c r="CS190" s="1519"/>
      <c r="CT190" s="1519"/>
      <c r="CU190" s="1519"/>
      <c r="CV190" s="1519"/>
      <c r="CW190" s="1519"/>
      <c r="CX190" s="1520"/>
      <c r="CY190" s="1518">
        <v>8580</v>
      </c>
      <c r="CZ190" s="1519"/>
      <c r="DA190" s="1519"/>
      <c r="DB190" s="1519"/>
      <c r="DC190" s="1519"/>
      <c r="DD190" s="1519"/>
      <c r="DE190" s="1519"/>
      <c r="DF190" s="1519"/>
      <c r="DG190" s="1519"/>
      <c r="DH190" s="1520"/>
      <c r="DI190" s="481">
        <f t="shared" si="8"/>
        <v>54325</v>
      </c>
      <c r="DJ190" s="482"/>
      <c r="DK190" s="482"/>
      <c r="DL190" s="482"/>
      <c r="DM190" s="482"/>
      <c r="DN190" s="482"/>
      <c r="DO190" s="482"/>
      <c r="DP190" s="482"/>
      <c r="DQ190" s="482"/>
      <c r="DR190" s="482"/>
      <c r="DS190" s="482"/>
      <c r="DT190" s="482"/>
      <c r="DU190" s="482"/>
      <c r="DV190" s="545"/>
    </row>
    <row r="191" spans="1:126" ht="15" customHeight="1">
      <c r="A191" s="1537"/>
      <c r="B191" s="1549"/>
      <c r="C191" s="1549"/>
      <c r="D191" s="1549"/>
      <c r="E191" s="1549"/>
      <c r="F191" s="1539"/>
      <c r="G191" s="246" t="s">
        <v>10</v>
      </c>
      <c r="H191" s="246"/>
      <c r="I191" s="246"/>
      <c r="J191" s="246"/>
      <c r="K191" s="246"/>
      <c r="L191" s="246"/>
      <c r="M191" s="246"/>
      <c r="N191" s="246"/>
      <c r="O191" s="246"/>
      <c r="P191" s="246"/>
      <c r="Q191" s="246"/>
      <c r="R191" s="246"/>
      <c r="S191" s="246"/>
      <c r="T191" s="246"/>
      <c r="U191" s="246"/>
      <c r="V191" s="246"/>
      <c r="W191" s="246"/>
      <c r="X191" s="246"/>
      <c r="Y191" s="246"/>
      <c r="Z191" s="246"/>
      <c r="AA191" s="513"/>
      <c r="AB191" s="818">
        <v>0</v>
      </c>
      <c r="AC191" s="819"/>
      <c r="AD191" s="820"/>
      <c r="AE191" s="821">
        <v>9</v>
      </c>
      <c r="AF191" s="819"/>
      <c r="AG191" s="820"/>
      <c r="AH191" s="821">
        <v>5</v>
      </c>
      <c r="AI191" s="819"/>
      <c r="AJ191" s="822"/>
      <c r="AK191" s="1518">
        <v>4950</v>
      </c>
      <c r="AL191" s="1519"/>
      <c r="AM191" s="1519"/>
      <c r="AN191" s="1519"/>
      <c r="AO191" s="1519"/>
      <c r="AP191" s="1519"/>
      <c r="AQ191" s="1519"/>
      <c r="AR191" s="1519"/>
      <c r="AS191" s="1519"/>
      <c r="AT191" s="1519"/>
      <c r="AU191" s="1520"/>
      <c r="AV191" s="1518">
        <v>4050</v>
      </c>
      <c r="AW191" s="1519"/>
      <c r="AX191" s="1519"/>
      <c r="AY191" s="1519"/>
      <c r="AZ191" s="1519"/>
      <c r="BA191" s="1519"/>
      <c r="BB191" s="1519"/>
      <c r="BC191" s="1519"/>
      <c r="BD191" s="1519"/>
      <c r="BE191" s="1519"/>
      <c r="BF191" s="1520"/>
      <c r="BG191" s="1518">
        <v>1520</v>
      </c>
      <c r="BH191" s="1519"/>
      <c r="BI191" s="1519"/>
      <c r="BJ191" s="1519"/>
      <c r="BK191" s="1519"/>
      <c r="BL191" s="1519"/>
      <c r="BM191" s="1519"/>
      <c r="BN191" s="1519"/>
      <c r="BO191" s="1519"/>
      <c r="BP191" s="1519"/>
      <c r="BQ191" s="1520"/>
      <c r="BR191" s="1518"/>
      <c r="BS191" s="1519"/>
      <c r="BT191" s="1519"/>
      <c r="BU191" s="1519"/>
      <c r="BV191" s="1519"/>
      <c r="BW191" s="1519"/>
      <c r="BX191" s="1519"/>
      <c r="BY191" s="1519"/>
      <c r="BZ191" s="1519"/>
      <c r="CA191" s="1519"/>
      <c r="CB191" s="1520"/>
      <c r="CC191" s="481">
        <f t="shared" si="7"/>
        <v>10520</v>
      </c>
      <c r="CD191" s="482"/>
      <c r="CE191" s="482"/>
      <c r="CF191" s="482"/>
      <c r="CG191" s="482"/>
      <c r="CH191" s="482"/>
      <c r="CI191" s="482"/>
      <c r="CJ191" s="482"/>
      <c r="CK191" s="482"/>
      <c r="CL191" s="482"/>
      <c r="CM191" s="483"/>
      <c r="CN191" s="1518">
        <v>460</v>
      </c>
      <c r="CO191" s="1519"/>
      <c r="CP191" s="1519"/>
      <c r="CQ191" s="1519"/>
      <c r="CR191" s="1519"/>
      <c r="CS191" s="1519"/>
      <c r="CT191" s="1519"/>
      <c r="CU191" s="1519"/>
      <c r="CV191" s="1519"/>
      <c r="CW191" s="1519"/>
      <c r="CX191" s="1520"/>
      <c r="CY191" s="1518">
        <v>18810</v>
      </c>
      <c r="CZ191" s="1519"/>
      <c r="DA191" s="1519"/>
      <c r="DB191" s="1519"/>
      <c r="DC191" s="1519"/>
      <c r="DD191" s="1519"/>
      <c r="DE191" s="1519"/>
      <c r="DF191" s="1519"/>
      <c r="DG191" s="1519"/>
      <c r="DH191" s="1520"/>
      <c r="DI191" s="481">
        <f t="shared" si="8"/>
        <v>129423</v>
      </c>
      <c r="DJ191" s="482"/>
      <c r="DK191" s="482"/>
      <c r="DL191" s="482"/>
      <c r="DM191" s="482"/>
      <c r="DN191" s="482"/>
      <c r="DO191" s="482"/>
      <c r="DP191" s="482"/>
      <c r="DQ191" s="482"/>
      <c r="DR191" s="482"/>
      <c r="DS191" s="482"/>
      <c r="DT191" s="482"/>
      <c r="DU191" s="482"/>
      <c r="DV191" s="545"/>
    </row>
    <row r="192" spans="1:126" ht="15" customHeight="1">
      <c r="A192" s="1537"/>
      <c r="B192" s="1549"/>
      <c r="C192" s="1549"/>
      <c r="D192" s="1549"/>
      <c r="E192" s="1549"/>
      <c r="F192" s="1539"/>
      <c r="G192" s="246" t="s">
        <v>378</v>
      </c>
      <c r="H192" s="246"/>
      <c r="I192" s="246"/>
      <c r="J192" s="246"/>
      <c r="K192" s="246"/>
      <c r="L192" s="246"/>
      <c r="M192" s="246"/>
      <c r="N192" s="246"/>
      <c r="O192" s="246"/>
      <c r="P192" s="246"/>
      <c r="Q192" s="246"/>
      <c r="R192" s="246"/>
      <c r="S192" s="246"/>
      <c r="T192" s="246"/>
      <c r="U192" s="246"/>
      <c r="V192" s="246"/>
      <c r="W192" s="246"/>
      <c r="X192" s="246"/>
      <c r="Y192" s="246"/>
      <c r="Z192" s="246"/>
      <c r="AA192" s="513"/>
      <c r="AB192" s="818">
        <v>1</v>
      </c>
      <c r="AC192" s="819"/>
      <c r="AD192" s="820"/>
      <c r="AE192" s="821">
        <v>0</v>
      </c>
      <c r="AF192" s="819"/>
      <c r="AG192" s="820"/>
      <c r="AH192" s="821">
        <v>5</v>
      </c>
      <c r="AI192" s="819"/>
      <c r="AJ192" s="822"/>
      <c r="AK192" s="481">
        <f>SUM(AK183:AU191)</f>
        <v>28050</v>
      </c>
      <c r="AL192" s="482"/>
      <c r="AM192" s="482"/>
      <c r="AN192" s="482"/>
      <c r="AO192" s="482"/>
      <c r="AP192" s="482"/>
      <c r="AQ192" s="482"/>
      <c r="AR192" s="482"/>
      <c r="AS192" s="482"/>
      <c r="AT192" s="482"/>
      <c r="AU192" s="483"/>
      <c r="AV192" s="481">
        <f>SUM(AV183:BF191)</f>
        <v>15300</v>
      </c>
      <c r="AW192" s="482"/>
      <c r="AX192" s="482"/>
      <c r="AY192" s="482"/>
      <c r="AZ192" s="482"/>
      <c r="BA192" s="482"/>
      <c r="BB192" s="482"/>
      <c r="BC192" s="482"/>
      <c r="BD192" s="482"/>
      <c r="BE192" s="482"/>
      <c r="BF192" s="483"/>
      <c r="BG192" s="481">
        <f>SUM(BG183:BQ191)</f>
        <v>6460</v>
      </c>
      <c r="BH192" s="482"/>
      <c r="BI192" s="482"/>
      <c r="BJ192" s="482"/>
      <c r="BK192" s="482"/>
      <c r="BL192" s="482"/>
      <c r="BM192" s="482"/>
      <c r="BN192" s="482"/>
      <c r="BO192" s="482"/>
      <c r="BP192" s="482"/>
      <c r="BQ192" s="483"/>
      <c r="BR192" s="481">
        <f>SUM(BR183:CB191)</f>
        <v>13950</v>
      </c>
      <c r="BS192" s="482"/>
      <c r="BT192" s="482"/>
      <c r="BU192" s="482"/>
      <c r="BV192" s="482"/>
      <c r="BW192" s="482"/>
      <c r="BX192" s="482"/>
      <c r="BY192" s="482"/>
      <c r="BZ192" s="482"/>
      <c r="CA192" s="482"/>
      <c r="CB192" s="483"/>
      <c r="CC192" s="481">
        <f>SUM(AK192:CB192)</f>
        <v>63760</v>
      </c>
      <c r="CD192" s="482"/>
      <c r="CE192" s="482"/>
      <c r="CF192" s="482"/>
      <c r="CG192" s="482"/>
      <c r="CH192" s="482"/>
      <c r="CI192" s="482"/>
      <c r="CJ192" s="482"/>
      <c r="CK192" s="482"/>
      <c r="CL192" s="482"/>
      <c r="CM192" s="483"/>
      <c r="CN192" s="481">
        <f>SUM(CN183:CX191)</f>
        <v>2070</v>
      </c>
      <c r="CO192" s="482"/>
      <c r="CP192" s="482"/>
      <c r="CQ192" s="482"/>
      <c r="CR192" s="482"/>
      <c r="CS192" s="482"/>
      <c r="CT192" s="482"/>
      <c r="CU192" s="482"/>
      <c r="CV192" s="482"/>
      <c r="CW192" s="482"/>
      <c r="CX192" s="483"/>
      <c r="CY192" s="481">
        <f>SUM(CY183:DH191)</f>
        <v>233640</v>
      </c>
      <c r="CZ192" s="482"/>
      <c r="DA192" s="482"/>
      <c r="DB192" s="482"/>
      <c r="DC192" s="482"/>
      <c r="DD192" s="482"/>
      <c r="DE192" s="482"/>
      <c r="DF192" s="482"/>
      <c r="DG192" s="482"/>
      <c r="DH192" s="483"/>
      <c r="DI192" s="481">
        <f t="shared" si="8"/>
        <v>851843</v>
      </c>
      <c r="DJ192" s="482"/>
      <c r="DK192" s="482"/>
      <c r="DL192" s="482"/>
      <c r="DM192" s="482"/>
      <c r="DN192" s="482"/>
      <c r="DO192" s="482"/>
      <c r="DP192" s="482"/>
      <c r="DQ192" s="482"/>
      <c r="DR192" s="482"/>
      <c r="DS192" s="482"/>
      <c r="DT192" s="482"/>
      <c r="DU192" s="482"/>
      <c r="DV192" s="545"/>
    </row>
    <row r="193" spans="1:126" ht="15" customHeight="1" thickBot="1">
      <c r="A193" s="1537"/>
      <c r="B193" s="1549"/>
      <c r="C193" s="1549"/>
      <c r="D193" s="1549"/>
      <c r="E193" s="1549"/>
      <c r="F193" s="1539"/>
      <c r="G193" s="246" t="s">
        <v>713</v>
      </c>
      <c r="H193" s="246"/>
      <c r="I193" s="246"/>
      <c r="J193" s="246"/>
      <c r="K193" s="246"/>
      <c r="L193" s="246"/>
      <c r="M193" s="246"/>
      <c r="N193" s="246"/>
      <c r="O193" s="246"/>
      <c r="P193" s="246"/>
      <c r="Q193" s="246"/>
      <c r="R193" s="246"/>
      <c r="S193" s="246"/>
      <c r="T193" s="246"/>
      <c r="U193" s="246"/>
      <c r="V193" s="246"/>
      <c r="W193" s="246"/>
      <c r="X193" s="246"/>
      <c r="Y193" s="246"/>
      <c r="Z193" s="246"/>
      <c r="AA193" s="513"/>
      <c r="AB193" s="848">
        <v>1</v>
      </c>
      <c r="AC193" s="844"/>
      <c r="AD193" s="846"/>
      <c r="AE193" s="843">
        <v>1</v>
      </c>
      <c r="AF193" s="844"/>
      <c r="AG193" s="846"/>
      <c r="AH193" s="843">
        <v>5</v>
      </c>
      <c r="AI193" s="844"/>
      <c r="AJ193" s="845"/>
      <c r="AK193" s="1472">
        <v>11880</v>
      </c>
      <c r="AL193" s="1566"/>
      <c r="AM193" s="1566"/>
      <c r="AN193" s="1566"/>
      <c r="AO193" s="1566"/>
      <c r="AP193" s="1566"/>
      <c r="AQ193" s="1566"/>
      <c r="AR193" s="1566"/>
      <c r="AS193" s="1566"/>
      <c r="AT193" s="1566"/>
      <c r="AU193" s="1567"/>
      <c r="AV193" s="1472">
        <v>11250</v>
      </c>
      <c r="AW193" s="1566"/>
      <c r="AX193" s="1566"/>
      <c r="AY193" s="1566"/>
      <c r="AZ193" s="1566"/>
      <c r="BA193" s="1566"/>
      <c r="BB193" s="1566"/>
      <c r="BC193" s="1566"/>
      <c r="BD193" s="1566"/>
      <c r="BE193" s="1566"/>
      <c r="BF193" s="1567"/>
      <c r="BG193" s="1472">
        <v>3040</v>
      </c>
      <c r="BH193" s="1566"/>
      <c r="BI193" s="1566"/>
      <c r="BJ193" s="1566"/>
      <c r="BK193" s="1566"/>
      <c r="BL193" s="1566"/>
      <c r="BM193" s="1566"/>
      <c r="BN193" s="1566"/>
      <c r="BO193" s="1566"/>
      <c r="BP193" s="1566"/>
      <c r="BQ193" s="1567"/>
      <c r="BR193" s="1472">
        <v>6300</v>
      </c>
      <c r="BS193" s="1566"/>
      <c r="BT193" s="1566"/>
      <c r="BU193" s="1566"/>
      <c r="BV193" s="1566"/>
      <c r="BW193" s="1566"/>
      <c r="BX193" s="1566"/>
      <c r="BY193" s="1566"/>
      <c r="BZ193" s="1566"/>
      <c r="CA193" s="1566"/>
      <c r="CB193" s="1567"/>
      <c r="CC193" s="484">
        <f>SUM(AK193:CB193)</f>
        <v>32470</v>
      </c>
      <c r="CD193" s="485"/>
      <c r="CE193" s="485"/>
      <c r="CF193" s="485"/>
      <c r="CG193" s="485"/>
      <c r="CH193" s="485"/>
      <c r="CI193" s="485"/>
      <c r="CJ193" s="485"/>
      <c r="CK193" s="485"/>
      <c r="CL193" s="485"/>
      <c r="CM193" s="486"/>
      <c r="CN193" s="1472">
        <v>690</v>
      </c>
      <c r="CO193" s="1566"/>
      <c r="CP193" s="1566"/>
      <c r="CQ193" s="1566"/>
      <c r="CR193" s="1566"/>
      <c r="CS193" s="1566"/>
      <c r="CT193" s="1566"/>
      <c r="CU193" s="1566"/>
      <c r="CV193" s="1566"/>
      <c r="CW193" s="1566"/>
      <c r="CX193" s="1567"/>
      <c r="CY193" s="1472">
        <v>60390</v>
      </c>
      <c r="CZ193" s="1566"/>
      <c r="DA193" s="1566"/>
      <c r="DB193" s="1566"/>
      <c r="DC193" s="1566"/>
      <c r="DD193" s="1566"/>
      <c r="DE193" s="1566"/>
      <c r="DF193" s="1566"/>
      <c r="DG193" s="1566"/>
      <c r="DH193" s="1567"/>
      <c r="DI193" s="484">
        <f t="shared" si="8"/>
        <v>317233</v>
      </c>
      <c r="DJ193" s="485"/>
      <c r="DK193" s="485"/>
      <c r="DL193" s="485"/>
      <c r="DM193" s="485"/>
      <c r="DN193" s="485"/>
      <c r="DO193" s="485"/>
      <c r="DP193" s="485"/>
      <c r="DQ193" s="485"/>
      <c r="DR193" s="485"/>
      <c r="DS193" s="485"/>
      <c r="DT193" s="485"/>
      <c r="DU193" s="485"/>
      <c r="DV193" s="574"/>
    </row>
    <row r="194" spans="1:126" ht="15" customHeight="1" thickBot="1">
      <c r="A194" s="1537"/>
      <c r="B194" s="1549"/>
      <c r="C194" s="1549"/>
      <c r="D194" s="1549"/>
      <c r="E194" s="1549"/>
      <c r="F194" s="1539"/>
      <c r="G194" s="731"/>
      <c r="H194" s="732"/>
      <c r="I194" s="732"/>
      <c r="J194" s="732"/>
      <c r="K194" s="732"/>
      <c r="L194" s="732"/>
      <c r="M194" s="732"/>
      <c r="N194" s="732"/>
      <c r="O194" s="732"/>
      <c r="P194" s="732"/>
      <c r="Q194" s="732"/>
      <c r="R194" s="732"/>
      <c r="S194" s="732"/>
      <c r="T194" s="732"/>
      <c r="U194" s="732"/>
      <c r="V194" s="732"/>
      <c r="W194" s="732"/>
      <c r="X194" s="732"/>
      <c r="Y194" s="732"/>
      <c r="Z194" s="732"/>
      <c r="AA194" s="732"/>
      <c r="AB194" s="869"/>
      <c r="AC194" s="869"/>
      <c r="AD194" s="869"/>
      <c r="AE194" s="869"/>
      <c r="AF194" s="869"/>
      <c r="AG194" s="869"/>
      <c r="AH194" s="869"/>
      <c r="AI194" s="869"/>
      <c r="AJ194" s="869"/>
      <c r="DA194" s="16"/>
      <c r="DF194" s="16"/>
    </row>
    <row r="195" spans="1:126" ht="15" customHeight="1">
      <c r="A195" s="1537"/>
      <c r="B195" s="1549"/>
      <c r="C195" s="1549"/>
      <c r="D195" s="1549"/>
      <c r="E195" s="1549"/>
      <c r="F195" s="1539"/>
      <c r="G195" s="246" t="s">
        <v>11</v>
      </c>
      <c r="H195" s="246"/>
      <c r="I195" s="246"/>
      <c r="J195" s="246"/>
      <c r="K195" s="246"/>
      <c r="L195" s="246"/>
      <c r="M195" s="246"/>
      <c r="N195" s="246"/>
      <c r="O195" s="246"/>
      <c r="P195" s="246"/>
      <c r="Q195" s="246"/>
      <c r="R195" s="246"/>
      <c r="S195" s="246"/>
      <c r="T195" s="246"/>
      <c r="U195" s="246"/>
      <c r="V195" s="246"/>
      <c r="W195" s="246"/>
      <c r="X195" s="246"/>
      <c r="Y195" s="246"/>
      <c r="Z195" s="246"/>
      <c r="AA195" s="513"/>
      <c r="AB195" s="840">
        <v>1</v>
      </c>
      <c r="AC195" s="841"/>
      <c r="AD195" s="842"/>
      <c r="AE195" s="849">
        <v>2</v>
      </c>
      <c r="AF195" s="841"/>
      <c r="AG195" s="842"/>
      <c r="AH195" s="849">
        <v>5</v>
      </c>
      <c r="AI195" s="841"/>
      <c r="AJ195" s="850"/>
      <c r="AK195" s="487">
        <f>SUM(AK183:AU185)</f>
        <v>13860</v>
      </c>
      <c r="AL195" s="488"/>
      <c r="AM195" s="488"/>
      <c r="AN195" s="488"/>
      <c r="AO195" s="488"/>
      <c r="AP195" s="488"/>
      <c r="AQ195" s="488"/>
      <c r="AR195" s="488"/>
      <c r="AS195" s="488"/>
      <c r="AT195" s="488"/>
      <c r="AU195" s="489"/>
      <c r="AV195" s="487">
        <f>SUM(AV183:BF185)</f>
        <v>5850</v>
      </c>
      <c r="AW195" s="488"/>
      <c r="AX195" s="488"/>
      <c r="AY195" s="488"/>
      <c r="AZ195" s="488"/>
      <c r="BA195" s="488"/>
      <c r="BB195" s="488"/>
      <c r="BC195" s="488"/>
      <c r="BD195" s="488"/>
      <c r="BE195" s="488"/>
      <c r="BF195" s="489"/>
      <c r="BG195" s="487">
        <f>SUM(BG183:BQ185)</f>
        <v>3800</v>
      </c>
      <c r="BH195" s="488"/>
      <c r="BI195" s="488"/>
      <c r="BJ195" s="488"/>
      <c r="BK195" s="488"/>
      <c r="BL195" s="488"/>
      <c r="BM195" s="488"/>
      <c r="BN195" s="488"/>
      <c r="BO195" s="488"/>
      <c r="BP195" s="488"/>
      <c r="BQ195" s="489"/>
      <c r="BR195" s="487">
        <f>SUM(BR183:CB185)</f>
        <v>9450</v>
      </c>
      <c r="BS195" s="488"/>
      <c r="BT195" s="488"/>
      <c r="BU195" s="488"/>
      <c r="BV195" s="488"/>
      <c r="BW195" s="488"/>
      <c r="BX195" s="488"/>
      <c r="BY195" s="488"/>
      <c r="BZ195" s="488"/>
      <c r="CA195" s="488"/>
      <c r="CB195" s="489"/>
      <c r="CC195" s="487">
        <f>SUM(AK195:CB195)</f>
        <v>32960</v>
      </c>
      <c r="CD195" s="488"/>
      <c r="CE195" s="488"/>
      <c r="CF195" s="488"/>
      <c r="CG195" s="488"/>
      <c r="CH195" s="488"/>
      <c r="CI195" s="488"/>
      <c r="CJ195" s="488"/>
      <c r="CK195" s="488"/>
      <c r="CL195" s="488"/>
      <c r="CM195" s="489"/>
      <c r="CN195" s="487">
        <f>SUM(CN183:CX185)</f>
        <v>1150</v>
      </c>
      <c r="CO195" s="488"/>
      <c r="CP195" s="488"/>
      <c r="CQ195" s="488"/>
      <c r="CR195" s="488"/>
      <c r="CS195" s="488"/>
      <c r="CT195" s="488"/>
      <c r="CU195" s="488"/>
      <c r="CV195" s="488"/>
      <c r="CW195" s="488"/>
      <c r="CX195" s="488"/>
      <c r="CY195" s="487">
        <f>SUM(CY183:DH185)</f>
        <v>158730</v>
      </c>
      <c r="CZ195" s="488"/>
      <c r="DA195" s="488"/>
      <c r="DB195" s="488"/>
      <c r="DC195" s="488"/>
      <c r="DD195" s="488"/>
      <c r="DE195" s="488"/>
      <c r="DF195" s="488"/>
      <c r="DG195" s="488"/>
      <c r="DH195" s="489"/>
      <c r="DI195" s="487">
        <f>SUM(AK127:CL127,DE127,AY161,BF161:BS161,CJ161,CR161,CC195,CN195:DH195)</f>
        <v>446586</v>
      </c>
      <c r="DJ195" s="488"/>
      <c r="DK195" s="488"/>
      <c r="DL195" s="488"/>
      <c r="DM195" s="488"/>
      <c r="DN195" s="488"/>
      <c r="DO195" s="488"/>
      <c r="DP195" s="488"/>
      <c r="DQ195" s="488"/>
      <c r="DR195" s="488"/>
      <c r="DS195" s="488"/>
      <c r="DT195" s="488"/>
      <c r="DU195" s="488"/>
      <c r="DV195" s="577"/>
    </row>
    <row r="196" spans="1:126" ht="15" customHeight="1">
      <c r="A196" s="1537"/>
      <c r="B196" s="1549"/>
      <c r="C196" s="1549"/>
      <c r="D196" s="1549"/>
      <c r="E196" s="1549"/>
      <c r="F196" s="1539"/>
      <c r="G196" s="246" t="s">
        <v>12</v>
      </c>
      <c r="H196" s="246"/>
      <c r="I196" s="246"/>
      <c r="J196" s="246"/>
      <c r="K196" s="246"/>
      <c r="L196" s="246"/>
      <c r="M196" s="246"/>
      <c r="N196" s="246"/>
      <c r="O196" s="246"/>
      <c r="P196" s="246"/>
      <c r="Q196" s="246"/>
      <c r="R196" s="246"/>
      <c r="S196" s="246"/>
      <c r="T196" s="246"/>
      <c r="U196" s="246"/>
      <c r="V196" s="246"/>
      <c r="W196" s="246"/>
      <c r="X196" s="246"/>
      <c r="Y196" s="246"/>
      <c r="Z196" s="246"/>
      <c r="AA196" s="513"/>
      <c r="AB196" s="818">
        <v>1</v>
      </c>
      <c r="AC196" s="819"/>
      <c r="AD196" s="820"/>
      <c r="AE196" s="821">
        <v>3</v>
      </c>
      <c r="AF196" s="819"/>
      <c r="AG196" s="820"/>
      <c r="AH196" s="821">
        <v>5</v>
      </c>
      <c r="AI196" s="819"/>
      <c r="AJ196" s="822"/>
      <c r="AK196" s="481">
        <f>SUM(AK186:AU189)</f>
        <v>7590</v>
      </c>
      <c r="AL196" s="482"/>
      <c r="AM196" s="482"/>
      <c r="AN196" s="482"/>
      <c r="AO196" s="482"/>
      <c r="AP196" s="482"/>
      <c r="AQ196" s="482"/>
      <c r="AR196" s="482"/>
      <c r="AS196" s="482"/>
      <c r="AT196" s="482"/>
      <c r="AU196" s="483"/>
      <c r="AV196" s="481">
        <f>SUM(AV186:BF189)</f>
        <v>4500</v>
      </c>
      <c r="AW196" s="482"/>
      <c r="AX196" s="482"/>
      <c r="AY196" s="482"/>
      <c r="AZ196" s="482"/>
      <c r="BA196" s="482"/>
      <c r="BB196" s="482"/>
      <c r="BC196" s="482"/>
      <c r="BD196" s="482"/>
      <c r="BE196" s="482"/>
      <c r="BF196" s="483"/>
      <c r="BG196" s="481">
        <f>SUM(BG186:BQ189)</f>
        <v>1140</v>
      </c>
      <c r="BH196" s="482"/>
      <c r="BI196" s="482"/>
      <c r="BJ196" s="482"/>
      <c r="BK196" s="482"/>
      <c r="BL196" s="482"/>
      <c r="BM196" s="482"/>
      <c r="BN196" s="482"/>
      <c r="BO196" s="482"/>
      <c r="BP196" s="482"/>
      <c r="BQ196" s="483"/>
      <c r="BR196" s="481">
        <f>SUM(BR186:CB189)</f>
        <v>4500</v>
      </c>
      <c r="BS196" s="482"/>
      <c r="BT196" s="482"/>
      <c r="BU196" s="482"/>
      <c r="BV196" s="482"/>
      <c r="BW196" s="482"/>
      <c r="BX196" s="482"/>
      <c r="BY196" s="482"/>
      <c r="BZ196" s="482"/>
      <c r="CA196" s="482"/>
      <c r="CB196" s="483"/>
      <c r="CC196" s="481">
        <f>SUM(AK196:CB196)</f>
        <v>17730</v>
      </c>
      <c r="CD196" s="482"/>
      <c r="CE196" s="482"/>
      <c r="CF196" s="482"/>
      <c r="CG196" s="482"/>
      <c r="CH196" s="482"/>
      <c r="CI196" s="482"/>
      <c r="CJ196" s="482"/>
      <c r="CK196" s="482"/>
      <c r="CL196" s="482"/>
      <c r="CM196" s="483"/>
      <c r="CN196" s="481">
        <f>SUM(CN186:CX189)</f>
        <v>230</v>
      </c>
      <c r="CO196" s="482"/>
      <c r="CP196" s="482"/>
      <c r="CQ196" s="482"/>
      <c r="CR196" s="482"/>
      <c r="CS196" s="482"/>
      <c r="CT196" s="482"/>
      <c r="CU196" s="482"/>
      <c r="CV196" s="482"/>
      <c r="CW196" s="482"/>
      <c r="CX196" s="482"/>
      <c r="CY196" s="481">
        <f>SUM(CY186:DH189)</f>
        <v>47520</v>
      </c>
      <c r="CZ196" s="482"/>
      <c r="DA196" s="482"/>
      <c r="DB196" s="482"/>
      <c r="DC196" s="482"/>
      <c r="DD196" s="482"/>
      <c r="DE196" s="482"/>
      <c r="DF196" s="482"/>
      <c r="DG196" s="482"/>
      <c r="DH196" s="483"/>
      <c r="DI196" s="481">
        <f>SUM(AK128:CL128,DE128,AY162,BF162:BS162,CJ162,CR162,CC196,CN196:DH196)</f>
        <v>221509</v>
      </c>
      <c r="DJ196" s="482"/>
      <c r="DK196" s="482"/>
      <c r="DL196" s="482"/>
      <c r="DM196" s="482"/>
      <c r="DN196" s="482"/>
      <c r="DO196" s="482"/>
      <c r="DP196" s="482"/>
      <c r="DQ196" s="482"/>
      <c r="DR196" s="482"/>
      <c r="DS196" s="482"/>
      <c r="DT196" s="482"/>
      <c r="DU196" s="482"/>
      <c r="DV196" s="545"/>
    </row>
    <row r="197" spans="1:126" ht="15" customHeight="1">
      <c r="A197" s="1537"/>
      <c r="B197" s="1549"/>
      <c r="C197" s="1549"/>
      <c r="D197" s="1549"/>
      <c r="E197" s="1549"/>
      <c r="F197" s="1539"/>
      <c r="G197" s="245" t="s">
        <v>9</v>
      </c>
      <c r="H197" s="246"/>
      <c r="I197" s="246"/>
      <c r="J197" s="246"/>
      <c r="K197" s="246"/>
      <c r="L197" s="246"/>
      <c r="M197" s="246"/>
      <c r="N197" s="246"/>
      <c r="O197" s="246"/>
      <c r="P197" s="246"/>
      <c r="Q197" s="246"/>
      <c r="R197" s="246"/>
      <c r="S197" s="246"/>
      <c r="T197" s="246"/>
      <c r="U197" s="246"/>
      <c r="V197" s="246"/>
      <c r="W197" s="246"/>
      <c r="X197" s="246"/>
      <c r="Y197" s="246"/>
      <c r="Z197" s="246"/>
      <c r="AA197" s="513"/>
      <c r="AB197" s="818">
        <v>1</v>
      </c>
      <c r="AC197" s="819"/>
      <c r="AD197" s="820"/>
      <c r="AE197" s="821">
        <v>4</v>
      </c>
      <c r="AF197" s="819"/>
      <c r="AG197" s="820"/>
      <c r="AH197" s="821">
        <v>5</v>
      </c>
      <c r="AI197" s="819"/>
      <c r="AJ197" s="822"/>
      <c r="AK197" s="481">
        <f>AK190</f>
        <v>1650</v>
      </c>
      <c r="AL197" s="482"/>
      <c r="AM197" s="482"/>
      <c r="AN197" s="482"/>
      <c r="AO197" s="482"/>
      <c r="AP197" s="482"/>
      <c r="AQ197" s="482"/>
      <c r="AR197" s="482"/>
      <c r="AS197" s="482"/>
      <c r="AT197" s="482"/>
      <c r="AU197" s="483"/>
      <c r="AV197" s="481">
        <f>AV190</f>
        <v>900</v>
      </c>
      <c r="AW197" s="482"/>
      <c r="AX197" s="482"/>
      <c r="AY197" s="482"/>
      <c r="AZ197" s="482"/>
      <c r="BA197" s="482"/>
      <c r="BB197" s="482"/>
      <c r="BC197" s="482"/>
      <c r="BD197" s="482"/>
      <c r="BE197" s="482"/>
      <c r="BF197" s="483"/>
      <c r="BG197" s="481">
        <f>BG190</f>
        <v>0</v>
      </c>
      <c r="BH197" s="482"/>
      <c r="BI197" s="482"/>
      <c r="BJ197" s="482"/>
      <c r="BK197" s="482"/>
      <c r="BL197" s="482"/>
      <c r="BM197" s="482"/>
      <c r="BN197" s="482"/>
      <c r="BO197" s="482"/>
      <c r="BP197" s="482"/>
      <c r="BQ197" s="483"/>
      <c r="BR197" s="481">
        <f>BR190</f>
        <v>0</v>
      </c>
      <c r="BS197" s="482"/>
      <c r="BT197" s="482"/>
      <c r="BU197" s="482"/>
      <c r="BV197" s="482"/>
      <c r="BW197" s="482"/>
      <c r="BX197" s="482"/>
      <c r="BY197" s="482"/>
      <c r="BZ197" s="482"/>
      <c r="CA197" s="482"/>
      <c r="CB197" s="483"/>
      <c r="CC197" s="481">
        <f>SUM(AK197:CB197)</f>
        <v>2550</v>
      </c>
      <c r="CD197" s="482"/>
      <c r="CE197" s="482"/>
      <c r="CF197" s="482"/>
      <c r="CG197" s="482"/>
      <c r="CH197" s="482"/>
      <c r="CI197" s="482"/>
      <c r="CJ197" s="482"/>
      <c r="CK197" s="482"/>
      <c r="CL197" s="482"/>
      <c r="CM197" s="483"/>
      <c r="CN197" s="481">
        <f>CN190</f>
        <v>230</v>
      </c>
      <c r="CO197" s="482"/>
      <c r="CP197" s="482"/>
      <c r="CQ197" s="482"/>
      <c r="CR197" s="482"/>
      <c r="CS197" s="482"/>
      <c r="CT197" s="482"/>
      <c r="CU197" s="482"/>
      <c r="CV197" s="482"/>
      <c r="CW197" s="482"/>
      <c r="CX197" s="482"/>
      <c r="CY197" s="481">
        <f>CY190</f>
        <v>8580</v>
      </c>
      <c r="CZ197" s="482"/>
      <c r="DA197" s="482"/>
      <c r="DB197" s="482"/>
      <c r="DC197" s="482"/>
      <c r="DD197" s="482"/>
      <c r="DE197" s="482"/>
      <c r="DF197" s="482"/>
      <c r="DG197" s="482"/>
      <c r="DH197" s="483"/>
      <c r="DI197" s="481">
        <f>SUM(AK129:CL129,DE129,AY163,BF163:BS163,CJ163,CR163,CC197,CN197:DH197)</f>
        <v>54325</v>
      </c>
      <c r="DJ197" s="482"/>
      <c r="DK197" s="482"/>
      <c r="DL197" s="482"/>
      <c r="DM197" s="482"/>
      <c r="DN197" s="482"/>
      <c r="DO197" s="482"/>
      <c r="DP197" s="482"/>
      <c r="DQ197" s="482"/>
      <c r="DR197" s="482"/>
      <c r="DS197" s="482"/>
      <c r="DT197" s="482"/>
      <c r="DU197" s="482"/>
      <c r="DV197" s="545"/>
    </row>
    <row r="198" spans="1:126" ht="15" customHeight="1" thickBot="1">
      <c r="A198" s="1540"/>
      <c r="B198" s="1541"/>
      <c r="C198" s="1541"/>
      <c r="D198" s="1541"/>
      <c r="E198" s="1541"/>
      <c r="F198" s="1542"/>
      <c r="G198" s="245" t="s">
        <v>10</v>
      </c>
      <c r="H198" s="246"/>
      <c r="I198" s="246"/>
      <c r="J198" s="246"/>
      <c r="K198" s="246"/>
      <c r="L198" s="246"/>
      <c r="M198" s="246"/>
      <c r="N198" s="246"/>
      <c r="O198" s="246"/>
      <c r="P198" s="246"/>
      <c r="Q198" s="246"/>
      <c r="R198" s="246"/>
      <c r="S198" s="246"/>
      <c r="T198" s="246"/>
      <c r="U198" s="246"/>
      <c r="V198" s="246"/>
      <c r="W198" s="246"/>
      <c r="X198" s="246"/>
      <c r="Y198" s="246"/>
      <c r="Z198" s="246"/>
      <c r="AA198" s="513"/>
      <c r="AB198" s="848">
        <v>1</v>
      </c>
      <c r="AC198" s="844"/>
      <c r="AD198" s="846"/>
      <c r="AE198" s="843">
        <v>5</v>
      </c>
      <c r="AF198" s="844"/>
      <c r="AG198" s="846"/>
      <c r="AH198" s="843">
        <v>5</v>
      </c>
      <c r="AI198" s="844"/>
      <c r="AJ198" s="845"/>
      <c r="AK198" s="484">
        <f>AK191</f>
        <v>4950</v>
      </c>
      <c r="AL198" s="485"/>
      <c r="AM198" s="485"/>
      <c r="AN198" s="485"/>
      <c r="AO198" s="485"/>
      <c r="AP198" s="485"/>
      <c r="AQ198" s="485"/>
      <c r="AR198" s="485"/>
      <c r="AS198" s="485"/>
      <c r="AT198" s="485"/>
      <c r="AU198" s="486"/>
      <c r="AV198" s="484">
        <f>AV191</f>
        <v>4050</v>
      </c>
      <c r="AW198" s="485"/>
      <c r="AX198" s="485"/>
      <c r="AY198" s="485"/>
      <c r="AZ198" s="485"/>
      <c r="BA198" s="485"/>
      <c r="BB198" s="485"/>
      <c r="BC198" s="485"/>
      <c r="BD198" s="485"/>
      <c r="BE198" s="485"/>
      <c r="BF198" s="486"/>
      <c r="BG198" s="484">
        <f>BG191</f>
        <v>1520</v>
      </c>
      <c r="BH198" s="485"/>
      <c r="BI198" s="485"/>
      <c r="BJ198" s="485"/>
      <c r="BK198" s="485"/>
      <c r="BL198" s="485"/>
      <c r="BM198" s="485"/>
      <c r="BN198" s="485"/>
      <c r="BO198" s="485"/>
      <c r="BP198" s="485"/>
      <c r="BQ198" s="486"/>
      <c r="BR198" s="484">
        <f>BR191</f>
        <v>0</v>
      </c>
      <c r="BS198" s="485"/>
      <c r="BT198" s="485"/>
      <c r="BU198" s="485"/>
      <c r="BV198" s="485"/>
      <c r="BW198" s="485"/>
      <c r="BX198" s="485"/>
      <c r="BY198" s="485"/>
      <c r="BZ198" s="485"/>
      <c r="CA198" s="485"/>
      <c r="CB198" s="486"/>
      <c r="CC198" s="484">
        <f>SUM(AK198:CB198)</f>
        <v>10520</v>
      </c>
      <c r="CD198" s="485"/>
      <c r="CE198" s="485"/>
      <c r="CF198" s="485"/>
      <c r="CG198" s="485"/>
      <c r="CH198" s="485"/>
      <c r="CI198" s="485"/>
      <c r="CJ198" s="485"/>
      <c r="CK198" s="485"/>
      <c r="CL198" s="485"/>
      <c r="CM198" s="486"/>
      <c r="CN198" s="484">
        <f>CN191</f>
        <v>460</v>
      </c>
      <c r="CO198" s="485"/>
      <c r="CP198" s="485"/>
      <c r="CQ198" s="485"/>
      <c r="CR198" s="485"/>
      <c r="CS198" s="485"/>
      <c r="CT198" s="485"/>
      <c r="CU198" s="485"/>
      <c r="CV198" s="485"/>
      <c r="CW198" s="485"/>
      <c r="CX198" s="485"/>
      <c r="CY198" s="484">
        <f>CY191</f>
        <v>18810</v>
      </c>
      <c r="CZ198" s="485"/>
      <c r="DA198" s="485"/>
      <c r="DB198" s="485"/>
      <c r="DC198" s="485"/>
      <c r="DD198" s="485"/>
      <c r="DE198" s="485"/>
      <c r="DF198" s="485"/>
      <c r="DG198" s="485"/>
      <c r="DH198" s="486"/>
      <c r="DI198" s="484">
        <f>SUM(AK130:CL130,DE130,AY164,BF164:BS164,CJ164,CR164,CC198,CN198:DH198)</f>
        <v>129423</v>
      </c>
      <c r="DJ198" s="485"/>
      <c r="DK198" s="485"/>
      <c r="DL198" s="485"/>
      <c r="DM198" s="485"/>
      <c r="DN198" s="485"/>
      <c r="DO198" s="485"/>
      <c r="DP198" s="485"/>
      <c r="DQ198" s="485"/>
      <c r="DR198" s="485"/>
      <c r="DS198" s="485"/>
      <c r="DT198" s="485"/>
      <c r="DU198" s="485"/>
      <c r="DV198" s="574"/>
    </row>
    <row r="199" spans="1:126" ht="12.75" customHeight="1" thickBot="1">
      <c r="M199" s="16"/>
      <c r="R199" s="16"/>
      <c r="U199" s="17"/>
      <c r="V199" s="17"/>
      <c r="W199" s="17"/>
      <c r="DA199" s="16"/>
      <c r="DF199" s="16"/>
    </row>
    <row r="200" spans="1:126" ht="15" customHeight="1">
      <c r="A200" s="433" t="s">
        <v>14</v>
      </c>
      <c r="B200" s="1535"/>
      <c r="C200" s="1535"/>
      <c r="D200" s="434" t="s">
        <v>15</v>
      </c>
      <c r="E200" s="434"/>
      <c r="F200" s="435"/>
      <c r="G200" s="245" t="s">
        <v>858</v>
      </c>
      <c r="H200" s="246"/>
      <c r="I200" s="246"/>
      <c r="J200" s="246"/>
      <c r="K200" s="246"/>
      <c r="L200" s="246"/>
      <c r="M200" s="246"/>
      <c r="N200" s="246"/>
      <c r="O200" s="246"/>
      <c r="P200" s="246"/>
      <c r="Q200" s="246"/>
      <c r="R200" s="246"/>
      <c r="S200" s="246"/>
      <c r="T200" s="246"/>
      <c r="U200" s="246"/>
      <c r="V200" s="246"/>
      <c r="W200" s="246"/>
      <c r="X200" s="246"/>
      <c r="Y200" s="246"/>
      <c r="Z200" s="246"/>
      <c r="AA200" s="513"/>
      <c r="AB200" s="840">
        <v>1</v>
      </c>
      <c r="AC200" s="841"/>
      <c r="AD200" s="842"/>
      <c r="AE200" s="849">
        <v>6</v>
      </c>
      <c r="AF200" s="841"/>
      <c r="AG200" s="842"/>
      <c r="AH200" s="849">
        <v>5</v>
      </c>
      <c r="AI200" s="841"/>
      <c r="AJ200" s="841"/>
      <c r="AK200" s="1505">
        <v>21450</v>
      </c>
      <c r="AL200" s="1506"/>
      <c r="AM200" s="1506"/>
      <c r="AN200" s="1506"/>
      <c r="AO200" s="1506"/>
      <c r="AP200" s="1506"/>
      <c r="AQ200" s="1506"/>
      <c r="AR200" s="1506"/>
      <c r="AS200" s="1506"/>
      <c r="AT200" s="1506"/>
      <c r="AU200" s="1507"/>
      <c r="AV200" s="1505">
        <v>10350</v>
      </c>
      <c r="AW200" s="1506"/>
      <c r="AX200" s="1506"/>
      <c r="AY200" s="1506"/>
      <c r="AZ200" s="1506"/>
      <c r="BA200" s="1506"/>
      <c r="BB200" s="1506"/>
      <c r="BC200" s="1506"/>
      <c r="BD200" s="1506"/>
      <c r="BE200" s="1506"/>
      <c r="BF200" s="1507"/>
      <c r="BG200" s="1505">
        <v>4940</v>
      </c>
      <c r="BH200" s="1506"/>
      <c r="BI200" s="1506"/>
      <c r="BJ200" s="1506"/>
      <c r="BK200" s="1506"/>
      <c r="BL200" s="1506"/>
      <c r="BM200" s="1506"/>
      <c r="BN200" s="1506"/>
      <c r="BO200" s="1506"/>
      <c r="BP200" s="1506"/>
      <c r="BQ200" s="1507"/>
      <c r="BR200" s="1505">
        <v>13950</v>
      </c>
      <c r="BS200" s="1506"/>
      <c r="BT200" s="1506"/>
      <c r="BU200" s="1506"/>
      <c r="BV200" s="1506"/>
      <c r="BW200" s="1506"/>
      <c r="BX200" s="1506"/>
      <c r="BY200" s="1506"/>
      <c r="BZ200" s="1506"/>
      <c r="CA200" s="1506"/>
      <c r="CB200" s="1507"/>
      <c r="CC200" s="487">
        <f>SUM(AK200:CB200)</f>
        <v>50690</v>
      </c>
      <c r="CD200" s="488"/>
      <c r="CE200" s="488"/>
      <c r="CF200" s="488"/>
      <c r="CG200" s="488"/>
      <c r="CH200" s="488"/>
      <c r="CI200" s="488"/>
      <c r="CJ200" s="488"/>
      <c r="CK200" s="488"/>
      <c r="CL200" s="488"/>
      <c r="CM200" s="489"/>
      <c r="CN200" s="1505">
        <v>1380</v>
      </c>
      <c r="CO200" s="1506"/>
      <c r="CP200" s="1506"/>
      <c r="CQ200" s="1506"/>
      <c r="CR200" s="1506"/>
      <c r="CS200" s="1506"/>
      <c r="CT200" s="1506"/>
      <c r="CU200" s="1506"/>
      <c r="CV200" s="1506"/>
      <c r="CW200" s="1506"/>
      <c r="CX200" s="1506"/>
      <c r="CY200" s="1505">
        <v>206250</v>
      </c>
      <c r="CZ200" s="1506"/>
      <c r="DA200" s="1506"/>
      <c r="DB200" s="1506"/>
      <c r="DC200" s="1506"/>
      <c r="DD200" s="1506"/>
      <c r="DE200" s="1506"/>
      <c r="DF200" s="1506"/>
      <c r="DG200" s="1506"/>
      <c r="DH200" s="1507"/>
      <c r="DI200" s="487">
        <f>SUM(AK132:CL132,DE132,AY166,BF166:BS166,CJ166,CR166,CC200,CN200:DH200)</f>
        <v>668095</v>
      </c>
      <c r="DJ200" s="488"/>
      <c r="DK200" s="488"/>
      <c r="DL200" s="488"/>
      <c r="DM200" s="488"/>
      <c r="DN200" s="488"/>
      <c r="DO200" s="488"/>
      <c r="DP200" s="488"/>
      <c r="DQ200" s="488"/>
      <c r="DR200" s="488"/>
      <c r="DS200" s="488"/>
      <c r="DT200" s="488"/>
      <c r="DU200" s="488"/>
      <c r="DV200" s="577"/>
    </row>
    <row r="201" spans="1:126" ht="15" customHeight="1">
      <c r="A201" s="548"/>
      <c r="B201" s="1549"/>
      <c r="C201" s="1549"/>
      <c r="D201" s="551"/>
      <c r="E201" s="551"/>
      <c r="F201" s="552"/>
      <c r="G201" s="505" t="s">
        <v>317</v>
      </c>
      <c r="H201" s="506"/>
      <c r="I201" s="506"/>
      <c r="J201" s="506"/>
      <c r="K201" s="506"/>
      <c r="L201" s="506"/>
      <c r="M201" s="506"/>
      <c r="N201" s="506"/>
      <c r="O201" s="506"/>
      <c r="P201" s="506"/>
      <c r="Q201" s="506"/>
      <c r="R201" s="506"/>
      <c r="S201" s="506"/>
      <c r="T201" s="506"/>
      <c r="U201" s="506"/>
      <c r="V201" s="506"/>
      <c r="W201" s="506"/>
      <c r="X201" s="506"/>
      <c r="Y201" s="506"/>
      <c r="Z201" s="506"/>
      <c r="AA201" s="507"/>
      <c r="AB201" s="818">
        <v>1</v>
      </c>
      <c r="AC201" s="819"/>
      <c r="AD201" s="820"/>
      <c r="AE201" s="821">
        <v>7</v>
      </c>
      <c r="AF201" s="819"/>
      <c r="AG201" s="820"/>
      <c r="AH201" s="821">
        <v>5</v>
      </c>
      <c r="AI201" s="819"/>
      <c r="AJ201" s="819"/>
      <c r="AK201" s="1518">
        <v>1650</v>
      </c>
      <c r="AL201" s="1519"/>
      <c r="AM201" s="1519"/>
      <c r="AN201" s="1519"/>
      <c r="AO201" s="1519"/>
      <c r="AP201" s="1519"/>
      <c r="AQ201" s="1519"/>
      <c r="AR201" s="1519"/>
      <c r="AS201" s="1519"/>
      <c r="AT201" s="1519"/>
      <c r="AU201" s="1520"/>
      <c r="AV201" s="1518">
        <v>900</v>
      </c>
      <c r="AW201" s="1519"/>
      <c r="AX201" s="1519"/>
      <c r="AY201" s="1519"/>
      <c r="AZ201" s="1519"/>
      <c r="BA201" s="1519"/>
      <c r="BB201" s="1519"/>
      <c r="BC201" s="1519"/>
      <c r="BD201" s="1519"/>
      <c r="BE201" s="1519"/>
      <c r="BF201" s="1520"/>
      <c r="BG201" s="1518"/>
      <c r="BH201" s="1519"/>
      <c r="BI201" s="1519"/>
      <c r="BJ201" s="1519"/>
      <c r="BK201" s="1519"/>
      <c r="BL201" s="1519"/>
      <c r="BM201" s="1519"/>
      <c r="BN201" s="1519"/>
      <c r="BO201" s="1519"/>
      <c r="BP201" s="1519"/>
      <c r="BQ201" s="1520"/>
      <c r="BR201" s="1518"/>
      <c r="BS201" s="1519"/>
      <c r="BT201" s="1519"/>
      <c r="BU201" s="1519"/>
      <c r="BV201" s="1519"/>
      <c r="BW201" s="1519"/>
      <c r="BX201" s="1519"/>
      <c r="BY201" s="1519"/>
      <c r="BZ201" s="1519"/>
      <c r="CA201" s="1519"/>
      <c r="CB201" s="1520"/>
      <c r="CC201" s="481">
        <f>SUM(AK201:CB201)</f>
        <v>2550</v>
      </c>
      <c r="CD201" s="482"/>
      <c r="CE201" s="482"/>
      <c r="CF201" s="482"/>
      <c r="CG201" s="482"/>
      <c r="CH201" s="482"/>
      <c r="CI201" s="482"/>
      <c r="CJ201" s="482"/>
      <c r="CK201" s="482"/>
      <c r="CL201" s="482"/>
      <c r="CM201" s="483"/>
      <c r="CN201" s="1518">
        <v>230</v>
      </c>
      <c r="CO201" s="1519"/>
      <c r="CP201" s="1519"/>
      <c r="CQ201" s="1519"/>
      <c r="CR201" s="1519"/>
      <c r="CS201" s="1519"/>
      <c r="CT201" s="1519"/>
      <c r="CU201" s="1519"/>
      <c r="CV201" s="1519"/>
      <c r="CW201" s="1519"/>
      <c r="CX201" s="1519"/>
      <c r="CY201" s="1518">
        <v>8580</v>
      </c>
      <c r="CZ201" s="1519"/>
      <c r="DA201" s="1519"/>
      <c r="DB201" s="1519"/>
      <c r="DC201" s="1519"/>
      <c r="DD201" s="1519"/>
      <c r="DE201" s="1519"/>
      <c r="DF201" s="1519"/>
      <c r="DG201" s="1519"/>
      <c r="DH201" s="1520"/>
      <c r="DI201" s="481">
        <f>SUM(AK133:CL133,DE133,AY167,BF167:BS167,CJ167,CR167,CC201,CN201:DH201)</f>
        <v>54325</v>
      </c>
      <c r="DJ201" s="482"/>
      <c r="DK201" s="482"/>
      <c r="DL201" s="482"/>
      <c r="DM201" s="482"/>
      <c r="DN201" s="482"/>
      <c r="DO201" s="482"/>
      <c r="DP201" s="482"/>
      <c r="DQ201" s="482"/>
      <c r="DR201" s="482"/>
      <c r="DS201" s="482"/>
      <c r="DT201" s="482"/>
      <c r="DU201" s="482"/>
      <c r="DV201" s="545"/>
    </row>
    <row r="202" spans="1:126" ht="15" customHeight="1">
      <c r="A202" s="1537"/>
      <c r="B202" s="1549"/>
      <c r="C202" s="1549"/>
      <c r="D202" s="551"/>
      <c r="E202" s="551"/>
      <c r="F202" s="552"/>
      <c r="G202" s="731" t="s">
        <v>333</v>
      </c>
      <c r="H202" s="732"/>
      <c r="I202" s="732"/>
      <c r="J202" s="732"/>
      <c r="K202" s="732"/>
      <c r="L202" s="732"/>
      <c r="M202" s="732"/>
      <c r="N202" s="732"/>
      <c r="O202" s="732"/>
      <c r="P202" s="732"/>
      <c r="Q202" s="732"/>
      <c r="R202" s="732"/>
      <c r="S202" s="732"/>
      <c r="T202" s="732"/>
      <c r="U202" s="732"/>
      <c r="V202" s="732"/>
      <c r="W202" s="732"/>
      <c r="X202" s="732"/>
      <c r="Y202" s="732"/>
      <c r="Z202" s="732"/>
      <c r="AA202" s="732"/>
      <c r="AB202" s="818">
        <v>1</v>
      </c>
      <c r="AC202" s="819"/>
      <c r="AD202" s="820"/>
      <c r="AE202" s="821">
        <v>8</v>
      </c>
      <c r="AF202" s="819"/>
      <c r="AG202" s="820"/>
      <c r="AH202" s="821">
        <v>5</v>
      </c>
      <c r="AI202" s="819"/>
      <c r="AJ202" s="819"/>
      <c r="AK202" s="1518">
        <v>4950</v>
      </c>
      <c r="AL202" s="1519"/>
      <c r="AM202" s="1519"/>
      <c r="AN202" s="1519"/>
      <c r="AO202" s="1519"/>
      <c r="AP202" s="1519"/>
      <c r="AQ202" s="1519"/>
      <c r="AR202" s="1519"/>
      <c r="AS202" s="1519"/>
      <c r="AT202" s="1519"/>
      <c r="AU202" s="1520"/>
      <c r="AV202" s="1518">
        <v>4050</v>
      </c>
      <c r="AW202" s="1519"/>
      <c r="AX202" s="1519"/>
      <c r="AY202" s="1519"/>
      <c r="AZ202" s="1519"/>
      <c r="BA202" s="1519"/>
      <c r="BB202" s="1519"/>
      <c r="BC202" s="1519"/>
      <c r="BD202" s="1519"/>
      <c r="BE202" s="1519"/>
      <c r="BF202" s="1520"/>
      <c r="BG202" s="1518">
        <v>1520</v>
      </c>
      <c r="BH202" s="1519"/>
      <c r="BI202" s="1519"/>
      <c r="BJ202" s="1519"/>
      <c r="BK202" s="1519"/>
      <c r="BL202" s="1519"/>
      <c r="BM202" s="1519"/>
      <c r="BN202" s="1519"/>
      <c r="BO202" s="1519"/>
      <c r="BP202" s="1519"/>
      <c r="BQ202" s="1520"/>
      <c r="BR202" s="1518"/>
      <c r="BS202" s="1519"/>
      <c r="BT202" s="1519"/>
      <c r="BU202" s="1519"/>
      <c r="BV202" s="1519"/>
      <c r="BW202" s="1519"/>
      <c r="BX202" s="1519"/>
      <c r="BY202" s="1519"/>
      <c r="BZ202" s="1519"/>
      <c r="CA202" s="1519"/>
      <c r="CB202" s="1520"/>
      <c r="CC202" s="481">
        <f>SUM(AK202:CB202)</f>
        <v>10520</v>
      </c>
      <c r="CD202" s="482"/>
      <c r="CE202" s="482"/>
      <c r="CF202" s="482"/>
      <c r="CG202" s="482"/>
      <c r="CH202" s="482"/>
      <c r="CI202" s="482"/>
      <c r="CJ202" s="482"/>
      <c r="CK202" s="482"/>
      <c r="CL202" s="482"/>
      <c r="CM202" s="483"/>
      <c r="CN202" s="1518">
        <v>460</v>
      </c>
      <c r="CO202" s="1519"/>
      <c r="CP202" s="1519"/>
      <c r="CQ202" s="1519"/>
      <c r="CR202" s="1519"/>
      <c r="CS202" s="1519"/>
      <c r="CT202" s="1519"/>
      <c r="CU202" s="1519"/>
      <c r="CV202" s="1519"/>
      <c r="CW202" s="1519"/>
      <c r="CX202" s="1519"/>
      <c r="CY202" s="1518">
        <v>18810</v>
      </c>
      <c r="CZ202" s="1519"/>
      <c r="DA202" s="1519"/>
      <c r="DB202" s="1519"/>
      <c r="DC202" s="1519"/>
      <c r="DD202" s="1519"/>
      <c r="DE202" s="1519"/>
      <c r="DF202" s="1519"/>
      <c r="DG202" s="1519"/>
      <c r="DH202" s="1520"/>
      <c r="DI202" s="481">
        <f>SUM(AK134:CL134,DE134,AY168,BF168:BS168,CJ168,CR168,CC202,CN202:DH202)</f>
        <v>129423</v>
      </c>
      <c r="DJ202" s="482"/>
      <c r="DK202" s="482"/>
      <c r="DL202" s="482"/>
      <c r="DM202" s="482"/>
      <c r="DN202" s="482"/>
      <c r="DO202" s="482"/>
      <c r="DP202" s="482"/>
      <c r="DQ202" s="482"/>
      <c r="DR202" s="482"/>
      <c r="DS202" s="482"/>
      <c r="DT202" s="482"/>
      <c r="DU202" s="482"/>
      <c r="DV202" s="545"/>
    </row>
    <row r="203" spans="1:126" ht="15" customHeight="1" thickBot="1">
      <c r="A203" s="436"/>
      <c r="B203" s="1541"/>
      <c r="C203" s="1541"/>
      <c r="D203" s="437"/>
      <c r="E203" s="437"/>
      <c r="F203" s="438"/>
      <c r="G203" s="245" t="s">
        <v>378</v>
      </c>
      <c r="H203" s="246"/>
      <c r="I203" s="246"/>
      <c r="J203" s="246"/>
      <c r="K203" s="246"/>
      <c r="L203" s="246"/>
      <c r="M203" s="246"/>
      <c r="N203" s="246"/>
      <c r="O203" s="246"/>
      <c r="P203" s="246"/>
      <c r="Q203" s="246"/>
      <c r="R203" s="246"/>
      <c r="S203" s="246"/>
      <c r="T203" s="246"/>
      <c r="U203" s="246"/>
      <c r="V203" s="246"/>
      <c r="W203" s="246"/>
      <c r="X203" s="246"/>
      <c r="Y203" s="246"/>
      <c r="Z203" s="246"/>
      <c r="AA203" s="513"/>
      <c r="AB203" s="848">
        <v>1</v>
      </c>
      <c r="AC203" s="844"/>
      <c r="AD203" s="846"/>
      <c r="AE203" s="843">
        <v>9</v>
      </c>
      <c r="AF203" s="844"/>
      <c r="AG203" s="846"/>
      <c r="AH203" s="843">
        <v>5</v>
      </c>
      <c r="AI203" s="844"/>
      <c r="AJ203" s="844"/>
      <c r="AK203" s="484">
        <f>SUM(AK200:AU202)</f>
        <v>28050</v>
      </c>
      <c r="AL203" s="485"/>
      <c r="AM203" s="485"/>
      <c r="AN203" s="485"/>
      <c r="AO203" s="485"/>
      <c r="AP203" s="485"/>
      <c r="AQ203" s="485"/>
      <c r="AR203" s="485"/>
      <c r="AS203" s="485"/>
      <c r="AT203" s="485"/>
      <c r="AU203" s="486"/>
      <c r="AV203" s="484">
        <f>SUM(AV200:BF202)</f>
        <v>15300</v>
      </c>
      <c r="AW203" s="485"/>
      <c r="AX203" s="485"/>
      <c r="AY203" s="485"/>
      <c r="AZ203" s="485"/>
      <c r="BA203" s="485"/>
      <c r="BB203" s="485"/>
      <c r="BC203" s="485"/>
      <c r="BD203" s="485"/>
      <c r="BE203" s="485"/>
      <c r="BF203" s="486"/>
      <c r="BG203" s="484">
        <f>SUM(BG200:BQ202)</f>
        <v>6460</v>
      </c>
      <c r="BH203" s="485"/>
      <c r="BI203" s="485"/>
      <c r="BJ203" s="485"/>
      <c r="BK203" s="485"/>
      <c r="BL203" s="485"/>
      <c r="BM203" s="485"/>
      <c r="BN203" s="485"/>
      <c r="BO203" s="485"/>
      <c r="BP203" s="485"/>
      <c r="BQ203" s="486"/>
      <c r="BR203" s="484">
        <f>SUM(BR200:CB202)</f>
        <v>13950</v>
      </c>
      <c r="BS203" s="485"/>
      <c r="BT203" s="485"/>
      <c r="BU203" s="485"/>
      <c r="BV203" s="485"/>
      <c r="BW203" s="485"/>
      <c r="BX203" s="485"/>
      <c r="BY203" s="485"/>
      <c r="BZ203" s="485"/>
      <c r="CA203" s="485"/>
      <c r="CB203" s="486"/>
      <c r="CC203" s="484">
        <f>SUM(AK203:CB203)</f>
        <v>63760</v>
      </c>
      <c r="CD203" s="485"/>
      <c r="CE203" s="485"/>
      <c r="CF203" s="485"/>
      <c r="CG203" s="485"/>
      <c r="CH203" s="485"/>
      <c r="CI203" s="485"/>
      <c r="CJ203" s="485"/>
      <c r="CK203" s="485"/>
      <c r="CL203" s="485"/>
      <c r="CM203" s="486"/>
      <c r="CN203" s="484">
        <f>SUM(CN200:CX202)</f>
        <v>2070</v>
      </c>
      <c r="CO203" s="485"/>
      <c r="CP203" s="485"/>
      <c r="CQ203" s="485"/>
      <c r="CR203" s="485"/>
      <c r="CS203" s="485"/>
      <c r="CT203" s="485"/>
      <c r="CU203" s="485"/>
      <c r="CV203" s="485"/>
      <c r="CW203" s="485"/>
      <c r="CX203" s="485"/>
      <c r="CY203" s="484">
        <f>SUM(CY200:DH202)</f>
        <v>233640</v>
      </c>
      <c r="CZ203" s="485"/>
      <c r="DA203" s="485"/>
      <c r="DB203" s="485"/>
      <c r="DC203" s="485"/>
      <c r="DD203" s="485"/>
      <c r="DE203" s="485"/>
      <c r="DF203" s="485"/>
      <c r="DG203" s="485"/>
      <c r="DH203" s="486"/>
      <c r="DI203" s="484">
        <f>SUM(AK135:CL135,DE135,AY169,BF169:BS169,CJ169,CR169,CC203,CN203:DH203)</f>
        <v>851843</v>
      </c>
      <c r="DJ203" s="485"/>
      <c r="DK203" s="485"/>
      <c r="DL203" s="485"/>
      <c r="DM203" s="485"/>
      <c r="DN203" s="485"/>
      <c r="DO203" s="485"/>
      <c r="DP203" s="485"/>
      <c r="DQ203" s="485"/>
      <c r="DR203" s="485"/>
      <c r="DS203" s="485"/>
      <c r="DT203" s="485"/>
      <c r="DU203" s="485"/>
      <c r="DV203" s="574"/>
    </row>
  </sheetData>
  <sheetProtection algorithmName="SHA-512" hashValue="GzpqxKcmpF2+CNCS1DXaMO9N2YNV3E5uoBS41SMC3OM6Jea2ZhiHAU9FOuGnxKeocEr+UGGw3NuEwVhBwLAktg==" saltValue="iFBj1Lc1s8l381SV/t3v/g==" spinCount="100000" sheet="1" objects="1" scenarios="1" selectLockedCells="1"/>
  <mergeCells count="1595">
    <mergeCell ref="CY139:DJ139"/>
    <mergeCell ref="DE132:DM132"/>
    <mergeCell ref="DE135:DM135"/>
    <mergeCell ref="CV134:DD134"/>
    <mergeCell ref="DE134:DM134"/>
    <mergeCell ref="CB166:CI166"/>
    <mergeCell ref="CJ166:CQ166"/>
    <mergeCell ref="CJ164:CQ164"/>
    <mergeCell ref="CJ161:CQ161"/>
    <mergeCell ref="CJ159:CQ159"/>
    <mergeCell ref="CV132:DD132"/>
    <mergeCell ref="CV135:DD135"/>
    <mergeCell ref="DE133:DM133"/>
    <mergeCell ref="CD133:CL133"/>
    <mergeCell ref="CJ163:CQ163"/>
    <mergeCell ref="CR148:CY148"/>
    <mergeCell ref="BT144:CA147"/>
    <mergeCell ref="DK137:EE138"/>
    <mergeCell ref="CY137:DJ138"/>
    <mergeCell ref="DK139:EE139"/>
    <mergeCell ref="CR159:CY159"/>
    <mergeCell ref="BR182:CB182"/>
    <mergeCell ref="CC182:CM182"/>
    <mergeCell ref="CN182:CX182"/>
    <mergeCell ref="CY177:DH181"/>
    <mergeCell ref="DI177:DV181"/>
    <mergeCell ref="CY182:DH182"/>
    <mergeCell ref="DI182:DV182"/>
    <mergeCell ref="DK171:EE172"/>
    <mergeCell ref="CB159:CI159"/>
    <mergeCell ref="BF159:BL159"/>
    <mergeCell ref="DK69:EE70"/>
    <mergeCell ref="CD108:CL108"/>
    <mergeCell ref="CM108:CU108"/>
    <mergeCell ref="AK108:AS108"/>
    <mergeCell ref="AT108:BB108"/>
    <mergeCell ref="BC108:BK108"/>
    <mergeCell ref="BL108:BT108"/>
    <mergeCell ref="CV108:DD108"/>
    <mergeCell ref="DE108:DM108"/>
    <mergeCell ref="AK142:AQ142"/>
    <mergeCell ref="AR142:AX142"/>
    <mergeCell ref="AY142:BE142"/>
    <mergeCell ref="BF142:BL142"/>
    <mergeCell ref="BM142:BS142"/>
    <mergeCell ref="BT142:CA142"/>
    <mergeCell ref="CB142:CI142"/>
    <mergeCell ref="BU108:CC108"/>
    <mergeCell ref="CJ142:CQ142"/>
    <mergeCell ref="CR142:CY142"/>
    <mergeCell ref="CR151:CY151"/>
    <mergeCell ref="BM151:BS151"/>
    <mergeCell ref="BT151:CA151"/>
    <mergeCell ref="A67:C67"/>
    <mergeCell ref="G67:AA67"/>
    <mergeCell ref="AB67:AD67"/>
    <mergeCell ref="AE67:AG67"/>
    <mergeCell ref="AH67:AJ67"/>
    <mergeCell ref="A64:C66"/>
    <mergeCell ref="D64:F67"/>
    <mergeCell ref="AK74:AR74"/>
    <mergeCell ref="AS74:AZ74"/>
    <mergeCell ref="BA74:BH74"/>
    <mergeCell ref="BI74:BS74"/>
    <mergeCell ref="AK67:AR67"/>
    <mergeCell ref="AS67:AZ67"/>
    <mergeCell ref="BA67:BH67"/>
    <mergeCell ref="BI67:BR67"/>
    <mergeCell ref="AF69:CX72"/>
    <mergeCell ref="BT74:CD74"/>
    <mergeCell ref="CE74:CO74"/>
    <mergeCell ref="AK64:AR64"/>
    <mergeCell ref="AK65:AR65"/>
    <mergeCell ref="AS65:AZ65"/>
    <mergeCell ref="AS64:AZ64"/>
    <mergeCell ref="G65:AA65"/>
    <mergeCell ref="CP74:CZ74"/>
    <mergeCell ref="AC71:AE71"/>
    <mergeCell ref="W71:Y71"/>
    <mergeCell ref="Z71:AB71"/>
    <mergeCell ref="AB64:AD64"/>
    <mergeCell ref="G66:AA66"/>
    <mergeCell ref="AB66:AD66"/>
    <mergeCell ref="BI62:BR62"/>
    <mergeCell ref="AK62:AR62"/>
    <mergeCell ref="AS62:AZ62"/>
    <mergeCell ref="BA62:BH62"/>
    <mergeCell ref="AH62:AJ62"/>
    <mergeCell ref="AE64:AG64"/>
    <mergeCell ref="AH64:AJ64"/>
    <mergeCell ref="G64:AA64"/>
    <mergeCell ref="BA64:BH64"/>
    <mergeCell ref="BI64:BR64"/>
    <mergeCell ref="AK66:AR66"/>
    <mergeCell ref="AS66:AZ66"/>
    <mergeCell ref="BA66:BH66"/>
    <mergeCell ref="BI66:BR66"/>
    <mergeCell ref="AE66:AG66"/>
    <mergeCell ref="AH66:AJ66"/>
    <mergeCell ref="BA53:BH53"/>
    <mergeCell ref="BI54:BR54"/>
    <mergeCell ref="AK54:AR54"/>
    <mergeCell ref="AS54:AZ54"/>
    <mergeCell ref="BA54:BH54"/>
    <mergeCell ref="G53:AA53"/>
    <mergeCell ref="AB53:AD53"/>
    <mergeCell ref="AE53:AG53"/>
    <mergeCell ref="G59:AA59"/>
    <mergeCell ref="AB59:AD59"/>
    <mergeCell ref="AE59:AG59"/>
    <mergeCell ref="AH59:AJ59"/>
    <mergeCell ref="AK59:AR59"/>
    <mergeCell ref="AS59:AZ59"/>
    <mergeCell ref="BA59:BH59"/>
    <mergeCell ref="G60:AA60"/>
    <mergeCell ref="AB60:AD60"/>
    <mergeCell ref="AE60:AG60"/>
    <mergeCell ref="AH60:AJ60"/>
    <mergeCell ref="AK60:AR60"/>
    <mergeCell ref="AS60:AZ60"/>
    <mergeCell ref="AE56:AG56"/>
    <mergeCell ref="AH56:AJ56"/>
    <mergeCell ref="AK56:AR56"/>
    <mergeCell ref="AS56:AZ56"/>
    <mergeCell ref="BA58:BH58"/>
    <mergeCell ref="BI57:BR57"/>
    <mergeCell ref="G57:AA57"/>
    <mergeCell ref="AB57:AD57"/>
    <mergeCell ref="AE57:AG57"/>
    <mergeCell ref="AH57:AJ57"/>
    <mergeCell ref="AK57:AR57"/>
    <mergeCell ref="AS57:AZ57"/>
    <mergeCell ref="BA57:BH57"/>
    <mergeCell ref="G58:AA58"/>
    <mergeCell ref="AB58:AD58"/>
    <mergeCell ref="AE58:AG58"/>
    <mergeCell ref="AH58:AJ58"/>
    <mergeCell ref="AK58:AR58"/>
    <mergeCell ref="AS58:AZ58"/>
    <mergeCell ref="BI58:BR58"/>
    <mergeCell ref="BI56:BR56"/>
    <mergeCell ref="AE54:AG54"/>
    <mergeCell ref="AH54:AJ54"/>
    <mergeCell ref="AK53:AR53"/>
    <mergeCell ref="AS53:AZ53"/>
    <mergeCell ref="G55:AA55"/>
    <mergeCell ref="AB55:AD55"/>
    <mergeCell ref="AE55:AG55"/>
    <mergeCell ref="AH55:AJ55"/>
    <mergeCell ref="AK55:AR55"/>
    <mergeCell ref="AS55:AZ55"/>
    <mergeCell ref="BA55:BH55"/>
    <mergeCell ref="DI203:DV203"/>
    <mergeCell ref="CY203:DH203"/>
    <mergeCell ref="T37:V37"/>
    <mergeCell ref="W37:Y37"/>
    <mergeCell ref="G96:AA96"/>
    <mergeCell ref="BA94:BH94"/>
    <mergeCell ref="CY37:DJ37"/>
    <mergeCell ref="DK37:EE37"/>
    <mergeCell ref="Q37:S37"/>
    <mergeCell ref="AK42:AR45"/>
    <mergeCell ref="CY196:DH196"/>
    <mergeCell ref="DI196:DV196"/>
    <mergeCell ref="AK196:AU196"/>
    <mergeCell ref="AV196:BF196"/>
    <mergeCell ref="BG196:BQ196"/>
    <mergeCell ref="BR196:CB196"/>
    <mergeCell ref="G198:AA198"/>
    <mergeCell ref="AB198:AD198"/>
    <mergeCell ref="AK52:AR52"/>
    <mergeCell ref="G56:AA56"/>
    <mergeCell ref="AB56:AD56"/>
    <mergeCell ref="DK35:EE36"/>
    <mergeCell ref="A41:AA46"/>
    <mergeCell ref="AB41:AJ46"/>
    <mergeCell ref="AK41:BR41"/>
    <mergeCell ref="Z37:AB37"/>
    <mergeCell ref="AC37:AE37"/>
    <mergeCell ref="A37:G37"/>
    <mergeCell ref="H37:J37"/>
    <mergeCell ref="K37:M37"/>
    <mergeCell ref="N37:P37"/>
    <mergeCell ref="A47:F62"/>
    <mergeCell ref="G47:AA47"/>
    <mergeCell ref="AB47:AD47"/>
    <mergeCell ref="AE47:AG47"/>
    <mergeCell ref="G62:AA62"/>
    <mergeCell ref="AB62:AD62"/>
    <mergeCell ref="AE62:AG62"/>
    <mergeCell ref="G48:AA48"/>
    <mergeCell ref="AB48:AD48"/>
    <mergeCell ref="AE48:AG48"/>
    <mergeCell ref="AS48:AZ48"/>
    <mergeCell ref="BA48:BH48"/>
    <mergeCell ref="BA52:BH52"/>
    <mergeCell ref="G49:AA49"/>
    <mergeCell ref="AB49:AD49"/>
    <mergeCell ref="AE49:AG49"/>
    <mergeCell ref="BI52:BR52"/>
    <mergeCell ref="BI49:BR49"/>
    <mergeCell ref="BI51:BR51"/>
    <mergeCell ref="BI53:BR53"/>
    <mergeCell ref="G61:AA61"/>
    <mergeCell ref="AH53:AJ53"/>
    <mergeCell ref="A200:C202"/>
    <mergeCell ref="D200:F203"/>
    <mergeCell ref="G200:AA200"/>
    <mergeCell ref="AB200:AD200"/>
    <mergeCell ref="A203:C203"/>
    <mergeCell ref="G203:AA203"/>
    <mergeCell ref="BG202:BQ202"/>
    <mergeCell ref="BR202:CB202"/>
    <mergeCell ref="BG200:BQ200"/>
    <mergeCell ref="BR200:CB200"/>
    <mergeCell ref="CC200:CM200"/>
    <mergeCell ref="CN200:CX200"/>
    <mergeCell ref="BR201:CB201"/>
    <mergeCell ref="CC201:CM201"/>
    <mergeCell ref="CN201:CX201"/>
    <mergeCell ref="G202:AA202"/>
    <mergeCell ref="AB202:AD202"/>
    <mergeCell ref="AE202:AG202"/>
    <mergeCell ref="AH202:AJ202"/>
    <mergeCell ref="AK202:AU202"/>
    <mergeCell ref="AV202:BF202"/>
    <mergeCell ref="CC202:CM202"/>
    <mergeCell ref="CN202:CX202"/>
    <mergeCell ref="BG203:BQ203"/>
    <mergeCell ref="BR203:CB203"/>
    <mergeCell ref="CC203:CM203"/>
    <mergeCell ref="CN203:CX203"/>
    <mergeCell ref="AE203:AG203"/>
    <mergeCell ref="AH203:AJ203"/>
    <mergeCell ref="AK203:AU203"/>
    <mergeCell ref="AV203:BF203"/>
    <mergeCell ref="AE198:AG198"/>
    <mergeCell ref="AH198:AJ198"/>
    <mergeCell ref="CC196:CM196"/>
    <mergeCell ref="CN196:CX196"/>
    <mergeCell ref="G196:AA196"/>
    <mergeCell ref="AB196:AD196"/>
    <mergeCell ref="AE196:AG196"/>
    <mergeCell ref="AH196:AJ196"/>
    <mergeCell ref="AB203:AD203"/>
    <mergeCell ref="CC198:CM198"/>
    <mergeCell ref="CN198:CX198"/>
    <mergeCell ref="CY198:DH198"/>
    <mergeCell ref="DI198:DV198"/>
    <mergeCell ref="AK198:AU198"/>
    <mergeCell ref="AV198:BF198"/>
    <mergeCell ref="BG198:BQ198"/>
    <mergeCell ref="BR198:CB198"/>
    <mergeCell ref="CY201:DH201"/>
    <mergeCell ref="AE200:AG200"/>
    <mergeCell ref="AH200:AJ200"/>
    <mergeCell ref="AK200:AU200"/>
    <mergeCell ref="AV200:BF200"/>
    <mergeCell ref="CY202:DH202"/>
    <mergeCell ref="DI202:DV202"/>
    <mergeCell ref="DI197:DV197"/>
    <mergeCell ref="G201:AA201"/>
    <mergeCell ref="AB201:AD201"/>
    <mergeCell ref="AE201:AG201"/>
    <mergeCell ref="AH201:AJ201"/>
    <mergeCell ref="AK201:AU201"/>
    <mergeCell ref="AV201:BF201"/>
    <mergeCell ref="BG201:BQ201"/>
    <mergeCell ref="G195:AA195"/>
    <mergeCell ref="AB195:AD195"/>
    <mergeCell ref="AE195:AG195"/>
    <mergeCell ref="AH195:AJ195"/>
    <mergeCell ref="CN193:CX193"/>
    <mergeCell ref="CY193:DH193"/>
    <mergeCell ref="AK193:AU193"/>
    <mergeCell ref="AV193:BF193"/>
    <mergeCell ref="BG193:BQ193"/>
    <mergeCell ref="BR193:CB193"/>
    <mergeCell ref="CC195:CM195"/>
    <mergeCell ref="CN195:CX195"/>
    <mergeCell ref="CY195:DH195"/>
    <mergeCell ref="DI195:DV195"/>
    <mergeCell ref="AK195:AU195"/>
    <mergeCell ref="AV195:BF195"/>
    <mergeCell ref="BG195:BQ195"/>
    <mergeCell ref="BR195:CB195"/>
    <mergeCell ref="BG192:BQ192"/>
    <mergeCell ref="CC191:CM191"/>
    <mergeCell ref="CN191:CX191"/>
    <mergeCell ref="CC193:CM193"/>
    <mergeCell ref="BR192:CB192"/>
    <mergeCell ref="CC192:CM192"/>
    <mergeCell ref="CN192:CX192"/>
    <mergeCell ref="CY192:DH192"/>
    <mergeCell ref="AH191:AJ191"/>
    <mergeCell ref="CY191:DH191"/>
    <mergeCell ref="DI193:DV193"/>
    <mergeCell ref="G191:AA191"/>
    <mergeCell ref="AB191:AD191"/>
    <mergeCell ref="AE191:AG191"/>
    <mergeCell ref="G194:AA194"/>
    <mergeCell ref="AB194:AD194"/>
    <mergeCell ref="AE194:AG194"/>
    <mergeCell ref="AH194:AJ194"/>
    <mergeCell ref="DI192:DV192"/>
    <mergeCell ref="G193:AA193"/>
    <mergeCell ref="AB193:AD193"/>
    <mergeCell ref="AE193:AG193"/>
    <mergeCell ref="AH193:AJ193"/>
    <mergeCell ref="CY190:DH190"/>
    <mergeCell ref="CN189:CX189"/>
    <mergeCell ref="CY189:DH189"/>
    <mergeCell ref="DI189:DV189"/>
    <mergeCell ref="DI190:DV190"/>
    <mergeCell ref="G190:AA190"/>
    <mergeCell ref="AB190:AD190"/>
    <mergeCell ref="AE190:AG190"/>
    <mergeCell ref="AH190:AJ190"/>
    <mergeCell ref="AK190:AU190"/>
    <mergeCell ref="BR190:CB190"/>
    <mergeCell ref="CC190:CM190"/>
    <mergeCell ref="CN190:CX190"/>
    <mergeCell ref="AK191:AU191"/>
    <mergeCell ref="AV191:BF191"/>
    <mergeCell ref="BG191:BQ191"/>
    <mergeCell ref="BR191:CB191"/>
    <mergeCell ref="AV190:BF190"/>
    <mergeCell ref="BG190:BQ190"/>
    <mergeCell ref="DI191:DV191"/>
    <mergeCell ref="CY186:DH186"/>
    <mergeCell ref="CN185:CX185"/>
    <mergeCell ref="CY185:DH185"/>
    <mergeCell ref="DI186:DV186"/>
    <mergeCell ref="G187:AA187"/>
    <mergeCell ref="AB187:AD187"/>
    <mergeCell ref="AE187:AG187"/>
    <mergeCell ref="AH187:AJ187"/>
    <mergeCell ref="AK187:AU187"/>
    <mergeCell ref="AV187:BF187"/>
    <mergeCell ref="BG187:BQ187"/>
    <mergeCell ref="BR187:CB187"/>
    <mergeCell ref="CC187:CM187"/>
    <mergeCell ref="DI187:DV187"/>
    <mergeCell ref="G188:AA188"/>
    <mergeCell ref="AB188:AD188"/>
    <mergeCell ref="AE188:AG188"/>
    <mergeCell ref="AH188:AJ188"/>
    <mergeCell ref="AK188:AU188"/>
    <mergeCell ref="AV188:BF188"/>
    <mergeCell ref="BG188:BQ188"/>
    <mergeCell ref="CC188:CM188"/>
    <mergeCell ref="CN188:CX188"/>
    <mergeCell ref="CN187:CX187"/>
    <mergeCell ref="CY187:DH187"/>
    <mergeCell ref="DI188:DV188"/>
    <mergeCell ref="BR188:CB188"/>
    <mergeCell ref="CY188:DH188"/>
    <mergeCell ref="CY183:DH183"/>
    <mergeCell ref="DI183:DV183"/>
    <mergeCell ref="AH184:AJ184"/>
    <mergeCell ref="AK184:AU184"/>
    <mergeCell ref="AV184:BF184"/>
    <mergeCell ref="BG184:BQ184"/>
    <mergeCell ref="BR184:CB184"/>
    <mergeCell ref="CC184:CM184"/>
    <mergeCell ref="CN184:CX184"/>
    <mergeCell ref="CY184:DH184"/>
    <mergeCell ref="DI184:DV184"/>
    <mergeCell ref="G185:AA185"/>
    <mergeCell ref="AB185:AD185"/>
    <mergeCell ref="AE185:AG185"/>
    <mergeCell ref="AH185:AJ185"/>
    <mergeCell ref="AK185:AU185"/>
    <mergeCell ref="AV185:BF185"/>
    <mergeCell ref="BG185:BQ185"/>
    <mergeCell ref="BR185:CB185"/>
    <mergeCell ref="CC185:CM185"/>
    <mergeCell ref="DI185:DV185"/>
    <mergeCell ref="AV183:BF183"/>
    <mergeCell ref="AE184:AG184"/>
    <mergeCell ref="AH183:AJ183"/>
    <mergeCell ref="AK183:AU183"/>
    <mergeCell ref="BG183:BQ183"/>
    <mergeCell ref="BR183:CB183"/>
    <mergeCell ref="CC183:CM183"/>
    <mergeCell ref="CN183:CX183"/>
    <mergeCell ref="A183:F198"/>
    <mergeCell ref="G183:AA183"/>
    <mergeCell ref="AB183:AD183"/>
    <mergeCell ref="AE183:AG183"/>
    <mergeCell ref="G184:AA184"/>
    <mergeCell ref="AB184:AD184"/>
    <mergeCell ref="G186:AA186"/>
    <mergeCell ref="AB186:AD186"/>
    <mergeCell ref="AE186:AG186"/>
    <mergeCell ref="AH186:AJ186"/>
    <mergeCell ref="AK186:AU186"/>
    <mergeCell ref="AV186:BF186"/>
    <mergeCell ref="BG186:BQ186"/>
    <mergeCell ref="BR186:CB186"/>
    <mergeCell ref="CC186:CM186"/>
    <mergeCell ref="CN186:CX186"/>
    <mergeCell ref="G189:AA189"/>
    <mergeCell ref="AB189:AD189"/>
    <mergeCell ref="BR197:CB197"/>
    <mergeCell ref="AE189:AG189"/>
    <mergeCell ref="AH189:AJ189"/>
    <mergeCell ref="AK189:AU189"/>
    <mergeCell ref="AV189:BF189"/>
    <mergeCell ref="BG189:BQ189"/>
    <mergeCell ref="BR189:CB189"/>
    <mergeCell ref="CC189:CM189"/>
    <mergeCell ref="G192:AA192"/>
    <mergeCell ref="AB192:AD192"/>
    <mergeCell ref="AE192:AG192"/>
    <mergeCell ref="AH192:AJ192"/>
    <mergeCell ref="AK192:AU192"/>
    <mergeCell ref="AV192:BF192"/>
    <mergeCell ref="A173:G173"/>
    <mergeCell ref="H173:J173"/>
    <mergeCell ref="K173:M173"/>
    <mergeCell ref="A171:G172"/>
    <mergeCell ref="H171:Y172"/>
    <mergeCell ref="Z171:AE172"/>
    <mergeCell ref="AC173:AE173"/>
    <mergeCell ref="CY173:DJ173"/>
    <mergeCell ref="DK173:EE173"/>
    <mergeCell ref="Q173:S173"/>
    <mergeCell ref="T173:V173"/>
    <mergeCell ref="W173:Y173"/>
    <mergeCell ref="BG178:BQ181"/>
    <mergeCell ref="BR178:CB181"/>
    <mergeCell ref="AK182:AU182"/>
    <mergeCell ref="AV182:BF182"/>
    <mergeCell ref="AK178:AU181"/>
    <mergeCell ref="AV178:BF181"/>
    <mergeCell ref="DI176:DV176"/>
    <mergeCell ref="AK176:AU176"/>
    <mergeCell ref="AV176:BF176"/>
    <mergeCell ref="BG176:BQ176"/>
    <mergeCell ref="BR176:CB176"/>
    <mergeCell ref="CC176:CM176"/>
    <mergeCell ref="CN176:CX176"/>
    <mergeCell ref="CY176:DH176"/>
    <mergeCell ref="CC178:CM181"/>
    <mergeCell ref="CN177:CX181"/>
    <mergeCell ref="A177:AA182"/>
    <mergeCell ref="AB177:AJ182"/>
    <mergeCell ref="AK177:CM177"/>
    <mergeCell ref="BG182:BQ182"/>
    <mergeCell ref="AE168:AG168"/>
    <mergeCell ref="AH168:AJ168"/>
    <mergeCell ref="CR168:CY168"/>
    <mergeCell ref="AH169:AJ169"/>
    <mergeCell ref="AK169:AQ169"/>
    <mergeCell ref="BM168:BS168"/>
    <mergeCell ref="AR169:AX169"/>
    <mergeCell ref="AY169:BE169"/>
    <mergeCell ref="BM169:BS169"/>
    <mergeCell ref="BF168:BL168"/>
    <mergeCell ref="BT169:CA169"/>
    <mergeCell ref="Z173:AB173"/>
    <mergeCell ref="CY171:DJ172"/>
    <mergeCell ref="BF169:BL169"/>
    <mergeCell ref="N173:P173"/>
    <mergeCell ref="CB169:CI169"/>
    <mergeCell ref="CJ169:CQ169"/>
    <mergeCell ref="BT168:CA168"/>
    <mergeCell ref="AF171:CX174"/>
    <mergeCell ref="CR169:CY169"/>
    <mergeCell ref="AK166:AQ166"/>
    <mergeCell ref="AK164:AQ164"/>
    <mergeCell ref="AR164:AX164"/>
    <mergeCell ref="AY164:BE164"/>
    <mergeCell ref="BM166:BS166"/>
    <mergeCell ref="BT166:CA166"/>
    <mergeCell ref="AR166:AX166"/>
    <mergeCell ref="CR164:CY164"/>
    <mergeCell ref="A166:C168"/>
    <mergeCell ref="D166:F169"/>
    <mergeCell ref="G166:AA166"/>
    <mergeCell ref="AB166:AD166"/>
    <mergeCell ref="AE166:AG166"/>
    <mergeCell ref="AH166:AJ166"/>
    <mergeCell ref="G167:AA167"/>
    <mergeCell ref="AB167:AD167"/>
    <mergeCell ref="AE167:AG167"/>
    <mergeCell ref="AH167:AJ167"/>
    <mergeCell ref="CR166:CY166"/>
    <mergeCell ref="AK168:AQ168"/>
    <mergeCell ref="AR168:AX168"/>
    <mergeCell ref="AY168:BE168"/>
    <mergeCell ref="CB168:CI168"/>
    <mergeCell ref="CJ168:CQ168"/>
    <mergeCell ref="A169:C169"/>
    <mergeCell ref="G169:AA169"/>
    <mergeCell ref="AB169:AD169"/>
    <mergeCell ref="AE169:AG169"/>
    <mergeCell ref="AY166:BE166"/>
    <mergeCell ref="BF166:BL166"/>
    <mergeCell ref="G168:AA168"/>
    <mergeCell ref="AB168:AD168"/>
    <mergeCell ref="AB162:AD162"/>
    <mergeCell ref="AE162:AG162"/>
    <mergeCell ref="AH162:AJ162"/>
    <mergeCell ref="AK162:AQ162"/>
    <mergeCell ref="AR162:AX162"/>
    <mergeCell ref="BM161:BS161"/>
    <mergeCell ref="BT161:CA161"/>
    <mergeCell ref="AY162:BE162"/>
    <mergeCell ref="BF162:BL162"/>
    <mergeCell ref="CJ162:CQ162"/>
    <mergeCell ref="CR162:CY162"/>
    <mergeCell ref="BM162:BS162"/>
    <mergeCell ref="BT162:CA162"/>
    <mergeCell ref="CB162:CI162"/>
    <mergeCell ref="CB164:CI164"/>
    <mergeCell ref="BF164:BL164"/>
    <mergeCell ref="G164:AA164"/>
    <mergeCell ref="AB164:AD164"/>
    <mergeCell ref="AE164:AG164"/>
    <mergeCell ref="AH164:AJ164"/>
    <mergeCell ref="BM164:BS164"/>
    <mergeCell ref="BT164:CA164"/>
    <mergeCell ref="BF163:BL163"/>
    <mergeCell ref="BT163:CA163"/>
    <mergeCell ref="CB163:CI163"/>
    <mergeCell ref="G163:AA163"/>
    <mergeCell ref="AB163:AD163"/>
    <mergeCell ref="AE163:AG163"/>
    <mergeCell ref="AH163:AJ163"/>
    <mergeCell ref="BM163:BS163"/>
    <mergeCell ref="AK163:AQ163"/>
    <mergeCell ref="CR161:CY161"/>
    <mergeCell ref="G160:AA160"/>
    <mergeCell ref="AB160:AD160"/>
    <mergeCell ref="AE160:AG160"/>
    <mergeCell ref="AH160:AJ160"/>
    <mergeCell ref="BM159:BS159"/>
    <mergeCell ref="BT159:CA159"/>
    <mergeCell ref="AK159:AQ159"/>
    <mergeCell ref="AR159:AX159"/>
    <mergeCell ref="AY159:BE159"/>
    <mergeCell ref="AK161:AQ161"/>
    <mergeCell ref="AR161:AX161"/>
    <mergeCell ref="AY161:BE161"/>
    <mergeCell ref="CB161:CI161"/>
    <mergeCell ref="BF161:BL161"/>
    <mergeCell ref="G161:AA161"/>
    <mergeCell ref="AB161:AD161"/>
    <mergeCell ref="AE161:AG161"/>
    <mergeCell ref="AH161:AJ161"/>
    <mergeCell ref="AR157:AX157"/>
    <mergeCell ref="AY157:BE157"/>
    <mergeCell ref="CB157:CI157"/>
    <mergeCell ref="BT157:CA157"/>
    <mergeCell ref="G157:AA157"/>
    <mergeCell ref="AB157:AD157"/>
    <mergeCell ref="AE157:AG157"/>
    <mergeCell ref="AH157:AJ157"/>
    <mergeCell ref="CJ157:CQ157"/>
    <mergeCell ref="BF157:BL157"/>
    <mergeCell ref="CR157:CY157"/>
    <mergeCell ref="G158:AA158"/>
    <mergeCell ref="AB158:AD158"/>
    <mergeCell ref="AE158:AG158"/>
    <mergeCell ref="AH158:AJ158"/>
    <mergeCell ref="AK158:AQ158"/>
    <mergeCell ref="AR158:AX158"/>
    <mergeCell ref="BM157:BS157"/>
    <mergeCell ref="AY158:BE158"/>
    <mergeCell ref="BF158:BL158"/>
    <mergeCell ref="CJ158:CQ158"/>
    <mergeCell ref="CR158:CY158"/>
    <mergeCell ref="BM158:BS158"/>
    <mergeCell ref="BT158:CA158"/>
    <mergeCell ref="CB158:CI158"/>
    <mergeCell ref="AR155:AX155"/>
    <mergeCell ref="BM154:BS154"/>
    <mergeCell ref="AK154:AQ154"/>
    <mergeCell ref="CJ155:CQ155"/>
    <mergeCell ref="CR155:CY155"/>
    <mergeCell ref="BM155:BS155"/>
    <mergeCell ref="BT155:CA155"/>
    <mergeCell ref="CB155:CI155"/>
    <mergeCell ref="CJ154:CQ154"/>
    <mergeCell ref="G156:AA156"/>
    <mergeCell ref="AB156:AD156"/>
    <mergeCell ref="AE156:AG156"/>
    <mergeCell ref="AH156:AJ156"/>
    <mergeCell ref="AY155:BE155"/>
    <mergeCell ref="BF155:BL155"/>
    <mergeCell ref="CJ156:CQ156"/>
    <mergeCell ref="BF156:BL156"/>
    <mergeCell ref="CR156:CY156"/>
    <mergeCell ref="BM156:BS156"/>
    <mergeCell ref="BT156:CA156"/>
    <mergeCell ref="AK156:AQ156"/>
    <mergeCell ref="AR156:AX156"/>
    <mergeCell ref="AY156:BE156"/>
    <mergeCell ref="CB156:CI156"/>
    <mergeCell ref="AR153:AX153"/>
    <mergeCell ref="BM152:BS152"/>
    <mergeCell ref="AY153:BE153"/>
    <mergeCell ref="BF153:BL153"/>
    <mergeCell ref="CJ153:CQ153"/>
    <mergeCell ref="CR153:CY153"/>
    <mergeCell ref="BM153:BS153"/>
    <mergeCell ref="BT153:CA153"/>
    <mergeCell ref="CB153:CI153"/>
    <mergeCell ref="AR154:AX154"/>
    <mergeCell ref="AY154:BE154"/>
    <mergeCell ref="CB154:CI154"/>
    <mergeCell ref="BT154:CA154"/>
    <mergeCell ref="G154:AA154"/>
    <mergeCell ref="AB154:AD154"/>
    <mergeCell ref="AE154:AG154"/>
    <mergeCell ref="AH154:AJ154"/>
    <mergeCell ref="BF154:BL154"/>
    <mergeCell ref="CR154:CY154"/>
    <mergeCell ref="A149:F164"/>
    <mergeCell ref="G149:AA149"/>
    <mergeCell ref="AB149:AD149"/>
    <mergeCell ref="AE149:AG149"/>
    <mergeCell ref="G150:AA150"/>
    <mergeCell ref="AB150:AD150"/>
    <mergeCell ref="AE150:AG150"/>
    <mergeCell ref="G151:AA151"/>
    <mergeCell ref="AB151:AD151"/>
    <mergeCell ref="AE151:AG151"/>
    <mergeCell ref="AH149:AJ149"/>
    <mergeCell ref="AH150:AJ150"/>
    <mergeCell ref="AH151:AJ151"/>
    <mergeCell ref="AK149:AQ149"/>
    <mergeCell ref="AK150:AQ150"/>
    <mergeCell ref="AK151:AQ151"/>
    <mergeCell ref="G153:AA153"/>
    <mergeCell ref="AB153:AD153"/>
    <mergeCell ref="AE153:AG153"/>
    <mergeCell ref="AH153:AJ153"/>
    <mergeCell ref="AK153:AQ153"/>
    <mergeCell ref="G155:AA155"/>
    <mergeCell ref="AB155:AD155"/>
    <mergeCell ref="AE155:AG155"/>
    <mergeCell ref="AH155:AJ155"/>
    <mergeCell ref="AK155:AQ155"/>
    <mergeCell ref="AK157:AQ157"/>
    <mergeCell ref="G159:AA159"/>
    <mergeCell ref="AB159:AD159"/>
    <mergeCell ref="AE159:AG159"/>
    <mergeCell ref="AH159:AJ159"/>
    <mergeCell ref="G162:AA162"/>
    <mergeCell ref="BF143:BL147"/>
    <mergeCell ref="CR143:CY147"/>
    <mergeCell ref="BM143:BS147"/>
    <mergeCell ref="CJ148:CQ148"/>
    <mergeCell ref="BT143:CQ143"/>
    <mergeCell ref="AR151:AX151"/>
    <mergeCell ref="AY151:BE151"/>
    <mergeCell ref="BF151:BL151"/>
    <mergeCell ref="CJ151:CQ151"/>
    <mergeCell ref="AK152:AQ152"/>
    <mergeCell ref="AR152:AX152"/>
    <mergeCell ref="AY152:BE152"/>
    <mergeCell ref="CB152:CI152"/>
    <mergeCell ref="BT152:CA152"/>
    <mergeCell ref="G152:AA152"/>
    <mergeCell ref="AB152:AD152"/>
    <mergeCell ref="AE152:AG152"/>
    <mergeCell ref="AH152:AJ152"/>
    <mergeCell ref="CJ152:CQ152"/>
    <mergeCell ref="BF152:BL152"/>
    <mergeCell ref="CR152:CY152"/>
    <mergeCell ref="CB151:CI151"/>
    <mergeCell ref="CR149:CY149"/>
    <mergeCell ref="BM149:BS149"/>
    <mergeCell ref="BT149:CA149"/>
    <mergeCell ref="CB149:CI149"/>
    <mergeCell ref="G135:AA135"/>
    <mergeCell ref="AB135:AD135"/>
    <mergeCell ref="AE135:AG135"/>
    <mergeCell ref="CD135:CL135"/>
    <mergeCell ref="CM135:CU135"/>
    <mergeCell ref="AR149:AX149"/>
    <mergeCell ref="AY149:BE149"/>
    <mergeCell ref="BF149:BL149"/>
    <mergeCell ref="CJ149:CQ149"/>
    <mergeCell ref="CR150:CY150"/>
    <mergeCell ref="BM150:BS150"/>
    <mergeCell ref="BT150:CA150"/>
    <mergeCell ref="CB150:CI150"/>
    <mergeCell ref="AR150:AX150"/>
    <mergeCell ref="AY150:BE150"/>
    <mergeCell ref="BF150:BL150"/>
    <mergeCell ref="CJ150:CQ150"/>
    <mergeCell ref="A143:AA148"/>
    <mergeCell ref="AB143:AJ148"/>
    <mergeCell ref="AK143:BE143"/>
    <mergeCell ref="AK148:AQ148"/>
    <mergeCell ref="AR148:AX148"/>
    <mergeCell ref="AY148:BE148"/>
    <mergeCell ref="BF148:BL148"/>
    <mergeCell ref="CB144:CI147"/>
    <mergeCell ref="CJ144:CQ147"/>
    <mergeCell ref="BM148:BS148"/>
    <mergeCell ref="BT148:CA148"/>
    <mergeCell ref="CB148:CI148"/>
    <mergeCell ref="AK144:AQ147"/>
    <mergeCell ref="AR144:AX147"/>
    <mergeCell ref="AY144:BE147"/>
    <mergeCell ref="A115:F130"/>
    <mergeCell ref="G115:AA115"/>
    <mergeCell ref="AB115:AD115"/>
    <mergeCell ref="G118:AA118"/>
    <mergeCell ref="AB118:AD118"/>
    <mergeCell ref="G116:AA116"/>
    <mergeCell ref="AB116:AD116"/>
    <mergeCell ref="BL129:BT129"/>
    <mergeCell ref="CD129:CL129"/>
    <mergeCell ref="CV130:DD130"/>
    <mergeCell ref="DE130:DM130"/>
    <mergeCell ref="DE128:DM128"/>
    <mergeCell ref="G130:AA130"/>
    <mergeCell ref="AB130:AD130"/>
    <mergeCell ref="AE130:AG130"/>
    <mergeCell ref="AH130:AJ130"/>
    <mergeCell ref="AK130:AS130"/>
    <mergeCell ref="AT130:BB130"/>
    <mergeCell ref="BC130:BK130"/>
    <mergeCell ref="BU129:CC129"/>
    <mergeCell ref="DE129:DM129"/>
    <mergeCell ref="G129:AA129"/>
    <mergeCell ref="AB129:AD129"/>
    <mergeCell ref="AE129:AG129"/>
    <mergeCell ref="AH129:AJ129"/>
    <mergeCell ref="AK129:AS129"/>
    <mergeCell ref="AT129:BB129"/>
    <mergeCell ref="BC129:BK129"/>
    <mergeCell ref="CM129:CU129"/>
    <mergeCell ref="CV129:DD129"/>
    <mergeCell ref="CD130:CL130"/>
    <mergeCell ref="CM130:CU130"/>
    <mergeCell ref="BL130:BT130"/>
    <mergeCell ref="BU130:CC130"/>
    <mergeCell ref="G133:AA133"/>
    <mergeCell ref="AB133:AD133"/>
    <mergeCell ref="BC134:BK134"/>
    <mergeCell ref="BC132:BK132"/>
    <mergeCell ref="BL132:BT132"/>
    <mergeCell ref="BU132:CC132"/>
    <mergeCell ref="CD132:CL132"/>
    <mergeCell ref="AE132:AG132"/>
    <mergeCell ref="AH132:AJ132"/>
    <mergeCell ref="AK132:AS132"/>
    <mergeCell ref="AT132:BB132"/>
    <mergeCell ref="AE133:AG133"/>
    <mergeCell ref="CD134:CL134"/>
    <mergeCell ref="CM132:CU132"/>
    <mergeCell ref="BU133:CC133"/>
    <mergeCell ref="G134:AA134"/>
    <mergeCell ref="AB134:AD134"/>
    <mergeCell ref="AE134:AG134"/>
    <mergeCell ref="AH134:AJ134"/>
    <mergeCell ref="AK134:AS134"/>
    <mergeCell ref="AT134:BB134"/>
    <mergeCell ref="CM134:CU134"/>
    <mergeCell ref="BL134:BT134"/>
    <mergeCell ref="BU134:CC134"/>
    <mergeCell ref="CV127:DD127"/>
    <mergeCell ref="DE127:DM127"/>
    <mergeCell ref="DE126:DM126"/>
    <mergeCell ref="G127:AA127"/>
    <mergeCell ref="AB127:AD127"/>
    <mergeCell ref="AE127:AG127"/>
    <mergeCell ref="AH127:AJ127"/>
    <mergeCell ref="AK127:AS127"/>
    <mergeCell ref="AT127:BB127"/>
    <mergeCell ref="BC127:BK127"/>
    <mergeCell ref="G128:AA128"/>
    <mergeCell ref="AB128:AD128"/>
    <mergeCell ref="AE128:AG128"/>
    <mergeCell ref="AH128:AJ128"/>
    <mergeCell ref="CD127:CL127"/>
    <mergeCell ref="CM127:CU127"/>
    <mergeCell ref="BL127:BT127"/>
    <mergeCell ref="BU127:CC127"/>
    <mergeCell ref="BU128:CC128"/>
    <mergeCell ref="CD128:CL128"/>
    <mergeCell ref="CM128:CU128"/>
    <mergeCell ref="CV128:DD128"/>
    <mergeCell ref="AK128:AS128"/>
    <mergeCell ref="AT128:BB128"/>
    <mergeCell ref="BC128:BK128"/>
    <mergeCell ref="BL128:BT128"/>
    <mergeCell ref="CV125:DD125"/>
    <mergeCell ref="DE125:DM125"/>
    <mergeCell ref="DE124:DM124"/>
    <mergeCell ref="G125:AA125"/>
    <mergeCell ref="AB125:AD125"/>
    <mergeCell ref="AE125:AG125"/>
    <mergeCell ref="AH125:AJ125"/>
    <mergeCell ref="AK125:AS125"/>
    <mergeCell ref="AT125:BB125"/>
    <mergeCell ref="BC125:BK125"/>
    <mergeCell ref="G126:AA126"/>
    <mergeCell ref="AB126:AD126"/>
    <mergeCell ref="AE126:AG126"/>
    <mergeCell ref="AH126:AJ126"/>
    <mergeCell ref="CD125:CL125"/>
    <mergeCell ref="CM125:CU125"/>
    <mergeCell ref="BL125:BT125"/>
    <mergeCell ref="BU125:CC125"/>
    <mergeCell ref="BU126:CC126"/>
    <mergeCell ref="CD126:CL126"/>
    <mergeCell ref="CM126:CU126"/>
    <mergeCell ref="CV126:DD126"/>
    <mergeCell ref="AK126:AS126"/>
    <mergeCell ref="AT126:BB126"/>
    <mergeCell ref="BC126:BK126"/>
    <mergeCell ref="BL126:BT126"/>
    <mergeCell ref="G124:AA124"/>
    <mergeCell ref="AB124:AD124"/>
    <mergeCell ref="AE124:AG124"/>
    <mergeCell ref="AH124:AJ124"/>
    <mergeCell ref="BU124:CC124"/>
    <mergeCell ref="CD124:CL124"/>
    <mergeCell ref="CM124:CU124"/>
    <mergeCell ref="CV124:DD124"/>
    <mergeCell ref="AK124:AS124"/>
    <mergeCell ref="AT124:BB124"/>
    <mergeCell ref="BC124:BK124"/>
    <mergeCell ref="BL124:BT124"/>
    <mergeCell ref="BC122:BK122"/>
    <mergeCell ref="BL122:BT122"/>
    <mergeCell ref="G122:AA122"/>
    <mergeCell ref="AB122:AD122"/>
    <mergeCell ref="AE122:AG122"/>
    <mergeCell ref="AH122:AJ122"/>
    <mergeCell ref="AK122:AS122"/>
    <mergeCell ref="AT122:BB122"/>
    <mergeCell ref="BU122:CC122"/>
    <mergeCell ref="CD122:CL122"/>
    <mergeCell ref="CM122:CU122"/>
    <mergeCell ref="CV122:DD122"/>
    <mergeCell ref="CV123:DD123"/>
    <mergeCell ref="DE123:DM123"/>
    <mergeCell ref="DE122:DM122"/>
    <mergeCell ref="G123:AA123"/>
    <mergeCell ref="AB123:AD123"/>
    <mergeCell ref="AE123:AG123"/>
    <mergeCell ref="AH123:AJ123"/>
    <mergeCell ref="AK123:AS123"/>
    <mergeCell ref="AT123:BB123"/>
    <mergeCell ref="BC123:BK123"/>
    <mergeCell ref="AH121:AJ121"/>
    <mergeCell ref="AK121:AS121"/>
    <mergeCell ref="AT121:BB121"/>
    <mergeCell ref="BC121:BK121"/>
    <mergeCell ref="CD120:CL120"/>
    <mergeCell ref="CM120:CU120"/>
    <mergeCell ref="BL120:BT120"/>
    <mergeCell ref="BU120:CC120"/>
    <mergeCell ref="DE121:DM121"/>
    <mergeCell ref="CD123:CL123"/>
    <mergeCell ref="CM123:CU123"/>
    <mergeCell ref="BL123:BT123"/>
    <mergeCell ref="BU123:CC123"/>
    <mergeCell ref="G121:AA121"/>
    <mergeCell ref="AB121:AD121"/>
    <mergeCell ref="AE121:AG121"/>
    <mergeCell ref="BL121:BT121"/>
    <mergeCell ref="BU121:CC121"/>
    <mergeCell ref="CD121:CL121"/>
    <mergeCell ref="CM121:CU121"/>
    <mergeCell ref="CV121:DD121"/>
    <mergeCell ref="CV120:DD120"/>
    <mergeCell ref="CM116:CU116"/>
    <mergeCell ref="CV116:DD116"/>
    <mergeCell ref="DE119:DM119"/>
    <mergeCell ref="G120:AA120"/>
    <mergeCell ref="AB120:AD120"/>
    <mergeCell ref="AE120:AG120"/>
    <mergeCell ref="AH120:AJ120"/>
    <mergeCell ref="AK120:AS120"/>
    <mergeCell ref="AT120:BB120"/>
    <mergeCell ref="BC120:BK120"/>
    <mergeCell ref="BC119:BK119"/>
    <mergeCell ref="BL119:BT119"/>
    <mergeCell ref="DE120:DM120"/>
    <mergeCell ref="G117:AA117"/>
    <mergeCell ref="AB117:AD117"/>
    <mergeCell ref="AE117:AG117"/>
    <mergeCell ref="AH117:AJ117"/>
    <mergeCell ref="AK117:AS117"/>
    <mergeCell ref="AT117:BB117"/>
    <mergeCell ref="BC117:BK117"/>
    <mergeCell ref="AH118:AJ118"/>
    <mergeCell ref="AK118:AS118"/>
    <mergeCell ref="AT118:BB118"/>
    <mergeCell ref="BC118:BK118"/>
    <mergeCell ref="CD117:CL117"/>
    <mergeCell ref="CM117:CU117"/>
    <mergeCell ref="G119:AA119"/>
    <mergeCell ref="AB119:AD119"/>
    <mergeCell ref="AE119:AG119"/>
    <mergeCell ref="AH119:AJ119"/>
    <mergeCell ref="AK119:AS119"/>
    <mergeCell ref="AT119:BB119"/>
    <mergeCell ref="BU119:CC119"/>
    <mergeCell ref="CD119:CL119"/>
    <mergeCell ref="CM119:CU119"/>
    <mergeCell ref="BL117:BT117"/>
    <mergeCell ref="BU117:CC117"/>
    <mergeCell ref="DE118:DM118"/>
    <mergeCell ref="AE118:AG118"/>
    <mergeCell ref="BL118:BT118"/>
    <mergeCell ref="BU118:CC118"/>
    <mergeCell ref="CD118:CL118"/>
    <mergeCell ref="CM118:CU118"/>
    <mergeCell ref="CM109:DM110"/>
    <mergeCell ref="CD109:CL113"/>
    <mergeCell ref="CM111:CU113"/>
    <mergeCell ref="CV111:DD113"/>
    <mergeCell ref="DE111:DM113"/>
    <mergeCell ref="BL109:BT113"/>
    <mergeCell ref="AH115:AJ115"/>
    <mergeCell ref="AK115:AS115"/>
    <mergeCell ref="AT115:BB115"/>
    <mergeCell ref="BC115:BK115"/>
    <mergeCell ref="AE115:AG115"/>
    <mergeCell ref="BC116:BK116"/>
    <mergeCell ref="BL116:BT116"/>
    <mergeCell ref="BL115:BT115"/>
    <mergeCell ref="BU115:CC115"/>
    <mergeCell ref="CD115:CL115"/>
    <mergeCell ref="CM115:CU115"/>
    <mergeCell ref="AE116:AG116"/>
    <mergeCell ref="AH116:AJ116"/>
    <mergeCell ref="CV117:DD117"/>
    <mergeCell ref="DE117:DM117"/>
    <mergeCell ref="DE116:DM116"/>
    <mergeCell ref="DK103:EE104"/>
    <mergeCell ref="BA101:BH101"/>
    <mergeCell ref="CP101:CZ101"/>
    <mergeCell ref="W105:Y105"/>
    <mergeCell ref="Z105:AB105"/>
    <mergeCell ref="A105:G105"/>
    <mergeCell ref="H105:J105"/>
    <mergeCell ref="K105:M105"/>
    <mergeCell ref="N105:P105"/>
    <mergeCell ref="DK105:EE105"/>
    <mergeCell ref="A109:AA114"/>
    <mergeCell ref="AB109:AJ114"/>
    <mergeCell ref="AK109:AS113"/>
    <mergeCell ref="AT109:BB113"/>
    <mergeCell ref="AK114:AS114"/>
    <mergeCell ref="AT114:BB114"/>
    <mergeCell ref="BC109:BK113"/>
    <mergeCell ref="Q105:S105"/>
    <mergeCell ref="T105:V105"/>
    <mergeCell ref="BU109:CC113"/>
    <mergeCell ref="BC114:BK114"/>
    <mergeCell ref="BL114:BT114"/>
    <mergeCell ref="BU114:CC114"/>
    <mergeCell ref="AC105:AE105"/>
    <mergeCell ref="CY105:DJ105"/>
    <mergeCell ref="AF103:CX106"/>
    <mergeCell ref="A103:G104"/>
    <mergeCell ref="BU116:CC116"/>
    <mergeCell ref="CD116:CL116"/>
    <mergeCell ref="H103:Y104"/>
    <mergeCell ref="Z103:AE104"/>
    <mergeCell ref="BI93:BS93"/>
    <mergeCell ref="AE94:AG94"/>
    <mergeCell ref="AH94:AJ94"/>
    <mergeCell ref="G91:AA91"/>
    <mergeCell ref="CE91:CO91"/>
    <mergeCell ref="AB93:AD93"/>
    <mergeCell ref="AE93:AG93"/>
    <mergeCell ref="AH93:AJ93"/>
    <mergeCell ref="AK93:AR93"/>
    <mergeCell ref="CP92:CZ92"/>
    <mergeCell ref="AE92:AG92"/>
    <mergeCell ref="AH92:AJ92"/>
    <mergeCell ref="AK92:AR92"/>
    <mergeCell ref="AS92:AZ92"/>
    <mergeCell ref="DE114:DM114"/>
    <mergeCell ref="A101:C101"/>
    <mergeCell ref="A81:F96"/>
    <mergeCell ref="G81:AA81"/>
    <mergeCell ref="G88:AA88"/>
    <mergeCell ref="G89:AA89"/>
    <mergeCell ref="DA81:DJ81"/>
    <mergeCell ref="CP98:CZ98"/>
    <mergeCell ref="AH98:AJ98"/>
    <mergeCell ref="DA100:DJ100"/>
    <mergeCell ref="CP100:CZ100"/>
    <mergeCell ref="BI100:BS100"/>
    <mergeCell ref="BI101:BS101"/>
    <mergeCell ref="CE101:CO101"/>
    <mergeCell ref="G101:AA101"/>
    <mergeCell ref="AS100:AZ100"/>
    <mergeCell ref="BA100:BH100"/>
    <mergeCell ref="AB100:AD100"/>
    <mergeCell ref="AS88:AZ88"/>
    <mergeCell ref="BA88:BH88"/>
    <mergeCell ref="CP88:CZ88"/>
    <mergeCell ref="DA89:DJ89"/>
    <mergeCell ref="CE90:CO90"/>
    <mergeCell ref="CE89:CO89"/>
    <mergeCell ref="AS89:AZ89"/>
    <mergeCell ref="G90:AA90"/>
    <mergeCell ref="AB90:AD90"/>
    <mergeCell ref="AS98:AZ98"/>
    <mergeCell ref="BA98:BH98"/>
    <mergeCell ref="AB91:AD91"/>
    <mergeCell ref="AE91:AG91"/>
    <mergeCell ref="AH91:AJ91"/>
    <mergeCell ref="AK91:AR91"/>
    <mergeCell ref="BI92:BS92"/>
    <mergeCell ref="CE92:CO92"/>
    <mergeCell ref="CE98:CO98"/>
    <mergeCell ref="BI96:BS96"/>
    <mergeCell ref="AE90:AG90"/>
    <mergeCell ref="AH90:AJ90"/>
    <mergeCell ref="AK90:AR90"/>
    <mergeCell ref="AS90:AZ90"/>
    <mergeCell ref="BI90:BS90"/>
    <mergeCell ref="BA90:BH90"/>
    <mergeCell ref="G93:AA93"/>
    <mergeCell ref="BA92:BH92"/>
    <mergeCell ref="G94:AA94"/>
    <mergeCell ref="AB94:AD94"/>
    <mergeCell ref="AS93:AZ93"/>
    <mergeCell ref="BA93:BH93"/>
    <mergeCell ref="CP93:CZ93"/>
    <mergeCell ref="DA91:DJ91"/>
    <mergeCell ref="G92:AA92"/>
    <mergeCell ref="AB92:AD92"/>
    <mergeCell ref="AS91:AZ91"/>
    <mergeCell ref="BA91:BH91"/>
    <mergeCell ref="DA93:DJ93"/>
    <mergeCell ref="G87:AA87"/>
    <mergeCell ref="AB87:AD87"/>
    <mergeCell ref="AS86:AZ86"/>
    <mergeCell ref="BA86:BH86"/>
    <mergeCell ref="CP86:CZ86"/>
    <mergeCell ref="BI86:BS86"/>
    <mergeCell ref="DA87:DJ87"/>
    <mergeCell ref="CP87:CZ87"/>
    <mergeCell ref="AE87:AG87"/>
    <mergeCell ref="AH87:AJ87"/>
    <mergeCell ref="AK87:AR87"/>
    <mergeCell ref="AS87:AZ87"/>
    <mergeCell ref="BI87:BS87"/>
    <mergeCell ref="CE87:CO87"/>
    <mergeCell ref="BA87:BH87"/>
    <mergeCell ref="G86:AA86"/>
    <mergeCell ref="CE88:CO88"/>
    <mergeCell ref="AB88:AD88"/>
    <mergeCell ref="AE88:AG88"/>
    <mergeCell ref="AH88:AJ88"/>
    <mergeCell ref="AK88:AR88"/>
    <mergeCell ref="AB89:AD89"/>
    <mergeCell ref="AE89:AG89"/>
    <mergeCell ref="AH89:AJ89"/>
    <mergeCell ref="AK89:AR89"/>
    <mergeCell ref="DA88:DJ88"/>
    <mergeCell ref="AH83:AJ83"/>
    <mergeCell ref="DA86:DJ86"/>
    <mergeCell ref="AB83:AD83"/>
    <mergeCell ref="AE83:AG83"/>
    <mergeCell ref="AH84:AJ84"/>
    <mergeCell ref="AK84:AR84"/>
    <mergeCell ref="BI85:BS85"/>
    <mergeCell ref="CE85:CO85"/>
    <mergeCell ref="BA85:BH85"/>
    <mergeCell ref="DA84:DJ84"/>
    <mergeCell ref="G85:AA85"/>
    <mergeCell ref="CP85:CZ85"/>
    <mergeCell ref="AE85:AG85"/>
    <mergeCell ref="AH85:AJ85"/>
    <mergeCell ref="G84:AA84"/>
    <mergeCell ref="AB86:AD86"/>
    <mergeCell ref="AE86:AG86"/>
    <mergeCell ref="AH86:AJ86"/>
    <mergeCell ref="AK86:AR86"/>
    <mergeCell ref="AK82:AR82"/>
    <mergeCell ref="DA82:DJ82"/>
    <mergeCell ref="AS82:AZ82"/>
    <mergeCell ref="BA82:BH82"/>
    <mergeCell ref="CP82:CZ82"/>
    <mergeCell ref="BI82:BS82"/>
    <mergeCell ref="DA83:DJ83"/>
    <mergeCell ref="BI83:BS83"/>
    <mergeCell ref="A30:C32"/>
    <mergeCell ref="DK71:EE71"/>
    <mergeCell ref="CY71:DJ71"/>
    <mergeCell ref="A35:G36"/>
    <mergeCell ref="H35:Y36"/>
    <mergeCell ref="Z35:AE36"/>
    <mergeCell ref="CY35:DJ36"/>
    <mergeCell ref="AS42:AZ45"/>
    <mergeCell ref="BA42:BH45"/>
    <mergeCell ref="A71:G71"/>
    <mergeCell ref="H71:J71"/>
    <mergeCell ref="K71:M71"/>
    <mergeCell ref="N71:P71"/>
    <mergeCell ref="Q71:S71"/>
    <mergeCell ref="T71:V71"/>
    <mergeCell ref="A75:AA80"/>
    <mergeCell ref="AB75:AJ80"/>
    <mergeCell ref="AK75:BH75"/>
    <mergeCell ref="CP75:CZ79"/>
    <mergeCell ref="DA75:DJ79"/>
    <mergeCell ref="G51:AA51"/>
    <mergeCell ref="AS49:AZ49"/>
    <mergeCell ref="CE83:CO83"/>
    <mergeCell ref="CP83:CZ83"/>
    <mergeCell ref="A33:C33"/>
    <mergeCell ref="G33:AA33"/>
    <mergeCell ref="AB33:AD33"/>
    <mergeCell ref="AE33:AG33"/>
    <mergeCell ref="AH33:AJ33"/>
    <mergeCell ref="AK40:AR40"/>
    <mergeCell ref="AS40:AZ40"/>
    <mergeCell ref="BA40:BH40"/>
    <mergeCell ref="CD33:CR33"/>
    <mergeCell ref="CS33:DG33"/>
    <mergeCell ref="A69:G70"/>
    <mergeCell ref="H69:Y70"/>
    <mergeCell ref="Z69:AE70"/>
    <mergeCell ref="CY69:DJ70"/>
    <mergeCell ref="AF35:CX38"/>
    <mergeCell ref="AH49:AJ49"/>
    <mergeCell ref="AH48:AJ48"/>
    <mergeCell ref="AK48:AR48"/>
    <mergeCell ref="G50:AA50"/>
    <mergeCell ref="AB50:AD50"/>
    <mergeCell ref="AB51:AD51"/>
    <mergeCell ref="AE51:AG51"/>
    <mergeCell ref="AH51:AJ51"/>
    <mergeCell ref="G52:AA52"/>
    <mergeCell ref="AB52:AD52"/>
    <mergeCell ref="AE52:AG52"/>
    <mergeCell ref="AH52:AJ52"/>
    <mergeCell ref="AK51:AR51"/>
    <mergeCell ref="AS51:AZ51"/>
    <mergeCell ref="G54:AA54"/>
    <mergeCell ref="AB54:AD54"/>
    <mergeCell ref="D30:F33"/>
    <mergeCell ref="G30:AA30"/>
    <mergeCell ref="AB30:AD30"/>
    <mergeCell ref="G32:AA32"/>
    <mergeCell ref="AB32:AD32"/>
    <mergeCell ref="AE32:AG32"/>
    <mergeCell ref="AH32:AJ32"/>
    <mergeCell ref="AK32:AY32"/>
    <mergeCell ref="AZ32:BN32"/>
    <mergeCell ref="AK33:AY33"/>
    <mergeCell ref="AZ33:BN33"/>
    <mergeCell ref="BO33:CC33"/>
    <mergeCell ref="BO30:CC30"/>
    <mergeCell ref="BI42:BR45"/>
    <mergeCell ref="BI46:BR46"/>
    <mergeCell ref="BI47:BR47"/>
    <mergeCell ref="BI48:BR48"/>
    <mergeCell ref="AE30:AG30"/>
    <mergeCell ref="AH30:AJ30"/>
    <mergeCell ref="AK30:AY30"/>
    <mergeCell ref="AH47:AJ47"/>
    <mergeCell ref="AK47:AR47"/>
    <mergeCell ref="AS47:AZ47"/>
    <mergeCell ref="BA47:BH47"/>
    <mergeCell ref="AZ30:BN30"/>
    <mergeCell ref="AK46:AR46"/>
    <mergeCell ref="BA46:BH46"/>
    <mergeCell ref="AS46:AZ46"/>
    <mergeCell ref="CD30:CR30"/>
    <mergeCell ref="CS30:DG30"/>
    <mergeCell ref="BO32:CC32"/>
    <mergeCell ref="AE31:AG31"/>
    <mergeCell ref="AH31:AJ31"/>
    <mergeCell ref="AK31:AY31"/>
    <mergeCell ref="AZ31:BN31"/>
    <mergeCell ref="BO31:CC31"/>
    <mergeCell ref="CD31:CR31"/>
    <mergeCell ref="CS31:DG31"/>
    <mergeCell ref="AB31:AD31"/>
    <mergeCell ref="G31:AA31"/>
    <mergeCell ref="CD32:CR32"/>
    <mergeCell ref="CS32:DG32"/>
    <mergeCell ref="AK26:AY26"/>
    <mergeCell ref="AZ26:BN26"/>
    <mergeCell ref="BO26:CC26"/>
    <mergeCell ref="CD26:CR26"/>
    <mergeCell ref="G26:AA26"/>
    <mergeCell ref="AB26:AD26"/>
    <mergeCell ref="AE26:AG26"/>
    <mergeCell ref="AH26:AJ26"/>
    <mergeCell ref="CS26:DG26"/>
    <mergeCell ref="G28:AA28"/>
    <mergeCell ref="AB28:AD28"/>
    <mergeCell ref="AE28:AG28"/>
    <mergeCell ref="AH28:AJ28"/>
    <mergeCell ref="AK28:AY28"/>
    <mergeCell ref="AZ28:BN28"/>
    <mergeCell ref="BO28:CC28"/>
    <mergeCell ref="CD28:CR28"/>
    <mergeCell ref="CS28:DG28"/>
    <mergeCell ref="CS27:DG27"/>
    <mergeCell ref="G27:AA27"/>
    <mergeCell ref="AB27:AD27"/>
    <mergeCell ref="AE27:AG27"/>
    <mergeCell ref="AH27:AJ27"/>
    <mergeCell ref="AK27:AY27"/>
    <mergeCell ref="AZ27:BN27"/>
    <mergeCell ref="BO27:CC27"/>
    <mergeCell ref="CD27:CR27"/>
    <mergeCell ref="AK24:AY24"/>
    <mergeCell ref="AZ24:BN24"/>
    <mergeCell ref="BO24:CC24"/>
    <mergeCell ref="CD24:CR24"/>
    <mergeCell ref="G24:AA24"/>
    <mergeCell ref="AB24:AD24"/>
    <mergeCell ref="AE24:AG24"/>
    <mergeCell ref="AH24:AJ24"/>
    <mergeCell ref="CS24:DG24"/>
    <mergeCell ref="G25:AA25"/>
    <mergeCell ref="AB25:AD25"/>
    <mergeCell ref="AE25:AG25"/>
    <mergeCell ref="AH25:AJ25"/>
    <mergeCell ref="AK25:AY25"/>
    <mergeCell ref="AZ25:BN25"/>
    <mergeCell ref="BO25:CC25"/>
    <mergeCell ref="CD25:CR25"/>
    <mergeCell ref="CS25:DG25"/>
    <mergeCell ref="AK22:AY22"/>
    <mergeCell ref="AZ22:BN22"/>
    <mergeCell ref="BO22:CC22"/>
    <mergeCell ref="CD22:CR22"/>
    <mergeCell ref="G22:AA22"/>
    <mergeCell ref="AB22:AD22"/>
    <mergeCell ref="AE22:AG22"/>
    <mergeCell ref="AH22:AJ22"/>
    <mergeCell ref="CS22:DG22"/>
    <mergeCell ref="G23:AA23"/>
    <mergeCell ref="AB23:AD23"/>
    <mergeCell ref="AE23:AG23"/>
    <mergeCell ref="AH23:AJ23"/>
    <mergeCell ref="AK23:AY23"/>
    <mergeCell ref="AZ23:BN23"/>
    <mergeCell ref="BO23:CC23"/>
    <mergeCell ref="CD23:CR23"/>
    <mergeCell ref="CS23:DG23"/>
    <mergeCell ref="G20:AA20"/>
    <mergeCell ref="AB20:AD20"/>
    <mergeCell ref="AE20:AG20"/>
    <mergeCell ref="AH20:AJ20"/>
    <mergeCell ref="AK20:AY20"/>
    <mergeCell ref="AZ20:BN20"/>
    <mergeCell ref="BO20:CC20"/>
    <mergeCell ref="CD20:CR20"/>
    <mergeCell ref="CS20:DG20"/>
    <mergeCell ref="G21:AA21"/>
    <mergeCell ref="AB21:AD21"/>
    <mergeCell ref="AE21:AG21"/>
    <mergeCell ref="AH21:AJ21"/>
    <mergeCell ref="AK21:AY21"/>
    <mergeCell ref="AZ21:BN21"/>
    <mergeCell ref="BO21:CC21"/>
    <mergeCell ref="CD21:CR21"/>
    <mergeCell ref="CS21:DG21"/>
    <mergeCell ref="CD18:CR18"/>
    <mergeCell ref="CS18:DG18"/>
    <mergeCell ref="CD16:CR16"/>
    <mergeCell ref="CS16:DG16"/>
    <mergeCell ref="BO17:CC17"/>
    <mergeCell ref="CD17:CR17"/>
    <mergeCell ref="AH19:AJ19"/>
    <mergeCell ref="AK19:AY19"/>
    <mergeCell ref="AZ19:BN19"/>
    <mergeCell ref="BO19:CC19"/>
    <mergeCell ref="CS17:DG17"/>
    <mergeCell ref="G18:AA18"/>
    <mergeCell ref="AB18:AD18"/>
    <mergeCell ref="AE18:AG18"/>
    <mergeCell ref="AH18:AJ18"/>
    <mergeCell ref="AK18:AY18"/>
    <mergeCell ref="CD19:CR19"/>
    <mergeCell ref="CS19:DG19"/>
    <mergeCell ref="CD15:CR15"/>
    <mergeCell ref="CS15:DG15"/>
    <mergeCell ref="CD13:CR13"/>
    <mergeCell ref="CS13:DG13"/>
    <mergeCell ref="BO14:CC14"/>
    <mergeCell ref="CD14:CR14"/>
    <mergeCell ref="AH16:AJ16"/>
    <mergeCell ref="AK16:AY16"/>
    <mergeCell ref="AZ16:BN16"/>
    <mergeCell ref="BO16:CC16"/>
    <mergeCell ref="CS14:DG14"/>
    <mergeCell ref="G15:AA15"/>
    <mergeCell ref="AB15:AD15"/>
    <mergeCell ref="AE15:AG15"/>
    <mergeCell ref="AH15:AJ15"/>
    <mergeCell ref="AK15:AY15"/>
    <mergeCell ref="G17:AA17"/>
    <mergeCell ref="AB17:AD17"/>
    <mergeCell ref="AK14:AY14"/>
    <mergeCell ref="AZ14:BN14"/>
    <mergeCell ref="AZ15:BN15"/>
    <mergeCell ref="BO15:CC15"/>
    <mergeCell ref="DK1:EE2"/>
    <mergeCell ref="A3:G3"/>
    <mergeCell ref="H3:J3"/>
    <mergeCell ref="K3:M3"/>
    <mergeCell ref="N3:P3"/>
    <mergeCell ref="Q3:S3"/>
    <mergeCell ref="T3:V3"/>
    <mergeCell ref="W3:Y3"/>
    <mergeCell ref="A1:G2"/>
    <mergeCell ref="H1:Y2"/>
    <mergeCell ref="BO6:CC6"/>
    <mergeCell ref="CD6:CR6"/>
    <mergeCell ref="CS6:DG6"/>
    <mergeCell ref="AK7:AY11"/>
    <mergeCell ref="AF1:CX4"/>
    <mergeCell ref="CY1:DJ2"/>
    <mergeCell ref="CD7:CR11"/>
    <mergeCell ref="CS7:DG11"/>
    <mergeCell ref="CY3:DJ3"/>
    <mergeCell ref="DK3:EE3"/>
    <mergeCell ref="A7:AA12"/>
    <mergeCell ref="AB7:AJ12"/>
    <mergeCell ref="AK6:AY6"/>
    <mergeCell ref="AZ6:BN6"/>
    <mergeCell ref="CD12:CR12"/>
    <mergeCell ref="CS12:DG12"/>
    <mergeCell ref="A13:F28"/>
    <mergeCell ref="G13:AA13"/>
    <mergeCell ref="AB13:AD13"/>
    <mergeCell ref="AE13:AG13"/>
    <mergeCell ref="G16:AA16"/>
    <mergeCell ref="Z1:AE2"/>
    <mergeCell ref="AC3:AE3"/>
    <mergeCell ref="Z3:AB3"/>
    <mergeCell ref="AK12:AY12"/>
    <mergeCell ref="AZ7:BN11"/>
    <mergeCell ref="BO7:CC11"/>
    <mergeCell ref="AZ12:BN12"/>
    <mergeCell ref="BO12:CC12"/>
    <mergeCell ref="AE16:AG16"/>
    <mergeCell ref="G19:AA19"/>
    <mergeCell ref="AB19:AD19"/>
    <mergeCell ref="AE19:AG19"/>
    <mergeCell ref="AH13:AJ13"/>
    <mergeCell ref="AK13:AY13"/>
    <mergeCell ref="AZ13:BN13"/>
    <mergeCell ref="BO13:CC13"/>
    <mergeCell ref="AE17:AG17"/>
    <mergeCell ref="AH17:AJ17"/>
    <mergeCell ref="AK17:AY17"/>
    <mergeCell ref="AZ17:BN17"/>
    <mergeCell ref="AZ18:BN18"/>
    <mergeCell ref="BO18:CC18"/>
    <mergeCell ref="AB16:AD16"/>
    <mergeCell ref="G14:AA14"/>
    <mergeCell ref="AB14:AD14"/>
    <mergeCell ref="AE14:AG14"/>
    <mergeCell ref="AH14:AJ14"/>
    <mergeCell ref="AK76:AR79"/>
    <mergeCell ref="AS76:AZ79"/>
    <mergeCell ref="BA76:BH79"/>
    <mergeCell ref="AK49:AR49"/>
    <mergeCell ref="BA65:BH65"/>
    <mergeCell ref="BI65:BR65"/>
    <mergeCell ref="BA56:BH56"/>
    <mergeCell ref="BI55:BR55"/>
    <mergeCell ref="BI59:BR59"/>
    <mergeCell ref="BI40:BR40"/>
    <mergeCell ref="BI60:BR60"/>
    <mergeCell ref="BA60:BH60"/>
    <mergeCell ref="BI75:BS79"/>
    <mergeCell ref="BA61:BH61"/>
    <mergeCell ref="BI61:BR61"/>
    <mergeCell ref="AB65:AD65"/>
    <mergeCell ref="AE65:AG65"/>
    <mergeCell ref="AH65:AJ65"/>
    <mergeCell ref="AE50:AG50"/>
    <mergeCell ref="AH50:AJ50"/>
    <mergeCell ref="BI50:BR50"/>
    <mergeCell ref="AK50:AR50"/>
    <mergeCell ref="AS50:AZ50"/>
    <mergeCell ref="BA50:BH50"/>
    <mergeCell ref="BA51:BH51"/>
    <mergeCell ref="BA49:BH49"/>
    <mergeCell ref="AS52:AZ52"/>
    <mergeCell ref="AB61:AD61"/>
    <mergeCell ref="AE61:AG61"/>
    <mergeCell ref="AH61:AJ61"/>
    <mergeCell ref="AK61:AR61"/>
    <mergeCell ref="AS61:AZ61"/>
    <mergeCell ref="A98:C100"/>
    <mergeCell ref="D98:F101"/>
    <mergeCell ref="G98:AA98"/>
    <mergeCell ref="AS96:AZ96"/>
    <mergeCell ref="AE100:AG100"/>
    <mergeCell ref="AH100:AJ100"/>
    <mergeCell ref="AK100:AR100"/>
    <mergeCell ref="AB96:AD96"/>
    <mergeCell ref="BI99:BS99"/>
    <mergeCell ref="AH133:AJ133"/>
    <mergeCell ref="BT98:CD98"/>
    <mergeCell ref="AK81:AR81"/>
    <mergeCell ref="AS81:AZ81"/>
    <mergeCell ref="BA81:BH81"/>
    <mergeCell ref="BI81:BS81"/>
    <mergeCell ref="AB81:AD81"/>
    <mergeCell ref="AB85:AD85"/>
    <mergeCell ref="AS84:AZ84"/>
    <mergeCell ref="BA84:BH84"/>
    <mergeCell ref="AE82:AG82"/>
    <mergeCell ref="AE81:AG81"/>
    <mergeCell ref="AH82:AJ82"/>
    <mergeCell ref="AH81:AJ81"/>
    <mergeCell ref="AK83:AR83"/>
    <mergeCell ref="AS83:AZ83"/>
    <mergeCell ref="AB82:AD82"/>
    <mergeCell ref="G83:AA83"/>
    <mergeCell ref="BI84:BS84"/>
    <mergeCell ref="AB84:AD84"/>
    <mergeCell ref="AE84:AG84"/>
    <mergeCell ref="G82:AA82"/>
    <mergeCell ref="AS85:AZ85"/>
    <mergeCell ref="AB95:AD95"/>
    <mergeCell ref="AE95:AG95"/>
    <mergeCell ref="AH95:AJ95"/>
    <mergeCell ref="AK95:AR95"/>
    <mergeCell ref="AE96:AG96"/>
    <mergeCell ref="AH96:AJ96"/>
    <mergeCell ref="AK96:AR96"/>
    <mergeCell ref="DA96:DJ96"/>
    <mergeCell ref="Q139:S139"/>
    <mergeCell ref="T139:V139"/>
    <mergeCell ref="W139:Y139"/>
    <mergeCell ref="Z139:AB139"/>
    <mergeCell ref="AF137:CX140"/>
    <mergeCell ref="K139:M139"/>
    <mergeCell ref="CE95:CO95"/>
    <mergeCell ref="BA96:BH96"/>
    <mergeCell ref="BI98:BS98"/>
    <mergeCell ref="AB98:AD98"/>
    <mergeCell ref="AB101:AD101"/>
    <mergeCell ref="AE101:AG101"/>
    <mergeCell ref="AH101:AJ101"/>
    <mergeCell ref="DA101:DJ101"/>
    <mergeCell ref="CE99:CO99"/>
    <mergeCell ref="CP99:CZ99"/>
    <mergeCell ref="DA99:DJ99"/>
    <mergeCell ref="G99:AA99"/>
    <mergeCell ref="AB99:AD99"/>
    <mergeCell ref="AE99:AG99"/>
    <mergeCell ref="AH99:AJ99"/>
    <mergeCell ref="G100:AA100"/>
    <mergeCell ref="AK98:AR98"/>
    <mergeCell ref="AE98:AG98"/>
    <mergeCell ref="CC197:CM197"/>
    <mergeCell ref="G197:AA197"/>
    <mergeCell ref="AB197:AD197"/>
    <mergeCell ref="AE197:AG197"/>
    <mergeCell ref="AH197:AJ197"/>
    <mergeCell ref="CN197:CX197"/>
    <mergeCell ref="AK197:AU197"/>
    <mergeCell ref="AV197:BF197"/>
    <mergeCell ref="BG197:BQ197"/>
    <mergeCell ref="CY200:DH200"/>
    <mergeCell ref="DI200:DV200"/>
    <mergeCell ref="DI201:DV201"/>
    <mergeCell ref="AK133:AS133"/>
    <mergeCell ref="AT133:BB133"/>
    <mergeCell ref="BC133:BK133"/>
    <mergeCell ref="BL133:BT133"/>
    <mergeCell ref="A137:G138"/>
    <mergeCell ref="H137:Y138"/>
    <mergeCell ref="Z137:AE138"/>
    <mergeCell ref="A139:G139"/>
    <mergeCell ref="H139:J139"/>
    <mergeCell ref="N139:P139"/>
    <mergeCell ref="A132:C134"/>
    <mergeCell ref="D132:F135"/>
    <mergeCell ref="G132:AA132"/>
    <mergeCell ref="AB132:AD132"/>
    <mergeCell ref="AH135:AJ135"/>
    <mergeCell ref="AK135:AS135"/>
    <mergeCell ref="AT135:BB135"/>
    <mergeCell ref="BC135:BK135"/>
    <mergeCell ref="BL135:BT135"/>
    <mergeCell ref="BU135:CC135"/>
    <mergeCell ref="BT99:CD99"/>
    <mergeCell ref="G95:AA95"/>
    <mergeCell ref="AC139:AE139"/>
    <mergeCell ref="A135:C135"/>
    <mergeCell ref="CY197:DH197"/>
    <mergeCell ref="CR163:CY163"/>
    <mergeCell ref="BM167:BS167"/>
    <mergeCell ref="AK167:AQ167"/>
    <mergeCell ref="AR167:AX167"/>
    <mergeCell ref="AY167:BE167"/>
    <mergeCell ref="BF167:BL167"/>
    <mergeCell ref="BT167:CA167"/>
    <mergeCell ref="CB167:CI167"/>
    <mergeCell ref="CJ167:CQ167"/>
    <mergeCell ref="CR167:CY167"/>
    <mergeCell ref="AR163:AX163"/>
    <mergeCell ref="AY163:BE163"/>
    <mergeCell ref="DA95:DJ95"/>
    <mergeCell ref="CP96:CZ96"/>
    <mergeCell ref="AS95:AZ95"/>
    <mergeCell ref="BA95:BH95"/>
    <mergeCell ref="CP95:CZ95"/>
    <mergeCell ref="CE96:CO96"/>
    <mergeCell ref="CM133:CU133"/>
    <mergeCell ref="CV133:DD133"/>
    <mergeCell ref="BI95:BS95"/>
    <mergeCell ref="AK116:AS116"/>
    <mergeCell ref="AT116:BB116"/>
    <mergeCell ref="CD114:CL114"/>
    <mergeCell ref="CM114:CU114"/>
    <mergeCell ref="CV114:DD114"/>
    <mergeCell ref="CV119:DD119"/>
    <mergeCell ref="CV118:DD118"/>
    <mergeCell ref="DA74:DJ74"/>
    <mergeCell ref="BT75:CD79"/>
    <mergeCell ref="BT80:CD80"/>
    <mergeCell ref="BT81:CD81"/>
    <mergeCell ref="BT82:CD82"/>
    <mergeCell ref="BT83:CD83"/>
    <mergeCell ref="BT84:CD84"/>
    <mergeCell ref="BT85:CD85"/>
    <mergeCell ref="BT86:CD86"/>
    <mergeCell ref="BT87:CD87"/>
    <mergeCell ref="BT88:CD88"/>
    <mergeCell ref="BT89:CD89"/>
    <mergeCell ref="BT90:CD90"/>
    <mergeCell ref="BT91:CD91"/>
    <mergeCell ref="BT93:CD93"/>
    <mergeCell ref="BT94:CD94"/>
    <mergeCell ref="CP84:CZ84"/>
    <mergeCell ref="DA85:DJ85"/>
    <mergeCell ref="CP89:CZ89"/>
    <mergeCell ref="DA90:DJ90"/>
    <mergeCell ref="CP90:CZ90"/>
    <mergeCell ref="CP91:CZ91"/>
    <mergeCell ref="DA92:DJ92"/>
    <mergeCell ref="CE93:CO93"/>
    <mergeCell ref="CE75:CO79"/>
    <mergeCell ref="CE80:CO80"/>
    <mergeCell ref="CE81:CO81"/>
    <mergeCell ref="CE82:CO82"/>
    <mergeCell ref="CE84:CO84"/>
    <mergeCell ref="CE86:CO86"/>
    <mergeCell ref="CP81:CZ81"/>
    <mergeCell ref="CV115:DD115"/>
    <mergeCell ref="DE115:DM115"/>
    <mergeCell ref="BT100:CD100"/>
    <mergeCell ref="BT101:CD101"/>
    <mergeCell ref="BT95:CD95"/>
    <mergeCell ref="BT96:CD96"/>
    <mergeCell ref="AS80:AZ80"/>
    <mergeCell ref="BA80:BH80"/>
    <mergeCell ref="BI80:BS80"/>
    <mergeCell ref="BA89:BH89"/>
    <mergeCell ref="BI89:BS89"/>
    <mergeCell ref="BI91:BS91"/>
    <mergeCell ref="AK101:AR101"/>
    <mergeCell ref="AS101:AZ101"/>
    <mergeCell ref="AK80:AR80"/>
    <mergeCell ref="AK85:AR85"/>
    <mergeCell ref="BI88:BS88"/>
    <mergeCell ref="DA94:DJ94"/>
    <mergeCell ref="BI94:BS94"/>
    <mergeCell ref="AK94:AR94"/>
    <mergeCell ref="AS94:AZ94"/>
    <mergeCell ref="CE94:CO94"/>
    <mergeCell ref="CP94:CZ94"/>
    <mergeCell ref="BA83:BH83"/>
    <mergeCell ref="CP80:CZ80"/>
    <mergeCell ref="DA80:DJ80"/>
    <mergeCell ref="AK99:AR99"/>
    <mergeCell ref="AS99:AZ99"/>
    <mergeCell ref="BA99:BH99"/>
    <mergeCell ref="CE100:CO100"/>
    <mergeCell ref="DA98:DJ98"/>
    <mergeCell ref="CY103:DJ104"/>
  </mergeCells>
  <phoneticPr fontId="3"/>
  <dataValidations count="11">
    <dataValidation type="whole" allowBlank="1" showInputMessage="1" showErrorMessage="1" errorTitle="入力エラー" error="数値以外の入力または、11桁以上の入力は行えません。" sqref="CY193:DH193 CY183:DH191 CY200:DH202 AK115:AS123 CR164:CY164 AK125:AS125 CR159:CY159 AK132:AS134 BT159:CI159 BT149:CI157 CR166:CY168 CR149:CY157 BT166:CI168">
      <formula1>-999999999</formula1>
      <formula2>9999999999</formula2>
    </dataValidation>
    <dataValidation type="whole" allowBlank="1" showInputMessage="1" showErrorMessage="1" errorTitle="入力エラー" error="数値以外の入力または、9桁以上の入力は行えません。" sqref="BM159:BS159 BM149:BS150 BM166:BS166">
      <formula1>-9999999</formula1>
      <formula2>99999999</formula2>
    </dataValidation>
    <dataValidation type="whole" allowBlank="1" showInputMessage="1" showErrorMessage="1" errorTitle="入力エラー" error="数値以外の入力または、12桁以上の入力は行えません。" sqref="CM125:DD125 CM115:DD123 CM132:DD134 AK167:AQ168 AK200:CB202 CN200:CX202 AK166:AX166 BF149:BL154 AK57:BH57 AK64:BH66 BL115:BT123 BL125:BT125 CN183:CX191 AK183:CB191 BF166:BL166 CN193:CX193 AK193:CB193 AK159:AX159 AK155:AQ157 AK149:AX154 BF159:BL159 BL132:BT134 AK47:BH55 BI81:CZ89 BI91:CZ91 BI98:CZ100">
      <formula1>-9999999999</formula1>
      <formula2>99999999999</formula2>
    </dataValidation>
    <dataValidation type="whole" allowBlank="1" showInputMessage="1" showErrorMessage="1" errorTitle="入力エラー" error="数値以外の入力または、12桁以上の入力は行えません" sqref="CM126:DD126 BL126:BT126">
      <formula1>-9999999999</formula1>
      <formula2>99999999999</formula2>
    </dataValidation>
    <dataValidation type="whole" allowBlank="1" showInputMessage="1" showErrorMessage="1" errorTitle="入力エラー" error="数値以外の入力または、15桁以上の入力は行えません" sqref="BC126:BK126 BU126:CL126">
      <formula1>-9999999999999</formula1>
      <formula2>99999999999999</formula2>
    </dataValidation>
    <dataValidation type="whole" allowBlank="1" showInputMessage="1" showErrorMessage="1" errorTitle="入力エラー" error="数値以外の入力または、15桁以上の入力は行えません。" sqref="BC132:BK134 BU132:CL134 BU115:CL123 BC115:BK123 BU125:CL125 BC125:BK125">
      <formula1>-9999999999999</formula1>
      <formula2>99999999999999</formula2>
    </dataValidation>
    <dataValidation type="whole" allowBlank="1" showInputMessage="1" showErrorMessage="1" errorTitle="入力エラー" error="数値以外の入力または、11桁以上の入力は行えません" sqref="DA81:DA91 AK126:AS126 DJ102 DA93:DA96 DA98:DA101">
      <formula1>-999999999</formula1>
      <formula2>9999999999</formula2>
    </dataValidation>
    <dataValidation type="whole" allowBlank="1" showInputMessage="1" showErrorMessage="1" errorTitle="入力エラー" error="数値以外の入力または、10桁以上の入力は行えません" sqref="AT126:BB126">
      <formula1>-99999999</formula1>
      <formula2>999999999</formula2>
    </dataValidation>
    <dataValidation type="whole" allowBlank="1" showInputMessage="1" showErrorMessage="1" errorTitle="入力エラー" error="数値以外の入力または、10桁以上の入力は行えません。" sqref="AT125:BB125 AT132:BB134 AZ13:BN21 AZ23:BN23 AK81:AZ89 AT115:BB123 AZ30:BN32 AK91:AZ91 AK98:AZ100">
      <formula1>-99999999</formula1>
      <formula2>999999999</formula2>
    </dataValidation>
    <dataValidation type="whole" allowBlank="1" showInputMessage="1" showErrorMessage="1" errorTitle="入力エラー" error="数値以外の入力または、13桁以上の入力は行えません。" sqref="AK23:AY23 AK30:AY32 AK13:AY21">
      <formula1>-99999999999</formula1>
      <formula2>999999999999</formula2>
    </dataValidation>
    <dataValidation type="whole" allowBlank="1" showInputMessage="1" showErrorMessage="1" errorTitle="入力エラー" error="数値以外の入力または、7桁以上の入力は行えません。" sqref="BO23:CC23 BO30:CC32 BO13:CC21">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firstPageNumber="45" orientation="landscape" useFirstPageNumber="1" horizontalDpi="300" verticalDpi="300" r:id="rId1"/>
  <headerFooter alignWithMargins="0">
    <oddFooter>&amp;R課税市-&amp;P</oddFooter>
  </headerFooter>
  <rowBreaks count="5" manualBreakCount="5">
    <brk id="34" max="135" man="1"/>
    <brk id="68" max="135" man="1"/>
    <brk id="102" max="135" man="1"/>
    <brk id="136" max="135" man="1"/>
    <brk id="170" max="135" man="1"/>
  </rowBreaks>
  <drawing r:id="rId2"/>
  <legacyDrawing r:id="rId3"/>
  <picture r:id="rId4"/>
  <controls>
    <mc:AlternateContent xmlns:mc="http://schemas.openxmlformats.org/markup-compatibility/2006">
      <mc:Choice Requires="x14">
        <control shapeId="16389"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16389" r:id="rId5" name="CommandButton1"/>
      </mc:Fallback>
    </mc:AlternateContent>
    <mc:AlternateContent xmlns:mc="http://schemas.openxmlformats.org/markup-compatibility/2006">
      <mc:Choice Requires="x14">
        <control shapeId="16411" r:id="rId7" name="CommandButton5">
          <controlPr defaultSize="0" print="0" autoLine="0" r:id="rId8">
            <anchor moveWithCells="1">
              <from>
                <xdr:col>12</xdr:col>
                <xdr:colOff>57150</xdr:colOff>
                <xdr:row>71</xdr:row>
                <xdr:rowOff>57150</xdr:rowOff>
              </from>
              <to>
                <xdr:col>24</xdr:col>
                <xdr:colOff>28575</xdr:colOff>
                <xdr:row>73</xdr:row>
                <xdr:rowOff>28575</xdr:rowOff>
              </to>
            </anchor>
          </controlPr>
        </control>
      </mc:Choice>
      <mc:Fallback>
        <control shapeId="16411" r:id="rId7" name="CommandButton5"/>
      </mc:Fallback>
    </mc:AlternateContent>
    <mc:AlternateContent xmlns:mc="http://schemas.openxmlformats.org/markup-compatibility/2006">
      <mc:Choice Requires="x14">
        <control shapeId="16412" r:id="rId9" name="CommandButton4">
          <controlPr defaultSize="0" print="0" autoLine="0" r:id="rId10">
            <anchor moveWithCells="1">
              <from>
                <xdr:col>0</xdr:col>
                <xdr:colOff>38100</xdr:colOff>
                <xdr:row>71</xdr:row>
                <xdr:rowOff>57150</xdr:rowOff>
              </from>
              <to>
                <xdr:col>12</xdr:col>
                <xdr:colOff>9525</xdr:colOff>
                <xdr:row>73</xdr:row>
                <xdr:rowOff>28575</xdr:rowOff>
              </to>
            </anchor>
          </controlPr>
        </control>
      </mc:Choice>
      <mc:Fallback>
        <control shapeId="16412" r:id="rId9" name="CommandButton4"/>
      </mc:Fallback>
    </mc:AlternateContent>
    <mc:AlternateContent xmlns:mc="http://schemas.openxmlformats.org/markup-compatibility/2006">
      <mc:Choice Requires="x14">
        <control shapeId="16434" r:id="rId11" name="CommandButton7">
          <controlPr defaultSize="0" print="0" autoLine="0" r:id="rId12">
            <anchor moveWithCells="1">
              <from>
                <xdr:col>12</xdr:col>
                <xdr:colOff>57150</xdr:colOff>
                <xdr:row>105</xdr:row>
                <xdr:rowOff>57150</xdr:rowOff>
              </from>
              <to>
                <xdr:col>24</xdr:col>
                <xdr:colOff>28575</xdr:colOff>
                <xdr:row>107</xdr:row>
                <xdr:rowOff>28575</xdr:rowOff>
              </to>
            </anchor>
          </controlPr>
        </control>
      </mc:Choice>
      <mc:Fallback>
        <control shapeId="16434" r:id="rId11" name="CommandButton7"/>
      </mc:Fallback>
    </mc:AlternateContent>
    <mc:AlternateContent xmlns:mc="http://schemas.openxmlformats.org/markup-compatibility/2006">
      <mc:Choice Requires="x14">
        <control shapeId="16435" r:id="rId13" name="CommandButton6">
          <controlPr defaultSize="0" print="0" autoLine="0" r:id="rId14">
            <anchor moveWithCells="1">
              <from>
                <xdr:col>0</xdr:col>
                <xdr:colOff>38100</xdr:colOff>
                <xdr:row>105</xdr:row>
                <xdr:rowOff>57150</xdr:rowOff>
              </from>
              <to>
                <xdr:col>12</xdr:col>
                <xdr:colOff>9525</xdr:colOff>
                <xdr:row>107</xdr:row>
                <xdr:rowOff>28575</xdr:rowOff>
              </to>
            </anchor>
          </controlPr>
        </control>
      </mc:Choice>
      <mc:Fallback>
        <control shapeId="16435" r:id="rId13" name="CommandButton6"/>
      </mc:Fallback>
    </mc:AlternateContent>
    <mc:AlternateContent xmlns:mc="http://schemas.openxmlformats.org/markup-compatibility/2006">
      <mc:Choice Requires="x14">
        <control shapeId="16464" r:id="rId15" name="CommandButton9">
          <controlPr defaultSize="0" print="0" autoLine="0" r:id="rId16">
            <anchor moveWithCells="1">
              <from>
                <xdr:col>12</xdr:col>
                <xdr:colOff>57150</xdr:colOff>
                <xdr:row>139</xdr:row>
                <xdr:rowOff>57150</xdr:rowOff>
              </from>
              <to>
                <xdr:col>24</xdr:col>
                <xdr:colOff>28575</xdr:colOff>
                <xdr:row>141</xdr:row>
                <xdr:rowOff>28575</xdr:rowOff>
              </to>
            </anchor>
          </controlPr>
        </control>
      </mc:Choice>
      <mc:Fallback>
        <control shapeId="16464" r:id="rId15" name="CommandButton9"/>
      </mc:Fallback>
    </mc:AlternateContent>
    <mc:AlternateContent xmlns:mc="http://schemas.openxmlformats.org/markup-compatibility/2006">
      <mc:Choice Requires="x14">
        <control shapeId="16465" r:id="rId17" name="CommandButton8">
          <controlPr defaultSize="0" print="0" autoLine="0" r:id="rId18">
            <anchor moveWithCells="1">
              <from>
                <xdr:col>0</xdr:col>
                <xdr:colOff>38100</xdr:colOff>
                <xdr:row>139</xdr:row>
                <xdr:rowOff>57150</xdr:rowOff>
              </from>
              <to>
                <xdr:col>12</xdr:col>
                <xdr:colOff>9525</xdr:colOff>
                <xdr:row>141</xdr:row>
                <xdr:rowOff>28575</xdr:rowOff>
              </to>
            </anchor>
          </controlPr>
        </control>
      </mc:Choice>
      <mc:Fallback>
        <control shapeId="16465" r:id="rId17" name="CommandButton8"/>
      </mc:Fallback>
    </mc:AlternateContent>
    <mc:AlternateContent xmlns:mc="http://schemas.openxmlformats.org/markup-compatibility/2006">
      <mc:Choice Requires="x14">
        <control shapeId="16494" r:id="rId19" name="CommandButton10">
          <controlPr defaultSize="0" print="0" autoLine="0" r:id="rId20">
            <anchor moveWithCells="1">
              <from>
                <xdr:col>0</xdr:col>
                <xdr:colOff>38100</xdr:colOff>
                <xdr:row>173</xdr:row>
                <xdr:rowOff>57150</xdr:rowOff>
              </from>
              <to>
                <xdr:col>12</xdr:col>
                <xdr:colOff>9525</xdr:colOff>
                <xdr:row>175</xdr:row>
                <xdr:rowOff>28575</xdr:rowOff>
              </to>
            </anchor>
          </controlPr>
        </control>
      </mc:Choice>
      <mc:Fallback>
        <control shapeId="16494" r:id="rId19" name="CommandButton10"/>
      </mc:Fallback>
    </mc:AlternateContent>
    <mc:AlternateContent xmlns:mc="http://schemas.openxmlformats.org/markup-compatibility/2006">
      <mc:Choice Requires="x14">
        <control shapeId="16549" r:id="rId21" name="CommandButton3">
          <controlPr defaultSize="0" print="0" autoLine="0" r:id="rId22">
            <anchor moveWithCells="1">
              <from>
                <xdr:col>12</xdr:col>
                <xdr:colOff>57150</xdr:colOff>
                <xdr:row>37</xdr:row>
                <xdr:rowOff>57150</xdr:rowOff>
              </from>
              <to>
                <xdr:col>24</xdr:col>
                <xdr:colOff>28575</xdr:colOff>
                <xdr:row>39</xdr:row>
                <xdr:rowOff>28575</xdr:rowOff>
              </to>
            </anchor>
          </controlPr>
        </control>
      </mc:Choice>
      <mc:Fallback>
        <control shapeId="16549" r:id="rId21" name="CommandButton3"/>
      </mc:Fallback>
    </mc:AlternateContent>
    <mc:AlternateContent xmlns:mc="http://schemas.openxmlformats.org/markup-compatibility/2006">
      <mc:Choice Requires="x14">
        <control shapeId="16550" r:id="rId23" name="CommandButton2">
          <controlPr defaultSize="0" print="0" autoLine="0" r:id="rId24">
            <anchor moveWithCells="1">
              <from>
                <xdr:col>0</xdr:col>
                <xdr:colOff>38100</xdr:colOff>
                <xdr:row>37</xdr:row>
                <xdr:rowOff>57150</xdr:rowOff>
              </from>
              <to>
                <xdr:col>12</xdr:col>
                <xdr:colOff>9525</xdr:colOff>
                <xdr:row>39</xdr:row>
                <xdr:rowOff>28575</xdr:rowOff>
              </to>
            </anchor>
          </controlPr>
        </control>
      </mc:Choice>
      <mc:Fallback>
        <control shapeId="16550" r:id="rId23" name="CommandButton2"/>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7"/>
  <dimension ref="A1:EG237"/>
  <sheetViews>
    <sheetView showGridLines="0" zoomScale="85" zoomScaleNormal="85" workbookViewId="0">
      <selection activeCell="AK13" sqref="AK13:AY13"/>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7" s="152" customFormat="1" ht="12.75" customHeight="1">
      <c r="A1" s="915"/>
      <c r="B1" s="915"/>
      <c r="C1" s="915"/>
      <c r="D1" s="915"/>
      <c r="E1" s="915"/>
      <c r="F1" s="915"/>
      <c r="G1" s="916"/>
      <c r="H1" s="917" t="s">
        <v>62</v>
      </c>
      <c r="I1" s="266"/>
      <c r="J1" s="266"/>
      <c r="K1" s="266"/>
      <c r="L1" s="266"/>
      <c r="M1" s="266"/>
      <c r="N1" s="266"/>
      <c r="O1" s="266"/>
      <c r="P1" s="266"/>
      <c r="Q1" s="266"/>
      <c r="R1" s="266"/>
      <c r="S1" s="266"/>
      <c r="T1" s="266"/>
      <c r="U1" s="266"/>
      <c r="V1" s="266"/>
      <c r="W1" s="266"/>
      <c r="X1" s="266"/>
      <c r="Y1" s="267"/>
      <c r="Z1" s="909" t="s">
        <v>517</v>
      </c>
      <c r="AA1" s="266"/>
      <c r="AB1" s="266"/>
      <c r="AC1" s="266"/>
      <c r="AD1" s="266"/>
      <c r="AE1" s="267"/>
      <c r="AF1" s="739" t="str">
        <f>"第57表　課税標準額段階別"&amp; LEFT(表00!AA1,6) &amp; "分所得割額等に関する調（つづき）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課税標準額段階別平成29年度分所得割額等に関する調（つづき）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894" t="s">
        <v>608</v>
      </c>
      <c r="CZ1" s="894"/>
      <c r="DA1" s="894"/>
      <c r="DB1" s="894"/>
      <c r="DC1" s="894"/>
      <c r="DD1" s="894"/>
      <c r="DE1" s="894"/>
      <c r="DF1" s="894"/>
      <c r="DG1" s="894"/>
      <c r="DH1" s="894"/>
      <c r="DI1" s="894"/>
      <c r="DJ1" s="894"/>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915"/>
      <c r="B2" s="915"/>
      <c r="C2" s="915"/>
      <c r="D2" s="915"/>
      <c r="E2" s="915"/>
      <c r="F2" s="915"/>
      <c r="G2" s="916"/>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895"/>
      <c r="CZ2" s="895"/>
      <c r="DA2" s="895"/>
      <c r="DB2" s="895"/>
      <c r="DC2" s="895"/>
      <c r="DD2" s="895"/>
      <c r="DE2" s="895"/>
      <c r="DF2" s="895"/>
      <c r="DG2" s="895"/>
      <c r="DH2" s="895"/>
      <c r="DI2" s="895"/>
      <c r="DJ2" s="895"/>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912"/>
      <c r="B3" s="285"/>
      <c r="C3" s="285"/>
      <c r="D3" s="285"/>
      <c r="E3" s="285"/>
      <c r="F3" s="285"/>
      <c r="G3" s="286"/>
      <c r="H3" s="910">
        <f>IF(表00!A8="","",表00!A8)</f>
        <v>4</v>
      </c>
      <c r="I3" s="913"/>
      <c r="J3" s="914"/>
      <c r="K3" s="910">
        <f>IF(表00!D8="","",表00!D8)</f>
        <v>2</v>
      </c>
      <c r="L3" s="913"/>
      <c r="M3" s="914"/>
      <c r="N3" s="910">
        <f>IF(表00!G8="","",表00!G8)</f>
        <v>2</v>
      </c>
      <c r="O3" s="913"/>
      <c r="P3" s="914"/>
      <c r="Q3" s="910">
        <f>IF(表00!J8="","",表00!J8)</f>
        <v>0</v>
      </c>
      <c r="R3" s="913"/>
      <c r="S3" s="914"/>
      <c r="T3" s="910">
        <f>IF(表00!M8="","",表00!M8)</f>
        <v>2</v>
      </c>
      <c r="U3" s="913"/>
      <c r="V3" s="914"/>
      <c r="W3" s="910">
        <f>IF(表00!P8="","",表00!P8)</f>
        <v>9</v>
      </c>
      <c r="X3" s="913"/>
      <c r="Y3" s="914"/>
      <c r="Z3" s="911">
        <v>5</v>
      </c>
      <c r="AA3" s="276"/>
      <c r="AB3" s="277"/>
      <c r="AC3" s="910">
        <v>7</v>
      </c>
      <c r="AD3" s="279"/>
      <c r="AE3" s="280"/>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895" t="s">
        <v>515</v>
      </c>
      <c r="CZ3" s="895"/>
      <c r="DA3" s="895"/>
      <c r="DB3" s="895"/>
      <c r="DC3" s="895"/>
      <c r="DD3" s="895"/>
      <c r="DE3" s="895"/>
      <c r="DF3" s="895"/>
      <c r="DG3" s="895"/>
      <c r="DH3" s="895"/>
      <c r="DI3" s="895"/>
      <c r="DJ3" s="895"/>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3.5" customHeight="1">
      <c r="M4" s="16"/>
      <c r="R4" s="16"/>
      <c r="AF4" s="739"/>
      <c r="AG4" s="739"/>
      <c r="AH4" s="739"/>
      <c r="AI4" s="739"/>
      <c r="AJ4" s="739"/>
      <c r="AK4" s="739"/>
      <c r="AL4" s="739"/>
      <c r="AM4" s="739"/>
      <c r="AN4" s="739"/>
      <c r="AO4" s="739"/>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row>
    <row r="5" spans="1:137"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c r="EG5" s="154"/>
    </row>
    <row r="6" spans="1:137" ht="13.5" customHeight="1">
      <c r="AK6" s="271" t="s">
        <v>164</v>
      </c>
      <c r="AL6" s="271"/>
      <c r="AM6" s="271"/>
      <c r="AN6" s="271"/>
      <c r="AO6" s="271"/>
      <c r="AP6" s="271"/>
      <c r="AQ6" s="271"/>
      <c r="AR6" s="271"/>
      <c r="AS6" s="271"/>
      <c r="AT6" s="271"/>
      <c r="AU6" s="271"/>
      <c r="AV6" s="271"/>
      <c r="AW6" s="271"/>
      <c r="AX6" s="271"/>
      <c r="AY6" s="271"/>
      <c r="AZ6" s="271" t="s">
        <v>165</v>
      </c>
      <c r="BA6" s="271"/>
      <c r="BB6" s="271"/>
      <c r="BC6" s="271"/>
      <c r="BD6" s="271"/>
      <c r="BE6" s="271"/>
      <c r="BF6" s="271"/>
      <c r="BG6" s="271"/>
      <c r="BH6" s="271"/>
      <c r="BI6" s="271"/>
      <c r="BJ6" s="271"/>
      <c r="BK6" s="271"/>
      <c r="BL6" s="271"/>
      <c r="BM6" s="271"/>
      <c r="BN6" s="271"/>
      <c r="BO6" s="271" t="s">
        <v>166</v>
      </c>
      <c r="BP6" s="271"/>
      <c r="BQ6" s="271"/>
      <c r="BR6" s="271"/>
      <c r="BS6" s="271"/>
      <c r="BT6" s="271"/>
      <c r="BU6" s="271"/>
      <c r="BV6" s="271"/>
      <c r="BW6" s="271"/>
      <c r="BX6" s="271"/>
      <c r="BY6" s="271"/>
      <c r="BZ6" s="271"/>
      <c r="CA6" s="271"/>
      <c r="CB6" s="271"/>
      <c r="CC6" s="271"/>
      <c r="CD6" s="271" t="s">
        <v>167</v>
      </c>
      <c r="CE6" s="271"/>
      <c r="CF6" s="271"/>
      <c r="CG6" s="271"/>
      <c r="CH6" s="271"/>
      <c r="CI6" s="271"/>
      <c r="CJ6" s="271"/>
      <c r="CK6" s="271"/>
      <c r="CL6" s="271"/>
      <c r="CM6" s="271"/>
      <c r="CN6" s="271"/>
      <c r="CO6" s="271"/>
      <c r="CP6" s="271"/>
      <c r="CQ6" s="271"/>
      <c r="CR6" s="271"/>
      <c r="CS6" s="271" t="s">
        <v>168</v>
      </c>
      <c r="CT6" s="271"/>
      <c r="CU6" s="271"/>
      <c r="CV6" s="271"/>
      <c r="CW6" s="271"/>
      <c r="CX6" s="271"/>
      <c r="CY6" s="271"/>
      <c r="CZ6" s="271"/>
      <c r="DA6" s="271"/>
      <c r="DB6" s="271"/>
      <c r="DC6" s="271"/>
      <c r="DD6" s="271"/>
      <c r="DE6" s="271"/>
      <c r="DF6" s="271"/>
      <c r="DG6" s="271"/>
    </row>
    <row r="7" spans="1:137" ht="15" customHeight="1">
      <c r="A7" s="522" t="s">
        <v>133</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171</v>
      </c>
      <c r="AC7" s="201"/>
      <c r="AD7" s="201"/>
      <c r="AE7" s="201"/>
      <c r="AF7" s="201"/>
      <c r="AG7" s="201"/>
      <c r="AH7" s="201"/>
      <c r="AI7" s="201"/>
      <c r="AJ7" s="202"/>
      <c r="AK7" s="200" t="s">
        <v>388</v>
      </c>
      <c r="AL7" s="201"/>
      <c r="AM7" s="201"/>
      <c r="AN7" s="201"/>
      <c r="AO7" s="201"/>
      <c r="AP7" s="201"/>
      <c r="AQ7" s="201"/>
      <c r="AR7" s="201"/>
      <c r="AS7" s="201"/>
      <c r="AT7" s="201"/>
      <c r="AU7" s="201"/>
      <c r="AV7" s="201"/>
      <c r="AW7" s="201"/>
      <c r="AX7" s="201"/>
      <c r="AY7" s="202"/>
      <c r="AZ7" s="200" t="s">
        <v>635</v>
      </c>
      <c r="BA7" s="201"/>
      <c r="BB7" s="201"/>
      <c r="BC7" s="201"/>
      <c r="BD7" s="201"/>
      <c r="BE7" s="201"/>
      <c r="BF7" s="201"/>
      <c r="BG7" s="201"/>
      <c r="BH7" s="201"/>
      <c r="BI7" s="201"/>
      <c r="BJ7" s="201"/>
      <c r="BK7" s="201"/>
      <c r="BL7" s="201"/>
      <c r="BM7" s="201"/>
      <c r="BN7" s="202"/>
      <c r="BO7" s="200" t="s">
        <v>638</v>
      </c>
      <c r="BP7" s="201"/>
      <c r="BQ7" s="201"/>
      <c r="BR7" s="201"/>
      <c r="BS7" s="201"/>
      <c r="BT7" s="201"/>
      <c r="BU7" s="201"/>
      <c r="BV7" s="201"/>
      <c r="BW7" s="201"/>
      <c r="BX7" s="201"/>
      <c r="BY7" s="201"/>
      <c r="BZ7" s="201"/>
      <c r="CA7" s="201"/>
      <c r="CB7" s="201"/>
      <c r="CC7" s="202"/>
      <c r="CD7" s="200" t="s">
        <v>712</v>
      </c>
      <c r="CE7" s="201"/>
      <c r="CF7" s="201"/>
      <c r="CG7" s="201"/>
      <c r="CH7" s="201"/>
      <c r="CI7" s="201"/>
      <c r="CJ7" s="201"/>
      <c r="CK7" s="201"/>
      <c r="CL7" s="201"/>
      <c r="CM7" s="201"/>
      <c r="CN7" s="201"/>
      <c r="CO7" s="201"/>
      <c r="CP7" s="201"/>
      <c r="CQ7" s="201"/>
      <c r="CR7" s="202"/>
      <c r="CS7" s="200" t="s">
        <v>23</v>
      </c>
      <c r="CT7" s="201"/>
      <c r="CU7" s="201"/>
      <c r="CV7" s="201"/>
      <c r="CW7" s="201"/>
      <c r="CX7" s="201"/>
      <c r="CY7" s="201"/>
      <c r="CZ7" s="201"/>
      <c r="DA7" s="201"/>
      <c r="DB7" s="201"/>
      <c r="DC7" s="201"/>
      <c r="DD7" s="201"/>
      <c r="DE7" s="201"/>
      <c r="DF7" s="201"/>
      <c r="DG7" s="202"/>
    </row>
    <row r="8" spans="1:137"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row>
    <row r="9" spans="1:137"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row>
    <row r="10" spans="1:137"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CS10" s="219"/>
      <c r="CT10" s="220"/>
      <c r="CU10" s="220"/>
      <c r="CV10" s="220"/>
      <c r="CW10" s="220"/>
      <c r="CX10" s="220"/>
      <c r="CY10" s="220"/>
      <c r="CZ10" s="220"/>
      <c r="DA10" s="220"/>
      <c r="DB10" s="220"/>
      <c r="DC10" s="220"/>
      <c r="DD10" s="220"/>
      <c r="DE10" s="220"/>
      <c r="DF10" s="220"/>
      <c r="DG10" s="221"/>
    </row>
    <row r="11" spans="1:137"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CS11" s="219"/>
      <c r="CT11" s="220"/>
      <c r="CU11" s="220"/>
      <c r="CV11" s="220"/>
      <c r="CW11" s="220"/>
      <c r="CX11" s="220"/>
      <c r="CY11" s="220"/>
      <c r="CZ11" s="220"/>
      <c r="DA11" s="220"/>
      <c r="DB11" s="220"/>
      <c r="DC11" s="220"/>
      <c r="DD11" s="220"/>
      <c r="DE11" s="220"/>
      <c r="DF11" s="220"/>
      <c r="DG11" s="221"/>
    </row>
    <row r="12" spans="1:137"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490" t="s">
        <v>272</v>
      </c>
      <c r="AL12" s="491"/>
      <c r="AM12" s="491"/>
      <c r="AN12" s="491"/>
      <c r="AO12" s="491"/>
      <c r="AP12" s="491"/>
      <c r="AQ12" s="491"/>
      <c r="AR12" s="491"/>
      <c r="AS12" s="491"/>
      <c r="AT12" s="491"/>
      <c r="AU12" s="491"/>
      <c r="AV12" s="491"/>
      <c r="AW12" s="491"/>
      <c r="AX12" s="491"/>
      <c r="AY12" s="504"/>
      <c r="AZ12" s="490" t="s">
        <v>272</v>
      </c>
      <c r="BA12" s="491"/>
      <c r="BB12" s="491"/>
      <c r="BC12" s="491"/>
      <c r="BD12" s="491"/>
      <c r="BE12" s="491"/>
      <c r="BF12" s="491"/>
      <c r="BG12" s="491"/>
      <c r="BH12" s="491"/>
      <c r="BI12" s="491"/>
      <c r="BJ12" s="491"/>
      <c r="BK12" s="491"/>
      <c r="BL12" s="491"/>
      <c r="BM12" s="491"/>
      <c r="BN12" s="504"/>
      <c r="BO12" s="490" t="s">
        <v>272</v>
      </c>
      <c r="BP12" s="491"/>
      <c r="BQ12" s="491"/>
      <c r="BR12" s="491"/>
      <c r="BS12" s="491"/>
      <c r="BT12" s="491"/>
      <c r="BU12" s="491"/>
      <c r="BV12" s="491"/>
      <c r="BW12" s="491"/>
      <c r="BX12" s="491"/>
      <c r="BY12" s="491"/>
      <c r="BZ12" s="491"/>
      <c r="CA12" s="491"/>
      <c r="CB12" s="491"/>
      <c r="CC12" s="504"/>
      <c r="CD12" s="906" t="s">
        <v>51</v>
      </c>
      <c r="CE12" s="907"/>
      <c r="CF12" s="907"/>
      <c r="CG12" s="907"/>
      <c r="CH12" s="907"/>
      <c r="CI12" s="907"/>
      <c r="CJ12" s="907"/>
      <c r="CK12" s="907"/>
      <c r="CL12" s="907"/>
      <c r="CM12" s="907"/>
      <c r="CN12" s="907"/>
      <c r="CO12" s="907"/>
      <c r="CP12" s="907"/>
      <c r="CQ12" s="907"/>
      <c r="CR12" s="908"/>
      <c r="CS12" s="490" t="s">
        <v>272</v>
      </c>
      <c r="CT12" s="491"/>
      <c r="CU12" s="491"/>
      <c r="CV12" s="491"/>
      <c r="CW12" s="491"/>
      <c r="CX12" s="491"/>
      <c r="CY12" s="491"/>
      <c r="CZ12" s="491"/>
      <c r="DA12" s="491"/>
      <c r="DB12" s="491"/>
      <c r="DC12" s="491"/>
      <c r="DD12" s="491"/>
      <c r="DE12" s="491"/>
      <c r="DF12" s="491"/>
      <c r="DG12" s="504"/>
    </row>
    <row r="13" spans="1:137" ht="21.75" customHeight="1">
      <c r="A13" s="433" t="s">
        <v>1</v>
      </c>
      <c r="B13" s="1535"/>
      <c r="C13" s="1535"/>
      <c r="D13" s="1535"/>
      <c r="E13" s="1535"/>
      <c r="F13" s="1536"/>
      <c r="G13" s="246" t="s">
        <v>2</v>
      </c>
      <c r="H13" s="246"/>
      <c r="I13" s="246"/>
      <c r="J13" s="246"/>
      <c r="K13" s="246"/>
      <c r="L13" s="246"/>
      <c r="M13" s="246"/>
      <c r="N13" s="246"/>
      <c r="O13" s="246"/>
      <c r="P13" s="246"/>
      <c r="Q13" s="246"/>
      <c r="R13" s="246"/>
      <c r="S13" s="246"/>
      <c r="T13" s="246"/>
      <c r="U13" s="246"/>
      <c r="V13" s="246"/>
      <c r="W13" s="246"/>
      <c r="X13" s="246"/>
      <c r="Y13" s="246"/>
      <c r="Z13" s="246"/>
      <c r="AA13" s="513"/>
      <c r="AB13" s="921">
        <v>0</v>
      </c>
      <c r="AC13" s="903"/>
      <c r="AD13" s="904"/>
      <c r="AE13" s="902">
        <v>1</v>
      </c>
      <c r="AF13" s="903"/>
      <c r="AG13" s="904"/>
      <c r="AH13" s="902">
        <v>0</v>
      </c>
      <c r="AI13" s="903"/>
      <c r="AJ13" s="920"/>
      <c r="AK13" s="1483">
        <v>1173</v>
      </c>
      <c r="AL13" s="1508"/>
      <c r="AM13" s="1508"/>
      <c r="AN13" s="1508"/>
      <c r="AO13" s="1508"/>
      <c r="AP13" s="1508"/>
      <c r="AQ13" s="1508"/>
      <c r="AR13" s="1508"/>
      <c r="AS13" s="1508"/>
      <c r="AT13" s="1508"/>
      <c r="AU13" s="1508"/>
      <c r="AV13" s="1508"/>
      <c r="AW13" s="1508"/>
      <c r="AX13" s="1508"/>
      <c r="AY13" s="1509"/>
      <c r="AZ13" s="1483"/>
      <c r="BA13" s="1508"/>
      <c r="BB13" s="1508"/>
      <c r="BC13" s="1508"/>
      <c r="BD13" s="1508"/>
      <c r="BE13" s="1508"/>
      <c r="BF13" s="1508"/>
      <c r="BG13" s="1508"/>
      <c r="BH13" s="1508"/>
      <c r="BI13" s="1508"/>
      <c r="BJ13" s="1508"/>
      <c r="BK13" s="1508"/>
      <c r="BL13" s="1508"/>
      <c r="BM13" s="1508"/>
      <c r="BN13" s="1509"/>
      <c r="BO13" s="1483"/>
      <c r="BP13" s="1508"/>
      <c r="BQ13" s="1508"/>
      <c r="BR13" s="1508"/>
      <c r="BS13" s="1508"/>
      <c r="BT13" s="1508"/>
      <c r="BU13" s="1508"/>
      <c r="BV13" s="1508"/>
      <c r="BW13" s="1508"/>
      <c r="BX13" s="1508"/>
      <c r="BY13" s="1508"/>
      <c r="BZ13" s="1508"/>
      <c r="CA13" s="1508"/>
      <c r="CB13" s="1508"/>
      <c r="CC13" s="1509"/>
      <c r="CD13" s="487">
        <f t="shared" ref="CD13:CD20" si="0">SUM(AK13:CC13)</f>
        <v>1173</v>
      </c>
      <c r="CE13" s="488"/>
      <c r="CF13" s="488"/>
      <c r="CG13" s="488"/>
      <c r="CH13" s="488"/>
      <c r="CI13" s="488"/>
      <c r="CJ13" s="488"/>
      <c r="CK13" s="488"/>
      <c r="CL13" s="488"/>
      <c r="CM13" s="488"/>
      <c r="CN13" s="488"/>
      <c r="CO13" s="488"/>
      <c r="CP13" s="488"/>
      <c r="CQ13" s="488"/>
      <c r="CR13" s="489"/>
      <c r="CS13" s="853"/>
      <c r="CT13" s="854"/>
      <c r="CU13" s="854"/>
      <c r="CV13" s="854"/>
      <c r="CW13" s="854"/>
      <c r="CX13" s="854"/>
      <c r="CY13" s="854"/>
      <c r="CZ13" s="854"/>
      <c r="DA13" s="854"/>
      <c r="DB13" s="854"/>
      <c r="DC13" s="854"/>
      <c r="DD13" s="854"/>
      <c r="DE13" s="854"/>
      <c r="DF13" s="854"/>
      <c r="DG13" s="855"/>
    </row>
    <row r="14" spans="1:137" ht="15" customHeight="1">
      <c r="A14" s="1537"/>
      <c r="B14" s="1549"/>
      <c r="C14" s="1549"/>
      <c r="D14" s="1549"/>
      <c r="E14" s="1549"/>
      <c r="F14" s="1539"/>
      <c r="G14" s="246" t="s">
        <v>3</v>
      </c>
      <c r="H14" s="246"/>
      <c r="I14" s="246"/>
      <c r="J14" s="246"/>
      <c r="K14" s="246"/>
      <c r="L14" s="246"/>
      <c r="M14" s="246"/>
      <c r="N14" s="246"/>
      <c r="O14" s="246"/>
      <c r="P14" s="246"/>
      <c r="Q14" s="246"/>
      <c r="R14" s="246"/>
      <c r="S14" s="246"/>
      <c r="T14" s="246"/>
      <c r="U14" s="246"/>
      <c r="V14" s="246"/>
      <c r="W14" s="246"/>
      <c r="X14" s="246"/>
      <c r="Y14" s="246"/>
      <c r="Z14" s="246"/>
      <c r="AA14" s="513"/>
      <c r="AB14" s="919">
        <v>0</v>
      </c>
      <c r="AC14" s="897"/>
      <c r="AD14" s="918"/>
      <c r="AE14" s="896">
        <v>2</v>
      </c>
      <c r="AF14" s="897"/>
      <c r="AG14" s="918"/>
      <c r="AH14" s="896">
        <v>0</v>
      </c>
      <c r="AI14" s="897"/>
      <c r="AJ14" s="922"/>
      <c r="AK14" s="1511">
        <v>90221</v>
      </c>
      <c r="AL14" s="1511"/>
      <c r="AM14" s="1511"/>
      <c r="AN14" s="1511"/>
      <c r="AO14" s="1511"/>
      <c r="AP14" s="1511"/>
      <c r="AQ14" s="1511"/>
      <c r="AR14" s="1511"/>
      <c r="AS14" s="1511"/>
      <c r="AT14" s="1511"/>
      <c r="AU14" s="1511"/>
      <c r="AV14" s="1511"/>
      <c r="AW14" s="1511"/>
      <c r="AX14" s="1511"/>
      <c r="AY14" s="1511"/>
      <c r="AZ14" s="1487"/>
      <c r="BA14" s="1493"/>
      <c r="BB14" s="1493"/>
      <c r="BC14" s="1493"/>
      <c r="BD14" s="1493"/>
      <c r="BE14" s="1493"/>
      <c r="BF14" s="1493"/>
      <c r="BG14" s="1493"/>
      <c r="BH14" s="1493"/>
      <c r="BI14" s="1493"/>
      <c r="BJ14" s="1493"/>
      <c r="BK14" s="1493"/>
      <c r="BL14" s="1493"/>
      <c r="BM14" s="1493"/>
      <c r="BN14" s="1512"/>
      <c r="BO14" s="1487"/>
      <c r="BP14" s="1493"/>
      <c r="BQ14" s="1493"/>
      <c r="BR14" s="1493"/>
      <c r="BS14" s="1493"/>
      <c r="BT14" s="1493"/>
      <c r="BU14" s="1493"/>
      <c r="BV14" s="1493"/>
      <c r="BW14" s="1493"/>
      <c r="BX14" s="1493"/>
      <c r="BY14" s="1493"/>
      <c r="BZ14" s="1493"/>
      <c r="CA14" s="1493"/>
      <c r="CB14" s="1493"/>
      <c r="CC14" s="1512"/>
      <c r="CD14" s="330">
        <f t="shared" si="0"/>
        <v>90221</v>
      </c>
      <c r="CE14" s="330"/>
      <c r="CF14" s="330"/>
      <c r="CG14" s="330"/>
      <c r="CH14" s="330"/>
      <c r="CI14" s="330"/>
      <c r="CJ14" s="330"/>
      <c r="CK14" s="330"/>
      <c r="CL14" s="330"/>
      <c r="CM14" s="330"/>
      <c r="CN14" s="330"/>
      <c r="CO14" s="330"/>
      <c r="CP14" s="330"/>
      <c r="CQ14" s="330"/>
      <c r="CR14" s="330"/>
      <c r="CS14" s="687"/>
      <c r="CT14" s="687"/>
      <c r="CU14" s="687"/>
      <c r="CV14" s="687"/>
      <c r="CW14" s="687"/>
      <c r="CX14" s="687"/>
      <c r="CY14" s="687"/>
      <c r="CZ14" s="687"/>
      <c r="DA14" s="687"/>
      <c r="DB14" s="687"/>
      <c r="DC14" s="687"/>
      <c r="DD14" s="687"/>
      <c r="DE14" s="687"/>
      <c r="DF14" s="687"/>
      <c r="DG14" s="852"/>
    </row>
    <row r="15" spans="1:137" ht="15" customHeight="1">
      <c r="A15" s="1537"/>
      <c r="B15" s="1549"/>
      <c r="C15" s="1549"/>
      <c r="D15" s="1549"/>
      <c r="E15" s="1549"/>
      <c r="F15" s="1539"/>
      <c r="G15" s="246" t="s">
        <v>4</v>
      </c>
      <c r="H15" s="246"/>
      <c r="I15" s="246"/>
      <c r="J15" s="246"/>
      <c r="K15" s="246"/>
      <c r="L15" s="246"/>
      <c r="M15" s="246"/>
      <c r="N15" s="246"/>
      <c r="O15" s="246"/>
      <c r="P15" s="246"/>
      <c r="Q15" s="246"/>
      <c r="R15" s="246"/>
      <c r="S15" s="246"/>
      <c r="T15" s="246"/>
      <c r="U15" s="246"/>
      <c r="V15" s="246"/>
      <c r="W15" s="246"/>
      <c r="X15" s="246"/>
      <c r="Y15" s="246"/>
      <c r="Z15" s="246"/>
      <c r="AA15" s="513"/>
      <c r="AB15" s="919">
        <v>0</v>
      </c>
      <c r="AC15" s="897"/>
      <c r="AD15" s="918"/>
      <c r="AE15" s="896">
        <v>3</v>
      </c>
      <c r="AF15" s="897"/>
      <c r="AG15" s="918"/>
      <c r="AH15" s="896">
        <v>0</v>
      </c>
      <c r="AI15" s="897"/>
      <c r="AJ15" s="922"/>
      <c r="AK15" s="1487">
        <v>144570</v>
      </c>
      <c r="AL15" s="1493"/>
      <c r="AM15" s="1493"/>
      <c r="AN15" s="1493"/>
      <c r="AO15" s="1493"/>
      <c r="AP15" s="1493"/>
      <c r="AQ15" s="1493"/>
      <c r="AR15" s="1493"/>
      <c r="AS15" s="1493"/>
      <c r="AT15" s="1493"/>
      <c r="AU15" s="1493"/>
      <c r="AV15" s="1493"/>
      <c r="AW15" s="1493"/>
      <c r="AX15" s="1493"/>
      <c r="AY15" s="1512"/>
      <c r="AZ15" s="1487"/>
      <c r="BA15" s="1493"/>
      <c r="BB15" s="1493"/>
      <c r="BC15" s="1493"/>
      <c r="BD15" s="1493"/>
      <c r="BE15" s="1493"/>
      <c r="BF15" s="1493"/>
      <c r="BG15" s="1493"/>
      <c r="BH15" s="1493"/>
      <c r="BI15" s="1493"/>
      <c r="BJ15" s="1493"/>
      <c r="BK15" s="1493"/>
      <c r="BL15" s="1493"/>
      <c r="BM15" s="1493"/>
      <c r="BN15" s="1512"/>
      <c r="BO15" s="1487"/>
      <c r="BP15" s="1493"/>
      <c r="BQ15" s="1493"/>
      <c r="BR15" s="1493"/>
      <c r="BS15" s="1493"/>
      <c r="BT15" s="1493"/>
      <c r="BU15" s="1493"/>
      <c r="BV15" s="1493"/>
      <c r="BW15" s="1493"/>
      <c r="BX15" s="1493"/>
      <c r="BY15" s="1493"/>
      <c r="BZ15" s="1493"/>
      <c r="CA15" s="1493"/>
      <c r="CB15" s="1493"/>
      <c r="CC15" s="1512"/>
      <c r="CD15" s="330">
        <f t="shared" si="0"/>
        <v>144570</v>
      </c>
      <c r="CE15" s="330"/>
      <c r="CF15" s="330"/>
      <c r="CG15" s="330"/>
      <c r="CH15" s="330"/>
      <c r="CI15" s="330"/>
      <c r="CJ15" s="330"/>
      <c r="CK15" s="330"/>
      <c r="CL15" s="330"/>
      <c r="CM15" s="330"/>
      <c r="CN15" s="330"/>
      <c r="CO15" s="330"/>
      <c r="CP15" s="330"/>
      <c r="CQ15" s="330"/>
      <c r="CR15" s="330"/>
      <c r="CS15" s="687"/>
      <c r="CT15" s="687"/>
      <c r="CU15" s="687"/>
      <c r="CV15" s="687"/>
      <c r="CW15" s="687"/>
      <c r="CX15" s="687"/>
      <c r="CY15" s="687"/>
      <c r="CZ15" s="687"/>
      <c r="DA15" s="687"/>
      <c r="DB15" s="687"/>
      <c r="DC15" s="687"/>
      <c r="DD15" s="687"/>
      <c r="DE15" s="687"/>
      <c r="DF15" s="687"/>
      <c r="DG15" s="852"/>
    </row>
    <row r="16" spans="1:137" ht="15" customHeight="1">
      <c r="A16" s="1537"/>
      <c r="B16" s="1549"/>
      <c r="C16" s="1549"/>
      <c r="D16" s="1549"/>
      <c r="E16" s="1549"/>
      <c r="F16" s="1539"/>
      <c r="G16" s="246" t="s">
        <v>5</v>
      </c>
      <c r="H16" s="246"/>
      <c r="I16" s="246"/>
      <c r="J16" s="246"/>
      <c r="K16" s="246"/>
      <c r="L16" s="246"/>
      <c r="M16" s="246"/>
      <c r="N16" s="246"/>
      <c r="O16" s="246"/>
      <c r="P16" s="246"/>
      <c r="Q16" s="246"/>
      <c r="R16" s="246"/>
      <c r="S16" s="246"/>
      <c r="T16" s="246"/>
      <c r="U16" s="246"/>
      <c r="V16" s="246"/>
      <c r="W16" s="246"/>
      <c r="X16" s="246"/>
      <c r="Y16" s="246"/>
      <c r="Z16" s="246"/>
      <c r="AA16" s="513"/>
      <c r="AB16" s="919">
        <v>0</v>
      </c>
      <c r="AC16" s="897"/>
      <c r="AD16" s="918"/>
      <c r="AE16" s="896">
        <v>4</v>
      </c>
      <c r="AF16" s="897"/>
      <c r="AG16" s="918"/>
      <c r="AH16" s="896">
        <v>0</v>
      </c>
      <c r="AI16" s="897"/>
      <c r="AJ16" s="922"/>
      <c r="AK16" s="1487">
        <v>153833</v>
      </c>
      <c r="AL16" s="1493"/>
      <c r="AM16" s="1493"/>
      <c r="AN16" s="1493"/>
      <c r="AO16" s="1493"/>
      <c r="AP16" s="1493"/>
      <c r="AQ16" s="1493"/>
      <c r="AR16" s="1493"/>
      <c r="AS16" s="1493"/>
      <c r="AT16" s="1493"/>
      <c r="AU16" s="1493"/>
      <c r="AV16" s="1493"/>
      <c r="AW16" s="1493"/>
      <c r="AX16" s="1493"/>
      <c r="AY16" s="1512"/>
      <c r="AZ16" s="1487"/>
      <c r="BA16" s="1493"/>
      <c r="BB16" s="1493"/>
      <c r="BC16" s="1493"/>
      <c r="BD16" s="1493"/>
      <c r="BE16" s="1493"/>
      <c r="BF16" s="1493"/>
      <c r="BG16" s="1493"/>
      <c r="BH16" s="1493"/>
      <c r="BI16" s="1493"/>
      <c r="BJ16" s="1493"/>
      <c r="BK16" s="1493"/>
      <c r="BL16" s="1493"/>
      <c r="BM16" s="1493"/>
      <c r="BN16" s="1512"/>
      <c r="BO16" s="1487"/>
      <c r="BP16" s="1493"/>
      <c r="BQ16" s="1493"/>
      <c r="BR16" s="1493"/>
      <c r="BS16" s="1493"/>
      <c r="BT16" s="1493"/>
      <c r="BU16" s="1493"/>
      <c r="BV16" s="1493"/>
      <c r="BW16" s="1493"/>
      <c r="BX16" s="1493"/>
      <c r="BY16" s="1493"/>
      <c r="BZ16" s="1493"/>
      <c r="CA16" s="1493"/>
      <c r="CB16" s="1493"/>
      <c r="CC16" s="1512"/>
      <c r="CD16" s="330">
        <f t="shared" si="0"/>
        <v>153833</v>
      </c>
      <c r="CE16" s="330"/>
      <c r="CF16" s="330"/>
      <c r="CG16" s="330"/>
      <c r="CH16" s="330"/>
      <c r="CI16" s="330"/>
      <c r="CJ16" s="330"/>
      <c r="CK16" s="330"/>
      <c r="CL16" s="330"/>
      <c r="CM16" s="330"/>
      <c r="CN16" s="330"/>
      <c r="CO16" s="330"/>
      <c r="CP16" s="330"/>
      <c r="CQ16" s="330"/>
      <c r="CR16" s="330"/>
      <c r="CS16" s="687"/>
      <c r="CT16" s="687"/>
      <c r="CU16" s="687"/>
      <c r="CV16" s="687"/>
      <c r="CW16" s="687"/>
      <c r="CX16" s="687"/>
      <c r="CY16" s="687"/>
      <c r="CZ16" s="687"/>
      <c r="DA16" s="687"/>
      <c r="DB16" s="687"/>
      <c r="DC16" s="687"/>
      <c r="DD16" s="687"/>
      <c r="DE16" s="687"/>
      <c r="DF16" s="687"/>
      <c r="DG16" s="852"/>
    </row>
    <row r="17" spans="1:115" ht="15" customHeight="1">
      <c r="A17" s="1537"/>
      <c r="B17" s="1549"/>
      <c r="C17" s="1549"/>
      <c r="D17" s="1549"/>
      <c r="E17" s="1549"/>
      <c r="F17" s="1539"/>
      <c r="G17" s="246" t="s">
        <v>6</v>
      </c>
      <c r="H17" s="246"/>
      <c r="I17" s="246"/>
      <c r="J17" s="246"/>
      <c r="K17" s="246"/>
      <c r="L17" s="246"/>
      <c r="M17" s="246"/>
      <c r="N17" s="246"/>
      <c r="O17" s="246"/>
      <c r="P17" s="246"/>
      <c r="Q17" s="246"/>
      <c r="R17" s="246"/>
      <c r="S17" s="246"/>
      <c r="T17" s="246"/>
      <c r="U17" s="246"/>
      <c r="V17" s="246"/>
      <c r="W17" s="246"/>
      <c r="X17" s="246"/>
      <c r="Y17" s="246"/>
      <c r="Z17" s="246"/>
      <c r="AA17" s="513"/>
      <c r="AB17" s="919">
        <v>0</v>
      </c>
      <c r="AC17" s="897"/>
      <c r="AD17" s="918"/>
      <c r="AE17" s="896">
        <v>5</v>
      </c>
      <c r="AF17" s="897"/>
      <c r="AG17" s="918"/>
      <c r="AH17" s="896">
        <v>0</v>
      </c>
      <c r="AI17" s="897"/>
      <c r="AJ17" s="922"/>
      <c r="AK17" s="1487">
        <v>151401</v>
      </c>
      <c r="AL17" s="1493"/>
      <c r="AM17" s="1493"/>
      <c r="AN17" s="1493"/>
      <c r="AO17" s="1493"/>
      <c r="AP17" s="1493"/>
      <c r="AQ17" s="1493"/>
      <c r="AR17" s="1493"/>
      <c r="AS17" s="1493"/>
      <c r="AT17" s="1493"/>
      <c r="AU17" s="1493"/>
      <c r="AV17" s="1493"/>
      <c r="AW17" s="1493"/>
      <c r="AX17" s="1493"/>
      <c r="AY17" s="1512"/>
      <c r="AZ17" s="1487"/>
      <c r="BA17" s="1493"/>
      <c r="BB17" s="1493"/>
      <c r="BC17" s="1493"/>
      <c r="BD17" s="1493"/>
      <c r="BE17" s="1493"/>
      <c r="BF17" s="1493"/>
      <c r="BG17" s="1493"/>
      <c r="BH17" s="1493"/>
      <c r="BI17" s="1493"/>
      <c r="BJ17" s="1493"/>
      <c r="BK17" s="1493"/>
      <c r="BL17" s="1493"/>
      <c r="BM17" s="1493"/>
      <c r="BN17" s="1512"/>
      <c r="BO17" s="1487"/>
      <c r="BP17" s="1493"/>
      <c r="BQ17" s="1493"/>
      <c r="BR17" s="1493"/>
      <c r="BS17" s="1493"/>
      <c r="BT17" s="1493"/>
      <c r="BU17" s="1493"/>
      <c r="BV17" s="1493"/>
      <c r="BW17" s="1493"/>
      <c r="BX17" s="1493"/>
      <c r="BY17" s="1493"/>
      <c r="BZ17" s="1493"/>
      <c r="CA17" s="1493"/>
      <c r="CB17" s="1493"/>
      <c r="CC17" s="1512"/>
      <c r="CD17" s="330">
        <f t="shared" si="0"/>
        <v>151401</v>
      </c>
      <c r="CE17" s="330"/>
      <c r="CF17" s="330"/>
      <c r="CG17" s="330"/>
      <c r="CH17" s="330"/>
      <c r="CI17" s="330"/>
      <c r="CJ17" s="330"/>
      <c r="CK17" s="330"/>
      <c r="CL17" s="330"/>
      <c r="CM17" s="330"/>
      <c r="CN17" s="330"/>
      <c r="CO17" s="330"/>
      <c r="CP17" s="330"/>
      <c r="CQ17" s="330"/>
      <c r="CR17" s="330"/>
      <c r="CS17" s="687"/>
      <c r="CT17" s="687"/>
      <c r="CU17" s="687"/>
      <c r="CV17" s="687"/>
      <c r="CW17" s="687"/>
      <c r="CX17" s="687"/>
      <c r="CY17" s="687"/>
      <c r="CZ17" s="687"/>
      <c r="DA17" s="687"/>
      <c r="DB17" s="687"/>
      <c r="DC17" s="687"/>
      <c r="DD17" s="687"/>
      <c r="DE17" s="687"/>
      <c r="DF17" s="687"/>
      <c r="DG17" s="852"/>
    </row>
    <row r="18" spans="1:115" ht="15" customHeight="1">
      <c r="A18" s="1537"/>
      <c r="B18" s="1549"/>
      <c r="C18" s="1549"/>
      <c r="D18" s="1549"/>
      <c r="E18" s="1549"/>
      <c r="F18" s="1539"/>
      <c r="G18" s="246" t="s">
        <v>7</v>
      </c>
      <c r="H18" s="246"/>
      <c r="I18" s="246"/>
      <c r="J18" s="246"/>
      <c r="K18" s="246"/>
      <c r="L18" s="246"/>
      <c r="M18" s="246"/>
      <c r="N18" s="246"/>
      <c r="O18" s="246"/>
      <c r="P18" s="246"/>
      <c r="Q18" s="246"/>
      <c r="R18" s="246"/>
      <c r="S18" s="246"/>
      <c r="T18" s="246"/>
      <c r="U18" s="246"/>
      <c r="V18" s="246"/>
      <c r="W18" s="246"/>
      <c r="X18" s="246"/>
      <c r="Y18" s="246"/>
      <c r="Z18" s="246"/>
      <c r="AA18" s="513"/>
      <c r="AB18" s="919">
        <v>0</v>
      </c>
      <c r="AC18" s="897"/>
      <c r="AD18" s="918"/>
      <c r="AE18" s="896">
        <v>6</v>
      </c>
      <c r="AF18" s="897"/>
      <c r="AG18" s="918"/>
      <c r="AH18" s="896">
        <v>0</v>
      </c>
      <c r="AI18" s="897"/>
      <c r="AJ18" s="922"/>
      <c r="AK18" s="1487">
        <v>104801</v>
      </c>
      <c r="AL18" s="1493"/>
      <c r="AM18" s="1493"/>
      <c r="AN18" s="1493"/>
      <c r="AO18" s="1493"/>
      <c r="AP18" s="1493"/>
      <c r="AQ18" s="1493"/>
      <c r="AR18" s="1493"/>
      <c r="AS18" s="1493"/>
      <c r="AT18" s="1493"/>
      <c r="AU18" s="1493"/>
      <c r="AV18" s="1493"/>
      <c r="AW18" s="1493"/>
      <c r="AX18" s="1493"/>
      <c r="AY18" s="1512"/>
      <c r="AZ18" s="1487"/>
      <c r="BA18" s="1493"/>
      <c r="BB18" s="1493"/>
      <c r="BC18" s="1493"/>
      <c r="BD18" s="1493"/>
      <c r="BE18" s="1493"/>
      <c r="BF18" s="1493"/>
      <c r="BG18" s="1493"/>
      <c r="BH18" s="1493"/>
      <c r="BI18" s="1493"/>
      <c r="BJ18" s="1493"/>
      <c r="BK18" s="1493"/>
      <c r="BL18" s="1493"/>
      <c r="BM18" s="1493"/>
      <c r="BN18" s="1512"/>
      <c r="BO18" s="1487"/>
      <c r="BP18" s="1493"/>
      <c r="BQ18" s="1493"/>
      <c r="BR18" s="1493"/>
      <c r="BS18" s="1493"/>
      <c r="BT18" s="1493"/>
      <c r="BU18" s="1493"/>
      <c r="BV18" s="1493"/>
      <c r="BW18" s="1493"/>
      <c r="BX18" s="1493"/>
      <c r="BY18" s="1493"/>
      <c r="BZ18" s="1493"/>
      <c r="CA18" s="1493"/>
      <c r="CB18" s="1493"/>
      <c r="CC18" s="1512"/>
      <c r="CD18" s="330">
        <f t="shared" si="0"/>
        <v>104801</v>
      </c>
      <c r="CE18" s="330"/>
      <c r="CF18" s="330"/>
      <c r="CG18" s="330"/>
      <c r="CH18" s="330"/>
      <c r="CI18" s="330"/>
      <c r="CJ18" s="330"/>
      <c r="CK18" s="330"/>
      <c r="CL18" s="330"/>
      <c r="CM18" s="330"/>
      <c r="CN18" s="330"/>
      <c r="CO18" s="330"/>
      <c r="CP18" s="330"/>
      <c r="CQ18" s="330"/>
      <c r="CR18" s="330"/>
      <c r="CS18" s="687"/>
      <c r="CT18" s="687"/>
      <c r="CU18" s="687"/>
      <c r="CV18" s="687"/>
      <c r="CW18" s="687"/>
      <c r="CX18" s="687"/>
      <c r="CY18" s="687"/>
      <c r="CZ18" s="687"/>
      <c r="DA18" s="687"/>
      <c r="DB18" s="687"/>
      <c r="DC18" s="687"/>
      <c r="DD18" s="687"/>
      <c r="DE18" s="687"/>
      <c r="DF18" s="687"/>
      <c r="DG18" s="852"/>
    </row>
    <row r="19" spans="1:115" ht="15" customHeight="1">
      <c r="A19" s="1537"/>
      <c r="B19" s="1549"/>
      <c r="C19" s="1549"/>
      <c r="D19" s="1549"/>
      <c r="E19" s="1549"/>
      <c r="F19" s="1539"/>
      <c r="G19" s="246" t="s">
        <v>8</v>
      </c>
      <c r="H19" s="246"/>
      <c r="I19" s="246"/>
      <c r="J19" s="246"/>
      <c r="K19" s="246"/>
      <c r="L19" s="246"/>
      <c r="M19" s="246"/>
      <c r="N19" s="246"/>
      <c r="O19" s="246"/>
      <c r="P19" s="246"/>
      <c r="Q19" s="246"/>
      <c r="R19" s="246"/>
      <c r="S19" s="246"/>
      <c r="T19" s="246"/>
      <c r="U19" s="246"/>
      <c r="V19" s="246"/>
      <c r="W19" s="246"/>
      <c r="X19" s="246"/>
      <c r="Y19" s="246"/>
      <c r="Z19" s="246"/>
      <c r="AA19" s="513"/>
      <c r="AB19" s="919">
        <v>0</v>
      </c>
      <c r="AC19" s="897"/>
      <c r="AD19" s="918"/>
      <c r="AE19" s="896">
        <v>7</v>
      </c>
      <c r="AF19" s="897"/>
      <c r="AG19" s="918"/>
      <c r="AH19" s="896">
        <v>0</v>
      </c>
      <c r="AI19" s="897"/>
      <c r="AJ19" s="922"/>
      <c r="AK19" s="1487">
        <v>87618</v>
      </c>
      <c r="AL19" s="1493"/>
      <c r="AM19" s="1493"/>
      <c r="AN19" s="1493"/>
      <c r="AO19" s="1493"/>
      <c r="AP19" s="1493"/>
      <c r="AQ19" s="1493"/>
      <c r="AR19" s="1493"/>
      <c r="AS19" s="1493"/>
      <c r="AT19" s="1493"/>
      <c r="AU19" s="1493"/>
      <c r="AV19" s="1493"/>
      <c r="AW19" s="1493"/>
      <c r="AX19" s="1493"/>
      <c r="AY19" s="1512"/>
      <c r="AZ19" s="1487"/>
      <c r="BA19" s="1493"/>
      <c r="BB19" s="1493"/>
      <c r="BC19" s="1493"/>
      <c r="BD19" s="1493"/>
      <c r="BE19" s="1493"/>
      <c r="BF19" s="1493"/>
      <c r="BG19" s="1493"/>
      <c r="BH19" s="1493"/>
      <c r="BI19" s="1493"/>
      <c r="BJ19" s="1493"/>
      <c r="BK19" s="1493"/>
      <c r="BL19" s="1493"/>
      <c r="BM19" s="1493"/>
      <c r="BN19" s="1512"/>
      <c r="BO19" s="1487"/>
      <c r="BP19" s="1493"/>
      <c r="BQ19" s="1493"/>
      <c r="BR19" s="1493"/>
      <c r="BS19" s="1493"/>
      <c r="BT19" s="1493"/>
      <c r="BU19" s="1493"/>
      <c r="BV19" s="1493"/>
      <c r="BW19" s="1493"/>
      <c r="BX19" s="1493"/>
      <c r="BY19" s="1493"/>
      <c r="BZ19" s="1493"/>
      <c r="CA19" s="1493"/>
      <c r="CB19" s="1493"/>
      <c r="CC19" s="1512"/>
      <c r="CD19" s="330">
        <f t="shared" si="0"/>
        <v>87618</v>
      </c>
      <c r="CE19" s="330"/>
      <c r="CF19" s="330"/>
      <c r="CG19" s="330"/>
      <c r="CH19" s="330"/>
      <c r="CI19" s="330"/>
      <c r="CJ19" s="330"/>
      <c r="CK19" s="330"/>
      <c r="CL19" s="330"/>
      <c r="CM19" s="330"/>
      <c r="CN19" s="330"/>
      <c r="CO19" s="330"/>
      <c r="CP19" s="330"/>
      <c r="CQ19" s="330"/>
      <c r="CR19" s="330"/>
      <c r="CS19" s="687"/>
      <c r="CT19" s="687"/>
      <c r="CU19" s="687"/>
      <c r="CV19" s="687"/>
      <c r="CW19" s="687"/>
      <c r="CX19" s="687"/>
      <c r="CY19" s="687"/>
      <c r="CZ19" s="687"/>
      <c r="DA19" s="687"/>
      <c r="DB19" s="687"/>
      <c r="DC19" s="687"/>
      <c r="DD19" s="687"/>
      <c r="DE19" s="687"/>
      <c r="DF19" s="687"/>
      <c r="DG19" s="852"/>
    </row>
    <row r="20" spans="1:115" ht="15" customHeight="1">
      <c r="A20" s="1537"/>
      <c r="B20" s="1549"/>
      <c r="C20" s="1549"/>
      <c r="D20" s="1549"/>
      <c r="E20" s="1549"/>
      <c r="F20" s="1539"/>
      <c r="G20" s="246" t="s">
        <v>9</v>
      </c>
      <c r="H20" s="246"/>
      <c r="I20" s="246"/>
      <c r="J20" s="246"/>
      <c r="K20" s="246"/>
      <c r="L20" s="246"/>
      <c r="M20" s="246"/>
      <c r="N20" s="246"/>
      <c r="O20" s="246"/>
      <c r="P20" s="246"/>
      <c r="Q20" s="246"/>
      <c r="R20" s="246"/>
      <c r="S20" s="246"/>
      <c r="T20" s="246"/>
      <c r="U20" s="246"/>
      <c r="V20" s="246"/>
      <c r="W20" s="246"/>
      <c r="X20" s="246"/>
      <c r="Y20" s="246"/>
      <c r="Z20" s="246"/>
      <c r="AA20" s="513"/>
      <c r="AB20" s="919">
        <v>0</v>
      </c>
      <c r="AC20" s="897"/>
      <c r="AD20" s="918"/>
      <c r="AE20" s="896">
        <v>8</v>
      </c>
      <c r="AF20" s="897"/>
      <c r="AG20" s="918"/>
      <c r="AH20" s="896">
        <v>0</v>
      </c>
      <c r="AI20" s="897"/>
      <c r="AJ20" s="922"/>
      <c r="AK20" s="1487">
        <v>222003</v>
      </c>
      <c r="AL20" s="1493"/>
      <c r="AM20" s="1493"/>
      <c r="AN20" s="1493"/>
      <c r="AO20" s="1493"/>
      <c r="AP20" s="1493"/>
      <c r="AQ20" s="1493"/>
      <c r="AR20" s="1493"/>
      <c r="AS20" s="1493"/>
      <c r="AT20" s="1493"/>
      <c r="AU20" s="1493"/>
      <c r="AV20" s="1493"/>
      <c r="AW20" s="1493"/>
      <c r="AX20" s="1493"/>
      <c r="AY20" s="1512"/>
      <c r="AZ20" s="1487"/>
      <c r="BA20" s="1493"/>
      <c r="BB20" s="1493"/>
      <c r="BC20" s="1493"/>
      <c r="BD20" s="1493"/>
      <c r="BE20" s="1493"/>
      <c r="BF20" s="1493"/>
      <c r="BG20" s="1493"/>
      <c r="BH20" s="1493"/>
      <c r="BI20" s="1493"/>
      <c r="BJ20" s="1493"/>
      <c r="BK20" s="1493"/>
      <c r="BL20" s="1493"/>
      <c r="BM20" s="1493"/>
      <c r="BN20" s="1512"/>
      <c r="BO20" s="1487"/>
      <c r="BP20" s="1493"/>
      <c r="BQ20" s="1493"/>
      <c r="BR20" s="1493"/>
      <c r="BS20" s="1493"/>
      <c r="BT20" s="1493"/>
      <c r="BU20" s="1493"/>
      <c r="BV20" s="1493"/>
      <c r="BW20" s="1493"/>
      <c r="BX20" s="1493"/>
      <c r="BY20" s="1493"/>
      <c r="BZ20" s="1493"/>
      <c r="CA20" s="1493"/>
      <c r="CB20" s="1493"/>
      <c r="CC20" s="1512"/>
      <c r="CD20" s="330">
        <f t="shared" si="0"/>
        <v>222003</v>
      </c>
      <c r="CE20" s="330"/>
      <c r="CF20" s="330"/>
      <c r="CG20" s="330"/>
      <c r="CH20" s="330"/>
      <c r="CI20" s="330"/>
      <c r="CJ20" s="330"/>
      <c r="CK20" s="330"/>
      <c r="CL20" s="330"/>
      <c r="CM20" s="330"/>
      <c r="CN20" s="330"/>
      <c r="CO20" s="330"/>
      <c r="CP20" s="330"/>
      <c r="CQ20" s="330"/>
      <c r="CR20" s="330"/>
      <c r="CS20" s="687"/>
      <c r="CT20" s="687"/>
      <c r="CU20" s="687"/>
      <c r="CV20" s="687"/>
      <c r="CW20" s="687"/>
      <c r="CX20" s="687"/>
      <c r="CY20" s="687"/>
      <c r="CZ20" s="687"/>
      <c r="DA20" s="687"/>
      <c r="DB20" s="687"/>
      <c r="DC20" s="687"/>
      <c r="DD20" s="687"/>
      <c r="DE20" s="687"/>
      <c r="DF20" s="687"/>
      <c r="DG20" s="852"/>
    </row>
    <row r="21" spans="1:115" ht="15" customHeight="1">
      <c r="A21" s="1537"/>
      <c r="B21" s="1549"/>
      <c r="C21" s="1549"/>
      <c r="D21" s="1549"/>
      <c r="E21" s="1549"/>
      <c r="F21" s="1539"/>
      <c r="G21" s="246" t="s">
        <v>10</v>
      </c>
      <c r="H21" s="246"/>
      <c r="I21" s="246"/>
      <c r="J21" s="246"/>
      <c r="K21" s="246"/>
      <c r="L21" s="246"/>
      <c r="M21" s="246"/>
      <c r="N21" s="246"/>
      <c r="O21" s="246"/>
      <c r="P21" s="246"/>
      <c r="Q21" s="246"/>
      <c r="R21" s="246"/>
      <c r="S21" s="246"/>
      <c r="T21" s="246"/>
      <c r="U21" s="246"/>
      <c r="V21" s="246"/>
      <c r="W21" s="246"/>
      <c r="X21" s="246"/>
      <c r="Y21" s="246"/>
      <c r="Z21" s="246"/>
      <c r="AA21" s="513"/>
      <c r="AB21" s="919">
        <v>0</v>
      </c>
      <c r="AC21" s="897"/>
      <c r="AD21" s="918"/>
      <c r="AE21" s="896">
        <v>9</v>
      </c>
      <c r="AF21" s="897"/>
      <c r="AG21" s="918"/>
      <c r="AH21" s="896">
        <v>0</v>
      </c>
      <c r="AI21" s="897"/>
      <c r="AJ21" s="922"/>
      <c r="AK21" s="1487">
        <v>1573823</v>
      </c>
      <c r="AL21" s="1493"/>
      <c r="AM21" s="1493"/>
      <c r="AN21" s="1493"/>
      <c r="AO21" s="1493"/>
      <c r="AP21" s="1493"/>
      <c r="AQ21" s="1493"/>
      <c r="AR21" s="1493"/>
      <c r="AS21" s="1493"/>
      <c r="AT21" s="1493"/>
      <c r="AU21" s="1493"/>
      <c r="AV21" s="1493"/>
      <c r="AW21" s="1493"/>
      <c r="AX21" s="1493"/>
      <c r="AY21" s="1512"/>
      <c r="AZ21" s="1487"/>
      <c r="BA21" s="1493"/>
      <c r="BB21" s="1493"/>
      <c r="BC21" s="1493"/>
      <c r="BD21" s="1493"/>
      <c r="BE21" s="1493"/>
      <c r="BF21" s="1493"/>
      <c r="BG21" s="1493"/>
      <c r="BH21" s="1493"/>
      <c r="BI21" s="1493"/>
      <c r="BJ21" s="1493"/>
      <c r="BK21" s="1493"/>
      <c r="BL21" s="1493"/>
      <c r="BM21" s="1493"/>
      <c r="BN21" s="1512"/>
      <c r="BO21" s="1487"/>
      <c r="BP21" s="1493"/>
      <c r="BQ21" s="1493"/>
      <c r="BR21" s="1493"/>
      <c r="BS21" s="1493"/>
      <c r="BT21" s="1493"/>
      <c r="BU21" s="1493"/>
      <c r="BV21" s="1493"/>
      <c r="BW21" s="1493"/>
      <c r="BX21" s="1493"/>
      <c r="BY21" s="1493"/>
      <c r="BZ21" s="1493"/>
      <c r="CA21" s="1493"/>
      <c r="CB21" s="1493"/>
      <c r="CC21" s="1512"/>
      <c r="CD21" s="330">
        <f>SUM(AK21:CC21)</f>
        <v>1573823</v>
      </c>
      <c r="CE21" s="330"/>
      <c r="CF21" s="330"/>
      <c r="CG21" s="330"/>
      <c r="CH21" s="330"/>
      <c r="CI21" s="330"/>
      <c r="CJ21" s="330"/>
      <c r="CK21" s="330"/>
      <c r="CL21" s="330"/>
      <c r="CM21" s="330"/>
      <c r="CN21" s="330"/>
      <c r="CO21" s="330"/>
      <c r="CP21" s="330"/>
      <c r="CQ21" s="330"/>
      <c r="CR21" s="330"/>
      <c r="CS21" s="687"/>
      <c r="CT21" s="687"/>
      <c r="CU21" s="687"/>
      <c r="CV21" s="687"/>
      <c r="CW21" s="687"/>
      <c r="CX21" s="687"/>
      <c r="CY21" s="687"/>
      <c r="CZ21" s="687"/>
      <c r="DA21" s="687"/>
      <c r="DB21" s="687"/>
      <c r="DC21" s="687"/>
      <c r="DD21" s="687"/>
      <c r="DE21" s="687"/>
      <c r="DF21" s="687"/>
      <c r="DG21" s="852"/>
    </row>
    <row r="22" spans="1:115" ht="15" customHeight="1">
      <c r="A22" s="1537"/>
      <c r="B22" s="1549"/>
      <c r="C22" s="1549"/>
      <c r="D22" s="1549"/>
      <c r="E22" s="1549"/>
      <c r="F22" s="1539"/>
      <c r="G22" s="246" t="s">
        <v>378</v>
      </c>
      <c r="H22" s="246"/>
      <c r="I22" s="246"/>
      <c r="J22" s="246"/>
      <c r="K22" s="246"/>
      <c r="L22" s="246"/>
      <c r="M22" s="246"/>
      <c r="N22" s="246"/>
      <c r="O22" s="246"/>
      <c r="P22" s="246"/>
      <c r="Q22" s="246"/>
      <c r="R22" s="246"/>
      <c r="S22" s="246"/>
      <c r="T22" s="246"/>
      <c r="U22" s="246"/>
      <c r="V22" s="246"/>
      <c r="W22" s="246"/>
      <c r="X22" s="246"/>
      <c r="Y22" s="246"/>
      <c r="Z22" s="246"/>
      <c r="AA22" s="513"/>
      <c r="AB22" s="919">
        <v>1</v>
      </c>
      <c r="AC22" s="897"/>
      <c r="AD22" s="918"/>
      <c r="AE22" s="896">
        <v>0</v>
      </c>
      <c r="AF22" s="897"/>
      <c r="AG22" s="918"/>
      <c r="AH22" s="896">
        <v>0</v>
      </c>
      <c r="AI22" s="897"/>
      <c r="AJ22" s="922"/>
      <c r="AK22" s="481">
        <f>SUM(AK13:AY21)</f>
        <v>2529443</v>
      </c>
      <c r="AL22" s="482"/>
      <c r="AM22" s="482"/>
      <c r="AN22" s="482"/>
      <c r="AO22" s="482"/>
      <c r="AP22" s="482"/>
      <c r="AQ22" s="482"/>
      <c r="AR22" s="482"/>
      <c r="AS22" s="482"/>
      <c r="AT22" s="482"/>
      <c r="AU22" s="482"/>
      <c r="AV22" s="482"/>
      <c r="AW22" s="482"/>
      <c r="AX22" s="482"/>
      <c r="AY22" s="483"/>
      <c r="AZ22" s="481">
        <f>SUM(AZ13:BN21)</f>
        <v>0</v>
      </c>
      <c r="BA22" s="482"/>
      <c r="BB22" s="482"/>
      <c r="BC22" s="482"/>
      <c r="BD22" s="482"/>
      <c r="BE22" s="482"/>
      <c r="BF22" s="482"/>
      <c r="BG22" s="482"/>
      <c r="BH22" s="482"/>
      <c r="BI22" s="482"/>
      <c r="BJ22" s="482"/>
      <c r="BK22" s="482"/>
      <c r="BL22" s="482"/>
      <c r="BM22" s="482"/>
      <c r="BN22" s="483"/>
      <c r="BO22" s="481">
        <f>SUM(BO13:CC21)</f>
        <v>0</v>
      </c>
      <c r="BP22" s="482"/>
      <c r="BQ22" s="482"/>
      <c r="BR22" s="482"/>
      <c r="BS22" s="482"/>
      <c r="BT22" s="482"/>
      <c r="BU22" s="482"/>
      <c r="BV22" s="482"/>
      <c r="BW22" s="482"/>
      <c r="BX22" s="482"/>
      <c r="BY22" s="482"/>
      <c r="BZ22" s="482"/>
      <c r="CA22" s="482"/>
      <c r="CB22" s="482"/>
      <c r="CC22" s="483"/>
      <c r="CD22" s="481">
        <f>SUM(AK22:CC22)</f>
        <v>2529443</v>
      </c>
      <c r="CE22" s="482"/>
      <c r="CF22" s="482"/>
      <c r="CG22" s="482"/>
      <c r="CH22" s="482"/>
      <c r="CI22" s="482"/>
      <c r="CJ22" s="482"/>
      <c r="CK22" s="482"/>
      <c r="CL22" s="482"/>
      <c r="CM22" s="482"/>
      <c r="CN22" s="482"/>
      <c r="CO22" s="482"/>
      <c r="CP22" s="482"/>
      <c r="CQ22" s="482"/>
      <c r="CR22" s="483"/>
      <c r="CS22" s="856"/>
      <c r="CT22" s="857"/>
      <c r="CU22" s="857"/>
      <c r="CV22" s="857"/>
      <c r="CW22" s="857"/>
      <c r="CX22" s="857"/>
      <c r="CY22" s="857"/>
      <c r="CZ22" s="857"/>
      <c r="DA22" s="857"/>
      <c r="DB22" s="857"/>
      <c r="DC22" s="857"/>
      <c r="DD22" s="857"/>
      <c r="DE22" s="857"/>
      <c r="DF22" s="857"/>
      <c r="DG22" s="858"/>
    </row>
    <row r="23" spans="1:115" ht="15" customHeight="1" thickBot="1">
      <c r="A23" s="1537"/>
      <c r="B23" s="1549"/>
      <c r="C23" s="1549"/>
      <c r="D23" s="1549"/>
      <c r="E23" s="1549"/>
      <c r="F23" s="1539"/>
      <c r="G23" s="246" t="s">
        <v>713</v>
      </c>
      <c r="H23" s="246"/>
      <c r="I23" s="246"/>
      <c r="J23" s="246"/>
      <c r="K23" s="246"/>
      <c r="L23" s="246"/>
      <c r="M23" s="246"/>
      <c r="N23" s="246"/>
      <c r="O23" s="246"/>
      <c r="P23" s="246"/>
      <c r="Q23" s="246"/>
      <c r="R23" s="246"/>
      <c r="S23" s="246"/>
      <c r="T23" s="246"/>
      <c r="U23" s="246"/>
      <c r="V23" s="246"/>
      <c r="W23" s="246"/>
      <c r="X23" s="246"/>
      <c r="Y23" s="246"/>
      <c r="Z23" s="246"/>
      <c r="AA23" s="513"/>
      <c r="AB23" s="923">
        <v>1</v>
      </c>
      <c r="AC23" s="924"/>
      <c r="AD23" s="925"/>
      <c r="AE23" s="926">
        <v>1</v>
      </c>
      <c r="AF23" s="924"/>
      <c r="AG23" s="925"/>
      <c r="AH23" s="926">
        <v>0</v>
      </c>
      <c r="AI23" s="924"/>
      <c r="AJ23" s="927"/>
      <c r="AK23" s="1495">
        <v>1382285</v>
      </c>
      <c r="AL23" s="1498"/>
      <c r="AM23" s="1498"/>
      <c r="AN23" s="1498"/>
      <c r="AO23" s="1498"/>
      <c r="AP23" s="1498"/>
      <c r="AQ23" s="1498"/>
      <c r="AR23" s="1498"/>
      <c r="AS23" s="1498"/>
      <c r="AT23" s="1498"/>
      <c r="AU23" s="1498"/>
      <c r="AV23" s="1498"/>
      <c r="AW23" s="1498"/>
      <c r="AX23" s="1498"/>
      <c r="AY23" s="1569"/>
      <c r="AZ23" s="1495"/>
      <c r="BA23" s="1498"/>
      <c r="BB23" s="1498"/>
      <c r="BC23" s="1498"/>
      <c r="BD23" s="1498"/>
      <c r="BE23" s="1498"/>
      <c r="BF23" s="1498"/>
      <c r="BG23" s="1498"/>
      <c r="BH23" s="1498"/>
      <c r="BI23" s="1498"/>
      <c r="BJ23" s="1498"/>
      <c r="BK23" s="1498"/>
      <c r="BL23" s="1498"/>
      <c r="BM23" s="1498"/>
      <c r="BN23" s="1569"/>
      <c r="BO23" s="1495"/>
      <c r="BP23" s="1498"/>
      <c r="BQ23" s="1498"/>
      <c r="BR23" s="1498"/>
      <c r="BS23" s="1498"/>
      <c r="BT23" s="1498"/>
      <c r="BU23" s="1498"/>
      <c r="BV23" s="1498"/>
      <c r="BW23" s="1498"/>
      <c r="BX23" s="1498"/>
      <c r="BY23" s="1498"/>
      <c r="BZ23" s="1498"/>
      <c r="CA23" s="1498"/>
      <c r="CB23" s="1498"/>
      <c r="CC23" s="1569"/>
      <c r="CD23" s="321">
        <f>SUM(AK23:CC23)</f>
        <v>1382285</v>
      </c>
      <c r="CE23" s="321"/>
      <c r="CF23" s="321"/>
      <c r="CG23" s="321"/>
      <c r="CH23" s="321"/>
      <c r="CI23" s="321"/>
      <c r="CJ23" s="321"/>
      <c r="CK23" s="321"/>
      <c r="CL23" s="321"/>
      <c r="CM23" s="321"/>
      <c r="CN23" s="321"/>
      <c r="CO23" s="321"/>
      <c r="CP23" s="321"/>
      <c r="CQ23" s="321"/>
      <c r="CR23" s="321"/>
      <c r="CS23" s="683"/>
      <c r="CT23" s="683"/>
      <c r="CU23" s="683"/>
      <c r="CV23" s="683"/>
      <c r="CW23" s="683"/>
      <c r="CX23" s="683"/>
      <c r="CY23" s="683"/>
      <c r="CZ23" s="683"/>
      <c r="DA23" s="683"/>
      <c r="DB23" s="683"/>
      <c r="DC23" s="683"/>
      <c r="DD23" s="683"/>
      <c r="DE23" s="683"/>
      <c r="DF23" s="683"/>
      <c r="DG23" s="859"/>
    </row>
    <row r="24" spans="1:115" ht="15" customHeight="1" thickBot="1">
      <c r="A24" s="1537"/>
      <c r="B24" s="1549"/>
      <c r="C24" s="1549"/>
      <c r="D24" s="1549"/>
      <c r="E24" s="1549"/>
      <c r="F24" s="1539"/>
      <c r="G24" s="245"/>
      <c r="H24" s="246"/>
      <c r="I24" s="246"/>
      <c r="J24" s="246"/>
      <c r="K24" s="246"/>
      <c r="L24" s="246"/>
      <c r="M24" s="246"/>
      <c r="N24" s="246"/>
      <c r="O24" s="246"/>
      <c r="P24" s="246"/>
      <c r="Q24" s="246"/>
      <c r="R24" s="246"/>
      <c r="S24" s="246"/>
      <c r="T24" s="246"/>
      <c r="U24" s="246"/>
      <c r="V24" s="246"/>
      <c r="W24" s="246"/>
      <c r="X24" s="246"/>
      <c r="Y24" s="246"/>
      <c r="Z24" s="246"/>
      <c r="AA24" s="246"/>
      <c r="AB24" s="928"/>
      <c r="AC24" s="928"/>
      <c r="AD24" s="928"/>
      <c r="AE24" s="928"/>
      <c r="AF24" s="928"/>
      <c r="AG24" s="928"/>
      <c r="AH24" s="928"/>
      <c r="AI24" s="928"/>
      <c r="AJ24" s="928"/>
      <c r="AK24" s="734"/>
      <c r="AL24" s="734"/>
      <c r="AM24" s="734"/>
      <c r="AN24" s="734"/>
      <c r="AO24" s="734"/>
      <c r="AP24" s="734"/>
      <c r="AQ24" s="734"/>
      <c r="AR24" s="734"/>
      <c r="AS24" s="734"/>
      <c r="AT24" s="734"/>
      <c r="AU24" s="734"/>
      <c r="AV24" s="734"/>
      <c r="AW24" s="734"/>
      <c r="AX24" s="734"/>
      <c r="AY24" s="734"/>
      <c r="AZ24" s="734"/>
      <c r="BA24" s="734"/>
      <c r="BB24" s="734"/>
      <c r="BC24" s="734"/>
      <c r="BD24" s="734"/>
      <c r="BE24" s="734"/>
      <c r="BF24" s="734"/>
      <c r="BG24" s="734"/>
      <c r="BH24" s="734"/>
      <c r="BI24" s="734"/>
      <c r="BJ24" s="734"/>
      <c r="BK24" s="734"/>
      <c r="BL24" s="734"/>
      <c r="BM24" s="734"/>
      <c r="BN24" s="734"/>
      <c r="BO24" s="734"/>
      <c r="BP24" s="734"/>
      <c r="BQ24" s="734"/>
      <c r="BR24" s="734"/>
      <c r="BS24" s="734"/>
      <c r="BT24" s="734"/>
      <c r="BU24" s="734"/>
      <c r="BV24" s="734"/>
      <c r="BW24" s="734"/>
      <c r="BX24" s="734"/>
      <c r="BY24" s="734"/>
      <c r="BZ24" s="734"/>
      <c r="CA24" s="734"/>
      <c r="CB24" s="734"/>
      <c r="CC24" s="734"/>
      <c r="CD24" s="734"/>
      <c r="CE24" s="734"/>
      <c r="CF24" s="734"/>
      <c r="CG24" s="734"/>
      <c r="CH24" s="734"/>
      <c r="CI24" s="734"/>
      <c r="CJ24" s="734"/>
      <c r="CK24" s="734"/>
      <c r="CL24" s="734"/>
      <c r="CM24" s="734"/>
      <c r="CN24" s="734"/>
      <c r="CO24" s="734"/>
      <c r="CP24" s="734"/>
      <c r="CQ24" s="734"/>
      <c r="CR24" s="734"/>
      <c r="CS24" s="734"/>
      <c r="CT24" s="734"/>
      <c r="CU24" s="734"/>
      <c r="CV24" s="734"/>
      <c r="CW24" s="734"/>
      <c r="CX24" s="734"/>
      <c r="CY24" s="734"/>
      <c r="CZ24" s="734"/>
      <c r="DA24" s="734"/>
      <c r="DB24" s="734"/>
      <c r="DC24" s="734"/>
      <c r="DD24" s="734"/>
      <c r="DE24" s="734"/>
      <c r="DF24" s="734"/>
      <c r="DG24" s="734"/>
    </row>
    <row r="25" spans="1:115" ht="15" customHeight="1">
      <c r="A25" s="1537"/>
      <c r="B25" s="1549"/>
      <c r="C25" s="1549"/>
      <c r="D25" s="1549"/>
      <c r="E25" s="1549"/>
      <c r="F25" s="1539"/>
      <c r="G25" s="246" t="s">
        <v>11</v>
      </c>
      <c r="H25" s="246"/>
      <c r="I25" s="246"/>
      <c r="J25" s="246"/>
      <c r="K25" s="246"/>
      <c r="L25" s="246"/>
      <c r="M25" s="246"/>
      <c r="N25" s="246"/>
      <c r="O25" s="246"/>
      <c r="P25" s="246"/>
      <c r="Q25" s="246"/>
      <c r="R25" s="246"/>
      <c r="S25" s="246"/>
      <c r="T25" s="246"/>
      <c r="U25" s="246"/>
      <c r="V25" s="246"/>
      <c r="W25" s="246"/>
      <c r="X25" s="246"/>
      <c r="Y25" s="246"/>
      <c r="Z25" s="246"/>
      <c r="AA25" s="513"/>
      <c r="AB25" s="921">
        <v>1</v>
      </c>
      <c r="AC25" s="903"/>
      <c r="AD25" s="904"/>
      <c r="AE25" s="902">
        <v>2</v>
      </c>
      <c r="AF25" s="903"/>
      <c r="AG25" s="904"/>
      <c r="AH25" s="902">
        <v>0</v>
      </c>
      <c r="AI25" s="903"/>
      <c r="AJ25" s="920"/>
      <c r="AK25" s="487">
        <f>SUM(AK13:AY15)</f>
        <v>235964</v>
      </c>
      <c r="AL25" s="488"/>
      <c r="AM25" s="488"/>
      <c r="AN25" s="488"/>
      <c r="AO25" s="488"/>
      <c r="AP25" s="488"/>
      <c r="AQ25" s="488"/>
      <c r="AR25" s="488"/>
      <c r="AS25" s="488"/>
      <c r="AT25" s="488"/>
      <c r="AU25" s="488"/>
      <c r="AV25" s="488"/>
      <c r="AW25" s="488"/>
      <c r="AX25" s="488"/>
      <c r="AY25" s="489"/>
      <c r="AZ25" s="487">
        <f>SUM(AZ13:BN15)</f>
        <v>0</v>
      </c>
      <c r="BA25" s="488"/>
      <c r="BB25" s="488"/>
      <c r="BC25" s="488"/>
      <c r="BD25" s="488"/>
      <c r="BE25" s="488"/>
      <c r="BF25" s="488"/>
      <c r="BG25" s="488"/>
      <c r="BH25" s="488"/>
      <c r="BI25" s="488"/>
      <c r="BJ25" s="488"/>
      <c r="BK25" s="488"/>
      <c r="BL25" s="488"/>
      <c r="BM25" s="488"/>
      <c r="BN25" s="489"/>
      <c r="BO25" s="487">
        <f>SUM(BO13:CC15)</f>
        <v>0</v>
      </c>
      <c r="BP25" s="488"/>
      <c r="BQ25" s="488"/>
      <c r="BR25" s="488"/>
      <c r="BS25" s="488"/>
      <c r="BT25" s="488"/>
      <c r="BU25" s="488"/>
      <c r="BV25" s="488"/>
      <c r="BW25" s="488"/>
      <c r="BX25" s="488"/>
      <c r="BY25" s="488"/>
      <c r="BZ25" s="488"/>
      <c r="CA25" s="488"/>
      <c r="CB25" s="488"/>
      <c r="CC25" s="489"/>
      <c r="CD25" s="487">
        <f>SUM(AK25:CC25)</f>
        <v>235964</v>
      </c>
      <c r="CE25" s="488"/>
      <c r="CF25" s="488"/>
      <c r="CG25" s="488"/>
      <c r="CH25" s="488"/>
      <c r="CI25" s="488"/>
      <c r="CJ25" s="488"/>
      <c r="CK25" s="488"/>
      <c r="CL25" s="488"/>
      <c r="CM25" s="488"/>
      <c r="CN25" s="488"/>
      <c r="CO25" s="488"/>
      <c r="CP25" s="488"/>
      <c r="CQ25" s="488"/>
      <c r="CR25" s="489"/>
      <c r="CS25" s="853"/>
      <c r="CT25" s="854"/>
      <c r="CU25" s="854"/>
      <c r="CV25" s="854"/>
      <c r="CW25" s="854"/>
      <c r="CX25" s="854"/>
      <c r="CY25" s="854"/>
      <c r="CZ25" s="854"/>
      <c r="DA25" s="854"/>
      <c r="DB25" s="854"/>
      <c r="DC25" s="854"/>
      <c r="DD25" s="854"/>
      <c r="DE25" s="854"/>
      <c r="DF25" s="854"/>
      <c r="DG25" s="855"/>
    </row>
    <row r="26" spans="1:115" ht="15" customHeight="1">
      <c r="A26" s="1537"/>
      <c r="B26" s="1549"/>
      <c r="C26" s="1549"/>
      <c r="D26" s="1549"/>
      <c r="E26" s="1549"/>
      <c r="F26" s="1539"/>
      <c r="G26" s="246" t="s">
        <v>12</v>
      </c>
      <c r="H26" s="246"/>
      <c r="I26" s="246"/>
      <c r="J26" s="246"/>
      <c r="K26" s="246"/>
      <c r="L26" s="246"/>
      <c r="M26" s="246"/>
      <c r="N26" s="246"/>
      <c r="O26" s="246"/>
      <c r="P26" s="246"/>
      <c r="Q26" s="246"/>
      <c r="R26" s="246"/>
      <c r="S26" s="246"/>
      <c r="T26" s="246"/>
      <c r="U26" s="246"/>
      <c r="V26" s="246"/>
      <c r="W26" s="246"/>
      <c r="X26" s="246"/>
      <c r="Y26" s="246"/>
      <c r="Z26" s="246"/>
      <c r="AA26" s="513"/>
      <c r="AB26" s="919">
        <v>1</v>
      </c>
      <c r="AC26" s="897"/>
      <c r="AD26" s="918"/>
      <c r="AE26" s="896">
        <v>3</v>
      </c>
      <c r="AF26" s="897"/>
      <c r="AG26" s="918"/>
      <c r="AH26" s="896">
        <v>0</v>
      </c>
      <c r="AI26" s="897"/>
      <c r="AJ26" s="922"/>
      <c r="AK26" s="481">
        <f>SUM(AK16:AY19)</f>
        <v>497653</v>
      </c>
      <c r="AL26" s="482"/>
      <c r="AM26" s="482"/>
      <c r="AN26" s="482"/>
      <c r="AO26" s="482"/>
      <c r="AP26" s="482"/>
      <c r="AQ26" s="482"/>
      <c r="AR26" s="482"/>
      <c r="AS26" s="482"/>
      <c r="AT26" s="482"/>
      <c r="AU26" s="482"/>
      <c r="AV26" s="482"/>
      <c r="AW26" s="482"/>
      <c r="AX26" s="482"/>
      <c r="AY26" s="483"/>
      <c r="AZ26" s="481">
        <f>SUM(AZ16:BN19)</f>
        <v>0</v>
      </c>
      <c r="BA26" s="482"/>
      <c r="BB26" s="482"/>
      <c r="BC26" s="482"/>
      <c r="BD26" s="482"/>
      <c r="BE26" s="482"/>
      <c r="BF26" s="482"/>
      <c r="BG26" s="482"/>
      <c r="BH26" s="482"/>
      <c r="BI26" s="482"/>
      <c r="BJ26" s="482"/>
      <c r="BK26" s="482"/>
      <c r="BL26" s="482"/>
      <c r="BM26" s="482"/>
      <c r="BN26" s="483"/>
      <c r="BO26" s="481">
        <f>SUM(BO16:CC19)</f>
        <v>0</v>
      </c>
      <c r="BP26" s="482"/>
      <c r="BQ26" s="482"/>
      <c r="BR26" s="482"/>
      <c r="BS26" s="482"/>
      <c r="BT26" s="482"/>
      <c r="BU26" s="482"/>
      <c r="BV26" s="482"/>
      <c r="BW26" s="482"/>
      <c r="BX26" s="482"/>
      <c r="BY26" s="482"/>
      <c r="BZ26" s="482"/>
      <c r="CA26" s="482"/>
      <c r="CB26" s="482"/>
      <c r="CC26" s="483"/>
      <c r="CD26" s="481">
        <f>SUM(AK26:CC26)</f>
        <v>497653</v>
      </c>
      <c r="CE26" s="482"/>
      <c r="CF26" s="482"/>
      <c r="CG26" s="482"/>
      <c r="CH26" s="482"/>
      <c r="CI26" s="482"/>
      <c r="CJ26" s="482"/>
      <c r="CK26" s="482"/>
      <c r="CL26" s="482"/>
      <c r="CM26" s="482"/>
      <c r="CN26" s="482"/>
      <c r="CO26" s="482"/>
      <c r="CP26" s="482"/>
      <c r="CQ26" s="482"/>
      <c r="CR26" s="483"/>
      <c r="CS26" s="856"/>
      <c r="CT26" s="857"/>
      <c r="CU26" s="857"/>
      <c r="CV26" s="857"/>
      <c r="CW26" s="857"/>
      <c r="CX26" s="857"/>
      <c r="CY26" s="857"/>
      <c r="CZ26" s="857"/>
      <c r="DA26" s="857"/>
      <c r="DB26" s="857"/>
      <c r="DC26" s="857"/>
      <c r="DD26" s="857"/>
      <c r="DE26" s="857"/>
      <c r="DF26" s="857"/>
      <c r="DG26" s="858"/>
    </row>
    <row r="27" spans="1:115" ht="15" customHeight="1">
      <c r="A27" s="1537"/>
      <c r="B27" s="1549"/>
      <c r="C27" s="1549"/>
      <c r="D27" s="1549"/>
      <c r="E27" s="1549"/>
      <c r="F27" s="1539"/>
      <c r="G27" s="245" t="s">
        <v>9</v>
      </c>
      <c r="H27" s="246"/>
      <c r="I27" s="246"/>
      <c r="J27" s="246"/>
      <c r="K27" s="246"/>
      <c r="L27" s="246"/>
      <c r="M27" s="246"/>
      <c r="N27" s="246"/>
      <c r="O27" s="246"/>
      <c r="P27" s="246"/>
      <c r="Q27" s="246"/>
      <c r="R27" s="246"/>
      <c r="S27" s="246"/>
      <c r="T27" s="246"/>
      <c r="U27" s="246"/>
      <c r="V27" s="246"/>
      <c r="W27" s="246"/>
      <c r="X27" s="246"/>
      <c r="Y27" s="246"/>
      <c r="Z27" s="246"/>
      <c r="AA27" s="513"/>
      <c r="AB27" s="919">
        <v>1</v>
      </c>
      <c r="AC27" s="897"/>
      <c r="AD27" s="918"/>
      <c r="AE27" s="896">
        <v>4</v>
      </c>
      <c r="AF27" s="897"/>
      <c r="AG27" s="918"/>
      <c r="AH27" s="896">
        <v>0</v>
      </c>
      <c r="AI27" s="897"/>
      <c r="AJ27" s="922"/>
      <c r="AK27" s="481">
        <f>AK20</f>
        <v>222003</v>
      </c>
      <c r="AL27" s="482"/>
      <c r="AM27" s="482"/>
      <c r="AN27" s="482"/>
      <c r="AO27" s="482"/>
      <c r="AP27" s="482"/>
      <c r="AQ27" s="482"/>
      <c r="AR27" s="482"/>
      <c r="AS27" s="482"/>
      <c r="AT27" s="482"/>
      <c r="AU27" s="482"/>
      <c r="AV27" s="482"/>
      <c r="AW27" s="482"/>
      <c r="AX27" s="482"/>
      <c r="AY27" s="483"/>
      <c r="AZ27" s="481">
        <f>AZ20</f>
        <v>0</v>
      </c>
      <c r="BA27" s="482"/>
      <c r="BB27" s="482"/>
      <c r="BC27" s="482"/>
      <c r="BD27" s="482"/>
      <c r="BE27" s="482"/>
      <c r="BF27" s="482"/>
      <c r="BG27" s="482"/>
      <c r="BH27" s="482"/>
      <c r="BI27" s="482"/>
      <c r="BJ27" s="482"/>
      <c r="BK27" s="482"/>
      <c r="BL27" s="482"/>
      <c r="BM27" s="482"/>
      <c r="BN27" s="483"/>
      <c r="BO27" s="481">
        <f>BO20</f>
        <v>0</v>
      </c>
      <c r="BP27" s="482"/>
      <c r="BQ27" s="482"/>
      <c r="BR27" s="482"/>
      <c r="BS27" s="482"/>
      <c r="BT27" s="482"/>
      <c r="BU27" s="482"/>
      <c r="BV27" s="482"/>
      <c r="BW27" s="482"/>
      <c r="BX27" s="482"/>
      <c r="BY27" s="482"/>
      <c r="BZ27" s="482"/>
      <c r="CA27" s="482"/>
      <c r="CB27" s="482"/>
      <c r="CC27" s="483"/>
      <c r="CD27" s="481">
        <f>SUM(AK27:CC27)</f>
        <v>222003</v>
      </c>
      <c r="CE27" s="482"/>
      <c r="CF27" s="482"/>
      <c r="CG27" s="482"/>
      <c r="CH27" s="482"/>
      <c r="CI27" s="482"/>
      <c r="CJ27" s="482"/>
      <c r="CK27" s="482"/>
      <c r="CL27" s="482"/>
      <c r="CM27" s="482"/>
      <c r="CN27" s="482"/>
      <c r="CO27" s="482"/>
      <c r="CP27" s="482"/>
      <c r="CQ27" s="482"/>
      <c r="CR27" s="483"/>
      <c r="CS27" s="856"/>
      <c r="CT27" s="857"/>
      <c r="CU27" s="857"/>
      <c r="CV27" s="857"/>
      <c r="CW27" s="857"/>
      <c r="CX27" s="857"/>
      <c r="CY27" s="857"/>
      <c r="CZ27" s="857"/>
      <c r="DA27" s="857"/>
      <c r="DB27" s="857"/>
      <c r="DC27" s="857"/>
      <c r="DD27" s="857"/>
      <c r="DE27" s="857"/>
      <c r="DF27" s="857"/>
      <c r="DG27" s="858"/>
    </row>
    <row r="28" spans="1:115" ht="15" customHeight="1" thickBot="1">
      <c r="A28" s="559"/>
      <c r="B28" s="553"/>
      <c r="C28" s="553"/>
      <c r="D28" s="553"/>
      <c r="E28" s="553"/>
      <c r="F28" s="560"/>
      <c r="G28" s="245" t="s">
        <v>10</v>
      </c>
      <c r="H28" s="246"/>
      <c r="I28" s="246"/>
      <c r="J28" s="246"/>
      <c r="K28" s="246"/>
      <c r="L28" s="246"/>
      <c r="M28" s="246"/>
      <c r="N28" s="246"/>
      <c r="O28" s="246"/>
      <c r="P28" s="246"/>
      <c r="Q28" s="246"/>
      <c r="R28" s="246"/>
      <c r="S28" s="246"/>
      <c r="T28" s="246"/>
      <c r="U28" s="246"/>
      <c r="V28" s="246"/>
      <c r="W28" s="246"/>
      <c r="X28" s="246"/>
      <c r="Y28" s="246"/>
      <c r="Z28" s="246"/>
      <c r="AA28" s="513"/>
      <c r="AB28" s="923">
        <v>1</v>
      </c>
      <c r="AC28" s="924"/>
      <c r="AD28" s="925"/>
      <c r="AE28" s="926">
        <v>5</v>
      </c>
      <c r="AF28" s="924"/>
      <c r="AG28" s="925"/>
      <c r="AH28" s="926">
        <v>0</v>
      </c>
      <c r="AI28" s="924"/>
      <c r="AJ28" s="927"/>
      <c r="AK28" s="484">
        <f>AK21</f>
        <v>1573823</v>
      </c>
      <c r="AL28" s="485"/>
      <c r="AM28" s="485"/>
      <c r="AN28" s="485"/>
      <c r="AO28" s="485"/>
      <c r="AP28" s="485"/>
      <c r="AQ28" s="485"/>
      <c r="AR28" s="485"/>
      <c r="AS28" s="485"/>
      <c r="AT28" s="485"/>
      <c r="AU28" s="485"/>
      <c r="AV28" s="485"/>
      <c r="AW28" s="485"/>
      <c r="AX28" s="485"/>
      <c r="AY28" s="486"/>
      <c r="AZ28" s="484">
        <f>AZ21</f>
        <v>0</v>
      </c>
      <c r="BA28" s="485"/>
      <c r="BB28" s="485"/>
      <c r="BC28" s="485"/>
      <c r="BD28" s="485"/>
      <c r="BE28" s="485"/>
      <c r="BF28" s="485"/>
      <c r="BG28" s="485"/>
      <c r="BH28" s="485"/>
      <c r="BI28" s="485"/>
      <c r="BJ28" s="485"/>
      <c r="BK28" s="485"/>
      <c r="BL28" s="485"/>
      <c r="BM28" s="485"/>
      <c r="BN28" s="486"/>
      <c r="BO28" s="484">
        <f>BO21</f>
        <v>0</v>
      </c>
      <c r="BP28" s="485"/>
      <c r="BQ28" s="485"/>
      <c r="BR28" s="485"/>
      <c r="BS28" s="485"/>
      <c r="BT28" s="485"/>
      <c r="BU28" s="485"/>
      <c r="BV28" s="485"/>
      <c r="BW28" s="485"/>
      <c r="BX28" s="485"/>
      <c r="BY28" s="485"/>
      <c r="BZ28" s="485"/>
      <c r="CA28" s="485"/>
      <c r="CB28" s="485"/>
      <c r="CC28" s="486"/>
      <c r="CD28" s="484">
        <f>SUM(AK28:CC28)</f>
        <v>1573823</v>
      </c>
      <c r="CE28" s="485"/>
      <c r="CF28" s="485"/>
      <c r="CG28" s="485"/>
      <c r="CH28" s="485"/>
      <c r="CI28" s="485"/>
      <c r="CJ28" s="485"/>
      <c r="CK28" s="485"/>
      <c r="CL28" s="485"/>
      <c r="CM28" s="485"/>
      <c r="CN28" s="485"/>
      <c r="CO28" s="485"/>
      <c r="CP28" s="485"/>
      <c r="CQ28" s="485"/>
      <c r="CR28" s="486"/>
      <c r="CS28" s="684"/>
      <c r="CT28" s="863"/>
      <c r="CU28" s="863"/>
      <c r="CV28" s="863"/>
      <c r="CW28" s="863"/>
      <c r="CX28" s="863"/>
      <c r="CY28" s="863"/>
      <c r="CZ28" s="863"/>
      <c r="DA28" s="863"/>
      <c r="DB28" s="863"/>
      <c r="DC28" s="863"/>
      <c r="DD28" s="863"/>
      <c r="DE28" s="863"/>
      <c r="DF28" s="863"/>
      <c r="DG28" s="864"/>
      <c r="DH28" s="17"/>
      <c r="DI28" s="17"/>
      <c r="DJ28" s="17"/>
      <c r="DK28" s="17"/>
    </row>
    <row r="29" spans="1:115" ht="12.75" customHeight="1" thickBot="1">
      <c r="M29" s="16"/>
      <c r="R29" s="16"/>
      <c r="U29" s="17"/>
      <c r="V29" s="17"/>
      <c r="W29" s="17"/>
      <c r="AB29" s="149"/>
      <c r="AC29" s="149"/>
      <c r="AD29" s="149"/>
      <c r="AE29" s="149"/>
      <c r="AF29" s="149"/>
      <c r="AG29" s="149"/>
      <c r="AH29" s="149"/>
      <c r="AI29" s="149"/>
      <c r="AJ29" s="149"/>
      <c r="CS29" s="50"/>
      <c r="CT29" s="50"/>
      <c r="CU29" s="50"/>
      <c r="CV29" s="50"/>
      <c r="CW29" s="50"/>
      <c r="CX29" s="50"/>
      <c r="CY29" s="50"/>
      <c r="CZ29" s="50"/>
      <c r="DA29" s="50"/>
      <c r="DB29" s="50"/>
      <c r="DC29" s="50"/>
      <c r="DD29" s="50"/>
      <c r="DE29" s="50"/>
      <c r="DF29" s="50"/>
      <c r="DG29" s="50"/>
    </row>
    <row r="30" spans="1:115" ht="15" customHeight="1">
      <c r="A30" s="433" t="s">
        <v>14</v>
      </c>
      <c r="B30" s="1535"/>
      <c r="C30" s="1535"/>
      <c r="D30" s="434" t="s">
        <v>15</v>
      </c>
      <c r="E30" s="434"/>
      <c r="F30" s="435"/>
      <c r="G30" s="245" t="s">
        <v>858</v>
      </c>
      <c r="H30" s="246"/>
      <c r="I30" s="246"/>
      <c r="J30" s="246"/>
      <c r="K30" s="246"/>
      <c r="L30" s="246"/>
      <c r="M30" s="246"/>
      <c r="N30" s="246"/>
      <c r="O30" s="246"/>
      <c r="P30" s="246"/>
      <c r="Q30" s="246"/>
      <c r="R30" s="246"/>
      <c r="S30" s="246"/>
      <c r="T30" s="246"/>
      <c r="U30" s="246"/>
      <c r="V30" s="246"/>
      <c r="W30" s="246"/>
      <c r="X30" s="246"/>
      <c r="Y30" s="246"/>
      <c r="Z30" s="246"/>
      <c r="AA30" s="513"/>
      <c r="AB30" s="921">
        <v>1</v>
      </c>
      <c r="AC30" s="903"/>
      <c r="AD30" s="904"/>
      <c r="AE30" s="902">
        <v>6</v>
      </c>
      <c r="AF30" s="903"/>
      <c r="AG30" s="904"/>
      <c r="AH30" s="902">
        <v>0</v>
      </c>
      <c r="AI30" s="903"/>
      <c r="AJ30" s="920"/>
      <c r="AK30" s="1483">
        <v>733617</v>
      </c>
      <c r="AL30" s="1508"/>
      <c r="AM30" s="1508"/>
      <c r="AN30" s="1508"/>
      <c r="AO30" s="1508"/>
      <c r="AP30" s="1508"/>
      <c r="AQ30" s="1508"/>
      <c r="AR30" s="1508"/>
      <c r="AS30" s="1508"/>
      <c r="AT30" s="1508"/>
      <c r="AU30" s="1508"/>
      <c r="AV30" s="1508"/>
      <c r="AW30" s="1508"/>
      <c r="AX30" s="1508"/>
      <c r="AY30" s="1509"/>
      <c r="AZ30" s="1504"/>
      <c r="BA30" s="1504"/>
      <c r="BB30" s="1504"/>
      <c r="BC30" s="1504"/>
      <c r="BD30" s="1504"/>
      <c r="BE30" s="1504"/>
      <c r="BF30" s="1504"/>
      <c r="BG30" s="1504"/>
      <c r="BH30" s="1504"/>
      <c r="BI30" s="1504"/>
      <c r="BJ30" s="1504"/>
      <c r="BK30" s="1504"/>
      <c r="BL30" s="1504"/>
      <c r="BM30" s="1504"/>
      <c r="BN30" s="1504"/>
      <c r="BO30" s="1504"/>
      <c r="BP30" s="1504"/>
      <c r="BQ30" s="1504"/>
      <c r="BR30" s="1504"/>
      <c r="BS30" s="1504"/>
      <c r="BT30" s="1504"/>
      <c r="BU30" s="1504"/>
      <c r="BV30" s="1504"/>
      <c r="BW30" s="1504"/>
      <c r="BX30" s="1504"/>
      <c r="BY30" s="1504"/>
      <c r="BZ30" s="1504"/>
      <c r="CA30" s="1504"/>
      <c r="CB30" s="1504"/>
      <c r="CC30" s="1504"/>
      <c r="CD30" s="347">
        <f>SUM(AK30:CC30)</f>
        <v>733617</v>
      </c>
      <c r="CE30" s="347"/>
      <c r="CF30" s="347"/>
      <c r="CG30" s="347"/>
      <c r="CH30" s="347"/>
      <c r="CI30" s="347"/>
      <c r="CJ30" s="347"/>
      <c r="CK30" s="347"/>
      <c r="CL30" s="347"/>
      <c r="CM30" s="347"/>
      <c r="CN30" s="347"/>
      <c r="CO30" s="347"/>
      <c r="CP30" s="347"/>
      <c r="CQ30" s="347"/>
      <c r="CR30" s="347"/>
      <c r="CS30" s="861"/>
      <c r="CT30" s="861"/>
      <c r="CU30" s="861"/>
      <c r="CV30" s="861"/>
      <c r="CW30" s="861"/>
      <c r="CX30" s="861"/>
      <c r="CY30" s="861"/>
      <c r="CZ30" s="861"/>
      <c r="DA30" s="861"/>
      <c r="DB30" s="861"/>
      <c r="DC30" s="861"/>
      <c r="DD30" s="861"/>
      <c r="DE30" s="861"/>
      <c r="DF30" s="861"/>
      <c r="DG30" s="862"/>
    </row>
    <row r="31" spans="1:115" ht="15" customHeight="1">
      <c r="A31" s="548"/>
      <c r="B31" s="1549"/>
      <c r="C31" s="1549"/>
      <c r="D31" s="551"/>
      <c r="E31" s="551"/>
      <c r="F31" s="552"/>
      <c r="G31" s="505" t="s">
        <v>317</v>
      </c>
      <c r="H31" s="506"/>
      <c r="I31" s="506"/>
      <c r="J31" s="506"/>
      <c r="K31" s="506"/>
      <c r="L31" s="506"/>
      <c r="M31" s="506"/>
      <c r="N31" s="506"/>
      <c r="O31" s="506"/>
      <c r="P31" s="506"/>
      <c r="Q31" s="506"/>
      <c r="R31" s="506"/>
      <c r="S31" s="506"/>
      <c r="T31" s="506"/>
      <c r="U31" s="506"/>
      <c r="V31" s="506"/>
      <c r="W31" s="506"/>
      <c r="X31" s="506"/>
      <c r="Y31" s="506"/>
      <c r="Z31" s="506"/>
      <c r="AA31" s="507"/>
      <c r="AB31" s="919">
        <v>1</v>
      </c>
      <c r="AC31" s="897"/>
      <c r="AD31" s="918"/>
      <c r="AE31" s="896">
        <v>7</v>
      </c>
      <c r="AF31" s="897"/>
      <c r="AG31" s="918"/>
      <c r="AH31" s="896">
        <v>0</v>
      </c>
      <c r="AI31" s="897"/>
      <c r="AJ31" s="922"/>
      <c r="AK31" s="1487">
        <v>222003</v>
      </c>
      <c r="AL31" s="1493"/>
      <c r="AM31" s="1493"/>
      <c r="AN31" s="1493"/>
      <c r="AO31" s="1493"/>
      <c r="AP31" s="1493"/>
      <c r="AQ31" s="1493"/>
      <c r="AR31" s="1493"/>
      <c r="AS31" s="1493"/>
      <c r="AT31" s="1493"/>
      <c r="AU31" s="1493"/>
      <c r="AV31" s="1493"/>
      <c r="AW31" s="1493"/>
      <c r="AX31" s="1493"/>
      <c r="AY31" s="1512"/>
      <c r="AZ31" s="1511"/>
      <c r="BA31" s="1511"/>
      <c r="BB31" s="1511"/>
      <c r="BC31" s="1511"/>
      <c r="BD31" s="1511"/>
      <c r="BE31" s="1511"/>
      <c r="BF31" s="1511"/>
      <c r="BG31" s="1511"/>
      <c r="BH31" s="1511"/>
      <c r="BI31" s="1511"/>
      <c r="BJ31" s="1511"/>
      <c r="BK31" s="1511"/>
      <c r="BL31" s="1511"/>
      <c r="BM31" s="1511"/>
      <c r="BN31" s="1511"/>
      <c r="BO31" s="1511"/>
      <c r="BP31" s="1511"/>
      <c r="BQ31" s="1511"/>
      <c r="BR31" s="1511"/>
      <c r="BS31" s="1511"/>
      <c r="BT31" s="1511"/>
      <c r="BU31" s="1511"/>
      <c r="BV31" s="1511"/>
      <c r="BW31" s="1511"/>
      <c r="BX31" s="1511"/>
      <c r="BY31" s="1511"/>
      <c r="BZ31" s="1511"/>
      <c r="CA31" s="1511"/>
      <c r="CB31" s="1511"/>
      <c r="CC31" s="1511"/>
      <c r="CD31" s="330">
        <f>SUM(AK31:CC31)</f>
        <v>222003</v>
      </c>
      <c r="CE31" s="330"/>
      <c r="CF31" s="330"/>
      <c r="CG31" s="330"/>
      <c r="CH31" s="330"/>
      <c r="CI31" s="330"/>
      <c r="CJ31" s="330"/>
      <c r="CK31" s="330"/>
      <c r="CL31" s="330"/>
      <c r="CM31" s="330"/>
      <c r="CN31" s="330"/>
      <c r="CO31" s="330"/>
      <c r="CP31" s="330"/>
      <c r="CQ31" s="330"/>
      <c r="CR31" s="330"/>
      <c r="CS31" s="687"/>
      <c r="CT31" s="687"/>
      <c r="CU31" s="687"/>
      <c r="CV31" s="687"/>
      <c r="CW31" s="687"/>
      <c r="CX31" s="687"/>
      <c r="CY31" s="687"/>
      <c r="CZ31" s="687"/>
      <c r="DA31" s="687"/>
      <c r="DB31" s="687"/>
      <c r="DC31" s="687"/>
      <c r="DD31" s="687"/>
      <c r="DE31" s="687"/>
      <c r="DF31" s="687"/>
      <c r="DG31" s="852"/>
    </row>
    <row r="32" spans="1:115" ht="15" customHeight="1">
      <c r="A32" s="1537"/>
      <c r="B32" s="1549"/>
      <c r="C32" s="1549"/>
      <c r="D32" s="551"/>
      <c r="E32" s="551"/>
      <c r="F32" s="552"/>
      <c r="G32" s="731" t="s">
        <v>333</v>
      </c>
      <c r="H32" s="732"/>
      <c r="I32" s="732"/>
      <c r="J32" s="732"/>
      <c r="K32" s="732"/>
      <c r="L32" s="732"/>
      <c r="M32" s="732"/>
      <c r="N32" s="732"/>
      <c r="O32" s="732"/>
      <c r="P32" s="732"/>
      <c r="Q32" s="732"/>
      <c r="R32" s="732"/>
      <c r="S32" s="732"/>
      <c r="T32" s="732"/>
      <c r="U32" s="732"/>
      <c r="V32" s="732"/>
      <c r="W32" s="732"/>
      <c r="X32" s="732"/>
      <c r="Y32" s="732"/>
      <c r="Z32" s="732"/>
      <c r="AA32" s="732"/>
      <c r="AB32" s="919">
        <v>1</v>
      </c>
      <c r="AC32" s="897"/>
      <c r="AD32" s="918"/>
      <c r="AE32" s="896">
        <v>8</v>
      </c>
      <c r="AF32" s="897"/>
      <c r="AG32" s="918"/>
      <c r="AH32" s="896">
        <v>0</v>
      </c>
      <c r="AI32" s="897"/>
      <c r="AJ32" s="922"/>
      <c r="AK32" s="1487">
        <v>1573823</v>
      </c>
      <c r="AL32" s="1493"/>
      <c r="AM32" s="1493"/>
      <c r="AN32" s="1493"/>
      <c r="AO32" s="1493"/>
      <c r="AP32" s="1493"/>
      <c r="AQ32" s="1493"/>
      <c r="AR32" s="1493"/>
      <c r="AS32" s="1493"/>
      <c r="AT32" s="1493"/>
      <c r="AU32" s="1493"/>
      <c r="AV32" s="1493"/>
      <c r="AW32" s="1493"/>
      <c r="AX32" s="1493"/>
      <c r="AY32" s="1512"/>
      <c r="AZ32" s="1511"/>
      <c r="BA32" s="1511"/>
      <c r="BB32" s="1511"/>
      <c r="BC32" s="1511"/>
      <c r="BD32" s="1511"/>
      <c r="BE32" s="1511"/>
      <c r="BF32" s="1511"/>
      <c r="BG32" s="1511"/>
      <c r="BH32" s="1511"/>
      <c r="BI32" s="1511"/>
      <c r="BJ32" s="1511"/>
      <c r="BK32" s="1511"/>
      <c r="BL32" s="1511"/>
      <c r="BM32" s="1511"/>
      <c r="BN32" s="1511"/>
      <c r="BO32" s="1511"/>
      <c r="BP32" s="1511"/>
      <c r="BQ32" s="1511"/>
      <c r="BR32" s="1511"/>
      <c r="BS32" s="1511"/>
      <c r="BT32" s="1511"/>
      <c r="BU32" s="1511"/>
      <c r="BV32" s="1511"/>
      <c r="BW32" s="1511"/>
      <c r="BX32" s="1511"/>
      <c r="BY32" s="1511"/>
      <c r="BZ32" s="1511"/>
      <c r="CA32" s="1511"/>
      <c r="CB32" s="1511"/>
      <c r="CC32" s="1511"/>
      <c r="CD32" s="330">
        <f>SUM(AK32:CC32)</f>
        <v>1573823</v>
      </c>
      <c r="CE32" s="330"/>
      <c r="CF32" s="330"/>
      <c r="CG32" s="330"/>
      <c r="CH32" s="330"/>
      <c r="CI32" s="330"/>
      <c r="CJ32" s="330"/>
      <c r="CK32" s="330"/>
      <c r="CL32" s="330"/>
      <c r="CM32" s="330"/>
      <c r="CN32" s="330"/>
      <c r="CO32" s="330"/>
      <c r="CP32" s="330"/>
      <c r="CQ32" s="330"/>
      <c r="CR32" s="330"/>
      <c r="CS32" s="687"/>
      <c r="CT32" s="687"/>
      <c r="CU32" s="687"/>
      <c r="CV32" s="687"/>
      <c r="CW32" s="687"/>
      <c r="CX32" s="687"/>
      <c r="CY32" s="687"/>
      <c r="CZ32" s="687"/>
      <c r="DA32" s="687"/>
      <c r="DB32" s="687"/>
      <c r="DC32" s="687"/>
      <c r="DD32" s="687"/>
      <c r="DE32" s="687"/>
      <c r="DF32" s="687"/>
      <c r="DG32" s="852"/>
    </row>
    <row r="33" spans="1:135" ht="15" customHeight="1" thickBot="1">
      <c r="A33" s="436"/>
      <c r="B33" s="1541"/>
      <c r="C33" s="1541"/>
      <c r="D33" s="437"/>
      <c r="E33" s="437"/>
      <c r="F33" s="438"/>
      <c r="G33" s="245" t="s">
        <v>378</v>
      </c>
      <c r="H33" s="1477"/>
      <c r="I33" s="1477"/>
      <c r="J33" s="1477"/>
      <c r="K33" s="1477"/>
      <c r="L33" s="1477"/>
      <c r="M33" s="1477"/>
      <c r="N33" s="1477"/>
      <c r="O33" s="1477"/>
      <c r="P33" s="1477"/>
      <c r="Q33" s="1477"/>
      <c r="R33" s="1477"/>
      <c r="S33" s="1477"/>
      <c r="T33" s="1477"/>
      <c r="U33" s="1477"/>
      <c r="V33" s="1477"/>
      <c r="W33" s="1477"/>
      <c r="X33" s="1477"/>
      <c r="Y33" s="1477"/>
      <c r="Z33" s="1477"/>
      <c r="AA33" s="1543"/>
      <c r="AB33" s="929">
        <v>1</v>
      </c>
      <c r="AC33" s="930"/>
      <c r="AD33" s="931"/>
      <c r="AE33" s="932">
        <v>9</v>
      </c>
      <c r="AF33" s="930"/>
      <c r="AG33" s="931"/>
      <c r="AH33" s="926">
        <v>0</v>
      </c>
      <c r="AI33" s="924"/>
      <c r="AJ33" s="927"/>
      <c r="AK33" s="484">
        <f>SUM(AK30:AY32)</f>
        <v>2529443</v>
      </c>
      <c r="AL33" s="485"/>
      <c r="AM33" s="485"/>
      <c r="AN33" s="485"/>
      <c r="AO33" s="485"/>
      <c r="AP33" s="485"/>
      <c r="AQ33" s="485"/>
      <c r="AR33" s="485"/>
      <c r="AS33" s="485"/>
      <c r="AT33" s="485"/>
      <c r="AU33" s="485"/>
      <c r="AV33" s="485"/>
      <c r="AW33" s="485"/>
      <c r="AX33" s="485"/>
      <c r="AY33" s="486"/>
      <c r="AZ33" s="484">
        <f>SUM(AZ30:BN32)</f>
        <v>0</v>
      </c>
      <c r="BA33" s="485"/>
      <c r="BB33" s="485"/>
      <c r="BC33" s="485"/>
      <c r="BD33" s="485"/>
      <c r="BE33" s="485"/>
      <c r="BF33" s="485"/>
      <c r="BG33" s="485"/>
      <c r="BH33" s="485"/>
      <c r="BI33" s="485"/>
      <c r="BJ33" s="485"/>
      <c r="BK33" s="485"/>
      <c r="BL33" s="485"/>
      <c r="BM33" s="485"/>
      <c r="BN33" s="486"/>
      <c r="BO33" s="484">
        <f>SUM(BO30:CC32)</f>
        <v>0</v>
      </c>
      <c r="BP33" s="485"/>
      <c r="BQ33" s="485"/>
      <c r="BR33" s="485"/>
      <c r="BS33" s="485"/>
      <c r="BT33" s="485"/>
      <c r="BU33" s="485"/>
      <c r="BV33" s="485"/>
      <c r="BW33" s="485"/>
      <c r="BX33" s="485"/>
      <c r="BY33" s="485"/>
      <c r="BZ33" s="485"/>
      <c r="CA33" s="485"/>
      <c r="CB33" s="485"/>
      <c r="CC33" s="486"/>
      <c r="CD33" s="484">
        <f>SUM(AK33:CC33)</f>
        <v>2529443</v>
      </c>
      <c r="CE33" s="485"/>
      <c r="CF33" s="485"/>
      <c r="CG33" s="485"/>
      <c r="CH33" s="485"/>
      <c r="CI33" s="485"/>
      <c r="CJ33" s="485"/>
      <c r="CK33" s="485"/>
      <c r="CL33" s="485"/>
      <c r="CM33" s="485"/>
      <c r="CN33" s="485"/>
      <c r="CO33" s="485"/>
      <c r="CP33" s="485"/>
      <c r="CQ33" s="485"/>
      <c r="CR33" s="486"/>
      <c r="CS33" s="684"/>
      <c r="CT33" s="863"/>
      <c r="CU33" s="863"/>
      <c r="CV33" s="863"/>
      <c r="CW33" s="863"/>
      <c r="CX33" s="863"/>
      <c r="CY33" s="863"/>
      <c r="CZ33" s="863"/>
      <c r="DA33" s="863"/>
      <c r="DB33" s="863"/>
      <c r="DC33" s="863"/>
      <c r="DD33" s="863"/>
      <c r="DE33" s="863"/>
      <c r="DF33" s="863"/>
      <c r="DG33" s="864"/>
    </row>
    <row r="34" spans="1:135" s="17" customFormat="1" ht="15" customHeight="1">
      <c r="A34" s="36"/>
      <c r="B34" s="1544"/>
      <c r="C34" s="1544"/>
      <c r="D34" s="36"/>
      <c r="E34" s="36"/>
      <c r="F34" s="36"/>
      <c r="G34" s="137"/>
      <c r="H34" s="1545"/>
      <c r="I34" s="1545"/>
      <c r="J34" s="1545"/>
      <c r="K34" s="1545"/>
      <c r="L34" s="1545"/>
      <c r="M34" s="1545"/>
      <c r="N34" s="1545"/>
      <c r="O34" s="1545"/>
      <c r="P34" s="1545"/>
      <c r="Q34" s="1545"/>
      <c r="R34" s="1545"/>
      <c r="S34" s="1545"/>
      <c r="T34" s="1545"/>
      <c r="U34" s="1545"/>
      <c r="V34" s="1545"/>
      <c r="W34" s="1545"/>
      <c r="X34" s="1545"/>
      <c r="Y34" s="1545"/>
      <c r="Z34" s="1545"/>
      <c r="AA34" s="1545"/>
      <c r="AB34" s="103"/>
      <c r="AC34" s="103"/>
      <c r="AD34" s="103"/>
      <c r="AE34" s="103"/>
      <c r="AF34" s="104"/>
      <c r="AG34" s="104"/>
      <c r="AH34" s="148"/>
      <c r="AI34" s="148"/>
      <c r="AJ34" s="148"/>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row>
    <row r="35" spans="1:135" ht="12.75" customHeight="1">
      <c r="A35" s="915"/>
      <c r="B35" s="915"/>
      <c r="C35" s="915"/>
      <c r="D35" s="915"/>
      <c r="E35" s="915"/>
      <c r="F35" s="915"/>
      <c r="G35" s="916"/>
      <c r="H35" s="917" t="s">
        <v>62</v>
      </c>
      <c r="I35" s="933"/>
      <c r="J35" s="933"/>
      <c r="K35" s="933"/>
      <c r="L35" s="933"/>
      <c r="M35" s="933"/>
      <c r="N35" s="933"/>
      <c r="O35" s="933"/>
      <c r="P35" s="933"/>
      <c r="Q35" s="933"/>
      <c r="R35" s="933"/>
      <c r="S35" s="933"/>
      <c r="T35" s="933"/>
      <c r="U35" s="933"/>
      <c r="V35" s="933"/>
      <c r="W35" s="933"/>
      <c r="X35" s="933"/>
      <c r="Y35" s="934"/>
      <c r="Z35" s="909" t="s">
        <v>517</v>
      </c>
      <c r="AA35" s="1570"/>
      <c r="AB35" s="1570"/>
      <c r="AC35" s="1570"/>
      <c r="AD35" s="1570"/>
      <c r="AE35" s="1571"/>
      <c r="AF35" s="739" t="str">
        <f>"第57表　課税標準額段階別"&amp; LEFT(表00!AA1,6) &amp; "分所得割額等に関する調（つづき）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課税標準額段階別平成29年度分所得割額等に関する調（つづき）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39"/>
      <c r="CS35" s="739"/>
      <c r="CT35" s="739"/>
      <c r="CU35" s="739"/>
      <c r="CV35" s="739"/>
      <c r="CW35" s="739"/>
      <c r="CX35" s="739"/>
      <c r="CY35" s="894" t="s">
        <v>608</v>
      </c>
      <c r="CZ35" s="894"/>
      <c r="DA35" s="894"/>
      <c r="DB35" s="894"/>
      <c r="DC35" s="894"/>
      <c r="DD35" s="894"/>
      <c r="DE35" s="894"/>
      <c r="DF35" s="894"/>
      <c r="DG35" s="894"/>
      <c r="DH35" s="894"/>
      <c r="DI35" s="894"/>
      <c r="DJ35" s="894"/>
      <c r="DK35" s="290" t="str">
        <f>IF(DK1="","",DK1)</f>
        <v>長崎県</v>
      </c>
      <c r="DL35" s="290"/>
      <c r="DM35" s="290"/>
      <c r="DN35" s="290"/>
      <c r="DO35" s="290"/>
      <c r="DP35" s="290"/>
      <c r="DQ35" s="290"/>
      <c r="DR35" s="290"/>
      <c r="DS35" s="290"/>
      <c r="DT35" s="290"/>
      <c r="DU35" s="290"/>
      <c r="DV35" s="290"/>
      <c r="DW35" s="290"/>
      <c r="DX35" s="290"/>
      <c r="DY35" s="290"/>
      <c r="DZ35" s="290"/>
      <c r="EA35" s="290"/>
      <c r="EB35" s="290"/>
      <c r="EC35" s="290"/>
      <c r="ED35" s="290"/>
      <c r="EE35" s="290"/>
    </row>
    <row r="36" spans="1:135" ht="12.75" customHeight="1" thickBot="1">
      <c r="A36" s="915"/>
      <c r="B36" s="915"/>
      <c r="C36" s="915"/>
      <c r="D36" s="915"/>
      <c r="E36" s="915"/>
      <c r="F36" s="915"/>
      <c r="G36" s="916"/>
      <c r="H36" s="935"/>
      <c r="I36" s="936"/>
      <c r="J36" s="936"/>
      <c r="K36" s="936"/>
      <c r="L36" s="936"/>
      <c r="M36" s="936"/>
      <c r="N36" s="936"/>
      <c r="O36" s="936"/>
      <c r="P36" s="936"/>
      <c r="Q36" s="936"/>
      <c r="R36" s="936"/>
      <c r="S36" s="936"/>
      <c r="T36" s="936"/>
      <c r="U36" s="936"/>
      <c r="V36" s="936"/>
      <c r="W36" s="936"/>
      <c r="X36" s="936"/>
      <c r="Y36" s="937"/>
      <c r="Z36" s="1572"/>
      <c r="AA36" s="1573"/>
      <c r="AB36" s="1573"/>
      <c r="AC36" s="1573"/>
      <c r="AD36" s="1573"/>
      <c r="AE36" s="1574"/>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c r="CF36" s="739"/>
      <c r="CG36" s="739"/>
      <c r="CH36" s="739"/>
      <c r="CI36" s="739"/>
      <c r="CJ36" s="739"/>
      <c r="CK36" s="739"/>
      <c r="CL36" s="739"/>
      <c r="CM36" s="739"/>
      <c r="CN36" s="739"/>
      <c r="CO36" s="739"/>
      <c r="CP36" s="739"/>
      <c r="CQ36" s="739"/>
      <c r="CR36" s="739"/>
      <c r="CS36" s="739"/>
      <c r="CT36" s="739"/>
      <c r="CU36" s="739"/>
      <c r="CV36" s="739"/>
      <c r="CW36" s="739"/>
      <c r="CX36" s="739"/>
      <c r="CY36" s="895"/>
      <c r="CZ36" s="895"/>
      <c r="DA36" s="895"/>
      <c r="DB36" s="895"/>
      <c r="DC36" s="895"/>
      <c r="DD36" s="895"/>
      <c r="DE36" s="895"/>
      <c r="DF36" s="895"/>
      <c r="DG36" s="895"/>
      <c r="DH36" s="895"/>
      <c r="DI36" s="895"/>
      <c r="DJ36" s="895"/>
      <c r="DK36" s="291"/>
      <c r="DL36" s="291"/>
      <c r="DM36" s="291"/>
      <c r="DN36" s="291"/>
      <c r="DO36" s="291"/>
      <c r="DP36" s="291"/>
      <c r="DQ36" s="291"/>
      <c r="DR36" s="291"/>
      <c r="DS36" s="291"/>
      <c r="DT36" s="291"/>
      <c r="DU36" s="291"/>
      <c r="DV36" s="291"/>
      <c r="DW36" s="291"/>
      <c r="DX36" s="291"/>
      <c r="DY36" s="291"/>
      <c r="DZ36" s="291"/>
      <c r="EA36" s="291"/>
      <c r="EB36" s="291"/>
      <c r="EC36" s="291"/>
      <c r="ED36" s="291"/>
      <c r="EE36" s="291"/>
    </row>
    <row r="37" spans="1:135" ht="25.5" customHeight="1" thickBot="1">
      <c r="A37" s="938"/>
      <c r="B37" s="567"/>
      <c r="C37" s="567"/>
      <c r="D37" s="567"/>
      <c r="E37" s="567"/>
      <c r="F37" s="567"/>
      <c r="G37" s="568"/>
      <c r="H37" s="910">
        <f>IF(H3="","",H3)</f>
        <v>4</v>
      </c>
      <c r="I37" s="913"/>
      <c r="J37" s="914"/>
      <c r="K37" s="910">
        <f>IF(K3="","",K3)</f>
        <v>2</v>
      </c>
      <c r="L37" s="913"/>
      <c r="M37" s="914"/>
      <c r="N37" s="910">
        <f>IF(N3="","",N3)</f>
        <v>2</v>
      </c>
      <c r="O37" s="913"/>
      <c r="P37" s="914"/>
      <c r="Q37" s="910">
        <f>IF(Q3="","",Q3)</f>
        <v>0</v>
      </c>
      <c r="R37" s="913"/>
      <c r="S37" s="914"/>
      <c r="T37" s="910">
        <f>IF(T3="","",T3)</f>
        <v>2</v>
      </c>
      <c r="U37" s="913"/>
      <c r="V37" s="914"/>
      <c r="W37" s="910">
        <f>IF(W3="","",W3)</f>
        <v>9</v>
      </c>
      <c r="X37" s="913"/>
      <c r="Y37" s="914"/>
      <c r="Z37" s="911">
        <v>5</v>
      </c>
      <c r="AA37" s="276"/>
      <c r="AB37" s="277"/>
      <c r="AC37" s="910">
        <v>7</v>
      </c>
      <c r="AD37" s="279"/>
      <c r="AE37" s="280"/>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39"/>
      <c r="BI37" s="739"/>
      <c r="BJ37" s="739"/>
      <c r="BK37" s="739"/>
      <c r="BL37" s="739"/>
      <c r="BM37" s="739"/>
      <c r="BN37" s="739"/>
      <c r="BO37" s="739"/>
      <c r="BP37" s="739"/>
      <c r="BQ37" s="739"/>
      <c r="BR37" s="739"/>
      <c r="BS37" s="739"/>
      <c r="BT37" s="739"/>
      <c r="BU37" s="739"/>
      <c r="BV37" s="739"/>
      <c r="BW37" s="739"/>
      <c r="BX37" s="739"/>
      <c r="BY37" s="739"/>
      <c r="BZ37" s="739"/>
      <c r="CA37" s="739"/>
      <c r="CB37" s="739"/>
      <c r="CC37" s="739"/>
      <c r="CD37" s="739"/>
      <c r="CE37" s="739"/>
      <c r="CF37" s="739"/>
      <c r="CG37" s="739"/>
      <c r="CH37" s="739"/>
      <c r="CI37" s="739"/>
      <c r="CJ37" s="739"/>
      <c r="CK37" s="739"/>
      <c r="CL37" s="739"/>
      <c r="CM37" s="739"/>
      <c r="CN37" s="739"/>
      <c r="CO37" s="739"/>
      <c r="CP37" s="739"/>
      <c r="CQ37" s="739"/>
      <c r="CR37" s="739"/>
      <c r="CS37" s="739"/>
      <c r="CT37" s="739"/>
      <c r="CU37" s="739"/>
      <c r="CV37" s="739"/>
      <c r="CW37" s="739"/>
      <c r="CX37" s="739"/>
      <c r="CY37" s="895" t="s">
        <v>515</v>
      </c>
      <c r="CZ37" s="895"/>
      <c r="DA37" s="895"/>
      <c r="DB37" s="895"/>
      <c r="DC37" s="895"/>
      <c r="DD37" s="895"/>
      <c r="DE37" s="895"/>
      <c r="DF37" s="895"/>
      <c r="DG37" s="895"/>
      <c r="DH37" s="895"/>
      <c r="DI37" s="895"/>
      <c r="DJ37" s="895"/>
      <c r="DK37" s="289" t="str">
        <f>IF(DK3="","",DK3)</f>
        <v>佐世保市</v>
      </c>
      <c r="DL37" s="289"/>
      <c r="DM37" s="289"/>
      <c r="DN37" s="289"/>
      <c r="DO37" s="289"/>
      <c r="DP37" s="289"/>
      <c r="DQ37" s="289"/>
      <c r="DR37" s="289"/>
      <c r="DS37" s="289"/>
      <c r="DT37" s="289"/>
      <c r="DU37" s="289"/>
      <c r="DV37" s="289"/>
      <c r="DW37" s="289"/>
      <c r="DX37" s="289"/>
      <c r="DY37" s="289"/>
      <c r="DZ37" s="289"/>
      <c r="EA37" s="289"/>
      <c r="EB37" s="289"/>
      <c r="EC37" s="289"/>
      <c r="ED37" s="289"/>
      <c r="EE37" s="289"/>
    </row>
    <row r="38" spans="1:135" ht="13.5" customHeight="1">
      <c r="M38" s="16"/>
      <c r="R38" s="16"/>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c r="CF38" s="739"/>
      <c r="CG38" s="739"/>
      <c r="CH38" s="739"/>
      <c r="CI38" s="739"/>
      <c r="CJ38" s="739"/>
      <c r="CK38" s="739"/>
      <c r="CL38" s="739"/>
      <c r="CM38" s="739"/>
      <c r="CN38" s="739"/>
      <c r="CO38" s="739"/>
      <c r="CP38" s="739"/>
      <c r="CQ38" s="739"/>
      <c r="CR38" s="739"/>
      <c r="CS38" s="739"/>
      <c r="CT38" s="739"/>
      <c r="CU38" s="739"/>
      <c r="CV38" s="739"/>
      <c r="CW38" s="739"/>
      <c r="CX38" s="739"/>
    </row>
    <row r="39" spans="1:135" ht="13.5" customHeight="1">
      <c r="M39" s="16"/>
      <c r="R39" s="16"/>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DA39" s="16"/>
      <c r="DF39" s="16"/>
    </row>
    <row r="40" spans="1:135" ht="13.5" customHeight="1">
      <c r="AK40" s="271" t="s">
        <v>169</v>
      </c>
      <c r="AL40" s="271"/>
      <c r="AM40" s="271"/>
      <c r="AN40" s="271"/>
      <c r="AO40" s="271"/>
      <c r="AP40" s="271"/>
      <c r="AQ40" s="271"/>
      <c r="AR40" s="271"/>
      <c r="AS40" s="271"/>
      <c r="AT40" s="271"/>
      <c r="AU40" s="271"/>
      <c r="AV40" s="271"/>
      <c r="AW40" s="271"/>
      <c r="AX40" s="271"/>
      <c r="AY40" s="271"/>
      <c r="AZ40" s="271"/>
      <c r="BA40" s="271" t="s">
        <v>170</v>
      </c>
      <c r="BB40" s="271"/>
      <c r="BC40" s="271"/>
      <c r="BD40" s="271"/>
      <c r="BE40" s="271"/>
      <c r="BF40" s="271"/>
      <c r="BG40" s="271"/>
      <c r="BH40" s="271"/>
      <c r="BI40" s="271"/>
      <c r="BJ40" s="271"/>
      <c r="BK40" s="271"/>
      <c r="BL40" s="271"/>
      <c r="BM40" s="271"/>
      <c r="BN40" s="271"/>
      <c r="BO40" s="271"/>
      <c r="BP40" s="271"/>
      <c r="BQ40" s="271" t="s">
        <v>176</v>
      </c>
      <c r="BR40" s="271"/>
      <c r="BS40" s="271"/>
      <c r="BT40" s="271"/>
      <c r="BU40" s="271"/>
      <c r="BV40" s="271"/>
      <c r="BW40" s="271"/>
      <c r="BX40" s="271"/>
      <c r="BY40" s="271"/>
      <c r="BZ40" s="271"/>
      <c r="CA40" s="271"/>
      <c r="CB40" s="271"/>
      <c r="CC40" s="271"/>
      <c r="CD40" s="271"/>
      <c r="CE40" s="271"/>
      <c r="CF40" s="271"/>
      <c r="CG40" s="271" t="s">
        <v>177</v>
      </c>
      <c r="CH40" s="271"/>
      <c r="CI40" s="271"/>
      <c r="CJ40" s="271"/>
      <c r="CK40" s="271"/>
      <c r="CL40" s="271"/>
      <c r="CM40" s="271"/>
      <c r="CN40" s="271"/>
      <c r="CO40" s="271"/>
      <c r="CP40" s="271"/>
      <c r="CQ40" s="271"/>
      <c r="CR40" s="271"/>
      <c r="CS40" s="271"/>
      <c r="CT40" s="271"/>
      <c r="CU40" s="271"/>
      <c r="CV40" s="271"/>
      <c r="CW40" s="271"/>
      <c r="CX40" s="271"/>
      <c r="CY40" s="271"/>
      <c r="CZ40" s="271"/>
      <c r="DA40" s="16"/>
      <c r="DF40" s="16"/>
    </row>
    <row r="41" spans="1:135" ht="15" customHeight="1">
      <c r="A41" s="522" t="s">
        <v>133</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4"/>
      <c r="AB41" s="200" t="s">
        <v>171</v>
      </c>
      <c r="AC41" s="201"/>
      <c r="AD41" s="201"/>
      <c r="AE41" s="201"/>
      <c r="AF41" s="201"/>
      <c r="AG41" s="201"/>
      <c r="AH41" s="201"/>
      <c r="AI41" s="201"/>
      <c r="AJ41" s="201"/>
      <c r="AK41" s="245" t="s">
        <v>349</v>
      </c>
      <c r="AL41" s="1575"/>
      <c r="AM41" s="1575"/>
      <c r="AN41" s="1575"/>
      <c r="AO41" s="1575"/>
      <c r="AP41" s="1575"/>
      <c r="AQ41" s="1575"/>
      <c r="AR41" s="1575"/>
      <c r="AS41" s="1575"/>
      <c r="AT41" s="1575"/>
      <c r="AU41" s="1575"/>
      <c r="AV41" s="1575"/>
      <c r="AW41" s="1575"/>
      <c r="AX41" s="1575"/>
      <c r="AY41" s="1575"/>
      <c r="AZ41" s="1575"/>
      <c r="BA41" s="1575"/>
      <c r="BB41" s="1575"/>
      <c r="BC41" s="1575"/>
      <c r="BD41" s="1575"/>
      <c r="BE41" s="1575"/>
      <c r="BF41" s="1575"/>
      <c r="BG41" s="1575"/>
      <c r="BH41" s="1575"/>
      <c r="BI41" s="1575"/>
      <c r="BJ41" s="1575"/>
      <c r="BK41" s="1575"/>
      <c r="BL41" s="1575"/>
      <c r="BM41" s="1575"/>
      <c r="BN41" s="1575"/>
      <c r="BO41" s="1575"/>
      <c r="BP41" s="1575"/>
      <c r="BQ41" s="1575"/>
      <c r="BR41" s="1575"/>
      <c r="BS41" s="1575"/>
      <c r="BT41" s="1575"/>
      <c r="BU41" s="1575"/>
      <c r="BV41" s="1575"/>
      <c r="BW41" s="1575"/>
      <c r="BX41" s="1575"/>
      <c r="BY41" s="1575"/>
      <c r="BZ41" s="1575"/>
      <c r="CA41" s="1575"/>
      <c r="CB41" s="1575"/>
      <c r="CC41" s="1575"/>
      <c r="CD41" s="1575"/>
      <c r="CE41" s="1575"/>
      <c r="CF41" s="1575"/>
      <c r="CG41" s="1575"/>
      <c r="CH41" s="1575"/>
      <c r="CI41" s="1575"/>
      <c r="CJ41" s="1575"/>
      <c r="CK41" s="1575"/>
      <c r="CL41" s="1575"/>
      <c r="CM41" s="1575"/>
      <c r="CN41" s="1575"/>
      <c r="CO41" s="1575"/>
      <c r="CP41" s="1575"/>
      <c r="CQ41" s="1575"/>
      <c r="CR41" s="1575"/>
      <c r="CS41" s="1575"/>
      <c r="CT41" s="1575"/>
      <c r="CU41" s="1575"/>
      <c r="CV41" s="1575"/>
      <c r="CW41" s="1575"/>
      <c r="CX41" s="1575"/>
      <c r="CY41" s="1575"/>
      <c r="CZ41" s="1576"/>
      <c r="DA41" s="1577"/>
      <c r="DF41" s="16"/>
    </row>
    <row r="42" spans="1:135" ht="10.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00" t="s">
        <v>448</v>
      </c>
      <c r="AL42" s="201"/>
      <c r="AM42" s="201"/>
      <c r="AN42" s="201"/>
      <c r="AO42" s="201"/>
      <c r="AP42" s="201"/>
      <c r="AQ42" s="201"/>
      <c r="AR42" s="201"/>
      <c r="AS42" s="201"/>
      <c r="AT42" s="201"/>
      <c r="AU42" s="201"/>
      <c r="AV42" s="201"/>
      <c r="AW42" s="201"/>
      <c r="AX42" s="201"/>
      <c r="AY42" s="201"/>
      <c r="AZ42" s="202"/>
      <c r="BA42" s="200" t="s">
        <v>131</v>
      </c>
      <c r="BB42" s="201"/>
      <c r="BC42" s="201"/>
      <c r="BD42" s="201"/>
      <c r="BE42" s="201"/>
      <c r="BF42" s="201"/>
      <c r="BG42" s="201"/>
      <c r="BH42" s="201"/>
      <c r="BI42" s="201"/>
      <c r="BJ42" s="201"/>
      <c r="BK42" s="201"/>
      <c r="BL42" s="201"/>
      <c r="BM42" s="201"/>
      <c r="BN42" s="201"/>
      <c r="BO42" s="201"/>
      <c r="BP42" s="202"/>
      <c r="BQ42" s="200" t="s">
        <v>132</v>
      </c>
      <c r="BR42" s="201"/>
      <c r="BS42" s="201"/>
      <c r="BT42" s="201"/>
      <c r="BU42" s="201"/>
      <c r="BV42" s="201"/>
      <c r="BW42" s="201"/>
      <c r="BX42" s="201"/>
      <c r="BY42" s="201"/>
      <c r="BZ42" s="201"/>
      <c r="CA42" s="201"/>
      <c r="CB42" s="201"/>
      <c r="CC42" s="201"/>
      <c r="CD42" s="201"/>
      <c r="CE42" s="201"/>
      <c r="CF42" s="202"/>
      <c r="CG42" s="200" t="s">
        <v>712</v>
      </c>
      <c r="CH42" s="201"/>
      <c r="CI42" s="201"/>
      <c r="CJ42" s="201"/>
      <c r="CK42" s="201"/>
      <c r="CL42" s="201"/>
      <c r="CM42" s="201"/>
      <c r="CN42" s="201"/>
      <c r="CO42" s="201"/>
      <c r="CP42" s="201"/>
      <c r="CQ42" s="201"/>
      <c r="CR42" s="201"/>
      <c r="CS42" s="201"/>
      <c r="CT42" s="201"/>
      <c r="CU42" s="201"/>
      <c r="CV42" s="201"/>
      <c r="CW42" s="201"/>
      <c r="CX42" s="201"/>
      <c r="CY42" s="201"/>
      <c r="CZ42" s="202"/>
      <c r="DA42" s="16"/>
      <c r="DF42" s="16"/>
    </row>
    <row r="43" spans="1:135"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0"/>
      <c r="AS43" s="220"/>
      <c r="AT43" s="220"/>
      <c r="AU43" s="220"/>
      <c r="AV43" s="220"/>
      <c r="AW43" s="220"/>
      <c r="AX43" s="220"/>
      <c r="AY43" s="220"/>
      <c r="AZ43" s="221"/>
      <c r="BA43" s="219"/>
      <c r="BB43" s="220"/>
      <c r="BC43" s="220"/>
      <c r="BD43" s="220"/>
      <c r="BE43" s="220"/>
      <c r="BF43" s="220"/>
      <c r="BG43" s="220"/>
      <c r="BH43" s="220"/>
      <c r="BI43" s="220"/>
      <c r="BJ43" s="220"/>
      <c r="BK43" s="220"/>
      <c r="BL43" s="220"/>
      <c r="BM43" s="220"/>
      <c r="BN43" s="220"/>
      <c r="BO43" s="220"/>
      <c r="BP43" s="221"/>
      <c r="BQ43" s="219"/>
      <c r="BR43" s="220"/>
      <c r="BS43" s="220"/>
      <c r="BT43" s="220"/>
      <c r="BU43" s="220"/>
      <c r="BV43" s="220"/>
      <c r="BW43" s="220"/>
      <c r="BX43" s="220"/>
      <c r="BY43" s="220"/>
      <c r="BZ43" s="220"/>
      <c r="CA43" s="220"/>
      <c r="CB43" s="220"/>
      <c r="CC43" s="220"/>
      <c r="CD43" s="220"/>
      <c r="CE43" s="220"/>
      <c r="CF43" s="221"/>
      <c r="CG43" s="219"/>
      <c r="CH43" s="220"/>
      <c r="CI43" s="220"/>
      <c r="CJ43" s="220"/>
      <c r="CK43" s="220"/>
      <c r="CL43" s="220"/>
      <c r="CM43" s="220"/>
      <c r="CN43" s="220"/>
      <c r="CO43" s="220"/>
      <c r="CP43" s="220"/>
      <c r="CQ43" s="220"/>
      <c r="CR43" s="220"/>
      <c r="CS43" s="220"/>
      <c r="CT43" s="220"/>
      <c r="CU43" s="220"/>
      <c r="CV43" s="220"/>
      <c r="CW43" s="220"/>
      <c r="CX43" s="220"/>
      <c r="CY43" s="220"/>
      <c r="CZ43" s="221"/>
      <c r="DA43" s="16"/>
      <c r="DF43" s="16"/>
    </row>
    <row r="44" spans="1:135"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0"/>
      <c r="AS44" s="220"/>
      <c r="AT44" s="220"/>
      <c r="AU44" s="220"/>
      <c r="AV44" s="220"/>
      <c r="AW44" s="220"/>
      <c r="AX44" s="220"/>
      <c r="AY44" s="220"/>
      <c r="AZ44" s="221"/>
      <c r="BA44" s="219"/>
      <c r="BB44" s="220"/>
      <c r="BC44" s="220"/>
      <c r="BD44" s="220"/>
      <c r="BE44" s="220"/>
      <c r="BF44" s="220"/>
      <c r="BG44" s="220"/>
      <c r="BH44" s="220"/>
      <c r="BI44" s="220"/>
      <c r="BJ44" s="220"/>
      <c r="BK44" s="220"/>
      <c r="BL44" s="220"/>
      <c r="BM44" s="220"/>
      <c r="BN44" s="220"/>
      <c r="BO44" s="220"/>
      <c r="BP44" s="221"/>
      <c r="BQ44" s="219"/>
      <c r="BR44" s="220"/>
      <c r="BS44" s="220"/>
      <c r="BT44" s="220"/>
      <c r="BU44" s="220"/>
      <c r="BV44" s="220"/>
      <c r="BW44" s="220"/>
      <c r="BX44" s="220"/>
      <c r="BY44" s="220"/>
      <c r="BZ44" s="220"/>
      <c r="CA44" s="220"/>
      <c r="CB44" s="220"/>
      <c r="CC44" s="220"/>
      <c r="CD44" s="220"/>
      <c r="CE44" s="220"/>
      <c r="CF44" s="221"/>
      <c r="CG44" s="219"/>
      <c r="CH44" s="220"/>
      <c r="CI44" s="220"/>
      <c r="CJ44" s="220"/>
      <c r="CK44" s="220"/>
      <c r="CL44" s="220"/>
      <c r="CM44" s="220"/>
      <c r="CN44" s="220"/>
      <c r="CO44" s="220"/>
      <c r="CP44" s="220"/>
      <c r="CQ44" s="220"/>
      <c r="CR44" s="220"/>
      <c r="CS44" s="220"/>
      <c r="CT44" s="220"/>
      <c r="CU44" s="220"/>
      <c r="CV44" s="220"/>
      <c r="CW44" s="220"/>
      <c r="CX44" s="220"/>
      <c r="CY44" s="220"/>
      <c r="CZ44" s="221"/>
      <c r="DA44" s="16"/>
      <c r="DF44" s="16"/>
    </row>
    <row r="45" spans="1:135" ht="15" customHeight="1">
      <c r="A45" s="525"/>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7"/>
      <c r="AB45" s="219"/>
      <c r="AC45" s="220"/>
      <c r="AD45" s="220"/>
      <c r="AE45" s="220"/>
      <c r="AF45" s="220"/>
      <c r="AG45" s="220"/>
      <c r="AH45" s="220"/>
      <c r="AI45" s="220"/>
      <c r="AJ45" s="221"/>
      <c r="AK45" s="219"/>
      <c r="AL45" s="220"/>
      <c r="AM45" s="220"/>
      <c r="AN45" s="220"/>
      <c r="AO45" s="220"/>
      <c r="AP45" s="220"/>
      <c r="AQ45" s="220"/>
      <c r="AR45" s="220"/>
      <c r="AS45" s="220"/>
      <c r="AT45" s="220"/>
      <c r="AU45" s="220"/>
      <c r="AV45" s="220"/>
      <c r="AW45" s="220"/>
      <c r="AX45" s="220"/>
      <c r="AY45" s="220"/>
      <c r="AZ45" s="221"/>
      <c r="BA45" s="219"/>
      <c r="BB45" s="220"/>
      <c r="BC45" s="220"/>
      <c r="BD45" s="220"/>
      <c r="BE45" s="220"/>
      <c r="BF45" s="220"/>
      <c r="BG45" s="220"/>
      <c r="BH45" s="220"/>
      <c r="BI45" s="220"/>
      <c r="BJ45" s="220"/>
      <c r="BK45" s="220"/>
      <c r="BL45" s="220"/>
      <c r="BM45" s="220"/>
      <c r="BN45" s="220"/>
      <c r="BO45" s="220"/>
      <c r="BP45" s="221"/>
      <c r="BQ45" s="219"/>
      <c r="BR45" s="220"/>
      <c r="BS45" s="220"/>
      <c r="BT45" s="220"/>
      <c r="BU45" s="220"/>
      <c r="BV45" s="220"/>
      <c r="BW45" s="220"/>
      <c r="BX45" s="220"/>
      <c r="BY45" s="220"/>
      <c r="BZ45" s="220"/>
      <c r="CA45" s="220"/>
      <c r="CB45" s="220"/>
      <c r="CC45" s="220"/>
      <c r="CD45" s="220"/>
      <c r="CE45" s="220"/>
      <c r="CF45" s="221"/>
      <c r="CG45" s="219"/>
      <c r="CH45" s="220"/>
      <c r="CI45" s="220"/>
      <c r="CJ45" s="220"/>
      <c r="CK45" s="220"/>
      <c r="CL45" s="220"/>
      <c r="CM45" s="220"/>
      <c r="CN45" s="220"/>
      <c r="CO45" s="220"/>
      <c r="CP45" s="220"/>
      <c r="CQ45" s="220"/>
      <c r="CR45" s="220"/>
      <c r="CS45" s="220"/>
      <c r="CT45" s="220"/>
      <c r="CU45" s="220"/>
      <c r="CV45" s="220"/>
      <c r="CW45" s="220"/>
      <c r="CX45" s="220"/>
      <c r="CY45" s="220"/>
      <c r="CZ45" s="221"/>
      <c r="DA45" s="16"/>
      <c r="DF45" s="16"/>
    </row>
    <row r="46" spans="1:135" ht="15" customHeight="1" thickBot="1">
      <c r="A46" s="528"/>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30"/>
      <c r="AB46" s="219"/>
      <c r="AC46" s="220"/>
      <c r="AD46" s="220"/>
      <c r="AE46" s="220"/>
      <c r="AF46" s="220"/>
      <c r="AG46" s="220"/>
      <c r="AH46" s="220"/>
      <c r="AI46" s="220"/>
      <c r="AJ46" s="221"/>
      <c r="AK46" s="490" t="s">
        <v>272</v>
      </c>
      <c r="AL46" s="491"/>
      <c r="AM46" s="491"/>
      <c r="AN46" s="491"/>
      <c r="AO46" s="491"/>
      <c r="AP46" s="491"/>
      <c r="AQ46" s="491"/>
      <c r="AR46" s="491"/>
      <c r="AS46" s="491"/>
      <c r="AT46" s="491"/>
      <c r="AU46" s="491"/>
      <c r="AV46" s="491"/>
      <c r="AW46" s="491"/>
      <c r="AX46" s="491"/>
      <c r="AY46" s="491"/>
      <c r="AZ46" s="504"/>
      <c r="BA46" s="490" t="s">
        <v>272</v>
      </c>
      <c r="BB46" s="491"/>
      <c r="BC46" s="491"/>
      <c r="BD46" s="491"/>
      <c r="BE46" s="491"/>
      <c r="BF46" s="491"/>
      <c r="BG46" s="491"/>
      <c r="BH46" s="491"/>
      <c r="BI46" s="491"/>
      <c r="BJ46" s="491"/>
      <c r="BK46" s="491"/>
      <c r="BL46" s="491"/>
      <c r="BM46" s="491"/>
      <c r="BN46" s="491"/>
      <c r="BO46" s="491"/>
      <c r="BP46" s="504"/>
      <c r="BQ46" s="490" t="s">
        <v>272</v>
      </c>
      <c r="BR46" s="491"/>
      <c r="BS46" s="491"/>
      <c r="BT46" s="491"/>
      <c r="BU46" s="491"/>
      <c r="BV46" s="491"/>
      <c r="BW46" s="491"/>
      <c r="BX46" s="491"/>
      <c r="BY46" s="491"/>
      <c r="BZ46" s="491"/>
      <c r="CA46" s="491"/>
      <c r="CB46" s="491"/>
      <c r="CC46" s="491"/>
      <c r="CD46" s="491"/>
      <c r="CE46" s="491"/>
      <c r="CF46" s="504"/>
      <c r="CG46" s="490" t="s">
        <v>272</v>
      </c>
      <c r="CH46" s="491"/>
      <c r="CI46" s="491"/>
      <c r="CJ46" s="491"/>
      <c r="CK46" s="491"/>
      <c r="CL46" s="491"/>
      <c r="CM46" s="491"/>
      <c r="CN46" s="491"/>
      <c r="CO46" s="491"/>
      <c r="CP46" s="491"/>
      <c r="CQ46" s="491"/>
      <c r="CR46" s="491"/>
      <c r="CS46" s="491"/>
      <c r="CT46" s="491"/>
      <c r="CU46" s="491"/>
      <c r="CV46" s="491"/>
      <c r="CW46" s="491"/>
      <c r="CX46" s="491"/>
      <c r="CY46" s="491"/>
      <c r="CZ46" s="504"/>
      <c r="DA46" s="16"/>
      <c r="DF46" s="16"/>
    </row>
    <row r="47" spans="1:135" ht="25.5" customHeight="1">
      <c r="A47" s="433" t="s">
        <v>1</v>
      </c>
      <c r="B47" s="1535"/>
      <c r="C47" s="1535"/>
      <c r="D47" s="1535"/>
      <c r="E47" s="1535"/>
      <c r="F47" s="1536"/>
      <c r="G47" s="246" t="s">
        <v>2</v>
      </c>
      <c r="H47" s="246"/>
      <c r="I47" s="246"/>
      <c r="J47" s="246"/>
      <c r="K47" s="246"/>
      <c r="L47" s="246"/>
      <c r="M47" s="246"/>
      <c r="N47" s="246"/>
      <c r="O47" s="246"/>
      <c r="P47" s="246"/>
      <c r="Q47" s="246"/>
      <c r="R47" s="246"/>
      <c r="S47" s="246"/>
      <c r="T47" s="246"/>
      <c r="U47" s="246"/>
      <c r="V47" s="246"/>
      <c r="W47" s="246"/>
      <c r="X47" s="246"/>
      <c r="Y47" s="246"/>
      <c r="Z47" s="246"/>
      <c r="AA47" s="513"/>
      <c r="AB47" s="921">
        <v>0</v>
      </c>
      <c r="AC47" s="903"/>
      <c r="AD47" s="904"/>
      <c r="AE47" s="902">
        <v>1</v>
      </c>
      <c r="AF47" s="903"/>
      <c r="AG47" s="904"/>
      <c r="AH47" s="902">
        <v>1</v>
      </c>
      <c r="AI47" s="903"/>
      <c r="AJ47" s="920"/>
      <c r="AK47" s="1505">
        <v>1135041</v>
      </c>
      <c r="AL47" s="1506"/>
      <c r="AM47" s="1506"/>
      <c r="AN47" s="1506"/>
      <c r="AO47" s="1506"/>
      <c r="AP47" s="1506"/>
      <c r="AQ47" s="1506"/>
      <c r="AR47" s="1506"/>
      <c r="AS47" s="1506"/>
      <c r="AT47" s="1506"/>
      <c r="AU47" s="1506"/>
      <c r="AV47" s="1506"/>
      <c r="AW47" s="1506"/>
      <c r="AX47" s="1506"/>
      <c r="AY47" s="1506"/>
      <c r="AZ47" s="1507"/>
      <c r="BA47" s="1505">
        <v>243185</v>
      </c>
      <c r="BB47" s="1578"/>
      <c r="BC47" s="1578"/>
      <c r="BD47" s="1578"/>
      <c r="BE47" s="1578"/>
      <c r="BF47" s="1578"/>
      <c r="BG47" s="1578"/>
      <c r="BH47" s="1578"/>
      <c r="BI47" s="1578"/>
      <c r="BJ47" s="1578"/>
      <c r="BK47" s="1578"/>
      <c r="BL47" s="1578"/>
      <c r="BM47" s="1578"/>
      <c r="BN47" s="1578"/>
      <c r="BO47" s="1578"/>
      <c r="BP47" s="1579"/>
      <c r="BQ47" s="1505">
        <v>89283</v>
      </c>
      <c r="BR47" s="1578"/>
      <c r="BS47" s="1578"/>
      <c r="BT47" s="1578"/>
      <c r="BU47" s="1578"/>
      <c r="BV47" s="1578"/>
      <c r="BW47" s="1578"/>
      <c r="BX47" s="1578"/>
      <c r="BY47" s="1578"/>
      <c r="BZ47" s="1578"/>
      <c r="CA47" s="1578"/>
      <c r="CB47" s="1578"/>
      <c r="CC47" s="1578"/>
      <c r="CD47" s="1578"/>
      <c r="CE47" s="1578"/>
      <c r="CF47" s="1579"/>
      <c r="CG47" s="960">
        <f t="shared" ref="CG47:CG55" si="1">SUM(AK47:CF47)</f>
        <v>1467509</v>
      </c>
      <c r="CH47" s="1580"/>
      <c r="CI47" s="1580"/>
      <c r="CJ47" s="1580"/>
      <c r="CK47" s="1580"/>
      <c r="CL47" s="1580"/>
      <c r="CM47" s="1580"/>
      <c r="CN47" s="1580"/>
      <c r="CO47" s="1580"/>
      <c r="CP47" s="1580"/>
      <c r="CQ47" s="1581"/>
      <c r="CR47" s="1581"/>
      <c r="CS47" s="1581"/>
      <c r="CT47" s="1581"/>
      <c r="CU47" s="1581"/>
      <c r="CV47" s="1581"/>
      <c r="CW47" s="1581"/>
      <c r="CX47" s="1581"/>
      <c r="CY47" s="1581"/>
      <c r="CZ47" s="1582"/>
      <c r="DA47" s="16"/>
      <c r="DF47" s="16"/>
    </row>
    <row r="48" spans="1:135" ht="15" customHeight="1">
      <c r="A48" s="1537"/>
      <c r="B48" s="1549"/>
      <c r="C48" s="1549"/>
      <c r="D48" s="1549"/>
      <c r="E48" s="1549"/>
      <c r="F48" s="1539"/>
      <c r="G48" s="246" t="s">
        <v>3</v>
      </c>
      <c r="H48" s="246"/>
      <c r="I48" s="246"/>
      <c r="J48" s="246"/>
      <c r="K48" s="246"/>
      <c r="L48" s="246"/>
      <c r="M48" s="246"/>
      <c r="N48" s="246"/>
      <c r="O48" s="246"/>
      <c r="P48" s="246"/>
      <c r="Q48" s="246"/>
      <c r="R48" s="246"/>
      <c r="S48" s="246"/>
      <c r="T48" s="246"/>
      <c r="U48" s="246"/>
      <c r="V48" s="246"/>
      <c r="W48" s="246"/>
      <c r="X48" s="246"/>
      <c r="Y48" s="246"/>
      <c r="Z48" s="246"/>
      <c r="AA48" s="513"/>
      <c r="AB48" s="919">
        <v>0</v>
      </c>
      <c r="AC48" s="897"/>
      <c r="AD48" s="918"/>
      <c r="AE48" s="896">
        <v>2</v>
      </c>
      <c r="AF48" s="897"/>
      <c r="AG48" s="918"/>
      <c r="AH48" s="896">
        <v>1</v>
      </c>
      <c r="AI48" s="897"/>
      <c r="AJ48" s="922"/>
      <c r="AK48" s="1518">
        <v>545935</v>
      </c>
      <c r="AL48" s="1519"/>
      <c r="AM48" s="1519"/>
      <c r="AN48" s="1519"/>
      <c r="AO48" s="1519"/>
      <c r="AP48" s="1519"/>
      <c r="AQ48" s="1519"/>
      <c r="AR48" s="1519"/>
      <c r="AS48" s="1519"/>
      <c r="AT48" s="1519"/>
      <c r="AU48" s="1519"/>
      <c r="AV48" s="1519"/>
      <c r="AW48" s="1519"/>
      <c r="AX48" s="1519"/>
      <c r="AY48" s="1519"/>
      <c r="AZ48" s="1520"/>
      <c r="BA48" s="1518">
        <v>137447</v>
      </c>
      <c r="BB48" s="1519"/>
      <c r="BC48" s="1519"/>
      <c r="BD48" s="1519"/>
      <c r="BE48" s="1519"/>
      <c r="BF48" s="1519"/>
      <c r="BG48" s="1519"/>
      <c r="BH48" s="1519"/>
      <c r="BI48" s="1519"/>
      <c r="BJ48" s="1519"/>
      <c r="BK48" s="1519"/>
      <c r="BL48" s="1519"/>
      <c r="BM48" s="1519"/>
      <c r="BN48" s="1519"/>
      <c r="BO48" s="1519"/>
      <c r="BP48" s="1520"/>
      <c r="BQ48" s="1518"/>
      <c r="BR48" s="1583"/>
      <c r="BS48" s="1583"/>
      <c r="BT48" s="1583"/>
      <c r="BU48" s="1583"/>
      <c r="BV48" s="1583"/>
      <c r="BW48" s="1583"/>
      <c r="BX48" s="1583"/>
      <c r="BY48" s="1583"/>
      <c r="BZ48" s="1583"/>
      <c r="CA48" s="1583"/>
      <c r="CB48" s="1583"/>
      <c r="CC48" s="1583"/>
      <c r="CD48" s="1583"/>
      <c r="CE48" s="1583"/>
      <c r="CF48" s="1584"/>
      <c r="CG48" s="481">
        <f t="shared" si="1"/>
        <v>683382</v>
      </c>
      <c r="CH48" s="660"/>
      <c r="CI48" s="660"/>
      <c r="CJ48" s="660"/>
      <c r="CK48" s="660"/>
      <c r="CL48" s="660"/>
      <c r="CM48" s="660"/>
      <c r="CN48" s="660"/>
      <c r="CO48" s="660"/>
      <c r="CP48" s="660"/>
      <c r="CQ48" s="1585"/>
      <c r="CR48" s="1585"/>
      <c r="CS48" s="1585"/>
      <c r="CT48" s="1585"/>
      <c r="CU48" s="1585"/>
      <c r="CV48" s="1585"/>
      <c r="CW48" s="1585"/>
      <c r="CX48" s="1585"/>
      <c r="CY48" s="1585"/>
      <c r="CZ48" s="1586"/>
      <c r="DA48" s="16"/>
      <c r="DF48" s="16"/>
    </row>
    <row r="49" spans="1:110" ht="15" customHeight="1">
      <c r="A49" s="1537"/>
      <c r="B49" s="1549"/>
      <c r="C49" s="1549"/>
      <c r="D49" s="1549"/>
      <c r="E49" s="1549"/>
      <c r="F49" s="1539"/>
      <c r="G49" s="246" t="s">
        <v>4</v>
      </c>
      <c r="H49" s="246"/>
      <c r="I49" s="246"/>
      <c r="J49" s="246"/>
      <c r="K49" s="246"/>
      <c r="L49" s="246"/>
      <c r="M49" s="246"/>
      <c r="N49" s="246"/>
      <c r="O49" s="246"/>
      <c r="P49" s="246"/>
      <c r="Q49" s="246"/>
      <c r="R49" s="246"/>
      <c r="S49" s="246"/>
      <c r="T49" s="246"/>
      <c r="U49" s="246"/>
      <c r="V49" s="246"/>
      <c r="W49" s="246"/>
      <c r="X49" s="246"/>
      <c r="Y49" s="246"/>
      <c r="Z49" s="246"/>
      <c r="AA49" s="513"/>
      <c r="AB49" s="919">
        <v>0</v>
      </c>
      <c r="AC49" s="897"/>
      <c r="AD49" s="918"/>
      <c r="AE49" s="896">
        <v>3</v>
      </c>
      <c r="AF49" s="897"/>
      <c r="AG49" s="918"/>
      <c r="AH49" s="896">
        <v>1</v>
      </c>
      <c r="AI49" s="897"/>
      <c r="AJ49" s="922"/>
      <c r="AK49" s="1518">
        <v>321970</v>
      </c>
      <c r="AL49" s="1519"/>
      <c r="AM49" s="1519"/>
      <c r="AN49" s="1519"/>
      <c r="AO49" s="1519"/>
      <c r="AP49" s="1519"/>
      <c r="AQ49" s="1519"/>
      <c r="AR49" s="1519"/>
      <c r="AS49" s="1519"/>
      <c r="AT49" s="1519"/>
      <c r="AU49" s="1519"/>
      <c r="AV49" s="1519"/>
      <c r="AW49" s="1519"/>
      <c r="AX49" s="1519"/>
      <c r="AY49" s="1519"/>
      <c r="AZ49" s="1520"/>
      <c r="BA49" s="1518">
        <v>96929</v>
      </c>
      <c r="BB49" s="1519"/>
      <c r="BC49" s="1519"/>
      <c r="BD49" s="1519"/>
      <c r="BE49" s="1519"/>
      <c r="BF49" s="1519"/>
      <c r="BG49" s="1519"/>
      <c r="BH49" s="1519"/>
      <c r="BI49" s="1519"/>
      <c r="BJ49" s="1519"/>
      <c r="BK49" s="1519"/>
      <c r="BL49" s="1519"/>
      <c r="BM49" s="1519"/>
      <c r="BN49" s="1519"/>
      <c r="BO49" s="1519"/>
      <c r="BP49" s="1520"/>
      <c r="BQ49" s="1518"/>
      <c r="BR49" s="1519"/>
      <c r="BS49" s="1519"/>
      <c r="BT49" s="1519"/>
      <c r="BU49" s="1519"/>
      <c r="BV49" s="1519"/>
      <c r="BW49" s="1519"/>
      <c r="BX49" s="1519"/>
      <c r="BY49" s="1519"/>
      <c r="BZ49" s="1519"/>
      <c r="CA49" s="1519"/>
      <c r="CB49" s="1519"/>
      <c r="CC49" s="1519"/>
      <c r="CD49" s="1519"/>
      <c r="CE49" s="1519"/>
      <c r="CF49" s="1520"/>
      <c r="CG49" s="481">
        <f t="shared" si="1"/>
        <v>418899</v>
      </c>
      <c r="CH49" s="660"/>
      <c r="CI49" s="660"/>
      <c r="CJ49" s="660"/>
      <c r="CK49" s="660"/>
      <c r="CL49" s="660"/>
      <c r="CM49" s="660"/>
      <c r="CN49" s="660"/>
      <c r="CO49" s="660"/>
      <c r="CP49" s="660"/>
      <c r="CQ49" s="1585"/>
      <c r="CR49" s="1585"/>
      <c r="CS49" s="1585"/>
      <c r="CT49" s="1585"/>
      <c r="CU49" s="1585"/>
      <c r="CV49" s="1585"/>
      <c r="CW49" s="1585"/>
      <c r="CX49" s="1585"/>
      <c r="CY49" s="1585"/>
      <c r="CZ49" s="1586"/>
      <c r="DA49" s="16"/>
      <c r="DF49" s="16"/>
    </row>
    <row r="50" spans="1:110" ht="15" customHeight="1">
      <c r="A50" s="1537"/>
      <c r="B50" s="1549"/>
      <c r="C50" s="1549"/>
      <c r="D50" s="1549"/>
      <c r="E50" s="1549"/>
      <c r="F50" s="1539"/>
      <c r="G50" s="246" t="s">
        <v>5</v>
      </c>
      <c r="H50" s="246"/>
      <c r="I50" s="246"/>
      <c r="J50" s="246"/>
      <c r="K50" s="246"/>
      <c r="L50" s="246"/>
      <c r="M50" s="246"/>
      <c r="N50" s="246"/>
      <c r="O50" s="246"/>
      <c r="P50" s="246"/>
      <c r="Q50" s="246"/>
      <c r="R50" s="246"/>
      <c r="S50" s="246"/>
      <c r="T50" s="246"/>
      <c r="U50" s="246"/>
      <c r="V50" s="246"/>
      <c r="W50" s="246"/>
      <c r="X50" s="246"/>
      <c r="Y50" s="246"/>
      <c r="Z50" s="246"/>
      <c r="AA50" s="513"/>
      <c r="AB50" s="919">
        <v>0</v>
      </c>
      <c r="AC50" s="897"/>
      <c r="AD50" s="918"/>
      <c r="AE50" s="896">
        <v>4</v>
      </c>
      <c r="AF50" s="897"/>
      <c r="AG50" s="918"/>
      <c r="AH50" s="896">
        <v>1</v>
      </c>
      <c r="AI50" s="897"/>
      <c r="AJ50" s="922"/>
      <c r="AK50" s="1518">
        <v>204773</v>
      </c>
      <c r="AL50" s="1519"/>
      <c r="AM50" s="1519"/>
      <c r="AN50" s="1519"/>
      <c r="AO50" s="1519"/>
      <c r="AP50" s="1519"/>
      <c r="AQ50" s="1519"/>
      <c r="AR50" s="1519"/>
      <c r="AS50" s="1519"/>
      <c r="AT50" s="1519"/>
      <c r="AU50" s="1519"/>
      <c r="AV50" s="1519"/>
      <c r="AW50" s="1519"/>
      <c r="AX50" s="1519"/>
      <c r="AY50" s="1519"/>
      <c r="AZ50" s="1520"/>
      <c r="BA50" s="1518">
        <v>42841</v>
      </c>
      <c r="BB50" s="1583"/>
      <c r="BC50" s="1583"/>
      <c r="BD50" s="1583"/>
      <c r="BE50" s="1583"/>
      <c r="BF50" s="1583"/>
      <c r="BG50" s="1583"/>
      <c r="BH50" s="1583"/>
      <c r="BI50" s="1583"/>
      <c r="BJ50" s="1583"/>
      <c r="BK50" s="1583"/>
      <c r="BL50" s="1583"/>
      <c r="BM50" s="1583"/>
      <c r="BN50" s="1583"/>
      <c r="BO50" s="1583"/>
      <c r="BP50" s="1584"/>
      <c r="BQ50" s="1518">
        <v>1532</v>
      </c>
      <c r="BR50" s="1583"/>
      <c r="BS50" s="1583"/>
      <c r="BT50" s="1583"/>
      <c r="BU50" s="1583"/>
      <c r="BV50" s="1583"/>
      <c r="BW50" s="1583"/>
      <c r="BX50" s="1583"/>
      <c r="BY50" s="1583"/>
      <c r="BZ50" s="1583"/>
      <c r="CA50" s="1583"/>
      <c r="CB50" s="1583"/>
      <c r="CC50" s="1583"/>
      <c r="CD50" s="1583"/>
      <c r="CE50" s="1583"/>
      <c r="CF50" s="1584"/>
      <c r="CG50" s="481">
        <f t="shared" si="1"/>
        <v>249146</v>
      </c>
      <c r="CH50" s="660"/>
      <c r="CI50" s="660"/>
      <c r="CJ50" s="660"/>
      <c r="CK50" s="660"/>
      <c r="CL50" s="660"/>
      <c r="CM50" s="660"/>
      <c r="CN50" s="660"/>
      <c r="CO50" s="660"/>
      <c r="CP50" s="660"/>
      <c r="CQ50" s="1585"/>
      <c r="CR50" s="1585"/>
      <c r="CS50" s="1585"/>
      <c r="CT50" s="1585"/>
      <c r="CU50" s="1585"/>
      <c r="CV50" s="1585"/>
      <c r="CW50" s="1585"/>
      <c r="CX50" s="1585"/>
      <c r="CY50" s="1585"/>
      <c r="CZ50" s="1586"/>
      <c r="DA50" s="16"/>
      <c r="DF50" s="16"/>
    </row>
    <row r="51" spans="1:110" ht="15" customHeight="1">
      <c r="A51" s="1537"/>
      <c r="B51" s="1549"/>
      <c r="C51" s="1549"/>
      <c r="D51" s="1549"/>
      <c r="E51" s="1549"/>
      <c r="F51" s="1539"/>
      <c r="G51" s="246" t="s">
        <v>6</v>
      </c>
      <c r="H51" s="246"/>
      <c r="I51" s="246"/>
      <c r="J51" s="246"/>
      <c r="K51" s="246"/>
      <c r="L51" s="246"/>
      <c r="M51" s="246"/>
      <c r="N51" s="246"/>
      <c r="O51" s="246"/>
      <c r="P51" s="246"/>
      <c r="Q51" s="246"/>
      <c r="R51" s="246"/>
      <c r="S51" s="246"/>
      <c r="T51" s="246"/>
      <c r="U51" s="246"/>
      <c r="V51" s="246"/>
      <c r="W51" s="246"/>
      <c r="X51" s="246"/>
      <c r="Y51" s="246"/>
      <c r="Z51" s="246"/>
      <c r="AA51" s="513"/>
      <c r="AB51" s="919">
        <v>0</v>
      </c>
      <c r="AC51" s="897"/>
      <c r="AD51" s="918"/>
      <c r="AE51" s="896">
        <v>5</v>
      </c>
      <c r="AF51" s="897"/>
      <c r="AG51" s="918"/>
      <c r="AH51" s="896">
        <v>1</v>
      </c>
      <c r="AI51" s="897"/>
      <c r="AJ51" s="922"/>
      <c r="AK51" s="1518">
        <v>137198</v>
      </c>
      <c r="AL51" s="1519"/>
      <c r="AM51" s="1519"/>
      <c r="AN51" s="1519"/>
      <c r="AO51" s="1519"/>
      <c r="AP51" s="1519"/>
      <c r="AQ51" s="1519"/>
      <c r="AR51" s="1519"/>
      <c r="AS51" s="1519"/>
      <c r="AT51" s="1519"/>
      <c r="AU51" s="1519"/>
      <c r="AV51" s="1519"/>
      <c r="AW51" s="1519"/>
      <c r="AX51" s="1519"/>
      <c r="AY51" s="1519"/>
      <c r="AZ51" s="1520"/>
      <c r="BA51" s="1518">
        <v>17143</v>
      </c>
      <c r="BB51" s="1583"/>
      <c r="BC51" s="1583"/>
      <c r="BD51" s="1583"/>
      <c r="BE51" s="1583"/>
      <c r="BF51" s="1583"/>
      <c r="BG51" s="1583"/>
      <c r="BH51" s="1583"/>
      <c r="BI51" s="1583"/>
      <c r="BJ51" s="1583"/>
      <c r="BK51" s="1583"/>
      <c r="BL51" s="1583"/>
      <c r="BM51" s="1583"/>
      <c r="BN51" s="1583"/>
      <c r="BO51" s="1583"/>
      <c r="BP51" s="1584"/>
      <c r="BQ51" s="1518"/>
      <c r="BR51" s="1583"/>
      <c r="BS51" s="1583"/>
      <c r="BT51" s="1583"/>
      <c r="BU51" s="1583"/>
      <c r="BV51" s="1583"/>
      <c r="BW51" s="1583"/>
      <c r="BX51" s="1583"/>
      <c r="BY51" s="1583"/>
      <c r="BZ51" s="1583"/>
      <c r="CA51" s="1583"/>
      <c r="CB51" s="1583"/>
      <c r="CC51" s="1583"/>
      <c r="CD51" s="1583"/>
      <c r="CE51" s="1583"/>
      <c r="CF51" s="1584"/>
      <c r="CG51" s="481">
        <f t="shared" si="1"/>
        <v>154341</v>
      </c>
      <c r="CH51" s="660"/>
      <c r="CI51" s="660"/>
      <c r="CJ51" s="660"/>
      <c r="CK51" s="660"/>
      <c r="CL51" s="660"/>
      <c r="CM51" s="660"/>
      <c r="CN51" s="660"/>
      <c r="CO51" s="660"/>
      <c r="CP51" s="660"/>
      <c r="CQ51" s="1585"/>
      <c r="CR51" s="1585"/>
      <c r="CS51" s="1585"/>
      <c r="CT51" s="1585"/>
      <c r="CU51" s="1585"/>
      <c r="CV51" s="1585"/>
      <c r="CW51" s="1585"/>
      <c r="CX51" s="1585"/>
      <c r="CY51" s="1585"/>
      <c r="CZ51" s="1586"/>
      <c r="DA51" s="16"/>
      <c r="DF51" s="16"/>
    </row>
    <row r="52" spans="1:110" ht="15" customHeight="1">
      <c r="A52" s="1537"/>
      <c r="B52" s="1549"/>
      <c r="C52" s="1549"/>
      <c r="D52" s="1549"/>
      <c r="E52" s="1549"/>
      <c r="F52" s="1539"/>
      <c r="G52" s="246" t="s">
        <v>7</v>
      </c>
      <c r="H52" s="246"/>
      <c r="I52" s="246"/>
      <c r="J52" s="246"/>
      <c r="K52" s="246"/>
      <c r="L52" s="246"/>
      <c r="M52" s="246"/>
      <c r="N52" s="246"/>
      <c r="O52" s="246"/>
      <c r="P52" s="246"/>
      <c r="Q52" s="246"/>
      <c r="R52" s="246"/>
      <c r="S52" s="246"/>
      <c r="T52" s="246"/>
      <c r="U52" s="246"/>
      <c r="V52" s="246"/>
      <c r="W52" s="246"/>
      <c r="X52" s="246"/>
      <c r="Y52" s="246"/>
      <c r="Z52" s="246"/>
      <c r="AA52" s="513"/>
      <c r="AB52" s="919">
        <v>0</v>
      </c>
      <c r="AC52" s="897"/>
      <c r="AD52" s="918"/>
      <c r="AE52" s="896">
        <v>6</v>
      </c>
      <c r="AF52" s="897"/>
      <c r="AG52" s="918"/>
      <c r="AH52" s="896">
        <v>1</v>
      </c>
      <c r="AI52" s="897"/>
      <c r="AJ52" s="922"/>
      <c r="AK52" s="1518">
        <v>300278</v>
      </c>
      <c r="AL52" s="1519"/>
      <c r="AM52" s="1519"/>
      <c r="AN52" s="1519"/>
      <c r="AO52" s="1519"/>
      <c r="AP52" s="1519"/>
      <c r="AQ52" s="1519"/>
      <c r="AR52" s="1519"/>
      <c r="AS52" s="1519"/>
      <c r="AT52" s="1519"/>
      <c r="AU52" s="1519"/>
      <c r="AV52" s="1519"/>
      <c r="AW52" s="1519"/>
      <c r="AX52" s="1519"/>
      <c r="AY52" s="1519"/>
      <c r="AZ52" s="1520"/>
      <c r="BA52" s="1518">
        <v>140894</v>
      </c>
      <c r="BB52" s="1583"/>
      <c r="BC52" s="1583"/>
      <c r="BD52" s="1583"/>
      <c r="BE52" s="1583"/>
      <c r="BF52" s="1583"/>
      <c r="BG52" s="1583"/>
      <c r="BH52" s="1583"/>
      <c r="BI52" s="1583"/>
      <c r="BJ52" s="1583"/>
      <c r="BK52" s="1583"/>
      <c r="BL52" s="1583"/>
      <c r="BM52" s="1583"/>
      <c r="BN52" s="1583"/>
      <c r="BO52" s="1583"/>
      <c r="BP52" s="1584"/>
      <c r="BQ52" s="1518"/>
      <c r="BR52" s="1583"/>
      <c r="BS52" s="1583"/>
      <c r="BT52" s="1583"/>
      <c r="BU52" s="1583"/>
      <c r="BV52" s="1583"/>
      <c r="BW52" s="1583"/>
      <c r="BX52" s="1583"/>
      <c r="BY52" s="1583"/>
      <c r="BZ52" s="1583"/>
      <c r="CA52" s="1583"/>
      <c r="CB52" s="1583"/>
      <c r="CC52" s="1583"/>
      <c r="CD52" s="1583"/>
      <c r="CE52" s="1583"/>
      <c r="CF52" s="1584"/>
      <c r="CG52" s="481">
        <f t="shared" si="1"/>
        <v>441172</v>
      </c>
      <c r="CH52" s="660"/>
      <c r="CI52" s="660"/>
      <c r="CJ52" s="660"/>
      <c r="CK52" s="660"/>
      <c r="CL52" s="660"/>
      <c r="CM52" s="660"/>
      <c r="CN52" s="660"/>
      <c r="CO52" s="660"/>
      <c r="CP52" s="660"/>
      <c r="CQ52" s="1585"/>
      <c r="CR52" s="1585"/>
      <c r="CS52" s="1585"/>
      <c r="CT52" s="1585"/>
      <c r="CU52" s="1585"/>
      <c r="CV52" s="1585"/>
      <c r="CW52" s="1585"/>
      <c r="CX52" s="1585"/>
      <c r="CY52" s="1585"/>
      <c r="CZ52" s="1586"/>
      <c r="DA52" s="16"/>
      <c r="DF52" s="16"/>
    </row>
    <row r="53" spans="1:110" ht="15" customHeight="1">
      <c r="A53" s="1537"/>
      <c r="B53" s="1549"/>
      <c r="C53" s="1549"/>
      <c r="D53" s="1549"/>
      <c r="E53" s="1549"/>
      <c r="F53" s="1539"/>
      <c r="G53" s="246" t="s">
        <v>8</v>
      </c>
      <c r="H53" s="246"/>
      <c r="I53" s="246"/>
      <c r="J53" s="246"/>
      <c r="K53" s="246"/>
      <c r="L53" s="246"/>
      <c r="M53" s="246"/>
      <c r="N53" s="246"/>
      <c r="O53" s="246"/>
      <c r="P53" s="246"/>
      <c r="Q53" s="246"/>
      <c r="R53" s="246"/>
      <c r="S53" s="246"/>
      <c r="T53" s="246"/>
      <c r="U53" s="246"/>
      <c r="V53" s="246"/>
      <c r="W53" s="246"/>
      <c r="X53" s="246"/>
      <c r="Y53" s="246"/>
      <c r="Z53" s="246"/>
      <c r="AA53" s="513"/>
      <c r="AB53" s="919">
        <v>0</v>
      </c>
      <c r="AC53" s="897"/>
      <c r="AD53" s="918"/>
      <c r="AE53" s="896">
        <v>7</v>
      </c>
      <c r="AF53" s="897"/>
      <c r="AG53" s="918"/>
      <c r="AH53" s="896">
        <v>1</v>
      </c>
      <c r="AI53" s="897"/>
      <c r="AJ53" s="922"/>
      <c r="AK53" s="1518">
        <v>37956</v>
      </c>
      <c r="AL53" s="1519"/>
      <c r="AM53" s="1519"/>
      <c r="AN53" s="1519"/>
      <c r="AO53" s="1519"/>
      <c r="AP53" s="1519"/>
      <c r="AQ53" s="1519"/>
      <c r="AR53" s="1519"/>
      <c r="AS53" s="1519"/>
      <c r="AT53" s="1519"/>
      <c r="AU53" s="1519"/>
      <c r="AV53" s="1519"/>
      <c r="AW53" s="1519"/>
      <c r="AX53" s="1519"/>
      <c r="AY53" s="1519"/>
      <c r="AZ53" s="1520"/>
      <c r="BA53" s="1518">
        <v>71643</v>
      </c>
      <c r="BB53" s="1583"/>
      <c r="BC53" s="1583"/>
      <c r="BD53" s="1583"/>
      <c r="BE53" s="1583"/>
      <c r="BF53" s="1583"/>
      <c r="BG53" s="1583"/>
      <c r="BH53" s="1583"/>
      <c r="BI53" s="1583"/>
      <c r="BJ53" s="1583"/>
      <c r="BK53" s="1583"/>
      <c r="BL53" s="1583"/>
      <c r="BM53" s="1583"/>
      <c r="BN53" s="1583"/>
      <c r="BO53" s="1583"/>
      <c r="BP53" s="1584"/>
      <c r="BQ53" s="1518">
        <v>56117</v>
      </c>
      <c r="BR53" s="1583"/>
      <c r="BS53" s="1583"/>
      <c r="BT53" s="1583"/>
      <c r="BU53" s="1583"/>
      <c r="BV53" s="1583"/>
      <c r="BW53" s="1583"/>
      <c r="BX53" s="1583"/>
      <c r="BY53" s="1583"/>
      <c r="BZ53" s="1583"/>
      <c r="CA53" s="1583"/>
      <c r="CB53" s="1583"/>
      <c r="CC53" s="1583"/>
      <c r="CD53" s="1583"/>
      <c r="CE53" s="1583"/>
      <c r="CF53" s="1584"/>
      <c r="CG53" s="481">
        <f t="shared" si="1"/>
        <v>165716</v>
      </c>
      <c r="CH53" s="660"/>
      <c r="CI53" s="660"/>
      <c r="CJ53" s="660"/>
      <c r="CK53" s="660"/>
      <c r="CL53" s="660"/>
      <c r="CM53" s="660"/>
      <c r="CN53" s="660"/>
      <c r="CO53" s="660"/>
      <c r="CP53" s="660"/>
      <c r="CQ53" s="1585"/>
      <c r="CR53" s="1585"/>
      <c r="CS53" s="1585"/>
      <c r="CT53" s="1585"/>
      <c r="CU53" s="1585"/>
      <c r="CV53" s="1585"/>
      <c r="CW53" s="1585"/>
      <c r="CX53" s="1585"/>
      <c r="CY53" s="1585"/>
      <c r="CZ53" s="1586"/>
      <c r="DA53" s="16"/>
      <c r="DF53" s="16"/>
    </row>
    <row r="54" spans="1:110" ht="15" customHeight="1">
      <c r="A54" s="1537"/>
      <c r="B54" s="1549"/>
      <c r="C54" s="1549"/>
      <c r="D54" s="1549"/>
      <c r="E54" s="1549"/>
      <c r="F54" s="1539"/>
      <c r="G54" s="246" t="s">
        <v>9</v>
      </c>
      <c r="H54" s="246"/>
      <c r="I54" s="246"/>
      <c r="J54" s="246"/>
      <c r="K54" s="246"/>
      <c r="L54" s="246"/>
      <c r="M54" s="246"/>
      <c r="N54" s="246"/>
      <c r="O54" s="246"/>
      <c r="P54" s="246"/>
      <c r="Q54" s="246"/>
      <c r="R54" s="246"/>
      <c r="S54" s="246"/>
      <c r="T54" s="246"/>
      <c r="U54" s="246"/>
      <c r="V54" s="246"/>
      <c r="W54" s="246"/>
      <c r="X54" s="246"/>
      <c r="Y54" s="246"/>
      <c r="Z54" s="246"/>
      <c r="AA54" s="513"/>
      <c r="AB54" s="919">
        <v>0</v>
      </c>
      <c r="AC54" s="897"/>
      <c r="AD54" s="918"/>
      <c r="AE54" s="896">
        <v>8</v>
      </c>
      <c r="AF54" s="897"/>
      <c r="AG54" s="918"/>
      <c r="AH54" s="896">
        <v>1</v>
      </c>
      <c r="AI54" s="897"/>
      <c r="AJ54" s="922"/>
      <c r="AK54" s="1518">
        <v>35377</v>
      </c>
      <c r="AL54" s="1519"/>
      <c r="AM54" s="1519"/>
      <c r="AN54" s="1519"/>
      <c r="AO54" s="1519"/>
      <c r="AP54" s="1519"/>
      <c r="AQ54" s="1519"/>
      <c r="AR54" s="1519"/>
      <c r="AS54" s="1519"/>
      <c r="AT54" s="1519"/>
      <c r="AU54" s="1519"/>
      <c r="AV54" s="1519"/>
      <c r="AW54" s="1519"/>
      <c r="AX54" s="1519"/>
      <c r="AY54" s="1519"/>
      <c r="AZ54" s="1520"/>
      <c r="BA54" s="1518">
        <v>93731</v>
      </c>
      <c r="BB54" s="1583"/>
      <c r="BC54" s="1583"/>
      <c r="BD54" s="1583"/>
      <c r="BE54" s="1583"/>
      <c r="BF54" s="1583"/>
      <c r="BG54" s="1583"/>
      <c r="BH54" s="1583"/>
      <c r="BI54" s="1583"/>
      <c r="BJ54" s="1583"/>
      <c r="BK54" s="1583"/>
      <c r="BL54" s="1583"/>
      <c r="BM54" s="1583"/>
      <c r="BN54" s="1583"/>
      <c r="BO54" s="1583"/>
      <c r="BP54" s="1584"/>
      <c r="BQ54" s="1518"/>
      <c r="BR54" s="1583"/>
      <c r="BS54" s="1583"/>
      <c r="BT54" s="1583"/>
      <c r="BU54" s="1583"/>
      <c r="BV54" s="1583"/>
      <c r="BW54" s="1583"/>
      <c r="BX54" s="1583"/>
      <c r="BY54" s="1583"/>
      <c r="BZ54" s="1583"/>
      <c r="CA54" s="1583"/>
      <c r="CB54" s="1583"/>
      <c r="CC54" s="1583"/>
      <c r="CD54" s="1583"/>
      <c r="CE54" s="1583"/>
      <c r="CF54" s="1584"/>
      <c r="CG54" s="481">
        <f t="shared" si="1"/>
        <v>129108</v>
      </c>
      <c r="CH54" s="660"/>
      <c r="CI54" s="660"/>
      <c r="CJ54" s="660"/>
      <c r="CK54" s="660"/>
      <c r="CL54" s="660"/>
      <c r="CM54" s="660"/>
      <c r="CN54" s="660"/>
      <c r="CO54" s="660"/>
      <c r="CP54" s="660"/>
      <c r="CQ54" s="1585"/>
      <c r="CR54" s="1585"/>
      <c r="CS54" s="1585"/>
      <c r="CT54" s="1585"/>
      <c r="CU54" s="1585"/>
      <c r="CV54" s="1585"/>
      <c r="CW54" s="1585"/>
      <c r="CX54" s="1585"/>
      <c r="CY54" s="1585"/>
      <c r="CZ54" s="1586"/>
      <c r="DA54" s="16"/>
      <c r="DF54" s="16"/>
    </row>
    <row r="55" spans="1:110" ht="15" customHeight="1">
      <c r="A55" s="1537"/>
      <c r="B55" s="1549"/>
      <c r="C55" s="1549"/>
      <c r="D55" s="1549"/>
      <c r="E55" s="1549"/>
      <c r="F55" s="1539"/>
      <c r="G55" s="246" t="s">
        <v>10</v>
      </c>
      <c r="H55" s="246"/>
      <c r="I55" s="246"/>
      <c r="J55" s="246"/>
      <c r="K55" s="246"/>
      <c r="L55" s="246"/>
      <c r="M55" s="246"/>
      <c r="N55" s="246"/>
      <c r="O55" s="246"/>
      <c r="P55" s="246"/>
      <c r="Q55" s="246"/>
      <c r="R55" s="246"/>
      <c r="S55" s="246"/>
      <c r="T55" s="246"/>
      <c r="U55" s="246"/>
      <c r="V55" s="246"/>
      <c r="W55" s="246"/>
      <c r="X55" s="246"/>
      <c r="Y55" s="246"/>
      <c r="Z55" s="246"/>
      <c r="AA55" s="513"/>
      <c r="AB55" s="919">
        <v>0</v>
      </c>
      <c r="AC55" s="897"/>
      <c r="AD55" s="918"/>
      <c r="AE55" s="896">
        <v>9</v>
      </c>
      <c r="AF55" s="897"/>
      <c r="AG55" s="918"/>
      <c r="AH55" s="896">
        <v>1</v>
      </c>
      <c r="AI55" s="897"/>
      <c r="AJ55" s="922"/>
      <c r="AK55" s="1518">
        <v>329473</v>
      </c>
      <c r="AL55" s="1519"/>
      <c r="AM55" s="1519"/>
      <c r="AN55" s="1519"/>
      <c r="AO55" s="1519"/>
      <c r="AP55" s="1519"/>
      <c r="AQ55" s="1519"/>
      <c r="AR55" s="1519"/>
      <c r="AS55" s="1519"/>
      <c r="AT55" s="1519"/>
      <c r="AU55" s="1519"/>
      <c r="AV55" s="1519"/>
      <c r="AW55" s="1519"/>
      <c r="AX55" s="1519"/>
      <c r="AY55" s="1519"/>
      <c r="AZ55" s="1520"/>
      <c r="BA55" s="1518">
        <v>10397</v>
      </c>
      <c r="BB55" s="1583"/>
      <c r="BC55" s="1583"/>
      <c r="BD55" s="1583"/>
      <c r="BE55" s="1583"/>
      <c r="BF55" s="1583"/>
      <c r="BG55" s="1583"/>
      <c r="BH55" s="1583"/>
      <c r="BI55" s="1583"/>
      <c r="BJ55" s="1583"/>
      <c r="BK55" s="1583"/>
      <c r="BL55" s="1583"/>
      <c r="BM55" s="1583"/>
      <c r="BN55" s="1583"/>
      <c r="BO55" s="1583"/>
      <c r="BP55" s="1584"/>
      <c r="BQ55" s="1518"/>
      <c r="BR55" s="1583"/>
      <c r="BS55" s="1583"/>
      <c r="BT55" s="1583"/>
      <c r="BU55" s="1583"/>
      <c r="BV55" s="1583"/>
      <c r="BW55" s="1583"/>
      <c r="BX55" s="1583"/>
      <c r="BY55" s="1583"/>
      <c r="BZ55" s="1583"/>
      <c r="CA55" s="1583"/>
      <c r="CB55" s="1583"/>
      <c r="CC55" s="1583"/>
      <c r="CD55" s="1583"/>
      <c r="CE55" s="1583"/>
      <c r="CF55" s="1584"/>
      <c r="CG55" s="575">
        <f t="shared" si="1"/>
        <v>339870</v>
      </c>
      <c r="CH55" s="1587"/>
      <c r="CI55" s="1587"/>
      <c r="CJ55" s="1587"/>
      <c r="CK55" s="1587"/>
      <c r="CL55" s="1587"/>
      <c r="CM55" s="1587"/>
      <c r="CN55" s="1587"/>
      <c r="CO55" s="1587"/>
      <c r="CP55" s="1587"/>
      <c r="CQ55" s="1588"/>
      <c r="CR55" s="1588"/>
      <c r="CS55" s="1588"/>
      <c r="CT55" s="1588"/>
      <c r="CU55" s="1588"/>
      <c r="CV55" s="1588"/>
      <c r="CW55" s="1588"/>
      <c r="CX55" s="1588"/>
      <c r="CY55" s="1588"/>
      <c r="CZ55" s="1589"/>
      <c r="DA55" s="16"/>
      <c r="DF55" s="16"/>
    </row>
    <row r="56" spans="1:110" ht="15" customHeight="1">
      <c r="A56" s="1537"/>
      <c r="B56" s="1549"/>
      <c r="C56" s="1549"/>
      <c r="D56" s="1549"/>
      <c r="E56" s="1549"/>
      <c r="F56" s="1539"/>
      <c r="G56" s="246" t="s">
        <v>378</v>
      </c>
      <c r="H56" s="246"/>
      <c r="I56" s="246"/>
      <c r="J56" s="246"/>
      <c r="K56" s="246"/>
      <c r="L56" s="246"/>
      <c r="M56" s="246"/>
      <c r="N56" s="246"/>
      <c r="O56" s="246"/>
      <c r="P56" s="246"/>
      <c r="Q56" s="246"/>
      <c r="R56" s="246"/>
      <c r="S56" s="246"/>
      <c r="T56" s="246"/>
      <c r="U56" s="246"/>
      <c r="V56" s="246"/>
      <c r="W56" s="246"/>
      <c r="X56" s="246"/>
      <c r="Y56" s="246"/>
      <c r="Z56" s="246"/>
      <c r="AA56" s="513"/>
      <c r="AB56" s="919">
        <v>1</v>
      </c>
      <c r="AC56" s="897"/>
      <c r="AD56" s="918"/>
      <c r="AE56" s="896">
        <v>0</v>
      </c>
      <c r="AF56" s="897"/>
      <c r="AG56" s="918"/>
      <c r="AH56" s="896">
        <v>1</v>
      </c>
      <c r="AI56" s="897"/>
      <c r="AJ56" s="922"/>
      <c r="AK56" s="481">
        <f>SUM(AK47:AZ55)</f>
        <v>3048001</v>
      </c>
      <c r="AL56" s="482"/>
      <c r="AM56" s="482"/>
      <c r="AN56" s="482"/>
      <c r="AO56" s="482"/>
      <c r="AP56" s="482"/>
      <c r="AQ56" s="482"/>
      <c r="AR56" s="482"/>
      <c r="AS56" s="482"/>
      <c r="AT56" s="482"/>
      <c r="AU56" s="482"/>
      <c r="AV56" s="482"/>
      <c r="AW56" s="482"/>
      <c r="AX56" s="482"/>
      <c r="AY56" s="482"/>
      <c r="AZ56" s="483"/>
      <c r="BA56" s="481">
        <f>SUM(BA47:BP55)</f>
        <v>854210</v>
      </c>
      <c r="BB56" s="660"/>
      <c r="BC56" s="660"/>
      <c r="BD56" s="660"/>
      <c r="BE56" s="660"/>
      <c r="BF56" s="660"/>
      <c r="BG56" s="660"/>
      <c r="BH56" s="660"/>
      <c r="BI56" s="1583"/>
      <c r="BJ56" s="1583"/>
      <c r="BK56" s="1583"/>
      <c r="BL56" s="1583"/>
      <c r="BM56" s="1583"/>
      <c r="BN56" s="1583"/>
      <c r="BO56" s="1583"/>
      <c r="BP56" s="1584"/>
      <c r="BQ56" s="481">
        <f>SUM(BQ47:CF55)</f>
        <v>146932</v>
      </c>
      <c r="BR56" s="660"/>
      <c r="BS56" s="660"/>
      <c r="BT56" s="660"/>
      <c r="BU56" s="660"/>
      <c r="BV56" s="660"/>
      <c r="BW56" s="660"/>
      <c r="BX56" s="660"/>
      <c r="BY56" s="1590"/>
      <c r="BZ56" s="1590"/>
      <c r="CA56" s="1590"/>
      <c r="CB56" s="1590"/>
      <c r="CC56" s="1590"/>
      <c r="CD56" s="1590"/>
      <c r="CE56" s="1590"/>
      <c r="CF56" s="1591"/>
      <c r="CG56" s="483">
        <f>SUM(CG47:CZ55)</f>
        <v>4049143</v>
      </c>
      <c r="CH56" s="619"/>
      <c r="CI56" s="619"/>
      <c r="CJ56" s="619"/>
      <c r="CK56" s="619"/>
      <c r="CL56" s="619"/>
      <c r="CM56" s="619"/>
      <c r="CN56" s="619"/>
      <c r="CO56" s="619"/>
      <c r="CP56" s="619"/>
      <c r="CQ56" s="1592"/>
      <c r="CR56" s="1592"/>
      <c r="CS56" s="1592"/>
      <c r="CT56" s="1592"/>
      <c r="CU56" s="1592"/>
      <c r="CV56" s="1592"/>
      <c r="CW56" s="1592"/>
      <c r="CX56" s="1592"/>
      <c r="CY56" s="1592"/>
      <c r="CZ56" s="1593"/>
      <c r="DA56" s="16"/>
      <c r="DF56" s="16"/>
    </row>
    <row r="57" spans="1:110" ht="15" customHeight="1" thickBot="1">
      <c r="A57" s="1537"/>
      <c r="B57" s="1549"/>
      <c r="C57" s="1549"/>
      <c r="D57" s="1549"/>
      <c r="E57" s="1549"/>
      <c r="F57" s="1539"/>
      <c r="G57" s="246" t="s">
        <v>713</v>
      </c>
      <c r="H57" s="246"/>
      <c r="I57" s="246"/>
      <c r="J57" s="246"/>
      <c r="K57" s="246"/>
      <c r="L57" s="246"/>
      <c r="M57" s="246"/>
      <c r="N57" s="246"/>
      <c r="O57" s="246"/>
      <c r="P57" s="246"/>
      <c r="Q57" s="246"/>
      <c r="R57" s="246"/>
      <c r="S57" s="246"/>
      <c r="T57" s="246"/>
      <c r="U57" s="246"/>
      <c r="V57" s="246"/>
      <c r="W57" s="246"/>
      <c r="X57" s="246"/>
      <c r="Y57" s="246"/>
      <c r="Z57" s="246"/>
      <c r="AA57" s="513"/>
      <c r="AB57" s="923">
        <v>1</v>
      </c>
      <c r="AC57" s="924"/>
      <c r="AD57" s="925"/>
      <c r="AE57" s="926">
        <v>1</v>
      </c>
      <c r="AF57" s="924"/>
      <c r="AG57" s="925"/>
      <c r="AH57" s="926">
        <v>1</v>
      </c>
      <c r="AI57" s="924"/>
      <c r="AJ57" s="927"/>
      <c r="AK57" s="1472">
        <v>138820</v>
      </c>
      <c r="AL57" s="1566"/>
      <c r="AM57" s="1566"/>
      <c r="AN57" s="1566"/>
      <c r="AO57" s="1566"/>
      <c r="AP57" s="1566"/>
      <c r="AQ57" s="1566"/>
      <c r="AR57" s="1566"/>
      <c r="AS57" s="1566"/>
      <c r="AT57" s="1566"/>
      <c r="AU57" s="1566"/>
      <c r="AV57" s="1566"/>
      <c r="AW57" s="1566"/>
      <c r="AX57" s="1566"/>
      <c r="AY57" s="1566"/>
      <c r="AZ57" s="1567"/>
      <c r="BA57" s="1472">
        <v>19159</v>
      </c>
      <c r="BB57" s="1594"/>
      <c r="BC57" s="1594"/>
      <c r="BD57" s="1594"/>
      <c r="BE57" s="1594"/>
      <c r="BF57" s="1594"/>
      <c r="BG57" s="1594"/>
      <c r="BH57" s="1594"/>
      <c r="BI57" s="1594"/>
      <c r="BJ57" s="1594"/>
      <c r="BK57" s="1594"/>
      <c r="BL57" s="1594"/>
      <c r="BM57" s="1594"/>
      <c r="BN57" s="1594"/>
      <c r="BO57" s="1594"/>
      <c r="BP57" s="1595"/>
      <c r="BQ57" s="1472">
        <v>1532</v>
      </c>
      <c r="BR57" s="1596"/>
      <c r="BS57" s="1596"/>
      <c r="BT57" s="1596"/>
      <c r="BU57" s="1596"/>
      <c r="BV57" s="1596"/>
      <c r="BW57" s="1596"/>
      <c r="BX57" s="1596"/>
      <c r="BY57" s="1596"/>
      <c r="BZ57" s="1596"/>
      <c r="CA57" s="1596"/>
      <c r="CB57" s="1596"/>
      <c r="CC57" s="1596"/>
      <c r="CD57" s="1596"/>
      <c r="CE57" s="1596"/>
      <c r="CF57" s="1597"/>
      <c r="CG57" s="486">
        <f>SUM(AK57:CF57)</f>
        <v>159511</v>
      </c>
      <c r="CH57" s="626"/>
      <c r="CI57" s="626"/>
      <c r="CJ57" s="626"/>
      <c r="CK57" s="626"/>
      <c r="CL57" s="626"/>
      <c r="CM57" s="626"/>
      <c r="CN57" s="626"/>
      <c r="CO57" s="626"/>
      <c r="CP57" s="626"/>
      <c r="CQ57" s="1598"/>
      <c r="CR57" s="1598"/>
      <c r="CS57" s="1598"/>
      <c r="CT57" s="1598"/>
      <c r="CU57" s="1598"/>
      <c r="CV57" s="1598"/>
      <c r="CW57" s="1598"/>
      <c r="CX57" s="1598"/>
      <c r="CY57" s="1598"/>
      <c r="CZ57" s="1599"/>
      <c r="DA57" s="16"/>
      <c r="DF57" s="16"/>
    </row>
    <row r="58" spans="1:110" ht="15" customHeight="1" thickBot="1">
      <c r="A58" s="1537"/>
      <c r="B58" s="1549"/>
      <c r="C58" s="1549"/>
      <c r="D58" s="1549"/>
      <c r="E58" s="1549"/>
      <c r="F58" s="1539"/>
      <c r="G58" s="731"/>
      <c r="H58" s="732"/>
      <c r="I58" s="732"/>
      <c r="J58" s="732"/>
      <c r="K58" s="732"/>
      <c r="L58" s="732"/>
      <c r="M58" s="732"/>
      <c r="N58" s="732"/>
      <c r="O58" s="732"/>
      <c r="P58" s="732"/>
      <c r="Q58" s="732"/>
      <c r="R58" s="732"/>
      <c r="S58" s="732"/>
      <c r="T58" s="732"/>
      <c r="U58" s="732"/>
      <c r="V58" s="732"/>
      <c r="W58" s="732"/>
      <c r="X58" s="732"/>
      <c r="Y58" s="732"/>
      <c r="Z58" s="732"/>
      <c r="AA58" s="732"/>
      <c r="AB58" s="939"/>
      <c r="AC58" s="939"/>
      <c r="AD58" s="939"/>
      <c r="AE58" s="939"/>
      <c r="AF58" s="939"/>
      <c r="AG58" s="939"/>
      <c r="AH58" s="939"/>
      <c r="AI58" s="939"/>
      <c r="AJ58" s="939"/>
      <c r="AK58" s="143"/>
      <c r="AL58" s="144"/>
      <c r="AM58" s="144"/>
      <c r="AN58" s="144"/>
      <c r="AO58" s="144"/>
      <c r="AP58" s="144"/>
      <c r="AQ58" s="144"/>
      <c r="AR58" s="144"/>
      <c r="AS58" s="143"/>
      <c r="AT58" s="144"/>
      <c r="AU58" s="144"/>
      <c r="AV58" s="144"/>
      <c r="AW58" s="144"/>
      <c r="AX58" s="144"/>
      <c r="AY58" s="144"/>
      <c r="AZ58" s="144"/>
      <c r="BA58" s="143"/>
      <c r="BB58" s="144"/>
      <c r="BC58" s="144"/>
      <c r="BD58" s="144"/>
      <c r="BE58" s="144"/>
      <c r="BF58" s="144"/>
      <c r="BG58" s="144"/>
      <c r="BH58" s="144"/>
      <c r="BI58" s="143"/>
      <c r="BJ58" s="144"/>
      <c r="BK58" s="144"/>
      <c r="BL58" s="144"/>
      <c r="BM58" s="144"/>
      <c r="BN58" s="144"/>
      <c r="BO58" s="144"/>
      <c r="BP58" s="144"/>
      <c r="BQ58" s="144"/>
      <c r="BR58" s="144"/>
      <c r="BS58" s="17"/>
      <c r="BT58" s="17"/>
      <c r="BU58" s="17"/>
      <c r="BV58" s="17"/>
      <c r="BW58" s="17"/>
      <c r="BX58" s="17"/>
      <c r="DA58" s="16"/>
      <c r="DF58" s="16"/>
    </row>
    <row r="59" spans="1:110" ht="15" customHeight="1">
      <c r="A59" s="1537"/>
      <c r="B59" s="1549"/>
      <c r="C59" s="1549"/>
      <c r="D59" s="1549"/>
      <c r="E59" s="1549"/>
      <c r="F59" s="1539"/>
      <c r="G59" s="246" t="s">
        <v>11</v>
      </c>
      <c r="H59" s="246"/>
      <c r="I59" s="246"/>
      <c r="J59" s="246"/>
      <c r="K59" s="246"/>
      <c r="L59" s="246"/>
      <c r="M59" s="246"/>
      <c r="N59" s="246"/>
      <c r="O59" s="246"/>
      <c r="P59" s="246"/>
      <c r="Q59" s="246"/>
      <c r="R59" s="246"/>
      <c r="S59" s="246"/>
      <c r="T59" s="246"/>
      <c r="U59" s="246"/>
      <c r="V59" s="246"/>
      <c r="W59" s="246"/>
      <c r="X59" s="246"/>
      <c r="Y59" s="246"/>
      <c r="Z59" s="246"/>
      <c r="AA59" s="513"/>
      <c r="AB59" s="921">
        <v>1</v>
      </c>
      <c r="AC59" s="903"/>
      <c r="AD59" s="904"/>
      <c r="AE59" s="902">
        <v>2</v>
      </c>
      <c r="AF59" s="903"/>
      <c r="AG59" s="904"/>
      <c r="AH59" s="902">
        <v>1</v>
      </c>
      <c r="AI59" s="903"/>
      <c r="AJ59" s="920"/>
      <c r="AK59" s="487">
        <f>SUM(AK47:AZ49)</f>
        <v>2002946</v>
      </c>
      <c r="AL59" s="658"/>
      <c r="AM59" s="658"/>
      <c r="AN59" s="658"/>
      <c r="AO59" s="658"/>
      <c r="AP59" s="658"/>
      <c r="AQ59" s="658"/>
      <c r="AR59" s="658"/>
      <c r="AS59" s="1578"/>
      <c r="AT59" s="1578"/>
      <c r="AU59" s="1578"/>
      <c r="AV59" s="1578"/>
      <c r="AW59" s="1578"/>
      <c r="AX59" s="1578"/>
      <c r="AY59" s="1578"/>
      <c r="AZ59" s="1579"/>
      <c r="BA59" s="487">
        <f>SUM(BA47:BP49)</f>
        <v>477561</v>
      </c>
      <c r="BB59" s="658"/>
      <c r="BC59" s="658"/>
      <c r="BD59" s="658"/>
      <c r="BE59" s="658"/>
      <c r="BF59" s="658"/>
      <c r="BG59" s="658"/>
      <c r="BH59" s="658"/>
      <c r="BI59" s="1578"/>
      <c r="BJ59" s="1578"/>
      <c r="BK59" s="1578"/>
      <c r="BL59" s="1578"/>
      <c r="BM59" s="1578"/>
      <c r="BN59" s="1578"/>
      <c r="BO59" s="1578"/>
      <c r="BP59" s="1579"/>
      <c r="BQ59" s="487">
        <f>SUM(BQ47:CF49)</f>
        <v>89283</v>
      </c>
      <c r="BR59" s="658"/>
      <c r="BS59" s="658"/>
      <c r="BT59" s="658"/>
      <c r="BU59" s="658"/>
      <c r="BV59" s="658"/>
      <c r="BW59" s="658"/>
      <c r="BX59" s="658"/>
      <c r="BY59" s="1578"/>
      <c r="BZ59" s="1578"/>
      <c r="CA59" s="1578"/>
      <c r="CB59" s="1578"/>
      <c r="CC59" s="1578"/>
      <c r="CD59" s="1578"/>
      <c r="CE59" s="1578"/>
      <c r="CF59" s="1579"/>
      <c r="CG59" s="347">
        <f>SUM(AK59:CF59)</f>
        <v>2569790</v>
      </c>
      <c r="CH59" s="605"/>
      <c r="CI59" s="605"/>
      <c r="CJ59" s="605"/>
      <c r="CK59" s="605"/>
      <c r="CL59" s="605"/>
      <c r="CM59" s="605"/>
      <c r="CN59" s="605"/>
      <c r="CO59" s="605"/>
      <c r="CP59" s="605"/>
      <c r="CQ59" s="1600"/>
      <c r="CR59" s="1600"/>
      <c r="CS59" s="1600"/>
      <c r="CT59" s="1600"/>
      <c r="CU59" s="1600"/>
      <c r="CV59" s="1600"/>
      <c r="CW59" s="1600"/>
      <c r="CX59" s="1600"/>
      <c r="CY59" s="1600"/>
      <c r="CZ59" s="1601"/>
      <c r="DA59" s="16"/>
      <c r="DF59" s="16"/>
    </row>
    <row r="60" spans="1:110" ht="15" customHeight="1">
      <c r="A60" s="1537"/>
      <c r="B60" s="1549"/>
      <c r="C60" s="1549"/>
      <c r="D60" s="1549"/>
      <c r="E60" s="1549"/>
      <c r="F60" s="1539"/>
      <c r="G60" s="246" t="s">
        <v>12</v>
      </c>
      <c r="H60" s="246"/>
      <c r="I60" s="246"/>
      <c r="J60" s="246"/>
      <c r="K60" s="246"/>
      <c r="L60" s="246"/>
      <c r="M60" s="246"/>
      <c r="N60" s="246"/>
      <c r="O60" s="246"/>
      <c r="P60" s="246"/>
      <c r="Q60" s="246"/>
      <c r="R60" s="246"/>
      <c r="S60" s="246"/>
      <c r="T60" s="246"/>
      <c r="U60" s="246"/>
      <c r="V60" s="246"/>
      <c r="W60" s="246"/>
      <c r="X60" s="246"/>
      <c r="Y60" s="246"/>
      <c r="Z60" s="246"/>
      <c r="AA60" s="513"/>
      <c r="AB60" s="919">
        <v>1</v>
      </c>
      <c r="AC60" s="897"/>
      <c r="AD60" s="918"/>
      <c r="AE60" s="896">
        <v>3</v>
      </c>
      <c r="AF60" s="897"/>
      <c r="AG60" s="918"/>
      <c r="AH60" s="896">
        <v>1</v>
      </c>
      <c r="AI60" s="897"/>
      <c r="AJ60" s="922"/>
      <c r="AK60" s="330">
        <f>SUM(AK50:AZ53)</f>
        <v>680205</v>
      </c>
      <c r="AL60" s="619"/>
      <c r="AM60" s="619"/>
      <c r="AN60" s="619"/>
      <c r="AO60" s="619"/>
      <c r="AP60" s="619"/>
      <c r="AQ60" s="619"/>
      <c r="AR60" s="619"/>
      <c r="AS60" s="1602"/>
      <c r="AT60" s="1602"/>
      <c r="AU60" s="1602"/>
      <c r="AV60" s="1602"/>
      <c r="AW60" s="1602"/>
      <c r="AX60" s="1602"/>
      <c r="AY60" s="1602"/>
      <c r="AZ60" s="1602"/>
      <c r="BA60" s="330">
        <f>SUM(BA50:BP53)</f>
        <v>272521</v>
      </c>
      <c r="BB60" s="619"/>
      <c r="BC60" s="619"/>
      <c r="BD60" s="619"/>
      <c r="BE60" s="619"/>
      <c r="BF60" s="619"/>
      <c r="BG60" s="619"/>
      <c r="BH60" s="619"/>
      <c r="BI60" s="1602"/>
      <c r="BJ60" s="1602"/>
      <c r="BK60" s="1602"/>
      <c r="BL60" s="1602"/>
      <c r="BM60" s="1602"/>
      <c r="BN60" s="1602"/>
      <c r="BO60" s="1602"/>
      <c r="BP60" s="1602"/>
      <c r="BQ60" s="330">
        <f>SUM(BQ50:CF53)</f>
        <v>57649</v>
      </c>
      <c r="BR60" s="619"/>
      <c r="BS60" s="619"/>
      <c r="BT60" s="619"/>
      <c r="BU60" s="619"/>
      <c r="BV60" s="619"/>
      <c r="BW60" s="619"/>
      <c r="BX60" s="619"/>
      <c r="BY60" s="1602"/>
      <c r="BZ60" s="1602"/>
      <c r="CA60" s="1602"/>
      <c r="CB60" s="1602"/>
      <c r="CC60" s="1602"/>
      <c r="CD60" s="1602"/>
      <c r="CE60" s="1602"/>
      <c r="CF60" s="1602"/>
      <c r="CG60" s="330">
        <f>SUM(AK60:CF60)</f>
        <v>1010375</v>
      </c>
      <c r="CH60" s="619"/>
      <c r="CI60" s="619"/>
      <c r="CJ60" s="619"/>
      <c r="CK60" s="619"/>
      <c r="CL60" s="619"/>
      <c r="CM60" s="619"/>
      <c r="CN60" s="619"/>
      <c r="CO60" s="619"/>
      <c r="CP60" s="619"/>
      <c r="CQ60" s="1592"/>
      <c r="CR60" s="1592"/>
      <c r="CS60" s="1592"/>
      <c r="CT60" s="1592"/>
      <c r="CU60" s="1592"/>
      <c r="CV60" s="1592"/>
      <c r="CW60" s="1592"/>
      <c r="CX60" s="1592"/>
      <c r="CY60" s="1592"/>
      <c r="CZ60" s="1593"/>
      <c r="DA60" s="16"/>
      <c r="DF60" s="16"/>
    </row>
    <row r="61" spans="1:110" ht="15" customHeight="1">
      <c r="A61" s="1537"/>
      <c r="B61" s="1549"/>
      <c r="C61" s="1549"/>
      <c r="D61" s="1549"/>
      <c r="E61" s="1549"/>
      <c r="F61" s="1539"/>
      <c r="G61" s="245" t="s">
        <v>9</v>
      </c>
      <c r="H61" s="246"/>
      <c r="I61" s="246"/>
      <c r="J61" s="246"/>
      <c r="K61" s="246"/>
      <c r="L61" s="246"/>
      <c r="M61" s="246"/>
      <c r="N61" s="246"/>
      <c r="O61" s="246"/>
      <c r="P61" s="246"/>
      <c r="Q61" s="246"/>
      <c r="R61" s="246"/>
      <c r="S61" s="246"/>
      <c r="T61" s="246"/>
      <c r="U61" s="246"/>
      <c r="V61" s="246"/>
      <c r="W61" s="246"/>
      <c r="X61" s="246"/>
      <c r="Y61" s="246"/>
      <c r="Z61" s="246"/>
      <c r="AA61" s="513"/>
      <c r="AB61" s="919">
        <v>1</v>
      </c>
      <c r="AC61" s="897"/>
      <c r="AD61" s="918"/>
      <c r="AE61" s="896">
        <v>4</v>
      </c>
      <c r="AF61" s="897"/>
      <c r="AG61" s="918"/>
      <c r="AH61" s="896">
        <v>1</v>
      </c>
      <c r="AI61" s="897"/>
      <c r="AJ61" s="922"/>
      <c r="AK61" s="330">
        <f>AK54</f>
        <v>35377</v>
      </c>
      <c r="AL61" s="619"/>
      <c r="AM61" s="619"/>
      <c r="AN61" s="619"/>
      <c r="AO61" s="619"/>
      <c r="AP61" s="619"/>
      <c r="AQ61" s="619"/>
      <c r="AR61" s="619"/>
      <c r="AS61" s="1602"/>
      <c r="AT61" s="1602"/>
      <c r="AU61" s="1602"/>
      <c r="AV61" s="1602"/>
      <c r="AW61" s="1602"/>
      <c r="AX61" s="1602"/>
      <c r="AY61" s="1602"/>
      <c r="AZ61" s="1602"/>
      <c r="BA61" s="330">
        <f>BA54</f>
        <v>93731</v>
      </c>
      <c r="BB61" s="619"/>
      <c r="BC61" s="619"/>
      <c r="BD61" s="619"/>
      <c r="BE61" s="619"/>
      <c r="BF61" s="619"/>
      <c r="BG61" s="619"/>
      <c r="BH61" s="619"/>
      <c r="BI61" s="1602"/>
      <c r="BJ61" s="1602"/>
      <c r="BK61" s="1602"/>
      <c r="BL61" s="1602"/>
      <c r="BM61" s="1602"/>
      <c r="BN61" s="1602"/>
      <c r="BO61" s="1602"/>
      <c r="BP61" s="1602"/>
      <c r="BQ61" s="330">
        <f>BQ54</f>
        <v>0</v>
      </c>
      <c r="BR61" s="619"/>
      <c r="BS61" s="619"/>
      <c r="BT61" s="619"/>
      <c r="BU61" s="619"/>
      <c r="BV61" s="619"/>
      <c r="BW61" s="619"/>
      <c r="BX61" s="619"/>
      <c r="BY61" s="1602"/>
      <c r="BZ61" s="1602"/>
      <c r="CA61" s="1602"/>
      <c r="CB61" s="1602"/>
      <c r="CC61" s="1602"/>
      <c r="CD61" s="1602"/>
      <c r="CE61" s="1602"/>
      <c r="CF61" s="1602"/>
      <c r="CG61" s="330">
        <f>SUM(AK61:CF61)</f>
        <v>129108</v>
      </c>
      <c r="CH61" s="619"/>
      <c r="CI61" s="619"/>
      <c r="CJ61" s="619"/>
      <c r="CK61" s="619"/>
      <c r="CL61" s="619"/>
      <c r="CM61" s="619"/>
      <c r="CN61" s="619"/>
      <c r="CO61" s="619"/>
      <c r="CP61" s="619"/>
      <c r="CQ61" s="1592"/>
      <c r="CR61" s="1592"/>
      <c r="CS61" s="1592"/>
      <c r="CT61" s="1592"/>
      <c r="CU61" s="1592"/>
      <c r="CV61" s="1592"/>
      <c r="CW61" s="1592"/>
      <c r="CX61" s="1592"/>
      <c r="CY61" s="1592"/>
      <c r="CZ61" s="1593"/>
      <c r="DA61" s="16"/>
      <c r="DF61" s="16"/>
    </row>
    <row r="62" spans="1:110" ht="15" customHeight="1" thickBot="1">
      <c r="A62" s="559"/>
      <c r="B62" s="553"/>
      <c r="C62" s="553"/>
      <c r="D62" s="553"/>
      <c r="E62" s="553"/>
      <c r="F62" s="560"/>
      <c r="G62" s="245" t="s">
        <v>10</v>
      </c>
      <c r="H62" s="246"/>
      <c r="I62" s="246"/>
      <c r="J62" s="246"/>
      <c r="K62" s="246"/>
      <c r="L62" s="246"/>
      <c r="M62" s="246"/>
      <c r="N62" s="246"/>
      <c r="O62" s="246"/>
      <c r="P62" s="246"/>
      <c r="Q62" s="246"/>
      <c r="R62" s="246"/>
      <c r="S62" s="246"/>
      <c r="T62" s="246"/>
      <c r="U62" s="246"/>
      <c r="V62" s="246"/>
      <c r="W62" s="246"/>
      <c r="X62" s="246"/>
      <c r="Y62" s="246"/>
      <c r="Z62" s="246"/>
      <c r="AA62" s="513"/>
      <c r="AB62" s="923">
        <v>1</v>
      </c>
      <c r="AC62" s="924"/>
      <c r="AD62" s="925"/>
      <c r="AE62" s="926">
        <v>5</v>
      </c>
      <c r="AF62" s="924"/>
      <c r="AG62" s="925"/>
      <c r="AH62" s="926">
        <v>1</v>
      </c>
      <c r="AI62" s="924"/>
      <c r="AJ62" s="927"/>
      <c r="AK62" s="321">
        <f>AK55</f>
        <v>329473</v>
      </c>
      <c r="AL62" s="626"/>
      <c r="AM62" s="626"/>
      <c r="AN62" s="626"/>
      <c r="AO62" s="626"/>
      <c r="AP62" s="626"/>
      <c r="AQ62" s="626"/>
      <c r="AR62" s="626"/>
      <c r="AS62" s="1603"/>
      <c r="AT62" s="1603"/>
      <c r="AU62" s="1603"/>
      <c r="AV62" s="1603"/>
      <c r="AW62" s="1603"/>
      <c r="AX62" s="1603"/>
      <c r="AY62" s="1603"/>
      <c r="AZ62" s="1603"/>
      <c r="BA62" s="321">
        <f>BA55</f>
        <v>10397</v>
      </c>
      <c r="BB62" s="626"/>
      <c r="BC62" s="626"/>
      <c r="BD62" s="626"/>
      <c r="BE62" s="626"/>
      <c r="BF62" s="626"/>
      <c r="BG62" s="626"/>
      <c r="BH62" s="626"/>
      <c r="BI62" s="1603"/>
      <c r="BJ62" s="1603"/>
      <c r="BK62" s="1603"/>
      <c r="BL62" s="1603"/>
      <c r="BM62" s="1603"/>
      <c r="BN62" s="1603"/>
      <c r="BO62" s="1603"/>
      <c r="BP62" s="1603"/>
      <c r="BQ62" s="321">
        <f>BQ55</f>
        <v>0</v>
      </c>
      <c r="BR62" s="626"/>
      <c r="BS62" s="626"/>
      <c r="BT62" s="626"/>
      <c r="BU62" s="626"/>
      <c r="BV62" s="626"/>
      <c r="BW62" s="626"/>
      <c r="BX62" s="626"/>
      <c r="BY62" s="1603"/>
      <c r="BZ62" s="1603"/>
      <c r="CA62" s="1603"/>
      <c r="CB62" s="1603"/>
      <c r="CC62" s="1603"/>
      <c r="CD62" s="1603"/>
      <c r="CE62" s="1603"/>
      <c r="CF62" s="1603"/>
      <c r="CG62" s="321">
        <f>SUM(AK62:CF62)</f>
        <v>339870</v>
      </c>
      <c r="CH62" s="626"/>
      <c r="CI62" s="626"/>
      <c r="CJ62" s="626"/>
      <c r="CK62" s="626"/>
      <c r="CL62" s="626"/>
      <c r="CM62" s="626"/>
      <c r="CN62" s="626"/>
      <c r="CO62" s="626"/>
      <c r="CP62" s="626"/>
      <c r="CQ62" s="1598"/>
      <c r="CR62" s="1598"/>
      <c r="CS62" s="1598"/>
      <c r="CT62" s="1598"/>
      <c r="CU62" s="1598"/>
      <c r="CV62" s="1598"/>
      <c r="CW62" s="1598"/>
      <c r="CX62" s="1598"/>
      <c r="CY62" s="1598"/>
      <c r="CZ62" s="1599"/>
      <c r="DA62" s="16"/>
      <c r="DF62" s="16"/>
    </row>
    <row r="63" spans="1:110" ht="12.75" customHeight="1" thickBot="1">
      <c r="M63" s="16"/>
      <c r="R63" s="16"/>
      <c r="U63" s="17"/>
      <c r="V63" s="17"/>
      <c r="W63" s="17"/>
      <c r="AB63" s="149"/>
      <c r="AC63" s="149"/>
      <c r="AD63" s="149"/>
      <c r="AE63" s="149"/>
      <c r="AF63" s="149"/>
      <c r="AG63" s="149"/>
      <c r="AH63" s="149"/>
      <c r="AI63" s="149"/>
      <c r="AJ63" s="149"/>
      <c r="BQ63" s="149"/>
      <c r="BR63" s="149"/>
      <c r="DA63" s="16"/>
      <c r="DF63" s="16"/>
    </row>
    <row r="64" spans="1:110" ht="15" customHeight="1">
      <c r="A64" s="433" t="s">
        <v>14</v>
      </c>
      <c r="B64" s="1535"/>
      <c r="C64" s="1535"/>
      <c r="D64" s="434" t="s">
        <v>717</v>
      </c>
      <c r="E64" s="1535"/>
      <c r="F64" s="1536"/>
      <c r="G64" s="245" t="s">
        <v>858</v>
      </c>
      <c r="H64" s="246"/>
      <c r="I64" s="246"/>
      <c r="J64" s="246"/>
      <c r="K64" s="246"/>
      <c r="L64" s="246"/>
      <c r="M64" s="246"/>
      <c r="N64" s="246"/>
      <c r="O64" s="246"/>
      <c r="P64" s="246"/>
      <c r="Q64" s="246"/>
      <c r="R64" s="246"/>
      <c r="S64" s="246"/>
      <c r="T64" s="246"/>
      <c r="U64" s="246"/>
      <c r="V64" s="246"/>
      <c r="W64" s="246"/>
      <c r="X64" s="246"/>
      <c r="Y64" s="246"/>
      <c r="Z64" s="246"/>
      <c r="AA64" s="513"/>
      <c r="AB64" s="921">
        <v>1</v>
      </c>
      <c r="AC64" s="903"/>
      <c r="AD64" s="904"/>
      <c r="AE64" s="902">
        <v>6</v>
      </c>
      <c r="AF64" s="903"/>
      <c r="AG64" s="904"/>
      <c r="AH64" s="902">
        <v>1</v>
      </c>
      <c r="AI64" s="903"/>
      <c r="AJ64" s="920"/>
      <c r="AK64" s="1447">
        <v>2683151</v>
      </c>
      <c r="AL64" s="605"/>
      <c r="AM64" s="605"/>
      <c r="AN64" s="605"/>
      <c r="AO64" s="605"/>
      <c r="AP64" s="605"/>
      <c r="AQ64" s="605"/>
      <c r="AR64" s="605"/>
      <c r="AS64" s="1604"/>
      <c r="AT64" s="1604"/>
      <c r="AU64" s="1604"/>
      <c r="AV64" s="1604"/>
      <c r="AW64" s="1604"/>
      <c r="AX64" s="1604"/>
      <c r="AY64" s="1604"/>
      <c r="AZ64" s="1604"/>
      <c r="BA64" s="1505">
        <v>750082</v>
      </c>
      <c r="BB64" s="1578"/>
      <c r="BC64" s="1578"/>
      <c r="BD64" s="1578"/>
      <c r="BE64" s="1578"/>
      <c r="BF64" s="1578"/>
      <c r="BG64" s="1578"/>
      <c r="BH64" s="1578"/>
      <c r="BI64" s="1578"/>
      <c r="BJ64" s="1578"/>
      <c r="BK64" s="1578"/>
      <c r="BL64" s="1578"/>
      <c r="BM64" s="1578"/>
      <c r="BN64" s="1578"/>
      <c r="BO64" s="1578"/>
      <c r="BP64" s="1579"/>
      <c r="BQ64" s="1505">
        <v>146932</v>
      </c>
      <c r="BR64" s="1605"/>
      <c r="BS64" s="1605"/>
      <c r="BT64" s="1605"/>
      <c r="BU64" s="1605"/>
      <c r="BV64" s="1605"/>
      <c r="BW64" s="1605"/>
      <c r="BX64" s="1605"/>
      <c r="BY64" s="1605"/>
      <c r="BZ64" s="1605"/>
      <c r="CA64" s="1605"/>
      <c r="CB64" s="1605"/>
      <c r="CC64" s="1605"/>
      <c r="CD64" s="1605"/>
      <c r="CE64" s="1605"/>
      <c r="CF64" s="1606"/>
      <c r="CG64" s="347">
        <f>SUM(AK64:CF64)</f>
        <v>3580165</v>
      </c>
      <c r="CH64" s="605"/>
      <c r="CI64" s="605"/>
      <c r="CJ64" s="605"/>
      <c r="CK64" s="605"/>
      <c r="CL64" s="605"/>
      <c r="CM64" s="605"/>
      <c r="CN64" s="605"/>
      <c r="CO64" s="605"/>
      <c r="CP64" s="605"/>
      <c r="CQ64" s="1600"/>
      <c r="CR64" s="1600"/>
      <c r="CS64" s="1600"/>
      <c r="CT64" s="1600"/>
      <c r="CU64" s="1600"/>
      <c r="CV64" s="1600"/>
      <c r="CW64" s="1600"/>
      <c r="CX64" s="1600"/>
      <c r="CY64" s="1600"/>
      <c r="CZ64" s="1601"/>
      <c r="DA64" s="16"/>
      <c r="DF64" s="16"/>
    </row>
    <row r="65" spans="1:135" ht="15" customHeight="1">
      <c r="A65" s="548"/>
      <c r="B65" s="1549"/>
      <c r="C65" s="1549"/>
      <c r="D65" s="551"/>
      <c r="E65" s="1549"/>
      <c r="F65" s="1539"/>
      <c r="G65" s="505" t="s">
        <v>317</v>
      </c>
      <c r="H65" s="506"/>
      <c r="I65" s="506"/>
      <c r="J65" s="506"/>
      <c r="K65" s="506"/>
      <c r="L65" s="506"/>
      <c r="M65" s="506"/>
      <c r="N65" s="506"/>
      <c r="O65" s="506"/>
      <c r="P65" s="506"/>
      <c r="Q65" s="506"/>
      <c r="R65" s="506"/>
      <c r="S65" s="506"/>
      <c r="T65" s="506"/>
      <c r="U65" s="506"/>
      <c r="V65" s="506"/>
      <c r="W65" s="506"/>
      <c r="X65" s="506"/>
      <c r="Y65" s="506"/>
      <c r="Z65" s="506"/>
      <c r="AA65" s="507"/>
      <c r="AB65" s="919">
        <v>1</v>
      </c>
      <c r="AC65" s="897"/>
      <c r="AD65" s="918"/>
      <c r="AE65" s="896">
        <v>7</v>
      </c>
      <c r="AF65" s="897"/>
      <c r="AG65" s="918"/>
      <c r="AH65" s="896">
        <v>1</v>
      </c>
      <c r="AI65" s="897"/>
      <c r="AJ65" s="922"/>
      <c r="AK65" s="1448">
        <v>35377</v>
      </c>
      <c r="AL65" s="619"/>
      <c r="AM65" s="619"/>
      <c r="AN65" s="619"/>
      <c r="AO65" s="619"/>
      <c r="AP65" s="619"/>
      <c r="AQ65" s="619"/>
      <c r="AR65" s="619"/>
      <c r="AS65" s="1602"/>
      <c r="AT65" s="1602"/>
      <c r="AU65" s="1602"/>
      <c r="AV65" s="1602"/>
      <c r="AW65" s="1602"/>
      <c r="AX65" s="1602"/>
      <c r="AY65" s="1602"/>
      <c r="AZ65" s="1602"/>
      <c r="BA65" s="1518">
        <v>93731</v>
      </c>
      <c r="BB65" s="1583"/>
      <c r="BC65" s="1583"/>
      <c r="BD65" s="1583"/>
      <c r="BE65" s="1583"/>
      <c r="BF65" s="1583"/>
      <c r="BG65" s="1583"/>
      <c r="BH65" s="1583"/>
      <c r="BI65" s="1583"/>
      <c r="BJ65" s="1583"/>
      <c r="BK65" s="1583"/>
      <c r="BL65" s="1583"/>
      <c r="BM65" s="1583"/>
      <c r="BN65" s="1583"/>
      <c r="BO65" s="1583"/>
      <c r="BP65" s="1584"/>
      <c r="BQ65" s="1518"/>
      <c r="BR65" s="1607"/>
      <c r="BS65" s="1607"/>
      <c r="BT65" s="1607"/>
      <c r="BU65" s="1607"/>
      <c r="BV65" s="1607"/>
      <c r="BW65" s="1607"/>
      <c r="BX65" s="1607"/>
      <c r="BY65" s="1607"/>
      <c r="BZ65" s="1607"/>
      <c r="CA65" s="1607"/>
      <c r="CB65" s="1607"/>
      <c r="CC65" s="1607"/>
      <c r="CD65" s="1607"/>
      <c r="CE65" s="1607"/>
      <c r="CF65" s="1608"/>
      <c r="CG65" s="330">
        <f>SUM(AK65:CF65)</f>
        <v>129108</v>
      </c>
      <c r="CH65" s="619"/>
      <c r="CI65" s="619"/>
      <c r="CJ65" s="619"/>
      <c r="CK65" s="619"/>
      <c r="CL65" s="619"/>
      <c r="CM65" s="619"/>
      <c r="CN65" s="619"/>
      <c r="CO65" s="619"/>
      <c r="CP65" s="619"/>
      <c r="CQ65" s="1592"/>
      <c r="CR65" s="1592"/>
      <c r="CS65" s="1592"/>
      <c r="CT65" s="1592"/>
      <c r="CU65" s="1592"/>
      <c r="CV65" s="1592"/>
      <c r="CW65" s="1592"/>
      <c r="CX65" s="1592"/>
      <c r="CY65" s="1592"/>
      <c r="CZ65" s="1593"/>
      <c r="DA65" s="16"/>
      <c r="DF65" s="16"/>
    </row>
    <row r="66" spans="1:135" ht="15" customHeight="1">
      <c r="A66" s="1537"/>
      <c r="B66" s="1549"/>
      <c r="C66" s="1549"/>
      <c r="D66" s="1538"/>
      <c r="E66" s="1538"/>
      <c r="F66" s="1539"/>
      <c r="G66" s="731" t="s">
        <v>333</v>
      </c>
      <c r="H66" s="732"/>
      <c r="I66" s="732"/>
      <c r="J66" s="732"/>
      <c r="K66" s="732"/>
      <c r="L66" s="732"/>
      <c r="M66" s="732"/>
      <c r="N66" s="732"/>
      <c r="O66" s="732"/>
      <c r="P66" s="732"/>
      <c r="Q66" s="732"/>
      <c r="R66" s="732"/>
      <c r="S66" s="732"/>
      <c r="T66" s="732"/>
      <c r="U66" s="732"/>
      <c r="V66" s="732"/>
      <c r="W66" s="732"/>
      <c r="X66" s="732"/>
      <c r="Y66" s="732"/>
      <c r="Z66" s="732"/>
      <c r="AA66" s="732"/>
      <c r="AB66" s="919">
        <v>1</v>
      </c>
      <c r="AC66" s="897"/>
      <c r="AD66" s="918"/>
      <c r="AE66" s="896">
        <v>8</v>
      </c>
      <c r="AF66" s="897"/>
      <c r="AG66" s="918"/>
      <c r="AH66" s="896">
        <v>1</v>
      </c>
      <c r="AI66" s="897"/>
      <c r="AJ66" s="922"/>
      <c r="AK66" s="1448">
        <v>329473</v>
      </c>
      <c r="AL66" s="619"/>
      <c r="AM66" s="619"/>
      <c r="AN66" s="619"/>
      <c r="AO66" s="619"/>
      <c r="AP66" s="619"/>
      <c r="AQ66" s="619"/>
      <c r="AR66" s="619"/>
      <c r="AS66" s="1602"/>
      <c r="AT66" s="1602"/>
      <c r="AU66" s="1602"/>
      <c r="AV66" s="1602"/>
      <c r="AW66" s="1602"/>
      <c r="AX66" s="1602"/>
      <c r="AY66" s="1602"/>
      <c r="AZ66" s="1602"/>
      <c r="BA66" s="1518">
        <v>10397</v>
      </c>
      <c r="BB66" s="1583"/>
      <c r="BC66" s="1583"/>
      <c r="BD66" s="1583"/>
      <c r="BE66" s="1583"/>
      <c r="BF66" s="1583"/>
      <c r="BG66" s="1583"/>
      <c r="BH66" s="1583"/>
      <c r="BI66" s="1583"/>
      <c r="BJ66" s="1583"/>
      <c r="BK66" s="1583"/>
      <c r="BL66" s="1583"/>
      <c r="BM66" s="1583"/>
      <c r="BN66" s="1583"/>
      <c r="BO66" s="1583"/>
      <c r="BP66" s="1584"/>
      <c r="BQ66" s="1518"/>
      <c r="BR66" s="1607"/>
      <c r="BS66" s="1607"/>
      <c r="BT66" s="1607"/>
      <c r="BU66" s="1607"/>
      <c r="BV66" s="1607"/>
      <c r="BW66" s="1607"/>
      <c r="BX66" s="1607"/>
      <c r="BY66" s="1607"/>
      <c r="BZ66" s="1607"/>
      <c r="CA66" s="1607"/>
      <c r="CB66" s="1607"/>
      <c r="CC66" s="1607"/>
      <c r="CD66" s="1607"/>
      <c r="CE66" s="1607"/>
      <c r="CF66" s="1608"/>
      <c r="CG66" s="330">
        <f>SUM(AK66:CF66)</f>
        <v>339870</v>
      </c>
      <c r="CH66" s="619"/>
      <c r="CI66" s="619"/>
      <c r="CJ66" s="619"/>
      <c r="CK66" s="619"/>
      <c r="CL66" s="619"/>
      <c r="CM66" s="619"/>
      <c r="CN66" s="619"/>
      <c r="CO66" s="619"/>
      <c r="CP66" s="619"/>
      <c r="CQ66" s="1592"/>
      <c r="CR66" s="1592"/>
      <c r="CS66" s="1592"/>
      <c r="CT66" s="1592"/>
      <c r="CU66" s="1592"/>
      <c r="CV66" s="1592"/>
      <c r="CW66" s="1592"/>
      <c r="CX66" s="1592"/>
      <c r="CY66" s="1592"/>
      <c r="CZ66" s="1593"/>
      <c r="DA66" s="16"/>
      <c r="DF66" s="16"/>
    </row>
    <row r="67" spans="1:135" s="17" customFormat="1" ht="15" customHeight="1" thickBot="1">
      <c r="A67" s="436"/>
      <c r="B67" s="1541"/>
      <c r="C67" s="1541"/>
      <c r="D67" s="553"/>
      <c r="E67" s="553"/>
      <c r="F67" s="560"/>
      <c r="G67" s="245" t="s">
        <v>378</v>
      </c>
      <c r="H67" s="1477"/>
      <c r="I67" s="1477"/>
      <c r="J67" s="1477"/>
      <c r="K67" s="1477"/>
      <c r="L67" s="1477"/>
      <c r="M67" s="1477"/>
      <c r="N67" s="1477"/>
      <c r="O67" s="1477"/>
      <c r="P67" s="1477"/>
      <c r="Q67" s="1477"/>
      <c r="R67" s="1477"/>
      <c r="S67" s="1477"/>
      <c r="T67" s="1477"/>
      <c r="U67" s="1477"/>
      <c r="V67" s="1477"/>
      <c r="W67" s="1477"/>
      <c r="X67" s="1477"/>
      <c r="Y67" s="1477"/>
      <c r="Z67" s="1477"/>
      <c r="AA67" s="1543"/>
      <c r="AB67" s="923">
        <v>1</v>
      </c>
      <c r="AC67" s="924"/>
      <c r="AD67" s="925"/>
      <c r="AE67" s="926">
        <v>9</v>
      </c>
      <c r="AF67" s="924"/>
      <c r="AG67" s="925"/>
      <c r="AH67" s="926">
        <v>1</v>
      </c>
      <c r="AI67" s="924"/>
      <c r="AJ67" s="927"/>
      <c r="AK67" s="484">
        <f>SUM(AK64:AZ66)</f>
        <v>3048001</v>
      </c>
      <c r="AL67" s="654"/>
      <c r="AM67" s="654"/>
      <c r="AN67" s="654"/>
      <c r="AO67" s="654"/>
      <c r="AP67" s="654"/>
      <c r="AQ67" s="654"/>
      <c r="AR67" s="654"/>
      <c r="AS67" s="1594"/>
      <c r="AT67" s="1594"/>
      <c r="AU67" s="1594"/>
      <c r="AV67" s="1594"/>
      <c r="AW67" s="1594"/>
      <c r="AX67" s="1594"/>
      <c r="AY67" s="1594"/>
      <c r="AZ67" s="1595"/>
      <c r="BA67" s="484">
        <f>SUM(BA64:BP66)</f>
        <v>854210</v>
      </c>
      <c r="BB67" s="654"/>
      <c r="BC67" s="654"/>
      <c r="BD67" s="654"/>
      <c r="BE67" s="654"/>
      <c r="BF67" s="654"/>
      <c r="BG67" s="654"/>
      <c r="BH67" s="654"/>
      <c r="BI67" s="1594"/>
      <c r="BJ67" s="1594"/>
      <c r="BK67" s="1594"/>
      <c r="BL67" s="1594"/>
      <c r="BM67" s="1594"/>
      <c r="BN67" s="1594"/>
      <c r="BO67" s="1594"/>
      <c r="BP67" s="1595"/>
      <c r="BQ67" s="484">
        <f>SUM(BQ64:CF66)</f>
        <v>146932</v>
      </c>
      <c r="BR67" s="654"/>
      <c r="BS67" s="654"/>
      <c r="BT67" s="654"/>
      <c r="BU67" s="654"/>
      <c r="BV67" s="654"/>
      <c r="BW67" s="654"/>
      <c r="BX67" s="654"/>
      <c r="BY67" s="1594"/>
      <c r="BZ67" s="1594"/>
      <c r="CA67" s="1594"/>
      <c r="CB67" s="1594"/>
      <c r="CC67" s="1594"/>
      <c r="CD67" s="1594"/>
      <c r="CE67" s="1594"/>
      <c r="CF67" s="1595"/>
      <c r="CG67" s="321">
        <f>SUM(AK67:CF67)</f>
        <v>4049143</v>
      </c>
      <c r="CH67" s="626"/>
      <c r="CI67" s="626"/>
      <c r="CJ67" s="626"/>
      <c r="CK67" s="626"/>
      <c r="CL67" s="626"/>
      <c r="CM67" s="626"/>
      <c r="CN67" s="626"/>
      <c r="CO67" s="626"/>
      <c r="CP67" s="626"/>
      <c r="CQ67" s="1598"/>
      <c r="CR67" s="1598"/>
      <c r="CS67" s="1598"/>
      <c r="CT67" s="1598"/>
      <c r="CU67" s="1598"/>
      <c r="CV67" s="1598"/>
      <c r="CW67" s="1598"/>
      <c r="CX67" s="1598"/>
      <c r="CY67" s="1598"/>
      <c r="CZ67" s="1599"/>
    </row>
    <row r="68" spans="1:135" s="17" customFormat="1" ht="15" customHeight="1">
      <c r="A68" s="36"/>
      <c r="B68" s="1544"/>
      <c r="C68" s="1544"/>
      <c r="D68" s="40"/>
      <c r="E68" s="40"/>
      <c r="F68" s="40"/>
      <c r="G68" s="137"/>
      <c r="H68" s="1545"/>
      <c r="I68" s="1545"/>
      <c r="J68" s="1545"/>
      <c r="K68" s="1545"/>
      <c r="L68" s="1545"/>
      <c r="M68" s="1545"/>
      <c r="N68" s="1545"/>
      <c r="O68" s="1545"/>
      <c r="P68" s="1545"/>
      <c r="Q68" s="1545"/>
      <c r="R68" s="1545"/>
      <c r="S68" s="1545"/>
      <c r="T68" s="1545"/>
      <c r="U68" s="1545"/>
      <c r="V68" s="1545"/>
      <c r="W68" s="1545"/>
      <c r="X68" s="1545"/>
      <c r="Y68" s="1545"/>
      <c r="Z68" s="1545"/>
      <c r="AA68" s="1545"/>
      <c r="AB68" s="105"/>
      <c r="AC68" s="105"/>
      <c r="AD68" s="105"/>
      <c r="AE68" s="105"/>
      <c r="AF68" s="148"/>
      <c r="AG68" s="148"/>
      <c r="AH68" s="148"/>
      <c r="AI68" s="148"/>
      <c r="AJ68" s="148"/>
      <c r="AK68" s="143"/>
      <c r="AL68" s="144"/>
      <c r="AM68" s="144"/>
      <c r="AN68" s="144"/>
      <c r="AO68" s="144"/>
      <c r="AP68" s="144"/>
      <c r="AQ68" s="144"/>
      <c r="AR68" s="144"/>
      <c r="AS68" s="41"/>
      <c r="AT68" s="41"/>
      <c r="AU68" s="41"/>
      <c r="AV68" s="41"/>
      <c r="AW68" s="41"/>
      <c r="AX68" s="41"/>
      <c r="AY68" s="41"/>
      <c r="AZ68" s="41"/>
      <c r="BA68" s="143"/>
      <c r="BB68" s="144"/>
      <c r="BC68" s="144"/>
      <c r="BD68" s="144"/>
      <c r="BE68" s="144"/>
      <c r="BF68" s="144"/>
      <c r="BG68" s="144"/>
      <c r="BH68" s="144"/>
      <c r="BI68" s="41"/>
      <c r="BJ68" s="41"/>
      <c r="BK68" s="41"/>
      <c r="BL68" s="41"/>
      <c r="BM68" s="41"/>
      <c r="BN68" s="41"/>
      <c r="BO68" s="41"/>
      <c r="BP68" s="41"/>
      <c r="BQ68" s="143"/>
      <c r="BR68" s="144"/>
      <c r="BS68" s="144"/>
      <c r="BT68" s="144"/>
      <c r="BU68" s="144"/>
      <c r="BV68" s="144"/>
      <c r="BW68" s="144"/>
      <c r="BX68" s="144"/>
      <c r="BY68" s="41"/>
      <c r="BZ68" s="41"/>
      <c r="CA68" s="41"/>
      <c r="CB68" s="41"/>
      <c r="CC68" s="41"/>
      <c r="CD68" s="41"/>
      <c r="CE68" s="41"/>
      <c r="CF68" s="41"/>
      <c r="CG68" s="143"/>
      <c r="CH68" s="144"/>
      <c r="CI68" s="144"/>
      <c r="CJ68" s="144"/>
      <c r="CK68" s="144"/>
      <c r="CL68" s="144"/>
      <c r="CM68" s="144"/>
      <c r="CN68" s="144"/>
      <c r="CO68" s="144"/>
      <c r="CP68" s="144"/>
      <c r="CQ68" s="1609"/>
      <c r="CR68" s="1609"/>
      <c r="CS68" s="1609"/>
      <c r="CT68" s="1609"/>
      <c r="CU68" s="1609"/>
      <c r="CV68" s="1609"/>
      <c r="CW68" s="1609"/>
      <c r="CX68" s="1609"/>
      <c r="CY68" s="1609"/>
      <c r="CZ68" s="1609"/>
    </row>
    <row r="69" spans="1:135" ht="12.75" customHeight="1">
      <c r="A69" s="915"/>
      <c r="B69" s="915"/>
      <c r="C69" s="915"/>
      <c r="D69" s="915"/>
      <c r="E69" s="915"/>
      <c r="F69" s="915"/>
      <c r="G69" s="916"/>
      <c r="H69" s="917" t="s">
        <v>62</v>
      </c>
      <c r="I69" s="933"/>
      <c r="J69" s="933"/>
      <c r="K69" s="933"/>
      <c r="L69" s="933"/>
      <c r="M69" s="933"/>
      <c r="N69" s="933"/>
      <c r="O69" s="933"/>
      <c r="P69" s="933"/>
      <c r="Q69" s="933"/>
      <c r="R69" s="933"/>
      <c r="S69" s="933"/>
      <c r="T69" s="933"/>
      <c r="U69" s="933"/>
      <c r="V69" s="933"/>
      <c r="W69" s="933"/>
      <c r="X69" s="933"/>
      <c r="Y69" s="934"/>
      <c r="Z69" s="909" t="s">
        <v>517</v>
      </c>
      <c r="AA69" s="1570"/>
      <c r="AB69" s="1570"/>
      <c r="AC69" s="1570"/>
      <c r="AD69" s="1570"/>
      <c r="AE69" s="1571"/>
      <c r="AF69" s="739" t="str">
        <f>"第57表　課税標準額段階別"&amp; LEFT(表00!AA1,6) &amp; "分所得割額等に関する調（つづき）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課税標準額段階別平成29年度分所得割額等に関する調（つづき）
第11表関係　(3)課税標準額に関する調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69" s="739"/>
      <c r="AH69" s="739"/>
      <c r="AI69" s="739"/>
      <c r="AJ69" s="739"/>
      <c r="AK69" s="739"/>
      <c r="AL69" s="739"/>
      <c r="AM69" s="739"/>
      <c r="AN69" s="739"/>
      <c r="AO69" s="739"/>
      <c r="AP69" s="739"/>
      <c r="AQ69" s="739"/>
      <c r="AR69" s="739"/>
      <c r="AS69" s="739"/>
      <c r="AT69" s="739"/>
      <c r="AU69" s="739"/>
      <c r="AV69" s="739"/>
      <c r="AW69" s="739"/>
      <c r="AX69" s="739"/>
      <c r="AY69" s="739"/>
      <c r="AZ69" s="739"/>
      <c r="BA69" s="739"/>
      <c r="BB69" s="739"/>
      <c r="BC69" s="739"/>
      <c r="BD69" s="739"/>
      <c r="BE69" s="739"/>
      <c r="BF69" s="739"/>
      <c r="BG69" s="739"/>
      <c r="BH69" s="739"/>
      <c r="BI69" s="739"/>
      <c r="BJ69" s="739"/>
      <c r="BK69" s="739"/>
      <c r="BL69" s="739"/>
      <c r="BM69" s="739"/>
      <c r="BN69" s="739"/>
      <c r="BO69" s="739"/>
      <c r="BP69" s="739"/>
      <c r="BQ69" s="739"/>
      <c r="BR69" s="739"/>
      <c r="BS69" s="739"/>
      <c r="BT69" s="739"/>
      <c r="BU69" s="739"/>
      <c r="BV69" s="739"/>
      <c r="BW69" s="739"/>
      <c r="BX69" s="739"/>
      <c r="BY69" s="739"/>
      <c r="BZ69" s="739"/>
      <c r="CA69" s="739"/>
      <c r="CB69" s="739"/>
      <c r="CC69" s="739"/>
      <c r="CD69" s="739"/>
      <c r="CE69" s="739"/>
      <c r="CF69" s="739"/>
      <c r="CG69" s="739"/>
      <c r="CH69" s="739"/>
      <c r="CI69" s="739"/>
      <c r="CJ69" s="739"/>
      <c r="CK69" s="739"/>
      <c r="CL69" s="739"/>
      <c r="CM69" s="739"/>
      <c r="CN69" s="739"/>
      <c r="CO69" s="739"/>
      <c r="CP69" s="739"/>
      <c r="CQ69" s="739"/>
      <c r="CR69" s="739"/>
      <c r="CS69" s="739"/>
      <c r="CT69" s="739"/>
      <c r="CU69" s="739"/>
      <c r="CV69" s="739"/>
      <c r="CW69" s="739"/>
      <c r="CX69" s="739"/>
      <c r="CY69" s="894" t="s">
        <v>608</v>
      </c>
      <c r="CZ69" s="894"/>
      <c r="DA69" s="894"/>
      <c r="DB69" s="894"/>
      <c r="DC69" s="894"/>
      <c r="DD69" s="894"/>
      <c r="DE69" s="894"/>
      <c r="DF69" s="894"/>
      <c r="DG69" s="894"/>
      <c r="DH69" s="894"/>
      <c r="DI69" s="894"/>
      <c r="DJ69" s="894"/>
      <c r="DK69" s="290" t="str">
        <f>IF(DK1="","",DK1)</f>
        <v>長崎県</v>
      </c>
      <c r="DL69" s="290"/>
      <c r="DM69" s="290"/>
      <c r="DN69" s="290"/>
      <c r="DO69" s="290"/>
      <c r="DP69" s="290"/>
      <c r="DQ69" s="290"/>
      <c r="DR69" s="290"/>
      <c r="DS69" s="290"/>
      <c r="DT69" s="290"/>
      <c r="DU69" s="290"/>
      <c r="DV69" s="290"/>
      <c r="DW69" s="290"/>
      <c r="DX69" s="290"/>
      <c r="DY69" s="290"/>
      <c r="DZ69" s="290"/>
      <c r="EA69" s="290"/>
      <c r="EB69" s="290"/>
      <c r="EC69" s="290"/>
      <c r="ED69" s="290"/>
      <c r="EE69" s="290"/>
    </row>
    <row r="70" spans="1:135" ht="12.75" customHeight="1" thickBot="1">
      <c r="A70" s="915"/>
      <c r="B70" s="915"/>
      <c r="C70" s="915"/>
      <c r="D70" s="915"/>
      <c r="E70" s="915"/>
      <c r="F70" s="915"/>
      <c r="G70" s="916"/>
      <c r="H70" s="935"/>
      <c r="I70" s="936"/>
      <c r="J70" s="936"/>
      <c r="K70" s="936"/>
      <c r="L70" s="936"/>
      <c r="M70" s="936"/>
      <c r="N70" s="936"/>
      <c r="O70" s="936"/>
      <c r="P70" s="936"/>
      <c r="Q70" s="936"/>
      <c r="R70" s="936"/>
      <c r="S70" s="936"/>
      <c r="T70" s="936"/>
      <c r="U70" s="936"/>
      <c r="V70" s="936"/>
      <c r="W70" s="936"/>
      <c r="X70" s="936"/>
      <c r="Y70" s="937"/>
      <c r="Z70" s="1572"/>
      <c r="AA70" s="1573"/>
      <c r="AB70" s="1573"/>
      <c r="AC70" s="1573"/>
      <c r="AD70" s="1573"/>
      <c r="AE70" s="1574"/>
      <c r="AF70" s="739"/>
      <c r="AG70" s="739"/>
      <c r="AH70" s="739"/>
      <c r="AI70" s="739"/>
      <c r="AJ70" s="739"/>
      <c r="AK70" s="739"/>
      <c r="AL70" s="739"/>
      <c r="AM70" s="739"/>
      <c r="AN70" s="739"/>
      <c r="AO70" s="739"/>
      <c r="AP70" s="739"/>
      <c r="AQ70" s="739"/>
      <c r="AR70" s="739"/>
      <c r="AS70" s="739"/>
      <c r="AT70" s="739"/>
      <c r="AU70" s="739"/>
      <c r="AV70" s="739"/>
      <c r="AW70" s="739"/>
      <c r="AX70" s="739"/>
      <c r="AY70" s="739"/>
      <c r="AZ70" s="739"/>
      <c r="BA70" s="739"/>
      <c r="BB70" s="739"/>
      <c r="BC70" s="739"/>
      <c r="BD70" s="739"/>
      <c r="BE70" s="739"/>
      <c r="BF70" s="739"/>
      <c r="BG70" s="739"/>
      <c r="BH70" s="739"/>
      <c r="BI70" s="739"/>
      <c r="BJ70" s="739"/>
      <c r="BK70" s="739"/>
      <c r="BL70" s="739"/>
      <c r="BM70" s="739"/>
      <c r="BN70" s="739"/>
      <c r="BO70" s="739"/>
      <c r="BP70" s="739"/>
      <c r="BQ70" s="739"/>
      <c r="BR70" s="739"/>
      <c r="BS70" s="739"/>
      <c r="BT70" s="739"/>
      <c r="BU70" s="739"/>
      <c r="BV70" s="739"/>
      <c r="BW70" s="739"/>
      <c r="BX70" s="739"/>
      <c r="BY70" s="739"/>
      <c r="BZ70" s="739"/>
      <c r="CA70" s="739"/>
      <c r="CB70" s="739"/>
      <c r="CC70" s="739"/>
      <c r="CD70" s="739"/>
      <c r="CE70" s="739"/>
      <c r="CF70" s="739"/>
      <c r="CG70" s="739"/>
      <c r="CH70" s="739"/>
      <c r="CI70" s="739"/>
      <c r="CJ70" s="739"/>
      <c r="CK70" s="739"/>
      <c r="CL70" s="739"/>
      <c r="CM70" s="739"/>
      <c r="CN70" s="739"/>
      <c r="CO70" s="739"/>
      <c r="CP70" s="739"/>
      <c r="CQ70" s="739"/>
      <c r="CR70" s="739"/>
      <c r="CS70" s="739"/>
      <c r="CT70" s="739"/>
      <c r="CU70" s="739"/>
      <c r="CV70" s="739"/>
      <c r="CW70" s="739"/>
      <c r="CX70" s="739"/>
      <c r="CY70" s="895"/>
      <c r="CZ70" s="895"/>
      <c r="DA70" s="895"/>
      <c r="DB70" s="895"/>
      <c r="DC70" s="895"/>
      <c r="DD70" s="895"/>
      <c r="DE70" s="895"/>
      <c r="DF70" s="895"/>
      <c r="DG70" s="895"/>
      <c r="DH70" s="895"/>
      <c r="DI70" s="895"/>
      <c r="DJ70" s="895"/>
      <c r="DK70" s="291"/>
      <c r="DL70" s="291"/>
      <c r="DM70" s="291"/>
      <c r="DN70" s="291"/>
      <c r="DO70" s="291"/>
      <c r="DP70" s="291"/>
      <c r="DQ70" s="291"/>
      <c r="DR70" s="291"/>
      <c r="DS70" s="291"/>
      <c r="DT70" s="291"/>
      <c r="DU70" s="291"/>
      <c r="DV70" s="291"/>
      <c r="DW70" s="291"/>
      <c r="DX70" s="291"/>
      <c r="DY70" s="291"/>
      <c r="DZ70" s="291"/>
      <c r="EA70" s="291"/>
      <c r="EB70" s="291"/>
      <c r="EC70" s="291"/>
      <c r="ED70" s="291"/>
      <c r="EE70" s="291"/>
    </row>
    <row r="71" spans="1:135" ht="25.5" customHeight="1" thickBot="1">
      <c r="A71" s="938"/>
      <c r="B71" s="567"/>
      <c r="C71" s="567"/>
      <c r="D71" s="567"/>
      <c r="E71" s="567"/>
      <c r="F71" s="567"/>
      <c r="G71" s="568"/>
      <c r="H71" s="910">
        <f>IF(H3="","",H3)</f>
        <v>4</v>
      </c>
      <c r="I71" s="913"/>
      <c r="J71" s="914"/>
      <c r="K71" s="910">
        <f>IF(K3="","",K3)</f>
        <v>2</v>
      </c>
      <c r="L71" s="913"/>
      <c r="M71" s="914"/>
      <c r="N71" s="910">
        <f>IF(N3="","",N3)</f>
        <v>2</v>
      </c>
      <c r="O71" s="913"/>
      <c r="P71" s="914"/>
      <c r="Q71" s="910">
        <f>IF(Q3="","",Q3)</f>
        <v>0</v>
      </c>
      <c r="R71" s="913"/>
      <c r="S71" s="914"/>
      <c r="T71" s="910">
        <f>IF(T3="","",T3)</f>
        <v>2</v>
      </c>
      <c r="U71" s="913"/>
      <c r="V71" s="914"/>
      <c r="W71" s="910">
        <f>IF(W3="","",W3)</f>
        <v>9</v>
      </c>
      <c r="X71" s="913"/>
      <c r="Y71" s="914"/>
      <c r="Z71" s="911">
        <v>5</v>
      </c>
      <c r="AA71" s="276"/>
      <c r="AB71" s="277"/>
      <c r="AC71" s="910">
        <v>7</v>
      </c>
      <c r="AD71" s="279"/>
      <c r="AE71" s="280"/>
      <c r="AF71" s="739"/>
      <c r="AG71" s="739"/>
      <c r="AH71" s="739"/>
      <c r="AI71" s="739"/>
      <c r="AJ71" s="739"/>
      <c r="AK71" s="739"/>
      <c r="AL71" s="739"/>
      <c r="AM71" s="739"/>
      <c r="AN71" s="739"/>
      <c r="AO71" s="739"/>
      <c r="AP71" s="739"/>
      <c r="AQ71" s="739"/>
      <c r="AR71" s="739"/>
      <c r="AS71" s="739"/>
      <c r="AT71" s="739"/>
      <c r="AU71" s="739"/>
      <c r="AV71" s="739"/>
      <c r="AW71" s="739"/>
      <c r="AX71" s="739"/>
      <c r="AY71" s="739"/>
      <c r="AZ71" s="739"/>
      <c r="BA71" s="739"/>
      <c r="BB71" s="739"/>
      <c r="BC71" s="739"/>
      <c r="BD71" s="739"/>
      <c r="BE71" s="739"/>
      <c r="BF71" s="739"/>
      <c r="BG71" s="739"/>
      <c r="BH71" s="739"/>
      <c r="BI71" s="739"/>
      <c r="BJ71" s="739"/>
      <c r="BK71" s="739"/>
      <c r="BL71" s="739"/>
      <c r="BM71" s="739"/>
      <c r="BN71" s="739"/>
      <c r="BO71" s="739"/>
      <c r="BP71" s="739"/>
      <c r="BQ71" s="739"/>
      <c r="BR71" s="739"/>
      <c r="BS71" s="739"/>
      <c r="BT71" s="739"/>
      <c r="BU71" s="739"/>
      <c r="BV71" s="739"/>
      <c r="BW71" s="739"/>
      <c r="BX71" s="739"/>
      <c r="BY71" s="739"/>
      <c r="BZ71" s="739"/>
      <c r="CA71" s="739"/>
      <c r="CB71" s="739"/>
      <c r="CC71" s="739"/>
      <c r="CD71" s="739"/>
      <c r="CE71" s="739"/>
      <c r="CF71" s="739"/>
      <c r="CG71" s="739"/>
      <c r="CH71" s="739"/>
      <c r="CI71" s="739"/>
      <c r="CJ71" s="739"/>
      <c r="CK71" s="739"/>
      <c r="CL71" s="739"/>
      <c r="CM71" s="739"/>
      <c r="CN71" s="739"/>
      <c r="CO71" s="739"/>
      <c r="CP71" s="739"/>
      <c r="CQ71" s="739"/>
      <c r="CR71" s="739"/>
      <c r="CS71" s="739"/>
      <c r="CT71" s="739"/>
      <c r="CU71" s="739"/>
      <c r="CV71" s="739"/>
      <c r="CW71" s="739"/>
      <c r="CX71" s="739"/>
      <c r="CY71" s="895" t="s">
        <v>515</v>
      </c>
      <c r="CZ71" s="895"/>
      <c r="DA71" s="895"/>
      <c r="DB71" s="895"/>
      <c r="DC71" s="895"/>
      <c r="DD71" s="895"/>
      <c r="DE71" s="895"/>
      <c r="DF71" s="895"/>
      <c r="DG71" s="895"/>
      <c r="DH71" s="895"/>
      <c r="DI71" s="895"/>
      <c r="DJ71" s="895"/>
      <c r="DK71" s="289" t="str">
        <f>IF(DK3="","",DK3)</f>
        <v>佐世保市</v>
      </c>
      <c r="DL71" s="289"/>
      <c r="DM71" s="289"/>
      <c r="DN71" s="289"/>
      <c r="DO71" s="289"/>
      <c r="DP71" s="289"/>
      <c r="DQ71" s="289"/>
      <c r="DR71" s="289"/>
      <c r="DS71" s="289"/>
      <c r="DT71" s="289"/>
      <c r="DU71" s="289"/>
      <c r="DV71" s="289"/>
      <c r="DW71" s="289"/>
      <c r="DX71" s="289"/>
      <c r="DY71" s="289"/>
      <c r="DZ71" s="289"/>
      <c r="EA71" s="289"/>
      <c r="EB71" s="289"/>
      <c r="EC71" s="289"/>
      <c r="ED71" s="289"/>
      <c r="EE71" s="289"/>
    </row>
    <row r="72" spans="1:135" ht="13.5" customHeight="1">
      <c r="M72" s="16"/>
      <c r="R72" s="16"/>
      <c r="AF72" s="739"/>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c r="BE72" s="739"/>
      <c r="BF72" s="739"/>
      <c r="BG72" s="739"/>
      <c r="BH72" s="739"/>
      <c r="BI72" s="739"/>
      <c r="BJ72" s="739"/>
      <c r="BK72" s="739"/>
      <c r="BL72" s="739"/>
      <c r="BM72" s="739"/>
      <c r="BN72" s="739"/>
      <c r="BO72" s="739"/>
      <c r="BP72" s="739"/>
      <c r="BQ72" s="739"/>
      <c r="BR72" s="739"/>
      <c r="BS72" s="739"/>
      <c r="BT72" s="739"/>
      <c r="BU72" s="739"/>
      <c r="BV72" s="739"/>
      <c r="BW72" s="739"/>
      <c r="BX72" s="739"/>
      <c r="BY72" s="739"/>
      <c r="BZ72" s="739"/>
      <c r="CA72" s="739"/>
      <c r="CB72" s="739"/>
      <c r="CC72" s="739"/>
      <c r="CD72" s="739"/>
      <c r="CE72" s="739"/>
      <c r="CF72" s="739"/>
      <c r="CG72" s="739"/>
      <c r="CH72" s="739"/>
      <c r="CI72" s="739"/>
      <c r="CJ72" s="739"/>
      <c r="CK72" s="739"/>
      <c r="CL72" s="739"/>
      <c r="CM72" s="739"/>
      <c r="CN72" s="739"/>
      <c r="CO72" s="739"/>
      <c r="CP72" s="739"/>
      <c r="CQ72" s="739"/>
      <c r="CR72" s="739"/>
      <c r="CS72" s="739"/>
      <c r="CT72" s="739"/>
      <c r="CU72" s="739"/>
      <c r="CV72" s="739"/>
      <c r="CW72" s="739"/>
      <c r="CX72" s="739"/>
    </row>
    <row r="73" spans="1:135" ht="13.5" customHeight="1">
      <c r="M73" s="16"/>
      <c r="R73" s="16"/>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DA73" s="16"/>
      <c r="DF73" s="16"/>
    </row>
    <row r="74" spans="1:135" ht="13.5" customHeight="1">
      <c r="AK74" s="271" t="s">
        <v>178</v>
      </c>
      <c r="AL74" s="271"/>
      <c r="AM74" s="271"/>
      <c r="AN74" s="271"/>
      <c r="AO74" s="271"/>
      <c r="AP74" s="271"/>
      <c r="AQ74" s="271"/>
      <c r="AR74" s="271"/>
      <c r="AS74" s="271"/>
      <c r="AT74" s="271"/>
      <c r="AU74" s="271" t="s">
        <v>179</v>
      </c>
      <c r="AV74" s="271"/>
      <c r="AW74" s="271"/>
      <c r="AX74" s="271"/>
      <c r="AY74" s="271"/>
      <c r="AZ74" s="271"/>
      <c r="BA74" s="271"/>
      <c r="BB74" s="271"/>
      <c r="BC74" s="271"/>
      <c r="BD74" s="271"/>
      <c r="BE74" s="271" t="s">
        <v>180</v>
      </c>
      <c r="BF74" s="271"/>
      <c r="BG74" s="271"/>
      <c r="BH74" s="271"/>
      <c r="BI74" s="271"/>
      <c r="BJ74" s="271"/>
      <c r="BK74" s="271"/>
      <c r="BL74" s="271"/>
      <c r="BM74" s="271"/>
      <c r="BN74" s="271"/>
      <c r="BO74" s="271" t="s">
        <v>181</v>
      </c>
      <c r="BP74" s="271"/>
      <c r="BQ74" s="271"/>
      <c r="BR74" s="271"/>
      <c r="BS74" s="271"/>
      <c r="BT74" s="271"/>
      <c r="BU74" s="271"/>
      <c r="BV74" s="271"/>
      <c r="BW74" s="271"/>
      <c r="BX74" s="271"/>
      <c r="BY74" s="271"/>
      <c r="BZ74" s="271" t="s">
        <v>182</v>
      </c>
      <c r="CA74" s="271"/>
      <c r="CB74" s="271"/>
      <c r="CC74" s="271"/>
      <c r="CD74" s="271"/>
      <c r="CE74" s="271"/>
      <c r="CF74" s="271"/>
      <c r="CG74" s="271"/>
      <c r="CH74" s="271"/>
      <c r="CI74" s="271"/>
      <c r="CJ74" s="271"/>
      <c r="CK74" s="271" t="s">
        <v>183</v>
      </c>
      <c r="CL74" s="271"/>
      <c r="CM74" s="271"/>
      <c r="CN74" s="271"/>
      <c r="CO74" s="271"/>
      <c r="CP74" s="271"/>
      <c r="CQ74" s="271"/>
      <c r="CR74" s="271"/>
      <c r="CS74" s="271"/>
      <c r="CT74" s="271"/>
      <c r="CU74" s="271"/>
      <c r="CV74" s="271" t="s">
        <v>184</v>
      </c>
      <c r="CW74" s="271"/>
      <c r="CX74" s="271"/>
      <c r="CY74" s="271"/>
      <c r="CZ74" s="271"/>
      <c r="DA74" s="271"/>
      <c r="DB74" s="271"/>
      <c r="DC74" s="271"/>
      <c r="DD74" s="271"/>
      <c r="DE74" s="271"/>
      <c r="DF74" s="271"/>
      <c r="DG74" s="805" t="s">
        <v>577</v>
      </c>
      <c r="DH74" s="805"/>
      <c r="DI74" s="805"/>
      <c r="DJ74" s="805"/>
      <c r="DK74" s="805"/>
      <c r="DL74" s="805"/>
      <c r="DM74" s="805"/>
      <c r="DN74" s="805"/>
      <c r="DO74" s="805"/>
      <c r="DP74" s="805"/>
      <c r="DQ74" s="805"/>
      <c r="DR74" s="805"/>
      <c r="DS74" s="112"/>
      <c r="DT74" s="112"/>
      <c r="DU74" s="112"/>
      <c r="DV74" s="112"/>
      <c r="DW74" s="112"/>
      <c r="DX74" s="112"/>
      <c r="DY74" s="112"/>
      <c r="DZ74" s="112"/>
      <c r="EA74" s="112"/>
      <c r="EB74" s="112"/>
      <c r="EC74" s="112"/>
    </row>
    <row r="75" spans="1:135" ht="15" customHeight="1">
      <c r="A75" s="522" t="s">
        <v>133</v>
      </c>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4"/>
      <c r="AB75" s="200" t="s">
        <v>171</v>
      </c>
      <c r="AC75" s="1456"/>
      <c r="AD75" s="1456"/>
      <c r="AE75" s="1456"/>
      <c r="AF75" s="1456"/>
      <c r="AG75" s="1456"/>
      <c r="AH75" s="1456"/>
      <c r="AI75" s="1456"/>
      <c r="AJ75" s="1457"/>
      <c r="AK75" s="961" t="s">
        <v>61</v>
      </c>
      <c r="AL75" s="1610"/>
      <c r="AM75" s="1610"/>
      <c r="AN75" s="1610"/>
      <c r="AO75" s="1610"/>
      <c r="AP75" s="1610"/>
      <c r="AQ75" s="1610"/>
      <c r="AR75" s="1610"/>
      <c r="AS75" s="1610"/>
      <c r="AT75" s="1610"/>
      <c r="AU75" s="1610"/>
      <c r="AV75" s="1610"/>
      <c r="AW75" s="1610"/>
      <c r="AX75" s="1610"/>
      <c r="AY75" s="1610"/>
      <c r="AZ75" s="1610"/>
      <c r="BA75" s="1610"/>
      <c r="BB75" s="1610"/>
      <c r="BC75" s="1610"/>
      <c r="BD75" s="1610"/>
      <c r="BE75" s="1610"/>
      <c r="BF75" s="1610"/>
      <c r="BG75" s="1610"/>
      <c r="BH75" s="1610"/>
      <c r="BI75" s="1585"/>
      <c r="BJ75" s="1585"/>
      <c r="BK75" s="1585"/>
      <c r="BL75" s="1585"/>
      <c r="BM75" s="1585"/>
      <c r="BN75" s="1611"/>
      <c r="BO75" s="962" t="s">
        <v>919</v>
      </c>
      <c r="BP75" s="963"/>
      <c r="BQ75" s="963"/>
      <c r="BR75" s="963"/>
      <c r="BS75" s="963"/>
      <c r="BT75" s="963"/>
      <c r="BU75" s="963"/>
      <c r="BV75" s="963"/>
      <c r="BW75" s="963"/>
      <c r="BX75" s="963"/>
      <c r="BY75" s="964"/>
      <c r="BZ75" s="962" t="s">
        <v>920</v>
      </c>
      <c r="CA75" s="963"/>
      <c r="CB75" s="963"/>
      <c r="CC75" s="963"/>
      <c r="CD75" s="963"/>
      <c r="CE75" s="963"/>
      <c r="CF75" s="963"/>
      <c r="CG75" s="963"/>
      <c r="CH75" s="963"/>
      <c r="CI75" s="963"/>
      <c r="CJ75" s="964"/>
      <c r="CK75" s="295" t="s">
        <v>921</v>
      </c>
      <c r="CL75" s="296"/>
      <c r="CM75" s="296"/>
      <c r="CN75" s="296"/>
      <c r="CO75" s="296"/>
      <c r="CP75" s="296"/>
      <c r="CQ75" s="296"/>
      <c r="CR75" s="296"/>
      <c r="CS75" s="296"/>
      <c r="CT75" s="296"/>
      <c r="CU75" s="296"/>
      <c r="CV75" s="295" t="s">
        <v>288</v>
      </c>
      <c r="CW75" s="296"/>
      <c r="CX75" s="296"/>
      <c r="CY75" s="296"/>
      <c r="CZ75" s="296"/>
      <c r="DA75" s="296"/>
      <c r="DB75" s="296"/>
      <c r="DC75" s="296"/>
      <c r="DD75" s="296"/>
      <c r="DE75" s="296"/>
      <c r="DF75" s="297"/>
      <c r="DG75" s="171" t="s">
        <v>641</v>
      </c>
      <c r="DH75" s="172"/>
      <c r="DI75" s="172"/>
      <c r="DJ75" s="172"/>
      <c r="DK75" s="172"/>
      <c r="DL75" s="172"/>
      <c r="DM75" s="172"/>
      <c r="DN75" s="172"/>
      <c r="DO75" s="172"/>
      <c r="DP75" s="172"/>
      <c r="DQ75" s="172"/>
      <c r="DR75" s="196"/>
    </row>
    <row r="76" spans="1:135" ht="10.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1458"/>
      <c r="AC76" s="1503"/>
      <c r="AD76" s="1503"/>
      <c r="AE76" s="1503"/>
      <c r="AF76" s="1503"/>
      <c r="AG76" s="1503"/>
      <c r="AH76" s="1503"/>
      <c r="AI76" s="1503"/>
      <c r="AJ76" s="1460"/>
      <c r="AK76" s="200" t="s">
        <v>448</v>
      </c>
      <c r="AL76" s="201"/>
      <c r="AM76" s="201"/>
      <c r="AN76" s="201"/>
      <c r="AO76" s="201"/>
      <c r="AP76" s="201"/>
      <c r="AQ76" s="201"/>
      <c r="AR76" s="201"/>
      <c r="AS76" s="201"/>
      <c r="AT76" s="202"/>
      <c r="AU76" s="295" t="s">
        <v>449</v>
      </c>
      <c r="AV76" s="296"/>
      <c r="AW76" s="296"/>
      <c r="AX76" s="296"/>
      <c r="AY76" s="296"/>
      <c r="AZ76" s="296"/>
      <c r="BA76" s="296"/>
      <c r="BB76" s="296"/>
      <c r="BC76" s="296"/>
      <c r="BD76" s="297"/>
      <c r="BE76" s="200" t="s">
        <v>712</v>
      </c>
      <c r="BF76" s="201"/>
      <c r="BG76" s="201"/>
      <c r="BH76" s="201"/>
      <c r="BI76" s="201"/>
      <c r="BJ76" s="201"/>
      <c r="BK76" s="201"/>
      <c r="BL76" s="201"/>
      <c r="BM76" s="201"/>
      <c r="BN76" s="202"/>
      <c r="BO76" s="315"/>
      <c r="BP76" s="316"/>
      <c r="BQ76" s="316"/>
      <c r="BR76" s="316"/>
      <c r="BS76" s="316"/>
      <c r="BT76" s="316"/>
      <c r="BU76" s="316"/>
      <c r="BV76" s="316"/>
      <c r="BW76" s="316"/>
      <c r="BX76" s="316"/>
      <c r="BY76" s="317"/>
      <c r="BZ76" s="315"/>
      <c r="CA76" s="316"/>
      <c r="CB76" s="316"/>
      <c r="CC76" s="316"/>
      <c r="CD76" s="316"/>
      <c r="CE76" s="316"/>
      <c r="CF76" s="316"/>
      <c r="CG76" s="316"/>
      <c r="CH76" s="316"/>
      <c r="CI76" s="316"/>
      <c r="CJ76" s="317"/>
      <c r="CK76" s="234"/>
      <c r="CL76" s="235"/>
      <c r="CM76" s="235"/>
      <c r="CN76" s="235"/>
      <c r="CO76" s="235"/>
      <c r="CP76" s="235"/>
      <c r="CQ76" s="235"/>
      <c r="CR76" s="235"/>
      <c r="CS76" s="235"/>
      <c r="CT76" s="235"/>
      <c r="CU76" s="235"/>
      <c r="CV76" s="234"/>
      <c r="CW76" s="235"/>
      <c r="CX76" s="235"/>
      <c r="CY76" s="235"/>
      <c r="CZ76" s="235"/>
      <c r="DA76" s="235"/>
      <c r="DB76" s="235"/>
      <c r="DC76" s="235"/>
      <c r="DD76" s="235"/>
      <c r="DE76" s="235"/>
      <c r="DF76" s="236"/>
      <c r="DG76" s="965"/>
      <c r="DH76" s="179"/>
      <c r="DI76" s="179"/>
      <c r="DJ76" s="179"/>
      <c r="DK76" s="179"/>
      <c r="DL76" s="179"/>
      <c r="DM76" s="179"/>
      <c r="DN76" s="179"/>
      <c r="DO76" s="179"/>
      <c r="DP76" s="179"/>
      <c r="DQ76" s="179"/>
      <c r="DR76" s="966"/>
    </row>
    <row r="77" spans="1:135"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1458"/>
      <c r="AC77" s="1503"/>
      <c r="AD77" s="1503"/>
      <c r="AE77" s="1503"/>
      <c r="AF77" s="1503"/>
      <c r="AG77" s="1503"/>
      <c r="AH77" s="1503"/>
      <c r="AI77" s="1503"/>
      <c r="AJ77" s="1460"/>
      <c r="AK77" s="219"/>
      <c r="AL77" s="220"/>
      <c r="AM77" s="220"/>
      <c r="AN77" s="220"/>
      <c r="AO77" s="220"/>
      <c r="AP77" s="220"/>
      <c r="AQ77" s="220"/>
      <c r="AR77" s="220"/>
      <c r="AS77" s="220"/>
      <c r="AT77" s="221"/>
      <c r="AU77" s="234"/>
      <c r="AV77" s="235"/>
      <c r="AW77" s="235"/>
      <c r="AX77" s="235"/>
      <c r="AY77" s="235"/>
      <c r="AZ77" s="235"/>
      <c r="BA77" s="235"/>
      <c r="BB77" s="235"/>
      <c r="BC77" s="235"/>
      <c r="BD77" s="236"/>
      <c r="BE77" s="219"/>
      <c r="BF77" s="220"/>
      <c r="BG77" s="220"/>
      <c r="BH77" s="220"/>
      <c r="BI77" s="220"/>
      <c r="BJ77" s="220"/>
      <c r="BK77" s="220"/>
      <c r="BL77" s="220"/>
      <c r="BM77" s="220"/>
      <c r="BN77" s="221"/>
      <c r="BO77" s="315"/>
      <c r="BP77" s="316"/>
      <c r="BQ77" s="316"/>
      <c r="BR77" s="316"/>
      <c r="BS77" s="316"/>
      <c r="BT77" s="316"/>
      <c r="BU77" s="316"/>
      <c r="BV77" s="316"/>
      <c r="BW77" s="316"/>
      <c r="BX77" s="316"/>
      <c r="BY77" s="317"/>
      <c r="BZ77" s="315"/>
      <c r="CA77" s="316"/>
      <c r="CB77" s="316"/>
      <c r="CC77" s="316"/>
      <c r="CD77" s="316"/>
      <c r="CE77" s="316"/>
      <c r="CF77" s="316"/>
      <c r="CG77" s="316"/>
      <c r="CH77" s="316"/>
      <c r="CI77" s="316"/>
      <c r="CJ77" s="317"/>
      <c r="CK77" s="234"/>
      <c r="CL77" s="235"/>
      <c r="CM77" s="235"/>
      <c r="CN77" s="235"/>
      <c r="CO77" s="235"/>
      <c r="CP77" s="235"/>
      <c r="CQ77" s="235"/>
      <c r="CR77" s="235"/>
      <c r="CS77" s="235"/>
      <c r="CT77" s="235"/>
      <c r="CU77" s="235"/>
      <c r="CV77" s="234"/>
      <c r="CW77" s="235"/>
      <c r="CX77" s="235"/>
      <c r="CY77" s="235"/>
      <c r="CZ77" s="235"/>
      <c r="DA77" s="235"/>
      <c r="DB77" s="235"/>
      <c r="DC77" s="235"/>
      <c r="DD77" s="235"/>
      <c r="DE77" s="235"/>
      <c r="DF77" s="236"/>
      <c r="DG77" s="965"/>
      <c r="DH77" s="179"/>
      <c r="DI77" s="179"/>
      <c r="DJ77" s="179"/>
      <c r="DK77" s="179"/>
      <c r="DL77" s="179"/>
      <c r="DM77" s="179"/>
      <c r="DN77" s="179"/>
      <c r="DO77" s="179"/>
      <c r="DP77" s="179"/>
      <c r="DQ77" s="179"/>
      <c r="DR77" s="966"/>
    </row>
    <row r="78" spans="1:135" ht="15" customHeight="1">
      <c r="A78" s="525"/>
      <c r="B78" s="526"/>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7"/>
      <c r="AB78" s="1458"/>
      <c r="AC78" s="1503"/>
      <c r="AD78" s="1503"/>
      <c r="AE78" s="1503"/>
      <c r="AF78" s="1503"/>
      <c r="AG78" s="1503"/>
      <c r="AH78" s="1503"/>
      <c r="AI78" s="1503"/>
      <c r="AJ78" s="1460"/>
      <c r="AK78" s="219"/>
      <c r="AL78" s="220"/>
      <c r="AM78" s="220"/>
      <c r="AN78" s="220"/>
      <c r="AO78" s="220"/>
      <c r="AP78" s="220"/>
      <c r="AQ78" s="220"/>
      <c r="AR78" s="220"/>
      <c r="AS78" s="220"/>
      <c r="AT78" s="221"/>
      <c r="AU78" s="234"/>
      <c r="AV78" s="235"/>
      <c r="AW78" s="235"/>
      <c r="AX78" s="235"/>
      <c r="AY78" s="235"/>
      <c r="AZ78" s="235"/>
      <c r="BA78" s="235"/>
      <c r="BB78" s="235"/>
      <c r="BC78" s="235"/>
      <c r="BD78" s="236"/>
      <c r="BE78" s="219"/>
      <c r="BF78" s="220"/>
      <c r="BG78" s="220"/>
      <c r="BH78" s="220"/>
      <c r="BI78" s="220"/>
      <c r="BJ78" s="220"/>
      <c r="BK78" s="220"/>
      <c r="BL78" s="220"/>
      <c r="BM78" s="220"/>
      <c r="BN78" s="221"/>
      <c r="BO78" s="315"/>
      <c r="BP78" s="316"/>
      <c r="BQ78" s="316"/>
      <c r="BR78" s="316"/>
      <c r="BS78" s="316"/>
      <c r="BT78" s="316"/>
      <c r="BU78" s="316"/>
      <c r="BV78" s="316"/>
      <c r="BW78" s="316"/>
      <c r="BX78" s="316"/>
      <c r="BY78" s="317"/>
      <c r="BZ78" s="315"/>
      <c r="CA78" s="316"/>
      <c r="CB78" s="316"/>
      <c r="CC78" s="316"/>
      <c r="CD78" s="316"/>
      <c r="CE78" s="316"/>
      <c r="CF78" s="316"/>
      <c r="CG78" s="316"/>
      <c r="CH78" s="316"/>
      <c r="CI78" s="316"/>
      <c r="CJ78" s="317"/>
      <c r="CK78" s="234"/>
      <c r="CL78" s="235"/>
      <c r="CM78" s="235"/>
      <c r="CN78" s="235"/>
      <c r="CO78" s="235"/>
      <c r="CP78" s="235"/>
      <c r="CQ78" s="235"/>
      <c r="CR78" s="235"/>
      <c r="CS78" s="235"/>
      <c r="CT78" s="235"/>
      <c r="CU78" s="235"/>
      <c r="CV78" s="234"/>
      <c r="CW78" s="235"/>
      <c r="CX78" s="235"/>
      <c r="CY78" s="235"/>
      <c r="CZ78" s="235"/>
      <c r="DA78" s="235"/>
      <c r="DB78" s="235"/>
      <c r="DC78" s="235"/>
      <c r="DD78" s="235"/>
      <c r="DE78" s="235"/>
      <c r="DF78" s="236"/>
      <c r="DG78" s="965"/>
      <c r="DH78" s="179"/>
      <c r="DI78" s="179"/>
      <c r="DJ78" s="179"/>
      <c r="DK78" s="179"/>
      <c r="DL78" s="179"/>
      <c r="DM78" s="179"/>
      <c r="DN78" s="179"/>
      <c r="DO78" s="179"/>
      <c r="DP78" s="179"/>
      <c r="DQ78" s="179"/>
      <c r="DR78" s="966"/>
    </row>
    <row r="79" spans="1:135" ht="15" customHeight="1">
      <c r="A79" s="525"/>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7"/>
      <c r="AB79" s="1458"/>
      <c r="AC79" s="1503"/>
      <c r="AD79" s="1503"/>
      <c r="AE79" s="1503"/>
      <c r="AF79" s="1503"/>
      <c r="AG79" s="1503"/>
      <c r="AH79" s="1503"/>
      <c r="AI79" s="1503"/>
      <c r="AJ79" s="1460"/>
      <c r="AK79" s="219"/>
      <c r="AL79" s="220"/>
      <c r="AM79" s="220"/>
      <c r="AN79" s="220"/>
      <c r="AO79" s="220"/>
      <c r="AP79" s="220"/>
      <c r="AQ79" s="220"/>
      <c r="AR79" s="220"/>
      <c r="AS79" s="220"/>
      <c r="AT79" s="221"/>
      <c r="AU79" s="234"/>
      <c r="AV79" s="235"/>
      <c r="AW79" s="235"/>
      <c r="AX79" s="235"/>
      <c r="AY79" s="235"/>
      <c r="AZ79" s="235"/>
      <c r="BA79" s="235"/>
      <c r="BB79" s="235"/>
      <c r="BC79" s="235"/>
      <c r="BD79" s="236"/>
      <c r="BE79" s="219"/>
      <c r="BF79" s="220"/>
      <c r="BG79" s="220"/>
      <c r="BH79" s="220"/>
      <c r="BI79" s="220"/>
      <c r="BJ79" s="220"/>
      <c r="BK79" s="220"/>
      <c r="BL79" s="220"/>
      <c r="BM79" s="220"/>
      <c r="BN79" s="221"/>
      <c r="BO79" s="315"/>
      <c r="BP79" s="316"/>
      <c r="BQ79" s="316"/>
      <c r="BR79" s="316"/>
      <c r="BS79" s="316"/>
      <c r="BT79" s="316"/>
      <c r="BU79" s="316"/>
      <c r="BV79" s="316"/>
      <c r="BW79" s="316"/>
      <c r="BX79" s="316"/>
      <c r="BY79" s="317"/>
      <c r="BZ79" s="315"/>
      <c r="CA79" s="316"/>
      <c r="CB79" s="316"/>
      <c r="CC79" s="316"/>
      <c r="CD79" s="316"/>
      <c r="CE79" s="316"/>
      <c r="CF79" s="316"/>
      <c r="CG79" s="316"/>
      <c r="CH79" s="316"/>
      <c r="CI79" s="316"/>
      <c r="CJ79" s="317"/>
      <c r="CK79" s="234"/>
      <c r="CL79" s="235"/>
      <c r="CM79" s="235"/>
      <c r="CN79" s="235"/>
      <c r="CO79" s="235"/>
      <c r="CP79" s="235"/>
      <c r="CQ79" s="235"/>
      <c r="CR79" s="235"/>
      <c r="CS79" s="235"/>
      <c r="CT79" s="235"/>
      <c r="CU79" s="235"/>
      <c r="CV79" s="234"/>
      <c r="CW79" s="235"/>
      <c r="CX79" s="235"/>
      <c r="CY79" s="235"/>
      <c r="CZ79" s="235"/>
      <c r="DA79" s="235"/>
      <c r="DB79" s="235"/>
      <c r="DC79" s="235"/>
      <c r="DD79" s="235"/>
      <c r="DE79" s="235"/>
      <c r="DF79" s="236"/>
      <c r="DG79" s="965"/>
      <c r="DH79" s="179"/>
      <c r="DI79" s="179"/>
      <c r="DJ79" s="179"/>
      <c r="DK79" s="179"/>
      <c r="DL79" s="179"/>
      <c r="DM79" s="179"/>
      <c r="DN79" s="179"/>
      <c r="DO79" s="179"/>
      <c r="DP79" s="179"/>
      <c r="DQ79" s="179"/>
      <c r="DR79" s="966"/>
    </row>
    <row r="80" spans="1:135" ht="15" customHeight="1" thickBot="1">
      <c r="A80" s="528"/>
      <c r="B80" s="529"/>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30"/>
      <c r="AB80" s="1458"/>
      <c r="AC80" s="1459"/>
      <c r="AD80" s="1459"/>
      <c r="AE80" s="1459"/>
      <c r="AF80" s="1459"/>
      <c r="AG80" s="1459"/>
      <c r="AH80" s="1459"/>
      <c r="AI80" s="1459"/>
      <c r="AJ80" s="1460"/>
      <c r="AK80" s="315" t="s">
        <v>272</v>
      </c>
      <c r="AL80" s="316"/>
      <c r="AM80" s="316"/>
      <c r="AN80" s="316"/>
      <c r="AO80" s="316"/>
      <c r="AP80" s="316"/>
      <c r="AQ80" s="316"/>
      <c r="AR80" s="316"/>
      <c r="AS80" s="316"/>
      <c r="AT80" s="317"/>
      <c r="AU80" s="315" t="s">
        <v>272</v>
      </c>
      <c r="AV80" s="316"/>
      <c r="AW80" s="316"/>
      <c r="AX80" s="316"/>
      <c r="AY80" s="316"/>
      <c r="AZ80" s="316"/>
      <c r="BA80" s="316"/>
      <c r="BB80" s="316"/>
      <c r="BC80" s="316"/>
      <c r="BD80" s="317"/>
      <c r="BE80" s="315" t="s">
        <v>272</v>
      </c>
      <c r="BF80" s="316"/>
      <c r="BG80" s="316"/>
      <c r="BH80" s="316"/>
      <c r="BI80" s="316"/>
      <c r="BJ80" s="316"/>
      <c r="BK80" s="316"/>
      <c r="BL80" s="316"/>
      <c r="BM80" s="316"/>
      <c r="BN80" s="317"/>
      <c r="BO80" s="315" t="s">
        <v>272</v>
      </c>
      <c r="BP80" s="316"/>
      <c r="BQ80" s="316"/>
      <c r="BR80" s="316"/>
      <c r="BS80" s="316"/>
      <c r="BT80" s="316"/>
      <c r="BU80" s="316"/>
      <c r="BV80" s="316"/>
      <c r="BW80" s="316"/>
      <c r="BX80" s="316"/>
      <c r="BY80" s="317"/>
      <c r="BZ80" s="315" t="s">
        <v>175</v>
      </c>
      <c r="CA80" s="316"/>
      <c r="CB80" s="316"/>
      <c r="CC80" s="316"/>
      <c r="CD80" s="316"/>
      <c r="CE80" s="316"/>
      <c r="CF80" s="316"/>
      <c r="CG80" s="316"/>
      <c r="CH80" s="316"/>
      <c r="CI80" s="316"/>
      <c r="CJ80" s="317"/>
      <c r="CK80" s="315" t="s">
        <v>272</v>
      </c>
      <c r="CL80" s="316"/>
      <c r="CM80" s="316"/>
      <c r="CN80" s="316"/>
      <c r="CO80" s="316"/>
      <c r="CP80" s="316"/>
      <c r="CQ80" s="316"/>
      <c r="CR80" s="316"/>
      <c r="CS80" s="316"/>
      <c r="CT80" s="316"/>
      <c r="CU80" s="316"/>
      <c r="CV80" s="315" t="s">
        <v>272</v>
      </c>
      <c r="CW80" s="316"/>
      <c r="CX80" s="316"/>
      <c r="CY80" s="316"/>
      <c r="CZ80" s="316"/>
      <c r="DA80" s="316"/>
      <c r="DB80" s="316"/>
      <c r="DC80" s="316"/>
      <c r="DD80" s="316"/>
      <c r="DE80" s="316"/>
      <c r="DF80" s="317"/>
      <c r="DG80" s="315" t="s">
        <v>272</v>
      </c>
      <c r="DH80" s="316"/>
      <c r="DI80" s="316"/>
      <c r="DJ80" s="316"/>
      <c r="DK80" s="316"/>
      <c r="DL80" s="316"/>
      <c r="DM80" s="316"/>
      <c r="DN80" s="316"/>
      <c r="DO80" s="316"/>
      <c r="DP80" s="316"/>
      <c r="DQ80" s="316"/>
      <c r="DR80" s="317"/>
    </row>
    <row r="81" spans="1:122" ht="25.5" customHeight="1">
      <c r="A81" s="433" t="s">
        <v>1</v>
      </c>
      <c r="B81" s="1535"/>
      <c r="C81" s="1535"/>
      <c r="D81" s="1535"/>
      <c r="E81" s="1535"/>
      <c r="F81" s="1536"/>
      <c r="G81" s="246" t="s">
        <v>2</v>
      </c>
      <c r="H81" s="246"/>
      <c r="I81" s="246"/>
      <c r="J81" s="246"/>
      <c r="K81" s="246"/>
      <c r="L81" s="246"/>
      <c r="M81" s="246"/>
      <c r="N81" s="246"/>
      <c r="O81" s="246"/>
      <c r="P81" s="246"/>
      <c r="Q81" s="246"/>
      <c r="R81" s="246"/>
      <c r="S81" s="246"/>
      <c r="T81" s="246"/>
      <c r="U81" s="246"/>
      <c r="V81" s="246"/>
      <c r="W81" s="246"/>
      <c r="X81" s="246"/>
      <c r="Y81" s="246"/>
      <c r="Z81" s="246"/>
      <c r="AA81" s="513"/>
      <c r="AB81" s="921">
        <v>0</v>
      </c>
      <c r="AC81" s="903"/>
      <c r="AD81" s="904"/>
      <c r="AE81" s="902">
        <v>1</v>
      </c>
      <c r="AF81" s="903"/>
      <c r="AG81" s="904"/>
      <c r="AH81" s="902">
        <v>2</v>
      </c>
      <c r="AI81" s="903"/>
      <c r="AJ81" s="903"/>
      <c r="AK81" s="1483">
        <v>2428</v>
      </c>
      <c r="AL81" s="658"/>
      <c r="AM81" s="658"/>
      <c r="AN81" s="658"/>
      <c r="AO81" s="658"/>
      <c r="AP81" s="658"/>
      <c r="AQ81" s="658"/>
      <c r="AR81" s="658"/>
      <c r="AS81" s="1612"/>
      <c r="AT81" s="1613"/>
      <c r="AU81" s="1483"/>
      <c r="AV81" s="658"/>
      <c r="AW81" s="658"/>
      <c r="AX81" s="658"/>
      <c r="AY81" s="658"/>
      <c r="AZ81" s="658"/>
      <c r="BA81" s="658"/>
      <c r="BB81" s="658"/>
      <c r="BC81" s="1612"/>
      <c r="BD81" s="1613"/>
      <c r="BE81" s="487">
        <f t="shared" ref="BE81:BE89" si="2">SUM(AK81:BD81)</f>
        <v>2428</v>
      </c>
      <c r="BF81" s="658"/>
      <c r="BG81" s="658"/>
      <c r="BH81" s="658"/>
      <c r="BI81" s="658"/>
      <c r="BJ81" s="658"/>
      <c r="BK81" s="658"/>
      <c r="BL81" s="658"/>
      <c r="BM81" s="1612"/>
      <c r="BN81" s="1613"/>
      <c r="BO81" s="1483">
        <v>1066902</v>
      </c>
      <c r="BP81" s="658"/>
      <c r="BQ81" s="658"/>
      <c r="BR81" s="658"/>
      <c r="BS81" s="658"/>
      <c r="BT81" s="658"/>
      <c r="BU81" s="658"/>
      <c r="BV81" s="658"/>
      <c r="BW81" s="658"/>
      <c r="BX81" s="658"/>
      <c r="BY81" s="659"/>
      <c r="BZ81" s="1483">
        <v>11289</v>
      </c>
      <c r="CA81" s="1484"/>
      <c r="CB81" s="1484"/>
      <c r="CC81" s="1484"/>
      <c r="CD81" s="1484"/>
      <c r="CE81" s="1484"/>
      <c r="CF81" s="1484"/>
      <c r="CG81" s="1484"/>
      <c r="CH81" s="1484"/>
      <c r="CI81" s="1484"/>
      <c r="CJ81" s="1485"/>
      <c r="CK81" s="1483">
        <v>561</v>
      </c>
      <c r="CL81" s="1484"/>
      <c r="CM81" s="1484"/>
      <c r="CN81" s="1484"/>
      <c r="CO81" s="1484"/>
      <c r="CP81" s="1484"/>
      <c r="CQ81" s="1484"/>
      <c r="CR81" s="1484"/>
      <c r="CS81" s="1484"/>
      <c r="CT81" s="1484"/>
      <c r="CU81" s="1485"/>
      <c r="CV81" s="1483">
        <v>7386</v>
      </c>
      <c r="CW81" s="1484"/>
      <c r="CX81" s="1484"/>
      <c r="CY81" s="1484"/>
      <c r="CZ81" s="1484"/>
      <c r="DA81" s="1484"/>
      <c r="DB81" s="1484"/>
      <c r="DC81" s="1484"/>
      <c r="DD81" s="1484"/>
      <c r="DE81" s="1484"/>
      <c r="DF81" s="1485"/>
      <c r="DG81" s="871">
        <f t="shared" ref="DG81:DG91" si="3">SUM(CD13,CS13,CG47,BE81:DF81)</f>
        <v>2557248</v>
      </c>
      <c r="DH81" s="872"/>
      <c r="DI81" s="872"/>
      <c r="DJ81" s="872"/>
      <c r="DK81" s="872"/>
      <c r="DL81" s="872"/>
      <c r="DM81" s="872"/>
      <c r="DN81" s="872"/>
      <c r="DO81" s="872"/>
      <c r="DP81" s="872"/>
      <c r="DQ81" s="1614"/>
      <c r="DR81" s="1615"/>
    </row>
    <row r="82" spans="1:122" ht="15" customHeight="1">
      <c r="A82" s="1537"/>
      <c r="B82" s="1549"/>
      <c r="C82" s="1549"/>
      <c r="D82" s="1549"/>
      <c r="E82" s="1549"/>
      <c r="F82" s="1539"/>
      <c r="G82" s="246" t="s">
        <v>3</v>
      </c>
      <c r="H82" s="246"/>
      <c r="I82" s="246"/>
      <c r="J82" s="246"/>
      <c r="K82" s="246"/>
      <c r="L82" s="246"/>
      <c r="M82" s="246"/>
      <c r="N82" s="246"/>
      <c r="O82" s="246"/>
      <c r="P82" s="246"/>
      <c r="Q82" s="246"/>
      <c r="R82" s="246"/>
      <c r="S82" s="246"/>
      <c r="T82" s="246"/>
      <c r="U82" s="246"/>
      <c r="V82" s="246"/>
      <c r="W82" s="246"/>
      <c r="X82" s="246"/>
      <c r="Y82" s="246"/>
      <c r="Z82" s="246"/>
      <c r="AA82" s="513"/>
      <c r="AB82" s="919">
        <v>0</v>
      </c>
      <c r="AC82" s="897"/>
      <c r="AD82" s="918"/>
      <c r="AE82" s="896">
        <v>2</v>
      </c>
      <c r="AF82" s="897"/>
      <c r="AG82" s="918"/>
      <c r="AH82" s="896">
        <v>2</v>
      </c>
      <c r="AI82" s="897"/>
      <c r="AJ82" s="897"/>
      <c r="AK82" s="1518">
        <v>2441</v>
      </c>
      <c r="AL82" s="1519"/>
      <c r="AM82" s="1519"/>
      <c r="AN82" s="1519"/>
      <c r="AO82" s="1519"/>
      <c r="AP82" s="1519"/>
      <c r="AQ82" s="1519"/>
      <c r="AR82" s="1519"/>
      <c r="AS82" s="1519"/>
      <c r="AT82" s="1520"/>
      <c r="AU82" s="1518"/>
      <c r="AV82" s="1616"/>
      <c r="AW82" s="1616"/>
      <c r="AX82" s="1616"/>
      <c r="AY82" s="1616"/>
      <c r="AZ82" s="1616"/>
      <c r="BA82" s="1616"/>
      <c r="BB82" s="1616"/>
      <c r="BC82" s="1616"/>
      <c r="BD82" s="1617"/>
      <c r="BE82" s="481">
        <f t="shared" si="2"/>
        <v>2441</v>
      </c>
      <c r="BF82" s="660"/>
      <c r="BG82" s="660"/>
      <c r="BH82" s="660"/>
      <c r="BI82" s="660"/>
      <c r="BJ82" s="660"/>
      <c r="BK82" s="660"/>
      <c r="BL82" s="660"/>
      <c r="BM82" s="1616"/>
      <c r="BN82" s="1617"/>
      <c r="BO82" s="1487">
        <v>2035</v>
      </c>
      <c r="BP82" s="660"/>
      <c r="BQ82" s="660"/>
      <c r="BR82" s="660"/>
      <c r="BS82" s="660"/>
      <c r="BT82" s="660"/>
      <c r="BU82" s="660"/>
      <c r="BV82" s="660"/>
      <c r="BW82" s="660"/>
      <c r="BX82" s="660"/>
      <c r="BY82" s="661"/>
      <c r="BZ82" s="1487">
        <v>23978</v>
      </c>
      <c r="CA82" s="660"/>
      <c r="CB82" s="660"/>
      <c r="CC82" s="660"/>
      <c r="CD82" s="660"/>
      <c r="CE82" s="660"/>
      <c r="CF82" s="660"/>
      <c r="CG82" s="660"/>
      <c r="CH82" s="660"/>
      <c r="CI82" s="660"/>
      <c r="CJ82" s="661"/>
      <c r="CK82" s="1487">
        <v>5510</v>
      </c>
      <c r="CL82" s="660"/>
      <c r="CM82" s="660"/>
      <c r="CN82" s="660"/>
      <c r="CO82" s="660"/>
      <c r="CP82" s="660"/>
      <c r="CQ82" s="660"/>
      <c r="CR82" s="660"/>
      <c r="CS82" s="660"/>
      <c r="CT82" s="660"/>
      <c r="CU82" s="661"/>
      <c r="CV82" s="1487">
        <v>2917</v>
      </c>
      <c r="CW82" s="660"/>
      <c r="CX82" s="660"/>
      <c r="CY82" s="660"/>
      <c r="CZ82" s="660"/>
      <c r="DA82" s="660"/>
      <c r="DB82" s="660"/>
      <c r="DC82" s="660"/>
      <c r="DD82" s="660"/>
      <c r="DE82" s="660"/>
      <c r="DF82" s="661"/>
      <c r="DG82" s="481">
        <f t="shared" si="3"/>
        <v>810484</v>
      </c>
      <c r="DH82" s="482"/>
      <c r="DI82" s="482"/>
      <c r="DJ82" s="482"/>
      <c r="DK82" s="482"/>
      <c r="DL82" s="482"/>
      <c r="DM82" s="482"/>
      <c r="DN82" s="482"/>
      <c r="DO82" s="482"/>
      <c r="DP82" s="482"/>
      <c r="DQ82" s="482"/>
      <c r="DR82" s="545"/>
    </row>
    <row r="83" spans="1:122" ht="15" customHeight="1">
      <c r="A83" s="1537"/>
      <c r="B83" s="1549"/>
      <c r="C83" s="1549"/>
      <c r="D83" s="1549"/>
      <c r="E83" s="1549"/>
      <c r="F83" s="1539"/>
      <c r="G83" s="246" t="s">
        <v>4</v>
      </c>
      <c r="H83" s="246"/>
      <c r="I83" s="246"/>
      <c r="J83" s="246"/>
      <c r="K83" s="246"/>
      <c r="L83" s="246"/>
      <c r="M83" s="246"/>
      <c r="N83" s="246"/>
      <c r="O83" s="246"/>
      <c r="P83" s="246"/>
      <c r="Q83" s="246"/>
      <c r="R83" s="246"/>
      <c r="S83" s="246"/>
      <c r="T83" s="246"/>
      <c r="U83" s="246"/>
      <c r="V83" s="246"/>
      <c r="W83" s="246"/>
      <c r="X83" s="246"/>
      <c r="Y83" s="246"/>
      <c r="Z83" s="246"/>
      <c r="AA83" s="513"/>
      <c r="AB83" s="919">
        <v>0</v>
      </c>
      <c r="AC83" s="897"/>
      <c r="AD83" s="918"/>
      <c r="AE83" s="896">
        <v>3</v>
      </c>
      <c r="AF83" s="897"/>
      <c r="AG83" s="918"/>
      <c r="AH83" s="896">
        <v>2</v>
      </c>
      <c r="AI83" s="897"/>
      <c r="AJ83" s="897"/>
      <c r="AK83" s="1518">
        <v>2626</v>
      </c>
      <c r="AL83" s="1616"/>
      <c r="AM83" s="1616"/>
      <c r="AN83" s="1616"/>
      <c r="AO83" s="1616"/>
      <c r="AP83" s="1616"/>
      <c r="AQ83" s="1616"/>
      <c r="AR83" s="1616"/>
      <c r="AS83" s="1616"/>
      <c r="AT83" s="1617"/>
      <c r="AU83" s="1518"/>
      <c r="AV83" s="1616"/>
      <c r="AW83" s="1616"/>
      <c r="AX83" s="1616"/>
      <c r="AY83" s="1616"/>
      <c r="AZ83" s="1616"/>
      <c r="BA83" s="1616"/>
      <c r="BB83" s="1616"/>
      <c r="BC83" s="1616"/>
      <c r="BD83" s="1617"/>
      <c r="BE83" s="481">
        <f t="shared" si="2"/>
        <v>2626</v>
      </c>
      <c r="BF83" s="660"/>
      <c r="BG83" s="660"/>
      <c r="BH83" s="660"/>
      <c r="BI83" s="660"/>
      <c r="BJ83" s="660"/>
      <c r="BK83" s="660"/>
      <c r="BL83" s="660"/>
      <c r="BM83" s="1616"/>
      <c r="BN83" s="1617"/>
      <c r="BO83" s="1487">
        <v>96105</v>
      </c>
      <c r="BP83" s="660"/>
      <c r="BQ83" s="660"/>
      <c r="BR83" s="660"/>
      <c r="BS83" s="660"/>
      <c r="BT83" s="660"/>
      <c r="BU83" s="660"/>
      <c r="BV83" s="660"/>
      <c r="BW83" s="660"/>
      <c r="BX83" s="660"/>
      <c r="BY83" s="661"/>
      <c r="BZ83" s="1487">
        <v>26025</v>
      </c>
      <c r="CA83" s="660"/>
      <c r="CB83" s="660"/>
      <c r="CC83" s="660"/>
      <c r="CD83" s="660"/>
      <c r="CE83" s="660"/>
      <c r="CF83" s="660"/>
      <c r="CG83" s="660"/>
      <c r="CH83" s="660"/>
      <c r="CI83" s="660"/>
      <c r="CJ83" s="661"/>
      <c r="CK83" s="1487">
        <v>1491</v>
      </c>
      <c r="CL83" s="660"/>
      <c r="CM83" s="660"/>
      <c r="CN83" s="660"/>
      <c r="CO83" s="660"/>
      <c r="CP83" s="660"/>
      <c r="CQ83" s="660"/>
      <c r="CR83" s="660"/>
      <c r="CS83" s="660"/>
      <c r="CT83" s="660"/>
      <c r="CU83" s="661"/>
      <c r="CV83" s="1487">
        <v>3979</v>
      </c>
      <c r="CW83" s="660"/>
      <c r="CX83" s="660"/>
      <c r="CY83" s="660"/>
      <c r="CZ83" s="660"/>
      <c r="DA83" s="660"/>
      <c r="DB83" s="660"/>
      <c r="DC83" s="660"/>
      <c r="DD83" s="660"/>
      <c r="DE83" s="660"/>
      <c r="DF83" s="661"/>
      <c r="DG83" s="481">
        <f t="shared" si="3"/>
        <v>693695</v>
      </c>
      <c r="DH83" s="482"/>
      <c r="DI83" s="482"/>
      <c r="DJ83" s="482"/>
      <c r="DK83" s="482"/>
      <c r="DL83" s="482"/>
      <c r="DM83" s="482"/>
      <c r="DN83" s="482"/>
      <c r="DO83" s="482"/>
      <c r="DP83" s="482"/>
      <c r="DQ83" s="482"/>
      <c r="DR83" s="545"/>
    </row>
    <row r="84" spans="1:122" ht="15" customHeight="1">
      <c r="A84" s="1537"/>
      <c r="B84" s="1549"/>
      <c r="C84" s="1549"/>
      <c r="D84" s="1549"/>
      <c r="E84" s="1549"/>
      <c r="F84" s="1539"/>
      <c r="G84" s="246" t="s">
        <v>5</v>
      </c>
      <c r="H84" s="246"/>
      <c r="I84" s="246"/>
      <c r="J84" s="246"/>
      <c r="K84" s="246"/>
      <c r="L84" s="246"/>
      <c r="M84" s="246"/>
      <c r="N84" s="246"/>
      <c r="O84" s="246"/>
      <c r="P84" s="246"/>
      <c r="Q84" s="246"/>
      <c r="R84" s="246"/>
      <c r="S84" s="246"/>
      <c r="T84" s="246"/>
      <c r="U84" s="246"/>
      <c r="V84" s="246"/>
      <c r="W84" s="246"/>
      <c r="X84" s="246"/>
      <c r="Y84" s="246"/>
      <c r="Z84" s="246"/>
      <c r="AA84" s="513"/>
      <c r="AB84" s="919">
        <v>0</v>
      </c>
      <c r="AC84" s="897"/>
      <c r="AD84" s="918"/>
      <c r="AE84" s="896">
        <v>4</v>
      </c>
      <c r="AF84" s="897"/>
      <c r="AG84" s="918"/>
      <c r="AH84" s="896">
        <v>2</v>
      </c>
      <c r="AI84" s="897"/>
      <c r="AJ84" s="897"/>
      <c r="AK84" s="1518">
        <v>3043</v>
      </c>
      <c r="AL84" s="1616"/>
      <c r="AM84" s="1616"/>
      <c r="AN84" s="1616"/>
      <c r="AO84" s="1616"/>
      <c r="AP84" s="1616"/>
      <c r="AQ84" s="1616"/>
      <c r="AR84" s="1616"/>
      <c r="AS84" s="1616"/>
      <c r="AT84" s="1617"/>
      <c r="AU84" s="1518"/>
      <c r="AV84" s="1616"/>
      <c r="AW84" s="1616"/>
      <c r="AX84" s="1616"/>
      <c r="AY84" s="1616"/>
      <c r="AZ84" s="1616"/>
      <c r="BA84" s="1616"/>
      <c r="BB84" s="1616"/>
      <c r="BC84" s="1616"/>
      <c r="BD84" s="1617"/>
      <c r="BE84" s="481">
        <f t="shared" si="2"/>
        <v>3043</v>
      </c>
      <c r="BF84" s="660"/>
      <c r="BG84" s="660"/>
      <c r="BH84" s="660"/>
      <c r="BI84" s="660"/>
      <c r="BJ84" s="660"/>
      <c r="BK84" s="660"/>
      <c r="BL84" s="660"/>
      <c r="BM84" s="1616"/>
      <c r="BN84" s="1617"/>
      <c r="BO84" s="1487">
        <v>16465</v>
      </c>
      <c r="BP84" s="660"/>
      <c r="BQ84" s="660"/>
      <c r="BR84" s="660"/>
      <c r="BS84" s="660"/>
      <c r="BT84" s="660"/>
      <c r="BU84" s="660"/>
      <c r="BV84" s="660"/>
      <c r="BW84" s="660"/>
      <c r="BX84" s="660"/>
      <c r="BY84" s="661"/>
      <c r="BZ84" s="1487">
        <v>7893</v>
      </c>
      <c r="CA84" s="660"/>
      <c r="CB84" s="660"/>
      <c r="CC84" s="660"/>
      <c r="CD84" s="660"/>
      <c r="CE84" s="660"/>
      <c r="CF84" s="660"/>
      <c r="CG84" s="660"/>
      <c r="CH84" s="660"/>
      <c r="CI84" s="660"/>
      <c r="CJ84" s="661"/>
      <c r="CK84" s="1487">
        <v>4718</v>
      </c>
      <c r="CL84" s="660"/>
      <c r="CM84" s="660"/>
      <c r="CN84" s="660"/>
      <c r="CO84" s="660"/>
      <c r="CP84" s="660"/>
      <c r="CQ84" s="660"/>
      <c r="CR84" s="660"/>
      <c r="CS84" s="660"/>
      <c r="CT84" s="660"/>
      <c r="CU84" s="661"/>
      <c r="CV84" s="1487">
        <v>8803</v>
      </c>
      <c r="CW84" s="660"/>
      <c r="CX84" s="660"/>
      <c r="CY84" s="660"/>
      <c r="CZ84" s="660"/>
      <c r="DA84" s="660"/>
      <c r="DB84" s="660"/>
      <c r="DC84" s="660"/>
      <c r="DD84" s="660"/>
      <c r="DE84" s="660"/>
      <c r="DF84" s="661"/>
      <c r="DG84" s="481">
        <f t="shared" si="3"/>
        <v>443901</v>
      </c>
      <c r="DH84" s="482"/>
      <c r="DI84" s="482"/>
      <c r="DJ84" s="482"/>
      <c r="DK84" s="482"/>
      <c r="DL84" s="482"/>
      <c r="DM84" s="482"/>
      <c r="DN84" s="482"/>
      <c r="DO84" s="482"/>
      <c r="DP84" s="482"/>
      <c r="DQ84" s="482"/>
      <c r="DR84" s="545"/>
    </row>
    <row r="85" spans="1:122" ht="15" customHeight="1">
      <c r="A85" s="1537"/>
      <c r="B85" s="1549"/>
      <c r="C85" s="1549"/>
      <c r="D85" s="1549"/>
      <c r="E85" s="1549"/>
      <c r="F85" s="1539"/>
      <c r="G85" s="246" t="s">
        <v>6</v>
      </c>
      <c r="H85" s="246"/>
      <c r="I85" s="246"/>
      <c r="J85" s="246"/>
      <c r="K85" s="246"/>
      <c r="L85" s="246"/>
      <c r="M85" s="246"/>
      <c r="N85" s="246"/>
      <c r="O85" s="246"/>
      <c r="P85" s="246"/>
      <c r="Q85" s="246"/>
      <c r="R85" s="246"/>
      <c r="S85" s="246"/>
      <c r="T85" s="246"/>
      <c r="U85" s="246"/>
      <c r="V85" s="246"/>
      <c r="W85" s="246"/>
      <c r="X85" s="246"/>
      <c r="Y85" s="246"/>
      <c r="Z85" s="246"/>
      <c r="AA85" s="513"/>
      <c r="AB85" s="919">
        <v>0</v>
      </c>
      <c r="AC85" s="897"/>
      <c r="AD85" s="918"/>
      <c r="AE85" s="896">
        <v>5</v>
      </c>
      <c r="AF85" s="897"/>
      <c r="AG85" s="918"/>
      <c r="AH85" s="896">
        <v>2</v>
      </c>
      <c r="AI85" s="897"/>
      <c r="AJ85" s="897"/>
      <c r="AK85" s="1518">
        <v>2406</v>
      </c>
      <c r="AL85" s="1616"/>
      <c r="AM85" s="1616"/>
      <c r="AN85" s="1616"/>
      <c r="AO85" s="1616"/>
      <c r="AP85" s="1616"/>
      <c r="AQ85" s="1616"/>
      <c r="AR85" s="1616"/>
      <c r="AS85" s="1616"/>
      <c r="AT85" s="1617"/>
      <c r="AU85" s="1518"/>
      <c r="AV85" s="1616"/>
      <c r="AW85" s="1616"/>
      <c r="AX85" s="1616"/>
      <c r="AY85" s="1616"/>
      <c r="AZ85" s="1616"/>
      <c r="BA85" s="1616"/>
      <c r="BB85" s="1616"/>
      <c r="BC85" s="1616"/>
      <c r="BD85" s="1617"/>
      <c r="BE85" s="481">
        <f t="shared" si="2"/>
        <v>2406</v>
      </c>
      <c r="BF85" s="660"/>
      <c r="BG85" s="660"/>
      <c r="BH85" s="660"/>
      <c r="BI85" s="660"/>
      <c r="BJ85" s="660"/>
      <c r="BK85" s="660"/>
      <c r="BL85" s="660"/>
      <c r="BM85" s="1616"/>
      <c r="BN85" s="1617"/>
      <c r="BO85" s="1487">
        <v>3819</v>
      </c>
      <c r="BP85" s="660"/>
      <c r="BQ85" s="660"/>
      <c r="BR85" s="660"/>
      <c r="BS85" s="660"/>
      <c r="BT85" s="660"/>
      <c r="BU85" s="660"/>
      <c r="BV85" s="660"/>
      <c r="BW85" s="660"/>
      <c r="BX85" s="660"/>
      <c r="BY85" s="661"/>
      <c r="BZ85" s="1487">
        <v>3254</v>
      </c>
      <c r="CA85" s="660"/>
      <c r="CB85" s="660"/>
      <c r="CC85" s="660"/>
      <c r="CD85" s="660"/>
      <c r="CE85" s="660"/>
      <c r="CF85" s="660"/>
      <c r="CG85" s="660"/>
      <c r="CH85" s="660"/>
      <c r="CI85" s="660"/>
      <c r="CJ85" s="661"/>
      <c r="CK85" s="1487">
        <v>600</v>
      </c>
      <c r="CL85" s="660"/>
      <c r="CM85" s="660"/>
      <c r="CN85" s="660"/>
      <c r="CO85" s="660"/>
      <c r="CP85" s="660"/>
      <c r="CQ85" s="660"/>
      <c r="CR85" s="660"/>
      <c r="CS85" s="660"/>
      <c r="CT85" s="660"/>
      <c r="CU85" s="661"/>
      <c r="CV85" s="1487">
        <v>16782</v>
      </c>
      <c r="CW85" s="660"/>
      <c r="CX85" s="660"/>
      <c r="CY85" s="660"/>
      <c r="CZ85" s="660"/>
      <c r="DA85" s="660"/>
      <c r="DB85" s="660"/>
      <c r="DC85" s="660"/>
      <c r="DD85" s="660"/>
      <c r="DE85" s="660"/>
      <c r="DF85" s="661"/>
      <c r="DG85" s="481">
        <f t="shared" si="3"/>
        <v>332603</v>
      </c>
      <c r="DH85" s="482"/>
      <c r="DI85" s="482"/>
      <c r="DJ85" s="482"/>
      <c r="DK85" s="482"/>
      <c r="DL85" s="482"/>
      <c r="DM85" s="482"/>
      <c r="DN85" s="482"/>
      <c r="DO85" s="482"/>
      <c r="DP85" s="482"/>
      <c r="DQ85" s="482"/>
      <c r="DR85" s="545"/>
    </row>
    <row r="86" spans="1:122" ht="15" customHeight="1">
      <c r="A86" s="1537"/>
      <c r="B86" s="1549"/>
      <c r="C86" s="1549"/>
      <c r="D86" s="1549"/>
      <c r="E86" s="1549"/>
      <c r="F86" s="1539"/>
      <c r="G86" s="246" t="s">
        <v>7</v>
      </c>
      <c r="H86" s="246"/>
      <c r="I86" s="246"/>
      <c r="J86" s="246"/>
      <c r="K86" s="246"/>
      <c r="L86" s="246"/>
      <c r="M86" s="246"/>
      <c r="N86" s="246"/>
      <c r="O86" s="246"/>
      <c r="P86" s="246"/>
      <c r="Q86" s="246"/>
      <c r="R86" s="246"/>
      <c r="S86" s="246"/>
      <c r="T86" s="246"/>
      <c r="U86" s="246"/>
      <c r="V86" s="246"/>
      <c r="W86" s="246"/>
      <c r="X86" s="246"/>
      <c r="Y86" s="246"/>
      <c r="Z86" s="246"/>
      <c r="AA86" s="513"/>
      <c r="AB86" s="919">
        <v>0</v>
      </c>
      <c r="AC86" s="897"/>
      <c r="AD86" s="918"/>
      <c r="AE86" s="896">
        <v>6</v>
      </c>
      <c r="AF86" s="897"/>
      <c r="AG86" s="918"/>
      <c r="AH86" s="896">
        <v>2</v>
      </c>
      <c r="AI86" s="897"/>
      <c r="AJ86" s="897"/>
      <c r="AK86" s="1518">
        <v>2956</v>
      </c>
      <c r="AL86" s="1616"/>
      <c r="AM86" s="1616"/>
      <c r="AN86" s="1616"/>
      <c r="AO86" s="1616"/>
      <c r="AP86" s="1616"/>
      <c r="AQ86" s="1616"/>
      <c r="AR86" s="1616"/>
      <c r="AS86" s="1616"/>
      <c r="AT86" s="1617"/>
      <c r="AU86" s="1518"/>
      <c r="AV86" s="1616"/>
      <c r="AW86" s="1616"/>
      <c r="AX86" s="1616"/>
      <c r="AY86" s="1616"/>
      <c r="AZ86" s="1616"/>
      <c r="BA86" s="1616"/>
      <c r="BB86" s="1616"/>
      <c r="BC86" s="1616"/>
      <c r="BD86" s="1617"/>
      <c r="BE86" s="481">
        <f t="shared" si="2"/>
        <v>2956</v>
      </c>
      <c r="BF86" s="660"/>
      <c r="BG86" s="660"/>
      <c r="BH86" s="660"/>
      <c r="BI86" s="660"/>
      <c r="BJ86" s="660"/>
      <c r="BK86" s="660"/>
      <c r="BL86" s="660"/>
      <c r="BM86" s="1616"/>
      <c r="BN86" s="1617"/>
      <c r="BO86" s="1487"/>
      <c r="BP86" s="660"/>
      <c r="BQ86" s="660"/>
      <c r="BR86" s="660"/>
      <c r="BS86" s="660"/>
      <c r="BT86" s="660"/>
      <c r="BU86" s="660"/>
      <c r="BV86" s="660"/>
      <c r="BW86" s="660"/>
      <c r="BX86" s="660"/>
      <c r="BY86" s="661"/>
      <c r="BZ86" s="1487">
        <v>806</v>
      </c>
      <c r="CA86" s="660"/>
      <c r="CB86" s="660"/>
      <c r="CC86" s="660"/>
      <c r="CD86" s="660"/>
      <c r="CE86" s="660"/>
      <c r="CF86" s="660"/>
      <c r="CG86" s="660"/>
      <c r="CH86" s="660"/>
      <c r="CI86" s="660"/>
      <c r="CJ86" s="661"/>
      <c r="CK86" s="1487">
        <v>74</v>
      </c>
      <c r="CL86" s="660"/>
      <c r="CM86" s="660"/>
      <c r="CN86" s="660"/>
      <c r="CO86" s="660"/>
      <c r="CP86" s="660"/>
      <c r="CQ86" s="660"/>
      <c r="CR86" s="660"/>
      <c r="CS86" s="660"/>
      <c r="CT86" s="660"/>
      <c r="CU86" s="661"/>
      <c r="CV86" s="1487"/>
      <c r="CW86" s="660"/>
      <c r="CX86" s="660"/>
      <c r="CY86" s="660"/>
      <c r="CZ86" s="660"/>
      <c r="DA86" s="660"/>
      <c r="DB86" s="660"/>
      <c r="DC86" s="660"/>
      <c r="DD86" s="660"/>
      <c r="DE86" s="660"/>
      <c r="DF86" s="661"/>
      <c r="DG86" s="481">
        <f t="shared" si="3"/>
        <v>549809</v>
      </c>
      <c r="DH86" s="482"/>
      <c r="DI86" s="482"/>
      <c r="DJ86" s="482"/>
      <c r="DK86" s="482"/>
      <c r="DL86" s="482"/>
      <c r="DM86" s="482"/>
      <c r="DN86" s="482"/>
      <c r="DO86" s="482"/>
      <c r="DP86" s="482"/>
      <c r="DQ86" s="482"/>
      <c r="DR86" s="545"/>
    </row>
    <row r="87" spans="1:122" ht="15" customHeight="1">
      <c r="A87" s="1537"/>
      <c r="B87" s="1549"/>
      <c r="C87" s="1549"/>
      <c r="D87" s="1549"/>
      <c r="E87" s="1549"/>
      <c r="F87" s="1539"/>
      <c r="G87" s="246" t="s">
        <v>8</v>
      </c>
      <c r="H87" s="246"/>
      <c r="I87" s="246"/>
      <c r="J87" s="246"/>
      <c r="K87" s="246"/>
      <c r="L87" s="246"/>
      <c r="M87" s="246"/>
      <c r="N87" s="246"/>
      <c r="O87" s="246"/>
      <c r="P87" s="246"/>
      <c r="Q87" s="246"/>
      <c r="R87" s="246"/>
      <c r="S87" s="246"/>
      <c r="T87" s="246"/>
      <c r="U87" s="246"/>
      <c r="V87" s="246"/>
      <c r="W87" s="246"/>
      <c r="X87" s="246"/>
      <c r="Y87" s="246"/>
      <c r="Z87" s="246"/>
      <c r="AA87" s="513"/>
      <c r="AB87" s="919">
        <v>0</v>
      </c>
      <c r="AC87" s="897"/>
      <c r="AD87" s="918"/>
      <c r="AE87" s="896">
        <v>7</v>
      </c>
      <c r="AF87" s="897"/>
      <c r="AG87" s="918"/>
      <c r="AH87" s="896">
        <v>2</v>
      </c>
      <c r="AI87" s="897"/>
      <c r="AJ87" s="897"/>
      <c r="AK87" s="1518">
        <v>3007</v>
      </c>
      <c r="AL87" s="1616"/>
      <c r="AM87" s="1616"/>
      <c r="AN87" s="1616"/>
      <c r="AO87" s="1616"/>
      <c r="AP87" s="1616"/>
      <c r="AQ87" s="1616"/>
      <c r="AR87" s="1616"/>
      <c r="AS87" s="1616"/>
      <c r="AT87" s="1617"/>
      <c r="AU87" s="1518"/>
      <c r="AV87" s="1616"/>
      <c r="AW87" s="1616"/>
      <c r="AX87" s="1616"/>
      <c r="AY87" s="1616"/>
      <c r="AZ87" s="1616"/>
      <c r="BA87" s="1616"/>
      <c r="BB87" s="1616"/>
      <c r="BC87" s="1616"/>
      <c r="BD87" s="1617"/>
      <c r="BE87" s="481">
        <f t="shared" si="2"/>
        <v>3007</v>
      </c>
      <c r="BF87" s="660"/>
      <c r="BG87" s="660"/>
      <c r="BH87" s="660"/>
      <c r="BI87" s="660"/>
      <c r="BJ87" s="660"/>
      <c r="BK87" s="660"/>
      <c r="BL87" s="660"/>
      <c r="BM87" s="1616"/>
      <c r="BN87" s="1617"/>
      <c r="BO87" s="1487">
        <v>41593</v>
      </c>
      <c r="BP87" s="660"/>
      <c r="BQ87" s="660"/>
      <c r="BR87" s="660"/>
      <c r="BS87" s="660"/>
      <c r="BT87" s="660"/>
      <c r="BU87" s="660"/>
      <c r="BV87" s="660"/>
      <c r="BW87" s="660"/>
      <c r="BX87" s="660"/>
      <c r="BY87" s="661"/>
      <c r="BZ87" s="1487">
        <v>6067</v>
      </c>
      <c r="CA87" s="660"/>
      <c r="CB87" s="660"/>
      <c r="CC87" s="660"/>
      <c r="CD87" s="660"/>
      <c r="CE87" s="660"/>
      <c r="CF87" s="660"/>
      <c r="CG87" s="660"/>
      <c r="CH87" s="660"/>
      <c r="CI87" s="660"/>
      <c r="CJ87" s="661"/>
      <c r="CK87" s="1487">
        <v>260</v>
      </c>
      <c r="CL87" s="660"/>
      <c r="CM87" s="660"/>
      <c r="CN87" s="660"/>
      <c r="CO87" s="660"/>
      <c r="CP87" s="660"/>
      <c r="CQ87" s="660"/>
      <c r="CR87" s="660"/>
      <c r="CS87" s="660"/>
      <c r="CT87" s="660"/>
      <c r="CU87" s="661"/>
      <c r="CV87" s="1487"/>
      <c r="CW87" s="660"/>
      <c r="CX87" s="660"/>
      <c r="CY87" s="660"/>
      <c r="CZ87" s="660"/>
      <c r="DA87" s="660"/>
      <c r="DB87" s="660"/>
      <c r="DC87" s="660"/>
      <c r="DD87" s="660"/>
      <c r="DE87" s="660"/>
      <c r="DF87" s="661"/>
      <c r="DG87" s="481">
        <f t="shared" si="3"/>
        <v>304261</v>
      </c>
      <c r="DH87" s="482"/>
      <c r="DI87" s="482"/>
      <c r="DJ87" s="482"/>
      <c r="DK87" s="482"/>
      <c r="DL87" s="482"/>
      <c r="DM87" s="482"/>
      <c r="DN87" s="482"/>
      <c r="DO87" s="482"/>
      <c r="DP87" s="482"/>
      <c r="DQ87" s="482"/>
      <c r="DR87" s="545"/>
    </row>
    <row r="88" spans="1:122" ht="15" customHeight="1">
      <c r="A88" s="1537"/>
      <c r="B88" s="1549"/>
      <c r="C88" s="1549"/>
      <c r="D88" s="1549"/>
      <c r="E88" s="1549"/>
      <c r="F88" s="1539"/>
      <c r="G88" s="246" t="s">
        <v>9</v>
      </c>
      <c r="H88" s="246"/>
      <c r="I88" s="246"/>
      <c r="J88" s="246"/>
      <c r="K88" s="246"/>
      <c r="L88" s="246"/>
      <c r="M88" s="246"/>
      <c r="N88" s="246"/>
      <c r="O88" s="246"/>
      <c r="P88" s="246"/>
      <c r="Q88" s="246"/>
      <c r="R88" s="246"/>
      <c r="S88" s="246"/>
      <c r="T88" s="246"/>
      <c r="U88" s="246"/>
      <c r="V88" s="246"/>
      <c r="W88" s="246"/>
      <c r="X88" s="246"/>
      <c r="Y88" s="246"/>
      <c r="Z88" s="246"/>
      <c r="AA88" s="513"/>
      <c r="AB88" s="919">
        <v>0</v>
      </c>
      <c r="AC88" s="897"/>
      <c r="AD88" s="918"/>
      <c r="AE88" s="896">
        <v>8</v>
      </c>
      <c r="AF88" s="897"/>
      <c r="AG88" s="918"/>
      <c r="AH88" s="896">
        <v>2</v>
      </c>
      <c r="AI88" s="897"/>
      <c r="AJ88" s="897"/>
      <c r="AK88" s="1518">
        <v>7545</v>
      </c>
      <c r="AL88" s="1616"/>
      <c r="AM88" s="1616"/>
      <c r="AN88" s="1616"/>
      <c r="AO88" s="1616"/>
      <c r="AP88" s="1616"/>
      <c r="AQ88" s="1616"/>
      <c r="AR88" s="1616"/>
      <c r="AS88" s="1616"/>
      <c r="AT88" s="1617"/>
      <c r="AU88" s="1518"/>
      <c r="AV88" s="1616"/>
      <c r="AW88" s="1616"/>
      <c r="AX88" s="1616"/>
      <c r="AY88" s="1616"/>
      <c r="AZ88" s="1616"/>
      <c r="BA88" s="1616"/>
      <c r="BB88" s="1616"/>
      <c r="BC88" s="1616"/>
      <c r="BD88" s="1617"/>
      <c r="BE88" s="481">
        <f t="shared" si="2"/>
        <v>7545</v>
      </c>
      <c r="BF88" s="660"/>
      <c r="BG88" s="660"/>
      <c r="BH88" s="660"/>
      <c r="BI88" s="660"/>
      <c r="BJ88" s="660"/>
      <c r="BK88" s="660"/>
      <c r="BL88" s="660"/>
      <c r="BM88" s="1616"/>
      <c r="BN88" s="1617"/>
      <c r="BO88" s="1487"/>
      <c r="BP88" s="660"/>
      <c r="BQ88" s="660"/>
      <c r="BR88" s="660"/>
      <c r="BS88" s="660"/>
      <c r="BT88" s="660"/>
      <c r="BU88" s="660"/>
      <c r="BV88" s="660"/>
      <c r="BW88" s="660"/>
      <c r="BX88" s="660"/>
      <c r="BY88" s="661"/>
      <c r="BZ88" s="1487">
        <v>11275</v>
      </c>
      <c r="CA88" s="660"/>
      <c r="CB88" s="660"/>
      <c r="CC88" s="660"/>
      <c r="CD88" s="660"/>
      <c r="CE88" s="660"/>
      <c r="CF88" s="660"/>
      <c r="CG88" s="660"/>
      <c r="CH88" s="660"/>
      <c r="CI88" s="660"/>
      <c r="CJ88" s="661"/>
      <c r="CK88" s="1487">
        <v>3036</v>
      </c>
      <c r="CL88" s="660"/>
      <c r="CM88" s="660"/>
      <c r="CN88" s="660"/>
      <c r="CO88" s="660"/>
      <c r="CP88" s="660"/>
      <c r="CQ88" s="660"/>
      <c r="CR88" s="660"/>
      <c r="CS88" s="660"/>
      <c r="CT88" s="660"/>
      <c r="CU88" s="661"/>
      <c r="CV88" s="1487"/>
      <c r="CW88" s="660"/>
      <c r="CX88" s="660"/>
      <c r="CY88" s="660"/>
      <c r="CZ88" s="660"/>
      <c r="DA88" s="660"/>
      <c r="DB88" s="660"/>
      <c r="DC88" s="660"/>
      <c r="DD88" s="660"/>
      <c r="DE88" s="660"/>
      <c r="DF88" s="661"/>
      <c r="DG88" s="481">
        <f t="shared" si="3"/>
        <v>372967</v>
      </c>
      <c r="DH88" s="482"/>
      <c r="DI88" s="482"/>
      <c r="DJ88" s="482"/>
      <c r="DK88" s="482"/>
      <c r="DL88" s="482"/>
      <c r="DM88" s="482"/>
      <c r="DN88" s="482"/>
      <c r="DO88" s="482"/>
      <c r="DP88" s="482"/>
      <c r="DQ88" s="482"/>
      <c r="DR88" s="545"/>
    </row>
    <row r="89" spans="1:122" ht="15" customHeight="1">
      <c r="A89" s="1537"/>
      <c r="B89" s="1549"/>
      <c r="C89" s="1549"/>
      <c r="D89" s="1549"/>
      <c r="E89" s="1549"/>
      <c r="F89" s="1539"/>
      <c r="G89" s="246" t="s">
        <v>10</v>
      </c>
      <c r="H89" s="246"/>
      <c r="I89" s="246"/>
      <c r="J89" s="246"/>
      <c r="K89" s="246"/>
      <c r="L89" s="246"/>
      <c r="M89" s="246"/>
      <c r="N89" s="246"/>
      <c r="O89" s="246"/>
      <c r="P89" s="246"/>
      <c r="Q89" s="246"/>
      <c r="R89" s="246"/>
      <c r="S89" s="246"/>
      <c r="T89" s="246"/>
      <c r="U89" s="246"/>
      <c r="V89" s="246"/>
      <c r="W89" s="246"/>
      <c r="X89" s="246"/>
      <c r="Y89" s="246"/>
      <c r="Z89" s="246"/>
      <c r="AA89" s="513"/>
      <c r="AB89" s="919">
        <v>0</v>
      </c>
      <c r="AC89" s="897"/>
      <c r="AD89" s="918"/>
      <c r="AE89" s="896">
        <v>9</v>
      </c>
      <c r="AF89" s="897"/>
      <c r="AG89" s="918"/>
      <c r="AH89" s="896">
        <v>2</v>
      </c>
      <c r="AI89" s="897"/>
      <c r="AJ89" s="897"/>
      <c r="AK89" s="1518">
        <v>7960</v>
      </c>
      <c r="AL89" s="1616"/>
      <c r="AM89" s="1616"/>
      <c r="AN89" s="1616"/>
      <c r="AO89" s="1616"/>
      <c r="AP89" s="1616"/>
      <c r="AQ89" s="1616"/>
      <c r="AR89" s="1616"/>
      <c r="AS89" s="1616"/>
      <c r="AT89" s="1617"/>
      <c r="AU89" s="1518"/>
      <c r="AV89" s="1616"/>
      <c r="AW89" s="1616"/>
      <c r="AX89" s="1616"/>
      <c r="AY89" s="1616"/>
      <c r="AZ89" s="1616"/>
      <c r="BA89" s="1616"/>
      <c r="BB89" s="1616"/>
      <c r="BC89" s="1616"/>
      <c r="BD89" s="1617"/>
      <c r="BE89" s="481">
        <f t="shared" si="2"/>
        <v>7960</v>
      </c>
      <c r="BF89" s="660"/>
      <c r="BG89" s="660"/>
      <c r="BH89" s="660"/>
      <c r="BI89" s="660"/>
      <c r="BJ89" s="660"/>
      <c r="BK89" s="660"/>
      <c r="BL89" s="660"/>
      <c r="BM89" s="1616"/>
      <c r="BN89" s="1617"/>
      <c r="BO89" s="1487">
        <v>3390258</v>
      </c>
      <c r="BP89" s="660"/>
      <c r="BQ89" s="660"/>
      <c r="BR89" s="660"/>
      <c r="BS89" s="660"/>
      <c r="BT89" s="660"/>
      <c r="BU89" s="660"/>
      <c r="BV89" s="660"/>
      <c r="BW89" s="660"/>
      <c r="BX89" s="660"/>
      <c r="BY89" s="661"/>
      <c r="BZ89" s="1487">
        <v>26284</v>
      </c>
      <c r="CA89" s="660"/>
      <c r="CB89" s="660"/>
      <c r="CC89" s="660"/>
      <c r="CD89" s="660"/>
      <c r="CE89" s="660"/>
      <c r="CF89" s="660"/>
      <c r="CG89" s="660"/>
      <c r="CH89" s="660"/>
      <c r="CI89" s="660"/>
      <c r="CJ89" s="661"/>
      <c r="CK89" s="1487">
        <v>18365</v>
      </c>
      <c r="CL89" s="660"/>
      <c r="CM89" s="660"/>
      <c r="CN89" s="660"/>
      <c r="CO89" s="660"/>
      <c r="CP89" s="660"/>
      <c r="CQ89" s="660"/>
      <c r="CR89" s="660"/>
      <c r="CS89" s="660"/>
      <c r="CT89" s="660"/>
      <c r="CU89" s="661"/>
      <c r="CV89" s="1487"/>
      <c r="CW89" s="660"/>
      <c r="CX89" s="660"/>
      <c r="CY89" s="660"/>
      <c r="CZ89" s="660"/>
      <c r="DA89" s="660"/>
      <c r="DB89" s="660"/>
      <c r="DC89" s="660"/>
      <c r="DD89" s="660"/>
      <c r="DE89" s="660"/>
      <c r="DF89" s="661"/>
      <c r="DG89" s="481">
        <f t="shared" si="3"/>
        <v>5356560</v>
      </c>
      <c r="DH89" s="482"/>
      <c r="DI89" s="482"/>
      <c r="DJ89" s="482"/>
      <c r="DK89" s="482"/>
      <c r="DL89" s="482"/>
      <c r="DM89" s="482"/>
      <c r="DN89" s="482"/>
      <c r="DO89" s="482"/>
      <c r="DP89" s="482"/>
      <c r="DQ89" s="482"/>
      <c r="DR89" s="545"/>
    </row>
    <row r="90" spans="1:122" ht="15" customHeight="1">
      <c r="A90" s="1537"/>
      <c r="B90" s="1549"/>
      <c r="C90" s="1549"/>
      <c r="D90" s="1549"/>
      <c r="E90" s="1549"/>
      <c r="F90" s="1539"/>
      <c r="G90" s="246" t="s">
        <v>378</v>
      </c>
      <c r="H90" s="246"/>
      <c r="I90" s="246"/>
      <c r="J90" s="246"/>
      <c r="K90" s="246"/>
      <c r="L90" s="246"/>
      <c r="M90" s="246"/>
      <c r="N90" s="246"/>
      <c r="O90" s="246"/>
      <c r="P90" s="246"/>
      <c r="Q90" s="246"/>
      <c r="R90" s="246"/>
      <c r="S90" s="246"/>
      <c r="T90" s="246"/>
      <c r="U90" s="246"/>
      <c r="V90" s="246"/>
      <c r="W90" s="246"/>
      <c r="X90" s="246"/>
      <c r="Y90" s="246"/>
      <c r="Z90" s="246"/>
      <c r="AA90" s="513"/>
      <c r="AB90" s="919">
        <v>1</v>
      </c>
      <c r="AC90" s="897"/>
      <c r="AD90" s="918"/>
      <c r="AE90" s="896">
        <v>0</v>
      </c>
      <c r="AF90" s="897"/>
      <c r="AG90" s="918"/>
      <c r="AH90" s="896">
        <v>2</v>
      </c>
      <c r="AI90" s="897"/>
      <c r="AJ90" s="897"/>
      <c r="AK90" s="481">
        <f>SUM(AK81:AT89)</f>
        <v>34412</v>
      </c>
      <c r="AL90" s="660"/>
      <c r="AM90" s="660"/>
      <c r="AN90" s="660"/>
      <c r="AO90" s="660"/>
      <c r="AP90" s="660"/>
      <c r="AQ90" s="660"/>
      <c r="AR90" s="660"/>
      <c r="AS90" s="1616"/>
      <c r="AT90" s="1617"/>
      <c r="AU90" s="481">
        <f>SUM(AU81:BD89)</f>
        <v>0</v>
      </c>
      <c r="AV90" s="660"/>
      <c r="AW90" s="660"/>
      <c r="AX90" s="660"/>
      <c r="AY90" s="660"/>
      <c r="AZ90" s="660"/>
      <c r="BA90" s="660"/>
      <c r="BB90" s="660"/>
      <c r="BC90" s="1616"/>
      <c r="BD90" s="1617"/>
      <c r="BE90" s="481">
        <f>SUM(BE81:BN89)</f>
        <v>34412</v>
      </c>
      <c r="BF90" s="660"/>
      <c r="BG90" s="660"/>
      <c r="BH90" s="660"/>
      <c r="BI90" s="660"/>
      <c r="BJ90" s="660"/>
      <c r="BK90" s="660"/>
      <c r="BL90" s="660"/>
      <c r="BM90" s="1616"/>
      <c r="BN90" s="1617"/>
      <c r="BO90" s="481">
        <f>SUM(BO81:BY89)</f>
        <v>4617177</v>
      </c>
      <c r="BP90" s="482"/>
      <c r="BQ90" s="482"/>
      <c r="BR90" s="482"/>
      <c r="BS90" s="482"/>
      <c r="BT90" s="482"/>
      <c r="BU90" s="482"/>
      <c r="BV90" s="482"/>
      <c r="BW90" s="482"/>
      <c r="BX90" s="482"/>
      <c r="BY90" s="483"/>
      <c r="BZ90" s="481">
        <f>SUM(BZ81:CJ89)</f>
        <v>116871</v>
      </c>
      <c r="CA90" s="482"/>
      <c r="CB90" s="482"/>
      <c r="CC90" s="482"/>
      <c r="CD90" s="482"/>
      <c r="CE90" s="482"/>
      <c r="CF90" s="482"/>
      <c r="CG90" s="482"/>
      <c r="CH90" s="482"/>
      <c r="CI90" s="482"/>
      <c r="CJ90" s="483"/>
      <c r="CK90" s="481">
        <f>SUM(CK81:CU89)</f>
        <v>34615</v>
      </c>
      <c r="CL90" s="660"/>
      <c r="CM90" s="660"/>
      <c r="CN90" s="660"/>
      <c r="CO90" s="660"/>
      <c r="CP90" s="660"/>
      <c r="CQ90" s="660"/>
      <c r="CR90" s="660"/>
      <c r="CS90" s="660"/>
      <c r="CT90" s="660"/>
      <c r="CU90" s="661"/>
      <c r="CV90" s="481">
        <f>SUM(CV81:DF89)</f>
        <v>39867</v>
      </c>
      <c r="CW90" s="660"/>
      <c r="CX90" s="660"/>
      <c r="CY90" s="660"/>
      <c r="CZ90" s="660"/>
      <c r="DA90" s="660"/>
      <c r="DB90" s="660"/>
      <c r="DC90" s="660"/>
      <c r="DD90" s="660"/>
      <c r="DE90" s="660"/>
      <c r="DF90" s="661"/>
      <c r="DG90" s="481">
        <f t="shared" si="3"/>
        <v>11421528</v>
      </c>
      <c r="DH90" s="482"/>
      <c r="DI90" s="482"/>
      <c r="DJ90" s="482"/>
      <c r="DK90" s="482"/>
      <c r="DL90" s="482"/>
      <c r="DM90" s="482"/>
      <c r="DN90" s="482"/>
      <c r="DO90" s="482"/>
      <c r="DP90" s="482"/>
      <c r="DQ90" s="482"/>
      <c r="DR90" s="545"/>
    </row>
    <row r="91" spans="1:122" ht="15" customHeight="1" thickBot="1">
      <c r="A91" s="1537"/>
      <c r="B91" s="1549"/>
      <c r="C91" s="1549"/>
      <c r="D91" s="1549"/>
      <c r="E91" s="1549"/>
      <c r="F91" s="1539"/>
      <c r="G91" s="246" t="s">
        <v>713</v>
      </c>
      <c r="H91" s="246"/>
      <c r="I91" s="246"/>
      <c r="J91" s="246"/>
      <c r="K91" s="246"/>
      <c r="L91" s="246"/>
      <c r="M91" s="246"/>
      <c r="N91" s="246"/>
      <c r="O91" s="246"/>
      <c r="P91" s="246"/>
      <c r="Q91" s="246"/>
      <c r="R91" s="246"/>
      <c r="S91" s="246"/>
      <c r="T91" s="246"/>
      <c r="U91" s="246"/>
      <c r="V91" s="246"/>
      <c r="W91" s="246"/>
      <c r="X91" s="246"/>
      <c r="Y91" s="246"/>
      <c r="Z91" s="246"/>
      <c r="AA91" s="513"/>
      <c r="AB91" s="923">
        <v>1</v>
      </c>
      <c r="AC91" s="924"/>
      <c r="AD91" s="925"/>
      <c r="AE91" s="926">
        <v>1</v>
      </c>
      <c r="AF91" s="924"/>
      <c r="AG91" s="925"/>
      <c r="AH91" s="926">
        <v>2</v>
      </c>
      <c r="AI91" s="924"/>
      <c r="AJ91" s="924"/>
      <c r="AK91" s="1472">
        <v>21695</v>
      </c>
      <c r="AL91" s="1618"/>
      <c r="AM91" s="1618"/>
      <c r="AN91" s="1618"/>
      <c r="AO91" s="1618"/>
      <c r="AP91" s="1618"/>
      <c r="AQ91" s="1618"/>
      <c r="AR91" s="1618"/>
      <c r="AS91" s="1618"/>
      <c r="AT91" s="1619"/>
      <c r="AU91" s="1472"/>
      <c r="AV91" s="1618"/>
      <c r="AW91" s="1618"/>
      <c r="AX91" s="1618"/>
      <c r="AY91" s="1618"/>
      <c r="AZ91" s="1618"/>
      <c r="BA91" s="1618"/>
      <c r="BB91" s="1618"/>
      <c r="BC91" s="1618"/>
      <c r="BD91" s="1619"/>
      <c r="BE91" s="484">
        <f>SUM(AK91:BD91)</f>
        <v>21695</v>
      </c>
      <c r="BF91" s="654"/>
      <c r="BG91" s="654"/>
      <c r="BH91" s="654"/>
      <c r="BI91" s="654"/>
      <c r="BJ91" s="654"/>
      <c r="BK91" s="654"/>
      <c r="BL91" s="654"/>
      <c r="BM91" s="1618"/>
      <c r="BN91" s="1619"/>
      <c r="BO91" s="1495">
        <v>11215</v>
      </c>
      <c r="BP91" s="654"/>
      <c r="BQ91" s="654"/>
      <c r="BR91" s="654"/>
      <c r="BS91" s="654"/>
      <c r="BT91" s="654"/>
      <c r="BU91" s="654"/>
      <c r="BV91" s="654"/>
      <c r="BW91" s="654"/>
      <c r="BX91" s="654"/>
      <c r="BY91" s="655"/>
      <c r="BZ91" s="1495">
        <v>44680</v>
      </c>
      <c r="CA91" s="654"/>
      <c r="CB91" s="654"/>
      <c r="CC91" s="654"/>
      <c r="CD91" s="654"/>
      <c r="CE91" s="654"/>
      <c r="CF91" s="654"/>
      <c r="CG91" s="654"/>
      <c r="CH91" s="654"/>
      <c r="CI91" s="654"/>
      <c r="CJ91" s="655"/>
      <c r="CK91" s="1495">
        <v>21031</v>
      </c>
      <c r="CL91" s="654"/>
      <c r="CM91" s="654"/>
      <c r="CN91" s="654"/>
      <c r="CO91" s="654"/>
      <c r="CP91" s="654"/>
      <c r="CQ91" s="654"/>
      <c r="CR91" s="654"/>
      <c r="CS91" s="654"/>
      <c r="CT91" s="654"/>
      <c r="CU91" s="655"/>
      <c r="CV91" s="1495">
        <v>13214</v>
      </c>
      <c r="CW91" s="654"/>
      <c r="CX91" s="654"/>
      <c r="CY91" s="654"/>
      <c r="CZ91" s="654"/>
      <c r="DA91" s="654"/>
      <c r="DB91" s="654"/>
      <c r="DC91" s="654"/>
      <c r="DD91" s="654"/>
      <c r="DE91" s="654"/>
      <c r="DF91" s="655"/>
      <c r="DG91" s="484">
        <f t="shared" si="3"/>
        <v>1653631</v>
      </c>
      <c r="DH91" s="485"/>
      <c r="DI91" s="485"/>
      <c r="DJ91" s="485"/>
      <c r="DK91" s="485"/>
      <c r="DL91" s="485"/>
      <c r="DM91" s="485"/>
      <c r="DN91" s="485"/>
      <c r="DO91" s="485"/>
      <c r="DP91" s="485"/>
      <c r="DQ91" s="485"/>
      <c r="DR91" s="574"/>
    </row>
    <row r="92" spans="1:122" ht="15" customHeight="1" thickBot="1">
      <c r="A92" s="1537"/>
      <c r="B92" s="1549"/>
      <c r="C92" s="1549"/>
      <c r="D92" s="1549"/>
      <c r="E92" s="1549"/>
      <c r="F92" s="1539"/>
      <c r="G92" s="731"/>
      <c r="H92" s="732"/>
      <c r="I92" s="732"/>
      <c r="J92" s="732"/>
      <c r="K92" s="732"/>
      <c r="L92" s="732"/>
      <c r="M92" s="732"/>
      <c r="N92" s="732"/>
      <c r="O92" s="732"/>
      <c r="P92" s="732"/>
      <c r="Q92" s="732"/>
      <c r="R92" s="732"/>
      <c r="S92" s="732"/>
      <c r="T92" s="732"/>
      <c r="U92" s="732"/>
      <c r="V92" s="732"/>
      <c r="W92" s="732"/>
      <c r="X92" s="732"/>
      <c r="Y92" s="732"/>
      <c r="Z92" s="732"/>
      <c r="AA92" s="732"/>
      <c r="AB92" s="939"/>
      <c r="AC92" s="939"/>
      <c r="AD92" s="939"/>
      <c r="AE92" s="939"/>
      <c r="AF92" s="939"/>
      <c r="AG92" s="939"/>
      <c r="AH92" s="939"/>
      <c r="AI92" s="939"/>
      <c r="AJ92" s="939"/>
      <c r="AK92" s="734"/>
      <c r="AL92" s="735"/>
      <c r="AM92" s="735"/>
      <c r="AN92" s="735"/>
      <c r="AO92" s="735"/>
      <c r="AP92" s="735"/>
      <c r="AQ92" s="735"/>
      <c r="AR92" s="735"/>
      <c r="AU92" s="734"/>
      <c r="AV92" s="735"/>
      <c r="AW92" s="735"/>
      <c r="AX92" s="735"/>
      <c r="AY92" s="735"/>
      <c r="AZ92" s="735"/>
      <c r="BA92" s="735"/>
      <c r="BB92" s="735"/>
      <c r="BE92" s="734"/>
      <c r="BF92" s="735"/>
      <c r="BG92" s="735"/>
      <c r="BH92" s="735"/>
      <c r="BI92" s="735"/>
      <c r="BJ92" s="735"/>
      <c r="BK92" s="735"/>
      <c r="BL92" s="735"/>
      <c r="BO92" s="734"/>
      <c r="BP92" s="734"/>
      <c r="BQ92" s="734"/>
      <c r="BR92" s="734"/>
      <c r="BS92" s="734"/>
      <c r="BT92" s="734"/>
      <c r="BU92" s="734"/>
      <c r="BV92" s="734"/>
      <c r="BW92" s="734"/>
      <c r="BX92" s="734"/>
      <c r="BY92" s="734"/>
      <c r="BZ92" s="143"/>
      <c r="CA92" s="143"/>
      <c r="CB92" s="143"/>
      <c r="CC92" s="143"/>
      <c r="CD92" s="143"/>
      <c r="CE92" s="143"/>
      <c r="CF92" s="143"/>
      <c r="CG92" s="143"/>
      <c r="CH92" s="143"/>
      <c r="CI92" s="143"/>
      <c r="CJ92" s="143"/>
      <c r="CK92" s="734"/>
      <c r="CL92" s="735"/>
      <c r="CM92" s="735"/>
      <c r="CN92" s="735"/>
      <c r="CO92" s="735"/>
      <c r="CP92" s="735"/>
      <c r="CQ92" s="735"/>
      <c r="CR92" s="735"/>
      <c r="CS92" s="735"/>
      <c r="CT92" s="735"/>
      <c r="CU92" s="735"/>
      <c r="CV92" s="143"/>
      <c r="CW92" s="144"/>
      <c r="CX92" s="144"/>
      <c r="CY92" s="144"/>
      <c r="CZ92" s="144"/>
      <c r="DA92" s="144"/>
      <c r="DB92" s="144"/>
      <c r="DC92" s="144"/>
      <c r="DD92" s="144"/>
      <c r="DE92" s="144"/>
      <c r="DF92" s="16"/>
      <c r="DG92" s="734"/>
      <c r="DH92" s="735"/>
      <c r="DI92" s="735"/>
      <c r="DJ92" s="735"/>
      <c r="DK92" s="735"/>
      <c r="DL92" s="735"/>
      <c r="DM92" s="735"/>
      <c r="DN92" s="735"/>
      <c r="DO92" s="735"/>
      <c r="DP92" s="735"/>
    </row>
    <row r="93" spans="1:122" ht="15" customHeight="1">
      <c r="A93" s="1537"/>
      <c r="B93" s="1549"/>
      <c r="C93" s="1549"/>
      <c r="D93" s="1549"/>
      <c r="E93" s="1549"/>
      <c r="F93" s="1539"/>
      <c r="G93" s="246" t="s">
        <v>11</v>
      </c>
      <c r="H93" s="246"/>
      <c r="I93" s="246"/>
      <c r="J93" s="246"/>
      <c r="K93" s="246"/>
      <c r="L93" s="246"/>
      <c r="M93" s="246"/>
      <c r="N93" s="246"/>
      <c r="O93" s="246"/>
      <c r="P93" s="246"/>
      <c r="Q93" s="246"/>
      <c r="R93" s="246"/>
      <c r="S93" s="246"/>
      <c r="T93" s="246"/>
      <c r="U93" s="246"/>
      <c r="V93" s="246"/>
      <c r="W93" s="246"/>
      <c r="X93" s="246"/>
      <c r="Y93" s="246"/>
      <c r="Z93" s="246"/>
      <c r="AA93" s="513"/>
      <c r="AB93" s="921">
        <v>1</v>
      </c>
      <c r="AC93" s="903"/>
      <c r="AD93" s="904"/>
      <c r="AE93" s="902">
        <v>2</v>
      </c>
      <c r="AF93" s="903"/>
      <c r="AG93" s="904"/>
      <c r="AH93" s="902">
        <v>2</v>
      </c>
      <c r="AI93" s="903"/>
      <c r="AJ93" s="903"/>
      <c r="AK93" s="487">
        <f>SUM(AK81:AT83)</f>
        <v>7495</v>
      </c>
      <c r="AL93" s="658"/>
      <c r="AM93" s="658"/>
      <c r="AN93" s="658"/>
      <c r="AO93" s="658"/>
      <c r="AP93" s="658"/>
      <c r="AQ93" s="658"/>
      <c r="AR93" s="658"/>
      <c r="AS93" s="1612"/>
      <c r="AT93" s="1613"/>
      <c r="AU93" s="487">
        <f>SUM(AU81:BD83)</f>
        <v>0</v>
      </c>
      <c r="AV93" s="658"/>
      <c r="AW93" s="658"/>
      <c r="AX93" s="658"/>
      <c r="AY93" s="658"/>
      <c r="AZ93" s="658"/>
      <c r="BA93" s="658"/>
      <c r="BB93" s="658"/>
      <c r="BC93" s="1612"/>
      <c r="BD93" s="1613"/>
      <c r="BE93" s="487">
        <f>SUM(AK93:BD93)</f>
        <v>7495</v>
      </c>
      <c r="BF93" s="658"/>
      <c r="BG93" s="658"/>
      <c r="BH93" s="658"/>
      <c r="BI93" s="658"/>
      <c r="BJ93" s="658"/>
      <c r="BK93" s="658"/>
      <c r="BL93" s="658"/>
      <c r="BM93" s="1612"/>
      <c r="BN93" s="1613"/>
      <c r="BO93" s="487">
        <f>SUM(BO81:BY83)</f>
        <v>1165042</v>
      </c>
      <c r="BP93" s="488"/>
      <c r="BQ93" s="488"/>
      <c r="BR93" s="488"/>
      <c r="BS93" s="488"/>
      <c r="BT93" s="488"/>
      <c r="BU93" s="488"/>
      <c r="BV93" s="488"/>
      <c r="BW93" s="488"/>
      <c r="BX93" s="488"/>
      <c r="BY93" s="489"/>
      <c r="BZ93" s="487">
        <f>SUM(BZ81:CJ83)</f>
        <v>61292</v>
      </c>
      <c r="CA93" s="488"/>
      <c r="CB93" s="488"/>
      <c r="CC93" s="488"/>
      <c r="CD93" s="488"/>
      <c r="CE93" s="488"/>
      <c r="CF93" s="488"/>
      <c r="CG93" s="488"/>
      <c r="CH93" s="488"/>
      <c r="CI93" s="488"/>
      <c r="CJ93" s="489"/>
      <c r="CK93" s="487">
        <f>SUM(CK81:CU83)</f>
        <v>7562</v>
      </c>
      <c r="CL93" s="658"/>
      <c r="CM93" s="658"/>
      <c r="CN93" s="658"/>
      <c r="CO93" s="658"/>
      <c r="CP93" s="658"/>
      <c r="CQ93" s="658"/>
      <c r="CR93" s="658"/>
      <c r="CS93" s="658"/>
      <c r="CT93" s="658"/>
      <c r="CU93" s="659"/>
      <c r="CV93" s="487">
        <f>SUM(CV81:DF83)</f>
        <v>14282</v>
      </c>
      <c r="CW93" s="658"/>
      <c r="CX93" s="658"/>
      <c r="CY93" s="658"/>
      <c r="CZ93" s="658"/>
      <c r="DA93" s="658"/>
      <c r="DB93" s="658"/>
      <c r="DC93" s="658"/>
      <c r="DD93" s="658"/>
      <c r="DE93" s="658"/>
      <c r="DF93" s="659"/>
      <c r="DG93" s="487">
        <f>SUM(CD25,CS25,CG59,BE93:DF93)</f>
        <v>4061427</v>
      </c>
      <c r="DH93" s="801"/>
      <c r="DI93" s="801"/>
      <c r="DJ93" s="801"/>
      <c r="DK93" s="801"/>
      <c r="DL93" s="801"/>
      <c r="DM93" s="801"/>
      <c r="DN93" s="801"/>
      <c r="DO93" s="801"/>
      <c r="DP93" s="801"/>
      <c r="DQ93" s="1612"/>
      <c r="DR93" s="1620"/>
    </row>
    <row r="94" spans="1:122" ht="15" customHeight="1">
      <c r="A94" s="1537"/>
      <c r="B94" s="1549"/>
      <c r="C94" s="1549"/>
      <c r="D94" s="1549"/>
      <c r="E94" s="1549"/>
      <c r="F94" s="1539"/>
      <c r="G94" s="246" t="s">
        <v>12</v>
      </c>
      <c r="H94" s="246"/>
      <c r="I94" s="246"/>
      <c r="J94" s="246"/>
      <c r="K94" s="246"/>
      <c r="L94" s="246"/>
      <c r="M94" s="246"/>
      <c r="N94" s="246"/>
      <c r="O94" s="246"/>
      <c r="P94" s="246"/>
      <c r="Q94" s="246"/>
      <c r="R94" s="246"/>
      <c r="S94" s="246"/>
      <c r="T94" s="246"/>
      <c r="U94" s="246"/>
      <c r="V94" s="246"/>
      <c r="W94" s="246"/>
      <c r="X94" s="246"/>
      <c r="Y94" s="246"/>
      <c r="Z94" s="246"/>
      <c r="AA94" s="513"/>
      <c r="AB94" s="919">
        <v>1</v>
      </c>
      <c r="AC94" s="897"/>
      <c r="AD94" s="918"/>
      <c r="AE94" s="896">
        <v>3</v>
      </c>
      <c r="AF94" s="897"/>
      <c r="AG94" s="918"/>
      <c r="AH94" s="896">
        <v>2</v>
      </c>
      <c r="AI94" s="897"/>
      <c r="AJ94" s="897"/>
      <c r="AK94" s="481">
        <f>SUM(AK84:AT87)</f>
        <v>11412</v>
      </c>
      <c r="AL94" s="660"/>
      <c r="AM94" s="660"/>
      <c r="AN94" s="660"/>
      <c r="AO94" s="660"/>
      <c r="AP94" s="660"/>
      <c r="AQ94" s="660"/>
      <c r="AR94" s="660"/>
      <c r="AS94" s="1616"/>
      <c r="AT94" s="1617"/>
      <c r="AU94" s="481">
        <f>SUM(AU84:BD87)</f>
        <v>0</v>
      </c>
      <c r="AV94" s="660"/>
      <c r="AW94" s="660"/>
      <c r="AX94" s="660"/>
      <c r="AY94" s="660"/>
      <c r="AZ94" s="660"/>
      <c r="BA94" s="660"/>
      <c r="BB94" s="660"/>
      <c r="BC94" s="1616"/>
      <c r="BD94" s="1617"/>
      <c r="BE94" s="481">
        <f>SUM(AK94:BD94)</f>
        <v>11412</v>
      </c>
      <c r="BF94" s="660"/>
      <c r="BG94" s="660"/>
      <c r="BH94" s="660"/>
      <c r="BI94" s="660"/>
      <c r="BJ94" s="660"/>
      <c r="BK94" s="660"/>
      <c r="BL94" s="660"/>
      <c r="BM94" s="1616"/>
      <c r="BN94" s="1617"/>
      <c r="BO94" s="481">
        <f>SUM(BO84:BY87)</f>
        <v>61877</v>
      </c>
      <c r="BP94" s="482"/>
      <c r="BQ94" s="482"/>
      <c r="BR94" s="482"/>
      <c r="BS94" s="482"/>
      <c r="BT94" s="482"/>
      <c r="BU94" s="482"/>
      <c r="BV94" s="482"/>
      <c r="BW94" s="482"/>
      <c r="BX94" s="482"/>
      <c r="BY94" s="483"/>
      <c r="BZ94" s="481">
        <f>SUM(BZ84:CJ87)</f>
        <v>18020</v>
      </c>
      <c r="CA94" s="482"/>
      <c r="CB94" s="482"/>
      <c r="CC94" s="482"/>
      <c r="CD94" s="482"/>
      <c r="CE94" s="482"/>
      <c r="CF94" s="482"/>
      <c r="CG94" s="482"/>
      <c r="CH94" s="482"/>
      <c r="CI94" s="482"/>
      <c r="CJ94" s="483"/>
      <c r="CK94" s="481">
        <f>SUM(CK84:CU87)</f>
        <v>5652</v>
      </c>
      <c r="CL94" s="660"/>
      <c r="CM94" s="660"/>
      <c r="CN94" s="660"/>
      <c r="CO94" s="660"/>
      <c r="CP94" s="660"/>
      <c r="CQ94" s="660"/>
      <c r="CR94" s="660"/>
      <c r="CS94" s="660"/>
      <c r="CT94" s="660"/>
      <c r="CU94" s="661"/>
      <c r="CV94" s="481">
        <f>SUM(CV84:DF87)</f>
        <v>25585</v>
      </c>
      <c r="CW94" s="660"/>
      <c r="CX94" s="660"/>
      <c r="CY94" s="660"/>
      <c r="CZ94" s="660"/>
      <c r="DA94" s="660"/>
      <c r="DB94" s="660"/>
      <c r="DC94" s="660"/>
      <c r="DD94" s="660"/>
      <c r="DE94" s="660"/>
      <c r="DF94" s="661"/>
      <c r="DG94" s="481">
        <f>SUM(CD26,CS26,CG60,BE94:DF94)</f>
        <v>1630574</v>
      </c>
      <c r="DH94" s="543"/>
      <c r="DI94" s="543"/>
      <c r="DJ94" s="543"/>
      <c r="DK94" s="543"/>
      <c r="DL94" s="543"/>
      <c r="DM94" s="543"/>
      <c r="DN94" s="543"/>
      <c r="DO94" s="543"/>
      <c r="DP94" s="543"/>
      <c r="DQ94" s="1616"/>
      <c r="DR94" s="1621"/>
    </row>
    <row r="95" spans="1:122" ht="15" customHeight="1">
      <c r="A95" s="1537"/>
      <c r="B95" s="1549"/>
      <c r="C95" s="1549"/>
      <c r="D95" s="1549"/>
      <c r="E95" s="1549"/>
      <c r="F95" s="1539"/>
      <c r="G95" s="245" t="s">
        <v>9</v>
      </c>
      <c r="H95" s="246"/>
      <c r="I95" s="246"/>
      <c r="J95" s="246"/>
      <c r="K95" s="246"/>
      <c r="L95" s="246"/>
      <c r="M95" s="246"/>
      <c r="N95" s="246"/>
      <c r="O95" s="246"/>
      <c r="P95" s="246"/>
      <c r="Q95" s="246"/>
      <c r="R95" s="246"/>
      <c r="S95" s="246"/>
      <c r="T95" s="246"/>
      <c r="U95" s="246"/>
      <c r="V95" s="246"/>
      <c r="W95" s="246"/>
      <c r="X95" s="246"/>
      <c r="Y95" s="246"/>
      <c r="Z95" s="246"/>
      <c r="AA95" s="513"/>
      <c r="AB95" s="919">
        <v>1</v>
      </c>
      <c r="AC95" s="897"/>
      <c r="AD95" s="918"/>
      <c r="AE95" s="896">
        <v>4</v>
      </c>
      <c r="AF95" s="897"/>
      <c r="AG95" s="918"/>
      <c r="AH95" s="896">
        <v>2</v>
      </c>
      <c r="AI95" s="897"/>
      <c r="AJ95" s="897"/>
      <c r="AK95" s="481">
        <f>AK88</f>
        <v>7545</v>
      </c>
      <c r="AL95" s="660"/>
      <c r="AM95" s="660"/>
      <c r="AN95" s="660"/>
      <c r="AO95" s="660"/>
      <c r="AP95" s="660"/>
      <c r="AQ95" s="660"/>
      <c r="AR95" s="660"/>
      <c r="AS95" s="1616"/>
      <c r="AT95" s="1617"/>
      <c r="AU95" s="481">
        <f>AU88</f>
        <v>0</v>
      </c>
      <c r="AV95" s="660"/>
      <c r="AW95" s="660"/>
      <c r="AX95" s="660"/>
      <c r="AY95" s="660"/>
      <c r="AZ95" s="660"/>
      <c r="BA95" s="660"/>
      <c r="BB95" s="660"/>
      <c r="BC95" s="1616"/>
      <c r="BD95" s="1617"/>
      <c r="BE95" s="481">
        <f>SUM(AK95:BD95)</f>
        <v>7545</v>
      </c>
      <c r="BF95" s="660"/>
      <c r="BG95" s="660"/>
      <c r="BH95" s="660"/>
      <c r="BI95" s="660"/>
      <c r="BJ95" s="660"/>
      <c r="BK95" s="660"/>
      <c r="BL95" s="660"/>
      <c r="BM95" s="1616"/>
      <c r="BN95" s="1617"/>
      <c r="BO95" s="481">
        <f>BO88</f>
        <v>0</v>
      </c>
      <c r="BP95" s="482"/>
      <c r="BQ95" s="482"/>
      <c r="BR95" s="482"/>
      <c r="BS95" s="482"/>
      <c r="BT95" s="482"/>
      <c r="BU95" s="482"/>
      <c r="BV95" s="482"/>
      <c r="BW95" s="482"/>
      <c r="BX95" s="482"/>
      <c r="BY95" s="483"/>
      <c r="BZ95" s="481">
        <f>BZ88</f>
        <v>11275</v>
      </c>
      <c r="CA95" s="482"/>
      <c r="CB95" s="482"/>
      <c r="CC95" s="482"/>
      <c r="CD95" s="482"/>
      <c r="CE95" s="482"/>
      <c r="CF95" s="482"/>
      <c r="CG95" s="482"/>
      <c r="CH95" s="482"/>
      <c r="CI95" s="482"/>
      <c r="CJ95" s="483"/>
      <c r="CK95" s="481">
        <f>CK88</f>
        <v>3036</v>
      </c>
      <c r="CL95" s="660"/>
      <c r="CM95" s="660"/>
      <c r="CN95" s="660"/>
      <c r="CO95" s="660"/>
      <c r="CP95" s="660"/>
      <c r="CQ95" s="660"/>
      <c r="CR95" s="660"/>
      <c r="CS95" s="660"/>
      <c r="CT95" s="660"/>
      <c r="CU95" s="661"/>
      <c r="CV95" s="481">
        <f>CV88</f>
        <v>0</v>
      </c>
      <c r="CW95" s="660"/>
      <c r="CX95" s="660"/>
      <c r="CY95" s="660"/>
      <c r="CZ95" s="660"/>
      <c r="DA95" s="660"/>
      <c r="DB95" s="660"/>
      <c r="DC95" s="660"/>
      <c r="DD95" s="660"/>
      <c r="DE95" s="660"/>
      <c r="DF95" s="661"/>
      <c r="DG95" s="481">
        <f>SUM(CD27,CS27,CG61,BE95:DF95)</f>
        <v>372967</v>
      </c>
      <c r="DH95" s="543"/>
      <c r="DI95" s="543"/>
      <c r="DJ95" s="543"/>
      <c r="DK95" s="543"/>
      <c r="DL95" s="543"/>
      <c r="DM95" s="543"/>
      <c r="DN95" s="543"/>
      <c r="DO95" s="543"/>
      <c r="DP95" s="543"/>
      <c r="DQ95" s="1616"/>
      <c r="DR95" s="1621"/>
    </row>
    <row r="96" spans="1:122" ht="15" customHeight="1" thickBot="1">
      <c r="A96" s="559"/>
      <c r="B96" s="553"/>
      <c r="C96" s="553"/>
      <c r="D96" s="553"/>
      <c r="E96" s="553"/>
      <c r="F96" s="560"/>
      <c r="G96" s="245" t="s">
        <v>10</v>
      </c>
      <c r="H96" s="246"/>
      <c r="I96" s="246"/>
      <c r="J96" s="246"/>
      <c r="K96" s="246"/>
      <c r="L96" s="246"/>
      <c r="M96" s="246"/>
      <c r="N96" s="246"/>
      <c r="O96" s="246"/>
      <c r="P96" s="246"/>
      <c r="Q96" s="246"/>
      <c r="R96" s="246"/>
      <c r="S96" s="246"/>
      <c r="T96" s="246"/>
      <c r="U96" s="246"/>
      <c r="V96" s="246"/>
      <c r="W96" s="246"/>
      <c r="X96" s="246"/>
      <c r="Y96" s="246"/>
      <c r="Z96" s="246"/>
      <c r="AA96" s="513"/>
      <c r="AB96" s="923">
        <v>1</v>
      </c>
      <c r="AC96" s="924"/>
      <c r="AD96" s="925"/>
      <c r="AE96" s="926">
        <v>5</v>
      </c>
      <c r="AF96" s="924"/>
      <c r="AG96" s="925"/>
      <c r="AH96" s="926">
        <v>2</v>
      </c>
      <c r="AI96" s="924"/>
      <c r="AJ96" s="924"/>
      <c r="AK96" s="484">
        <f>AK89</f>
        <v>7960</v>
      </c>
      <c r="AL96" s="654"/>
      <c r="AM96" s="654"/>
      <c r="AN96" s="654"/>
      <c r="AO96" s="654"/>
      <c r="AP96" s="654"/>
      <c r="AQ96" s="654"/>
      <c r="AR96" s="654"/>
      <c r="AS96" s="1618"/>
      <c r="AT96" s="1619"/>
      <c r="AU96" s="484">
        <f>AU89</f>
        <v>0</v>
      </c>
      <c r="AV96" s="654"/>
      <c r="AW96" s="654"/>
      <c r="AX96" s="654"/>
      <c r="AY96" s="654"/>
      <c r="AZ96" s="654"/>
      <c r="BA96" s="654"/>
      <c r="BB96" s="654"/>
      <c r="BC96" s="1618"/>
      <c r="BD96" s="1619"/>
      <c r="BE96" s="484">
        <f>SUM(AK96:BD96)</f>
        <v>7960</v>
      </c>
      <c r="BF96" s="654"/>
      <c r="BG96" s="654"/>
      <c r="BH96" s="654"/>
      <c r="BI96" s="654"/>
      <c r="BJ96" s="654"/>
      <c r="BK96" s="654"/>
      <c r="BL96" s="654"/>
      <c r="BM96" s="1618"/>
      <c r="BN96" s="1619"/>
      <c r="BO96" s="484">
        <f>BO89</f>
        <v>3390258</v>
      </c>
      <c r="BP96" s="485"/>
      <c r="BQ96" s="485"/>
      <c r="BR96" s="485"/>
      <c r="BS96" s="485"/>
      <c r="BT96" s="485"/>
      <c r="BU96" s="485"/>
      <c r="BV96" s="485"/>
      <c r="BW96" s="485"/>
      <c r="BX96" s="485"/>
      <c r="BY96" s="486"/>
      <c r="BZ96" s="484">
        <f>BZ89</f>
        <v>26284</v>
      </c>
      <c r="CA96" s="485"/>
      <c r="CB96" s="485"/>
      <c r="CC96" s="485"/>
      <c r="CD96" s="485"/>
      <c r="CE96" s="485"/>
      <c r="CF96" s="485"/>
      <c r="CG96" s="485"/>
      <c r="CH96" s="485"/>
      <c r="CI96" s="485"/>
      <c r="CJ96" s="486"/>
      <c r="CK96" s="484">
        <f>CK89</f>
        <v>18365</v>
      </c>
      <c r="CL96" s="654"/>
      <c r="CM96" s="654"/>
      <c r="CN96" s="654"/>
      <c r="CO96" s="654"/>
      <c r="CP96" s="654"/>
      <c r="CQ96" s="654"/>
      <c r="CR96" s="654"/>
      <c r="CS96" s="654"/>
      <c r="CT96" s="654"/>
      <c r="CU96" s="655"/>
      <c r="CV96" s="484">
        <f>CV89</f>
        <v>0</v>
      </c>
      <c r="CW96" s="654"/>
      <c r="CX96" s="654"/>
      <c r="CY96" s="654"/>
      <c r="CZ96" s="654"/>
      <c r="DA96" s="654"/>
      <c r="DB96" s="654"/>
      <c r="DC96" s="654"/>
      <c r="DD96" s="654"/>
      <c r="DE96" s="654"/>
      <c r="DF96" s="655"/>
      <c r="DG96" s="484">
        <f>SUM(CD28,CS28,CG62,BE96:DF96)</f>
        <v>5356560</v>
      </c>
      <c r="DH96" s="571"/>
      <c r="DI96" s="571"/>
      <c r="DJ96" s="571"/>
      <c r="DK96" s="571"/>
      <c r="DL96" s="571"/>
      <c r="DM96" s="571"/>
      <c r="DN96" s="571"/>
      <c r="DO96" s="571"/>
      <c r="DP96" s="571"/>
      <c r="DQ96" s="1618"/>
      <c r="DR96" s="1622"/>
    </row>
    <row r="97" spans="1:135" ht="12.75" customHeight="1" thickBot="1">
      <c r="M97" s="16"/>
      <c r="R97" s="16"/>
      <c r="U97" s="17"/>
      <c r="V97" s="17"/>
      <c r="W97" s="17"/>
      <c r="AB97" s="149"/>
      <c r="AC97" s="149"/>
      <c r="AD97" s="149"/>
      <c r="AE97" s="149"/>
      <c r="AF97" s="149"/>
      <c r="AG97" s="149"/>
      <c r="AH97" s="149"/>
      <c r="DA97" s="16"/>
      <c r="DF97" s="16"/>
    </row>
    <row r="98" spans="1:135" ht="15" customHeight="1">
      <c r="A98" s="433" t="s">
        <v>14</v>
      </c>
      <c r="B98" s="1535"/>
      <c r="C98" s="1535"/>
      <c r="D98" s="434" t="s">
        <v>717</v>
      </c>
      <c r="E98" s="1535"/>
      <c r="F98" s="1536"/>
      <c r="G98" s="245" t="s">
        <v>858</v>
      </c>
      <c r="H98" s="246"/>
      <c r="I98" s="246"/>
      <c r="J98" s="246"/>
      <c r="K98" s="246"/>
      <c r="L98" s="246"/>
      <c r="M98" s="246"/>
      <c r="N98" s="246"/>
      <c r="O98" s="246"/>
      <c r="P98" s="246"/>
      <c r="Q98" s="246"/>
      <c r="R98" s="246"/>
      <c r="S98" s="246"/>
      <c r="T98" s="246"/>
      <c r="U98" s="246"/>
      <c r="V98" s="246"/>
      <c r="W98" s="246"/>
      <c r="X98" s="246"/>
      <c r="Y98" s="246"/>
      <c r="Z98" s="246"/>
      <c r="AA98" s="513"/>
      <c r="AB98" s="921">
        <v>1</v>
      </c>
      <c r="AC98" s="903"/>
      <c r="AD98" s="904"/>
      <c r="AE98" s="902">
        <v>6</v>
      </c>
      <c r="AF98" s="903"/>
      <c r="AG98" s="904"/>
      <c r="AH98" s="902">
        <v>2</v>
      </c>
      <c r="AI98" s="903"/>
      <c r="AJ98" s="903"/>
      <c r="AK98" s="1505">
        <v>18907</v>
      </c>
      <c r="AL98" s="1623"/>
      <c r="AM98" s="1623"/>
      <c r="AN98" s="1623"/>
      <c r="AO98" s="1623"/>
      <c r="AP98" s="1623"/>
      <c r="AQ98" s="1623"/>
      <c r="AR98" s="1623"/>
      <c r="AS98" s="1623"/>
      <c r="AT98" s="1624"/>
      <c r="AU98" s="1505"/>
      <c r="AV98" s="1623"/>
      <c r="AW98" s="1623"/>
      <c r="AX98" s="1623"/>
      <c r="AY98" s="1623"/>
      <c r="AZ98" s="1623"/>
      <c r="BA98" s="1623"/>
      <c r="BB98" s="1623"/>
      <c r="BC98" s="1623"/>
      <c r="BD98" s="1624"/>
      <c r="BE98" s="487">
        <f>SUM(AK98:BD98)</f>
        <v>18907</v>
      </c>
      <c r="BF98" s="658"/>
      <c r="BG98" s="658"/>
      <c r="BH98" s="658"/>
      <c r="BI98" s="658"/>
      <c r="BJ98" s="658"/>
      <c r="BK98" s="658"/>
      <c r="BL98" s="658"/>
      <c r="BM98" s="1623"/>
      <c r="BN98" s="1624"/>
      <c r="BO98" s="1483">
        <v>1226919</v>
      </c>
      <c r="BP98" s="658"/>
      <c r="BQ98" s="658"/>
      <c r="BR98" s="658"/>
      <c r="BS98" s="658"/>
      <c r="BT98" s="658"/>
      <c r="BU98" s="658"/>
      <c r="BV98" s="658"/>
      <c r="BW98" s="658"/>
      <c r="BX98" s="658"/>
      <c r="BY98" s="659"/>
      <c r="BZ98" s="1483">
        <v>79312</v>
      </c>
      <c r="CA98" s="658"/>
      <c r="CB98" s="658"/>
      <c r="CC98" s="658"/>
      <c r="CD98" s="658"/>
      <c r="CE98" s="658"/>
      <c r="CF98" s="658"/>
      <c r="CG98" s="658"/>
      <c r="CH98" s="658"/>
      <c r="CI98" s="658"/>
      <c r="CJ98" s="659"/>
      <c r="CK98" s="1483">
        <v>13214</v>
      </c>
      <c r="CL98" s="658"/>
      <c r="CM98" s="658"/>
      <c r="CN98" s="658"/>
      <c r="CO98" s="658"/>
      <c r="CP98" s="658"/>
      <c r="CQ98" s="658"/>
      <c r="CR98" s="658"/>
      <c r="CS98" s="658"/>
      <c r="CT98" s="658"/>
      <c r="CU98" s="659"/>
      <c r="CV98" s="1483">
        <v>39867</v>
      </c>
      <c r="CW98" s="658"/>
      <c r="CX98" s="658"/>
      <c r="CY98" s="658"/>
      <c r="CZ98" s="658"/>
      <c r="DA98" s="658"/>
      <c r="DB98" s="658"/>
      <c r="DC98" s="658"/>
      <c r="DD98" s="658"/>
      <c r="DE98" s="658"/>
      <c r="DF98" s="659"/>
      <c r="DG98" s="487">
        <f>SUM(CD30,CS30,CG64,BE98:DF98)</f>
        <v>5692001</v>
      </c>
      <c r="DH98" s="801"/>
      <c r="DI98" s="801"/>
      <c r="DJ98" s="801"/>
      <c r="DK98" s="801"/>
      <c r="DL98" s="801"/>
      <c r="DM98" s="801"/>
      <c r="DN98" s="801"/>
      <c r="DO98" s="801"/>
      <c r="DP98" s="801"/>
      <c r="DQ98" s="1612"/>
      <c r="DR98" s="1620"/>
    </row>
    <row r="99" spans="1:135" ht="15" customHeight="1">
      <c r="A99" s="548"/>
      <c r="B99" s="1549"/>
      <c r="C99" s="1549"/>
      <c r="D99" s="551"/>
      <c r="E99" s="1549"/>
      <c r="F99" s="1539"/>
      <c r="G99" s="505" t="s">
        <v>317</v>
      </c>
      <c r="H99" s="506"/>
      <c r="I99" s="506"/>
      <c r="J99" s="506"/>
      <c r="K99" s="506"/>
      <c r="L99" s="506"/>
      <c r="M99" s="506"/>
      <c r="N99" s="506"/>
      <c r="O99" s="506"/>
      <c r="P99" s="506"/>
      <c r="Q99" s="506"/>
      <c r="R99" s="506"/>
      <c r="S99" s="506"/>
      <c r="T99" s="506"/>
      <c r="U99" s="506"/>
      <c r="V99" s="506"/>
      <c r="W99" s="506"/>
      <c r="X99" s="506"/>
      <c r="Y99" s="506"/>
      <c r="Z99" s="506"/>
      <c r="AA99" s="507"/>
      <c r="AB99" s="919">
        <v>1</v>
      </c>
      <c r="AC99" s="897"/>
      <c r="AD99" s="918"/>
      <c r="AE99" s="896">
        <v>7</v>
      </c>
      <c r="AF99" s="897"/>
      <c r="AG99" s="918"/>
      <c r="AH99" s="896">
        <v>2</v>
      </c>
      <c r="AI99" s="897"/>
      <c r="AJ99" s="897"/>
      <c r="AK99" s="1518">
        <v>7545</v>
      </c>
      <c r="AL99" s="1585"/>
      <c r="AM99" s="1585"/>
      <c r="AN99" s="1585"/>
      <c r="AO99" s="1585"/>
      <c r="AP99" s="1585"/>
      <c r="AQ99" s="1585"/>
      <c r="AR99" s="1585"/>
      <c r="AS99" s="1585"/>
      <c r="AT99" s="1611"/>
      <c r="AU99" s="1518"/>
      <c r="AV99" s="1585"/>
      <c r="AW99" s="1585"/>
      <c r="AX99" s="1585"/>
      <c r="AY99" s="1585"/>
      <c r="AZ99" s="1585"/>
      <c r="BA99" s="1585"/>
      <c r="BB99" s="1585"/>
      <c r="BC99" s="1585"/>
      <c r="BD99" s="1611"/>
      <c r="BE99" s="481">
        <f>SUM(AK99:BD99)</f>
        <v>7545</v>
      </c>
      <c r="BF99" s="660"/>
      <c r="BG99" s="660"/>
      <c r="BH99" s="660"/>
      <c r="BI99" s="660"/>
      <c r="BJ99" s="660"/>
      <c r="BK99" s="660"/>
      <c r="BL99" s="660"/>
      <c r="BM99" s="1585"/>
      <c r="BN99" s="1611"/>
      <c r="BO99" s="1487"/>
      <c r="BP99" s="660"/>
      <c r="BQ99" s="660"/>
      <c r="BR99" s="660"/>
      <c r="BS99" s="660"/>
      <c r="BT99" s="660"/>
      <c r="BU99" s="660"/>
      <c r="BV99" s="660"/>
      <c r="BW99" s="660"/>
      <c r="BX99" s="660"/>
      <c r="BY99" s="661"/>
      <c r="BZ99" s="1487">
        <v>11275</v>
      </c>
      <c r="CA99" s="660"/>
      <c r="CB99" s="660"/>
      <c r="CC99" s="660"/>
      <c r="CD99" s="660"/>
      <c r="CE99" s="660"/>
      <c r="CF99" s="660"/>
      <c r="CG99" s="660"/>
      <c r="CH99" s="660"/>
      <c r="CI99" s="660"/>
      <c r="CJ99" s="661"/>
      <c r="CK99" s="1487">
        <v>3036</v>
      </c>
      <c r="CL99" s="660"/>
      <c r="CM99" s="660"/>
      <c r="CN99" s="660"/>
      <c r="CO99" s="660"/>
      <c r="CP99" s="660"/>
      <c r="CQ99" s="660"/>
      <c r="CR99" s="660"/>
      <c r="CS99" s="660"/>
      <c r="CT99" s="660"/>
      <c r="CU99" s="661"/>
      <c r="CV99" s="1487"/>
      <c r="CW99" s="660"/>
      <c r="CX99" s="660"/>
      <c r="CY99" s="660"/>
      <c r="CZ99" s="660"/>
      <c r="DA99" s="660"/>
      <c r="DB99" s="660"/>
      <c r="DC99" s="660"/>
      <c r="DD99" s="660"/>
      <c r="DE99" s="660"/>
      <c r="DF99" s="661"/>
      <c r="DG99" s="481">
        <f>SUM(CD31,CS31,CG65,BE99:DF99)</f>
        <v>372967</v>
      </c>
      <c r="DH99" s="543"/>
      <c r="DI99" s="543"/>
      <c r="DJ99" s="543"/>
      <c r="DK99" s="543"/>
      <c r="DL99" s="543"/>
      <c r="DM99" s="543"/>
      <c r="DN99" s="543"/>
      <c r="DO99" s="543"/>
      <c r="DP99" s="543"/>
      <c r="DQ99" s="1616"/>
      <c r="DR99" s="1621"/>
    </row>
    <row r="100" spans="1:135" ht="15" customHeight="1">
      <c r="A100" s="1537"/>
      <c r="B100" s="1549"/>
      <c r="C100" s="1549"/>
      <c r="D100" s="1538"/>
      <c r="E100" s="1538"/>
      <c r="F100" s="1539"/>
      <c r="G100" s="731" t="s">
        <v>333</v>
      </c>
      <c r="H100" s="732"/>
      <c r="I100" s="732"/>
      <c r="J100" s="732"/>
      <c r="K100" s="732"/>
      <c r="L100" s="732"/>
      <c r="M100" s="732"/>
      <c r="N100" s="732"/>
      <c r="O100" s="732"/>
      <c r="P100" s="732"/>
      <c r="Q100" s="732"/>
      <c r="R100" s="732"/>
      <c r="S100" s="732"/>
      <c r="T100" s="732"/>
      <c r="U100" s="732"/>
      <c r="V100" s="732"/>
      <c r="W100" s="732"/>
      <c r="X100" s="732"/>
      <c r="Y100" s="732"/>
      <c r="Z100" s="732"/>
      <c r="AA100" s="732"/>
      <c r="AB100" s="919">
        <v>1</v>
      </c>
      <c r="AC100" s="897"/>
      <c r="AD100" s="918"/>
      <c r="AE100" s="896">
        <v>8</v>
      </c>
      <c r="AF100" s="897"/>
      <c r="AG100" s="918"/>
      <c r="AH100" s="896">
        <v>2</v>
      </c>
      <c r="AI100" s="897"/>
      <c r="AJ100" s="897"/>
      <c r="AK100" s="1518">
        <v>7960</v>
      </c>
      <c r="AL100" s="1585"/>
      <c r="AM100" s="1585"/>
      <c r="AN100" s="1585"/>
      <c r="AO100" s="1585"/>
      <c r="AP100" s="1585"/>
      <c r="AQ100" s="1585"/>
      <c r="AR100" s="1585"/>
      <c r="AS100" s="1585"/>
      <c r="AT100" s="1611"/>
      <c r="AU100" s="1518"/>
      <c r="AV100" s="1585"/>
      <c r="AW100" s="1585"/>
      <c r="AX100" s="1585"/>
      <c r="AY100" s="1585"/>
      <c r="AZ100" s="1585"/>
      <c r="BA100" s="1585"/>
      <c r="BB100" s="1585"/>
      <c r="BC100" s="1585"/>
      <c r="BD100" s="1611"/>
      <c r="BE100" s="481">
        <f>SUM(AK100:BD100)</f>
        <v>7960</v>
      </c>
      <c r="BF100" s="660"/>
      <c r="BG100" s="660"/>
      <c r="BH100" s="660"/>
      <c r="BI100" s="660"/>
      <c r="BJ100" s="660"/>
      <c r="BK100" s="660"/>
      <c r="BL100" s="660"/>
      <c r="BM100" s="1585"/>
      <c r="BN100" s="1611"/>
      <c r="BO100" s="1487">
        <v>3390258</v>
      </c>
      <c r="BP100" s="660"/>
      <c r="BQ100" s="660"/>
      <c r="BR100" s="660"/>
      <c r="BS100" s="660"/>
      <c r="BT100" s="660"/>
      <c r="BU100" s="660"/>
      <c r="BV100" s="660"/>
      <c r="BW100" s="660"/>
      <c r="BX100" s="660"/>
      <c r="BY100" s="661"/>
      <c r="BZ100" s="1487">
        <v>26284</v>
      </c>
      <c r="CA100" s="660"/>
      <c r="CB100" s="660"/>
      <c r="CC100" s="660"/>
      <c r="CD100" s="660"/>
      <c r="CE100" s="660"/>
      <c r="CF100" s="660"/>
      <c r="CG100" s="660"/>
      <c r="CH100" s="660"/>
      <c r="CI100" s="660"/>
      <c r="CJ100" s="661"/>
      <c r="CK100" s="1487">
        <v>18365</v>
      </c>
      <c r="CL100" s="660"/>
      <c r="CM100" s="660"/>
      <c r="CN100" s="660"/>
      <c r="CO100" s="660"/>
      <c r="CP100" s="660"/>
      <c r="CQ100" s="660"/>
      <c r="CR100" s="660"/>
      <c r="CS100" s="660"/>
      <c r="CT100" s="660"/>
      <c r="CU100" s="661"/>
      <c r="CV100" s="1487"/>
      <c r="CW100" s="660"/>
      <c r="CX100" s="660"/>
      <c r="CY100" s="660"/>
      <c r="CZ100" s="660"/>
      <c r="DA100" s="660"/>
      <c r="DB100" s="660"/>
      <c r="DC100" s="660"/>
      <c r="DD100" s="660"/>
      <c r="DE100" s="660"/>
      <c r="DF100" s="661"/>
      <c r="DG100" s="481">
        <f>SUM(CD32,CS32,CG66,BE100:DF100)</f>
        <v>5356560</v>
      </c>
      <c r="DH100" s="543"/>
      <c r="DI100" s="543"/>
      <c r="DJ100" s="543"/>
      <c r="DK100" s="543"/>
      <c r="DL100" s="543"/>
      <c r="DM100" s="543"/>
      <c r="DN100" s="543"/>
      <c r="DO100" s="543"/>
      <c r="DP100" s="543"/>
      <c r="DQ100" s="1616"/>
      <c r="DR100" s="1621"/>
    </row>
    <row r="101" spans="1:135" s="17" customFormat="1" ht="15" customHeight="1" thickBot="1">
      <c r="A101" s="436"/>
      <c r="B101" s="1541"/>
      <c r="C101" s="1541"/>
      <c r="D101" s="553"/>
      <c r="E101" s="553"/>
      <c r="F101" s="560"/>
      <c r="G101" s="245" t="s">
        <v>378</v>
      </c>
      <c r="H101" s="1477"/>
      <c r="I101" s="1477"/>
      <c r="J101" s="1477"/>
      <c r="K101" s="1477"/>
      <c r="L101" s="1477"/>
      <c r="M101" s="1477"/>
      <c r="N101" s="1477"/>
      <c r="O101" s="1477"/>
      <c r="P101" s="1477"/>
      <c r="Q101" s="1477"/>
      <c r="R101" s="1477"/>
      <c r="S101" s="1477"/>
      <c r="T101" s="1477"/>
      <c r="U101" s="1477"/>
      <c r="V101" s="1477"/>
      <c r="W101" s="1477"/>
      <c r="X101" s="1477"/>
      <c r="Y101" s="1477"/>
      <c r="Z101" s="1477"/>
      <c r="AA101" s="1543"/>
      <c r="AB101" s="923">
        <v>1</v>
      </c>
      <c r="AC101" s="924"/>
      <c r="AD101" s="925"/>
      <c r="AE101" s="926">
        <v>9</v>
      </c>
      <c r="AF101" s="924"/>
      <c r="AG101" s="925"/>
      <c r="AH101" s="926">
        <v>2</v>
      </c>
      <c r="AI101" s="924"/>
      <c r="AJ101" s="924"/>
      <c r="AK101" s="484">
        <f>SUM(AK98:AT100)</f>
        <v>34412</v>
      </c>
      <c r="AL101" s="654"/>
      <c r="AM101" s="654"/>
      <c r="AN101" s="654"/>
      <c r="AO101" s="654"/>
      <c r="AP101" s="654"/>
      <c r="AQ101" s="654"/>
      <c r="AR101" s="654"/>
      <c r="AS101" s="1625"/>
      <c r="AT101" s="1626"/>
      <c r="AU101" s="484">
        <f>SUM(AU98:BD100)</f>
        <v>0</v>
      </c>
      <c r="AV101" s="654"/>
      <c r="AW101" s="654"/>
      <c r="AX101" s="654"/>
      <c r="AY101" s="654"/>
      <c r="AZ101" s="654"/>
      <c r="BA101" s="654"/>
      <c r="BB101" s="654"/>
      <c r="BC101" s="1625"/>
      <c r="BD101" s="1626"/>
      <c r="BE101" s="484">
        <f>SUM(AK101:BD101)</f>
        <v>34412</v>
      </c>
      <c r="BF101" s="654"/>
      <c r="BG101" s="654"/>
      <c r="BH101" s="654"/>
      <c r="BI101" s="654"/>
      <c r="BJ101" s="654"/>
      <c r="BK101" s="654"/>
      <c r="BL101" s="654"/>
      <c r="BM101" s="1625"/>
      <c r="BN101" s="1626"/>
      <c r="BO101" s="484">
        <f>SUM(BO98:BY100)</f>
        <v>4617177</v>
      </c>
      <c r="BP101" s="485"/>
      <c r="BQ101" s="485"/>
      <c r="BR101" s="485"/>
      <c r="BS101" s="485"/>
      <c r="BT101" s="485"/>
      <c r="BU101" s="485"/>
      <c r="BV101" s="485"/>
      <c r="BW101" s="485"/>
      <c r="BX101" s="485"/>
      <c r="BY101" s="486"/>
      <c r="BZ101" s="484">
        <f>SUM(BZ98:CJ100)</f>
        <v>116871</v>
      </c>
      <c r="CA101" s="485"/>
      <c r="CB101" s="485"/>
      <c r="CC101" s="485"/>
      <c r="CD101" s="485"/>
      <c r="CE101" s="485"/>
      <c r="CF101" s="485"/>
      <c r="CG101" s="485"/>
      <c r="CH101" s="485"/>
      <c r="CI101" s="485"/>
      <c r="CJ101" s="486"/>
      <c r="CK101" s="484">
        <f>SUM(CK98:CU100)</f>
        <v>34615</v>
      </c>
      <c r="CL101" s="654"/>
      <c r="CM101" s="654"/>
      <c r="CN101" s="654"/>
      <c r="CO101" s="654"/>
      <c r="CP101" s="654"/>
      <c r="CQ101" s="654"/>
      <c r="CR101" s="654"/>
      <c r="CS101" s="654"/>
      <c r="CT101" s="654"/>
      <c r="CU101" s="655"/>
      <c r="CV101" s="484">
        <f>SUM(CV98:DF100)</f>
        <v>39867</v>
      </c>
      <c r="CW101" s="654"/>
      <c r="CX101" s="654"/>
      <c r="CY101" s="654"/>
      <c r="CZ101" s="654"/>
      <c r="DA101" s="654"/>
      <c r="DB101" s="654"/>
      <c r="DC101" s="654"/>
      <c r="DD101" s="654"/>
      <c r="DE101" s="654"/>
      <c r="DF101" s="655"/>
      <c r="DG101" s="484">
        <f>SUM(CD33,CS33,CG67,BE101:DF101)</f>
        <v>11421528</v>
      </c>
      <c r="DH101" s="571"/>
      <c r="DI101" s="571"/>
      <c r="DJ101" s="571"/>
      <c r="DK101" s="571"/>
      <c r="DL101" s="571"/>
      <c r="DM101" s="571"/>
      <c r="DN101" s="571"/>
      <c r="DO101" s="571"/>
      <c r="DP101" s="571"/>
      <c r="DQ101" s="1618"/>
      <c r="DR101" s="1622"/>
    </row>
    <row r="102" spans="1:135" s="17" customFormat="1" ht="15" customHeight="1">
      <c r="A102" s="36"/>
      <c r="B102" s="1544"/>
      <c r="C102" s="1544"/>
      <c r="D102" s="40"/>
      <c r="E102" s="40"/>
      <c r="F102" s="40"/>
      <c r="G102" s="137"/>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48"/>
      <c r="AC102" s="148"/>
      <c r="AD102" s="148"/>
      <c r="AE102" s="148"/>
      <c r="AF102" s="148"/>
      <c r="AG102" s="148"/>
      <c r="AH102" s="148"/>
      <c r="AI102" s="148"/>
      <c r="AJ102" s="148"/>
      <c r="AK102" s="143"/>
      <c r="AL102" s="144"/>
      <c r="AM102" s="144"/>
      <c r="AN102" s="144"/>
      <c r="AO102" s="144"/>
      <c r="AP102" s="144"/>
      <c r="AQ102" s="144"/>
      <c r="AR102" s="144"/>
      <c r="AS102" s="1609"/>
      <c r="AT102" s="1609"/>
      <c r="AU102" s="143"/>
      <c r="AV102" s="144"/>
      <c r="AW102" s="144"/>
      <c r="AX102" s="144"/>
      <c r="AY102" s="144"/>
      <c r="AZ102" s="144"/>
      <c r="BA102" s="144"/>
      <c r="BB102" s="144"/>
      <c r="BC102" s="1609"/>
      <c r="BD102" s="1609"/>
      <c r="BE102" s="143"/>
      <c r="BF102" s="144"/>
      <c r="BG102" s="144"/>
      <c r="BH102" s="144"/>
      <c r="BI102" s="144"/>
      <c r="BJ102" s="144"/>
      <c r="BK102" s="144"/>
      <c r="BL102" s="144"/>
      <c r="BM102" s="1609"/>
      <c r="BN102" s="1609"/>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8"/>
      <c r="CW102" s="148"/>
      <c r="CX102" s="148"/>
      <c r="CY102" s="148"/>
      <c r="CZ102" s="148"/>
      <c r="DA102" s="148"/>
      <c r="DB102" s="148"/>
      <c r="DC102" s="148"/>
      <c r="DD102" s="148"/>
      <c r="DE102" s="143"/>
      <c r="DF102" s="144"/>
      <c r="DG102" s="144"/>
      <c r="DH102" s="144"/>
      <c r="DI102" s="144"/>
      <c r="DJ102" s="144"/>
      <c r="DK102" s="144"/>
      <c r="DL102" s="144"/>
      <c r="DM102" s="144"/>
      <c r="DN102" s="144"/>
      <c r="DO102" s="144"/>
      <c r="DP102" s="143"/>
      <c r="DQ102" s="144"/>
      <c r="DR102" s="144"/>
      <c r="DS102" s="144"/>
      <c r="DT102" s="144"/>
      <c r="DU102" s="144"/>
      <c r="DV102" s="144"/>
      <c r="DW102" s="144"/>
      <c r="DX102" s="144"/>
      <c r="DY102" s="144"/>
      <c r="DZ102" s="92"/>
      <c r="EA102" s="92"/>
    </row>
    <row r="103" spans="1:135" ht="12.75" customHeight="1">
      <c r="A103" s="915"/>
      <c r="B103" s="915"/>
      <c r="C103" s="915"/>
      <c r="D103" s="915"/>
      <c r="E103" s="915"/>
      <c r="F103" s="915"/>
      <c r="G103" s="916"/>
      <c r="H103" s="917" t="s">
        <v>62</v>
      </c>
      <c r="I103" s="933"/>
      <c r="J103" s="933"/>
      <c r="K103" s="933"/>
      <c r="L103" s="933"/>
      <c r="M103" s="933"/>
      <c r="N103" s="933"/>
      <c r="O103" s="933"/>
      <c r="P103" s="933"/>
      <c r="Q103" s="933"/>
      <c r="R103" s="933"/>
      <c r="S103" s="933"/>
      <c r="T103" s="933"/>
      <c r="U103" s="933"/>
      <c r="V103" s="933"/>
      <c r="W103" s="933"/>
      <c r="X103" s="933"/>
      <c r="Y103" s="934"/>
      <c r="Z103" s="909" t="s">
        <v>517</v>
      </c>
      <c r="AA103" s="949"/>
      <c r="AB103" s="949"/>
      <c r="AC103" s="949"/>
      <c r="AD103" s="949"/>
      <c r="AE103" s="950"/>
      <c r="AF103" s="739" t="str">
        <f>"第57表　課税標準額段階別"&amp; LEFT(表00!AA1,6) &amp; "分所得割額等に関する調（つづき）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課税標準額段階別平成29年度分所得割額等に関する調（つづき）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39"/>
      <c r="BP103" s="739"/>
      <c r="BQ103" s="739"/>
      <c r="BR103" s="739"/>
      <c r="BS103" s="739"/>
      <c r="BT103" s="739"/>
      <c r="BU103" s="739"/>
      <c r="BV103" s="739"/>
      <c r="BW103" s="739"/>
      <c r="BX103" s="739"/>
      <c r="BY103" s="739"/>
      <c r="BZ103" s="739"/>
      <c r="CA103" s="739"/>
      <c r="CB103" s="739"/>
      <c r="CC103" s="739"/>
      <c r="CD103" s="739"/>
      <c r="CE103" s="739"/>
      <c r="CF103" s="739"/>
      <c r="CG103" s="739"/>
      <c r="CH103" s="739"/>
      <c r="CI103" s="739"/>
      <c r="CJ103" s="739"/>
      <c r="CK103" s="739"/>
      <c r="CL103" s="739"/>
      <c r="CM103" s="739"/>
      <c r="CN103" s="739"/>
      <c r="CO103" s="739"/>
      <c r="CP103" s="739"/>
      <c r="CQ103" s="739"/>
      <c r="CR103" s="739"/>
      <c r="CS103" s="739"/>
      <c r="CT103" s="739"/>
      <c r="CU103" s="739"/>
      <c r="CV103" s="739"/>
      <c r="CW103" s="739"/>
      <c r="CX103" s="739"/>
      <c r="CY103" s="894" t="s">
        <v>608</v>
      </c>
      <c r="CZ103" s="894"/>
      <c r="DA103" s="894"/>
      <c r="DB103" s="894"/>
      <c r="DC103" s="894"/>
      <c r="DD103" s="894"/>
      <c r="DE103" s="894"/>
      <c r="DF103" s="894"/>
      <c r="DG103" s="894"/>
      <c r="DH103" s="894"/>
      <c r="DI103" s="894"/>
      <c r="DJ103" s="894"/>
      <c r="DK103" s="290" t="str">
        <f>IF(DK1="","",DK1)</f>
        <v>長崎県</v>
      </c>
      <c r="DL103" s="290"/>
      <c r="DM103" s="290"/>
      <c r="DN103" s="290"/>
      <c r="DO103" s="290"/>
      <c r="DP103" s="290"/>
      <c r="DQ103" s="290"/>
      <c r="DR103" s="290"/>
      <c r="DS103" s="290"/>
      <c r="DT103" s="290"/>
      <c r="DU103" s="290"/>
      <c r="DV103" s="290"/>
      <c r="DW103" s="290"/>
      <c r="DX103" s="290"/>
      <c r="DY103" s="290"/>
      <c r="DZ103" s="290"/>
      <c r="EA103" s="290"/>
      <c r="EB103" s="290"/>
      <c r="EC103" s="290"/>
      <c r="ED103" s="290"/>
      <c r="EE103" s="290"/>
    </row>
    <row r="104" spans="1:135" ht="12.75" customHeight="1" thickBot="1">
      <c r="A104" s="915"/>
      <c r="B104" s="915"/>
      <c r="C104" s="915"/>
      <c r="D104" s="915"/>
      <c r="E104" s="915"/>
      <c r="F104" s="915"/>
      <c r="G104" s="916"/>
      <c r="H104" s="935"/>
      <c r="I104" s="936"/>
      <c r="J104" s="936"/>
      <c r="K104" s="936"/>
      <c r="L104" s="936"/>
      <c r="M104" s="936"/>
      <c r="N104" s="936"/>
      <c r="O104" s="936"/>
      <c r="P104" s="936"/>
      <c r="Q104" s="936"/>
      <c r="R104" s="936"/>
      <c r="S104" s="936"/>
      <c r="T104" s="936"/>
      <c r="U104" s="936"/>
      <c r="V104" s="936"/>
      <c r="W104" s="936"/>
      <c r="X104" s="936"/>
      <c r="Y104" s="937"/>
      <c r="Z104" s="951"/>
      <c r="AA104" s="952"/>
      <c r="AB104" s="952"/>
      <c r="AC104" s="952"/>
      <c r="AD104" s="952"/>
      <c r="AE104" s="953"/>
      <c r="AF104" s="739"/>
      <c r="AG104" s="739"/>
      <c r="AH104" s="739"/>
      <c r="AI104" s="739"/>
      <c r="AJ104" s="739"/>
      <c r="AK104" s="739"/>
      <c r="AL104" s="739"/>
      <c r="AM104" s="739"/>
      <c r="AN104" s="739"/>
      <c r="AO104" s="739"/>
      <c r="AP104" s="739"/>
      <c r="AQ104" s="739"/>
      <c r="AR104" s="739"/>
      <c r="AS104" s="739"/>
      <c r="AT104" s="739"/>
      <c r="AU104" s="739"/>
      <c r="AV104" s="739"/>
      <c r="AW104" s="739"/>
      <c r="AX104" s="739"/>
      <c r="AY104" s="739"/>
      <c r="AZ104" s="739"/>
      <c r="BA104" s="739"/>
      <c r="BB104" s="739"/>
      <c r="BC104" s="739"/>
      <c r="BD104" s="739"/>
      <c r="BE104" s="739"/>
      <c r="BF104" s="739"/>
      <c r="BG104" s="739"/>
      <c r="BH104" s="739"/>
      <c r="BI104" s="739"/>
      <c r="BJ104" s="739"/>
      <c r="BK104" s="739"/>
      <c r="BL104" s="739"/>
      <c r="BM104" s="739"/>
      <c r="BN104" s="739"/>
      <c r="BO104" s="739"/>
      <c r="BP104" s="739"/>
      <c r="BQ104" s="739"/>
      <c r="BR104" s="739"/>
      <c r="BS104" s="739"/>
      <c r="BT104" s="739"/>
      <c r="BU104" s="739"/>
      <c r="BV104" s="739"/>
      <c r="BW104" s="739"/>
      <c r="BX104" s="739"/>
      <c r="BY104" s="739"/>
      <c r="BZ104" s="739"/>
      <c r="CA104" s="739"/>
      <c r="CB104" s="739"/>
      <c r="CC104" s="739"/>
      <c r="CD104" s="739"/>
      <c r="CE104" s="739"/>
      <c r="CF104" s="739"/>
      <c r="CG104" s="739"/>
      <c r="CH104" s="739"/>
      <c r="CI104" s="739"/>
      <c r="CJ104" s="739"/>
      <c r="CK104" s="739"/>
      <c r="CL104" s="739"/>
      <c r="CM104" s="739"/>
      <c r="CN104" s="739"/>
      <c r="CO104" s="739"/>
      <c r="CP104" s="739"/>
      <c r="CQ104" s="739"/>
      <c r="CR104" s="739"/>
      <c r="CS104" s="739"/>
      <c r="CT104" s="739"/>
      <c r="CU104" s="739"/>
      <c r="CV104" s="739"/>
      <c r="CW104" s="739"/>
      <c r="CX104" s="739"/>
      <c r="CY104" s="895"/>
      <c r="CZ104" s="895"/>
      <c r="DA104" s="895"/>
      <c r="DB104" s="895"/>
      <c r="DC104" s="895"/>
      <c r="DD104" s="895"/>
      <c r="DE104" s="895"/>
      <c r="DF104" s="895"/>
      <c r="DG104" s="895"/>
      <c r="DH104" s="895"/>
      <c r="DI104" s="895"/>
      <c r="DJ104" s="895"/>
      <c r="DK104" s="291"/>
      <c r="DL104" s="291"/>
      <c r="DM104" s="291"/>
      <c r="DN104" s="291"/>
      <c r="DO104" s="291"/>
      <c r="DP104" s="291"/>
      <c r="DQ104" s="291"/>
      <c r="DR104" s="291"/>
      <c r="DS104" s="291"/>
      <c r="DT104" s="291"/>
      <c r="DU104" s="291"/>
      <c r="DV104" s="291"/>
      <c r="DW104" s="291"/>
      <c r="DX104" s="291"/>
      <c r="DY104" s="291"/>
      <c r="DZ104" s="291"/>
      <c r="EA104" s="291"/>
      <c r="EB104" s="291"/>
      <c r="EC104" s="291"/>
      <c r="ED104" s="291"/>
      <c r="EE104" s="291"/>
    </row>
    <row r="105" spans="1:135" ht="25.5" customHeight="1" thickBot="1">
      <c r="A105" s="938"/>
      <c r="B105" s="567"/>
      <c r="C105" s="567"/>
      <c r="D105" s="567"/>
      <c r="E105" s="567"/>
      <c r="F105" s="567"/>
      <c r="G105" s="568"/>
      <c r="H105" s="910">
        <f>IF(H3="","",H3)</f>
        <v>4</v>
      </c>
      <c r="I105" s="913"/>
      <c r="J105" s="914"/>
      <c r="K105" s="910">
        <f>IF(K3="","",K3)</f>
        <v>2</v>
      </c>
      <c r="L105" s="913"/>
      <c r="M105" s="914"/>
      <c r="N105" s="910">
        <f>IF(N3="","",N3)</f>
        <v>2</v>
      </c>
      <c r="O105" s="913"/>
      <c r="P105" s="914"/>
      <c r="Q105" s="910">
        <f>IF(Q3="","",Q3)</f>
        <v>0</v>
      </c>
      <c r="R105" s="913"/>
      <c r="S105" s="914"/>
      <c r="T105" s="910">
        <f>IF(T3="","",T3)</f>
        <v>2</v>
      </c>
      <c r="U105" s="913"/>
      <c r="V105" s="914"/>
      <c r="W105" s="910">
        <f>IF(W3="","",W3)</f>
        <v>9</v>
      </c>
      <c r="X105" s="913"/>
      <c r="Y105" s="914"/>
      <c r="Z105" s="911">
        <v>5</v>
      </c>
      <c r="AA105" s="276"/>
      <c r="AB105" s="277"/>
      <c r="AC105" s="910">
        <v>7</v>
      </c>
      <c r="AD105" s="279"/>
      <c r="AE105" s="280"/>
      <c r="AF105" s="739"/>
      <c r="AG105" s="739"/>
      <c r="AH105" s="739"/>
      <c r="AI105" s="739"/>
      <c r="AJ105" s="739"/>
      <c r="AK105" s="739"/>
      <c r="AL105" s="739"/>
      <c r="AM105" s="739"/>
      <c r="AN105" s="739"/>
      <c r="AO105" s="739"/>
      <c r="AP105" s="739"/>
      <c r="AQ105" s="739"/>
      <c r="AR105" s="739"/>
      <c r="AS105" s="739"/>
      <c r="AT105" s="739"/>
      <c r="AU105" s="739"/>
      <c r="AV105" s="739"/>
      <c r="AW105" s="739"/>
      <c r="AX105" s="739"/>
      <c r="AY105" s="739"/>
      <c r="AZ105" s="739"/>
      <c r="BA105" s="739"/>
      <c r="BB105" s="739"/>
      <c r="BC105" s="739"/>
      <c r="BD105" s="739"/>
      <c r="BE105" s="739"/>
      <c r="BF105" s="739"/>
      <c r="BG105" s="739"/>
      <c r="BH105" s="739"/>
      <c r="BI105" s="739"/>
      <c r="BJ105" s="739"/>
      <c r="BK105" s="739"/>
      <c r="BL105" s="739"/>
      <c r="BM105" s="739"/>
      <c r="BN105" s="739"/>
      <c r="BO105" s="739"/>
      <c r="BP105" s="739"/>
      <c r="BQ105" s="739"/>
      <c r="BR105" s="739"/>
      <c r="BS105" s="739"/>
      <c r="BT105" s="739"/>
      <c r="BU105" s="739"/>
      <c r="BV105" s="739"/>
      <c r="BW105" s="739"/>
      <c r="BX105" s="739"/>
      <c r="BY105" s="739"/>
      <c r="BZ105" s="739"/>
      <c r="CA105" s="739"/>
      <c r="CB105" s="739"/>
      <c r="CC105" s="739"/>
      <c r="CD105" s="739"/>
      <c r="CE105" s="739"/>
      <c r="CF105" s="739"/>
      <c r="CG105" s="739"/>
      <c r="CH105" s="739"/>
      <c r="CI105" s="739"/>
      <c r="CJ105" s="739"/>
      <c r="CK105" s="739"/>
      <c r="CL105" s="739"/>
      <c r="CM105" s="739"/>
      <c r="CN105" s="739"/>
      <c r="CO105" s="739"/>
      <c r="CP105" s="739"/>
      <c r="CQ105" s="739"/>
      <c r="CR105" s="739"/>
      <c r="CS105" s="739"/>
      <c r="CT105" s="739"/>
      <c r="CU105" s="739"/>
      <c r="CV105" s="739"/>
      <c r="CW105" s="739"/>
      <c r="CX105" s="739"/>
      <c r="CY105" s="895" t="s">
        <v>515</v>
      </c>
      <c r="CZ105" s="895"/>
      <c r="DA105" s="895"/>
      <c r="DB105" s="895"/>
      <c r="DC105" s="895"/>
      <c r="DD105" s="895"/>
      <c r="DE105" s="895"/>
      <c r="DF105" s="895"/>
      <c r="DG105" s="895"/>
      <c r="DH105" s="895"/>
      <c r="DI105" s="895"/>
      <c r="DJ105" s="895"/>
      <c r="DK105" s="289" t="str">
        <f>IF(DK3="","",DK3)</f>
        <v>佐世保市</v>
      </c>
      <c r="DL105" s="289"/>
      <c r="DM105" s="289"/>
      <c r="DN105" s="289"/>
      <c r="DO105" s="289"/>
      <c r="DP105" s="289"/>
      <c r="DQ105" s="289"/>
      <c r="DR105" s="289"/>
      <c r="DS105" s="289"/>
      <c r="DT105" s="289"/>
      <c r="DU105" s="289"/>
      <c r="DV105" s="289"/>
      <c r="DW105" s="289"/>
      <c r="DX105" s="289"/>
      <c r="DY105" s="289"/>
      <c r="DZ105" s="289"/>
      <c r="EA105" s="289"/>
      <c r="EB105" s="289"/>
      <c r="EC105" s="289"/>
      <c r="ED105" s="289"/>
      <c r="EE105" s="289"/>
    </row>
    <row r="106" spans="1:135" ht="13.5" customHeight="1">
      <c r="M106" s="16"/>
      <c r="R106" s="16"/>
      <c r="AF106" s="739"/>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739"/>
      <c r="BW106" s="739"/>
      <c r="BX106" s="739"/>
      <c r="BY106" s="739"/>
      <c r="BZ106" s="739"/>
      <c r="CA106" s="739"/>
      <c r="CB106" s="739"/>
      <c r="CC106" s="739"/>
      <c r="CD106" s="739"/>
      <c r="CE106" s="739"/>
      <c r="CF106" s="739"/>
      <c r="CG106" s="739"/>
      <c r="CH106" s="739"/>
      <c r="CI106" s="739"/>
      <c r="CJ106" s="739"/>
      <c r="CK106" s="739"/>
      <c r="CL106" s="739"/>
      <c r="CM106" s="739"/>
      <c r="CN106" s="739"/>
      <c r="CO106" s="739"/>
      <c r="CP106" s="739"/>
      <c r="CQ106" s="739"/>
      <c r="CR106" s="739"/>
      <c r="CS106" s="739"/>
      <c r="CT106" s="739"/>
      <c r="CU106" s="739"/>
      <c r="CV106" s="739"/>
      <c r="CW106" s="739"/>
      <c r="CX106" s="739"/>
    </row>
    <row r="107" spans="1:135" ht="13.5" customHeight="1">
      <c r="M107" s="16"/>
      <c r="R107" s="16"/>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DA107" s="16"/>
      <c r="DF107" s="16"/>
    </row>
    <row r="108" spans="1:135" ht="13.5" customHeight="1">
      <c r="AK108" s="271" t="s">
        <v>153</v>
      </c>
      <c r="AL108" s="271"/>
      <c r="AM108" s="271"/>
      <c r="AN108" s="271"/>
      <c r="AO108" s="271"/>
      <c r="AP108" s="271"/>
      <c r="AQ108" s="271"/>
      <c r="AR108" s="271"/>
      <c r="AS108" s="271"/>
      <c r="AT108" s="271"/>
      <c r="AU108" s="271"/>
      <c r="AV108" s="271"/>
      <c r="AW108" s="271"/>
      <c r="AX108" s="271"/>
      <c r="AY108" s="271"/>
      <c r="AZ108" s="271"/>
      <c r="BA108" s="271"/>
      <c r="BB108" s="271"/>
      <c r="BC108" s="271"/>
      <c r="BD108" s="271"/>
      <c r="BE108" s="271"/>
      <c r="BF108" s="271"/>
      <c r="BG108" s="271"/>
      <c r="BH108" s="271"/>
      <c r="BI108" s="271"/>
      <c r="BJ108" s="271" t="s">
        <v>246</v>
      </c>
      <c r="BK108" s="271"/>
      <c r="BL108" s="271"/>
      <c r="BM108" s="271"/>
      <c r="BN108" s="271"/>
      <c r="BO108" s="271"/>
      <c r="BP108" s="271"/>
      <c r="BQ108" s="271"/>
      <c r="BR108" s="271"/>
      <c r="BS108" s="271"/>
      <c r="BT108" s="271"/>
      <c r="BU108" s="271"/>
      <c r="BV108" s="271"/>
      <c r="BW108" s="271"/>
      <c r="BX108" s="271"/>
      <c r="BY108" s="271"/>
      <c r="BZ108" s="271"/>
      <c r="CA108" s="271"/>
      <c r="CB108" s="271"/>
      <c r="CC108" s="271"/>
      <c r="CD108" s="271"/>
      <c r="CE108" s="271"/>
      <c r="CF108" s="271"/>
      <c r="CG108" s="271"/>
      <c r="CH108" s="271"/>
      <c r="CI108" s="271" t="s">
        <v>154</v>
      </c>
      <c r="CJ108" s="271"/>
      <c r="CK108" s="271"/>
      <c r="CL108" s="271"/>
      <c r="CM108" s="271"/>
      <c r="CN108" s="271"/>
      <c r="CO108" s="271"/>
      <c r="CP108" s="271"/>
      <c r="CQ108" s="271"/>
      <c r="CR108" s="271"/>
      <c r="CS108" s="271"/>
      <c r="CT108" s="271"/>
      <c r="CU108" s="271"/>
      <c r="CV108" s="271"/>
      <c r="CW108" s="271"/>
      <c r="CX108" s="271"/>
      <c r="CY108" s="271"/>
      <c r="CZ108" s="271"/>
      <c r="DA108" s="271"/>
      <c r="DB108" s="271"/>
      <c r="DC108" s="271"/>
      <c r="DD108" s="271"/>
      <c r="DF108" s="16"/>
    </row>
    <row r="109" spans="1:135" ht="15" customHeight="1">
      <c r="A109" s="522" t="s">
        <v>133</v>
      </c>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4"/>
      <c r="AB109" s="200" t="s">
        <v>171</v>
      </c>
      <c r="AC109" s="201"/>
      <c r="AD109" s="201"/>
      <c r="AE109" s="201"/>
      <c r="AF109" s="201"/>
      <c r="AG109" s="201"/>
      <c r="AH109" s="201"/>
      <c r="AI109" s="201"/>
      <c r="AJ109" s="202"/>
      <c r="AK109" s="200" t="s">
        <v>46</v>
      </c>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2"/>
      <c r="CI109" s="200" t="s">
        <v>731</v>
      </c>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2"/>
    </row>
    <row r="110" spans="1:135" ht="10.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219"/>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466"/>
      <c r="BK110" s="466"/>
      <c r="BL110" s="466"/>
      <c r="BM110" s="466"/>
      <c r="BN110" s="466"/>
      <c r="BO110" s="466"/>
      <c r="BP110" s="466"/>
      <c r="BQ110" s="466"/>
      <c r="BR110" s="466"/>
      <c r="BS110" s="466"/>
      <c r="BT110" s="466"/>
      <c r="BU110" s="466"/>
      <c r="BV110" s="466"/>
      <c r="BW110" s="466"/>
      <c r="BX110" s="466"/>
      <c r="BY110" s="466"/>
      <c r="BZ110" s="466"/>
      <c r="CA110" s="466"/>
      <c r="CB110" s="466"/>
      <c r="CC110" s="466"/>
      <c r="CD110" s="466"/>
      <c r="CE110" s="466"/>
      <c r="CF110" s="466"/>
      <c r="CG110" s="466"/>
      <c r="CH110" s="467"/>
      <c r="CI110" s="219"/>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1"/>
    </row>
    <row r="111" spans="1:135" ht="15" customHeight="1">
      <c r="A111" s="525"/>
      <c r="B111" s="526"/>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7"/>
      <c r="AB111" s="219"/>
      <c r="AC111" s="220"/>
      <c r="AD111" s="220"/>
      <c r="AE111" s="220"/>
      <c r="AF111" s="220"/>
      <c r="AG111" s="220"/>
      <c r="AH111" s="220"/>
      <c r="AI111" s="220"/>
      <c r="AJ111" s="221"/>
      <c r="AK111" s="219"/>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940" t="s">
        <v>622</v>
      </c>
      <c r="BK111" s="941"/>
      <c r="BL111" s="941"/>
      <c r="BM111" s="941"/>
      <c r="BN111" s="941"/>
      <c r="BO111" s="941"/>
      <c r="BP111" s="941"/>
      <c r="BQ111" s="941"/>
      <c r="BR111" s="941"/>
      <c r="BS111" s="941"/>
      <c r="BT111" s="941"/>
      <c r="BU111" s="941"/>
      <c r="BV111" s="941"/>
      <c r="BW111" s="941"/>
      <c r="BX111" s="941"/>
      <c r="BY111" s="941"/>
      <c r="BZ111" s="941"/>
      <c r="CA111" s="941"/>
      <c r="CB111" s="941"/>
      <c r="CC111" s="941"/>
      <c r="CD111" s="941"/>
      <c r="CE111" s="941"/>
      <c r="CF111" s="941"/>
      <c r="CG111" s="941"/>
      <c r="CH111" s="942"/>
      <c r="CI111" s="219"/>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1"/>
    </row>
    <row r="112" spans="1:135" ht="15" customHeight="1">
      <c r="A112" s="525"/>
      <c r="B112" s="526"/>
      <c r="C112" s="526"/>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7"/>
      <c r="AB112" s="219"/>
      <c r="AC112" s="220"/>
      <c r="AD112" s="220"/>
      <c r="AE112" s="220"/>
      <c r="AF112" s="220"/>
      <c r="AG112" s="220"/>
      <c r="AH112" s="220"/>
      <c r="AI112" s="220"/>
      <c r="AJ112" s="221"/>
      <c r="AK112" s="219"/>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943"/>
      <c r="BK112" s="944"/>
      <c r="BL112" s="944"/>
      <c r="BM112" s="944"/>
      <c r="BN112" s="944"/>
      <c r="BO112" s="944"/>
      <c r="BP112" s="944"/>
      <c r="BQ112" s="944"/>
      <c r="BR112" s="944"/>
      <c r="BS112" s="944"/>
      <c r="BT112" s="944"/>
      <c r="BU112" s="944"/>
      <c r="BV112" s="944"/>
      <c r="BW112" s="944"/>
      <c r="BX112" s="944"/>
      <c r="BY112" s="944"/>
      <c r="BZ112" s="944"/>
      <c r="CA112" s="944"/>
      <c r="CB112" s="944"/>
      <c r="CC112" s="944"/>
      <c r="CD112" s="944"/>
      <c r="CE112" s="944"/>
      <c r="CF112" s="944"/>
      <c r="CG112" s="944"/>
      <c r="CH112" s="945"/>
      <c r="CI112" s="219"/>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1"/>
    </row>
    <row r="113" spans="1:111" ht="15" customHeight="1">
      <c r="A113" s="525"/>
      <c r="B113" s="526"/>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7"/>
      <c r="AB113" s="219"/>
      <c r="AC113" s="220"/>
      <c r="AD113" s="220"/>
      <c r="AE113" s="220"/>
      <c r="AF113" s="220"/>
      <c r="AG113" s="220"/>
      <c r="AH113" s="220"/>
      <c r="AI113" s="220"/>
      <c r="AJ113" s="221"/>
      <c r="AK113" s="219"/>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943"/>
      <c r="BK113" s="944"/>
      <c r="BL113" s="944"/>
      <c r="BM113" s="944"/>
      <c r="BN113" s="944"/>
      <c r="BO113" s="944"/>
      <c r="BP113" s="944"/>
      <c r="BQ113" s="944"/>
      <c r="BR113" s="944"/>
      <c r="BS113" s="944"/>
      <c r="BT113" s="944"/>
      <c r="BU113" s="944"/>
      <c r="BV113" s="944"/>
      <c r="BW113" s="944"/>
      <c r="BX113" s="944"/>
      <c r="BY113" s="944"/>
      <c r="BZ113" s="944"/>
      <c r="CA113" s="944"/>
      <c r="CB113" s="944"/>
      <c r="CC113" s="944"/>
      <c r="CD113" s="944"/>
      <c r="CE113" s="944"/>
      <c r="CF113" s="944"/>
      <c r="CG113" s="944"/>
      <c r="CH113" s="945"/>
      <c r="CI113" s="219"/>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1"/>
    </row>
    <row r="114" spans="1:111" ht="15" customHeight="1" thickBot="1">
      <c r="A114" s="528"/>
      <c r="B114" s="529"/>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219"/>
      <c r="AC114" s="220"/>
      <c r="AD114" s="220"/>
      <c r="AE114" s="220"/>
      <c r="AF114" s="220"/>
      <c r="AG114" s="220"/>
      <c r="AH114" s="220"/>
      <c r="AI114" s="220"/>
      <c r="AJ114" s="221"/>
      <c r="AK114" s="714" t="s">
        <v>47</v>
      </c>
      <c r="AL114" s="715"/>
      <c r="AM114" s="715"/>
      <c r="AN114" s="715"/>
      <c r="AO114" s="715"/>
      <c r="AP114" s="715"/>
      <c r="AQ114" s="715"/>
      <c r="AR114" s="715"/>
      <c r="AS114" s="715"/>
      <c r="AT114" s="715"/>
      <c r="AU114" s="715"/>
      <c r="AV114" s="715"/>
      <c r="AW114" s="715"/>
      <c r="AX114" s="715"/>
      <c r="AY114" s="715"/>
      <c r="AZ114" s="715"/>
      <c r="BA114" s="715"/>
      <c r="BB114" s="715"/>
      <c r="BC114" s="715"/>
      <c r="BD114" s="715"/>
      <c r="BE114" s="715"/>
      <c r="BF114" s="715"/>
      <c r="BG114" s="715"/>
      <c r="BH114" s="715"/>
      <c r="BI114" s="716"/>
      <c r="BJ114" s="714" t="s">
        <v>48</v>
      </c>
      <c r="BK114" s="715"/>
      <c r="BL114" s="715"/>
      <c r="BM114" s="715"/>
      <c r="BN114" s="715"/>
      <c r="BO114" s="715"/>
      <c r="BP114" s="715"/>
      <c r="BQ114" s="715"/>
      <c r="BR114" s="715"/>
      <c r="BS114" s="715"/>
      <c r="BT114" s="715"/>
      <c r="BU114" s="715"/>
      <c r="BV114" s="715"/>
      <c r="BW114" s="715"/>
      <c r="BX114" s="715"/>
      <c r="BY114" s="715"/>
      <c r="BZ114" s="715"/>
      <c r="CA114" s="715"/>
      <c r="CB114" s="715"/>
      <c r="CC114" s="715"/>
      <c r="CD114" s="715"/>
      <c r="CE114" s="715"/>
      <c r="CF114" s="715"/>
      <c r="CG114" s="715"/>
      <c r="CH114" s="716"/>
      <c r="CI114" s="535" t="s">
        <v>271</v>
      </c>
      <c r="CJ114" s="536"/>
      <c r="CK114" s="536"/>
      <c r="CL114" s="536"/>
      <c r="CM114" s="536"/>
      <c r="CN114" s="536"/>
      <c r="CO114" s="536"/>
      <c r="CP114" s="536"/>
      <c r="CQ114" s="536"/>
      <c r="CR114" s="536"/>
      <c r="CS114" s="536"/>
      <c r="CT114" s="536"/>
      <c r="CU114" s="536"/>
      <c r="CV114" s="536"/>
      <c r="CW114" s="536"/>
      <c r="CX114" s="536"/>
      <c r="CY114" s="536"/>
      <c r="CZ114" s="536"/>
      <c r="DA114" s="536"/>
      <c r="DB114" s="536"/>
      <c r="DC114" s="536"/>
      <c r="DD114" s="537"/>
      <c r="DE114" s="130"/>
      <c r="DF114" s="130"/>
      <c r="DG114" s="130"/>
    </row>
    <row r="115" spans="1:111" ht="21.75" customHeight="1">
      <c r="A115" s="433" t="s">
        <v>1</v>
      </c>
      <c r="B115" s="1535"/>
      <c r="C115" s="1535"/>
      <c r="D115" s="1535"/>
      <c r="E115" s="1535"/>
      <c r="F115" s="1536"/>
      <c r="G115" s="246" t="s">
        <v>2</v>
      </c>
      <c r="H115" s="246"/>
      <c r="I115" s="246"/>
      <c r="J115" s="246"/>
      <c r="K115" s="246"/>
      <c r="L115" s="246"/>
      <c r="M115" s="246"/>
      <c r="N115" s="246"/>
      <c r="O115" s="246"/>
      <c r="P115" s="246"/>
      <c r="Q115" s="246"/>
      <c r="R115" s="246"/>
      <c r="S115" s="246"/>
      <c r="T115" s="246"/>
      <c r="U115" s="246"/>
      <c r="V115" s="246"/>
      <c r="W115" s="246"/>
      <c r="X115" s="246"/>
      <c r="Y115" s="246"/>
      <c r="Z115" s="246"/>
      <c r="AA115" s="513"/>
      <c r="AB115" s="921">
        <v>0</v>
      </c>
      <c r="AC115" s="903"/>
      <c r="AD115" s="904"/>
      <c r="AE115" s="902">
        <v>1</v>
      </c>
      <c r="AF115" s="903"/>
      <c r="AG115" s="904"/>
      <c r="AH115" s="902">
        <v>3</v>
      </c>
      <c r="AI115" s="903"/>
      <c r="AJ115" s="920"/>
      <c r="AK115" s="1506">
        <v>58</v>
      </c>
      <c r="AL115" s="1506"/>
      <c r="AM115" s="1506"/>
      <c r="AN115" s="1506"/>
      <c r="AO115" s="1506"/>
      <c r="AP115" s="1506"/>
      <c r="AQ115" s="1506"/>
      <c r="AR115" s="1506"/>
      <c r="AS115" s="1506"/>
      <c r="AT115" s="1506"/>
      <c r="AU115" s="1506"/>
      <c r="AV115" s="1506"/>
      <c r="AW115" s="1506"/>
      <c r="AX115" s="1506"/>
      <c r="AY115" s="1506"/>
      <c r="AZ115" s="1506"/>
      <c r="BA115" s="1506"/>
      <c r="BB115" s="1506"/>
      <c r="BC115" s="1506"/>
      <c r="BD115" s="1506"/>
      <c r="BE115" s="1506"/>
      <c r="BF115" s="1506"/>
      <c r="BG115" s="1506"/>
      <c r="BH115" s="1506"/>
      <c r="BI115" s="1507"/>
      <c r="BJ115" s="1505">
        <v>58</v>
      </c>
      <c r="BK115" s="1506"/>
      <c r="BL115" s="1506"/>
      <c r="BM115" s="1506"/>
      <c r="BN115" s="1506"/>
      <c r="BO115" s="1506"/>
      <c r="BP115" s="1506"/>
      <c r="BQ115" s="1506"/>
      <c r="BR115" s="1506"/>
      <c r="BS115" s="1506"/>
      <c r="BT115" s="1506"/>
      <c r="BU115" s="1506"/>
      <c r="BV115" s="1506"/>
      <c r="BW115" s="1506"/>
      <c r="BX115" s="1506"/>
      <c r="BY115" s="1506"/>
      <c r="BZ115" s="1506"/>
      <c r="CA115" s="1506"/>
      <c r="CB115" s="1506"/>
      <c r="CC115" s="1506"/>
      <c r="CD115" s="1506"/>
      <c r="CE115" s="1506"/>
      <c r="CF115" s="1506"/>
      <c r="CG115" s="1506"/>
      <c r="CH115" s="1507"/>
      <c r="CI115" s="946"/>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8"/>
    </row>
    <row r="116" spans="1:111" ht="15" customHeight="1">
      <c r="A116" s="1537"/>
      <c r="B116" s="1549"/>
      <c r="C116" s="1549"/>
      <c r="D116" s="1549"/>
      <c r="E116" s="1549"/>
      <c r="F116" s="1539"/>
      <c r="G116" s="246" t="s">
        <v>3</v>
      </c>
      <c r="H116" s="246"/>
      <c r="I116" s="246"/>
      <c r="J116" s="246"/>
      <c r="K116" s="246"/>
      <c r="L116" s="246"/>
      <c r="M116" s="246"/>
      <c r="N116" s="246"/>
      <c r="O116" s="246"/>
      <c r="P116" s="246"/>
      <c r="Q116" s="246"/>
      <c r="R116" s="246"/>
      <c r="S116" s="246"/>
      <c r="T116" s="246"/>
      <c r="U116" s="246"/>
      <c r="V116" s="246"/>
      <c r="W116" s="246"/>
      <c r="X116" s="246"/>
      <c r="Y116" s="246"/>
      <c r="Z116" s="246"/>
      <c r="AA116" s="513"/>
      <c r="AB116" s="919">
        <v>0</v>
      </c>
      <c r="AC116" s="897"/>
      <c r="AD116" s="918"/>
      <c r="AE116" s="896">
        <v>2</v>
      </c>
      <c r="AF116" s="897"/>
      <c r="AG116" s="918"/>
      <c r="AH116" s="896">
        <v>3</v>
      </c>
      <c r="AI116" s="897"/>
      <c r="AJ116" s="922"/>
      <c r="AK116" s="1519">
        <v>5406</v>
      </c>
      <c r="AL116" s="1519"/>
      <c r="AM116" s="1519"/>
      <c r="AN116" s="1519"/>
      <c r="AO116" s="1519"/>
      <c r="AP116" s="1519"/>
      <c r="AQ116" s="1519"/>
      <c r="AR116" s="1519"/>
      <c r="AS116" s="1519"/>
      <c r="AT116" s="1519"/>
      <c r="AU116" s="1519"/>
      <c r="AV116" s="1519"/>
      <c r="AW116" s="1519"/>
      <c r="AX116" s="1519"/>
      <c r="AY116" s="1519"/>
      <c r="AZ116" s="1519"/>
      <c r="BA116" s="1519"/>
      <c r="BB116" s="1519"/>
      <c r="BC116" s="1519"/>
      <c r="BD116" s="1519"/>
      <c r="BE116" s="1519"/>
      <c r="BF116" s="1519"/>
      <c r="BG116" s="1519"/>
      <c r="BH116" s="1519"/>
      <c r="BI116" s="1520"/>
      <c r="BJ116" s="1518">
        <v>5406</v>
      </c>
      <c r="BK116" s="1519"/>
      <c r="BL116" s="1519"/>
      <c r="BM116" s="1519"/>
      <c r="BN116" s="1519"/>
      <c r="BO116" s="1519"/>
      <c r="BP116" s="1519"/>
      <c r="BQ116" s="1519"/>
      <c r="BR116" s="1519"/>
      <c r="BS116" s="1519"/>
      <c r="BT116" s="1519"/>
      <c r="BU116" s="1519"/>
      <c r="BV116" s="1519"/>
      <c r="BW116" s="1519"/>
      <c r="BX116" s="1519"/>
      <c r="BY116" s="1519"/>
      <c r="BZ116" s="1519"/>
      <c r="CA116" s="1519"/>
      <c r="CB116" s="1519"/>
      <c r="CC116" s="1519"/>
      <c r="CD116" s="1519"/>
      <c r="CE116" s="1519"/>
      <c r="CF116" s="1519"/>
      <c r="CG116" s="1519"/>
      <c r="CH116" s="1520"/>
      <c r="CI116" s="676"/>
      <c r="CJ116" s="813"/>
      <c r="CK116" s="813"/>
      <c r="CL116" s="813"/>
      <c r="CM116" s="813"/>
      <c r="CN116" s="813"/>
      <c r="CO116" s="813"/>
      <c r="CP116" s="813"/>
      <c r="CQ116" s="813"/>
      <c r="CR116" s="813"/>
      <c r="CS116" s="813"/>
      <c r="CT116" s="813"/>
      <c r="CU116" s="813"/>
      <c r="CV116" s="813"/>
      <c r="CW116" s="813"/>
      <c r="CX116" s="813"/>
      <c r="CY116" s="813"/>
      <c r="CZ116" s="813"/>
      <c r="DA116" s="813"/>
      <c r="DB116" s="813"/>
      <c r="DC116" s="813"/>
      <c r="DD116" s="877"/>
    </row>
    <row r="117" spans="1:111" ht="15" customHeight="1">
      <c r="A117" s="1537"/>
      <c r="B117" s="1549"/>
      <c r="C117" s="1549"/>
      <c r="D117" s="1549"/>
      <c r="E117" s="1549"/>
      <c r="F117" s="1539"/>
      <c r="G117" s="246" t="s">
        <v>4</v>
      </c>
      <c r="H117" s="246"/>
      <c r="I117" s="246"/>
      <c r="J117" s="246"/>
      <c r="K117" s="246"/>
      <c r="L117" s="246"/>
      <c r="M117" s="246"/>
      <c r="N117" s="246"/>
      <c r="O117" s="246"/>
      <c r="P117" s="246"/>
      <c r="Q117" s="246"/>
      <c r="R117" s="246"/>
      <c r="S117" s="246"/>
      <c r="T117" s="246"/>
      <c r="U117" s="246"/>
      <c r="V117" s="246"/>
      <c r="W117" s="246"/>
      <c r="X117" s="246"/>
      <c r="Y117" s="246"/>
      <c r="Z117" s="246"/>
      <c r="AA117" s="513"/>
      <c r="AB117" s="919">
        <v>0</v>
      </c>
      <c r="AC117" s="897"/>
      <c r="AD117" s="918"/>
      <c r="AE117" s="896">
        <v>3</v>
      </c>
      <c r="AF117" s="897"/>
      <c r="AG117" s="918"/>
      <c r="AH117" s="896">
        <v>3</v>
      </c>
      <c r="AI117" s="897"/>
      <c r="AJ117" s="922"/>
      <c r="AK117" s="1519">
        <v>8670</v>
      </c>
      <c r="AL117" s="1519"/>
      <c r="AM117" s="1519"/>
      <c r="AN117" s="1519"/>
      <c r="AO117" s="1519"/>
      <c r="AP117" s="1519"/>
      <c r="AQ117" s="1519"/>
      <c r="AR117" s="1519"/>
      <c r="AS117" s="1519"/>
      <c r="AT117" s="1519"/>
      <c r="AU117" s="1519"/>
      <c r="AV117" s="1519"/>
      <c r="AW117" s="1519"/>
      <c r="AX117" s="1519"/>
      <c r="AY117" s="1519"/>
      <c r="AZ117" s="1519"/>
      <c r="BA117" s="1519"/>
      <c r="BB117" s="1519"/>
      <c r="BC117" s="1519"/>
      <c r="BD117" s="1519"/>
      <c r="BE117" s="1519"/>
      <c r="BF117" s="1519"/>
      <c r="BG117" s="1519"/>
      <c r="BH117" s="1519"/>
      <c r="BI117" s="1520"/>
      <c r="BJ117" s="1518">
        <v>8670</v>
      </c>
      <c r="BK117" s="1519"/>
      <c r="BL117" s="1519"/>
      <c r="BM117" s="1519"/>
      <c r="BN117" s="1519"/>
      <c r="BO117" s="1519"/>
      <c r="BP117" s="1519"/>
      <c r="BQ117" s="1519"/>
      <c r="BR117" s="1519"/>
      <c r="BS117" s="1519"/>
      <c r="BT117" s="1519"/>
      <c r="BU117" s="1519"/>
      <c r="BV117" s="1519"/>
      <c r="BW117" s="1519"/>
      <c r="BX117" s="1519"/>
      <c r="BY117" s="1519"/>
      <c r="BZ117" s="1519"/>
      <c r="CA117" s="1519"/>
      <c r="CB117" s="1519"/>
      <c r="CC117" s="1519"/>
      <c r="CD117" s="1519"/>
      <c r="CE117" s="1519"/>
      <c r="CF117" s="1519"/>
      <c r="CG117" s="1519"/>
      <c r="CH117" s="1520"/>
      <c r="CI117" s="676"/>
      <c r="CJ117" s="813"/>
      <c r="CK117" s="813"/>
      <c r="CL117" s="813"/>
      <c r="CM117" s="813"/>
      <c r="CN117" s="813"/>
      <c r="CO117" s="813"/>
      <c r="CP117" s="813"/>
      <c r="CQ117" s="813"/>
      <c r="CR117" s="813"/>
      <c r="CS117" s="813"/>
      <c r="CT117" s="813"/>
      <c r="CU117" s="813"/>
      <c r="CV117" s="813"/>
      <c r="CW117" s="813"/>
      <c r="CX117" s="813"/>
      <c r="CY117" s="813"/>
      <c r="CZ117" s="813"/>
      <c r="DA117" s="813"/>
      <c r="DB117" s="813"/>
      <c r="DC117" s="813"/>
      <c r="DD117" s="877"/>
    </row>
    <row r="118" spans="1:111" ht="15" customHeight="1">
      <c r="A118" s="1537"/>
      <c r="B118" s="1549"/>
      <c r="C118" s="1549"/>
      <c r="D118" s="1549"/>
      <c r="E118" s="1549"/>
      <c r="F118" s="1539"/>
      <c r="G118" s="246" t="s">
        <v>5</v>
      </c>
      <c r="H118" s="246"/>
      <c r="I118" s="246"/>
      <c r="J118" s="246"/>
      <c r="K118" s="246"/>
      <c r="L118" s="246"/>
      <c r="M118" s="246"/>
      <c r="N118" s="246"/>
      <c r="O118" s="246"/>
      <c r="P118" s="246"/>
      <c r="Q118" s="246"/>
      <c r="R118" s="246"/>
      <c r="S118" s="246"/>
      <c r="T118" s="246"/>
      <c r="U118" s="246"/>
      <c r="V118" s="246"/>
      <c r="W118" s="246"/>
      <c r="X118" s="246"/>
      <c r="Y118" s="246"/>
      <c r="Z118" s="246"/>
      <c r="AA118" s="513"/>
      <c r="AB118" s="919">
        <v>0</v>
      </c>
      <c r="AC118" s="897"/>
      <c r="AD118" s="918"/>
      <c r="AE118" s="896">
        <v>4</v>
      </c>
      <c r="AF118" s="897"/>
      <c r="AG118" s="918"/>
      <c r="AH118" s="896">
        <v>3</v>
      </c>
      <c r="AI118" s="897"/>
      <c r="AJ118" s="922"/>
      <c r="AK118" s="1519">
        <v>9225</v>
      </c>
      <c r="AL118" s="1519"/>
      <c r="AM118" s="1519"/>
      <c r="AN118" s="1519"/>
      <c r="AO118" s="1519"/>
      <c r="AP118" s="1519"/>
      <c r="AQ118" s="1519"/>
      <c r="AR118" s="1519"/>
      <c r="AS118" s="1519"/>
      <c r="AT118" s="1519"/>
      <c r="AU118" s="1519"/>
      <c r="AV118" s="1519"/>
      <c r="AW118" s="1519"/>
      <c r="AX118" s="1519"/>
      <c r="AY118" s="1519"/>
      <c r="AZ118" s="1519"/>
      <c r="BA118" s="1519"/>
      <c r="BB118" s="1519"/>
      <c r="BC118" s="1519"/>
      <c r="BD118" s="1519"/>
      <c r="BE118" s="1519"/>
      <c r="BF118" s="1519"/>
      <c r="BG118" s="1519"/>
      <c r="BH118" s="1519"/>
      <c r="BI118" s="1520"/>
      <c r="BJ118" s="1518">
        <v>9225</v>
      </c>
      <c r="BK118" s="1519"/>
      <c r="BL118" s="1519"/>
      <c r="BM118" s="1519"/>
      <c r="BN118" s="1519"/>
      <c r="BO118" s="1519"/>
      <c r="BP118" s="1519"/>
      <c r="BQ118" s="1519"/>
      <c r="BR118" s="1519"/>
      <c r="BS118" s="1519"/>
      <c r="BT118" s="1519"/>
      <c r="BU118" s="1519"/>
      <c r="BV118" s="1519"/>
      <c r="BW118" s="1519"/>
      <c r="BX118" s="1519"/>
      <c r="BY118" s="1519"/>
      <c r="BZ118" s="1519"/>
      <c r="CA118" s="1519"/>
      <c r="CB118" s="1519"/>
      <c r="CC118" s="1519"/>
      <c r="CD118" s="1519"/>
      <c r="CE118" s="1519"/>
      <c r="CF118" s="1519"/>
      <c r="CG118" s="1519"/>
      <c r="CH118" s="1520"/>
      <c r="CI118" s="676"/>
      <c r="CJ118" s="813"/>
      <c r="CK118" s="813"/>
      <c r="CL118" s="813"/>
      <c r="CM118" s="813"/>
      <c r="CN118" s="813"/>
      <c r="CO118" s="813"/>
      <c r="CP118" s="813"/>
      <c r="CQ118" s="813"/>
      <c r="CR118" s="813"/>
      <c r="CS118" s="813"/>
      <c r="CT118" s="813"/>
      <c r="CU118" s="813"/>
      <c r="CV118" s="813"/>
      <c r="CW118" s="813"/>
      <c r="CX118" s="813"/>
      <c r="CY118" s="813"/>
      <c r="CZ118" s="813"/>
      <c r="DA118" s="813"/>
      <c r="DB118" s="813"/>
      <c r="DC118" s="813"/>
      <c r="DD118" s="877"/>
    </row>
    <row r="119" spans="1:111" ht="15" customHeight="1">
      <c r="A119" s="1537"/>
      <c r="B119" s="1549"/>
      <c r="C119" s="1549"/>
      <c r="D119" s="1549"/>
      <c r="E119" s="1549"/>
      <c r="F119" s="1539"/>
      <c r="G119" s="246" t="s">
        <v>6</v>
      </c>
      <c r="H119" s="246"/>
      <c r="I119" s="246"/>
      <c r="J119" s="246"/>
      <c r="K119" s="246"/>
      <c r="L119" s="246"/>
      <c r="M119" s="246"/>
      <c r="N119" s="246"/>
      <c r="O119" s="246"/>
      <c r="P119" s="246"/>
      <c r="Q119" s="246"/>
      <c r="R119" s="246"/>
      <c r="S119" s="246"/>
      <c r="T119" s="246"/>
      <c r="U119" s="246"/>
      <c r="V119" s="246"/>
      <c r="W119" s="246"/>
      <c r="X119" s="246"/>
      <c r="Y119" s="246"/>
      <c r="Z119" s="246"/>
      <c r="AA119" s="513"/>
      <c r="AB119" s="919">
        <v>0</v>
      </c>
      <c r="AC119" s="897"/>
      <c r="AD119" s="918"/>
      <c r="AE119" s="896">
        <v>5</v>
      </c>
      <c r="AF119" s="897"/>
      <c r="AG119" s="918"/>
      <c r="AH119" s="896">
        <v>3</v>
      </c>
      <c r="AI119" s="897"/>
      <c r="AJ119" s="922"/>
      <c r="AK119" s="1519">
        <v>9083</v>
      </c>
      <c r="AL119" s="1519"/>
      <c r="AM119" s="1519"/>
      <c r="AN119" s="1519"/>
      <c r="AO119" s="1519"/>
      <c r="AP119" s="1519"/>
      <c r="AQ119" s="1519"/>
      <c r="AR119" s="1519"/>
      <c r="AS119" s="1519"/>
      <c r="AT119" s="1519"/>
      <c r="AU119" s="1519"/>
      <c r="AV119" s="1519"/>
      <c r="AW119" s="1519"/>
      <c r="AX119" s="1519"/>
      <c r="AY119" s="1519"/>
      <c r="AZ119" s="1519"/>
      <c r="BA119" s="1519"/>
      <c r="BB119" s="1519"/>
      <c r="BC119" s="1519"/>
      <c r="BD119" s="1519"/>
      <c r="BE119" s="1519"/>
      <c r="BF119" s="1519"/>
      <c r="BG119" s="1519"/>
      <c r="BH119" s="1519"/>
      <c r="BI119" s="1520"/>
      <c r="BJ119" s="1518">
        <v>9083</v>
      </c>
      <c r="BK119" s="1519"/>
      <c r="BL119" s="1519"/>
      <c r="BM119" s="1519"/>
      <c r="BN119" s="1519"/>
      <c r="BO119" s="1519"/>
      <c r="BP119" s="1519"/>
      <c r="BQ119" s="1519"/>
      <c r="BR119" s="1519"/>
      <c r="BS119" s="1519"/>
      <c r="BT119" s="1519"/>
      <c r="BU119" s="1519"/>
      <c r="BV119" s="1519"/>
      <c r="BW119" s="1519"/>
      <c r="BX119" s="1519"/>
      <c r="BY119" s="1519"/>
      <c r="BZ119" s="1519"/>
      <c r="CA119" s="1519"/>
      <c r="CB119" s="1519"/>
      <c r="CC119" s="1519"/>
      <c r="CD119" s="1519"/>
      <c r="CE119" s="1519"/>
      <c r="CF119" s="1519"/>
      <c r="CG119" s="1519"/>
      <c r="CH119" s="1520"/>
      <c r="CI119" s="676"/>
      <c r="CJ119" s="813"/>
      <c r="CK119" s="813"/>
      <c r="CL119" s="813"/>
      <c r="CM119" s="813"/>
      <c r="CN119" s="813"/>
      <c r="CO119" s="813"/>
      <c r="CP119" s="813"/>
      <c r="CQ119" s="813"/>
      <c r="CR119" s="813"/>
      <c r="CS119" s="813"/>
      <c r="CT119" s="813"/>
      <c r="CU119" s="813"/>
      <c r="CV119" s="813"/>
      <c r="CW119" s="813"/>
      <c r="CX119" s="813"/>
      <c r="CY119" s="813"/>
      <c r="CZ119" s="813"/>
      <c r="DA119" s="813"/>
      <c r="DB119" s="813"/>
      <c r="DC119" s="813"/>
      <c r="DD119" s="877"/>
    </row>
    <row r="120" spans="1:111" ht="15" customHeight="1">
      <c r="A120" s="1537"/>
      <c r="B120" s="1549"/>
      <c r="C120" s="1549"/>
      <c r="D120" s="1549"/>
      <c r="E120" s="1549"/>
      <c r="F120" s="1539"/>
      <c r="G120" s="246" t="s">
        <v>7</v>
      </c>
      <c r="H120" s="246"/>
      <c r="I120" s="246"/>
      <c r="J120" s="246"/>
      <c r="K120" s="246"/>
      <c r="L120" s="246"/>
      <c r="M120" s="246"/>
      <c r="N120" s="246"/>
      <c r="O120" s="246"/>
      <c r="P120" s="246"/>
      <c r="Q120" s="246"/>
      <c r="R120" s="246"/>
      <c r="S120" s="246"/>
      <c r="T120" s="246"/>
      <c r="U120" s="246"/>
      <c r="V120" s="246"/>
      <c r="W120" s="246"/>
      <c r="X120" s="246"/>
      <c r="Y120" s="246"/>
      <c r="Z120" s="246"/>
      <c r="AA120" s="513"/>
      <c r="AB120" s="919">
        <v>0</v>
      </c>
      <c r="AC120" s="897"/>
      <c r="AD120" s="918"/>
      <c r="AE120" s="896">
        <v>6</v>
      </c>
      <c r="AF120" s="897"/>
      <c r="AG120" s="918"/>
      <c r="AH120" s="896">
        <v>3</v>
      </c>
      <c r="AI120" s="897"/>
      <c r="AJ120" s="922"/>
      <c r="AK120" s="1519">
        <v>6287</v>
      </c>
      <c r="AL120" s="1519"/>
      <c r="AM120" s="1519"/>
      <c r="AN120" s="1519"/>
      <c r="AO120" s="1519"/>
      <c r="AP120" s="1519"/>
      <c r="AQ120" s="1519"/>
      <c r="AR120" s="1519"/>
      <c r="AS120" s="1519"/>
      <c r="AT120" s="1519"/>
      <c r="AU120" s="1519"/>
      <c r="AV120" s="1519"/>
      <c r="AW120" s="1519"/>
      <c r="AX120" s="1519"/>
      <c r="AY120" s="1519"/>
      <c r="AZ120" s="1519"/>
      <c r="BA120" s="1519"/>
      <c r="BB120" s="1519"/>
      <c r="BC120" s="1519"/>
      <c r="BD120" s="1519"/>
      <c r="BE120" s="1519"/>
      <c r="BF120" s="1519"/>
      <c r="BG120" s="1519"/>
      <c r="BH120" s="1519"/>
      <c r="BI120" s="1520"/>
      <c r="BJ120" s="1518">
        <v>6287</v>
      </c>
      <c r="BK120" s="1519"/>
      <c r="BL120" s="1519"/>
      <c r="BM120" s="1519"/>
      <c r="BN120" s="1519"/>
      <c r="BO120" s="1519"/>
      <c r="BP120" s="1519"/>
      <c r="BQ120" s="1519"/>
      <c r="BR120" s="1519"/>
      <c r="BS120" s="1519"/>
      <c r="BT120" s="1519"/>
      <c r="BU120" s="1519"/>
      <c r="BV120" s="1519"/>
      <c r="BW120" s="1519"/>
      <c r="BX120" s="1519"/>
      <c r="BY120" s="1519"/>
      <c r="BZ120" s="1519"/>
      <c r="CA120" s="1519"/>
      <c r="CB120" s="1519"/>
      <c r="CC120" s="1519"/>
      <c r="CD120" s="1519"/>
      <c r="CE120" s="1519"/>
      <c r="CF120" s="1519"/>
      <c r="CG120" s="1519"/>
      <c r="CH120" s="1520"/>
      <c r="CI120" s="676"/>
      <c r="CJ120" s="813"/>
      <c r="CK120" s="813"/>
      <c r="CL120" s="813"/>
      <c r="CM120" s="813"/>
      <c r="CN120" s="813"/>
      <c r="CO120" s="813"/>
      <c r="CP120" s="813"/>
      <c r="CQ120" s="813"/>
      <c r="CR120" s="813"/>
      <c r="CS120" s="813"/>
      <c r="CT120" s="813"/>
      <c r="CU120" s="813"/>
      <c r="CV120" s="813"/>
      <c r="CW120" s="813"/>
      <c r="CX120" s="813"/>
      <c r="CY120" s="813"/>
      <c r="CZ120" s="813"/>
      <c r="DA120" s="813"/>
      <c r="DB120" s="813"/>
      <c r="DC120" s="813"/>
      <c r="DD120" s="877"/>
    </row>
    <row r="121" spans="1:111" ht="15" customHeight="1">
      <c r="A121" s="1537"/>
      <c r="B121" s="1549"/>
      <c r="C121" s="1549"/>
      <c r="D121" s="1549"/>
      <c r="E121" s="1549"/>
      <c r="F121" s="1539"/>
      <c r="G121" s="246" t="s">
        <v>8</v>
      </c>
      <c r="H121" s="246"/>
      <c r="I121" s="246"/>
      <c r="J121" s="246"/>
      <c r="K121" s="246"/>
      <c r="L121" s="246"/>
      <c r="M121" s="246"/>
      <c r="N121" s="246"/>
      <c r="O121" s="246"/>
      <c r="P121" s="246"/>
      <c r="Q121" s="246"/>
      <c r="R121" s="246"/>
      <c r="S121" s="246"/>
      <c r="T121" s="246"/>
      <c r="U121" s="246"/>
      <c r="V121" s="246"/>
      <c r="W121" s="246"/>
      <c r="X121" s="246"/>
      <c r="Y121" s="246"/>
      <c r="Z121" s="246"/>
      <c r="AA121" s="513"/>
      <c r="AB121" s="919">
        <v>0</v>
      </c>
      <c r="AC121" s="897"/>
      <c r="AD121" s="918"/>
      <c r="AE121" s="896">
        <v>7</v>
      </c>
      <c r="AF121" s="897"/>
      <c r="AG121" s="918"/>
      <c r="AH121" s="896">
        <v>3</v>
      </c>
      <c r="AI121" s="897"/>
      <c r="AJ121" s="922"/>
      <c r="AK121" s="1519">
        <v>5257</v>
      </c>
      <c r="AL121" s="1519"/>
      <c r="AM121" s="1519"/>
      <c r="AN121" s="1519"/>
      <c r="AO121" s="1519"/>
      <c r="AP121" s="1519"/>
      <c r="AQ121" s="1519"/>
      <c r="AR121" s="1519"/>
      <c r="AS121" s="1519"/>
      <c r="AT121" s="1519"/>
      <c r="AU121" s="1519"/>
      <c r="AV121" s="1519"/>
      <c r="AW121" s="1519"/>
      <c r="AX121" s="1519"/>
      <c r="AY121" s="1519"/>
      <c r="AZ121" s="1519"/>
      <c r="BA121" s="1519"/>
      <c r="BB121" s="1519"/>
      <c r="BC121" s="1519"/>
      <c r="BD121" s="1519"/>
      <c r="BE121" s="1519"/>
      <c r="BF121" s="1519"/>
      <c r="BG121" s="1519"/>
      <c r="BH121" s="1519"/>
      <c r="BI121" s="1520"/>
      <c r="BJ121" s="1518">
        <v>5257</v>
      </c>
      <c r="BK121" s="1519"/>
      <c r="BL121" s="1519"/>
      <c r="BM121" s="1519"/>
      <c r="BN121" s="1519"/>
      <c r="BO121" s="1519"/>
      <c r="BP121" s="1519"/>
      <c r="BQ121" s="1519"/>
      <c r="BR121" s="1519"/>
      <c r="BS121" s="1519"/>
      <c r="BT121" s="1519"/>
      <c r="BU121" s="1519"/>
      <c r="BV121" s="1519"/>
      <c r="BW121" s="1519"/>
      <c r="BX121" s="1519"/>
      <c r="BY121" s="1519"/>
      <c r="BZ121" s="1519"/>
      <c r="CA121" s="1519"/>
      <c r="CB121" s="1519"/>
      <c r="CC121" s="1519"/>
      <c r="CD121" s="1519"/>
      <c r="CE121" s="1519"/>
      <c r="CF121" s="1519"/>
      <c r="CG121" s="1519"/>
      <c r="CH121" s="1520"/>
      <c r="CI121" s="676"/>
      <c r="CJ121" s="813"/>
      <c r="CK121" s="813"/>
      <c r="CL121" s="813"/>
      <c r="CM121" s="813"/>
      <c r="CN121" s="813"/>
      <c r="CO121" s="813"/>
      <c r="CP121" s="813"/>
      <c r="CQ121" s="813"/>
      <c r="CR121" s="813"/>
      <c r="CS121" s="813"/>
      <c r="CT121" s="813"/>
      <c r="CU121" s="813"/>
      <c r="CV121" s="813"/>
      <c r="CW121" s="813"/>
      <c r="CX121" s="813"/>
      <c r="CY121" s="813"/>
      <c r="CZ121" s="813"/>
      <c r="DA121" s="813"/>
      <c r="DB121" s="813"/>
      <c r="DC121" s="813"/>
      <c r="DD121" s="877"/>
    </row>
    <row r="122" spans="1:111" ht="15" customHeight="1">
      <c r="A122" s="1537"/>
      <c r="B122" s="1549"/>
      <c r="C122" s="1549"/>
      <c r="D122" s="1549"/>
      <c r="E122" s="1549"/>
      <c r="F122" s="1539"/>
      <c r="G122" s="246" t="s">
        <v>9</v>
      </c>
      <c r="H122" s="246"/>
      <c r="I122" s="246"/>
      <c r="J122" s="246"/>
      <c r="K122" s="246"/>
      <c r="L122" s="246"/>
      <c r="M122" s="246"/>
      <c r="N122" s="246"/>
      <c r="O122" s="246"/>
      <c r="P122" s="246"/>
      <c r="Q122" s="246"/>
      <c r="R122" s="246"/>
      <c r="S122" s="246"/>
      <c r="T122" s="246"/>
      <c r="U122" s="246"/>
      <c r="V122" s="246"/>
      <c r="W122" s="246"/>
      <c r="X122" s="246"/>
      <c r="Y122" s="246"/>
      <c r="Z122" s="246"/>
      <c r="AA122" s="513"/>
      <c r="AB122" s="919">
        <v>0</v>
      </c>
      <c r="AC122" s="897"/>
      <c r="AD122" s="918"/>
      <c r="AE122" s="896">
        <v>8</v>
      </c>
      <c r="AF122" s="897"/>
      <c r="AG122" s="918"/>
      <c r="AH122" s="896">
        <v>3</v>
      </c>
      <c r="AI122" s="897"/>
      <c r="AJ122" s="922"/>
      <c r="AK122" s="1519">
        <v>13320</v>
      </c>
      <c r="AL122" s="1519"/>
      <c r="AM122" s="1519"/>
      <c r="AN122" s="1519"/>
      <c r="AO122" s="1519"/>
      <c r="AP122" s="1519"/>
      <c r="AQ122" s="1519"/>
      <c r="AR122" s="1519"/>
      <c r="AS122" s="1519"/>
      <c r="AT122" s="1519"/>
      <c r="AU122" s="1519"/>
      <c r="AV122" s="1519"/>
      <c r="AW122" s="1519"/>
      <c r="AX122" s="1519"/>
      <c r="AY122" s="1519"/>
      <c r="AZ122" s="1519"/>
      <c r="BA122" s="1519"/>
      <c r="BB122" s="1519"/>
      <c r="BC122" s="1519"/>
      <c r="BD122" s="1519"/>
      <c r="BE122" s="1519"/>
      <c r="BF122" s="1519"/>
      <c r="BG122" s="1519"/>
      <c r="BH122" s="1519"/>
      <c r="BI122" s="1520"/>
      <c r="BJ122" s="1518">
        <v>13320</v>
      </c>
      <c r="BK122" s="1519"/>
      <c r="BL122" s="1519"/>
      <c r="BM122" s="1519"/>
      <c r="BN122" s="1519"/>
      <c r="BO122" s="1519"/>
      <c r="BP122" s="1519"/>
      <c r="BQ122" s="1519"/>
      <c r="BR122" s="1519"/>
      <c r="BS122" s="1519"/>
      <c r="BT122" s="1519"/>
      <c r="BU122" s="1519"/>
      <c r="BV122" s="1519"/>
      <c r="BW122" s="1519"/>
      <c r="BX122" s="1519"/>
      <c r="BY122" s="1519"/>
      <c r="BZ122" s="1519"/>
      <c r="CA122" s="1519"/>
      <c r="CB122" s="1519"/>
      <c r="CC122" s="1519"/>
      <c r="CD122" s="1519"/>
      <c r="CE122" s="1519"/>
      <c r="CF122" s="1519"/>
      <c r="CG122" s="1519"/>
      <c r="CH122" s="1520"/>
      <c r="CI122" s="676"/>
      <c r="CJ122" s="813"/>
      <c r="CK122" s="813"/>
      <c r="CL122" s="813"/>
      <c r="CM122" s="813"/>
      <c r="CN122" s="813"/>
      <c r="CO122" s="813"/>
      <c r="CP122" s="813"/>
      <c r="CQ122" s="813"/>
      <c r="CR122" s="813"/>
      <c r="CS122" s="813"/>
      <c r="CT122" s="813"/>
      <c r="CU122" s="813"/>
      <c r="CV122" s="813"/>
      <c r="CW122" s="813"/>
      <c r="CX122" s="813"/>
      <c r="CY122" s="813"/>
      <c r="CZ122" s="813"/>
      <c r="DA122" s="813"/>
      <c r="DB122" s="813"/>
      <c r="DC122" s="813"/>
      <c r="DD122" s="877"/>
    </row>
    <row r="123" spans="1:111" ht="15" customHeight="1">
      <c r="A123" s="1537"/>
      <c r="B123" s="1549"/>
      <c r="C123" s="1549"/>
      <c r="D123" s="1549"/>
      <c r="E123" s="1549"/>
      <c r="F123" s="1539"/>
      <c r="G123" s="246" t="s">
        <v>10</v>
      </c>
      <c r="H123" s="246"/>
      <c r="I123" s="246"/>
      <c r="J123" s="246"/>
      <c r="K123" s="246"/>
      <c r="L123" s="246"/>
      <c r="M123" s="246"/>
      <c r="N123" s="246"/>
      <c r="O123" s="246"/>
      <c r="P123" s="246"/>
      <c r="Q123" s="246"/>
      <c r="R123" s="246"/>
      <c r="S123" s="246"/>
      <c r="T123" s="246"/>
      <c r="U123" s="246"/>
      <c r="V123" s="246"/>
      <c r="W123" s="246"/>
      <c r="X123" s="246"/>
      <c r="Y123" s="246"/>
      <c r="Z123" s="246"/>
      <c r="AA123" s="513"/>
      <c r="AB123" s="919">
        <v>0</v>
      </c>
      <c r="AC123" s="897"/>
      <c r="AD123" s="918"/>
      <c r="AE123" s="896">
        <v>9</v>
      </c>
      <c r="AF123" s="897"/>
      <c r="AG123" s="918"/>
      <c r="AH123" s="896">
        <v>3</v>
      </c>
      <c r="AI123" s="897"/>
      <c r="AJ123" s="922"/>
      <c r="AK123" s="1519">
        <v>94428</v>
      </c>
      <c r="AL123" s="1519"/>
      <c r="AM123" s="1519"/>
      <c r="AN123" s="1519"/>
      <c r="AO123" s="1519"/>
      <c r="AP123" s="1519"/>
      <c r="AQ123" s="1519"/>
      <c r="AR123" s="1519"/>
      <c r="AS123" s="1519"/>
      <c r="AT123" s="1519"/>
      <c r="AU123" s="1519"/>
      <c r="AV123" s="1519"/>
      <c r="AW123" s="1519"/>
      <c r="AX123" s="1519"/>
      <c r="AY123" s="1519"/>
      <c r="AZ123" s="1519"/>
      <c r="BA123" s="1519"/>
      <c r="BB123" s="1519"/>
      <c r="BC123" s="1519"/>
      <c r="BD123" s="1519"/>
      <c r="BE123" s="1519"/>
      <c r="BF123" s="1519"/>
      <c r="BG123" s="1519"/>
      <c r="BH123" s="1519"/>
      <c r="BI123" s="1520"/>
      <c r="BJ123" s="1518">
        <v>94428</v>
      </c>
      <c r="BK123" s="1519"/>
      <c r="BL123" s="1519"/>
      <c r="BM123" s="1519"/>
      <c r="BN123" s="1519"/>
      <c r="BO123" s="1519"/>
      <c r="BP123" s="1519"/>
      <c r="BQ123" s="1519"/>
      <c r="BR123" s="1519"/>
      <c r="BS123" s="1519"/>
      <c r="BT123" s="1519"/>
      <c r="BU123" s="1519"/>
      <c r="BV123" s="1519"/>
      <c r="BW123" s="1519"/>
      <c r="BX123" s="1519"/>
      <c r="BY123" s="1519"/>
      <c r="BZ123" s="1519"/>
      <c r="CA123" s="1519"/>
      <c r="CB123" s="1519"/>
      <c r="CC123" s="1519"/>
      <c r="CD123" s="1519"/>
      <c r="CE123" s="1519"/>
      <c r="CF123" s="1519"/>
      <c r="CG123" s="1519"/>
      <c r="CH123" s="1520"/>
      <c r="CI123" s="676"/>
      <c r="CJ123" s="813"/>
      <c r="CK123" s="813"/>
      <c r="CL123" s="813"/>
      <c r="CM123" s="813"/>
      <c r="CN123" s="813"/>
      <c r="CO123" s="813"/>
      <c r="CP123" s="813"/>
      <c r="CQ123" s="813"/>
      <c r="CR123" s="813"/>
      <c r="CS123" s="813"/>
      <c r="CT123" s="813"/>
      <c r="CU123" s="813"/>
      <c r="CV123" s="813"/>
      <c r="CW123" s="813"/>
      <c r="CX123" s="813"/>
      <c r="CY123" s="813"/>
      <c r="CZ123" s="813"/>
      <c r="DA123" s="813"/>
      <c r="DB123" s="813"/>
      <c r="DC123" s="813"/>
      <c r="DD123" s="877"/>
    </row>
    <row r="124" spans="1:111" ht="15" customHeight="1">
      <c r="A124" s="1537"/>
      <c r="B124" s="1549"/>
      <c r="C124" s="1549"/>
      <c r="D124" s="1549"/>
      <c r="E124" s="1549"/>
      <c r="F124" s="1539"/>
      <c r="G124" s="246" t="s">
        <v>378</v>
      </c>
      <c r="H124" s="246"/>
      <c r="I124" s="246"/>
      <c r="J124" s="246"/>
      <c r="K124" s="246"/>
      <c r="L124" s="246"/>
      <c r="M124" s="246"/>
      <c r="N124" s="246"/>
      <c r="O124" s="246"/>
      <c r="P124" s="246"/>
      <c r="Q124" s="246"/>
      <c r="R124" s="246"/>
      <c r="S124" s="246"/>
      <c r="T124" s="246"/>
      <c r="U124" s="246"/>
      <c r="V124" s="246"/>
      <c r="W124" s="246"/>
      <c r="X124" s="246"/>
      <c r="Y124" s="246"/>
      <c r="Z124" s="246"/>
      <c r="AA124" s="513"/>
      <c r="AB124" s="919">
        <v>1</v>
      </c>
      <c r="AC124" s="897"/>
      <c r="AD124" s="918"/>
      <c r="AE124" s="896">
        <v>0</v>
      </c>
      <c r="AF124" s="897"/>
      <c r="AG124" s="918"/>
      <c r="AH124" s="896">
        <v>3</v>
      </c>
      <c r="AI124" s="897"/>
      <c r="AJ124" s="922"/>
      <c r="AK124" s="482">
        <f>SUM(AK115:BI123)</f>
        <v>151734</v>
      </c>
      <c r="AL124" s="482"/>
      <c r="AM124" s="482"/>
      <c r="AN124" s="482"/>
      <c r="AO124" s="482"/>
      <c r="AP124" s="482"/>
      <c r="AQ124" s="482"/>
      <c r="AR124" s="482"/>
      <c r="AS124" s="482"/>
      <c r="AT124" s="482"/>
      <c r="AU124" s="482"/>
      <c r="AV124" s="482"/>
      <c r="AW124" s="482"/>
      <c r="AX124" s="482"/>
      <c r="AY124" s="482"/>
      <c r="AZ124" s="482"/>
      <c r="BA124" s="482"/>
      <c r="BB124" s="482"/>
      <c r="BC124" s="482"/>
      <c r="BD124" s="482"/>
      <c r="BE124" s="482"/>
      <c r="BF124" s="482"/>
      <c r="BG124" s="482"/>
      <c r="BH124" s="482"/>
      <c r="BI124" s="483"/>
      <c r="BJ124" s="481">
        <f>SUM(BJ115:CH123)</f>
        <v>151734</v>
      </c>
      <c r="BK124" s="482"/>
      <c r="BL124" s="482"/>
      <c r="BM124" s="482"/>
      <c r="BN124" s="482"/>
      <c r="BO124" s="482"/>
      <c r="BP124" s="482"/>
      <c r="BQ124" s="482"/>
      <c r="BR124" s="482"/>
      <c r="BS124" s="482"/>
      <c r="BT124" s="482"/>
      <c r="BU124" s="482"/>
      <c r="BV124" s="482"/>
      <c r="BW124" s="482"/>
      <c r="BX124" s="482"/>
      <c r="BY124" s="482"/>
      <c r="BZ124" s="482"/>
      <c r="CA124" s="482"/>
      <c r="CB124" s="482"/>
      <c r="CC124" s="482"/>
      <c r="CD124" s="482"/>
      <c r="CE124" s="482"/>
      <c r="CF124" s="482"/>
      <c r="CG124" s="482"/>
      <c r="CH124" s="483"/>
      <c r="CI124" s="856"/>
      <c r="CJ124" s="857"/>
      <c r="CK124" s="857"/>
      <c r="CL124" s="857"/>
      <c r="CM124" s="857"/>
      <c r="CN124" s="857"/>
      <c r="CO124" s="857"/>
      <c r="CP124" s="857"/>
      <c r="CQ124" s="857"/>
      <c r="CR124" s="857"/>
      <c r="CS124" s="857"/>
      <c r="CT124" s="857"/>
      <c r="CU124" s="857"/>
      <c r="CV124" s="857"/>
      <c r="CW124" s="857"/>
      <c r="CX124" s="857"/>
      <c r="CY124" s="857"/>
      <c r="CZ124" s="857"/>
      <c r="DA124" s="857"/>
      <c r="DB124" s="857"/>
      <c r="DC124" s="857"/>
      <c r="DD124" s="858"/>
    </row>
    <row r="125" spans="1:111" ht="15" customHeight="1" thickBot="1">
      <c r="A125" s="1537"/>
      <c r="B125" s="1549"/>
      <c r="C125" s="1549"/>
      <c r="D125" s="1549"/>
      <c r="E125" s="1549"/>
      <c r="F125" s="1539"/>
      <c r="G125" s="246" t="s">
        <v>713</v>
      </c>
      <c r="H125" s="246"/>
      <c r="I125" s="246"/>
      <c r="J125" s="246"/>
      <c r="K125" s="246"/>
      <c r="L125" s="246"/>
      <c r="M125" s="246"/>
      <c r="N125" s="246"/>
      <c r="O125" s="246"/>
      <c r="P125" s="246"/>
      <c r="Q125" s="246"/>
      <c r="R125" s="246"/>
      <c r="S125" s="246"/>
      <c r="T125" s="246"/>
      <c r="U125" s="246"/>
      <c r="V125" s="246"/>
      <c r="W125" s="246"/>
      <c r="X125" s="246"/>
      <c r="Y125" s="246"/>
      <c r="Z125" s="246"/>
      <c r="AA125" s="513"/>
      <c r="AB125" s="923">
        <v>1</v>
      </c>
      <c r="AC125" s="924"/>
      <c r="AD125" s="925"/>
      <c r="AE125" s="926">
        <v>1</v>
      </c>
      <c r="AF125" s="924"/>
      <c r="AG125" s="925"/>
      <c r="AH125" s="926">
        <v>3</v>
      </c>
      <c r="AI125" s="924"/>
      <c r="AJ125" s="927"/>
      <c r="AK125" s="1566">
        <v>82931</v>
      </c>
      <c r="AL125" s="1566"/>
      <c r="AM125" s="1566"/>
      <c r="AN125" s="1566"/>
      <c r="AO125" s="1566"/>
      <c r="AP125" s="1566"/>
      <c r="AQ125" s="1566"/>
      <c r="AR125" s="1566"/>
      <c r="AS125" s="1566"/>
      <c r="AT125" s="1566"/>
      <c r="AU125" s="1566"/>
      <c r="AV125" s="1566"/>
      <c r="AW125" s="1566"/>
      <c r="AX125" s="1566"/>
      <c r="AY125" s="1566"/>
      <c r="AZ125" s="1566"/>
      <c r="BA125" s="1566"/>
      <c r="BB125" s="1566"/>
      <c r="BC125" s="1566"/>
      <c r="BD125" s="1566"/>
      <c r="BE125" s="1566"/>
      <c r="BF125" s="1566"/>
      <c r="BG125" s="1566"/>
      <c r="BH125" s="1566"/>
      <c r="BI125" s="1567"/>
      <c r="BJ125" s="1472">
        <v>82931</v>
      </c>
      <c r="BK125" s="1566"/>
      <c r="BL125" s="1566"/>
      <c r="BM125" s="1566"/>
      <c r="BN125" s="1566"/>
      <c r="BO125" s="1566"/>
      <c r="BP125" s="1566"/>
      <c r="BQ125" s="1566"/>
      <c r="BR125" s="1566"/>
      <c r="BS125" s="1566"/>
      <c r="BT125" s="1566"/>
      <c r="BU125" s="1566"/>
      <c r="BV125" s="1566"/>
      <c r="BW125" s="1566"/>
      <c r="BX125" s="1566"/>
      <c r="BY125" s="1566"/>
      <c r="BZ125" s="1566"/>
      <c r="CA125" s="1566"/>
      <c r="CB125" s="1566"/>
      <c r="CC125" s="1566"/>
      <c r="CD125" s="1566"/>
      <c r="CE125" s="1566"/>
      <c r="CF125" s="1566"/>
      <c r="CG125" s="1566"/>
      <c r="CH125" s="1567"/>
      <c r="CI125" s="880"/>
      <c r="CJ125" s="881"/>
      <c r="CK125" s="881"/>
      <c r="CL125" s="881"/>
      <c r="CM125" s="881"/>
      <c r="CN125" s="881"/>
      <c r="CO125" s="881"/>
      <c r="CP125" s="881"/>
      <c r="CQ125" s="881"/>
      <c r="CR125" s="881"/>
      <c r="CS125" s="881"/>
      <c r="CT125" s="881"/>
      <c r="CU125" s="881"/>
      <c r="CV125" s="881"/>
      <c r="CW125" s="881"/>
      <c r="CX125" s="881"/>
      <c r="CY125" s="881"/>
      <c r="CZ125" s="881"/>
      <c r="DA125" s="881"/>
      <c r="DB125" s="881"/>
      <c r="DC125" s="881"/>
      <c r="DD125" s="882"/>
    </row>
    <row r="126" spans="1:111" ht="15" customHeight="1" thickBot="1">
      <c r="A126" s="1537"/>
      <c r="B126" s="1549"/>
      <c r="C126" s="1549"/>
      <c r="D126" s="1549"/>
      <c r="E126" s="1549"/>
      <c r="F126" s="1539"/>
      <c r="G126" s="731"/>
      <c r="H126" s="732"/>
      <c r="I126" s="732"/>
      <c r="J126" s="732"/>
      <c r="K126" s="732"/>
      <c r="L126" s="732"/>
      <c r="M126" s="732"/>
      <c r="N126" s="732"/>
      <c r="O126" s="732"/>
      <c r="P126" s="732"/>
      <c r="Q126" s="732"/>
      <c r="R126" s="732"/>
      <c r="S126" s="732"/>
      <c r="T126" s="732"/>
      <c r="U126" s="732"/>
      <c r="V126" s="732"/>
      <c r="W126" s="732"/>
      <c r="X126" s="732"/>
      <c r="Y126" s="732"/>
      <c r="Z126" s="732"/>
      <c r="AA126" s="732"/>
      <c r="AB126" s="939"/>
      <c r="AC126" s="939"/>
      <c r="AD126" s="939"/>
      <c r="AE126" s="939"/>
      <c r="AF126" s="939"/>
      <c r="AG126" s="939"/>
      <c r="AH126" s="939"/>
      <c r="AI126" s="939"/>
      <c r="AJ126" s="939"/>
      <c r="DA126" s="16"/>
    </row>
    <row r="127" spans="1:111" ht="15" customHeight="1">
      <c r="A127" s="1537"/>
      <c r="B127" s="1549"/>
      <c r="C127" s="1549"/>
      <c r="D127" s="1549"/>
      <c r="E127" s="1549"/>
      <c r="F127" s="1539"/>
      <c r="G127" s="246" t="s">
        <v>11</v>
      </c>
      <c r="H127" s="246"/>
      <c r="I127" s="246"/>
      <c r="J127" s="246"/>
      <c r="K127" s="246"/>
      <c r="L127" s="246"/>
      <c r="M127" s="246"/>
      <c r="N127" s="246"/>
      <c r="O127" s="246"/>
      <c r="P127" s="246"/>
      <c r="Q127" s="246"/>
      <c r="R127" s="246"/>
      <c r="S127" s="246"/>
      <c r="T127" s="246"/>
      <c r="U127" s="246"/>
      <c r="V127" s="246"/>
      <c r="W127" s="246"/>
      <c r="X127" s="246"/>
      <c r="Y127" s="246"/>
      <c r="Z127" s="246"/>
      <c r="AA127" s="513"/>
      <c r="AB127" s="921">
        <v>1</v>
      </c>
      <c r="AC127" s="903"/>
      <c r="AD127" s="904"/>
      <c r="AE127" s="902">
        <v>2</v>
      </c>
      <c r="AF127" s="903"/>
      <c r="AG127" s="904"/>
      <c r="AH127" s="902">
        <v>3</v>
      </c>
      <c r="AI127" s="903"/>
      <c r="AJ127" s="920"/>
      <c r="AK127" s="488">
        <f>SUM(AK115:BI117)</f>
        <v>14134</v>
      </c>
      <c r="AL127" s="488"/>
      <c r="AM127" s="488"/>
      <c r="AN127" s="488"/>
      <c r="AO127" s="488"/>
      <c r="AP127" s="488"/>
      <c r="AQ127" s="488"/>
      <c r="AR127" s="488"/>
      <c r="AS127" s="488"/>
      <c r="AT127" s="488"/>
      <c r="AU127" s="488"/>
      <c r="AV127" s="488"/>
      <c r="AW127" s="488"/>
      <c r="AX127" s="488"/>
      <c r="AY127" s="488"/>
      <c r="AZ127" s="488"/>
      <c r="BA127" s="488"/>
      <c r="BB127" s="488"/>
      <c r="BC127" s="488"/>
      <c r="BD127" s="488"/>
      <c r="BE127" s="488"/>
      <c r="BF127" s="488"/>
      <c r="BG127" s="488"/>
      <c r="BH127" s="488"/>
      <c r="BI127" s="489"/>
      <c r="BJ127" s="487">
        <f>SUM(BJ115:CH117)</f>
        <v>14134</v>
      </c>
      <c r="BK127" s="488"/>
      <c r="BL127" s="488"/>
      <c r="BM127" s="488"/>
      <c r="BN127" s="488"/>
      <c r="BO127" s="488"/>
      <c r="BP127" s="488"/>
      <c r="BQ127" s="488"/>
      <c r="BR127" s="488"/>
      <c r="BS127" s="488"/>
      <c r="BT127" s="488"/>
      <c r="BU127" s="488"/>
      <c r="BV127" s="488"/>
      <c r="BW127" s="488"/>
      <c r="BX127" s="488"/>
      <c r="BY127" s="488"/>
      <c r="BZ127" s="488"/>
      <c r="CA127" s="488"/>
      <c r="CB127" s="488"/>
      <c r="CC127" s="488"/>
      <c r="CD127" s="488"/>
      <c r="CE127" s="488"/>
      <c r="CF127" s="488"/>
      <c r="CG127" s="488"/>
      <c r="CH127" s="489"/>
      <c r="CI127" s="853"/>
      <c r="CJ127" s="854"/>
      <c r="CK127" s="854"/>
      <c r="CL127" s="854"/>
      <c r="CM127" s="854"/>
      <c r="CN127" s="854"/>
      <c r="CO127" s="854"/>
      <c r="CP127" s="854"/>
      <c r="CQ127" s="854"/>
      <c r="CR127" s="854"/>
      <c r="CS127" s="854"/>
      <c r="CT127" s="854"/>
      <c r="CU127" s="854"/>
      <c r="CV127" s="854"/>
      <c r="CW127" s="854"/>
      <c r="CX127" s="854"/>
      <c r="CY127" s="854"/>
      <c r="CZ127" s="854"/>
      <c r="DA127" s="854"/>
      <c r="DB127" s="854"/>
      <c r="DC127" s="854"/>
      <c r="DD127" s="855"/>
    </row>
    <row r="128" spans="1:111" ht="15" customHeight="1">
      <c r="A128" s="1537"/>
      <c r="B128" s="1549"/>
      <c r="C128" s="1549"/>
      <c r="D128" s="1549"/>
      <c r="E128" s="1549"/>
      <c r="F128" s="1539"/>
      <c r="G128" s="246" t="s">
        <v>12</v>
      </c>
      <c r="H128" s="246"/>
      <c r="I128" s="246"/>
      <c r="J128" s="246"/>
      <c r="K128" s="246"/>
      <c r="L128" s="246"/>
      <c r="M128" s="246"/>
      <c r="N128" s="246"/>
      <c r="O128" s="246"/>
      <c r="P128" s="246"/>
      <c r="Q128" s="246"/>
      <c r="R128" s="246"/>
      <c r="S128" s="246"/>
      <c r="T128" s="246"/>
      <c r="U128" s="246"/>
      <c r="V128" s="246"/>
      <c r="W128" s="246"/>
      <c r="X128" s="246"/>
      <c r="Y128" s="246"/>
      <c r="Z128" s="246"/>
      <c r="AA128" s="513"/>
      <c r="AB128" s="919">
        <v>1</v>
      </c>
      <c r="AC128" s="897"/>
      <c r="AD128" s="918"/>
      <c r="AE128" s="896">
        <v>3</v>
      </c>
      <c r="AF128" s="897"/>
      <c r="AG128" s="918"/>
      <c r="AH128" s="896">
        <v>3</v>
      </c>
      <c r="AI128" s="897"/>
      <c r="AJ128" s="922"/>
      <c r="AK128" s="482">
        <f>SUM(AK118:BI121)</f>
        <v>29852</v>
      </c>
      <c r="AL128" s="482"/>
      <c r="AM128" s="482"/>
      <c r="AN128" s="482"/>
      <c r="AO128" s="482"/>
      <c r="AP128" s="482"/>
      <c r="AQ128" s="482"/>
      <c r="AR128" s="482"/>
      <c r="AS128" s="482"/>
      <c r="AT128" s="482"/>
      <c r="AU128" s="482"/>
      <c r="AV128" s="482"/>
      <c r="AW128" s="482"/>
      <c r="AX128" s="482"/>
      <c r="AY128" s="482"/>
      <c r="AZ128" s="482"/>
      <c r="BA128" s="482"/>
      <c r="BB128" s="482"/>
      <c r="BC128" s="482"/>
      <c r="BD128" s="482"/>
      <c r="BE128" s="482"/>
      <c r="BF128" s="482"/>
      <c r="BG128" s="482"/>
      <c r="BH128" s="482"/>
      <c r="BI128" s="483"/>
      <c r="BJ128" s="481">
        <f>SUM(BJ118:CH121)</f>
        <v>29852</v>
      </c>
      <c r="BK128" s="482"/>
      <c r="BL128" s="482"/>
      <c r="BM128" s="482"/>
      <c r="BN128" s="482"/>
      <c r="BO128" s="482"/>
      <c r="BP128" s="482"/>
      <c r="BQ128" s="482"/>
      <c r="BR128" s="482"/>
      <c r="BS128" s="482"/>
      <c r="BT128" s="482"/>
      <c r="BU128" s="482"/>
      <c r="BV128" s="482"/>
      <c r="BW128" s="482"/>
      <c r="BX128" s="482"/>
      <c r="BY128" s="482"/>
      <c r="BZ128" s="482"/>
      <c r="CA128" s="482"/>
      <c r="CB128" s="482"/>
      <c r="CC128" s="482"/>
      <c r="CD128" s="482"/>
      <c r="CE128" s="482"/>
      <c r="CF128" s="482"/>
      <c r="CG128" s="482"/>
      <c r="CH128" s="483"/>
      <c r="CI128" s="856"/>
      <c r="CJ128" s="857"/>
      <c r="CK128" s="857"/>
      <c r="CL128" s="857"/>
      <c r="CM128" s="857"/>
      <c r="CN128" s="857"/>
      <c r="CO128" s="857"/>
      <c r="CP128" s="857"/>
      <c r="CQ128" s="857"/>
      <c r="CR128" s="857"/>
      <c r="CS128" s="857"/>
      <c r="CT128" s="857"/>
      <c r="CU128" s="857"/>
      <c r="CV128" s="857"/>
      <c r="CW128" s="857"/>
      <c r="CX128" s="857"/>
      <c r="CY128" s="857"/>
      <c r="CZ128" s="857"/>
      <c r="DA128" s="857"/>
      <c r="DB128" s="857"/>
      <c r="DC128" s="857"/>
      <c r="DD128" s="858"/>
    </row>
    <row r="129" spans="1:135" ht="15" customHeight="1">
      <c r="A129" s="1537"/>
      <c r="B129" s="1549"/>
      <c r="C129" s="1549"/>
      <c r="D129" s="1549"/>
      <c r="E129" s="1549"/>
      <c r="F129" s="1539"/>
      <c r="G129" s="245" t="s">
        <v>9</v>
      </c>
      <c r="H129" s="246"/>
      <c r="I129" s="246"/>
      <c r="J129" s="246"/>
      <c r="K129" s="246"/>
      <c r="L129" s="246"/>
      <c r="M129" s="246"/>
      <c r="N129" s="246"/>
      <c r="O129" s="246"/>
      <c r="P129" s="246"/>
      <c r="Q129" s="246"/>
      <c r="R129" s="246"/>
      <c r="S129" s="246"/>
      <c r="T129" s="246"/>
      <c r="U129" s="246"/>
      <c r="V129" s="246"/>
      <c r="W129" s="246"/>
      <c r="X129" s="246"/>
      <c r="Y129" s="246"/>
      <c r="Z129" s="246"/>
      <c r="AA129" s="513"/>
      <c r="AB129" s="919">
        <v>1</v>
      </c>
      <c r="AC129" s="897"/>
      <c r="AD129" s="918"/>
      <c r="AE129" s="896">
        <v>4</v>
      </c>
      <c r="AF129" s="897"/>
      <c r="AG129" s="918"/>
      <c r="AH129" s="896">
        <v>3</v>
      </c>
      <c r="AI129" s="897"/>
      <c r="AJ129" s="922"/>
      <c r="AK129" s="482">
        <f>AK122</f>
        <v>13320</v>
      </c>
      <c r="AL129" s="482"/>
      <c r="AM129" s="482"/>
      <c r="AN129" s="482"/>
      <c r="AO129" s="482"/>
      <c r="AP129" s="482"/>
      <c r="AQ129" s="482"/>
      <c r="AR129" s="482"/>
      <c r="AS129" s="482"/>
      <c r="AT129" s="482"/>
      <c r="AU129" s="482"/>
      <c r="AV129" s="482"/>
      <c r="AW129" s="482"/>
      <c r="AX129" s="482"/>
      <c r="AY129" s="482"/>
      <c r="AZ129" s="482"/>
      <c r="BA129" s="482"/>
      <c r="BB129" s="482"/>
      <c r="BC129" s="482"/>
      <c r="BD129" s="482"/>
      <c r="BE129" s="482"/>
      <c r="BF129" s="482"/>
      <c r="BG129" s="482"/>
      <c r="BH129" s="482"/>
      <c r="BI129" s="483"/>
      <c r="BJ129" s="481">
        <f>BJ122</f>
        <v>13320</v>
      </c>
      <c r="BK129" s="482"/>
      <c r="BL129" s="482"/>
      <c r="BM129" s="482"/>
      <c r="BN129" s="482"/>
      <c r="BO129" s="482"/>
      <c r="BP129" s="482"/>
      <c r="BQ129" s="482"/>
      <c r="BR129" s="482"/>
      <c r="BS129" s="482"/>
      <c r="BT129" s="482"/>
      <c r="BU129" s="482"/>
      <c r="BV129" s="482"/>
      <c r="BW129" s="482"/>
      <c r="BX129" s="482"/>
      <c r="BY129" s="482"/>
      <c r="BZ129" s="482"/>
      <c r="CA129" s="482"/>
      <c r="CB129" s="482"/>
      <c r="CC129" s="482"/>
      <c r="CD129" s="482"/>
      <c r="CE129" s="482"/>
      <c r="CF129" s="482"/>
      <c r="CG129" s="482"/>
      <c r="CH129" s="483"/>
      <c r="CI129" s="856"/>
      <c r="CJ129" s="857"/>
      <c r="CK129" s="857"/>
      <c r="CL129" s="857"/>
      <c r="CM129" s="857"/>
      <c r="CN129" s="857"/>
      <c r="CO129" s="857"/>
      <c r="CP129" s="857"/>
      <c r="CQ129" s="857"/>
      <c r="CR129" s="857"/>
      <c r="CS129" s="857"/>
      <c r="CT129" s="857"/>
      <c r="CU129" s="857"/>
      <c r="CV129" s="857"/>
      <c r="CW129" s="857"/>
      <c r="CX129" s="857"/>
      <c r="CY129" s="857"/>
      <c r="CZ129" s="857"/>
      <c r="DA129" s="857"/>
      <c r="DB129" s="857"/>
      <c r="DC129" s="857"/>
      <c r="DD129" s="858"/>
    </row>
    <row r="130" spans="1:135" ht="15" customHeight="1" thickBot="1">
      <c r="A130" s="1540"/>
      <c r="B130" s="1541"/>
      <c r="C130" s="1541"/>
      <c r="D130" s="1541"/>
      <c r="E130" s="1541"/>
      <c r="F130" s="1542"/>
      <c r="G130" s="245" t="s">
        <v>10</v>
      </c>
      <c r="H130" s="246"/>
      <c r="I130" s="246"/>
      <c r="J130" s="246"/>
      <c r="K130" s="246"/>
      <c r="L130" s="246"/>
      <c r="M130" s="246"/>
      <c r="N130" s="246"/>
      <c r="O130" s="246"/>
      <c r="P130" s="246"/>
      <c r="Q130" s="246"/>
      <c r="R130" s="246"/>
      <c r="S130" s="246"/>
      <c r="T130" s="246"/>
      <c r="U130" s="246"/>
      <c r="V130" s="246"/>
      <c r="W130" s="246"/>
      <c r="X130" s="246"/>
      <c r="Y130" s="246"/>
      <c r="Z130" s="246"/>
      <c r="AA130" s="513"/>
      <c r="AB130" s="923">
        <v>1</v>
      </c>
      <c r="AC130" s="924"/>
      <c r="AD130" s="925"/>
      <c r="AE130" s="926">
        <v>5</v>
      </c>
      <c r="AF130" s="924"/>
      <c r="AG130" s="925"/>
      <c r="AH130" s="926">
        <v>3</v>
      </c>
      <c r="AI130" s="924"/>
      <c r="AJ130" s="927"/>
      <c r="AK130" s="485">
        <f>AK123</f>
        <v>94428</v>
      </c>
      <c r="AL130" s="485"/>
      <c r="AM130" s="485"/>
      <c r="AN130" s="485"/>
      <c r="AO130" s="485"/>
      <c r="AP130" s="485"/>
      <c r="AQ130" s="485"/>
      <c r="AR130" s="485"/>
      <c r="AS130" s="485"/>
      <c r="AT130" s="485"/>
      <c r="AU130" s="485"/>
      <c r="AV130" s="485"/>
      <c r="AW130" s="485"/>
      <c r="AX130" s="485"/>
      <c r="AY130" s="485"/>
      <c r="AZ130" s="485"/>
      <c r="BA130" s="485"/>
      <c r="BB130" s="485"/>
      <c r="BC130" s="485"/>
      <c r="BD130" s="485"/>
      <c r="BE130" s="485"/>
      <c r="BF130" s="485"/>
      <c r="BG130" s="485"/>
      <c r="BH130" s="485"/>
      <c r="BI130" s="486"/>
      <c r="BJ130" s="484">
        <f>BJ123</f>
        <v>94428</v>
      </c>
      <c r="BK130" s="485"/>
      <c r="BL130" s="485"/>
      <c r="BM130" s="485"/>
      <c r="BN130" s="485"/>
      <c r="BO130" s="485"/>
      <c r="BP130" s="485"/>
      <c r="BQ130" s="485"/>
      <c r="BR130" s="485"/>
      <c r="BS130" s="485"/>
      <c r="BT130" s="485"/>
      <c r="BU130" s="485"/>
      <c r="BV130" s="485"/>
      <c r="BW130" s="485"/>
      <c r="BX130" s="485"/>
      <c r="BY130" s="485"/>
      <c r="BZ130" s="485"/>
      <c r="CA130" s="485"/>
      <c r="CB130" s="485"/>
      <c r="CC130" s="485"/>
      <c r="CD130" s="485"/>
      <c r="CE130" s="485"/>
      <c r="CF130" s="485"/>
      <c r="CG130" s="485"/>
      <c r="CH130" s="486"/>
      <c r="CI130" s="684"/>
      <c r="CJ130" s="863"/>
      <c r="CK130" s="863"/>
      <c r="CL130" s="863"/>
      <c r="CM130" s="863"/>
      <c r="CN130" s="863"/>
      <c r="CO130" s="863"/>
      <c r="CP130" s="863"/>
      <c r="CQ130" s="863"/>
      <c r="CR130" s="863"/>
      <c r="CS130" s="863"/>
      <c r="CT130" s="863"/>
      <c r="CU130" s="863"/>
      <c r="CV130" s="863"/>
      <c r="CW130" s="863"/>
      <c r="CX130" s="863"/>
      <c r="CY130" s="863"/>
      <c r="CZ130" s="863"/>
      <c r="DA130" s="863"/>
      <c r="DB130" s="863"/>
      <c r="DC130" s="863"/>
      <c r="DD130" s="864"/>
    </row>
    <row r="131" spans="1:135" ht="12.75" customHeight="1" thickBot="1">
      <c r="M131" s="16"/>
      <c r="R131" s="16"/>
      <c r="U131" s="17"/>
      <c r="V131" s="17"/>
      <c r="W131" s="17"/>
      <c r="DA131" s="16"/>
    </row>
    <row r="132" spans="1:135" ht="15" customHeight="1">
      <c r="A132" s="433" t="s">
        <v>14</v>
      </c>
      <c r="B132" s="1535"/>
      <c r="C132" s="1535"/>
      <c r="D132" s="434" t="s">
        <v>15</v>
      </c>
      <c r="E132" s="434"/>
      <c r="F132" s="435"/>
      <c r="G132" s="245" t="s">
        <v>858</v>
      </c>
      <c r="H132" s="246"/>
      <c r="I132" s="246"/>
      <c r="J132" s="246"/>
      <c r="K132" s="246"/>
      <c r="L132" s="246"/>
      <c r="M132" s="246"/>
      <c r="N132" s="246"/>
      <c r="O132" s="246"/>
      <c r="P132" s="246"/>
      <c r="Q132" s="246"/>
      <c r="R132" s="246"/>
      <c r="S132" s="246"/>
      <c r="T132" s="246"/>
      <c r="U132" s="246"/>
      <c r="V132" s="246"/>
      <c r="W132" s="246"/>
      <c r="X132" s="246"/>
      <c r="Y132" s="246"/>
      <c r="Z132" s="246"/>
      <c r="AA132" s="513"/>
      <c r="AB132" s="921">
        <v>1</v>
      </c>
      <c r="AC132" s="903"/>
      <c r="AD132" s="904"/>
      <c r="AE132" s="902">
        <v>6</v>
      </c>
      <c r="AF132" s="903"/>
      <c r="AG132" s="904"/>
      <c r="AH132" s="902">
        <v>3</v>
      </c>
      <c r="AI132" s="903"/>
      <c r="AJ132" s="920"/>
      <c r="AK132" s="1506">
        <v>29320</v>
      </c>
      <c r="AL132" s="1506"/>
      <c r="AM132" s="1506"/>
      <c r="AN132" s="1506"/>
      <c r="AO132" s="1506"/>
      <c r="AP132" s="1506"/>
      <c r="AQ132" s="1506"/>
      <c r="AR132" s="1506"/>
      <c r="AS132" s="1506"/>
      <c r="AT132" s="1506"/>
      <c r="AU132" s="1506"/>
      <c r="AV132" s="1506"/>
      <c r="AW132" s="1506"/>
      <c r="AX132" s="1506"/>
      <c r="AY132" s="1506"/>
      <c r="AZ132" s="1506"/>
      <c r="BA132" s="1506"/>
      <c r="BB132" s="1506"/>
      <c r="BC132" s="1506"/>
      <c r="BD132" s="1506"/>
      <c r="BE132" s="1506"/>
      <c r="BF132" s="1506"/>
      <c r="BG132" s="1506"/>
      <c r="BH132" s="1506"/>
      <c r="BI132" s="1507"/>
      <c r="BJ132" s="1505">
        <v>29320</v>
      </c>
      <c r="BK132" s="1506"/>
      <c r="BL132" s="1506"/>
      <c r="BM132" s="1506"/>
      <c r="BN132" s="1506"/>
      <c r="BO132" s="1506"/>
      <c r="BP132" s="1506"/>
      <c r="BQ132" s="1506"/>
      <c r="BR132" s="1506"/>
      <c r="BS132" s="1506"/>
      <c r="BT132" s="1506"/>
      <c r="BU132" s="1506"/>
      <c r="BV132" s="1506"/>
      <c r="BW132" s="1506"/>
      <c r="BX132" s="1506"/>
      <c r="BY132" s="1506"/>
      <c r="BZ132" s="1506"/>
      <c r="CA132" s="1506"/>
      <c r="CB132" s="1506"/>
      <c r="CC132" s="1506"/>
      <c r="CD132" s="1506"/>
      <c r="CE132" s="1506"/>
      <c r="CF132" s="1506"/>
      <c r="CG132" s="1506"/>
      <c r="CH132" s="1507"/>
      <c r="CI132" s="853"/>
      <c r="CJ132" s="854"/>
      <c r="CK132" s="854"/>
      <c r="CL132" s="854"/>
      <c r="CM132" s="854"/>
      <c r="CN132" s="854"/>
      <c r="CO132" s="854"/>
      <c r="CP132" s="854"/>
      <c r="CQ132" s="854"/>
      <c r="CR132" s="854"/>
      <c r="CS132" s="854"/>
      <c r="CT132" s="854"/>
      <c r="CU132" s="854"/>
      <c r="CV132" s="854"/>
      <c r="CW132" s="854"/>
      <c r="CX132" s="854"/>
      <c r="CY132" s="854"/>
      <c r="CZ132" s="854"/>
      <c r="DA132" s="854"/>
      <c r="DB132" s="854"/>
      <c r="DC132" s="854"/>
      <c r="DD132" s="855"/>
    </row>
    <row r="133" spans="1:135" ht="15" customHeight="1">
      <c r="A133" s="548"/>
      <c r="B133" s="1549"/>
      <c r="C133" s="1549"/>
      <c r="D133" s="551"/>
      <c r="E133" s="551"/>
      <c r="F133" s="552"/>
      <c r="G133" s="505" t="s">
        <v>317</v>
      </c>
      <c r="H133" s="506"/>
      <c r="I133" s="506"/>
      <c r="J133" s="506"/>
      <c r="K133" s="506"/>
      <c r="L133" s="506"/>
      <c r="M133" s="506"/>
      <c r="N133" s="506"/>
      <c r="O133" s="506"/>
      <c r="P133" s="506"/>
      <c r="Q133" s="506"/>
      <c r="R133" s="506"/>
      <c r="S133" s="506"/>
      <c r="T133" s="506"/>
      <c r="U133" s="506"/>
      <c r="V133" s="506"/>
      <c r="W133" s="506"/>
      <c r="X133" s="506"/>
      <c r="Y133" s="506"/>
      <c r="Z133" s="506"/>
      <c r="AA133" s="507"/>
      <c r="AB133" s="919">
        <v>1</v>
      </c>
      <c r="AC133" s="897"/>
      <c r="AD133" s="918"/>
      <c r="AE133" s="896">
        <v>7</v>
      </c>
      <c r="AF133" s="897"/>
      <c r="AG133" s="918"/>
      <c r="AH133" s="896">
        <v>3</v>
      </c>
      <c r="AI133" s="897"/>
      <c r="AJ133" s="922"/>
      <c r="AK133" s="1519">
        <v>8877</v>
      </c>
      <c r="AL133" s="1519"/>
      <c r="AM133" s="1519"/>
      <c r="AN133" s="1519"/>
      <c r="AO133" s="1519"/>
      <c r="AP133" s="1519"/>
      <c r="AQ133" s="1519"/>
      <c r="AR133" s="1519"/>
      <c r="AS133" s="1519"/>
      <c r="AT133" s="1519"/>
      <c r="AU133" s="1519"/>
      <c r="AV133" s="1519"/>
      <c r="AW133" s="1519"/>
      <c r="AX133" s="1519"/>
      <c r="AY133" s="1519"/>
      <c r="AZ133" s="1519"/>
      <c r="BA133" s="1519"/>
      <c r="BB133" s="1519"/>
      <c r="BC133" s="1519"/>
      <c r="BD133" s="1519"/>
      <c r="BE133" s="1519"/>
      <c r="BF133" s="1519"/>
      <c r="BG133" s="1519"/>
      <c r="BH133" s="1519"/>
      <c r="BI133" s="1520"/>
      <c r="BJ133" s="1518">
        <v>8877</v>
      </c>
      <c r="BK133" s="1519"/>
      <c r="BL133" s="1519"/>
      <c r="BM133" s="1519"/>
      <c r="BN133" s="1519"/>
      <c r="BO133" s="1519"/>
      <c r="BP133" s="1519"/>
      <c r="BQ133" s="1519"/>
      <c r="BR133" s="1519"/>
      <c r="BS133" s="1519"/>
      <c r="BT133" s="1519"/>
      <c r="BU133" s="1519"/>
      <c r="BV133" s="1519"/>
      <c r="BW133" s="1519"/>
      <c r="BX133" s="1519"/>
      <c r="BY133" s="1519"/>
      <c r="BZ133" s="1519"/>
      <c r="CA133" s="1519"/>
      <c r="CB133" s="1519"/>
      <c r="CC133" s="1519"/>
      <c r="CD133" s="1519"/>
      <c r="CE133" s="1519"/>
      <c r="CF133" s="1519"/>
      <c r="CG133" s="1519"/>
      <c r="CH133" s="1520"/>
      <c r="CI133" s="856"/>
      <c r="CJ133" s="857"/>
      <c r="CK133" s="857"/>
      <c r="CL133" s="857"/>
      <c r="CM133" s="857"/>
      <c r="CN133" s="857"/>
      <c r="CO133" s="857"/>
      <c r="CP133" s="857"/>
      <c r="CQ133" s="857"/>
      <c r="CR133" s="857"/>
      <c r="CS133" s="857"/>
      <c r="CT133" s="857"/>
      <c r="CU133" s="857"/>
      <c r="CV133" s="857"/>
      <c r="CW133" s="857"/>
      <c r="CX133" s="857"/>
      <c r="CY133" s="857"/>
      <c r="CZ133" s="857"/>
      <c r="DA133" s="857"/>
      <c r="DB133" s="857"/>
      <c r="DC133" s="857"/>
      <c r="DD133" s="858"/>
    </row>
    <row r="134" spans="1:135" ht="15" customHeight="1">
      <c r="A134" s="1537"/>
      <c r="B134" s="1549"/>
      <c r="C134" s="1549"/>
      <c r="D134" s="551"/>
      <c r="E134" s="551"/>
      <c r="F134" s="552"/>
      <c r="G134" s="731" t="s">
        <v>333</v>
      </c>
      <c r="H134" s="732"/>
      <c r="I134" s="732"/>
      <c r="J134" s="732"/>
      <c r="K134" s="732"/>
      <c r="L134" s="732"/>
      <c r="M134" s="732"/>
      <c r="N134" s="732"/>
      <c r="O134" s="732"/>
      <c r="P134" s="732"/>
      <c r="Q134" s="732"/>
      <c r="R134" s="732"/>
      <c r="S134" s="732"/>
      <c r="T134" s="732"/>
      <c r="U134" s="732"/>
      <c r="V134" s="732"/>
      <c r="W134" s="732"/>
      <c r="X134" s="732"/>
      <c r="Y134" s="732"/>
      <c r="Z134" s="732"/>
      <c r="AA134" s="732"/>
      <c r="AB134" s="919">
        <v>1</v>
      </c>
      <c r="AC134" s="897"/>
      <c r="AD134" s="918"/>
      <c r="AE134" s="896">
        <v>8</v>
      </c>
      <c r="AF134" s="897"/>
      <c r="AG134" s="918"/>
      <c r="AH134" s="896">
        <v>3</v>
      </c>
      <c r="AI134" s="897"/>
      <c r="AJ134" s="922"/>
      <c r="AK134" s="1519">
        <v>62950</v>
      </c>
      <c r="AL134" s="1519"/>
      <c r="AM134" s="1519"/>
      <c r="AN134" s="1519"/>
      <c r="AO134" s="1519"/>
      <c r="AP134" s="1519"/>
      <c r="AQ134" s="1519"/>
      <c r="AR134" s="1519"/>
      <c r="AS134" s="1519"/>
      <c r="AT134" s="1519"/>
      <c r="AU134" s="1519"/>
      <c r="AV134" s="1519"/>
      <c r="AW134" s="1519"/>
      <c r="AX134" s="1519"/>
      <c r="AY134" s="1519"/>
      <c r="AZ134" s="1519"/>
      <c r="BA134" s="1519"/>
      <c r="BB134" s="1519"/>
      <c r="BC134" s="1519"/>
      <c r="BD134" s="1519"/>
      <c r="BE134" s="1519"/>
      <c r="BF134" s="1519"/>
      <c r="BG134" s="1519"/>
      <c r="BH134" s="1519"/>
      <c r="BI134" s="1520"/>
      <c r="BJ134" s="1518">
        <v>62950</v>
      </c>
      <c r="BK134" s="1519"/>
      <c r="BL134" s="1519"/>
      <c r="BM134" s="1519"/>
      <c r="BN134" s="1519"/>
      <c r="BO134" s="1519"/>
      <c r="BP134" s="1519"/>
      <c r="BQ134" s="1519"/>
      <c r="BR134" s="1519"/>
      <c r="BS134" s="1519"/>
      <c r="BT134" s="1519"/>
      <c r="BU134" s="1519"/>
      <c r="BV134" s="1519"/>
      <c r="BW134" s="1519"/>
      <c r="BX134" s="1519"/>
      <c r="BY134" s="1519"/>
      <c r="BZ134" s="1519"/>
      <c r="CA134" s="1519"/>
      <c r="CB134" s="1519"/>
      <c r="CC134" s="1519"/>
      <c r="CD134" s="1519"/>
      <c r="CE134" s="1519"/>
      <c r="CF134" s="1519"/>
      <c r="CG134" s="1519"/>
      <c r="CH134" s="1520"/>
      <c r="CI134" s="856"/>
      <c r="CJ134" s="857"/>
      <c r="CK134" s="857"/>
      <c r="CL134" s="857"/>
      <c r="CM134" s="857"/>
      <c r="CN134" s="857"/>
      <c r="CO134" s="857"/>
      <c r="CP134" s="857"/>
      <c r="CQ134" s="857"/>
      <c r="CR134" s="857"/>
      <c r="CS134" s="857"/>
      <c r="CT134" s="857"/>
      <c r="CU134" s="857"/>
      <c r="CV134" s="857"/>
      <c r="CW134" s="857"/>
      <c r="CX134" s="857"/>
      <c r="CY134" s="857"/>
      <c r="CZ134" s="857"/>
      <c r="DA134" s="857"/>
      <c r="DB134" s="857"/>
      <c r="DC134" s="857"/>
      <c r="DD134" s="858"/>
    </row>
    <row r="135" spans="1:135" ht="15" customHeight="1" thickBot="1">
      <c r="A135" s="436"/>
      <c r="B135" s="1541"/>
      <c r="C135" s="1541"/>
      <c r="D135" s="437"/>
      <c r="E135" s="437"/>
      <c r="F135" s="438"/>
      <c r="G135" s="245" t="s">
        <v>378</v>
      </c>
      <c r="H135" s="1477"/>
      <c r="I135" s="1477"/>
      <c r="J135" s="1477"/>
      <c r="K135" s="1477"/>
      <c r="L135" s="1477"/>
      <c r="M135" s="1477"/>
      <c r="N135" s="1477"/>
      <c r="O135" s="1477"/>
      <c r="P135" s="1477"/>
      <c r="Q135" s="1477"/>
      <c r="R135" s="1477"/>
      <c r="S135" s="1477"/>
      <c r="T135" s="1477"/>
      <c r="U135" s="1477"/>
      <c r="V135" s="1477"/>
      <c r="W135" s="1477"/>
      <c r="X135" s="1477"/>
      <c r="Y135" s="1477"/>
      <c r="Z135" s="1477"/>
      <c r="AA135" s="1543"/>
      <c r="AB135" s="923">
        <v>1</v>
      </c>
      <c r="AC135" s="924"/>
      <c r="AD135" s="925"/>
      <c r="AE135" s="926">
        <v>9</v>
      </c>
      <c r="AF135" s="924"/>
      <c r="AG135" s="925"/>
      <c r="AH135" s="926">
        <v>3</v>
      </c>
      <c r="AI135" s="924"/>
      <c r="AJ135" s="927"/>
      <c r="AK135" s="485">
        <f>SUM(AK132:BI134)</f>
        <v>101147</v>
      </c>
      <c r="AL135" s="485"/>
      <c r="AM135" s="485"/>
      <c r="AN135" s="485"/>
      <c r="AO135" s="485"/>
      <c r="AP135" s="485"/>
      <c r="AQ135" s="485"/>
      <c r="AR135" s="485"/>
      <c r="AS135" s="485"/>
      <c r="AT135" s="485"/>
      <c r="AU135" s="485"/>
      <c r="AV135" s="485"/>
      <c r="AW135" s="485"/>
      <c r="AX135" s="485"/>
      <c r="AY135" s="485"/>
      <c r="AZ135" s="485"/>
      <c r="BA135" s="485"/>
      <c r="BB135" s="485"/>
      <c r="BC135" s="485"/>
      <c r="BD135" s="485"/>
      <c r="BE135" s="485"/>
      <c r="BF135" s="485"/>
      <c r="BG135" s="485"/>
      <c r="BH135" s="485"/>
      <c r="BI135" s="486"/>
      <c r="BJ135" s="484">
        <f>SUM(BJ132:CH134)</f>
        <v>101147</v>
      </c>
      <c r="BK135" s="485"/>
      <c r="BL135" s="485"/>
      <c r="BM135" s="485"/>
      <c r="BN135" s="485"/>
      <c r="BO135" s="485"/>
      <c r="BP135" s="485"/>
      <c r="BQ135" s="485"/>
      <c r="BR135" s="485"/>
      <c r="BS135" s="485"/>
      <c r="BT135" s="485"/>
      <c r="BU135" s="485"/>
      <c r="BV135" s="485"/>
      <c r="BW135" s="485"/>
      <c r="BX135" s="485"/>
      <c r="BY135" s="485"/>
      <c r="BZ135" s="485"/>
      <c r="CA135" s="485"/>
      <c r="CB135" s="485"/>
      <c r="CC135" s="485"/>
      <c r="CD135" s="485"/>
      <c r="CE135" s="485"/>
      <c r="CF135" s="485"/>
      <c r="CG135" s="485"/>
      <c r="CH135" s="486"/>
      <c r="CI135" s="684"/>
      <c r="CJ135" s="863"/>
      <c r="CK135" s="863"/>
      <c r="CL135" s="863"/>
      <c r="CM135" s="863"/>
      <c r="CN135" s="863"/>
      <c r="CO135" s="863"/>
      <c r="CP135" s="863"/>
      <c r="CQ135" s="863"/>
      <c r="CR135" s="863"/>
      <c r="CS135" s="863"/>
      <c r="CT135" s="863"/>
      <c r="CU135" s="863"/>
      <c r="CV135" s="863"/>
      <c r="CW135" s="863"/>
      <c r="CX135" s="863"/>
      <c r="CY135" s="863"/>
      <c r="CZ135" s="863"/>
      <c r="DA135" s="863"/>
      <c r="DB135" s="863"/>
      <c r="DC135" s="863"/>
      <c r="DD135" s="864"/>
    </row>
    <row r="136" spans="1:135" s="17" customFormat="1" ht="15" customHeight="1">
      <c r="A136" s="36"/>
      <c r="B136" s="1544"/>
      <c r="C136" s="1544"/>
      <c r="D136" s="36"/>
      <c r="E136" s="36"/>
      <c r="F136" s="36"/>
      <c r="G136" s="137"/>
      <c r="H136" s="1545"/>
      <c r="I136" s="1545"/>
      <c r="J136" s="1545"/>
      <c r="K136" s="1545"/>
      <c r="L136" s="1545"/>
      <c r="M136" s="1545"/>
      <c r="N136" s="1545"/>
      <c r="O136" s="1545"/>
      <c r="P136" s="1545"/>
      <c r="Q136" s="1545"/>
      <c r="R136" s="1545"/>
      <c r="S136" s="1545"/>
      <c r="T136" s="1545"/>
      <c r="U136" s="1545"/>
      <c r="V136" s="1545"/>
      <c r="W136" s="1545"/>
      <c r="X136" s="1545"/>
      <c r="Y136" s="1545"/>
      <c r="Z136" s="1545"/>
      <c r="AA136" s="1545"/>
      <c r="AB136" s="105"/>
      <c r="AC136" s="105"/>
      <c r="AD136" s="105"/>
      <c r="AE136" s="105"/>
      <c r="AF136" s="148"/>
      <c r="AG136" s="148"/>
      <c r="AH136" s="148"/>
      <c r="AI136" s="148"/>
      <c r="AJ136" s="148"/>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row>
    <row r="137" spans="1:135" ht="12.75" customHeight="1">
      <c r="A137" s="915"/>
      <c r="B137" s="915"/>
      <c r="C137" s="915"/>
      <c r="D137" s="915"/>
      <c r="E137" s="915"/>
      <c r="F137" s="915"/>
      <c r="G137" s="916"/>
      <c r="H137" s="917" t="s">
        <v>62</v>
      </c>
      <c r="I137" s="933"/>
      <c r="J137" s="933"/>
      <c r="K137" s="933"/>
      <c r="L137" s="933"/>
      <c r="M137" s="933"/>
      <c r="N137" s="933"/>
      <c r="O137" s="933"/>
      <c r="P137" s="933"/>
      <c r="Q137" s="933"/>
      <c r="R137" s="933"/>
      <c r="S137" s="933"/>
      <c r="T137" s="933"/>
      <c r="U137" s="933"/>
      <c r="V137" s="933"/>
      <c r="W137" s="933"/>
      <c r="X137" s="933"/>
      <c r="Y137" s="934"/>
      <c r="Z137" s="909" t="s">
        <v>517</v>
      </c>
      <c r="AA137" s="949"/>
      <c r="AB137" s="949"/>
      <c r="AC137" s="949"/>
      <c r="AD137" s="949"/>
      <c r="AE137" s="950"/>
      <c r="AF137" s="739" t="str">
        <f>"第57表　課税標準額段階別"&amp; LEFT(表00!AA1,6) &amp; "分所得割額等に関する調（つづき）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課税標準額段階別平成29年度分所得割額等に関する調（つづき）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37" s="739"/>
      <c r="AH137" s="739"/>
      <c r="AI137" s="739"/>
      <c r="AJ137" s="739"/>
      <c r="AK137" s="739"/>
      <c r="AL137" s="739"/>
      <c r="AM137" s="739"/>
      <c r="AN137" s="739"/>
      <c r="AO137" s="739"/>
      <c r="AP137" s="739"/>
      <c r="AQ137" s="739"/>
      <c r="AR137" s="739"/>
      <c r="AS137" s="739"/>
      <c r="AT137" s="739"/>
      <c r="AU137" s="739"/>
      <c r="AV137" s="739"/>
      <c r="AW137" s="739"/>
      <c r="AX137" s="739"/>
      <c r="AY137" s="739"/>
      <c r="AZ137" s="739"/>
      <c r="BA137" s="739"/>
      <c r="BB137" s="739"/>
      <c r="BC137" s="739"/>
      <c r="BD137" s="739"/>
      <c r="BE137" s="739"/>
      <c r="BF137" s="739"/>
      <c r="BG137" s="739"/>
      <c r="BH137" s="739"/>
      <c r="BI137" s="739"/>
      <c r="BJ137" s="739"/>
      <c r="BK137" s="739"/>
      <c r="BL137" s="739"/>
      <c r="BM137" s="739"/>
      <c r="BN137" s="739"/>
      <c r="BO137" s="739"/>
      <c r="BP137" s="739"/>
      <c r="BQ137" s="739"/>
      <c r="BR137" s="739"/>
      <c r="BS137" s="739"/>
      <c r="BT137" s="739"/>
      <c r="BU137" s="739"/>
      <c r="BV137" s="739"/>
      <c r="BW137" s="739"/>
      <c r="BX137" s="739"/>
      <c r="BY137" s="739"/>
      <c r="BZ137" s="739"/>
      <c r="CA137" s="739"/>
      <c r="CB137" s="739"/>
      <c r="CC137" s="739"/>
      <c r="CD137" s="739"/>
      <c r="CE137" s="739"/>
      <c r="CF137" s="739"/>
      <c r="CG137" s="739"/>
      <c r="CH137" s="739"/>
      <c r="CI137" s="739"/>
      <c r="CJ137" s="739"/>
      <c r="CK137" s="739"/>
      <c r="CL137" s="739"/>
      <c r="CM137" s="739"/>
      <c r="CN137" s="739"/>
      <c r="CO137" s="739"/>
      <c r="CP137" s="739"/>
      <c r="CQ137" s="739"/>
      <c r="CR137" s="739"/>
      <c r="CS137" s="739"/>
      <c r="CT137" s="739"/>
      <c r="CU137" s="739"/>
      <c r="CV137" s="739"/>
      <c r="CW137" s="739"/>
      <c r="CX137" s="739"/>
      <c r="CY137" s="894" t="s">
        <v>608</v>
      </c>
      <c r="CZ137" s="894"/>
      <c r="DA137" s="894"/>
      <c r="DB137" s="894"/>
      <c r="DC137" s="894"/>
      <c r="DD137" s="894"/>
      <c r="DE137" s="894"/>
      <c r="DF137" s="894"/>
      <c r="DG137" s="894"/>
      <c r="DH137" s="894"/>
      <c r="DI137" s="894"/>
      <c r="DJ137" s="894"/>
      <c r="DK137" s="290" t="str">
        <f>IF(DK1="","",DK1)</f>
        <v>長崎県</v>
      </c>
      <c r="DL137" s="290"/>
      <c r="DM137" s="290"/>
      <c r="DN137" s="290"/>
      <c r="DO137" s="290"/>
      <c r="DP137" s="290"/>
      <c r="DQ137" s="290"/>
      <c r="DR137" s="290"/>
      <c r="DS137" s="290"/>
      <c r="DT137" s="290"/>
      <c r="DU137" s="290"/>
      <c r="DV137" s="290"/>
      <c r="DW137" s="290"/>
      <c r="DX137" s="290"/>
      <c r="DY137" s="290"/>
      <c r="DZ137" s="290"/>
      <c r="EA137" s="290"/>
      <c r="EB137" s="290"/>
      <c r="EC137" s="290"/>
      <c r="ED137" s="290"/>
      <c r="EE137" s="290"/>
    </row>
    <row r="138" spans="1:135" ht="12.75" customHeight="1" thickBot="1">
      <c r="A138" s="915"/>
      <c r="B138" s="915"/>
      <c r="C138" s="915"/>
      <c r="D138" s="915"/>
      <c r="E138" s="915"/>
      <c r="F138" s="915"/>
      <c r="G138" s="916"/>
      <c r="H138" s="935"/>
      <c r="I138" s="936"/>
      <c r="J138" s="936"/>
      <c r="K138" s="936"/>
      <c r="L138" s="936"/>
      <c r="M138" s="936"/>
      <c r="N138" s="936"/>
      <c r="O138" s="936"/>
      <c r="P138" s="936"/>
      <c r="Q138" s="936"/>
      <c r="R138" s="936"/>
      <c r="S138" s="936"/>
      <c r="T138" s="936"/>
      <c r="U138" s="936"/>
      <c r="V138" s="936"/>
      <c r="W138" s="936"/>
      <c r="X138" s="936"/>
      <c r="Y138" s="937"/>
      <c r="Z138" s="951"/>
      <c r="AA138" s="952"/>
      <c r="AB138" s="952"/>
      <c r="AC138" s="952"/>
      <c r="AD138" s="952"/>
      <c r="AE138" s="953"/>
      <c r="AF138" s="739"/>
      <c r="AG138" s="739"/>
      <c r="AH138" s="739"/>
      <c r="AI138" s="739"/>
      <c r="AJ138" s="739"/>
      <c r="AK138" s="739"/>
      <c r="AL138" s="739"/>
      <c r="AM138" s="739"/>
      <c r="AN138" s="739"/>
      <c r="AO138" s="739"/>
      <c r="AP138" s="739"/>
      <c r="AQ138" s="739"/>
      <c r="AR138" s="739"/>
      <c r="AS138" s="739"/>
      <c r="AT138" s="739"/>
      <c r="AU138" s="739"/>
      <c r="AV138" s="739"/>
      <c r="AW138" s="739"/>
      <c r="AX138" s="739"/>
      <c r="AY138" s="739"/>
      <c r="AZ138" s="739"/>
      <c r="BA138" s="739"/>
      <c r="BB138" s="739"/>
      <c r="BC138" s="739"/>
      <c r="BD138" s="739"/>
      <c r="BE138" s="739"/>
      <c r="BF138" s="739"/>
      <c r="BG138" s="739"/>
      <c r="BH138" s="739"/>
      <c r="BI138" s="739"/>
      <c r="BJ138" s="739"/>
      <c r="BK138" s="739"/>
      <c r="BL138" s="739"/>
      <c r="BM138" s="739"/>
      <c r="BN138" s="739"/>
      <c r="BO138" s="739"/>
      <c r="BP138" s="739"/>
      <c r="BQ138" s="739"/>
      <c r="BR138" s="739"/>
      <c r="BS138" s="739"/>
      <c r="BT138" s="739"/>
      <c r="BU138" s="739"/>
      <c r="BV138" s="739"/>
      <c r="BW138" s="739"/>
      <c r="BX138" s="739"/>
      <c r="BY138" s="739"/>
      <c r="BZ138" s="739"/>
      <c r="CA138" s="739"/>
      <c r="CB138" s="739"/>
      <c r="CC138" s="739"/>
      <c r="CD138" s="739"/>
      <c r="CE138" s="739"/>
      <c r="CF138" s="739"/>
      <c r="CG138" s="739"/>
      <c r="CH138" s="739"/>
      <c r="CI138" s="739"/>
      <c r="CJ138" s="739"/>
      <c r="CK138" s="739"/>
      <c r="CL138" s="739"/>
      <c r="CM138" s="739"/>
      <c r="CN138" s="739"/>
      <c r="CO138" s="739"/>
      <c r="CP138" s="739"/>
      <c r="CQ138" s="739"/>
      <c r="CR138" s="739"/>
      <c r="CS138" s="739"/>
      <c r="CT138" s="739"/>
      <c r="CU138" s="739"/>
      <c r="CV138" s="739"/>
      <c r="CW138" s="739"/>
      <c r="CX138" s="739"/>
      <c r="CY138" s="895"/>
      <c r="CZ138" s="895"/>
      <c r="DA138" s="895"/>
      <c r="DB138" s="895"/>
      <c r="DC138" s="895"/>
      <c r="DD138" s="895"/>
      <c r="DE138" s="895"/>
      <c r="DF138" s="895"/>
      <c r="DG138" s="895"/>
      <c r="DH138" s="895"/>
      <c r="DI138" s="895"/>
      <c r="DJ138" s="895"/>
      <c r="DK138" s="291"/>
      <c r="DL138" s="291"/>
      <c r="DM138" s="291"/>
      <c r="DN138" s="291"/>
      <c r="DO138" s="291"/>
      <c r="DP138" s="291"/>
      <c r="DQ138" s="291"/>
      <c r="DR138" s="291"/>
      <c r="DS138" s="291"/>
      <c r="DT138" s="291"/>
      <c r="DU138" s="291"/>
      <c r="DV138" s="291"/>
      <c r="DW138" s="291"/>
      <c r="DX138" s="291"/>
      <c r="DY138" s="291"/>
      <c r="DZ138" s="291"/>
      <c r="EA138" s="291"/>
      <c r="EB138" s="291"/>
      <c r="EC138" s="291"/>
      <c r="ED138" s="291"/>
      <c r="EE138" s="291"/>
    </row>
    <row r="139" spans="1:135" ht="25.5" customHeight="1" thickBot="1">
      <c r="A139" s="938"/>
      <c r="B139" s="567"/>
      <c r="C139" s="567"/>
      <c r="D139" s="567"/>
      <c r="E139" s="567"/>
      <c r="F139" s="567"/>
      <c r="G139" s="568"/>
      <c r="H139" s="910">
        <f>IF(H3="","",H3)</f>
        <v>4</v>
      </c>
      <c r="I139" s="913"/>
      <c r="J139" s="914"/>
      <c r="K139" s="910">
        <f>IF(K3="","",K3)</f>
        <v>2</v>
      </c>
      <c r="L139" s="913"/>
      <c r="M139" s="914"/>
      <c r="N139" s="910">
        <f>IF(N3="","",N3)</f>
        <v>2</v>
      </c>
      <c r="O139" s="913"/>
      <c r="P139" s="914"/>
      <c r="Q139" s="910">
        <f>IF(Q3="","",Q3)</f>
        <v>0</v>
      </c>
      <c r="R139" s="913"/>
      <c r="S139" s="914"/>
      <c r="T139" s="910">
        <f>IF(T3="","",T3)</f>
        <v>2</v>
      </c>
      <c r="U139" s="913"/>
      <c r="V139" s="914"/>
      <c r="W139" s="910">
        <f>IF(W3="","",W3)</f>
        <v>9</v>
      </c>
      <c r="X139" s="913"/>
      <c r="Y139" s="914"/>
      <c r="Z139" s="911">
        <v>5</v>
      </c>
      <c r="AA139" s="276"/>
      <c r="AB139" s="277"/>
      <c r="AC139" s="910">
        <v>7</v>
      </c>
      <c r="AD139" s="279"/>
      <c r="AE139" s="280"/>
      <c r="AF139" s="739"/>
      <c r="AG139" s="739"/>
      <c r="AH139" s="739"/>
      <c r="AI139" s="739"/>
      <c r="AJ139" s="739"/>
      <c r="AK139" s="739"/>
      <c r="AL139" s="739"/>
      <c r="AM139" s="739"/>
      <c r="AN139" s="739"/>
      <c r="AO139" s="739"/>
      <c r="AP139" s="739"/>
      <c r="AQ139" s="739"/>
      <c r="AR139" s="739"/>
      <c r="AS139" s="739"/>
      <c r="AT139" s="739"/>
      <c r="AU139" s="739"/>
      <c r="AV139" s="739"/>
      <c r="AW139" s="739"/>
      <c r="AX139" s="739"/>
      <c r="AY139" s="739"/>
      <c r="AZ139" s="739"/>
      <c r="BA139" s="739"/>
      <c r="BB139" s="739"/>
      <c r="BC139" s="739"/>
      <c r="BD139" s="739"/>
      <c r="BE139" s="739"/>
      <c r="BF139" s="739"/>
      <c r="BG139" s="739"/>
      <c r="BH139" s="739"/>
      <c r="BI139" s="739"/>
      <c r="BJ139" s="739"/>
      <c r="BK139" s="739"/>
      <c r="BL139" s="739"/>
      <c r="BM139" s="739"/>
      <c r="BN139" s="739"/>
      <c r="BO139" s="739"/>
      <c r="BP139" s="739"/>
      <c r="BQ139" s="739"/>
      <c r="BR139" s="739"/>
      <c r="BS139" s="739"/>
      <c r="BT139" s="739"/>
      <c r="BU139" s="739"/>
      <c r="BV139" s="739"/>
      <c r="BW139" s="739"/>
      <c r="BX139" s="739"/>
      <c r="BY139" s="739"/>
      <c r="BZ139" s="739"/>
      <c r="CA139" s="739"/>
      <c r="CB139" s="739"/>
      <c r="CC139" s="739"/>
      <c r="CD139" s="739"/>
      <c r="CE139" s="739"/>
      <c r="CF139" s="739"/>
      <c r="CG139" s="739"/>
      <c r="CH139" s="739"/>
      <c r="CI139" s="739"/>
      <c r="CJ139" s="739"/>
      <c r="CK139" s="739"/>
      <c r="CL139" s="739"/>
      <c r="CM139" s="739"/>
      <c r="CN139" s="739"/>
      <c r="CO139" s="739"/>
      <c r="CP139" s="739"/>
      <c r="CQ139" s="739"/>
      <c r="CR139" s="739"/>
      <c r="CS139" s="739"/>
      <c r="CT139" s="739"/>
      <c r="CU139" s="739"/>
      <c r="CV139" s="739"/>
      <c r="CW139" s="739"/>
      <c r="CX139" s="739"/>
      <c r="CY139" s="895" t="s">
        <v>515</v>
      </c>
      <c r="CZ139" s="895"/>
      <c r="DA139" s="895"/>
      <c r="DB139" s="895"/>
      <c r="DC139" s="895"/>
      <c r="DD139" s="895"/>
      <c r="DE139" s="895"/>
      <c r="DF139" s="895"/>
      <c r="DG139" s="895"/>
      <c r="DH139" s="895"/>
      <c r="DI139" s="895"/>
      <c r="DJ139" s="895"/>
      <c r="DK139" s="289" t="str">
        <f>IF(DK3="","",DK3)</f>
        <v>佐世保市</v>
      </c>
      <c r="DL139" s="289"/>
      <c r="DM139" s="289"/>
      <c r="DN139" s="289"/>
      <c r="DO139" s="289"/>
      <c r="DP139" s="289"/>
      <c r="DQ139" s="289"/>
      <c r="DR139" s="289"/>
      <c r="DS139" s="289"/>
      <c r="DT139" s="289"/>
      <c r="DU139" s="289"/>
      <c r="DV139" s="289"/>
      <c r="DW139" s="289"/>
      <c r="DX139" s="289"/>
      <c r="DY139" s="289"/>
      <c r="DZ139" s="289"/>
      <c r="EA139" s="289"/>
      <c r="EB139" s="289"/>
      <c r="EC139" s="289"/>
      <c r="ED139" s="289"/>
      <c r="EE139" s="289"/>
    </row>
    <row r="140" spans="1:135" ht="13.5" customHeight="1">
      <c r="M140" s="16"/>
      <c r="R140" s="16"/>
      <c r="AF140" s="739"/>
      <c r="AG140" s="739"/>
      <c r="AH140" s="739"/>
      <c r="AI140" s="739"/>
      <c r="AJ140" s="739"/>
      <c r="AK140" s="739"/>
      <c r="AL140" s="739"/>
      <c r="AM140" s="739"/>
      <c r="AN140" s="739"/>
      <c r="AO140" s="739"/>
      <c r="AP140" s="739"/>
      <c r="AQ140" s="739"/>
      <c r="AR140" s="739"/>
      <c r="AS140" s="739"/>
      <c r="AT140" s="739"/>
      <c r="AU140" s="739"/>
      <c r="AV140" s="739"/>
      <c r="AW140" s="739"/>
      <c r="AX140" s="739"/>
      <c r="AY140" s="739"/>
      <c r="AZ140" s="739"/>
      <c r="BA140" s="739"/>
      <c r="BB140" s="739"/>
      <c r="BC140" s="739"/>
      <c r="BD140" s="739"/>
      <c r="BE140" s="739"/>
      <c r="BF140" s="739"/>
      <c r="BG140" s="739"/>
      <c r="BH140" s="739"/>
      <c r="BI140" s="739"/>
      <c r="BJ140" s="739"/>
      <c r="BK140" s="739"/>
      <c r="BL140" s="739"/>
      <c r="BM140" s="739"/>
      <c r="BN140" s="739"/>
      <c r="BO140" s="739"/>
      <c r="BP140" s="739"/>
      <c r="BQ140" s="739"/>
      <c r="BR140" s="739"/>
      <c r="BS140" s="739"/>
      <c r="BT140" s="739"/>
      <c r="BU140" s="739"/>
      <c r="BV140" s="739"/>
      <c r="BW140" s="739"/>
      <c r="BX140" s="739"/>
      <c r="BY140" s="739"/>
      <c r="BZ140" s="739"/>
      <c r="CA140" s="739"/>
      <c r="CB140" s="739"/>
      <c r="CC140" s="739"/>
      <c r="CD140" s="739"/>
      <c r="CE140" s="739"/>
      <c r="CF140" s="739"/>
      <c r="CG140" s="739"/>
      <c r="CH140" s="739"/>
      <c r="CI140" s="739"/>
      <c r="CJ140" s="739"/>
      <c r="CK140" s="739"/>
      <c r="CL140" s="739"/>
      <c r="CM140" s="739"/>
      <c r="CN140" s="739"/>
      <c r="CO140" s="739"/>
      <c r="CP140" s="739"/>
      <c r="CQ140" s="739"/>
      <c r="CR140" s="739"/>
      <c r="CS140" s="739"/>
      <c r="CT140" s="739"/>
      <c r="CU140" s="739"/>
      <c r="CV140" s="739"/>
      <c r="CW140" s="739"/>
      <c r="CX140" s="739"/>
    </row>
    <row r="141" spans="1:135" ht="13.5" customHeight="1">
      <c r="M141" s="16"/>
      <c r="R141" s="16"/>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DA141" s="16"/>
      <c r="DF141" s="16"/>
    </row>
    <row r="142" spans="1:135" ht="13.5" customHeight="1">
      <c r="AK142" s="271" t="s">
        <v>922</v>
      </c>
      <c r="AL142" s="271"/>
      <c r="AM142" s="271"/>
      <c r="AN142" s="271"/>
      <c r="AO142" s="271"/>
      <c r="AP142" s="271"/>
      <c r="AQ142" s="271"/>
      <c r="AR142" s="271"/>
      <c r="AS142" s="271"/>
      <c r="AT142" s="271"/>
      <c r="AU142" s="271"/>
      <c r="AV142" s="271"/>
      <c r="AW142" s="271"/>
      <c r="AX142" s="271"/>
      <c r="AY142" s="271" t="s">
        <v>867</v>
      </c>
      <c r="AZ142" s="271"/>
      <c r="BA142" s="271"/>
      <c r="BB142" s="271"/>
      <c r="BC142" s="271"/>
      <c r="BD142" s="271"/>
      <c r="BE142" s="271"/>
      <c r="BF142" s="271"/>
      <c r="BG142" s="271"/>
      <c r="BH142" s="271"/>
      <c r="BI142" s="271"/>
      <c r="BJ142" s="271"/>
      <c r="BK142" s="271"/>
      <c r="BL142" s="271"/>
      <c r="BM142" s="271" t="s">
        <v>923</v>
      </c>
      <c r="BN142" s="271"/>
      <c r="BO142" s="271"/>
      <c r="BP142" s="271"/>
      <c r="BQ142" s="271"/>
      <c r="BR142" s="271"/>
      <c r="BS142" s="271"/>
      <c r="BT142" s="271"/>
      <c r="BU142" s="271"/>
      <c r="BV142" s="271"/>
      <c r="BW142" s="271"/>
      <c r="BX142" s="271"/>
      <c r="BY142" s="271"/>
      <c r="BZ142" s="271"/>
      <c r="CA142" s="271" t="s">
        <v>924</v>
      </c>
      <c r="CB142" s="271"/>
      <c r="CC142" s="271"/>
      <c r="CD142" s="271"/>
      <c r="CE142" s="271"/>
      <c r="CF142" s="271"/>
      <c r="CG142" s="271"/>
      <c r="CH142" s="271"/>
      <c r="CI142" s="271"/>
      <c r="CJ142" s="271"/>
      <c r="CK142" s="271"/>
      <c r="CL142" s="271"/>
      <c r="CM142" s="271"/>
      <c r="CN142" s="271"/>
      <c r="CO142" s="271"/>
      <c r="CP142" s="271"/>
      <c r="CQ142" s="271" t="s">
        <v>868</v>
      </c>
      <c r="CR142" s="271"/>
      <c r="CS142" s="271"/>
      <c r="CT142" s="271"/>
      <c r="CU142" s="271"/>
      <c r="CV142" s="271"/>
      <c r="CW142" s="271"/>
      <c r="CX142" s="271"/>
      <c r="CY142" s="271"/>
      <c r="CZ142" s="271"/>
      <c r="DA142" s="271"/>
      <c r="DB142" s="271"/>
      <c r="DC142" s="271" t="s">
        <v>925</v>
      </c>
      <c r="DD142" s="271"/>
      <c r="DE142" s="271"/>
      <c r="DF142" s="271"/>
      <c r="DG142" s="271"/>
      <c r="DH142" s="271"/>
      <c r="DI142" s="271"/>
      <c r="DJ142" s="271"/>
      <c r="DK142" s="271"/>
      <c r="DL142" s="271"/>
      <c r="DM142" s="271"/>
      <c r="DN142" s="271"/>
      <c r="DO142" s="271" t="s">
        <v>475</v>
      </c>
      <c r="DP142" s="271"/>
      <c r="DQ142" s="271"/>
      <c r="DR142" s="271"/>
      <c r="DS142" s="271"/>
      <c r="DT142" s="271"/>
      <c r="DU142" s="271"/>
      <c r="DV142" s="271"/>
      <c r="DW142" s="271"/>
      <c r="DX142" s="271"/>
      <c r="DY142" s="271"/>
      <c r="DZ142" s="271"/>
      <c r="EA142" s="271"/>
      <c r="EB142" s="271"/>
      <c r="EC142" s="271"/>
      <c r="ED142" s="271"/>
    </row>
    <row r="143" spans="1:135" ht="15" customHeight="1">
      <c r="A143" s="522" t="s">
        <v>133</v>
      </c>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4"/>
      <c r="AB143" s="200" t="s">
        <v>171</v>
      </c>
      <c r="AC143" s="201"/>
      <c r="AD143" s="201"/>
      <c r="AE143" s="201"/>
      <c r="AF143" s="201"/>
      <c r="AG143" s="201"/>
      <c r="AH143" s="201"/>
      <c r="AI143" s="201"/>
      <c r="AJ143" s="202"/>
      <c r="AK143" s="355" t="s">
        <v>732</v>
      </c>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1627"/>
      <c r="CL143" s="1627"/>
      <c r="CM143" s="1627"/>
      <c r="CN143" s="1627"/>
      <c r="CO143" s="1627"/>
      <c r="CP143" s="1627"/>
      <c r="CQ143" s="356" t="s">
        <v>733</v>
      </c>
      <c r="CR143" s="1628"/>
      <c r="CS143" s="1628"/>
      <c r="CT143" s="1628"/>
      <c r="CU143" s="1628"/>
      <c r="CV143" s="1628"/>
      <c r="CW143" s="1628"/>
      <c r="CX143" s="1628"/>
      <c r="CY143" s="1628"/>
      <c r="CZ143" s="1628"/>
      <c r="DA143" s="1628"/>
      <c r="DB143" s="1628"/>
      <c r="DC143" s="1628"/>
      <c r="DD143" s="1628"/>
      <c r="DE143" s="1628"/>
      <c r="DF143" s="1628"/>
      <c r="DG143" s="1628"/>
      <c r="DH143" s="1628"/>
      <c r="DI143" s="1628"/>
      <c r="DJ143" s="1628"/>
      <c r="DK143" s="1628"/>
      <c r="DL143" s="1628"/>
      <c r="DM143" s="1628"/>
      <c r="DN143" s="1628"/>
      <c r="DO143" s="1628"/>
      <c r="DP143" s="1628"/>
      <c r="DQ143" s="1628"/>
      <c r="DR143" s="1628"/>
      <c r="DS143" s="1628"/>
      <c r="DT143" s="1628"/>
      <c r="DU143" s="1628"/>
      <c r="DV143" s="1628"/>
      <c r="DW143" s="1628"/>
      <c r="DX143" s="1628"/>
      <c r="DY143" s="1628"/>
      <c r="DZ143" s="1628"/>
      <c r="EA143" s="1628"/>
      <c r="EB143" s="1628"/>
      <c r="EC143" s="1628"/>
      <c r="ED143" s="1628"/>
    </row>
    <row r="144" spans="1:135" ht="10.5" customHeight="1">
      <c r="A144" s="525"/>
      <c r="B144" s="526"/>
      <c r="C144" s="526"/>
      <c r="D144" s="526"/>
      <c r="E144" s="526"/>
      <c r="F144" s="526"/>
      <c r="G144" s="526"/>
      <c r="H144" s="526"/>
      <c r="I144" s="526"/>
      <c r="J144" s="526"/>
      <c r="K144" s="526"/>
      <c r="L144" s="526"/>
      <c r="M144" s="526"/>
      <c r="N144" s="526"/>
      <c r="O144" s="526"/>
      <c r="P144" s="526"/>
      <c r="Q144" s="526"/>
      <c r="R144" s="526"/>
      <c r="S144" s="526"/>
      <c r="T144" s="526"/>
      <c r="U144" s="526"/>
      <c r="V144" s="526"/>
      <c r="W144" s="526"/>
      <c r="X144" s="526"/>
      <c r="Y144" s="526"/>
      <c r="Z144" s="526"/>
      <c r="AA144" s="527"/>
      <c r="AB144" s="219"/>
      <c r="AC144" s="220"/>
      <c r="AD144" s="220"/>
      <c r="AE144" s="220"/>
      <c r="AF144" s="220"/>
      <c r="AG144" s="220"/>
      <c r="AH144" s="220"/>
      <c r="AI144" s="220"/>
      <c r="AJ144" s="221"/>
      <c r="AK144" s="200" t="s">
        <v>735</v>
      </c>
      <c r="AL144" s="201"/>
      <c r="AM144" s="201"/>
      <c r="AN144" s="201"/>
      <c r="AO144" s="201"/>
      <c r="AP144" s="201"/>
      <c r="AQ144" s="201"/>
      <c r="AR144" s="201"/>
      <c r="AS144" s="201"/>
      <c r="AT144" s="201"/>
      <c r="AU144" s="201"/>
      <c r="AV144" s="201"/>
      <c r="AW144" s="201"/>
      <c r="AX144" s="202"/>
      <c r="AY144" s="954" t="s">
        <v>864</v>
      </c>
      <c r="AZ144" s="955"/>
      <c r="BA144" s="955"/>
      <c r="BB144" s="955"/>
      <c r="BC144" s="955"/>
      <c r="BD144" s="955"/>
      <c r="BE144" s="955"/>
      <c r="BF144" s="955"/>
      <c r="BG144" s="955"/>
      <c r="BH144" s="955"/>
      <c r="BI144" s="955"/>
      <c r="BJ144" s="955"/>
      <c r="BK144" s="955"/>
      <c r="BL144" s="956"/>
      <c r="BM144" s="200" t="s">
        <v>734</v>
      </c>
      <c r="BN144" s="201"/>
      <c r="BO144" s="201"/>
      <c r="BP144" s="201"/>
      <c r="BQ144" s="201"/>
      <c r="BR144" s="201"/>
      <c r="BS144" s="201"/>
      <c r="BT144" s="201"/>
      <c r="BU144" s="201"/>
      <c r="BV144" s="201"/>
      <c r="BW144" s="201"/>
      <c r="BX144" s="201"/>
      <c r="BY144" s="201"/>
      <c r="BZ144" s="202"/>
      <c r="CA144" s="200" t="s">
        <v>712</v>
      </c>
      <c r="CB144" s="201"/>
      <c r="CC144" s="201"/>
      <c r="CD144" s="201"/>
      <c r="CE144" s="201"/>
      <c r="CF144" s="201"/>
      <c r="CG144" s="201"/>
      <c r="CH144" s="201"/>
      <c r="CI144" s="201"/>
      <c r="CJ144" s="201"/>
      <c r="CK144" s="201"/>
      <c r="CL144" s="201"/>
      <c r="CM144" s="201"/>
      <c r="CN144" s="201"/>
      <c r="CO144" s="201"/>
      <c r="CP144" s="202"/>
      <c r="CQ144" s="200" t="s">
        <v>735</v>
      </c>
      <c r="CR144" s="201"/>
      <c r="CS144" s="201"/>
      <c r="CT144" s="201"/>
      <c r="CU144" s="201"/>
      <c r="CV144" s="201"/>
      <c r="CW144" s="201"/>
      <c r="CX144" s="201"/>
      <c r="CY144" s="201"/>
      <c r="CZ144" s="201"/>
      <c r="DA144" s="201"/>
      <c r="DB144" s="202"/>
      <c r="DC144" s="295" t="s">
        <v>736</v>
      </c>
      <c r="DD144" s="296"/>
      <c r="DE144" s="296"/>
      <c r="DF144" s="296"/>
      <c r="DG144" s="296"/>
      <c r="DH144" s="296"/>
      <c r="DI144" s="296"/>
      <c r="DJ144" s="296"/>
      <c r="DK144" s="296"/>
      <c r="DL144" s="296"/>
      <c r="DM144" s="296"/>
      <c r="DN144" s="297"/>
      <c r="DO144" s="200" t="s">
        <v>712</v>
      </c>
      <c r="DP144" s="201"/>
      <c r="DQ144" s="201"/>
      <c r="DR144" s="201"/>
      <c r="DS144" s="201"/>
      <c r="DT144" s="201"/>
      <c r="DU144" s="201"/>
      <c r="DV144" s="201"/>
      <c r="DW144" s="201"/>
      <c r="DX144" s="201"/>
      <c r="DY144" s="201"/>
      <c r="DZ144" s="201"/>
      <c r="EA144" s="201"/>
      <c r="EB144" s="201"/>
      <c r="EC144" s="201"/>
      <c r="ED144" s="202"/>
    </row>
    <row r="145" spans="1:134" ht="15" customHeight="1">
      <c r="A145" s="525"/>
      <c r="B145" s="526"/>
      <c r="C145" s="526"/>
      <c r="D145" s="526"/>
      <c r="E145" s="526"/>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7"/>
      <c r="AB145" s="219"/>
      <c r="AC145" s="220"/>
      <c r="AD145" s="220"/>
      <c r="AE145" s="220"/>
      <c r="AF145" s="220"/>
      <c r="AG145" s="220"/>
      <c r="AH145" s="220"/>
      <c r="AI145" s="220"/>
      <c r="AJ145" s="221"/>
      <c r="AK145" s="219"/>
      <c r="AL145" s="220"/>
      <c r="AM145" s="220"/>
      <c r="AN145" s="220"/>
      <c r="AO145" s="220"/>
      <c r="AP145" s="220"/>
      <c r="AQ145" s="220"/>
      <c r="AR145" s="220"/>
      <c r="AS145" s="220"/>
      <c r="AT145" s="220"/>
      <c r="AU145" s="220"/>
      <c r="AV145" s="220"/>
      <c r="AW145" s="220"/>
      <c r="AX145" s="221"/>
      <c r="AY145" s="957"/>
      <c r="AZ145" s="958"/>
      <c r="BA145" s="958"/>
      <c r="BB145" s="958"/>
      <c r="BC145" s="958"/>
      <c r="BD145" s="958"/>
      <c r="BE145" s="958"/>
      <c r="BF145" s="958"/>
      <c r="BG145" s="958"/>
      <c r="BH145" s="958"/>
      <c r="BI145" s="958"/>
      <c r="BJ145" s="958"/>
      <c r="BK145" s="958"/>
      <c r="BL145" s="959"/>
      <c r="BM145" s="219"/>
      <c r="BN145" s="220"/>
      <c r="BO145" s="220"/>
      <c r="BP145" s="220"/>
      <c r="BQ145" s="220"/>
      <c r="BR145" s="220"/>
      <c r="BS145" s="220"/>
      <c r="BT145" s="220"/>
      <c r="BU145" s="220"/>
      <c r="BV145" s="220"/>
      <c r="BW145" s="220"/>
      <c r="BX145" s="220"/>
      <c r="BY145" s="220"/>
      <c r="BZ145" s="221"/>
      <c r="CA145" s="219"/>
      <c r="CB145" s="220"/>
      <c r="CC145" s="220"/>
      <c r="CD145" s="220"/>
      <c r="CE145" s="220"/>
      <c r="CF145" s="220"/>
      <c r="CG145" s="220"/>
      <c r="CH145" s="220"/>
      <c r="CI145" s="220"/>
      <c r="CJ145" s="220"/>
      <c r="CK145" s="220"/>
      <c r="CL145" s="220"/>
      <c r="CM145" s="220"/>
      <c r="CN145" s="220"/>
      <c r="CO145" s="220"/>
      <c r="CP145" s="221"/>
      <c r="CQ145" s="219"/>
      <c r="CR145" s="220"/>
      <c r="CS145" s="220"/>
      <c r="CT145" s="220"/>
      <c r="CU145" s="220"/>
      <c r="CV145" s="220"/>
      <c r="CW145" s="220"/>
      <c r="CX145" s="220"/>
      <c r="CY145" s="220"/>
      <c r="CZ145" s="220"/>
      <c r="DA145" s="220"/>
      <c r="DB145" s="221"/>
      <c r="DC145" s="234"/>
      <c r="DD145" s="235"/>
      <c r="DE145" s="235"/>
      <c r="DF145" s="235"/>
      <c r="DG145" s="235"/>
      <c r="DH145" s="235"/>
      <c r="DI145" s="235"/>
      <c r="DJ145" s="235"/>
      <c r="DK145" s="235"/>
      <c r="DL145" s="235"/>
      <c r="DM145" s="235"/>
      <c r="DN145" s="236"/>
      <c r="DO145" s="219"/>
      <c r="DP145" s="220"/>
      <c r="DQ145" s="220"/>
      <c r="DR145" s="220"/>
      <c r="DS145" s="220"/>
      <c r="DT145" s="220"/>
      <c r="DU145" s="220"/>
      <c r="DV145" s="220"/>
      <c r="DW145" s="220"/>
      <c r="DX145" s="220"/>
      <c r="DY145" s="220"/>
      <c r="DZ145" s="220"/>
      <c r="EA145" s="220"/>
      <c r="EB145" s="220"/>
      <c r="EC145" s="220"/>
      <c r="ED145" s="221"/>
    </row>
    <row r="146" spans="1:134" ht="15" customHeight="1">
      <c r="A146" s="525"/>
      <c r="B146" s="526"/>
      <c r="C146" s="526"/>
      <c r="D146" s="526"/>
      <c r="E146" s="526"/>
      <c r="F146" s="526"/>
      <c r="G146" s="526"/>
      <c r="H146" s="526"/>
      <c r="I146" s="526"/>
      <c r="J146" s="526"/>
      <c r="K146" s="526"/>
      <c r="L146" s="526"/>
      <c r="M146" s="526"/>
      <c r="N146" s="526"/>
      <c r="O146" s="526"/>
      <c r="P146" s="526"/>
      <c r="Q146" s="526"/>
      <c r="R146" s="526"/>
      <c r="S146" s="526"/>
      <c r="T146" s="526"/>
      <c r="U146" s="526"/>
      <c r="V146" s="526"/>
      <c r="W146" s="526"/>
      <c r="X146" s="526"/>
      <c r="Y146" s="526"/>
      <c r="Z146" s="526"/>
      <c r="AA146" s="527"/>
      <c r="AB146" s="219"/>
      <c r="AC146" s="220"/>
      <c r="AD146" s="220"/>
      <c r="AE146" s="220"/>
      <c r="AF146" s="220"/>
      <c r="AG146" s="220"/>
      <c r="AH146" s="220"/>
      <c r="AI146" s="220"/>
      <c r="AJ146" s="221"/>
      <c r="AK146" s="219"/>
      <c r="AL146" s="220"/>
      <c r="AM146" s="220"/>
      <c r="AN146" s="220"/>
      <c r="AO146" s="220"/>
      <c r="AP146" s="220"/>
      <c r="AQ146" s="220"/>
      <c r="AR146" s="220"/>
      <c r="AS146" s="220"/>
      <c r="AT146" s="220"/>
      <c r="AU146" s="220"/>
      <c r="AV146" s="220"/>
      <c r="AW146" s="220"/>
      <c r="AX146" s="221"/>
      <c r="AY146" s="957"/>
      <c r="AZ146" s="958"/>
      <c r="BA146" s="958"/>
      <c r="BB146" s="958"/>
      <c r="BC146" s="958"/>
      <c r="BD146" s="958"/>
      <c r="BE146" s="958"/>
      <c r="BF146" s="958"/>
      <c r="BG146" s="958"/>
      <c r="BH146" s="958"/>
      <c r="BI146" s="958"/>
      <c r="BJ146" s="958"/>
      <c r="BK146" s="958"/>
      <c r="BL146" s="959"/>
      <c r="BM146" s="219"/>
      <c r="BN146" s="220"/>
      <c r="BO146" s="220"/>
      <c r="BP146" s="220"/>
      <c r="BQ146" s="220"/>
      <c r="BR146" s="220"/>
      <c r="BS146" s="220"/>
      <c r="BT146" s="220"/>
      <c r="BU146" s="220"/>
      <c r="BV146" s="220"/>
      <c r="BW146" s="220"/>
      <c r="BX146" s="220"/>
      <c r="BY146" s="220"/>
      <c r="BZ146" s="221"/>
      <c r="CA146" s="219"/>
      <c r="CB146" s="220"/>
      <c r="CC146" s="220"/>
      <c r="CD146" s="220"/>
      <c r="CE146" s="220"/>
      <c r="CF146" s="220"/>
      <c r="CG146" s="220"/>
      <c r="CH146" s="220"/>
      <c r="CI146" s="220"/>
      <c r="CJ146" s="220"/>
      <c r="CK146" s="220"/>
      <c r="CL146" s="220"/>
      <c r="CM146" s="220"/>
      <c r="CN146" s="220"/>
      <c r="CO146" s="220"/>
      <c r="CP146" s="221"/>
      <c r="CQ146" s="219"/>
      <c r="CR146" s="220"/>
      <c r="CS146" s="220"/>
      <c r="CT146" s="220"/>
      <c r="CU146" s="220"/>
      <c r="CV146" s="220"/>
      <c r="CW146" s="220"/>
      <c r="CX146" s="220"/>
      <c r="CY146" s="220"/>
      <c r="CZ146" s="220"/>
      <c r="DA146" s="220"/>
      <c r="DB146" s="221"/>
      <c r="DC146" s="234"/>
      <c r="DD146" s="235"/>
      <c r="DE146" s="235"/>
      <c r="DF146" s="235"/>
      <c r="DG146" s="235"/>
      <c r="DH146" s="235"/>
      <c r="DI146" s="235"/>
      <c r="DJ146" s="235"/>
      <c r="DK146" s="235"/>
      <c r="DL146" s="235"/>
      <c r="DM146" s="235"/>
      <c r="DN146" s="236"/>
      <c r="DO146" s="219"/>
      <c r="DP146" s="220"/>
      <c r="DQ146" s="220"/>
      <c r="DR146" s="220"/>
      <c r="DS146" s="220"/>
      <c r="DT146" s="220"/>
      <c r="DU146" s="220"/>
      <c r="DV146" s="220"/>
      <c r="DW146" s="220"/>
      <c r="DX146" s="220"/>
      <c r="DY146" s="220"/>
      <c r="DZ146" s="220"/>
      <c r="EA146" s="220"/>
      <c r="EB146" s="220"/>
      <c r="EC146" s="220"/>
      <c r="ED146" s="221"/>
    </row>
    <row r="147" spans="1:134" ht="15" customHeight="1">
      <c r="A147" s="525"/>
      <c r="B147" s="526"/>
      <c r="C147" s="526"/>
      <c r="D147" s="526"/>
      <c r="E147" s="526"/>
      <c r="F147" s="526"/>
      <c r="G147" s="526"/>
      <c r="H147" s="526"/>
      <c r="I147" s="526"/>
      <c r="J147" s="526"/>
      <c r="K147" s="526"/>
      <c r="L147" s="526"/>
      <c r="M147" s="526"/>
      <c r="N147" s="526"/>
      <c r="O147" s="526"/>
      <c r="P147" s="526"/>
      <c r="Q147" s="526"/>
      <c r="R147" s="526"/>
      <c r="S147" s="526"/>
      <c r="T147" s="526"/>
      <c r="U147" s="526"/>
      <c r="V147" s="526"/>
      <c r="W147" s="526"/>
      <c r="X147" s="526"/>
      <c r="Y147" s="526"/>
      <c r="Z147" s="526"/>
      <c r="AA147" s="527"/>
      <c r="AB147" s="219"/>
      <c r="AC147" s="220"/>
      <c r="AD147" s="220"/>
      <c r="AE147" s="220"/>
      <c r="AF147" s="220"/>
      <c r="AG147" s="220"/>
      <c r="AH147" s="220"/>
      <c r="AI147" s="220"/>
      <c r="AJ147" s="221"/>
      <c r="AK147" s="219"/>
      <c r="AL147" s="220"/>
      <c r="AM147" s="220"/>
      <c r="AN147" s="220"/>
      <c r="AO147" s="220"/>
      <c r="AP147" s="220"/>
      <c r="AQ147" s="220"/>
      <c r="AR147" s="220"/>
      <c r="AS147" s="220"/>
      <c r="AT147" s="220"/>
      <c r="AU147" s="220"/>
      <c r="AV147" s="220"/>
      <c r="AW147" s="220"/>
      <c r="AX147" s="221"/>
      <c r="AY147" s="957"/>
      <c r="AZ147" s="958"/>
      <c r="BA147" s="958"/>
      <c r="BB147" s="958"/>
      <c r="BC147" s="958"/>
      <c r="BD147" s="958"/>
      <c r="BE147" s="958"/>
      <c r="BF147" s="958"/>
      <c r="BG147" s="958"/>
      <c r="BH147" s="958"/>
      <c r="BI147" s="958"/>
      <c r="BJ147" s="958"/>
      <c r="BK147" s="958"/>
      <c r="BL147" s="959"/>
      <c r="BM147" s="219"/>
      <c r="BN147" s="220"/>
      <c r="BO147" s="220"/>
      <c r="BP147" s="220"/>
      <c r="BQ147" s="220"/>
      <c r="BR147" s="220"/>
      <c r="BS147" s="220"/>
      <c r="BT147" s="220"/>
      <c r="BU147" s="220"/>
      <c r="BV147" s="220"/>
      <c r="BW147" s="220"/>
      <c r="BX147" s="220"/>
      <c r="BY147" s="220"/>
      <c r="BZ147" s="221"/>
      <c r="CA147" s="219"/>
      <c r="CB147" s="220"/>
      <c r="CC147" s="220"/>
      <c r="CD147" s="220"/>
      <c r="CE147" s="220"/>
      <c r="CF147" s="220"/>
      <c r="CG147" s="220"/>
      <c r="CH147" s="220"/>
      <c r="CI147" s="220"/>
      <c r="CJ147" s="220"/>
      <c r="CK147" s="220"/>
      <c r="CL147" s="220"/>
      <c r="CM147" s="220"/>
      <c r="CN147" s="220"/>
      <c r="CO147" s="220"/>
      <c r="CP147" s="221"/>
      <c r="CQ147" s="219"/>
      <c r="CR147" s="220"/>
      <c r="CS147" s="220"/>
      <c r="CT147" s="220"/>
      <c r="CU147" s="220"/>
      <c r="CV147" s="220"/>
      <c r="CW147" s="220"/>
      <c r="CX147" s="220"/>
      <c r="CY147" s="220"/>
      <c r="CZ147" s="220"/>
      <c r="DA147" s="220"/>
      <c r="DB147" s="221"/>
      <c r="DC147" s="234"/>
      <c r="DD147" s="235"/>
      <c r="DE147" s="235"/>
      <c r="DF147" s="235"/>
      <c r="DG147" s="235"/>
      <c r="DH147" s="235"/>
      <c r="DI147" s="235"/>
      <c r="DJ147" s="235"/>
      <c r="DK147" s="235"/>
      <c r="DL147" s="235"/>
      <c r="DM147" s="235"/>
      <c r="DN147" s="236"/>
      <c r="DO147" s="219"/>
      <c r="DP147" s="220"/>
      <c r="DQ147" s="220"/>
      <c r="DR147" s="220"/>
      <c r="DS147" s="220"/>
      <c r="DT147" s="220"/>
      <c r="DU147" s="220"/>
      <c r="DV147" s="220"/>
      <c r="DW147" s="220"/>
      <c r="DX147" s="220"/>
      <c r="DY147" s="220"/>
      <c r="DZ147" s="220"/>
      <c r="EA147" s="220"/>
      <c r="EB147" s="220"/>
      <c r="EC147" s="220"/>
      <c r="ED147" s="221"/>
    </row>
    <row r="148" spans="1:134" ht="15" customHeight="1" thickBot="1">
      <c r="A148" s="528"/>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219"/>
      <c r="AC148" s="220"/>
      <c r="AD148" s="220"/>
      <c r="AE148" s="220"/>
      <c r="AF148" s="220"/>
      <c r="AG148" s="220"/>
      <c r="AH148" s="220"/>
      <c r="AI148" s="220"/>
      <c r="AJ148" s="221"/>
      <c r="AK148" s="535" t="s">
        <v>352</v>
      </c>
      <c r="AL148" s="536"/>
      <c r="AM148" s="536"/>
      <c r="AN148" s="536"/>
      <c r="AO148" s="536"/>
      <c r="AP148" s="536"/>
      <c r="AQ148" s="536"/>
      <c r="AR148" s="536"/>
      <c r="AS148" s="536"/>
      <c r="AT148" s="536"/>
      <c r="AU148" s="536"/>
      <c r="AV148" s="536"/>
      <c r="AW148" s="536"/>
      <c r="AX148" s="537"/>
      <c r="AY148" s="535" t="s">
        <v>352</v>
      </c>
      <c r="AZ148" s="536"/>
      <c r="BA148" s="536"/>
      <c r="BB148" s="536"/>
      <c r="BC148" s="536"/>
      <c r="BD148" s="536"/>
      <c r="BE148" s="536"/>
      <c r="BF148" s="536"/>
      <c r="BG148" s="536"/>
      <c r="BH148" s="536"/>
      <c r="BI148" s="536"/>
      <c r="BJ148" s="536"/>
      <c r="BK148" s="536"/>
      <c r="BL148" s="537"/>
      <c r="BM148" s="535" t="s">
        <v>352</v>
      </c>
      <c r="BN148" s="536"/>
      <c r="BO148" s="536"/>
      <c r="BP148" s="536"/>
      <c r="BQ148" s="536"/>
      <c r="BR148" s="536"/>
      <c r="BS148" s="536"/>
      <c r="BT148" s="536"/>
      <c r="BU148" s="536"/>
      <c r="BV148" s="536"/>
      <c r="BW148" s="536"/>
      <c r="BX148" s="536"/>
      <c r="BY148" s="536"/>
      <c r="BZ148" s="537"/>
      <c r="CA148" s="535" t="s">
        <v>352</v>
      </c>
      <c r="CB148" s="536"/>
      <c r="CC148" s="536"/>
      <c r="CD148" s="536"/>
      <c r="CE148" s="536"/>
      <c r="CF148" s="536"/>
      <c r="CG148" s="536"/>
      <c r="CH148" s="536"/>
      <c r="CI148" s="536"/>
      <c r="CJ148" s="536"/>
      <c r="CK148" s="536"/>
      <c r="CL148" s="536"/>
      <c r="CM148" s="536"/>
      <c r="CN148" s="536"/>
      <c r="CO148" s="536"/>
      <c r="CP148" s="537"/>
      <c r="CQ148" s="535" t="s">
        <v>352</v>
      </c>
      <c r="CR148" s="536"/>
      <c r="CS148" s="536"/>
      <c r="CT148" s="536"/>
      <c r="CU148" s="536"/>
      <c r="CV148" s="536"/>
      <c r="CW148" s="536"/>
      <c r="CX148" s="536"/>
      <c r="CY148" s="536"/>
      <c r="CZ148" s="536"/>
      <c r="DA148" s="536"/>
      <c r="DB148" s="536"/>
      <c r="DC148" s="535" t="s">
        <v>352</v>
      </c>
      <c r="DD148" s="536"/>
      <c r="DE148" s="536"/>
      <c r="DF148" s="536"/>
      <c r="DG148" s="536"/>
      <c r="DH148" s="536"/>
      <c r="DI148" s="536"/>
      <c r="DJ148" s="536"/>
      <c r="DK148" s="536"/>
      <c r="DL148" s="536"/>
      <c r="DM148" s="536"/>
      <c r="DN148" s="536"/>
      <c r="DO148" s="535" t="s">
        <v>352</v>
      </c>
      <c r="DP148" s="536"/>
      <c r="DQ148" s="536"/>
      <c r="DR148" s="536"/>
      <c r="DS148" s="536"/>
      <c r="DT148" s="536"/>
      <c r="DU148" s="536"/>
      <c r="DV148" s="536"/>
      <c r="DW148" s="536"/>
      <c r="DX148" s="536"/>
      <c r="DY148" s="536"/>
      <c r="DZ148" s="536"/>
      <c r="EA148" s="536"/>
      <c r="EB148" s="536"/>
      <c r="EC148" s="536"/>
      <c r="ED148" s="537"/>
    </row>
    <row r="149" spans="1:134" ht="21.75" customHeight="1">
      <c r="A149" s="433" t="s">
        <v>1</v>
      </c>
      <c r="B149" s="434"/>
      <c r="C149" s="434"/>
      <c r="D149" s="434"/>
      <c r="E149" s="434"/>
      <c r="F149" s="435"/>
      <c r="G149" s="245" t="s">
        <v>2</v>
      </c>
      <c r="H149" s="246"/>
      <c r="I149" s="246"/>
      <c r="J149" s="246"/>
      <c r="K149" s="246"/>
      <c r="L149" s="246"/>
      <c r="M149" s="246"/>
      <c r="N149" s="246"/>
      <c r="O149" s="246"/>
      <c r="P149" s="246"/>
      <c r="Q149" s="246"/>
      <c r="R149" s="246"/>
      <c r="S149" s="246"/>
      <c r="T149" s="246"/>
      <c r="U149" s="246"/>
      <c r="V149" s="246"/>
      <c r="W149" s="246"/>
      <c r="X149" s="246"/>
      <c r="Y149" s="246"/>
      <c r="Z149" s="246"/>
      <c r="AA149" s="513"/>
      <c r="AB149" s="921">
        <v>0</v>
      </c>
      <c r="AC149" s="903"/>
      <c r="AD149" s="904"/>
      <c r="AE149" s="902">
        <v>1</v>
      </c>
      <c r="AF149" s="903"/>
      <c r="AG149" s="904"/>
      <c r="AH149" s="902">
        <v>4</v>
      </c>
      <c r="AI149" s="903"/>
      <c r="AJ149" s="920"/>
      <c r="AK149" s="1447">
        <v>34052</v>
      </c>
      <c r="AL149" s="605"/>
      <c r="AM149" s="605"/>
      <c r="AN149" s="605"/>
      <c r="AO149" s="605"/>
      <c r="AP149" s="605"/>
      <c r="AQ149" s="605"/>
      <c r="AR149" s="605"/>
      <c r="AS149" s="1629"/>
      <c r="AT149" s="1629"/>
      <c r="AU149" s="1629"/>
      <c r="AV149" s="1629"/>
      <c r="AW149" s="1629"/>
      <c r="AX149" s="1629"/>
      <c r="AY149" s="1447">
        <v>5836</v>
      </c>
      <c r="AZ149" s="605"/>
      <c r="BA149" s="605"/>
      <c r="BB149" s="605"/>
      <c r="BC149" s="605"/>
      <c r="BD149" s="605"/>
      <c r="BE149" s="605"/>
      <c r="BF149" s="605"/>
      <c r="BG149" s="1629"/>
      <c r="BH149" s="1629"/>
      <c r="BI149" s="1629"/>
      <c r="BJ149" s="1629"/>
      <c r="BK149" s="1629"/>
      <c r="BL149" s="1629"/>
      <c r="BM149" s="1447">
        <v>2143</v>
      </c>
      <c r="BN149" s="605"/>
      <c r="BO149" s="605"/>
      <c r="BP149" s="605"/>
      <c r="BQ149" s="605"/>
      <c r="BR149" s="605"/>
      <c r="BS149" s="605"/>
      <c r="BT149" s="605"/>
      <c r="BU149" s="1604"/>
      <c r="BV149" s="1604"/>
      <c r="BW149" s="1604"/>
      <c r="BX149" s="1604"/>
      <c r="BY149" s="1604"/>
      <c r="BZ149" s="1604"/>
      <c r="CA149" s="347">
        <f>SUM(AK149:BZ149)</f>
        <v>42031</v>
      </c>
      <c r="CB149" s="347"/>
      <c r="CC149" s="347"/>
      <c r="CD149" s="347"/>
      <c r="CE149" s="347"/>
      <c r="CF149" s="347"/>
      <c r="CG149" s="347"/>
      <c r="CH149" s="347"/>
      <c r="CI149" s="347"/>
      <c r="CJ149" s="347"/>
      <c r="CK149" s="1629"/>
      <c r="CL149" s="1629"/>
      <c r="CM149" s="1629"/>
      <c r="CN149" s="1629"/>
      <c r="CO149" s="1629"/>
      <c r="CP149" s="1629"/>
      <c r="CQ149" s="1504">
        <v>131</v>
      </c>
      <c r="CR149" s="605"/>
      <c r="CS149" s="605"/>
      <c r="CT149" s="605"/>
      <c r="CU149" s="605"/>
      <c r="CV149" s="605"/>
      <c r="CW149" s="605"/>
      <c r="CX149" s="605"/>
      <c r="CY149" s="1629"/>
      <c r="CZ149" s="1629"/>
      <c r="DA149" s="1629"/>
      <c r="DB149" s="1629"/>
      <c r="DC149" s="1504"/>
      <c r="DD149" s="605"/>
      <c r="DE149" s="605"/>
      <c r="DF149" s="605"/>
      <c r="DG149" s="605"/>
      <c r="DH149" s="605"/>
      <c r="DI149" s="605"/>
      <c r="DJ149" s="605"/>
      <c r="DK149" s="1629"/>
      <c r="DL149" s="1629"/>
      <c r="DM149" s="1629"/>
      <c r="DN149" s="1629"/>
      <c r="DO149" s="412">
        <f>SUM(CQ149:DN149)</f>
        <v>131</v>
      </c>
      <c r="DP149" s="1630"/>
      <c r="DQ149" s="1630"/>
      <c r="DR149" s="1630"/>
      <c r="DS149" s="1630"/>
      <c r="DT149" s="1630"/>
      <c r="DU149" s="1630"/>
      <c r="DV149" s="1630"/>
      <c r="DW149" s="1631"/>
      <c r="DX149" s="1631"/>
      <c r="DY149" s="1631"/>
      <c r="DZ149" s="1631"/>
      <c r="EA149" s="1631"/>
      <c r="EB149" s="1631"/>
      <c r="EC149" s="1631"/>
      <c r="ED149" s="1632"/>
    </row>
    <row r="150" spans="1:134" ht="15" customHeight="1">
      <c r="A150" s="548"/>
      <c r="B150" s="551"/>
      <c r="C150" s="551"/>
      <c r="D150" s="551"/>
      <c r="E150" s="551"/>
      <c r="F150" s="552"/>
      <c r="G150" s="245" t="s">
        <v>3</v>
      </c>
      <c r="H150" s="246"/>
      <c r="I150" s="246"/>
      <c r="J150" s="246"/>
      <c r="K150" s="246"/>
      <c r="L150" s="246"/>
      <c r="M150" s="246"/>
      <c r="N150" s="246"/>
      <c r="O150" s="246"/>
      <c r="P150" s="246"/>
      <c r="Q150" s="246"/>
      <c r="R150" s="246"/>
      <c r="S150" s="246"/>
      <c r="T150" s="246"/>
      <c r="U150" s="246"/>
      <c r="V150" s="246"/>
      <c r="W150" s="246"/>
      <c r="X150" s="246"/>
      <c r="Y150" s="246"/>
      <c r="Z150" s="246"/>
      <c r="AA150" s="513"/>
      <c r="AB150" s="919">
        <v>0</v>
      </c>
      <c r="AC150" s="897"/>
      <c r="AD150" s="918"/>
      <c r="AE150" s="896">
        <v>2</v>
      </c>
      <c r="AF150" s="897"/>
      <c r="AG150" s="918"/>
      <c r="AH150" s="896">
        <v>4</v>
      </c>
      <c r="AI150" s="897"/>
      <c r="AJ150" s="922"/>
      <c r="AK150" s="1448">
        <v>16378</v>
      </c>
      <c r="AL150" s="619"/>
      <c r="AM150" s="619"/>
      <c r="AN150" s="619"/>
      <c r="AO150" s="619"/>
      <c r="AP150" s="619"/>
      <c r="AQ150" s="619"/>
      <c r="AR150" s="619"/>
      <c r="AS150" s="1633"/>
      <c r="AT150" s="1633"/>
      <c r="AU150" s="1633"/>
      <c r="AV150" s="1633"/>
      <c r="AW150" s="1633"/>
      <c r="AX150" s="1633"/>
      <c r="AY150" s="1448">
        <v>3451</v>
      </c>
      <c r="AZ150" s="619"/>
      <c r="BA150" s="619"/>
      <c r="BB150" s="619"/>
      <c r="BC150" s="619"/>
      <c r="BD150" s="619"/>
      <c r="BE150" s="619"/>
      <c r="BF150" s="619"/>
      <c r="BG150" s="1602"/>
      <c r="BH150" s="1602"/>
      <c r="BI150" s="1602"/>
      <c r="BJ150" s="1602"/>
      <c r="BK150" s="1602"/>
      <c r="BL150" s="1602"/>
      <c r="BM150" s="1448"/>
      <c r="BN150" s="619"/>
      <c r="BO150" s="619"/>
      <c r="BP150" s="619"/>
      <c r="BQ150" s="619"/>
      <c r="BR150" s="619"/>
      <c r="BS150" s="619"/>
      <c r="BT150" s="619"/>
      <c r="BU150" s="1633"/>
      <c r="BV150" s="1633"/>
      <c r="BW150" s="1633"/>
      <c r="BX150" s="1633"/>
      <c r="BY150" s="1633"/>
      <c r="BZ150" s="1633"/>
      <c r="CA150" s="330">
        <f t="shared" ref="CA150:CA156" si="4">SUM(AK150:BZ150)</f>
        <v>19829</v>
      </c>
      <c r="CB150" s="330"/>
      <c r="CC150" s="330"/>
      <c r="CD150" s="330"/>
      <c r="CE150" s="330"/>
      <c r="CF150" s="330"/>
      <c r="CG150" s="330"/>
      <c r="CH150" s="330"/>
      <c r="CI150" s="330"/>
      <c r="CJ150" s="330"/>
      <c r="CK150" s="1633"/>
      <c r="CL150" s="1633"/>
      <c r="CM150" s="1633"/>
      <c r="CN150" s="1633"/>
      <c r="CO150" s="1633"/>
      <c r="CP150" s="1633"/>
      <c r="CQ150" s="1511">
        <v>132</v>
      </c>
      <c r="CR150" s="619"/>
      <c r="CS150" s="619"/>
      <c r="CT150" s="619"/>
      <c r="CU150" s="619"/>
      <c r="CV150" s="619"/>
      <c r="CW150" s="619"/>
      <c r="CX150" s="619"/>
      <c r="CY150" s="1633"/>
      <c r="CZ150" s="1633"/>
      <c r="DA150" s="1633"/>
      <c r="DB150" s="1633"/>
      <c r="DC150" s="1448"/>
      <c r="DD150" s="619"/>
      <c r="DE150" s="619"/>
      <c r="DF150" s="619"/>
      <c r="DG150" s="619"/>
      <c r="DH150" s="619"/>
      <c r="DI150" s="619"/>
      <c r="DJ150" s="619"/>
      <c r="DK150" s="1633"/>
      <c r="DL150" s="1633"/>
      <c r="DM150" s="1633"/>
      <c r="DN150" s="1633"/>
      <c r="DO150" s="330">
        <f t="shared" ref="DO150:DO157" si="5">SUM(CQ150:DN150)</f>
        <v>132</v>
      </c>
      <c r="DP150" s="619"/>
      <c r="DQ150" s="619"/>
      <c r="DR150" s="619"/>
      <c r="DS150" s="619"/>
      <c r="DT150" s="619"/>
      <c r="DU150" s="619"/>
      <c r="DV150" s="619"/>
      <c r="DW150" s="1633"/>
      <c r="DX150" s="1633"/>
      <c r="DY150" s="1633"/>
      <c r="DZ150" s="1633"/>
      <c r="EA150" s="1633"/>
      <c r="EB150" s="1633"/>
      <c r="EC150" s="1633"/>
      <c r="ED150" s="1634"/>
    </row>
    <row r="151" spans="1:134" ht="15" customHeight="1">
      <c r="A151" s="548"/>
      <c r="B151" s="551"/>
      <c r="C151" s="551"/>
      <c r="D151" s="551"/>
      <c r="E151" s="551"/>
      <c r="F151" s="552"/>
      <c r="G151" s="245" t="s">
        <v>4</v>
      </c>
      <c r="H151" s="246"/>
      <c r="I151" s="246"/>
      <c r="J151" s="246"/>
      <c r="K151" s="246"/>
      <c r="L151" s="246"/>
      <c r="M151" s="246"/>
      <c r="N151" s="246"/>
      <c r="O151" s="246"/>
      <c r="P151" s="246"/>
      <c r="Q151" s="246"/>
      <c r="R151" s="246"/>
      <c r="S151" s="246"/>
      <c r="T151" s="246"/>
      <c r="U151" s="246"/>
      <c r="V151" s="246"/>
      <c r="W151" s="246"/>
      <c r="X151" s="246"/>
      <c r="Y151" s="246"/>
      <c r="Z151" s="246"/>
      <c r="AA151" s="513"/>
      <c r="AB151" s="919">
        <v>0</v>
      </c>
      <c r="AC151" s="897"/>
      <c r="AD151" s="918"/>
      <c r="AE151" s="896">
        <v>3</v>
      </c>
      <c r="AF151" s="897"/>
      <c r="AG151" s="918"/>
      <c r="AH151" s="896">
        <v>4</v>
      </c>
      <c r="AI151" s="897"/>
      <c r="AJ151" s="922"/>
      <c r="AK151" s="1448">
        <v>9659</v>
      </c>
      <c r="AL151" s="619"/>
      <c r="AM151" s="619"/>
      <c r="AN151" s="619"/>
      <c r="AO151" s="619"/>
      <c r="AP151" s="619"/>
      <c r="AQ151" s="619"/>
      <c r="AR151" s="619"/>
      <c r="AS151" s="1633"/>
      <c r="AT151" s="1633"/>
      <c r="AU151" s="1633"/>
      <c r="AV151" s="1633"/>
      <c r="AW151" s="1633"/>
      <c r="AX151" s="1633"/>
      <c r="AY151" s="1448">
        <v>2388</v>
      </c>
      <c r="AZ151" s="619"/>
      <c r="BA151" s="619"/>
      <c r="BB151" s="619"/>
      <c r="BC151" s="619"/>
      <c r="BD151" s="619"/>
      <c r="BE151" s="619"/>
      <c r="BF151" s="619"/>
      <c r="BG151" s="1602"/>
      <c r="BH151" s="1602"/>
      <c r="BI151" s="1602"/>
      <c r="BJ151" s="1602"/>
      <c r="BK151" s="1602"/>
      <c r="BL151" s="1602"/>
      <c r="BM151" s="1448"/>
      <c r="BN151" s="619"/>
      <c r="BO151" s="619"/>
      <c r="BP151" s="619"/>
      <c r="BQ151" s="619"/>
      <c r="BR151" s="619"/>
      <c r="BS151" s="619"/>
      <c r="BT151" s="619"/>
      <c r="BU151" s="1633"/>
      <c r="BV151" s="1633"/>
      <c r="BW151" s="1633"/>
      <c r="BX151" s="1633"/>
      <c r="BY151" s="1633"/>
      <c r="BZ151" s="1633"/>
      <c r="CA151" s="330">
        <f t="shared" si="4"/>
        <v>12047</v>
      </c>
      <c r="CB151" s="330"/>
      <c r="CC151" s="330"/>
      <c r="CD151" s="330"/>
      <c r="CE151" s="330"/>
      <c r="CF151" s="330"/>
      <c r="CG151" s="330"/>
      <c r="CH151" s="330"/>
      <c r="CI151" s="330"/>
      <c r="CJ151" s="330"/>
      <c r="CK151" s="1633"/>
      <c r="CL151" s="1633"/>
      <c r="CM151" s="1633"/>
      <c r="CN151" s="1633"/>
      <c r="CO151" s="1633"/>
      <c r="CP151" s="1633"/>
      <c r="CQ151" s="1511">
        <v>142</v>
      </c>
      <c r="CR151" s="619"/>
      <c r="CS151" s="619"/>
      <c r="CT151" s="619"/>
      <c r="CU151" s="619"/>
      <c r="CV151" s="619"/>
      <c r="CW151" s="619"/>
      <c r="CX151" s="619"/>
      <c r="CY151" s="1633"/>
      <c r="CZ151" s="1633"/>
      <c r="DA151" s="1633"/>
      <c r="DB151" s="1633"/>
      <c r="DC151" s="1448"/>
      <c r="DD151" s="619"/>
      <c r="DE151" s="619"/>
      <c r="DF151" s="619"/>
      <c r="DG151" s="619"/>
      <c r="DH151" s="619"/>
      <c r="DI151" s="619"/>
      <c r="DJ151" s="619"/>
      <c r="DK151" s="1633"/>
      <c r="DL151" s="1633"/>
      <c r="DM151" s="1633"/>
      <c r="DN151" s="1633"/>
      <c r="DO151" s="330">
        <f t="shared" si="5"/>
        <v>142</v>
      </c>
      <c r="DP151" s="619"/>
      <c r="DQ151" s="619"/>
      <c r="DR151" s="619"/>
      <c r="DS151" s="619"/>
      <c r="DT151" s="619"/>
      <c r="DU151" s="619"/>
      <c r="DV151" s="619"/>
      <c r="DW151" s="1633"/>
      <c r="DX151" s="1633"/>
      <c r="DY151" s="1633"/>
      <c r="DZ151" s="1633"/>
      <c r="EA151" s="1633"/>
      <c r="EB151" s="1633"/>
      <c r="EC151" s="1633"/>
      <c r="ED151" s="1634"/>
    </row>
    <row r="152" spans="1:134" ht="15" customHeight="1">
      <c r="A152" s="548"/>
      <c r="B152" s="551"/>
      <c r="C152" s="551"/>
      <c r="D152" s="551"/>
      <c r="E152" s="551"/>
      <c r="F152" s="552"/>
      <c r="G152" s="245" t="s">
        <v>5</v>
      </c>
      <c r="H152" s="246"/>
      <c r="I152" s="246"/>
      <c r="J152" s="246"/>
      <c r="K152" s="246"/>
      <c r="L152" s="246"/>
      <c r="M152" s="246"/>
      <c r="N152" s="246"/>
      <c r="O152" s="246"/>
      <c r="P152" s="246"/>
      <c r="Q152" s="246"/>
      <c r="R152" s="246"/>
      <c r="S152" s="246"/>
      <c r="T152" s="246"/>
      <c r="U152" s="246"/>
      <c r="V152" s="246"/>
      <c r="W152" s="246"/>
      <c r="X152" s="246"/>
      <c r="Y152" s="246"/>
      <c r="Z152" s="246"/>
      <c r="AA152" s="513"/>
      <c r="AB152" s="919">
        <v>0</v>
      </c>
      <c r="AC152" s="897"/>
      <c r="AD152" s="918"/>
      <c r="AE152" s="896">
        <v>4</v>
      </c>
      <c r="AF152" s="897"/>
      <c r="AG152" s="918"/>
      <c r="AH152" s="896">
        <v>4</v>
      </c>
      <c r="AI152" s="897"/>
      <c r="AJ152" s="922"/>
      <c r="AK152" s="1448">
        <v>6143</v>
      </c>
      <c r="AL152" s="619"/>
      <c r="AM152" s="619"/>
      <c r="AN152" s="619"/>
      <c r="AO152" s="619"/>
      <c r="AP152" s="619"/>
      <c r="AQ152" s="619"/>
      <c r="AR152" s="619"/>
      <c r="AS152" s="1633"/>
      <c r="AT152" s="1633"/>
      <c r="AU152" s="1633"/>
      <c r="AV152" s="1633"/>
      <c r="AW152" s="1633"/>
      <c r="AX152" s="1633"/>
      <c r="AY152" s="1448">
        <v>1028</v>
      </c>
      <c r="AZ152" s="619"/>
      <c r="BA152" s="619"/>
      <c r="BB152" s="619"/>
      <c r="BC152" s="619"/>
      <c r="BD152" s="619"/>
      <c r="BE152" s="619"/>
      <c r="BF152" s="619"/>
      <c r="BG152" s="1602"/>
      <c r="BH152" s="1602"/>
      <c r="BI152" s="1602"/>
      <c r="BJ152" s="1602"/>
      <c r="BK152" s="1602"/>
      <c r="BL152" s="1602"/>
      <c r="BM152" s="1448">
        <v>37</v>
      </c>
      <c r="BN152" s="619"/>
      <c r="BO152" s="619"/>
      <c r="BP152" s="619"/>
      <c r="BQ152" s="619"/>
      <c r="BR152" s="619"/>
      <c r="BS152" s="619"/>
      <c r="BT152" s="619"/>
      <c r="BU152" s="1633"/>
      <c r="BV152" s="1633"/>
      <c r="BW152" s="1633"/>
      <c r="BX152" s="1633"/>
      <c r="BY152" s="1633"/>
      <c r="BZ152" s="1633"/>
      <c r="CA152" s="330">
        <f t="shared" si="4"/>
        <v>7208</v>
      </c>
      <c r="CB152" s="330"/>
      <c r="CC152" s="330"/>
      <c r="CD152" s="330"/>
      <c r="CE152" s="330"/>
      <c r="CF152" s="330"/>
      <c r="CG152" s="330"/>
      <c r="CH152" s="330"/>
      <c r="CI152" s="330"/>
      <c r="CJ152" s="330"/>
      <c r="CK152" s="1633"/>
      <c r="CL152" s="1633"/>
      <c r="CM152" s="1633"/>
      <c r="CN152" s="1633"/>
      <c r="CO152" s="1633"/>
      <c r="CP152" s="1633"/>
      <c r="CQ152" s="1511">
        <v>164</v>
      </c>
      <c r="CR152" s="619"/>
      <c r="CS152" s="619"/>
      <c r="CT152" s="619"/>
      <c r="CU152" s="619"/>
      <c r="CV152" s="619"/>
      <c r="CW152" s="619"/>
      <c r="CX152" s="619"/>
      <c r="CY152" s="1633"/>
      <c r="CZ152" s="1633"/>
      <c r="DA152" s="1633"/>
      <c r="DB152" s="1633"/>
      <c r="DC152" s="1448"/>
      <c r="DD152" s="619"/>
      <c r="DE152" s="619"/>
      <c r="DF152" s="619"/>
      <c r="DG152" s="619"/>
      <c r="DH152" s="619"/>
      <c r="DI152" s="619"/>
      <c r="DJ152" s="619"/>
      <c r="DK152" s="1633"/>
      <c r="DL152" s="1633"/>
      <c r="DM152" s="1633"/>
      <c r="DN152" s="1633"/>
      <c r="DO152" s="330">
        <f t="shared" si="5"/>
        <v>164</v>
      </c>
      <c r="DP152" s="619"/>
      <c r="DQ152" s="619"/>
      <c r="DR152" s="619"/>
      <c r="DS152" s="619"/>
      <c r="DT152" s="619"/>
      <c r="DU152" s="619"/>
      <c r="DV152" s="619"/>
      <c r="DW152" s="1633"/>
      <c r="DX152" s="1633"/>
      <c r="DY152" s="1633"/>
      <c r="DZ152" s="1633"/>
      <c r="EA152" s="1633"/>
      <c r="EB152" s="1633"/>
      <c r="EC152" s="1633"/>
      <c r="ED152" s="1634"/>
    </row>
    <row r="153" spans="1:134" ht="15" customHeight="1">
      <c r="A153" s="548"/>
      <c r="B153" s="551"/>
      <c r="C153" s="551"/>
      <c r="D153" s="551"/>
      <c r="E153" s="551"/>
      <c r="F153" s="552"/>
      <c r="G153" s="245" t="s">
        <v>6</v>
      </c>
      <c r="H153" s="246"/>
      <c r="I153" s="246"/>
      <c r="J153" s="246"/>
      <c r="K153" s="246"/>
      <c r="L153" s="246"/>
      <c r="M153" s="246"/>
      <c r="N153" s="246"/>
      <c r="O153" s="246"/>
      <c r="P153" s="246"/>
      <c r="Q153" s="246"/>
      <c r="R153" s="246"/>
      <c r="S153" s="246"/>
      <c r="T153" s="246"/>
      <c r="U153" s="246"/>
      <c r="V153" s="246"/>
      <c r="W153" s="246"/>
      <c r="X153" s="246"/>
      <c r="Y153" s="246"/>
      <c r="Z153" s="246"/>
      <c r="AA153" s="513"/>
      <c r="AB153" s="919">
        <v>0</v>
      </c>
      <c r="AC153" s="897"/>
      <c r="AD153" s="918"/>
      <c r="AE153" s="896">
        <v>5</v>
      </c>
      <c r="AF153" s="897"/>
      <c r="AG153" s="918"/>
      <c r="AH153" s="896">
        <v>4</v>
      </c>
      <c r="AI153" s="897"/>
      <c r="AJ153" s="922"/>
      <c r="AK153" s="1448">
        <v>4116</v>
      </c>
      <c r="AL153" s="619"/>
      <c r="AM153" s="619"/>
      <c r="AN153" s="619"/>
      <c r="AO153" s="619"/>
      <c r="AP153" s="619"/>
      <c r="AQ153" s="619"/>
      <c r="AR153" s="619"/>
      <c r="AS153" s="1633"/>
      <c r="AT153" s="1633"/>
      <c r="AU153" s="1633"/>
      <c r="AV153" s="1633"/>
      <c r="AW153" s="1633"/>
      <c r="AX153" s="1633"/>
      <c r="AY153" s="1448">
        <v>411</v>
      </c>
      <c r="AZ153" s="619"/>
      <c r="BA153" s="619"/>
      <c r="BB153" s="619"/>
      <c r="BC153" s="619"/>
      <c r="BD153" s="619"/>
      <c r="BE153" s="619"/>
      <c r="BF153" s="619"/>
      <c r="BG153" s="1602"/>
      <c r="BH153" s="1602"/>
      <c r="BI153" s="1602"/>
      <c r="BJ153" s="1602"/>
      <c r="BK153" s="1602"/>
      <c r="BL153" s="1602"/>
      <c r="BM153" s="1448"/>
      <c r="BN153" s="619"/>
      <c r="BO153" s="619"/>
      <c r="BP153" s="619"/>
      <c r="BQ153" s="619"/>
      <c r="BR153" s="619"/>
      <c r="BS153" s="619"/>
      <c r="BT153" s="619"/>
      <c r="BU153" s="1633"/>
      <c r="BV153" s="1633"/>
      <c r="BW153" s="1633"/>
      <c r="BX153" s="1633"/>
      <c r="BY153" s="1633"/>
      <c r="BZ153" s="1633"/>
      <c r="CA153" s="330">
        <f t="shared" si="4"/>
        <v>4527</v>
      </c>
      <c r="CB153" s="330"/>
      <c r="CC153" s="330"/>
      <c r="CD153" s="330"/>
      <c r="CE153" s="330"/>
      <c r="CF153" s="330"/>
      <c r="CG153" s="330"/>
      <c r="CH153" s="330"/>
      <c r="CI153" s="330"/>
      <c r="CJ153" s="330"/>
      <c r="CK153" s="1633"/>
      <c r="CL153" s="1633"/>
      <c r="CM153" s="1633"/>
      <c r="CN153" s="1633"/>
      <c r="CO153" s="1633"/>
      <c r="CP153" s="1633"/>
      <c r="CQ153" s="1511">
        <v>130</v>
      </c>
      <c r="CR153" s="619"/>
      <c r="CS153" s="619"/>
      <c r="CT153" s="619"/>
      <c r="CU153" s="619"/>
      <c r="CV153" s="619"/>
      <c r="CW153" s="619"/>
      <c r="CX153" s="619"/>
      <c r="CY153" s="1633"/>
      <c r="CZ153" s="1633"/>
      <c r="DA153" s="1633"/>
      <c r="DB153" s="1633"/>
      <c r="DC153" s="1448"/>
      <c r="DD153" s="619"/>
      <c r="DE153" s="619"/>
      <c r="DF153" s="619"/>
      <c r="DG153" s="619"/>
      <c r="DH153" s="619"/>
      <c r="DI153" s="619"/>
      <c r="DJ153" s="619"/>
      <c r="DK153" s="1633"/>
      <c r="DL153" s="1633"/>
      <c r="DM153" s="1633"/>
      <c r="DN153" s="1633"/>
      <c r="DO153" s="330">
        <f t="shared" si="5"/>
        <v>130</v>
      </c>
      <c r="DP153" s="619"/>
      <c r="DQ153" s="619"/>
      <c r="DR153" s="619"/>
      <c r="DS153" s="619"/>
      <c r="DT153" s="619"/>
      <c r="DU153" s="619"/>
      <c r="DV153" s="619"/>
      <c r="DW153" s="1633"/>
      <c r="DX153" s="1633"/>
      <c r="DY153" s="1633"/>
      <c r="DZ153" s="1633"/>
      <c r="EA153" s="1633"/>
      <c r="EB153" s="1633"/>
      <c r="EC153" s="1633"/>
      <c r="ED153" s="1634"/>
    </row>
    <row r="154" spans="1:134" ht="15" customHeight="1">
      <c r="A154" s="548"/>
      <c r="B154" s="551"/>
      <c r="C154" s="551"/>
      <c r="D154" s="551"/>
      <c r="E154" s="551"/>
      <c r="F154" s="552"/>
      <c r="G154" s="245" t="s">
        <v>7</v>
      </c>
      <c r="H154" s="246"/>
      <c r="I154" s="246"/>
      <c r="J154" s="246"/>
      <c r="K154" s="246"/>
      <c r="L154" s="246"/>
      <c r="M154" s="246"/>
      <c r="N154" s="246"/>
      <c r="O154" s="246"/>
      <c r="P154" s="246"/>
      <c r="Q154" s="246"/>
      <c r="R154" s="246"/>
      <c r="S154" s="246"/>
      <c r="T154" s="246"/>
      <c r="U154" s="246"/>
      <c r="V154" s="246"/>
      <c r="W154" s="246"/>
      <c r="X154" s="246"/>
      <c r="Y154" s="246"/>
      <c r="Z154" s="246"/>
      <c r="AA154" s="513"/>
      <c r="AB154" s="919">
        <v>0</v>
      </c>
      <c r="AC154" s="897"/>
      <c r="AD154" s="918"/>
      <c r="AE154" s="896">
        <v>6</v>
      </c>
      <c r="AF154" s="897"/>
      <c r="AG154" s="918"/>
      <c r="AH154" s="896">
        <v>4</v>
      </c>
      <c r="AI154" s="897"/>
      <c r="AJ154" s="922"/>
      <c r="AK154" s="1448">
        <v>9008</v>
      </c>
      <c r="AL154" s="619"/>
      <c r="AM154" s="619"/>
      <c r="AN154" s="619"/>
      <c r="AO154" s="619"/>
      <c r="AP154" s="619"/>
      <c r="AQ154" s="619"/>
      <c r="AR154" s="619"/>
      <c r="AS154" s="1633"/>
      <c r="AT154" s="1633"/>
      <c r="AU154" s="1633"/>
      <c r="AV154" s="1633"/>
      <c r="AW154" s="1633"/>
      <c r="AX154" s="1633"/>
      <c r="AY154" s="1448">
        <v>3885</v>
      </c>
      <c r="AZ154" s="619"/>
      <c r="BA154" s="619"/>
      <c r="BB154" s="619"/>
      <c r="BC154" s="619"/>
      <c r="BD154" s="619"/>
      <c r="BE154" s="619"/>
      <c r="BF154" s="619"/>
      <c r="BG154" s="1602"/>
      <c r="BH154" s="1602"/>
      <c r="BI154" s="1602"/>
      <c r="BJ154" s="1602"/>
      <c r="BK154" s="1602"/>
      <c r="BL154" s="1602"/>
      <c r="BM154" s="1448"/>
      <c r="BN154" s="619"/>
      <c r="BO154" s="619"/>
      <c r="BP154" s="619"/>
      <c r="BQ154" s="619"/>
      <c r="BR154" s="619"/>
      <c r="BS154" s="619"/>
      <c r="BT154" s="619"/>
      <c r="BU154" s="1633"/>
      <c r="BV154" s="1633"/>
      <c r="BW154" s="1633"/>
      <c r="BX154" s="1633"/>
      <c r="BY154" s="1633"/>
      <c r="BZ154" s="1633"/>
      <c r="CA154" s="330">
        <f t="shared" si="4"/>
        <v>12893</v>
      </c>
      <c r="CB154" s="330"/>
      <c r="CC154" s="330"/>
      <c r="CD154" s="330"/>
      <c r="CE154" s="330"/>
      <c r="CF154" s="330"/>
      <c r="CG154" s="330"/>
      <c r="CH154" s="330"/>
      <c r="CI154" s="330"/>
      <c r="CJ154" s="330"/>
      <c r="CK154" s="1633"/>
      <c r="CL154" s="1633"/>
      <c r="CM154" s="1633"/>
      <c r="CN154" s="1633"/>
      <c r="CO154" s="1633"/>
      <c r="CP154" s="1633"/>
      <c r="CQ154" s="1511">
        <v>160</v>
      </c>
      <c r="CR154" s="619"/>
      <c r="CS154" s="619"/>
      <c r="CT154" s="619"/>
      <c r="CU154" s="619"/>
      <c r="CV154" s="619"/>
      <c r="CW154" s="619"/>
      <c r="CX154" s="619"/>
      <c r="CY154" s="1633"/>
      <c r="CZ154" s="1633"/>
      <c r="DA154" s="1633"/>
      <c r="DB154" s="1633"/>
      <c r="DC154" s="1448"/>
      <c r="DD154" s="619"/>
      <c r="DE154" s="619"/>
      <c r="DF154" s="619"/>
      <c r="DG154" s="619"/>
      <c r="DH154" s="619"/>
      <c r="DI154" s="619"/>
      <c r="DJ154" s="619"/>
      <c r="DK154" s="1633"/>
      <c r="DL154" s="1633"/>
      <c r="DM154" s="1633"/>
      <c r="DN154" s="1633"/>
      <c r="DO154" s="330">
        <f t="shared" si="5"/>
        <v>160</v>
      </c>
      <c r="DP154" s="619"/>
      <c r="DQ154" s="619"/>
      <c r="DR154" s="619"/>
      <c r="DS154" s="619"/>
      <c r="DT154" s="619"/>
      <c r="DU154" s="619"/>
      <c r="DV154" s="619"/>
      <c r="DW154" s="1633"/>
      <c r="DX154" s="1633"/>
      <c r="DY154" s="1633"/>
      <c r="DZ154" s="1633"/>
      <c r="EA154" s="1633"/>
      <c r="EB154" s="1633"/>
      <c r="EC154" s="1633"/>
      <c r="ED154" s="1634"/>
    </row>
    <row r="155" spans="1:134" ht="15" customHeight="1">
      <c r="A155" s="548"/>
      <c r="B155" s="551"/>
      <c r="C155" s="551"/>
      <c r="D155" s="551"/>
      <c r="E155" s="551"/>
      <c r="F155" s="552"/>
      <c r="G155" s="245" t="s">
        <v>8</v>
      </c>
      <c r="H155" s="246"/>
      <c r="I155" s="246"/>
      <c r="J155" s="246"/>
      <c r="K155" s="246"/>
      <c r="L155" s="246"/>
      <c r="M155" s="246"/>
      <c r="N155" s="246"/>
      <c r="O155" s="246"/>
      <c r="P155" s="246"/>
      <c r="Q155" s="246"/>
      <c r="R155" s="246"/>
      <c r="S155" s="246"/>
      <c r="T155" s="246"/>
      <c r="U155" s="246"/>
      <c r="V155" s="246"/>
      <c r="W155" s="246"/>
      <c r="X155" s="246"/>
      <c r="Y155" s="246"/>
      <c r="Z155" s="246"/>
      <c r="AA155" s="513"/>
      <c r="AB155" s="919">
        <v>0</v>
      </c>
      <c r="AC155" s="897"/>
      <c r="AD155" s="918"/>
      <c r="AE155" s="896">
        <v>7</v>
      </c>
      <c r="AF155" s="897"/>
      <c r="AG155" s="918"/>
      <c r="AH155" s="896">
        <v>4</v>
      </c>
      <c r="AI155" s="897"/>
      <c r="AJ155" s="922"/>
      <c r="AK155" s="1448">
        <v>1139</v>
      </c>
      <c r="AL155" s="619"/>
      <c r="AM155" s="619"/>
      <c r="AN155" s="619"/>
      <c r="AO155" s="619"/>
      <c r="AP155" s="619"/>
      <c r="AQ155" s="619"/>
      <c r="AR155" s="619"/>
      <c r="AS155" s="1633"/>
      <c r="AT155" s="1633"/>
      <c r="AU155" s="1633"/>
      <c r="AV155" s="1633"/>
      <c r="AW155" s="1633"/>
      <c r="AX155" s="1633"/>
      <c r="AY155" s="1448">
        <v>1903</v>
      </c>
      <c r="AZ155" s="619"/>
      <c r="BA155" s="619"/>
      <c r="BB155" s="619"/>
      <c r="BC155" s="619"/>
      <c r="BD155" s="619"/>
      <c r="BE155" s="619"/>
      <c r="BF155" s="619"/>
      <c r="BG155" s="1602"/>
      <c r="BH155" s="1602"/>
      <c r="BI155" s="1602"/>
      <c r="BJ155" s="1602"/>
      <c r="BK155" s="1602"/>
      <c r="BL155" s="1602"/>
      <c r="BM155" s="1448">
        <v>1347</v>
      </c>
      <c r="BN155" s="619"/>
      <c r="BO155" s="619"/>
      <c r="BP155" s="619"/>
      <c r="BQ155" s="619"/>
      <c r="BR155" s="619"/>
      <c r="BS155" s="619"/>
      <c r="BT155" s="619"/>
      <c r="BU155" s="1633"/>
      <c r="BV155" s="1633"/>
      <c r="BW155" s="1633"/>
      <c r="BX155" s="1633"/>
      <c r="BY155" s="1633"/>
      <c r="BZ155" s="1633"/>
      <c r="CA155" s="330">
        <f t="shared" si="4"/>
        <v>4389</v>
      </c>
      <c r="CB155" s="330"/>
      <c r="CC155" s="330"/>
      <c r="CD155" s="330"/>
      <c r="CE155" s="330"/>
      <c r="CF155" s="330"/>
      <c r="CG155" s="330"/>
      <c r="CH155" s="330"/>
      <c r="CI155" s="330"/>
      <c r="CJ155" s="330"/>
      <c r="CK155" s="1633"/>
      <c r="CL155" s="1633"/>
      <c r="CM155" s="1633"/>
      <c r="CN155" s="1633"/>
      <c r="CO155" s="1633"/>
      <c r="CP155" s="1633"/>
      <c r="CQ155" s="1511">
        <v>162</v>
      </c>
      <c r="CR155" s="619"/>
      <c r="CS155" s="619"/>
      <c r="CT155" s="619"/>
      <c r="CU155" s="619"/>
      <c r="CV155" s="619"/>
      <c r="CW155" s="619"/>
      <c r="CX155" s="619"/>
      <c r="CY155" s="1633"/>
      <c r="CZ155" s="1633"/>
      <c r="DA155" s="1633"/>
      <c r="DB155" s="1633"/>
      <c r="DC155" s="1448"/>
      <c r="DD155" s="619"/>
      <c r="DE155" s="619"/>
      <c r="DF155" s="619"/>
      <c r="DG155" s="619"/>
      <c r="DH155" s="619"/>
      <c r="DI155" s="619"/>
      <c r="DJ155" s="619"/>
      <c r="DK155" s="1633"/>
      <c r="DL155" s="1633"/>
      <c r="DM155" s="1633"/>
      <c r="DN155" s="1633"/>
      <c r="DO155" s="330">
        <f t="shared" si="5"/>
        <v>162</v>
      </c>
      <c r="DP155" s="619"/>
      <c r="DQ155" s="619"/>
      <c r="DR155" s="619"/>
      <c r="DS155" s="619"/>
      <c r="DT155" s="619"/>
      <c r="DU155" s="619"/>
      <c r="DV155" s="619"/>
      <c r="DW155" s="1633"/>
      <c r="DX155" s="1633"/>
      <c r="DY155" s="1633"/>
      <c r="DZ155" s="1633"/>
      <c r="EA155" s="1633"/>
      <c r="EB155" s="1633"/>
      <c r="EC155" s="1633"/>
      <c r="ED155" s="1634"/>
    </row>
    <row r="156" spans="1:134" ht="15" customHeight="1">
      <c r="A156" s="548"/>
      <c r="B156" s="551"/>
      <c r="C156" s="551"/>
      <c r="D156" s="551"/>
      <c r="E156" s="551"/>
      <c r="F156" s="552"/>
      <c r="G156" s="245" t="s">
        <v>9</v>
      </c>
      <c r="H156" s="246"/>
      <c r="I156" s="246"/>
      <c r="J156" s="246"/>
      <c r="K156" s="246"/>
      <c r="L156" s="246"/>
      <c r="M156" s="246"/>
      <c r="N156" s="246"/>
      <c r="O156" s="246"/>
      <c r="P156" s="246"/>
      <c r="Q156" s="246"/>
      <c r="R156" s="246"/>
      <c r="S156" s="246"/>
      <c r="T156" s="246"/>
      <c r="U156" s="246"/>
      <c r="V156" s="246"/>
      <c r="W156" s="246"/>
      <c r="X156" s="246"/>
      <c r="Y156" s="246"/>
      <c r="Z156" s="246"/>
      <c r="AA156" s="513"/>
      <c r="AB156" s="919">
        <v>0</v>
      </c>
      <c r="AC156" s="897"/>
      <c r="AD156" s="918"/>
      <c r="AE156" s="896">
        <v>8</v>
      </c>
      <c r="AF156" s="897"/>
      <c r="AG156" s="918"/>
      <c r="AH156" s="896">
        <v>4</v>
      </c>
      <c r="AI156" s="897"/>
      <c r="AJ156" s="922"/>
      <c r="AK156" s="1448">
        <v>1061</v>
      </c>
      <c r="AL156" s="619"/>
      <c r="AM156" s="619"/>
      <c r="AN156" s="619"/>
      <c r="AO156" s="619"/>
      <c r="AP156" s="619"/>
      <c r="AQ156" s="619"/>
      <c r="AR156" s="619"/>
      <c r="AS156" s="1633"/>
      <c r="AT156" s="1633"/>
      <c r="AU156" s="1633"/>
      <c r="AV156" s="1633"/>
      <c r="AW156" s="1633"/>
      <c r="AX156" s="1633"/>
      <c r="AY156" s="1448">
        <v>2550</v>
      </c>
      <c r="AZ156" s="619"/>
      <c r="BA156" s="619"/>
      <c r="BB156" s="619"/>
      <c r="BC156" s="619"/>
      <c r="BD156" s="619"/>
      <c r="BE156" s="619"/>
      <c r="BF156" s="619"/>
      <c r="BG156" s="1602"/>
      <c r="BH156" s="1602"/>
      <c r="BI156" s="1602"/>
      <c r="BJ156" s="1602"/>
      <c r="BK156" s="1602"/>
      <c r="BL156" s="1602"/>
      <c r="BM156" s="1448"/>
      <c r="BN156" s="619"/>
      <c r="BO156" s="619"/>
      <c r="BP156" s="619"/>
      <c r="BQ156" s="619"/>
      <c r="BR156" s="619"/>
      <c r="BS156" s="619"/>
      <c r="BT156" s="619"/>
      <c r="BU156" s="1633"/>
      <c r="BV156" s="1633"/>
      <c r="BW156" s="1633"/>
      <c r="BX156" s="1633"/>
      <c r="BY156" s="1633"/>
      <c r="BZ156" s="1633"/>
      <c r="CA156" s="330">
        <f t="shared" si="4"/>
        <v>3611</v>
      </c>
      <c r="CB156" s="330"/>
      <c r="CC156" s="330"/>
      <c r="CD156" s="330"/>
      <c r="CE156" s="330"/>
      <c r="CF156" s="330"/>
      <c r="CG156" s="330"/>
      <c r="CH156" s="330"/>
      <c r="CI156" s="330"/>
      <c r="CJ156" s="330"/>
      <c r="CK156" s="1633"/>
      <c r="CL156" s="1633"/>
      <c r="CM156" s="1633"/>
      <c r="CN156" s="1633"/>
      <c r="CO156" s="1633"/>
      <c r="CP156" s="1633"/>
      <c r="CQ156" s="1511">
        <v>407</v>
      </c>
      <c r="CR156" s="619"/>
      <c r="CS156" s="619"/>
      <c r="CT156" s="619"/>
      <c r="CU156" s="619"/>
      <c r="CV156" s="619"/>
      <c r="CW156" s="619"/>
      <c r="CX156" s="619"/>
      <c r="CY156" s="1633"/>
      <c r="CZ156" s="1633"/>
      <c r="DA156" s="1633"/>
      <c r="DB156" s="1633"/>
      <c r="DC156" s="1448"/>
      <c r="DD156" s="619"/>
      <c r="DE156" s="619"/>
      <c r="DF156" s="619"/>
      <c r="DG156" s="619"/>
      <c r="DH156" s="619"/>
      <c r="DI156" s="619"/>
      <c r="DJ156" s="619"/>
      <c r="DK156" s="1633"/>
      <c r="DL156" s="1633"/>
      <c r="DM156" s="1633"/>
      <c r="DN156" s="1633"/>
      <c r="DO156" s="330">
        <f t="shared" si="5"/>
        <v>407</v>
      </c>
      <c r="DP156" s="619"/>
      <c r="DQ156" s="619"/>
      <c r="DR156" s="619"/>
      <c r="DS156" s="619"/>
      <c r="DT156" s="619"/>
      <c r="DU156" s="619"/>
      <c r="DV156" s="619"/>
      <c r="DW156" s="1633"/>
      <c r="DX156" s="1633"/>
      <c r="DY156" s="1633"/>
      <c r="DZ156" s="1633"/>
      <c r="EA156" s="1633"/>
      <c r="EB156" s="1633"/>
      <c r="EC156" s="1633"/>
      <c r="ED156" s="1634"/>
    </row>
    <row r="157" spans="1:134" ht="15" customHeight="1">
      <c r="A157" s="548"/>
      <c r="B157" s="551"/>
      <c r="C157" s="551"/>
      <c r="D157" s="551"/>
      <c r="E157" s="551"/>
      <c r="F157" s="552"/>
      <c r="G157" s="245" t="s">
        <v>10</v>
      </c>
      <c r="H157" s="246"/>
      <c r="I157" s="246"/>
      <c r="J157" s="246"/>
      <c r="K157" s="246"/>
      <c r="L157" s="246"/>
      <c r="M157" s="246"/>
      <c r="N157" s="246"/>
      <c r="O157" s="246"/>
      <c r="P157" s="246"/>
      <c r="Q157" s="246"/>
      <c r="R157" s="246"/>
      <c r="S157" s="246"/>
      <c r="T157" s="246"/>
      <c r="U157" s="246"/>
      <c r="V157" s="246"/>
      <c r="W157" s="246"/>
      <c r="X157" s="246"/>
      <c r="Y157" s="246"/>
      <c r="Z157" s="246"/>
      <c r="AA157" s="513"/>
      <c r="AB157" s="919">
        <v>0</v>
      </c>
      <c r="AC157" s="897"/>
      <c r="AD157" s="918"/>
      <c r="AE157" s="896">
        <v>9</v>
      </c>
      <c r="AF157" s="897"/>
      <c r="AG157" s="918"/>
      <c r="AH157" s="896">
        <v>4</v>
      </c>
      <c r="AI157" s="897"/>
      <c r="AJ157" s="922"/>
      <c r="AK157" s="1448">
        <v>9884</v>
      </c>
      <c r="AL157" s="619"/>
      <c r="AM157" s="619"/>
      <c r="AN157" s="619"/>
      <c r="AO157" s="619"/>
      <c r="AP157" s="619"/>
      <c r="AQ157" s="619"/>
      <c r="AR157" s="619"/>
      <c r="AS157" s="1633"/>
      <c r="AT157" s="1633"/>
      <c r="AU157" s="1633"/>
      <c r="AV157" s="1633"/>
      <c r="AW157" s="1633"/>
      <c r="AX157" s="1633"/>
      <c r="AY157" s="1448">
        <v>250</v>
      </c>
      <c r="AZ157" s="619"/>
      <c r="BA157" s="619"/>
      <c r="BB157" s="619"/>
      <c r="BC157" s="619"/>
      <c r="BD157" s="619"/>
      <c r="BE157" s="619"/>
      <c r="BF157" s="619"/>
      <c r="BG157" s="1602"/>
      <c r="BH157" s="1602"/>
      <c r="BI157" s="1602"/>
      <c r="BJ157" s="1602"/>
      <c r="BK157" s="1602"/>
      <c r="BL157" s="1602"/>
      <c r="BM157" s="1448"/>
      <c r="BN157" s="619"/>
      <c r="BO157" s="619"/>
      <c r="BP157" s="619"/>
      <c r="BQ157" s="619"/>
      <c r="BR157" s="619"/>
      <c r="BS157" s="619"/>
      <c r="BT157" s="619"/>
      <c r="BU157" s="1633"/>
      <c r="BV157" s="1633"/>
      <c r="BW157" s="1633"/>
      <c r="BX157" s="1633"/>
      <c r="BY157" s="1633"/>
      <c r="BZ157" s="1633"/>
      <c r="CA157" s="330">
        <f>SUM(AK157:BZ157)</f>
        <v>10134</v>
      </c>
      <c r="CB157" s="330"/>
      <c r="CC157" s="330"/>
      <c r="CD157" s="330"/>
      <c r="CE157" s="330"/>
      <c r="CF157" s="330"/>
      <c r="CG157" s="330"/>
      <c r="CH157" s="330"/>
      <c r="CI157" s="330"/>
      <c r="CJ157" s="330"/>
      <c r="CK157" s="1633"/>
      <c r="CL157" s="1633"/>
      <c r="CM157" s="1633"/>
      <c r="CN157" s="1633"/>
      <c r="CO157" s="1633"/>
      <c r="CP157" s="1633"/>
      <c r="CQ157" s="1511">
        <v>430</v>
      </c>
      <c r="CR157" s="619"/>
      <c r="CS157" s="619"/>
      <c r="CT157" s="619"/>
      <c r="CU157" s="619"/>
      <c r="CV157" s="619"/>
      <c r="CW157" s="619"/>
      <c r="CX157" s="619"/>
      <c r="CY157" s="1633"/>
      <c r="CZ157" s="1633"/>
      <c r="DA157" s="1633"/>
      <c r="DB157" s="1633"/>
      <c r="DC157" s="1448"/>
      <c r="DD157" s="619"/>
      <c r="DE157" s="619"/>
      <c r="DF157" s="619"/>
      <c r="DG157" s="619"/>
      <c r="DH157" s="619"/>
      <c r="DI157" s="619"/>
      <c r="DJ157" s="619"/>
      <c r="DK157" s="1633"/>
      <c r="DL157" s="1633"/>
      <c r="DM157" s="1633"/>
      <c r="DN157" s="1633"/>
      <c r="DO157" s="330">
        <f t="shared" si="5"/>
        <v>430</v>
      </c>
      <c r="DP157" s="619"/>
      <c r="DQ157" s="619"/>
      <c r="DR157" s="619"/>
      <c r="DS157" s="619"/>
      <c r="DT157" s="619"/>
      <c r="DU157" s="619"/>
      <c r="DV157" s="619"/>
      <c r="DW157" s="1633"/>
      <c r="DX157" s="1633"/>
      <c r="DY157" s="1633"/>
      <c r="DZ157" s="1633"/>
      <c r="EA157" s="1633"/>
      <c r="EB157" s="1633"/>
      <c r="EC157" s="1633"/>
      <c r="ED157" s="1634"/>
    </row>
    <row r="158" spans="1:134" ht="15" customHeight="1">
      <c r="A158" s="548"/>
      <c r="B158" s="551"/>
      <c r="C158" s="551"/>
      <c r="D158" s="551"/>
      <c r="E158" s="551"/>
      <c r="F158" s="552"/>
      <c r="G158" s="245" t="s">
        <v>378</v>
      </c>
      <c r="H158" s="246"/>
      <c r="I158" s="246"/>
      <c r="J158" s="246"/>
      <c r="K158" s="246"/>
      <c r="L158" s="246"/>
      <c r="M158" s="246"/>
      <c r="N158" s="246"/>
      <c r="O158" s="246"/>
      <c r="P158" s="246"/>
      <c r="Q158" s="246"/>
      <c r="R158" s="246"/>
      <c r="S158" s="246"/>
      <c r="T158" s="246"/>
      <c r="U158" s="246"/>
      <c r="V158" s="246"/>
      <c r="W158" s="246"/>
      <c r="X158" s="246"/>
      <c r="Y158" s="246"/>
      <c r="Z158" s="246"/>
      <c r="AA158" s="513"/>
      <c r="AB158" s="919">
        <v>1</v>
      </c>
      <c r="AC158" s="897"/>
      <c r="AD158" s="918"/>
      <c r="AE158" s="896">
        <v>0</v>
      </c>
      <c r="AF158" s="897"/>
      <c r="AG158" s="918"/>
      <c r="AH158" s="896">
        <v>4</v>
      </c>
      <c r="AI158" s="897"/>
      <c r="AJ158" s="922"/>
      <c r="AK158" s="330">
        <f>SUM(AK149:AX157)</f>
        <v>91440</v>
      </c>
      <c r="AL158" s="619"/>
      <c r="AM158" s="619"/>
      <c r="AN158" s="619"/>
      <c r="AO158" s="619"/>
      <c r="AP158" s="619"/>
      <c r="AQ158" s="619"/>
      <c r="AR158" s="619"/>
      <c r="AS158" s="1633"/>
      <c r="AT158" s="1633"/>
      <c r="AU158" s="1633"/>
      <c r="AV158" s="1633"/>
      <c r="AW158" s="1633"/>
      <c r="AX158" s="1633"/>
      <c r="AY158" s="330">
        <f>SUM(AY149:BL157)</f>
        <v>21702</v>
      </c>
      <c r="AZ158" s="619"/>
      <c r="BA158" s="619"/>
      <c r="BB158" s="619"/>
      <c r="BC158" s="619"/>
      <c r="BD158" s="619"/>
      <c r="BE158" s="619"/>
      <c r="BF158" s="619"/>
      <c r="BG158" s="1633"/>
      <c r="BH158" s="1633"/>
      <c r="BI158" s="1633"/>
      <c r="BJ158" s="1633"/>
      <c r="BK158" s="1633"/>
      <c r="BL158" s="1633"/>
      <c r="BM158" s="330">
        <f>SUM(BM149:BZ157)</f>
        <v>3527</v>
      </c>
      <c r="BN158" s="619"/>
      <c r="BO158" s="619"/>
      <c r="BP158" s="619"/>
      <c r="BQ158" s="619"/>
      <c r="BR158" s="619"/>
      <c r="BS158" s="619"/>
      <c r="BT158" s="619"/>
      <c r="BU158" s="1633"/>
      <c r="BV158" s="1633"/>
      <c r="BW158" s="1633"/>
      <c r="BX158" s="1633"/>
      <c r="BY158" s="1633"/>
      <c r="BZ158" s="1633"/>
      <c r="CA158" s="330">
        <f>SUM(AK158:BZ158)</f>
        <v>116669</v>
      </c>
      <c r="CB158" s="330"/>
      <c r="CC158" s="330"/>
      <c r="CD158" s="330"/>
      <c r="CE158" s="330"/>
      <c r="CF158" s="330"/>
      <c r="CG158" s="330"/>
      <c r="CH158" s="330"/>
      <c r="CI158" s="330"/>
      <c r="CJ158" s="330"/>
      <c r="CK158" s="1633"/>
      <c r="CL158" s="1633"/>
      <c r="CM158" s="1633"/>
      <c r="CN158" s="1633"/>
      <c r="CO158" s="1633"/>
      <c r="CP158" s="1633"/>
      <c r="CQ158" s="330">
        <f>SUM(CQ149:DB157)</f>
        <v>1858</v>
      </c>
      <c r="CR158" s="619"/>
      <c r="CS158" s="619"/>
      <c r="CT158" s="619"/>
      <c r="CU158" s="619"/>
      <c r="CV158" s="619"/>
      <c r="CW158" s="619"/>
      <c r="CX158" s="619"/>
      <c r="CY158" s="1633"/>
      <c r="CZ158" s="1633"/>
      <c r="DA158" s="1633"/>
      <c r="DB158" s="1633"/>
      <c r="DC158" s="330">
        <f>SUM(DC149:DN157)</f>
        <v>0</v>
      </c>
      <c r="DD158" s="619"/>
      <c r="DE158" s="619"/>
      <c r="DF158" s="619"/>
      <c r="DG158" s="619"/>
      <c r="DH158" s="619"/>
      <c r="DI158" s="619"/>
      <c r="DJ158" s="619"/>
      <c r="DK158" s="1633"/>
      <c r="DL158" s="1633"/>
      <c r="DM158" s="1633"/>
      <c r="DN158" s="1633"/>
      <c r="DO158" s="330">
        <f>SUM(CQ158:DN158)</f>
        <v>1858</v>
      </c>
      <c r="DP158" s="619"/>
      <c r="DQ158" s="619"/>
      <c r="DR158" s="619"/>
      <c r="DS158" s="619"/>
      <c r="DT158" s="619"/>
      <c r="DU158" s="619"/>
      <c r="DV158" s="619"/>
      <c r="DW158" s="1633"/>
      <c r="DX158" s="1633"/>
      <c r="DY158" s="1633"/>
      <c r="DZ158" s="1633"/>
      <c r="EA158" s="1633"/>
      <c r="EB158" s="1633"/>
      <c r="EC158" s="1633"/>
      <c r="ED158" s="1634"/>
    </row>
    <row r="159" spans="1:134" ht="15" customHeight="1" thickBot="1">
      <c r="A159" s="548"/>
      <c r="B159" s="551"/>
      <c r="C159" s="551"/>
      <c r="D159" s="551"/>
      <c r="E159" s="551"/>
      <c r="F159" s="552"/>
      <c r="G159" s="245" t="s">
        <v>713</v>
      </c>
      <c r="H159" s="246"/>
      <c r="I159" s="246"/>
      <c r="J159" s="246"/>
      <c r="K159" s="246"/>
      <c r="L159" s="246"/>
      <c r="M159" s="246"/>
      <c r="N159" s="246"/>
      <c r="O159" s="246"/>
      <c r="P159" s="246"/>
      <c r="Q159" s="246"/>
      <c r="R159" s="246"/>
      <c r="S159" s="246"/>
      <c r="T159" s="246"/>
      <c r="U159" s="246"/>
      <c r="V159" s="246"/>
      <c r="W159" s="246"/>
      <c r="X159" s="246"/>
      <c r="Y159" s="246"/>
      <c r="Z159" s="246"/>
      <c r="AA159" s="513"/>
      <c r="AB159" s="923">
        <v>1</v>
      </c>
      <c r="AC159" s="924"/>
      <c r="AD159" s="925"/>
      <c r="AE159" s="926">
        <v>1</v>
      </c>
      <c r="AF159" s="924"/>
      <c r="AG159" s="925"/>
      <c r="AH159" s="926">
        <v>4</v>
      </c>
      <c r="AI159" s="924"/>
      <c r="AJ159" s="927"/>
      <c r="AK159" s="1471">
        <v>4164</v>
      </c>
      <c r="AL159" s="626"/>
      <c r="AM159" s="626"/>
      <c r="AN159" s="626"/>
      <c r="AO159" s="626"/>
      <c r="AP159" s="626"/>
      <c r="AQ159" s="626"/>
      <c r="AR159" s="626"/>
      <c r="AS159" s="1635"/>
      <c r="AT159" s="1635"/>
      <c r="AU159" s="1635"/>
      <c r="AV159" s="1635"/>
      <c r="AW159" s="1635"/>
      <c r="AX159" s="1635"/>
      <c r="AY159" s="1471">
        <v>460</v>
      </c>
      <c r="AZ159" s="626"/>
      <c r="BA159" s="626"/>
      <c r="BB159" s="626"/>
      <c r="BC159" s="626"/>
      <c r="BD159" s="626"/>
      <c r="BE159" s="626"/>
      <c r="BF159" s="626"/>
      <c r="BG159" s="1603"/>
      <c r="BH159" s="1603"/>
      <c r="BI159" s="1603"/>
      <c r="BJ159" s="1603"/>
      <c r="BK159" s="1603"/>
      <c r="BL159" s="1603"/>
      <c r="BM159" s="1471">
        <v>37</v>
      </c>
      <c r="BN159" s="626"/>
      <c r="BO159" s="626"/>
      <c r="BP159" s="626"/>
      <c r="BQ159" s="626"/>
      <c r="BR159" s="626"/>
      <c r="BS159" s="626"/>
      <c r="BT159" s="626"/>
      <c r="BU159" s="1635"/>
      <c r="BV159" s="1635"/>
      <c r="BW159" s="1635"/>
      <c r="BX159" s="1635"/>
      <c r="BY159" s="1635"/>
      <c r="BZ159" s="1635"/>
      <c r="CA159" s="321">
        <f>SUM(AK159:BZ159)</f>
        <v>4661</v>
      </c>
      <c r="CB159" s="321"/>
      <c r="CC159" s="321"/>
      <c r="CD159" s="321"/>
      <c r="CE159" s="321"/>
      <c r="CF159" s="321"/>
      <c r="CG159" s="321"/>
      <c r="CH159" s="321"/>
      <c r="CI159" s="321"/>
      <c r="CJ159" s="321"/>
      <c r="CK159" s="1635"/>
      <c r="CL159" s="1635"/>
      <c r="CM159" s="1635"/>
      <c r="CN159" s="1635"/>
      <c r="CO159" s="1635"/>
      <c r="CP159" s="1635"/>
      <c r="CQ159" s="1552">
        <v>1172</v>
      </c>
      <c r="CR159" s="626"/>
      <c r="CS159" s="626"/>
      <c r="CT159" s="626"/>
      <c r="CU159" s="626"/>
      <c r="CV159" s="626"/>
      <c r="CW159" s="626"/>
      <c r="CX159" s="626"/>
      <c r="CY159" s="1635"/>
      <c r="CZ159" s="1635"/>
      <c r="DA159" s="1635"/>
      <c r="DB159" s="1635"/>
      <c r="DC159" s="1471"/>
      <c r="DD159" s="626"/>
      <c r="DE159" s="626"/>
      <c r="DF159" s="626"/>
      <c r="DG159" s="626"/>
      <c r="DH159" s="626"/>
      <c r="DI159" s="626"/>
      <c r="DJ159" s="626"/>
      <c r="DK159" s="1635"/>
      <c r="DL159" s="1635"/>
      <c r="DM159" s="1635"/>
      <c r="DN159" s="1635"/>
      <c r="DO159" s="321">
        <f>SUM(CQ159:DN159)</f>
        <v>1172</v>
      </c>
      <c r="DP159" s="626"/>
      <c r="DQ159" s="626"/>
      <c r="DR159" s="626"/>
      <c r="DS159" s="626"/>
      <c r="DT159" s="626"/>
      <c r="DU159" s="626"/>
      <c r="DV159" s="626"/>
      <c r="DW159" s="1635"/>
      <c r="DX159" s="1635"/>
      <c r="DY159" s="1635"/>
      <c r="DZ159" s="1635"/>
      <c r="EA159" s="1635"/>
      <c r="EB159" s="1635"/>
      <c r="EC159" s="1635"/>
      <c r="ED159" s="1636"/>
    </row>
    <row r="160" spans="1:134" ht="15" customHeight="1" thickBot="1">
      <c r="A160" s="548"/>
      <c r="B160" s="551"/>
      <c r="C160" s="551"/>
      <c r="D160" s="551"/>
      <c r="E160" s="551"/>
      <c r="F160" s="552"/>
      <c r="G160" s="731"/>
      <c r="H160" s="732"/>
      <c r="I160" s="732"/>
      <c r="J160" s="732"/>
      <c r="K160" s="732"/>
      <c r="L160" s="732"/>
      <c r="M160" s="732"/>
      <c r="N160" s="732"/>
      <c r="O160" s="732"/>
      <c r="P160" s="732"/>
      <c r="Q160" s="732"/>
      <c r="R160" s="732"/>
      <c r="S160" s="732"/>
      <c r="T160" s="732"/>
      <c r="U160" s="732"/>
      <c r="V160" s="732"/>
      <c r="W160" s="732"/>
      <c r="X160" s="732"/>
      <c r="Y160" s="732"/>
      <c r="Z160" s="732"/>
      <c r="AA160" s="732"/>
      <c r="AB160" s="939"/>
      <c r="AC160" s="939"/>
      <c r="AD160" s="939"/>
      <c r="AE160" s="939"/>
      <c r="AF160" s="939"/>
      <c r="AG160" s="939"/>
      <c r="AH160" s="939"/>
      <c r="AI160" s="939"/>
      <c r="AJ160" s="939"/>
      <c r="AK160" s="734"/>
      <c r="AL160" s="735"/>
      <c r="AM160" s="735"/>
      <c r="AN160" s="735"/>
      <c r="AO160" s="735"/>
      <c r="AP160" s="735"/>
      <c r="AQ160" s="735"/>
      <c r="AR160" s="735"/>
      <c r="AY160" s="734"/>
      <c r="AZ160" s="735"/>
      <c r="BA160" s="735"/>
      <c r="BB160" s="735"/>
      <c r="BC160" s="735"/>
      <c r="BD160" s="735"/>
      <c r="BE160" s="735"/>
      <c r="BF160" s="735"/>
      <c r="BM160" s="734"/>
      <c r="BN160" s="735"/>
      <c r="BO160" s="735"/>
      <c r="BP160" s="735"/>
      <c r="BQ160" s="735"/>
      <c r="BR160" s="735"/>
      <c r="BS160" s="735"/>
      <c r="BT160" s="735"/>
      <c r="CA160" s="734"/>
      <c r="CB160" s="734"/>
      <c r="CC160" s="734"/>
      <c r="CD160" s="734"/>
      <c r="CE160" s="734"/>
      <c r="CF160" s="734"/>
      <c r="CG160" s="734"/>
      <c r="CH160" s="734"/>
      <c r="CI160" s="734"/>
      <c r="CJ160" s="734"/>
      <c r="CQ160" s="734"/>
      <c r="CR160" s="735"/>
      <c r="CS160" s="735"/>
      <c r="CT160" s="735"/>
      <c r="CU160" s="735"/>
      <c r="CV160" s="735"/>
      <c r="CW160" s="735"/>
      <c r="CX160" s="735"/>
      <c r="DA160" s="16"/>
      <c r="DC160" s="734"/>
      <c r="DD160" s="735"/>
      <c r="DE160" s="735"/>
      <c r="DF160" s="735"/>
      <c r="DG160" s="735"/>
      <c r="DH160" s="735"/>
      <c r="DI160" s="735"/>
      <c r="DJ160" s="735"/>
      <c r="DO160" s="734"/>
      <c r="DP160" s="735"/>
      <c r="DQ160" s="735"/>
      <c r="DR160" s="735"/>
      <c r="DS160" s="735"/>
      <c r="DT160" s="735"/>
      <c r="DU160" s="735"/>
      <c r="DV160" s="735"/>
    </row>
    <row r="161" spans="1:135" ht="15" customHeight="1">
      <c r="A161" s="548"/>
      <c r="B161" s="551"/>
      <c r="C161" s="551"/>
      <c r="D161" s="551"/>
      <c r="E161" s="551"/>
      <c r="F161" s="552"/>
      <c r="G161" s="245" t="s">
        <v>11</v>
      </c>
      <c r="H161" s="246"/>
      <c r="I161" s="246"/>
      <c r="J161" s="246"/>
      <c r="K161" s="246"/>
      <c r="L161" s="246"/>
      <c r="M161" s="246"/>
      <c r="N161" s="246"/>
      <c r="O161" s="246"/>
      <c r="P161" s="246"/>
      <c r="Q161" s="246"/>
      <c r="R161" s="246"/>
      <c r="S161" s="246"/>
      <c r="T161" s="246"/>
      <c r="U161" s="246"/>
      <c r="V161" s="246"/>
      <c r="W161" s="246"/>
      <c r="X161" s="246"/>
      <c r="Y161" s="246"/>
      <c r="Z161" s="246"/>
      <c r="AA161" s="513"/>
      <c r="AB161" s="921">
        <v>1</v>
      </c>
      <c r="AC161" s="903"/>
      <c r="AD161" s="904"/>
      <c r="AE161" s="902">
        <v>2</v>
      </c>
      <c r="AF161" s="903"/>
      <c r="AG161" s="904"/>
      <c r="AH161" s="902">
        <v>4</v>
      </c>
      <c r="AI161" s="903"/>
      <c r="AJ161" s="920"/>
      <c r="AK161" s="347">
        <f>SUM(AK149:AX151)</f>
        <v>60089</v>
      </c>
      <c r="AL161" s="605"/>
      <c r="AM161" s="605"/>
      <c r="AN161" s="605"/>
      <c r="AO161" s="605"/>
      <c r="AP161" s="605"/>
      <c r="AQ161" s="605"/>
      <c r="AR161" s="605"/>
      <c r="AS161" s="1629"/>
      <c r="AT161" s="1629"/>
      <c r="AU161" s="1629"/>
      <c r="AV161" s="1629"/>
      <c r="AW161" s="1629"/>
      <c r="AX161" s="1629"/>
      <c r="AY161" s="347">
        <f>SUM(AY149:BL151)</f>
        <v>11675</v>
      </c>
      <c r="AZ161" s="605"/>
      <c r="BA161" s="605"/>
      <c r="BB161" s="605"/>
      <c r="BC161" s="605"/>
      <c r="BD161" s="605"/>
      <c r="BE161" s="605"/>
      <c r="BF161" s="605"/>
      <c r="BG161" s="1629"/>
      <c r="BH161" s="1629"/>
      <c r="BI161" s="1629"/>
      <c r="BJ161" s="1629"/>
      <c r="BK161" s="1629"/>
      <c r="BL161" s="1629"/>
      <c r="BM161" s="347">
        <f>SUM(BM149:BZ151)</f>
        <v>2143</v>
      </c>
      <c r="BN161" s="605"/>
      <c r="BO161" s="605"/>
      <c r="BP161" s="605"/>
      <c r="BQ161" s="605"/>
      <c r="BR161" s="605"/>
      <c r="BS161" s="605"/>
      <c r="BT161" s="605"/>
      <c r="BU161" s="1629"/>
      <c r="BV161" s="1629"/>
      <c r="BW161" s="1629"/>
      <c r="BX161" s="1629"/>
      <c r="BY161" s="1629"/>
      <c r="BZ161" s="1629"/>
      <c r="CA161" s="347">
        <f>SUM(AK161:BZ161)</f>
        <v>73907</v>
      </c>
      <c r="CB161" s="347"/>
      <c r="CC161" s="347"/>
      <c r="CD161" s="347"/>
      <c r="CE161" s="347"/>
      <c r="CF161" s="347"/>
      <c r="CG161" s="347"/>
      <c r="CH161" s="347"/>
      <c r="CI161" s="347"/>
      <c r="CJ161" s="347"/>
      <c r="CK161" s="1629"/>
      <c r="CL161" s="1629"/>
      <c r="CM161" s="1629"/>
      <c r="CN161" s="1629"/>
      <c r="CO161" s="1629"/>
      <c r="CP161" s="1629"/>
      <c r="CQ161" s="347">
        <f>SUM(CQ149:DB151)</f>
        <v>405</v>
      </c>
      <c r="CR161" s="605"/>
      <c r="CS161" s="605"/>
      <c r="CT161" s="605"/>
      <c r="CU161" s="605"/>
      <c r="CV161" s="605"/>
      <c r="CW161" s="605"/>
      <c r="CX161" s="605"/>
      <c r="CY161" s="1629"/>
      <c r="CZ161" s="1629"/>
      <c r="DA161" s="1629"/>
      <c r="DB161" s="1629"/>
      <c r="DC161" s="347">
        <f>SUM(DC149:DN151)</f>
        <v>0</v>
      </c>
      <c r="DD161" s="605"/>
      <c r="DE161" s="605"/>
      <c r="DF161" s="605"/>
      <c r="DG161" s="605"/>
      <c r="DH161" s="605"/>
      <c r="DI161" s="605"/>
      <c r="DJ161" s="605"/>
      <c r="DK161" s="1629"/>
      <c r="DL161" s="1629"/>
      <c r="DM161" s="1629"/>
      <c r="DN161" s="1629"/>
      <c r="DO161" s="347">
        <f>SUM(CQ161:DN161)</f>
        <v>405</v>
      </c>
      <c r="DP161" s="605"/>
      <c r="DQ161" s="605"/>
      <c r="DR161" s="605"/>
      <c r="DS161" s="605"/>
      <c r="DT161" s="605"/>
      <c r="DU161" s="605"/>
      <c r="DV161" s="605"/>
      <c r="DW161" s="1629"/>
      <c r="DX161" s="1629"/>
      <c r="DY161" s="1629"/>
      <c r="DZ161" s="1629"/>
      <c r="EA161" s="1629"/>
      <c r="EB161" s="1629"/>
      <c r="EC161" s="1629"/>
      <c r="ED161" s="1637"/>
    </row>
    <row r="162" spans="1:135" ht="15" customHeight="1">
      <c r="A162" s="548"/>
      <c r="B162" s="551"/>
      <c r="C162" s="551"/>
      <c r="D162" s="551"/>
      <c r="E162" s="551"/>
      <c r="F162" s="552"/>
      <c r="G162" s="245" t="s">
        <v>12</v>
      </c>
      <c r="H162" s="246"/>
      <c r="I162" s="246"/>
      <c r="J162" s="246"/>
      <c r="K162" s="246"/>
      <c r="L162" s="246"/>
      <c r="M162" s="246"/>
      <c r="N162" s="246"/>
      <c r="O162" s="246"/>
      <c r="P162" s="246"/>
      <c r="Q162" s="246"/>
      <c r="R162" s="246"/>
      <c r="S162" s="246"/>
      <c r="T162" s="246"/>
      <c r="U162" s="246"/>
      <c r="V162" s="246"/>
      <c r="W162" s="246"/>
      <c r="X162" s="246"/>
      <c r="Y162" s="246"/>
      <c r="Z162" s="246"/>
      <c r="AA162" s="513"/>
      <c r="AB162" s="919">
        <v>1</v>
      </c>
      <c r="AC162" s="897"/>
      <c r="AD162" s="918"/>
      <c r="AE162" s="896">
        <v>3</v>
      </c>
      <c r="AF162" s="897"/>
      <c r="AG162" s="918"/>
      <c r="AH162" s="896">
        <v>4</v>
      </c>
      <c r="AI162" s="897"/>
      <c r="AJ162" s="922"/>
      <c r="AK162" s="330">
        <f>SUM(AK152:AX155)</f>
        <v>20406</v>
      </c>
      <c r="AL162" s="619"/>
      <c r="AM162" s="619"/>
      <c r="AN162" s="619"/>
      <c r="AO162" s="619"/>
      <c r="AP162" s="619"/>
      <c r="AQ162" s="619"/>
      <c r="AR162" s="619"/>
      <c r="AS162" s="1633"/>
      <c r="AT162" s="1633"/>
      <c r="AU162" s="1633"/>
      <c r="AV162" s="1633"/>
      <c r="AW162" s="1633"/>
      <c r="AX162" s="1633"/>
      <c r="AY162" s="330">
        <f>SUM(AY152:BL155)</f>
        <v>7227</v>
      </c>
      <c r="AZ162" s="619"/>
      <c r="BA162" s="619"/>
      <c r="BB162" s="619"/>
      <c r="BC162" s="619"/>
      <c r="BD162" s="619"/>
      <c r="BE162" s="619"/>
      <c r="BF162" s="619"/>
      <c r="BG162" s="1633"/>
      <c r="BH162" s="1633"/>
      <c r="BI162" s="1633"/>
      <c r="BJ162" s="1633"/>
      <c r="BK162" s="1633"/>
      <c r="BL162" s="1633"/>
      <c r="BM162" s="330">
        <f>SUM(BM152:BZ155)</f>
        <v>1384</v>
      </c>
      <c r="BN162" s="619"/>
      <c r="BO162" s="619"/>
      <c r="BP162" s="619"/>
      <c r="BQ162" s="619"/>
      <c r="BR162" s="619"/>
      <c r="BS162" s="619"/>
      <c r="BT162" s="619"/>
      <c r="BU162" s="1633"/>
      <c r="BV162" s="1633"/>
      <c r="BW162" s="1633"/>
      <c r="BX162" s="1633"/>
      <c r="BY162" s="1633"/>
      <c r="BZ162" s="1633"/>
      <c r="CA162" s="330">
        <f>SUM(AK162:BZ162)</f>
        <v>29017</v>
      </c>
      <c r="CB162" s="330"/>
      <c r="CC162" s="330"/>
      <c r="CD162" s="330"/>
      <c r="CE162" s="330"/>
      <c r="CF162" s="330"/>
      <c r="CG162" s="330"/>
      <c r="CH162" s="330"/>
      <c r="CI162" s="330"/>
      <c r="CJ162" s="330"/>
      <c r="CK162" s="1633"/>
      <c r="CL162" s="1633"/>
      <c r="CM162" s="1633"/>
      <c r="CN162" s="1633"/>
      <c r="CO162" s="1633"/>
      <c r="CP162" s="1633"/>
      <c r="CQ162" s="330">
        <f>SUM(CQ152:DB155)</f>
        <v>616</v>
      </c>
      <c r="CR162" s="619"/>
      <c r="CS162" s="619"/>
      <c r="CT162" s="619"/>
      <c r="CU162" s="619"/>
      <c r="CV162" s="619"/>
      <c r="CW162" s="619"/>
      <c r="CX162" s="619"/>
      <c r="CY162" s="1633"/>
      <c r="CZ162" s="1633"/>
      <c r="DA162" s="1633"/>
      <c r="DB162" s="1633"/>
      <c r="DC162" s="330">
        <f>SUM(DC152:DN155)</f>
        <v>0</v>
      </c>
      <c r="DD162" s="619"/>
      <c r="DE162" s="619"/>
      <c r="DF162" s="619"/>
      <c r="DG162" s="619"/>
      <c r="DH162" s="619"/>
      <c r="DI162" s="619"/>
      <c r="DJ162" s="619"/>
      <c r="DK162" s="1633"/>
      <c r="DL162" s="1633"/>
      <c r="DM162" s="1633"/>
      <c r="DN162" s="1633"/>
      <c r="DO162" s="330">
        <f>SUM(CQ162:DN162)</f>
        <v>616</v>
      </c>
      <c r="DP162" s="619"/>
      <c r="DQ162" s="619"/>
      <c r="DR162" s="619"/>
      <c r="DS162" s="619"/>
      <c r="DT162" s="619"/>
      <c r="DU162" s="619"/>
      <c r="DV162" s="619"/>
      <c r="DW162" s="1633"/>
      <c r="DX162" s="1633"/>
      <c r="DY162" s="1633"/>
      <c r="DZ162" s="1633"/>
      <c r="EA162" s="1633"/>
      <c r="EB162" s="1633"/>
      <c r="EC162" s="1633"/>
      <c r="ED162" s="1634"/>
    </row>
    <row r="163" spans="1:135" ht="15" customHeight="1">
      <c r="A163" s="548"/>
      <c r="B163" s="551"/>
      <c r="C163" s="551"/>
      <c r="D163" s="551"/>
      <c r="E163" s="551"/>
      <c r="F163" s="552"/>
      <c r="G163" s="245" t="s">
        <v>9</v>
      </c>
      <c r="H163" s="246"/>
      <c r="I163" s="246"/>
      <c r="J163" s="246"/>
      <c r="K163" s="246"/>
      <c r="L163" s="246"/>
      <c r="M163" s="246"/>
      <c r="N163" s="246"/>
      <c r="O163" s="246"/>
      <c r="P163" s="246"/>
      <c r="Q163" s="246"/>
      <c r="R163" s="246"/>
      <c r="S163" s="246"/>
      <c r="T163" s="246"/>
      <c r="U163" s="246"/>
      <c r="V163" s="246"/>
      <c r="W163" s="246"/>
      <c r="X163" s="246"/>
      <c r="Y163" s="246"/>
      <c r="Z163" s="246"/>
      <c r="AA163" s="513"/>
      <c r="AB163" s="919">
        <v>1</v>
      </c>
      <c r="AC163" s="897"/>
      <c r="AD163" s="918"/>
      <c r="AE163" s="896">
        <v>4</v>
      </c>
      <c r="AF163" s="897"/>
      <c r="AG163" s="918"/>
      <c r="AH163" s="896">
        <v>4</v>
      </c>
      <c r="AI163" s="897"/>
      <c r="AJ163" s="922"/>
      <c r="AK163" s="330">
        <f>AK156</f>
        <v>1061</v>
      </c>
      <c r="AL163" s="619"/>
      <c r="AM163" s="619"/>
      <c r="AN163" s="619"/>
      <c r="AO163" s="619"/>
      <c r="AP163" s="619"/>
      <c r="AQ163" s="619"/>
      <c r="AR163" s="619"/>
      <c r="AS163" s="1633"/>
      <c r="AT163" s="1633"/>
      <c r="AU163" s="1633"/>
      <c r="AV163" s="1633"/>
      <c r="AW163" s="1633"/>
      <c r="AX163" s="1633"/>
      <c r="AY163" s="330">
        <f>AY156</f>
        <v>2550</v>
      </c>
      <c r="AZ163" s="619"/>
      <c r="BA163" s="619"/>
      <c r="BB163" s="619"/>
      <c r="BC163" s="619"/>
      <c r="BD163" s="619"/>
      <c r="BE163" s="619"/>
      <c r="BF163" s="619"/>
      <c r="BG163" s="1633"/>
      <c r="BH163" s="1633"/>
      <c r="BI163" s="1633"/>
      <c r="BJ163" s="1633"/>
      <c r="BK163" s="1633"/>
      <c r="BL163" s="1633"/>
      <c r="BM163" s="330">
        <f>BM156</f>
        <v>0</v>
      </c>
      <c r="BN163" s="619"/>
      <c r="BO163" s="619"/>
      <c r="BP163" s="619"/>
      <c r="BQ163" s="619"/>
      <c r="BR163" s="619"/>
      <c r="BS163" s="619"/>
      <c r="BT163" s="619"/>
      <c r="BU163" s="1633"/>
      <c r="BV163" s="1633"/>
      <c r="BW163" s="1633"/>
      <c r="BX163" s="1633"/>
      <c r="BY163" s="1633"/>
      <c r="BZ163" s="1633"/>
      <c r="CA163" s="330">
        <f>SUM(AK163:BZ163)</f>
        <v>3611</v>
      </c>
      <c r="CB163" s="330"/>
      <c r="CC163" s="330"/>
      <c r="CD163" s="330"/>
      <c r="CE163" s="330"/>
      <c r="CF163" s="330"/>
      <c r="CG163" s="330"/>
      <c r="CH163" s="330"/>
      <c r="CI163" s="330"/>
      <c r="CJ163" s="330"/>
      <c r="CK163" s="1633"/>
      <c r="CL163" s="1633"/>
      <c r="CM163" s="1633"/>
      <c r="CN163" s="1633"/>
      <c r="CO163" s="1633"/>
      <c r="CP163" s="1633"/>
      <c r="CQ163" s="330">
        <f>CQ156</f>
        <v>407</v>
      </c>
      <c r="CR163" s="619"/>
      <c r="CS163" s="619"/>
      <c r="CT163" s="619"/>
      <c r="CU163" s="619"/>
      <c r="CV163" s="619"/>
      <c r="CW163" s="619"/>
      <c r="CX163" s="619"/>
      <c r="CY163" s="1633"/>
      <c r="CZ163" s="1633"/>
      <c r="DA163" s="1633"/>
      <c r="DB163" s="1633"/>
      <c r="DC163" s="330">
        <f>DC156</f>
        <v>0</v>
      </c>
      <c r="DD163" s="619"/>
      <c r="DE163" s="619"/>
      <c r="DF163" s="619"/>
      <c r="DG163" s="619"/>
      <c r="DH163" s="619"/>
      <c r="DI163" s="619"/>
      <c r="DJ163" s="619"/>
      <c r="DK163" s="1633"/>
      <c r="DL163" s="1633"/>
      <c r="DM163" s="1633"/>
      <c r="DN163" s="1633"/>
      <c r="DO163" s="330">
        <f>SUM(CQ163:DN163)</f>
        <v>407</v>
      </c>
      <c r="DP163" s="619"/>
      <c r="DQ163" s="619"/>
      <c r="DR163" s="619"/>
      <c r="DS163" s="619"/>
      <c r="DT163" s="619"/>
      <c r="DU163" s="619"/>
      <c r="DV163" s="619"/>
      <c r="DW163" s="1633"/>
      <c r="DX163" s="1633"/>
      <c r="DY163" s="1633"/>
      <c r="DZ163" s="1633"/>
      <c r="EA163" s="1633"/>
      <c r="EB163" s="1633"/>
      <c r="EC163" s="1633"/>
      <c r="ED163" s="1634"/>
    </row>
    <row r="164" spans="1:135" ht="15" customHeight="1" thickBot="1">
      <c r="A164" s="436"/>
      <c r="B164" s="437"/>
      <c r="C164" s="437"/>
      <c r="D164" s="437"/>
      <c r="E164" s="437"/>
      <c r="F164" s="438"/>
      <c r="G164" s="245" t="s">
        <v>10</v>
      </c>
      <c r="H164" s="246"/>
      <c r="I164" s="246"/>
      <c r="J164" s="246"/>
      <c r="K164" s="246"/>
      <c r="L164" s="246"/>
      <c r="M164" s="246"/>
      <c r="N164" s="246"/>
      <c r="O164" s="246"/>
      <c r="P164" s="246"/>
      <c r="Q164" s="246"/>
      <c r="R164" s="246"/>
      <c r="S164" s="246"/>
      <c r="T164" s="246"/>
      <c r="U164" s="246"/>
      <c r="V164" s="246"/>
      <c r="W164" s="246"/>
      <c r="X164" s="246"/>
      <c r="Y164" s="246"/>
      <c r="Z164" s="246"/>
      <c r="AA164" s="513"/>
      <c r="AB164" s="923">
        <v>1</v>
      </c>
      <c r="AC164" s="924"/>
      <c r="AD164" s="925"/>
      <c r="AE164" s="926">
        <v>5</v>
      </c>
      <c r="AF164" s="924"/>
      <c r="AG164" s="925"/>
      <c r="AH164" s="926">
        <v>4</v>
      </c>
      <c r="AI164" s="924"/>
      <c r="AJ164" s="927"/>
      <c r="AK164" s="321">
        <f>AK157</f>
        <v>9884</v>
      </c>
      <c r="AL164" s="626"/>
      <c r="AM164" s="626"/>
      <c r="AN164" s="626"/>
      <c r="AO164" s="626"/>
      <c r="AP164" s="626"/>
      <c r="AQ164" s="626"/>
      <c r="AR164" s="626"/>
      <c r="AS164" s="1635"/>
      <c r="AT164" s="1635"/>
      <c r="AU164" s="1635"/>
      <c r="AV164" s="1635"/>
      <c r="AW164" s="1635"/>
      <c r="AX164" s="1635"/>
      <c r="AY164" s="321">
        <f>AY157</f>
        <v>250</v>
      </c>
      <c r="AZ164" s="626"/>
      <c r="BA164" s="626"/>
      <c r="BB164" s="626"/>
      <c r="BC164" s="626"/>
      <c r="BD164" s="626"/>
      <c r="BE164" s="626"/>
      <c r="BF164" s="626"/>
      <c r="BG164" s="1635"/>
      <c r="BH164" s="1635"/>
      <c r="BI164" s="1635"/>
      <c r="BJ164" s="1635"/>
      <c r="BK164" s="1635"/>
      <c r="BL164" s="1635"/>
      <c r="BM164" s="321">
        <f>BM157</f>
        <v>0</v>
      </c>
      <c r="BN164" s="626"/>
      <c r="BO164" s="626"/>
      <c r="BP164" s="626"/>
      <c r="BQ164" s="626"/>
      <c r="BR164" s="626"/>
      <c r="BS164" s="626"/>
      <c r="BT164" s="626"/>
      <c r="BU164" s="1635"/>
      <c r="BV164" s="1635"/>
      <c r="BW164" s="1635"/>
      <c r="BX164" s="1635"/>
      <c r="BY164" s="1635"/>
      <c r="BZ164" s="1635"/>
      <c r="CA164" s="321">
        <f>SUM(AK164:BZ164)</f>
        <v>10134</v>
      </c>
      <c r="CB164" s="321"/>
      <c r="CC164" s="321"/>
      <c r="CD164" s="321"/>
      <c r="CE164" s="321"/>
      <c r="CF164" s="321"/>
      <c r="CG164" s="321"/>
      <c r="CH164" s="321"/>
      <c r="CI164" s="321"/>
      <c r="CJ164" s="321"/>
      <c r="CK164" s="1635"/>
      <c r="CL164" s="1635"/>
      <c r="CM164" s="1635"/>
      <c r="CN164" s="1635"/>
      <c r="CO164" s="1635"/>
      <c r="CP164" s="1635"/>
      <c r="CQ164" s="321">
        <f>CQ157</f>
        <v>430</v>
      </c>
      <c r="CR164" s="626"/>
      <c r="CS164" s="626"/>
      <c r="CT164" s="626"/>
      <c r="CU164" s="626"/>
      <c r="CV164" s="626"/>
      <c r="CW164" s="626"/>
      <c r="CX164" s="626"/>
      <c r="CY164" s="1635"/>
      <c r="CZ164" s="1635"/>
      <c r="DA164" s="1635"/>
      <c r="DB164" s="1635"/>
      <c r="DC164" s="321">
        <f>DC157</f>
        <v>0</v>
      </c>
      <c r="DD164" s="626"/>
      <c r="DE164" s="626"/>
      <c r="DF164" s="626"/>
      <c r="DG164" s="626"/>
      <c r="DH164" s="626"/>
      <c r="DI164" s="626"/>
      <c r="DJ164" s="626"/>
      <c r="DK164" s="1635"/>
      <c r="DL164" s="1635"/>
      <c r="DM164" s="1635"/>
      <c r="DN164" s="1635"/>
      <c r="DO164" s="321">
        <f>SUM(CQ164:DN164)</f>
        <v>430</v>
      </c>
      <c r="DP164" s="626"/>
      <c r="DQ164" s="626"/>
      <c r="DR164" s="626"/>
      <c r="DS164" s="626"/>
      <c r="DT164" s="626"/>
      <c r="DU164" s="626"/>
      <c r="DV164" s="626"/>
      <c r="DW164" s="1635"/>
      <c r="DX164" s="1635"/>
      <c r="DY164" s="1635"/>
      <c r="DZ164" s="1635"/>
      <c r="EA164" s="1635"/>
      <c r="EB164" s="1635"/>
      <c r="EC164" s="1635"/>
      <c r="ED164" s="1636"/>
    </row>
    <row r="165" spans="1:135" ht="12.75" customHeight="1" thickBot="1">
      <c r="M165" s="16"/>
      <c r="R165" s="16"/>
      <c r="U165" s="17"/>
      <c r="V165" s="17"/>
      <c r="W165" s="17"/>
      <c r="CI165" s="149"/>
      <c r="CJ165" s="149"/>
      <c r="DA165" s="16"/>
      <c r="DF165" s="16"/>
    </row>
    <row r="166" spans="1:135" ht="15" customHeight="1">
      <c r="A166" s="433" t="s">
        <v>14</v>
      </c>
      <c r="B166" s="1535"/>
      <c r="C166" s="1535"/>
      <c r="D166" s="434" t="s">
        <v>15</v>
      </c>
      <c r="E166" s="434"/>
      <c r="F166" s="435"/>
      <c r="G166" s="245" t="s">
        <v>858</v>
      </c>
      <c r="H166" s="246"/>
      <c r="I166" s="246"/>
      <c r="J166" s="246"/>
      <c r="K166" s="246"/>
      <c r="L166" s="246"/>
      <c r="M166" s="246"/>
      <c r="N166" s="246"/>
      <c r="O166" s="246"/>
      <c r="P166" s="246"/>
      <c r="Q166" s="246"/>
      <c r="R166" s="246"/>
      <c r="S166" s="246"/>
      <c r="T166" s="246"/>
      <c r="U166" s="246"/>
      <c r="V166" s="246"/>
      <c r="W166" s="246"/>
      <c r="X166" s="246"/>
      <c r="Y166" s="246"/>
      <c r="Z166" s="246"/>
      <c r="AA166" s="513"/>
      <c r="AB166" s="921">
        <v>1</v>
      </c>
      <c r="AC166" s="903"/>
      <c r="AD166" s="904"/>
      <c r="AE166" s="902">
        <v>6</v>
      </c>
      <c r="AF166" s="903"/>
      <c r="AG166" s="904"/>
      <c r="AH166" s="902">
        <v>4</v>
      </c>
      <c r="AI166" s="903"/>
      <c r="AJ166" s="903"/>
      <c r="AK166" s="1447">
        <v>53663</v>
      </c>
      <c r="AL166" s="605"/>
      <c r="AM166" s="605"/>
      <c r="AN166" s="605"/>
      <c r="AO166" s="605"/>
      <c r="AP166" s="605"/>
      <c r="AQ166" s="605"/>
      <c r="AR166" s="605"/>
      <c r="AS166" s="1629"/>
      <c r="AT166" s="1629"/>
      <c r="AU166" s="1629"/>
      <c r="AV166" s="1629"/>
      <c r="AW166" s="1629"/>
      <c r="AX166" s="1629"/>
      <c r="AY166" s="1447">
        <v>12602</v>
      </c>
      <c r="AZ166" s="605"/>
      <c r="BA166" s="605"/>
      <c r="BB166" s="605"/>
      <c r="BC166" s="605"/>
      <c r="BD166" s="605"/>
      <c r="BE166" s="605"/>
      <c r="BF166" s="605"/>
      <c r="BG166" s="1604"/>
      <c r="BH166" s="1604"/>
      <c r="BI166" s="1604"/>
      <c r="BJ166" s="1604"/>
      <c r="BK166" s="1604"/>
      <c r="BL166" s="1604"/>
      <c r="BM166" s="1447">
        <v>2351</v>
      </c>
      <c r="BN166" s="605"/>
      <c r="BO166" s="605"/>
      <c r="BP166" s="605"/>
      <c r="BQ166" s="605"/>
      <c r="BR166" s="605"/>
      <c r="BS166" s="605"/>
      <c r="BT166" s="605"/>
      <c r="BU166" s="1629"/>
      <c r="BV166" s="1629"/>
      <c r="BW166" s="1629"/>
      <c r="BX166" s="1629"/>
      <c r="BY166" s="1629"/>
      <c r="BZ166" s="1629"/>
      <c r="CA166" s="347">
        <f>SUM(AK166:BZ166)</f>
        <v>68616</v>
      </c>
      <c r="CB166" s="347"/>
      <c r="CC166" s="347"/>
      <c r="CD166" s="347"/>
      <c r="CE166" s="347"/>
      <c r="CF166" s="347"/>
      <c r="CG166" s="347"/>
      <c r="CH166" s="347"/>
      <c r="CI166" s="347"/>
      <c r="CJ166" s="347"/>
      <c r="CK166" s="1629"/>
      <c r="CL166" s="1629"/>
      <c r="CM166" s="1629"/>
      <c r="CN166" s="1629"/>
      <c r="CO166" s="1629"/>
      <c r="CP166" s="1629"/>
      <c r="CQ166" s="1504">
        <v>680</v>
      </c>
      <c r="CR166" s="605"/>
      <c r="CS166" s="605"/>
      <c r="CT166" s="605"/>
      <c r="CU166" s="605"/>
      <c r="CV166" s="605"/>
      <c r="CW166" s="605"/>
      <c r="CX166" s="605"/>
      <c r="CY166" s="1629"/>
      <c r="CZ166" s="1629"/>
      <c r="DA166" s="1629"/>
      <c r="DB166" s="1629"/>
      <c r="DC166" s="1447"/>
      <c r="DD166" s="605"/>
      <c r="DE166" s="605"/>
      <c r="DF166" s="605"/>
      <c r="DG166" s="605"/>
      <c r="DH166" s="605"/>
      <c r="DI166" s="605"/>
      <c r="DJ166" s="605"/>
      <c r="DK166" s="1629"/>
      <c r="DL166" s="1629"/>
      <c r="DM166" s="1629"/>
      <c r="DN166" s="1629"/>
      <c r="DO166" s="347">
        <f>SUM(CQ166:DN166)</f>
        <v>680</v>
      </c>
      <c r="DP166" s="605"/>
      <c r="DQ166" s="605"/>
      <c r="DR166" s="605"/>
      <c r="DS166" s="605"/>
      <c r="DT166" s="605"/>
      <c r="DU166" s="605"/>
      <c r="DV166" s="605"/>
      <c r="DW166" s="1629"/>
      <c r="DX166" s="1629"/>
      <c r="DY166" s="1629"/>
      <c r="DZ166" s="1629"/>
      <c r="EA166" s="1629"/>
      <c r="EB166" s="1629"/>
      <c r="EC166" s="1629"/>
      <c r="ED166" s="1637"/>
    </row>
    <row r="167" spans="1:135" ht="15" customHeight="1">
      <c r="A167" s="548"/>
      <c r="B167" s="1549"/>
      <c r="C167" s="1549"/>
      <c r="D167" s="551"/>
      <c r="E167" s="551"/>
      <c r="F167" s="552"/>
      <c r="G167" s="505" t="s">
        <v>317</v>
      </c>
      <c r="H167" s="506"/>
      <c r="I167" s="506"/>
      <c r="J167" s="506"/>
      <c r="K167" s="506"/>
      <c r="L167" s="506"/>
      <c r="M167" s="506"/>
      <c r="N167" s="506"/>
      <c r="O167" s="506"/>
      <c r="P167" s="506"/>
      <c r="Q167" s="506"/>
      <c r="R167" s="506"/>
      <c r="S167" s="506"/>
      <c r="T167" s="506"/>
      <c r="U167" s="506"/>
      <c r="V167" s="506"/>
      <c r="W167" s="506"/>
      <c r="X167" s="506"/>
      <c r="Y167" s="506"/>
      <c r="Z167" s="506"/>
      <c r="AA167" s="507"/>
      <c r="AB167" s="919">
        <v>1</v>
      </c>
      <c r="AC167" s="897"/>
      <c r="AD167" s="918"/>
      <c r="AE167" s="896">
        <v>7</v>
      </c>
      <c r="AF167" s="897"/>
      <c r="AG167" s="918"/>
      <c r="AH167" s="896">
        <v>4</v>
      </c>
      <c r="AI167" s="897"/>
      <c r="AJ167" s="897"/>
      <c r="AK167" s="1448">
        <v>708</v>
      </c>
      <c r="AL167" s="619"/>
      <c r="AM167" s="619"/>
      <c r="AN167" s="619"/>
      <c r="AO167" s="619"/>
      <c r="AP167" s="619"/>
      <c r="AQ167" s="619"/>
      <c r="AR167" s="619"/>
      <c r="AS167" s="1633"/>
      <c r="AT167" s="1633"/>
      <c r="AU167" s="1633"/>
      <c r="AV167" s="1633"/>
      <c r="AW167" s="1633"/>
      <c r="AX167" s="1633"/>
      <c r="AY167" s="1448">
        <v>1699</v>
      </c>
      <c r="AZ167" s="619"/>
      <c r="BA167" s="619"/>
      <c r="BB167" s="619"/>
      <c r="BC167" s="619"/>
      <c r="BD167" s="619"/>
      <c r="BE167" s="619"/>
      <c r="BF167" s="619"/>
      <c r="BG167" s="1602"/>
      <c r="BH167" s="1602"/>
      <c r="BI167" s="1602"/>
      <c r="BJ167" s="1602"/>
      <c r="BK167" s="1602"/>
      <c r="BL167" s="1602"/>
      <c r="BM167" s="1448"/>
      <c r="BN167" s="619"/>
      <c r="BO167" s="619"/>
      <c r="BP167" s="619"/>
      <c r="BQ167" s="619"/>
      <c r="BR167" s="619"/>
      <c r="BS167" s="619"/>
      <c r="BT167" s="619"/>
      <c r="BU167" s="1633"/>
      <c r="BV167" s="1633"/>
      <c r="BW167" s="1633"/>
      <c r="BX167" s="1633"/>
      <c r="BY167" s="1633"/>
      <c r="BZ167" s="1633"/>
      <c r="CA167" s="330">
        <f>SUM(AK167:BZ167)</f>
        <v>2407</v>
      </c>
      <c r="CB167" s="330"/>
      <c r="CC167" s="330"/>
      <c r="CD167" s="330"/>
      <c r="CE167" s="330"/>
      <c r="CF167" s="330"/>
      <c r="CG167" s="330"/>
      <c r="CH167" s="330"/>
      <c r="CI167" s="330"/>
      <c r="CJ167" s="330"/>
      <c r="CK167" s="1633"/>
      <c r="CL167" s="1633"/>
      <c r="CM167" s="1633"/>
      <c r="CN167" s="1633"/>
      <c r="CO167" s="1633"/>
      <c r="CP167" s="1633"/>
      <c r="CQ167" s="1511">
        <v>272</v>
      </c>
      <c r="CR167" s="619"/>
      <c r="CS167" s="619"/>
      <c r="CT167" s="619"/>
      <c r="CU167" s="619"/>
      <c r="CV167" s="619"/>
      <c r="CW167" s="619"/>
      <c r="CX167" s="619"/>
      <c r="CY167" s="1633"/>
      <c r="CZ167" s="1633"/>
      <c r="DA167" s="1633"/>
      <c r="DB167" s="1633"/>
      <c r="DC167" s="1448"/>
      <c r="DD167" s="619"/>
      <c r="DE167" s="619"/>
      <c r="DF167" s="619"/>
      <c r="DG167" s="619"/>
      <c r="DH167" s="619"/>
      <c r="DI167" s="619"/>
      <c r="DJ167" s="619"/>
      <c r="DK167" s="1633"/>
      <c r="DL167" s="1633"/>
      <c r="DM167" s="1633"/>
      <c r="DN167" s="1633"/>
      <c r="DO167" s="330">
        <f>SUM(CQ167:DN167)</f>
        <v>272</v>
      </c>
      <c r="DP167" s="619"/>
      <c r="DQ167" s="619"/>
      <c r="DR167" s="619"/>
      <c r="DS167" s="619"/>
      <c r="DT167" s="619"/>
      <c r="DU167" s="619"/>
      <c r="DV167" s="619"/>
      <c r="DW167" s="1633"/>
      <c r="DX167" s="1633"/>
      <c r="DY167" s="1633"/>
      <c r="DZ167" s="1633"/>
      <c r="EA167" s="1633"/>
      <c r="EB167" s="1633"/>
      <c r="EC167" s="1633"/>
      <c r="ED167" s="1634"/>
    </row>
    <row r="168" spans="1:135" ht="15" customHeight="1">
      <c r="A168" s="1537"/>
      <c r="B168" s="1549"/>
      <c r="C168" s="1549"/>
      <c r="D168" s="551"/>
      <c r="E168" s="551"/>
      <c r="F168" s="552"/>
      <c r="G168" s="731" t="s">
        <v>333</v>
      </c>
      <c r="H168" s="732"/>
      <c r="I168" s="732"/>
      <c r="J168" s="732"/>
      <c r="K168" s="732"/>
      <c r="L168" s="732"/>
      <c r="M168" s="732"/>
      <c r="N168" s="732"/>
      <c r="O168" s="732"/>
      <c r="P168" s="732"/>
      <c r="Q168" s="732"/>
      <c r="R168" s="732"/>
      <c r="S168" s="732"/>
      <c r="T168" s="732"/>
      <c r="U168" s="732"/>
      <c r="V168" s="732"/>
      <c r="W168" s="732"/>
      <c r="X168" s="732"/>
      <c r="Y168" s="732"/>
      <c r="Z168" s="732"/>
      <c r="AA168" s="732"/>
      <c r="AB168" s="919">
        <v>1</v>
      </c>
      <c r="AC168" s="897"/>
      <c r="AD168" s="918"/>
      <c r="AE168" s="896">
        <v>8</v>
      </c>
      <c r="AF168" s="897"/>
      <c r="AG168" s="918"/>
      <c r="AH168" s="896">
        <v>4</v>
      </c>
      <c r="AI168" s="897"/>
      <c r="AJ168" s="897"/>
      <c r="AK168" s="1448">
        <v>6590</v>
      </c>
      <c r="AL168" s="619"/>
      <c r="AM168" s="619"/>
      <c r="AN168" s="619"/>
      <c r="AO168" s="619"/>
      <c r="AP168" s="619"/>
      <c r="AQ168" s="619"/>
      <c r="AR168" s="619"/>
      <c r="AS168" s="1633"/>
      <c r="AT168" s="1633"/>
      <c r="AU168" s="1633"/>
      <c r="AV168" s="1633"/>
      <c r="AW168" s="1633"/>
      <c r="AX168" s="1633"/>
      <c r="AY168" s="1448">
        <v>166</v>
      </c>
      <c r="AZ168" s="619"/>
      <c r="BA168" s="619"/>
      <c r="BB168" s="619"/>
      <c r="BC168" s="619"/>
      <c r="BD168" s="619"/>
      <c r="BE168" s="619"/>
      <c r="BF168" s="619"/>
      <c r="BG168" s="1602"/>
      <c r="BH168" s="1602"/>
      <c r="BI168" s="1602"/>
      <c r="BJ168" s="1602"/>
      <c r="BK168" s="1602"/>
      <c r="BL168" s="1602"/>
      <c r="BM168" s="1448"/>
      <c r="BN168" s="619"/>
      <c r="BO168" s="619"/>
      <c r="BP168" s="619"/>
      <c r="BQ168" s="619"/>
      <c r="BR168" s="619"/>
      <c r="BS168" s="619"/>
      <c r="BT168" s="619"/>
      <c r="BU168" s="1633"/>
      <c r="BV168" s="1633"/>
      <c r="BW168" s="1633"/>
      <c r="BX168" s="1633"/>
      <c r="BY168" s="1633"/>
      <c r="BZ168" s="1633"/>
      <c r="CA168" s="330">
        <f>SUM(AK168:BZ168)</f>
        <v>6756</v>
      </c>
      <c r="CB168" s="330"/>
      <c r="CC168" s="330"/>
      <c r="CD168" s="330"/>
      <c r="CE168" s="330"/>
      <c r="CF168" s="330"/>
      <c r="CG168" s="330"/>
      <c r="CH168" s="330"/>
      <c r="CI168" s="330"/>
      <c r="CJ168" s="330"/>
      <c r="CK168" s="1633"/>
      <c r="CL168" s="1633"/>
      <c r="CM168" s="1633"/>
      <c r="CN168" s="1633"/>
      <c r="CO168" s="1633"/>
      <c r="CP168" s="1633"/>
      <c r="CQ168" s="1511">
        <v>287</v>
      </c>
      <c r="CR168" s="619"/>
      <c r="CS168" s="619"/>
      <c r="CT168" s="619"/>
      <c r="CU168" s="619"/>
      <c r="CV168" s="619"/>
      <c r="CW168" s="619"/>
      <c r="CX168" s="619"/>
      <c r="CY168" s="1633"/>
      <c r="CZ168" s="1633"/>
      <c r="DA168" s="1633"/>
      <c r="DB168" s="1633"/>
      <c r="DC168" s="1448"/>
      <c r="DD168" s="619"/>
      <c r="DE168" s="619"/>
      <c r="DF168" s="619"/>
      <c r="DG168" s="619"/>
      <c r="DH168" s="619"/>
      <c r="DI168" s="619"/>
      <c r="DJ168" s="619"/>
      <c r="DK168" s="1633"/>
      <c r="DL168" s="1633"/>
      <c r="DM168" s="1633"/>
      <c r="DN168" s="1633"/>
      <c r="DO168" s="330">
        <f>SUM(CQ168:DN168)</f>
        <v>287</v>
      </c>
      <c r="DP168" s="619"/>
      <c r="DQ168" s="619"/>
      <c r="DR168" s="619"/>
      <c r="DS168" s="619"/>
      <c r="DT168" s="619"/>
      <c r="DU168" s="619"/>
      <c r="DV168" s="619"/>
      <c r="DW168" s="1633"/>
      <c r="DX168" s="1633"/>
      <c r="DY168" s="1633"/>
      <c r="DZ168" s="1633"/>
      <c r="EA168" s="1633"/>
      <c r="EB168" s="1633"/>
      <c r="EC168" s="1633"/>
      <c r="ED168" s="1634"/>
    </row>
    <row r="169" spans="1:135" ht="15" customHeight="1" thickBot="1">
      <c r="A169" s="436"/>
      <c r="B169" s="1541"/>
      <c r="C169" s="1541"/>
      <c r="D169" s="437"/>
      <c r="E169" s="437"/>
      <c r="F169" s="438"/>
      <c r="G169" s="245" t="s">
        <v>378</v>
      </c>
      <c r="H169" s="1477"/>
      <c r="I169" s="1477"/>
      <c r="J169" s="1477"/>
      <c r="K169" s="1477"/>
      <c r="L169" s="1477"/>
      <c r="M169" s="1477"/>
      <c r="N169" s="1477"/>
      <c r="O169" s="1477"/>
      <c r="P169" s="1477"/>
      <c r="Q169" s="1477"/>
      <c r="R169" s="1477"/>
      <c r="S169" s="1477"/>
      <c r="T169" s="1477"/>
      <c r="U169" s="1477"/>
      <c r="V169" s="1477"/>
      <c r="W169" s="1477"/>
      <c r="X169" s="1477"/>
      <c r="Y169" s="1477"/>
      <c r="Z169" s="1477"/>
      <c r="AA169" s="1543"/>
      <c r="AB169" s="923">
        <v>1</v>
      </c>
      <c r="AC169" s="924"/>
      <c r="AD169" s="925"/>
      <c r="AE169" s="926">
        <v>9</v>
      </c>
      <c r="AF169" s="924"/>
      <c r="AG169" s="925"/>
      <c r="AH169" s="926">
        <v>4</v>
      </c>
      <c r="AI169" s="924"/>
      <c r="AJ169" s="924"/>
      <c r="AK169" s="321">
        <f>SUM(AK166:AX168)</f>
        <v>60961</v>
      </c>
      <c r="AL169" s="626"/>
      <c r="AM169" s="626"/>
      <c r="AN169" s="626"/>
      <c r="AO169" s="626"/>
      <c r="AP169" s="626"/>
      <c r="AQ169" s="626"/>
      <c r="AR169" s="626"/>
      <c r="AS169" s="1635"/>
      <c r="AT169" s="1635"/>
      <c r="AU169" s="1635"/>
      <c r="AV169" s="1635"/>
      <c r="AW169" s="1635"/>
      <c r="AX169" s="1635"/>
      <c r="AY169" s="321">
        <f>SUM(AY166:BL168)</f>
        <v>14467</v>
      </c>
      <c r="AZ169" s="626"/>
      <c r="BA169" s="626"/>
      <c r="BB169" s="626"/>
      <c r="BC169" s="626"/>
      <c r="BD169" s="626"/>
      <c r="BE169" s="626"/>
      <c r="BF169" s="626"/>
      <c r="BG169" s="1635"/>
      <c r="BH169" s="1635"/>
      <c r="BI169" s="1635"/>
      <c r="BJ169" s="1635"/>
      <c r="BK169" s="1635"/>
      <c r="BL169" s="1635"/>
      <c r="BM169" s="321">
        <f>SUM(BM166:BZ168)</f>
        <v>2351</v>
      </c>
      <c r="BN169" s="626"/>
      <c r="BO169" s="626"/>
      <c r="BP169" s="626"/>
      <c r="BQ169" s="626"/>
      <c r="BR169" s="626"/>
      <c r="BS169" s="626"/>
      <c r="BT169" s="626"/>
      <c r="BU169" s="1635"/>
      <c r="BV169" s="1635"/>
      <c r="BW169" s="1635"/>
      <c r="BX169" s="1635"/>
      <c r="BY169" s="1635"/>
      <c r="BZ169" s="1635"/>
      <c r="CA169" s="321">
        <f>SUM(AK169:BZ169)</f>
        <v>77779</v>
      </c>
      <c r="CB169" s="321"/>
      <c r="CC169" s="321"/>
      <c r="CD169" s="321"/>
      <c r="CE169" s="321"/>
      <c r="CF169" s="321"/>
      <c r="CG169" s="321"/>
      <c r="CH169" s="321"/>
      <c r="CI169" s="321"/>
      <c r="CJ169" s="321"/>
      <c r="CK169" s="1635"/>
      <c r="CL169" s="1635"/>
      <c r="CM169" s="1635"/>
      <c r="CN169" s="1635"/>
      <c r="CO169" s="1635"/>
      <c r="CP169" s="1635"/>
      <c r="CQ169" s="321">
        <f>SUM(CQ166:DB168)</f>
        <v>1239</v>
      </c>
      <c r="CR169" s="626"/>
      <c r="CS169" s="626"/>
      <c r="CT169" s="626"/>
      <c r="CU169" s="626"/>
      <c r="CV169" s="626"/>
      <c r="CW169" s="626"/>
      <c r="CX169" s="626"/>
      <c r="CY169" s="1635"/>
      <c r="CZ169" s="1635"/>
      <c r="DA169" s="1635"/>
      <c r="DB169" s="1635"/>
      <c r="DC169" s="321">
        <f>SUM(DC166:DN168)</f>
        <v>0</v>
      </c>
      <c r="DD169" s="626"/>
      <c r="DE169" s="626"/>
      <c r="DF169" s="626"/>
      <c r="DG169" s="626"/>
      <c r="DH169" s="626"/>
      <c r="DI169" s="626"/>
      <c r="DJ169" s="626"/>
      <c r="DK169" s="1635"/>
      <c r="DL169" s="1635"/>
      <c r="DM169" s="1635"/>
      <c r="DN169" s="1635"/>
      <c r="DO169" s="321">
        <f>SUM(CQ169:DN169)</f>
        <v>1239</v>
      </c>
      <c r="DP169" s="626"/>
      <c r="DQ169" s="626"/>
      <c r="DR169" s="626"/>
      <c r="DS169" s="626"/>
      <c r="DT169" s="626"/>
      <c r="DU169" s="626"/>
      <c r="DV169" s="626"/>
      <c r="DW169" s="1635"/>
      <c r="DX169" s="1635"/>
      <c r="DY169" s="1635"/>
      <c r="DZ169" s="1635"/>
      <c r="EA169" s="1635"/>
      <c r="EB169" s="1635"/>
      <c r="EC169" s="1635"/>
      <c r="ED169" s="1636"/>
    </row>
    <row r="170" spans="1:135" s="17" customFormat="1" ht="15" customHeight="1">
      <c r="A170" s="36"/>
      <c r="B170" s="1544"/>
      <c r="C170" s="1544"/>
      <c r="D170" s="36"/>
      <c r="E170" s="36"/>
      <c r="F170" s="36"/>
      <c r="G170" s="137"/>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05"/>
      <c r="AC170" s="105"/>
      <c r="AD170" s="105"/>
      <c r="AE170" s="105"/>
      <c r="AF170" s="148"/>
      <c r="AG170" s="148"/>
      <c r="AH170" s="148"/>
      <c r="AI170" s="148"/>
      <c r="AJ170" s="148"/>
      <c r="AK170" s="143"/>
      <c r="AL170" s="144"/>
      <c r="AM170" s="144"/>
      <c r="AN170" s="144"/>
      <c r="AO170" s="144"/>
      <c r="AP170" s="144"/>
      <c r="AQ170" s="144"/>
      <c r="AR170" s="144"/>
      <c r="AS170" s="92"/>
      <c r="AT170" s="92"/>
      <c r="AU170" s="92"/>
      <c r="AV170" s="92"/>
      <c r="AW170" s="92"/>
      <c r="AX170" s="92"/>
      <c r="AY170" s="143"/>
      <c r="AZ170" s="144"/>
      <c r="BA170" s="144"/>
      <c r="BB170" s="144"/>
      <c r="BC170" s="144"/>
      <c r="BD170" s="144"/>
      <c r="BE170" s="144"/>
      <c r="BF170" s="144"/>
      <c r="BG170" s="92"/>
      <c r="BH170" s="92"/>
      <c r="BI170" s="92"/>
      <c r="BJ170" s="92"/>
      <c r="BK170" s="92"/>
      <c r="BL170" s="92"/>
      <c r="BM170" s="143"/>
      <c r="BN170" s="144"/>
      <c r="BO170" s="144"/>
      <c r="BP170" s="144"/>
      <c r="BQ170" s="144"/>
      <c r="BR170" s="144"/>
      <c r="BS170" s="144"/>
      <c r="BT170" s="144"/>
      <c r="BU170" s="92"/>
      <c r="BV170" s="92"/>
      <c r="BW170" s="92"/>
      <c r="BX170" s="92"/>
      <c r="BY170" s="92"/>
      <c r="BZ170" s="92"/>
      <c r="CA170" s="143"/>
      <c r="CB170" s="143"/>
      <c r="CC170" s="143"/>
      <c r="CD170" s="143"/>
      <c r="CE170" s="143"/>
      <c r="CF170" s="143"/>
      <c r="CG170" s="143"/>
      <c r="CH170" s="143"/>
      <c r="CI170" s="143"/>
      <c r="CJ170" s="143"/>
      <c r="CK170" s="92"/>
      <c r="CL170" s="92"/>
      <c r="CM170" s="92"/>
      <c r="CN170" s="92"/>
      <c r="CO170" s="92"/>
      <c r="CP170" s="92"/>
      <c r="CQ170" s="143"/>
      <c r="CR170" s="144"/>
      <c r="CS170" s="144"/>
      <c r="CT170" s="144"/>
      <c r="CU170" s="144"/>
      <c r="CV170" s="144"/>
      <c r="CW170" s="144"/>
      <c r="CX170" s="144"/>
      <c r="CY170" s="92"/>
      <c r="CZ170" s="92"/>
      <c r="DA170" s="92"/>
      <c r="DB170" s="92"/>
      <c r="DC170" s="143"/>
      <c r="DD170" s="144"/>
      <c r="DE170" s="144"/>
      <c r="DF170" s="144"/>
      <c r="DG170" s="144"/>
      <c r="DH170" s="144"/>
      <c r="DI170" s="144"/>
      <c r="DJ170" s="144"/>
      <c r="DK170" s="92"/>
      <c r="DL170" s="92"/>
      <c r="DM170" s="92"/>
      <c r="DN170" s="92"/>
      <c r="DO170" s="143"/>
      <c r="DP170" s="144"/>
      <c r="DQ170" s="144"/>
      <c r="DR170" s="144"/>
      <c r="DS170" s="144"/>
      <c r="DT170" s="144"/>
      <c r="DU170" s="144"/>
      <c r="DV170" s="144"/>
      <c r="DW170" s="92"/>
      <c r="DX170" s="92"/>
      <c r="DY170" s="92"/>
      <c r="DZ170" s="92"/>
      <c r="EA170" s="92"/>
      <c r="EB170" s="92"/>
      <c r="EC170" s="92"/>
      <c r="ED170" s="92"/>
    </row>
    <row r="171" spans="1:135" ht="12.75" customHeight="1">
      <c r="A171" s="915"/>
      <c r="B171" s="915"/>
      <c r="C171" s="915"/>
      <c r="D171" s="915"/>
      <c r="E171" s="915"/>
      <c r="F171" s="915"/>
      <c r="G171" s="916"/>
      <c r="H171" s="917" t="s">
        <v>62</v>
      </c>
      <c r="I171" s="933"/>
      <c r="J171" s="933"/>
      <c r="K171" s="933"/>
      <c r="L171" s="933"/>
      <c r="M171" s="933"/>
      <c r="N171" s="933"/>
      <c r="O171" s="933"/>
      <c r="P171" s="933"/>
      <c r="Q171" s="933"/>
      <c r="R171" s="933"/>
      <c r="S171" s="933"/>
      <c r="T171" s="933"/>
      <c r="U171" s="933"/>
      <c r="V171" s="933"/>
      <c r="W171" s="933"/>
      <c r="X171" s="933"/>
      <c r="Y171" s="934"/>
      <c r="Z171" s="909" t="s">
        <v>517</v>
      </c>
      <c r="AA171" s="949"/>
      <c r="AB171" s="949"/>
      <c r="AC171" s="949"/>
      <c r="AD171" s="949"/>
      <c r="AE171" s="950"/>
      <c r="AF171" s="739" t="str">
        <f>"第57表　課税標準額段階別"&amp; LEFT(表00!AA1,6) &amp; "分所得割額等に関する調（つづき）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f>
        <v>第57表　課税標準額段階別平成29年度分所得割額等に関する調（つづき）
第11表関係　(4)算出税額に関する調
土地等に係る事業所得等並びに長期譲渡所得,短期譲渡所得,一般株式等に係る
譲渡所得等,上場株式等に係る譲渡所得等，上場株式等に係る配当所得等及び
先物取引に係る雑所得等について分離課税をした者に係る分</v>
      </c>
      <c r="AG171" s="739"/>
      <c r="AH171" s="739"/>
      <c r="AI171" s="739"/>
      <c r="AJ171" s="739"/>
      <c r="AK171" s="739"/>
      <c r="AL171" s="739"/>
      <c r="AM171" s="739"/>
      <c r="AN171" s="739"/>
      <c r="AO171" s="739"/>
      <c r="AP171" s="739"/>
      <c r="AQ171" s="739"/>
      <c r="AR171" s="739"/>
      <c r="AS171" s="739"/>
      <c r="AT171" s="739"/>
      <c r="AU171" s="739"/>
      <c r="AV171" s="739"/>
      <c r="AW171" s="739"/>
      <c r="AX171" s="739"/>
      <c r="AY171" s="739"/>
      <c r="AZ171" s="739"/>
      <c r="BA171" s="739"/>
      <c r="BB171" s="739"/>
      <c r="BC171" s="739"/>
      <c r="BD171" s="739"/>
      <c r="BE171" s="739"/>
      <c r="BF171" s="739"/>
      <c r="BG171" s="739"/>
      <c r="BH171" s="739"/>
      <c r="BI171" s="739"/>
      <c r="BJ171" s="739"/>
      <c r="BK171" s="739"/>
      <c r="BL171" s="739"/>
      <c r="BM171" s="739"/>
      <c r="BN171" s="739"/>
      <c r="BO171" s="739"/>
      <c r="BP171" s="739"/>
      <c r="BQ171" s="739"/>
      <c r="BR171" s="739"/>
      <c r="BS171" s="739"/>
      <c r="BT171" s="739"/>
      <c r="BU171" s="739"/>
      <c r="BV171" s="739"/>
      <c r="BW171" s="739"/>
      <c r="BX171" s="739"/>
      <c r="BY171" s="739"/>
      <c r="BZ171" s="739"/>
      <c r="CA171" s="739"/>
      <c r="CB171" s="739"/>
      <c r="CC171" s="739"/>
      <c r="CD171" s="739"/>
      <c r="CE171" s="739"/>
      <c r="CF171" s="739"/>
      <c r="CG171" s="739"/>
      <c r="CH171" s="739"/>
      <c r="CI171" s="739"/>
      <c r="CJ171" s="739"/>
      <c r="CK171" s="739"/>
      <c r="CL171" s="739"/>
      <c r="CM171" s="739"/>
      <c r="CN171" s="739"/>
      <c r="CO171" s="739"/>
      <c r="CP171" s="739"/>
      <c r="CQ171" s="739"/>
      <c r="CR171" s="739"/>
      <c r="CS171" s="739"/>
      <c r="CT171" s="739"/>
      <c r="CU171" s="739"/>
      <c r="CV171" s="739"/>
      <c r="CW171" s="739"/>
      <c r="CX171" s="739"/>
      <c r="CY171" s="894" t="s">
        <v>608</v>
      </c>
      <c r="CZ171" s="894"/>
      <c r="DA171" s="894"/>
      <c r="DB171" s="894"/>
      <c r="DC171" s="894"/>
      <c r="DD171" s="894"/>
      <c r="DE171" s="894"/>
      <c r="DF171" s="894"/>
      <c r="DG171" s="894"/>
      <c r="DH171" s="894"/>
      <c r="DI171" s="894"/>
      <c r="DJ171" s="894"/>
      <c r="DK171" s="290" t="str">
        <f>IF(DK35="","",DK35)</f>
        <v>長崎県</v>
      </c>
      <c r="DL171" s="290"/>
      <c r="DM171" s="290"/>
      <c r="DN171" s="290"/>
      <c r="DO171" s="290"/>
      <c r="DP171" s="290"/>
      <c r="DQ171" s="290"/>
      <c r="DR171" s="290"/>
      <c r="DS171" s="290"/>
      <c r="DT171" s="290"/>
      <c r="DU171" s="290"/>
      <c r="DV171" s="290"/>
      <c r="DW171" s="290"/>
      <c r="DX171" s="290"/>
      <c r="DY171" s="290"/>
      <c r="DZ171" s="290"/>
      <c r="EA171" s="290"/>
      <c r="EB171" s="290"/>
      <c r="EC171" s="290"/>
      <c r="ED171" s="290"/>
      <c r="EE171" s="290"/>
    </row>
    <row r="172" spans="1:135" ht="12.75" customHeight="1" thickBot="1">
      <c r="A172" s="915"/>
      <c r="B172" s="915"/>
      <c r="C172" s="915"/>
      <c r="D172" s="915"/>
      <c r="E172" s="915"/>
      <c r="F172" s="915"/>
      <c r="G172" s="916"/>
      <c r="H172" s="935"/>
      <c r="I172" s="936"/>
      <c r="J172" s="936"/>
      <c r="K172" s="936"/>
      <c r="L172" s="936"/>
      <c r="M172" s="936"/>
      <c r="N172" s="936"/>
      <c r="O172" s="936"/>
      <c r="P172" s="936"/>
      <c r="Q172" s="936"/>
      <c r="R172" s="936"/>
      <c r="S172" s="936"/>
      <c r="T172" s="936"/>
      <c r="U172" s="936"/>
      <c r="V172" s="936"/>
      <c r="W172" s="936"/>
      <c r="X172" s="936"/>
      <c r="Y172" s="937"/>
      <c r="Z172" s="951"/>
      <c r="AA172" s="952"/>
      <c r="AB172" s="952"/>
      <c r="AC172" s="952"/>
      <c r="AD172" s="952"/>
      <c r="AE172" s="953"/>
      <c r="AF172" s="739"/>
      <c r="AG172" s="739"/>
      <c r="AH172" s="739"/>
      <c r="AI172" s="739"/>
      <c r="AJ172" s="739"/>
      <c r="AK172" s="739"/>
      <c r="AL172" s="739"/>
      <c r="AM172" s="739"/>
      <c r="AN172" s="739"/>
      <c r="AO172" s="739"/>
      <c r="AP172" s="739"/>
      <c r="AQ172" s="739"/>
      <c r="AR172" s="739"/>
      <c r="AS172" s="739"/>
      <c r="AT172" s="739"/>
      <c r="AU172" s="739"/>
      <c r="AV172" s="739"/>
      <c r="AW172" s="739"/>
      <c r="AX172" s="739"/>
      <c r="AY172" s="739"/>
      <c r="AZ172" s="739"/>
      <c r="BA172" s="739"/>
      <c r="BB172" s="739"/>
      <c r="BC172" s="739"/>
      <c r="BD172" s="739"/>
      <c r="BE172" s="739"/>
      <c r="BF172" s="739"/>
      <c r="BG172" s="739"/>
      <c r="BH172" s="739"/>
      <c r="BI172" s="739"/>
      <c r="BJ172" s="739"/>
      <c r="BK172" s="739"/>
      <c r="BL172" s="739"/>
      <c r="BM172" s="739"/>
      <c r="BN172" s="739"/>
      <c r="BO172" s="739"/>
      <c r="BP172" s="739"/>
      <c r="BQ172" s="739"/>
      <c r="BR172" s="739"/>
      <c r="BS172" s="739"/>
      <c r="BT172" s="739"/>
      <c r="BU172" s="739"/>
      <c r="BV172" s="739"/>
      <c r="BW172" s="739"/>
      <c r="BX172" s="739"/>
      <c r="BY172" s="739"/>
      <c r="BZ172" s="739"/>
      <c r="CA172" s="739"/>
      <c r="CB172" s="739"/>
      <c r="CC172" s="739"/>
      <c r="CD172" s="739"/>
      <c r="CE172" s="739"/>
      <c r="CF172" s="739"/>
      <c r="CG172" s="739"/>
      <c r="CH172" s="739"/>
      <c r="CI172" s="739"/>
      <c r="CJ172" s="739"/>
      <c r="CK172" s="739"/>
      <c r="CL172" s="739"/>
      <c r="CM172" s="739"/>
      <c r="CN172" s="739"/>
      <c r="CO172" s="739"/>
      <c r="CP172" s="739"/>
      <c r="CQ172" s="739"/>
      <c r="CR172" s="739"/>
      <c r="CS172" s="739"/>
      <c r="CT172" s="739"/>
      <c r="CU172" s="739"/>
      <c r="CV172" s="739"/>
      <c r="CW172" s="739"/>
      <c r="CX172" s="739"/>
      <c r="CY172" s="895"/>
      <c r="CZ172" s="895"/>
      <c r="DA172" s="895"/>
      <c r="DB172" s="895"/>
      <c r="DC172" s="895"/>
      <c r="DD172" s="895"/>
      <c r="DE172" s="895"/>
      <c r="DF172" s="895"/>
      <c r="DG172" s="895"/>
      <c r="DH172" s="895"/>
      <c r="DI172" s="895"/>
      <c r="DJ172" s="895"/>
      <c r="DK172" s="291"/>
      <c r="DL172" s="291"/>
      <c r="DM172" s="291"/>
      <c r="DN172" s="291"/>
      <c r="DO172" s="291"/>
      <c r="DP172" s="291"/>
      <c r="DQ172" s="291"/>
      <c r="DR172" s="291"/>
      <c r="DS172" s="291"/>
      <c r="DT172" s="291"/>
      <c r="DU172" s="291"/>
      <c r="DV172" s="291"/>
      <c r="DW172" s="291"/>
      <c r="DX172" s="291"/>
      <c r="DY172" s="291"/>
      <c r="DZ172" s="291"/>
      <c r="EA172" s="291"/>
      <c r="EB172" s="291"/>
      <c r="EC172" s="291"/>
      <c r="ED172" s="291"/>
      <c r="EE172" s="291"/>
    </row>
    <row r="173" spans="1:135" ht="25.5" customHeight="1" thickBot="1">
      <c r="A173" s="938"/>
      <c r="B173" s="567"/>
      <c r="C173" s="567"/>
      <c r="D173" s="567"/>
      <c r="E173" s="567"/>
      <c r="F173" s="567"/>
      <c r="G173" s="568"/>
      <c r="H173" s="910">
        <f>IF(H37="","",H37)</f>
        <v>4</v>
      </c>
      <c r="I173" s="913"/>
      <c r="J173" s="914"/>
      <c r="K173" s="910">
        <f>IF(K37="","",K37)</f>
        <v>2</v>
      </c>
      <c r="L173" s="913"/>
      <c r="M173" s="914"/>
      <c r="N173" s="910">
        <f>IF(N37="","",N37)</f>
        <v>2</v>
      </c>
      <c r="O173" s="913"/>
      <c r="P173" s="914"/>
      <c r="Q173" s="910">
        <f>IF(Q37="","",Q37)</f>
        <v>0</v>
      </c>
      <c r="R173" s="913"/>
      <c r="S173" s="914"/>
      <c r="T173" s="910">
        <f>IF(T37="","",T37)</f>
        <v>2</v>
      </c>
      <c r="U173" s="913"/>
      <c r="V173" s="914"/>
      <c r="W173" s="910">
        <f>IF(W37="","",W37)</f>
        <v>9</v>
      </c>
      <c r="X173" s="913"/>
      <c r="Y173" s="914"/>
      <c r="Z173" s="911">
        <v>5</v>
      </c>
      <c r="AA173" s="276"/>
      <c r="AB173" s="277"/>
      <c r="AC173" s="910">
        <v>7</v>
      </c>
      <c r="AD173" s="279"/>
      <c r="AE173" s="280"/>
      <c r="AF173" s="739"/>
      <c r="AG173" s="739"/>
      <c r="AH173" s="739"/>
      <c r="AI173" s="739"/>
      <c r="AJ173" s="739"/>
      <c r="AK173" s="739"/>
      <c r="AL173" s="739"/>
      <c r="AM173" s="739"/>
      <c r="AN173" s="739"/>
      <c r="AO173" s="739"/>
      <c r="AP173" s="739"/>
      <c r="AQ173" s="739"/>
      <c r="AR173" s="739"/>
      <c r="AS173" s="739"/>
      <c r="AT173" s="739"/>
      <c r="AU173" s="739"/>
      <c r="AV173" s="739"/>
      <c r="AW173" s="739"/>
      <c r="AX173" s="739"/>
      <c r="AY173" s="739"/>
      <c r="AZ173" s="739"/>
      <c r="BA173" s="739"/>
      <c r="BB173" s="739"/>
      <c r="BC173" s="739"/>
      <c r="BD173" s="739"/>
      <c r="BE173" s="739"/>
      <c r="BF173" s="739"/>
      <c r="BG173" s="739"/>
      <c r="BH173" s="739"/>
      <c r="BI173" s="739"/>
      <c r="BJ173" s="739"/>
      <c r="BK173" s="739"/>
      <c r="BL173" s="739"/>
      <c r="BM173" s="739"/>
      <c r="BN173" s="739"/>
      <c r="BO173" s="739"/>
      <c r="BP173" s="739"/>
      <c r="BQ173" s="739"/>
      <c r="BR173" s="739"/>
      <c r="BS173" s="739"/>
      <c r="BT173" s="739"/>
      <c r="BU173" s="739"/>
      <c r="BV173" s="739"/>
      <c r="BW173" s="739"/>
      <c r="BX173" s="739"/>
      <c r="BY173" s="739"/>
      <c r="BZ173" s="739"/>
      <c r="CA173" s="739"/>
      <c r="CB173" s="739"/>
      <c r="CC173" s="739"/>
      <c r="CD173" s="739"/>
      <c r="CE173" s="739"/>
      <c r="CF173" s="739"/>
      <c r="CG173" s="739"/>
      <c r="CH173" s="739"/>
      <c r="CI173" s="739"/>
      <c r="CJ173" s="739"/>
      <c r="CK173" s="739"/>
      <c r="CL173" s="739"/>
      <c r="CM173" s="739"/>
      <c r="CN173" s="739"/>
      <c r="CO173" s="739"/>
      <c r="CP173" s="739"/>
      <c r="CQ173" s="739"/>
      <c r="CR173" s="739"/>
      <c r="CS173" s="739"/>
      <c r="CT173" s="739"/>
      <c r="CU173" s="739"/>
      <c r="CV173" s="739"/>
      <c r="CW173" s="739"/>
      <c r="CX173" s="739"/>
      <c r="CY173" s="895" t="s">
        <v>515</v>
      </c>
      <c r="CZ173" s="895"/>
      <c r="DA173" s="895"/>
      <c r="DB173" s="895"/>
      <c r="DC173" s="895"/>
      <c r="DD173" s="895"/>
      <c r="DE173" s="895"/>
      <c r="DF173" s="895"/>
      <c r="DG173" s="895"/>
      <c r="DH173" s="895"/>
      <c r="DI173" s="895"/>
      <c r="DJ173" s="895"/>
      <c r="DK173" s="289" t="str">
        <f>IF(DK37="","",DK37)</f>
        <v>佐世保市</v>
      </c>
      <c r="DL173" s="289"/>
      <c r="DM173" s="289"/>
      <c r="DN173" s="289"/>
      <c r="DO173" s="289"/>
      <c r="DP173" s="289"/>
      <c r="DQ173" s="289"/>
      <c r="DR173" s="289"/>
      <c r="DS173" s="289"/>
      <c r="DT173" s="289"/>
      <c r="DU173" s="289"/>
      <c r="DV173" s="289"/>
      <c r="DW173" s="289"/>
      <c r="DX173" s="289"/>
      <c r="DY173" s="289"/>
      <c r="DZ173" s="289"/>
      <c r="EA173" s="289"/>
      <c r="EB173" s="289"/>
      <c r="EC173" s="289"/>
      <c r="ED173" s="289"/>
      <c r="EE173" s="289"/>
    </row>
    <row r="174" spans="1:135" ht="13.5" customHeight="1">
      <c r="M174" s="16"/>
      <c r="R174" s="16"/>
      <c r="AF174" s="739"/>
      <c r="AG174" s="739"/>
      <c r="AH174" s="739"/>
      <c r="AI174" s="739"/>
      <c r="AJ174" s="739"/>
      <c r="AK174" s="739"/>
      <c r="AL174" s="739"/>
      <c r="AM174" s="739"/>
      <c r="AN174" s="739"/>
      <c r="AO174" s="739"/>
      <c r="AP174" s="739"/>
      <c r="AQ174" s="739"/>
      <c r="AR174" s="739"/>
      <c r="AS174" s="739"/>
      <c r="AT174" s="739"/>
      <c r="AU174" s="739"/>
      <c r="AV174" s="739"/>
      <c r="AW174" s="739"/>
      <c r="AX174" s="739"/>
      <c r="AY174" s="739"/>
      <c r="AZ174" s="739"/>
      <c r="BA174" s="739"/>
      <c r="BB174" s="739"/>
      <c r="BC174" s="739"/>
      <c r="BD174" s="739"/>
      <c r="BE174" s="739"/>
      <c r="BF174" s="739"/>
      <c r="BG174" s="739"/>
      <c r="BH174" s="739"/>
      <c r="BI174" s="739"/>
      <c r="BJ174" s="739"/>
      <c r="BK174" s="739"/>
      <c r="BL174" s="739"/>
      <c r="BM174" s="739"/>
      <c r="BN174" s="739"/>
      <c r="BO174" s="739"/>
      <c r="BP174" s="739"/>
      <c r="BQ174" s="739"/>
      <c r="BR174" s="739"/>
      <c r="BS174" s="739"/>
      <c r="BT174" s="739"/>
      <c r="BU174" s="739"/>
      <c r="BV174" s="739"/>
      <c r="BW174" s="739"/>
      <c r="BX174" s="739"/>
      <c r="BY174" s="739"/>
      <c r="BZ174" s="739"/>
      <c r="CA174" s="739"/>
      <c r="CB174" s="739"/>
      <c r="CC174" s="739"/>
      <c r="CD174" s="739"/>
      <c r="CE174" s="739"/>
      <c r="CF174" s="739"/>
      <c r="CG174" s="739"/>
      <c r="CH174" s="739"/>
      <c r="CI174" s="739"/>
      <c r="CJ174" s="739"/>
      <c r="CK174" s="739"/>
      <c r="CL174" s="739"/>
      <c r="CM174" s="739"/>
      <c r="CN174" s="739"/>
      <c r="CO174" s="739"/>
      <c r="CP174" s="739"/>
      <c r="CQ174" s="739"/>
      <c r="CR174" s="739"/>
      <c r="CS174" s="739"/>
      <c r="CT174" s="739"/>
      <c r="CU174" s="739"/>
      <c r="CV174" s="739"/>
      <c r="CW174" s="739"/>
      <c r="CX174" s="739"/>
    </row>
    <row r="175" spans="1:135" ht="13.5" customHeight="1">
      <c r="M175" s="16"/>
      <c r="R175" s="16"/>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DA175" s="16"/>
      <c r="DF175" s="16"/>
    </row>
    <row r="176" spans="1:135" ht="13.5" customHeight="1">
      <c r="AK176" s="271" t="s">
        <v>869</v>
      </c>
      <c r="AL176" s="271"/>
      <c r="AM176" s="271"/>
      <c r="AN176" s="271"/>
      <c r="AO176" s="271"/>
      <c r="AP176" s="271"/>
      <c r="AQ176" s="271"/>
      <c r="AR176" s="271"/>
      <c r="AS176" s="271"/>
      <c r="AT176" s="271"/>
      <c r="AU176" s="271"/>
      <c r="AV176" s="271" t="s">
        <v>129</v>
      </c>
      <c r="AW176" s="271"/>
      <c r="AX176" s="271"/>
      <c r="AY176" s="271"/>
      <c r="AZ176" s="271"/>
      <c r="BA176" s="271"/>
      <c r="BB176" s="271"/>
      <c r="BC176" s="271"/>
      <c r="BD176" s="271"/>
      <c r="BE176" s="271"/>
      <c r="BF176" s="271"/>
      <c r="BG176" s="271" t="s">
        <v>362</v>
      </c>
      <c r="BH176" s="271"/>
      <c r="BI176" s="271"/>
      <c r="BJ176" s="271"/>
      <c r="BK176" s="271"/>
      <c r="BL176" s="271"/>
      <c r="BM176" s="271"/>
      <c r="BN176" s="271"/>
      <c r="BO176" s="271"/>
      <c r="BP176" s="271"/>
      <c r="BQ176" s="271"/>
      <c r="BR176" s="805" t="s">
        <v>363</v>
      </c>
      <c r="BS176" s="805"/>
      <c r="BT176" s="805"/>
      <c r="BU176" s="805"/>
      <c r="BV176" s="805"/>
      <c r="BW176" s="805"/>
      <c r="BX176" s="805"/>
      <c r="BY176" s="805"/>
      <c r="BZ176" s="805"/>
      <c r="CA176" s="805"/>
      <c r="CB176" s="805"/>
      <c r="CC176" s="805" t="s">
        <v>929</v>
      </c>
      <c r="CD176" s="805"/>
      <c r="CE176" s="805"/>
      <c r="CF176" s="805"/>
      <c r="CG176" s="805"/>
      <c r="CH176" s="805"/>
      <c r="CI176" s="805"/>
      <c r="CJ176" s="805"/>
      <c r="CK176" s="805"/>
      <c r="CL176" s="805"/>
      <c r="CM176" s="112"/>
      <c r="CN176" s="112"/>
      <c r="CO176" s="112"/>
      <c r="CP176" s="112"/>
      <c r="CQ176" s="112"/>
      <c r="CR176" s="112"/>
      <c r="CS176" s="112"/>
      <c r="CT176" s="112"/>
      <c r="CU176" s="112"/>
      <c r="CV176" s="112"/>
      <c r="CW176" s="112"/>
      <c r="DA176" s="16"/>
      <c r="DF176" s="16"/>
      <c r="DL176" s="17"/>
      <c r="DQ176" s="17"/>
    </row>
    <row r="177" spans="1:124" ht="15" customHeight="1">
      <c r="A177" s="522" t="s">
        <v>133</v>
      </c>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4"/>
      <c r="AB177" s="200" t="s">
        <v>564</v>
      </c>
      <c r="AC177" s="1456"/>
      <c r="AD177" s="1456"/>
      <c r="AE177" s="1456"/>
      <c r="AF177" s="1456"/>
      <c r="AG177" s="1456"/>
      <c r="AH177" s="1456"/>
      <c r="AI177" s="1456"/>
      <c r="AJ177" s="1457"/>
      <c r="AK177" s="890" t="s">
        <v>926</v>
      </c>
      <c r="AL177" s="891"/>
      <c r="AM177" s="891"/>
      <c r="AN177" s="891"/>
      <c r="AO177" s="891"/>
      <c r="AP177" s="891"/>
      <c r="AQ177" s="891"/>
      <c r="AR177" s="891"/>
      <c r="AS177" s="891"/>
      <c r="AT177" s="891"/>
      <c r="AU177" s="891"/>
      <c r="AV177" s="890" t="s">
        <v>927</v>
      </c>
      <c r="AW177" s="891"/>
      <c r="AX177" s="891"/>
      <c r="AY177" s="891"/>
      <c r="AZ177" s="891"/>
      <c r="BA177" s="891"/>
      <c r="BB177" s="891"/>
      <c r="BC177" s="891"/>
      <c r="BD177" s="891"/>
      <c r="BE177" s="891"/>
      <c r="BF177" s="891"/>
      <c r="BG177" s="237" t="s">
        <v>928</v>
      </c>
      <c r="BH177" s="238"/>
      <c r="BI177" s="238"/>
      <c r="BJ177" s="238"/>
      <c r="BK177" s="238"/>
      <c r="BL177" s="238"/>
      <c r="BM177" s="238"/>
      <c r="BN177" s="238"/>
      <c r="BO177" s="238"/>
      <c r="BP177" s="238"/>
      <c r="BQ177" s="239"/>
      <c r="BR177" s="237" t="s">
        <v>865</v>
      </c>
      <c r="BS177" s="238"/>
      <c r="BT177" s="238"/>
      <c r="BU177" s="238"/>
      <c r="BV177" s="238"/>
      <c r="BW177" s="238"/>
      <c r="BX177" s="238"/>
      <c r="BY177" s="238"/>
      <c r="BZ177" s="238"/>
      <c r="CA177" s="238"/>
      <c r="CB177" s="239"/>
      <c r="CC177" s="200" t="s">
        <v>641</v>
      </c>
      <c r="CD177" s="201"/>
      <c r="CE177" s="201"/>
      <c r="CF177" s="201"/>
      <c r="CG177" s="201"/>
      <c r="CH177" s="201"/>
      <c r="CI177" s="201"/>
      <c r="CJ177" s="201"/>
      <c r="CK177" s="201"/>
      <c r="CL177" s="202"/>
      <c r="CM177" s="295" t="s">
        <v>98</v>
      </c>
      <c r="CN177" s="296"/>
      <c r="CO177" s="296"/>
      <c r="CP177" s="296"/>
      <c r="CQ177" s="296"/>
      <c r="CR177" s="296"/>
      <c r="CS177" s="296"/>
      <c r="CT177" s="297"/>
      <c r="DA177" s="16"/>
      <c r="DF177" s="16"/>
    </row>
    <row r="178" spans="1:124" ht="10.5" customHeight="1">
      <c r="A178" s="525"/>
      <c r="B178" s="526"/>
      <c r="C178" s="526"/>
      <c r="D178" s="526"/>
      <c r="E178" s="526"/>
      <c r="F178" s="526"/>
      <c r="G178" s="526"/>
      <c r="H178" s="526"/>
      <c r="I178" s="526"/>
      <c r="J178" s="526"/>
      <c r="K178" s="526"/>
      <c r="L178" s="526"/>
      <c r="M178" s="526"/>
      <c r="N178" s="526"/>
      <c r="O178" s="526"/>
      <c r="P178" s="526"/>
      <c r="Q178" s="526"/>
      <c r="R178" s="526"/>
      <c r="S178" s="526"/>
      <c r="T178" s="526"/>
      <c r="U178" s="526"/>
      <c r="V178" s="526"/>
      <c r="W178" s="526"/>
      <c r="X178" s="526"/>
      <c r="Y178" s="526"/>
      <c r="Z178" s="526"/>
      <c r="AA178" s="527"/>
      <c r="AB178" s="1458"/>
      <c r="AC178" s="1503"/>
      <c r="AD178" s="1503"/>
      <c r="AE178" s="1503"/>
      <c r="AF178" s="1503"/>
      <c r="AG178" s="1503"/>
      <c r="AH178" s="1503"/>
      <c r="AI178" s="1503"/>
      <c r="AJ178" s="1460"/>
      <c r="AK178" s="892"/>
      <c r="AL178" s="893"/>
      <c r="AM178" s="893"/>
      <c r="AN178" s="893"/>
      <c r="AO178" s="893"/>
      <c r="AP178" s="893"/>
      <c r="AQ178" s="893"/>
      <c r="AR178" s="893"/>
      <c r="AS178" s="893"/>
      <c r="AT178" s="893"/>
      <c r="AU178" s="893"/>
      <c r="AV178" s="892"/>
      <c r="AW178" s="893"/>
      <c r="AX178" s="893"/>
      <c r="AY178" s="893"/>
      <c r="AZ178" s="893"/>
      <c r="BA178" s="893"/>
      <c r="BB178" s="893"/>
      <c r="BC178" s="893"/>
      <c r="BD178" s="893"/>
      <c r="BE178" s="893"/>
      <c r="BF178" s="893"/>
      <c r="BG178" s="240"/>
      <c r="BH178" s="241"/>
      <c r="BI178" s="241"/>
      <c r="BJ178" s="241"/>
      <c r="BK178" s="241"/>
      <c r="BL178" s="241"/>
      <c r="BM178" s="241"/>
      <c r="BN178" s="241"/>
      <c r="BO178" s="241"/>
      <c r="BP178" s="241"/>
      <c r="BQ178" s="905"/>
      <c r="BR178" s="240"/>
      <c r="BS178" s="241"/>
      <c r="BT178" s="241"/>
      <c r="BU178" s="241"/>
      <c r="BV178" s="241"/>
      <c r="BW178" s="241"/>
      <c r="BX178" s="241"/>
      <c r="BY178" s="241"/>
      <c r="BZ178" s="241"/>
      <c r="CA178" s="241"/>
      <c r="CB178" s="905"/>
      <c r="CC178" s="219"/>
      <c r="CD178" s="220"/>
      <c r="CE178" s="220"/>
      <c r="CF178" s="220"/>
      <c r="CG178" s="220"/>
      <c r="CH178" s="220"/>
      <c r="CI178" s="220"/>
      <c r="CJ178" s="220"/>
      <c r="CK178" s="220"/>
      <c r="CL178" s="221"/>
      <c r="CM178" s="234"/>
      <c r="CN178" s="235"/>
      <c r="CO178" s="235"/>
      <c r="CP178" s="235"/>
      <c r="CQ178" s="235"/>
      <c r="CR178" s="235"/>
      <c r="CS178" s="235"/>
      <c r="CT178" s="236"/>
      <c r="DA178" s="16"/>
      <c r="DF178" s="16"/>
    </row>
    <row r="179" spans="1:124" ht="15" customHeight="1">
      <c r="A179" s="525"/>
      <c r="B179" s="526"/>
      <c r="C179" s="526"/>
      <c r="D179" s="526"/>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7"/>
      <c r="AB179" s="1458"/>
      <c r="AC179" s="1503"/>
      <c r="AD179" s="1503"/>
      <c r="AE179" s="1503"/>
      <c r="AF179" s="1503"/>
      <c r="AG179" s="1503"/>
      <c r="AH179" s="1503"/>
      <c r="AI179" s="1503"/>
      <c r="AJ179" s="1460"/>
      <c r="AK179" s="892"/>
      <c r="AL179" s="893"/>
      <c r="AM179" s="893"/>
      <c r="AN179" s="893"/>
      <c r="AO179" s="893"/>
      <c r="AP179" s="893"/>
      <c r="AQ179" s="893"/>
      <c r="AR179" s="893"/>
      <c r="AS179" s="893"/>
      <c r="AT179" s="893"/>
      <c r="AU179" s="893"/>
      <c r="AV179" s="892"/>
      <c r="AW179" s="893"/>
      <c r="AX179" s="893"/>
      <c r="AY179" s="893"/>
      <c r="AZ179" s="893"/>
      <c r="BA179" s="893"/>
      <c r="BB179" s="893"/>
      <c r="BC179" s="893"/>
      <c r="BD179" s="893"/>
      <c r="BE179" s="893"/>
      <c r="BF179" s="893"/>
      <c r="BG179" s="240"/>
      <c r="BH179" s="241"/>
      <c r="BI179" s="241"/>
      <c r="BJ179" s="241"/>
      <c r="BK179" s="241"/>
      <c r="BL179" s="241"/>
      <c r="BM179" s="241"/>
      <c r="BN179" s="241"/>
      <c r="BO179" s="241"/>
      <c r="BP179" s="241"/>
      <c r="BQ179" s="905"/>
      <c r="BR179" s="240"/>
      <c r="BS179" s="241"/>
      <c r="BT179" s="241"/>
      <c r="BU179" s="241"/>
      <c r="BV179" s="241"/>
      <c r="BW179" s="241"/>
      <c r="BX179" s="241"/>
      <c r="BY179" s="241"/>
      <c r="BZ179" s="241"/>
      <c r="CA179" s="241"/>
      <c r="CB179" s="905"/>
      <c r="CC179" s="219"/>
      <c r="CD179" s="220"/>
      <c r="CE179" s="220"/>
      <c r="CF179" s="220"/>
      <c r="CG179" s="220"/>
      <c r="CH179" s="220"/>
      <c r="CI179" s="220"/>
      <c r="CJ179" s="220"/>
      <c r="CK179" s="220"/>
      <c r="CL179" s="221"/>
      <c r="CM179" s="234"/>
      <c r="CN179" s="235"/>
      <c r="CO179" s="235"/>
      <c r="CP179" s="235"/>
      <c r="CQ179" s="235"/>
      <c r="CR179" s="235"/>
      <c r="CS179" s="235"/>
      <c r="CT179" s="236"/>
      <c r="DA179" s="16"/>
      <c r="DF179" s="16"/>
    </row>
    <row r="180" spans="1:124" ht="15" customHeight="1">
      <c r="A180" s="525"/>
      <c r="B180" s="526"/>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7"/>
      <c r="AB180" s="1458"/>
      <c r="AC180" s="1503"/>
      <c r="AD180" s="1503"/>
      <c r="AE180" s="1503"/>
      <c r="AF180" s="1503"/>
      <c r="AG180" s="1503"/>
      <c r="AH180" s="1503"/>
      <c r="AI180" s="1503"/>
      <c r="AJ180" s="1460"/>
      <c r="AK180" s="892"/>
      <c r="AL180" s="893"/>
      <c r="AM180" s="893"/>
      <c r="AN180" s="893"/>
      <c r="AO180" s="893"/>
      <c r="AP180" s="893"/>
      <c r="AQ180" s="893"/>
      <c r="AR180" s="893"/>
      <c r="AS180" s="893"/>
      <c r="AT180" s="893"/>
      <c r="AU180" s="893"/>
      <c r="AV180" s="892"/>
      <c r="AW180" s="893"/>
      <c r="AX180" s="893"/>
      <c r="AY180" s="893"/>
      <c r="AZ180" s="893"/>
      <c r="BA180" s="893"/>
      <c r="BB180" s="893"/>
      <c r="BC180" s="893"/>
      <c r="BD180" s="893"/>
      <c r="BE180" s="893"/>
      <c r="BF180" s="893"/>
      <c r="BG180" s="240"/>
      <c r="BH180" s="241"/>
      <c r="BI180" s="241"/>
      <c r="BJ180" s="241"/>
      <c r="BK180" s="241"/>
      <c r="BL180" s="241"/>
      <c r="BM180" s="241"/>
      <c r="BN180" s="241"/>
      <c r="BO180" s="241"/>
      <c r="BP180" s="241"/>
      <c r="BQ180" s="905"/>
      <c r="BR180" s="240"/>
      <c r="BS180" s="241"/>
      <c r="BT180" s="241"/>
      <c r="BU180" s="241"/>
      <c r="BV180" s="241"/>
      <c r="BW180" s="241"/>
      <c r="BX180" s="241"/>
      <c r="BY180" s="241"/>
      <c r="BZ180" s="241"/>
      <c r="CA180" s="241"/>
      <c r="CB180" s="905"/>
      <c r="CC180" s="219"/>
      <c r="CD180" s="220"/>
      <c r="CE180" s="220"/>
      <c r="CF180" s="220"/>
      <c r="CG180" s="220"/>
      <c r="CH180" s="220"/>
      <c r="CI180" s="220"/>
      <c r="CJ180" s="220"/>
      <c r="CK180" s="220"/>
      <c r="CL180" s="221"/>
      <c r="CM180" s="234"/>
      <c r="CN180" s="235"/>
      <c r="CO180" s="235"/>
      <c r="CP180" s="235"/>
      <c r="CQ180" s="235"/>
      <c r="CR180" s="235"/>
      <c r="CS180" s="235"/>
      <c r="CT180" s="236"/>
      <c r="DA180" s="16"/>
      <c r="DF180" s="16"/>
    </row>
    <row r="181" spans="1:124" ht="15" customHeight="1">
      <c r="A181" s="525"/>
      <c r="B181" s="526"/>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7"/>
      <c r="AB181" s="1458"/>
      <c r="AC181" s="1503"/>
      <c r="AD181" s="1503"/>
      <c r="AE181" s="1503"/>
      <c r="AF181" s="1503"/>
      <c r="AG181" s="1503"/>
      <c r="AH181" s="1503"/>
      <c r="AI181" s="1503"/>
      <c r="AJ181" s="1460"/>
      <c r="AK181" s="892"/>
      <c r="AL181" s="893"/>
      <c r="AM181" s="893"/>
      <c r="AN181" s="893"/>
      <c r="AO181" s="893"/>
      <c r="AP181" s="893"/>
      <c r="AQ181" s="893"/>
      <c r="AR181" s="893"/>
      <c r="AS181" s="893"/>
      <c r="AT181" s="893"/>
      <c r="AU181" s="893"/>
      <c r="AV181" s="892"/>
      <c r="AW181" s="893"/>
      <c r="AX181" s="893"/>
      <c r="AY181" s="893"/>
      <c r="AZ181" s="893"/>
      <c r="BA181" s="893"/>
      <c r="BB181" s="893"/>
      <c r="BC181" s="893"/>
      <c r="BD181" s="893"/>
      <c r="BE181" s="893"/>
      <c r="BF181" s="893"/>
      <c r="BG181" s="240"/>
      <c r="BH181" s="241"/>
      <c r="BI181" s="241"/>
      <c r="BJ181" s="241"/>
      <c r="BK181" s="241"/>
      <c r="BL181" s="241"/>
      <c r="BM181" s="241"/>
      <c r="BN181" s="241"/>
      <c r="BO181" s="241"/>
      <c r="BP181" s="241"/>
      <c r="BQ181" s="905"/>
      <c r="BR181" s="240"/>
      <c r="BS181" s="241"/>
      <c r="BT181" s="241"/>
      <c r="BU181" s="241"/>
      <c r="BV181" s="241"/>
      <c r="BW181" s="241"/>
      <c r="BX181" s="241"/>
      <c r="BY181" s="241"/>
      <c r="BZ181" s="241"/>
      <c r="CA181" s="241"/>
      <c r="CB181" s="905"/>
      <c r="CC181" s="219"/>
      <c r="CD181" s="220"/>
      <c r="CE181" s="220"/>
      <c r="CF181" s="220"/>
      <c r="CG181" s="220"/>
      <c r="CH181" s="220"/>
      <c r="CI181" s="220"/>
      <c r="CJ181" s="220"/>
      <c r="CK181" s="220"/>
      <c r="CL181" s="221"/>
      <c r="CM181" s="234"/>
      <c r="CN181" s="235"/>
      <c r="CO181" s="235"/>
      <c r="CP181" s="235"/>
      <c r="CQ181" s="235"/>
      <c r="CR181" s="235"/>
      <c r="CS181" s="235"/>
      <c r="CT181" s="236"/>
      <c r="DA181" s="16"/>
      <c r="DF181" s="16"/>
    </row>
    <row r="182" spans="1:124" ht="15" customHeight="1" thickBot="1">
      <c r="A182" s="528"/>
      <c r="B182" s="529"/>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1556"/>
      <c r="AC182" s="1557"/>
      <c r="AD182" s="1557"/>
      <c r="AE182" s="1557"/>
      <c r="AF182" s="1557"/>
      <c r="AG182" s="1557"/>
      <c r="AH182" s="1557"/>
      <c r="AI182" s="1557"/>
      <c r="AJ182" s="1558"/>
      <c r="AK182" s="495" t="s">
        <v>272</v>
      </c>
      <c r="AL182" s="496"/>
      <c r="AM182" s="496"/>
      <c r="AN182" s="496"/>
      <c r="AO182" s="496"/>
      <c r="AP182" s="496"/>
      <c r="AQ182" s="496"/>
      <c r="AR182" s="496"/>
      <c r="AS182" s="496"/>
      <c r="AT182" s="496"/>
      <c r="AU182" s="497"/>
      <c r="AV182" s="495" t="s">
        <v>175</v>
      </c>
      <c r="AW182" s="496"/>
      <c r="AX182" s="496"/>
      <c r="AY182" s="496"/>
      <c r="AZ182" s="496"/>
      <c r="BA182" s="496"/>
      <c r="BB182" s="496"/>
      <c r="BC182" s="496"/>
      <c r="BD182" s="496"/>
      <c r="BE182" s="496"/>
      <c r="BF182" s="497"/>
      <c r="BG182" s="495" t="s">
        <v>272</v>
      </c>
      <c r="BH182" s="496"/>
      <c r="BI182" s="496"/>
      <c r="BJ182" s="496"/>
      <c r="BK182" s="496"/>
      <c r="BL182" s="496"/>
      <c r="BM182" s="496"/>
      <c r="BN182" s="496"/>
      <c r="BO182" s="496"/>
      <c r="BP182" s="496"/>
      <c r="BQ182" s="497"/>
      <c r="BR182" s="495" t="s">
        <v>272</v>
      </c>
      <c r="BS182" s="496"/>
      <c r="BT182" s="496"/>
      <c r="BU182" s="496"/>
      <c r="BV182" s="496"/>
      <c r="BW182" s="496"/>
      <c r="BX182" s="496"/>
      <c r="BY182" s="496"/>
      <c r="BZ182" s="496"/>
      <c r="CA182" s="496"/>
      <c r="CB182" s="497"/>
      <c r="CC182" s="495" t="s">
        <v>272</v>
      </c>
      <c r="CD182" s="496"/>
      <c r="CE182" s="496"/>
      <c r="CF182" s="496"/>
      <c r="CG182" s="496"/>
      <c r="CH182" s="496"/>
      <c r="CI182" s="496"/>
      <c r="CJ182" s="496"/>
      <c r="CK182" s="496"/>
      <c r="CL182" s="497"/>
      <c r="CM182" s="315" t="s">
        <v>670</v>
      </c>
      <c r="CN182" s="316"/>
      <c r="CO182" s="316"/>
      <c r="CP182" s="316"/>
      <c r="CQ182" s="316"/>
      <c r="CR182" s="316"/>
      <c r="CS182" s="316"/>
      <c r="CT182" s="317"/>
      <c r="DA182" s="16"/>
      <c r="DF182" s="16"/>
    </row>
    <row r="183" spans="1:124" ht="21.75" customHeight="1">
      <c r="A183" s="433" t="s">
        <v>1</v>
      </c>
      <c r="B183" s="1535"/>
      <c r="C183" s="1535"/>
      <c r="D183" s="1535"/>
      <c r="E183" s="1535"/>
      <c r="F183" s="1536"/>
      <c r="G183" s="246" t="s">
        <v>2</v>
      </c>
      <c r="H183" s="246"/>
      <c r="I183" s="246"/>
      <c r="J183" s="246"/>
      <c r="K183" s="246"/>
      <c r="L183" s="246"/>
      <c r="M183" s="246"/>
      <c r="N183" s="246"/>
      <c r="O183" s="246"/>
      <c r="P183" s="246"/>
      <c r="Q183" s="246"/>
      <c r="R183" s="246"/>
      <c r="S183" s="246"/>
      <c r="T183" s="246"/>
      <c r="U183" s="246"/>
      <c r="V183" s="246"/>
      <c r="W183" s="246"/>
      <c r="X183" s="246"/>
      <c r="Y183" s="246"/>
      <c r="Z183" s="246"/>
      <c r="AA183" s="513"/>
      <c r="AB183" s="921">
        <v>0</v>
      </c>
      <c r="AC183" s="903"/>
      <c r="AD183" s="904"/>
      <c r="AE183" s="902">
        <v>1</v>
      </c>
      <c r="AF183" s="903"/>
      <c r="AG183" s="904"/>
      <c r="AH183" s="902">
        <v>5</v>
      </c>
      <c r="AI183" s="903"/>
      <c r="AJ183" s="920"/>
      <c r="AK183" s="1487">
        <v>32007</v>
      </c>
      <c r="AL183" s="660"/>
      <c r="AM183" s="660"/>
      <c r="AN183" s="660"/>
      <c r="AO183" s="660"/>
      <c r="AP183" s="660"/>
      <c r="AQ183" s="660"/>
      <c r="AR183" s="660"/>
      <c r="AS183" s="660"/>
      <c r="AT183" s="660"/>
      <c r="AU183" s="661"/>
      <c r="AV183" s="1487">
        <v>339</v>
      </c>
      <c r="AW183" s="1488"/>
      <c r="AX183" s="1488"/>
      <c r="AY183" s="1488"/>
      <c r="AZ183" s="1488"/>
      <c r="BA183" s="1488"/>
      <c r="BB183" s="1488"/>
      <c r="BC183" s="1488"/>
      <c r="BD183" s="1488"/>
      <c r="BE183" s="1488"/>
      <c r="BF183" s="1489"/>
      <c r="BG183" s="1483">
        <v>17</v>
      </c>
      <c r="BH183" s="1484"/>
      <c r="BI183" s="1484"/>
      <c r="BJ183" s="1484"/>
      <c r="BK183" s="1484"/>
      <c r="BL183" s="1484"/>
      <c r="BM183" s="1484"/>
      <c r="BN183" s="1484"/>
      <c r="BO183" s="1484"/>
      <c r="BP183" s="1484"/>
      <c r="BQ183" s="1485"/>
      <c r="BR183" s="1483">
        <v>222</v>
      </c>
      <c r="BS183" s="1484"/>
      <c r="BT183" s="1484"/>
      <c r="BU183" s="1484"/>
      <c r="BV183" s="1484"/>
      <c r="BW183" s="1484"/>
      <c r="BX183" s="1484"/>
      <c r="BY183" s="1484"/>
      <c r="BZ183" s="1484"/>
      <c r="CA183" s="1484"/>
      <c r="CB183" s="1485"/>
      <c r="CC183" s="871">
        <f t="shared" ref="CC183:CC193" si="6">SUM(AK115,CI115,CA149,DO149,AK183:CB183)</f>
        <v>74805</v>
      </c>
      <c r="CD183" s="872"/>
      <c r="CE183" s="872"/>
      <c r="CF183" s="872"/>
      <c r="CG183" s="872"/>
      <c r="CH183" s="872"/>
      <c r="CI183" s="872"/>
      <c r="CJ183" s="872"/>
      <c r="CK183" s="872"/>
      <c r="CL183" s="873"/>
      <c r="CM183" s="967">
        <f>IF(CD13=0,0,IF(AK115=0,0,AK115/CD13))</f>
        <v>4.9445865302642798E-2</v>
      </c>
      <c r="CN183" s="899"/>
      <c r="CO183" s="899"/>
      <c r="CP183" s="899"/>
      <c r="CQ183" s="899"/>
      <c r="CR183" s="899"/>
      <c r="CS183" s="899"/>
      <c r="CT183" s="900"/>
      <c r="CV183" s="28"/>
      <c r="CW183" s="134"/>
      <c r="CX183" s="134"/>
      <c r="CY183" s="134"/>
      <c r="CZ183" s="134"/>
      <c r="DA183" s="134"/>
      <c r="DB183" s="134"/>
      <c r="DC183" s="134"/>
      <c r="DD183" s="134"/>
      <c r="DE183" s="134"/>
      <c r="DF183" s="134"/>
      <c r="DG183" s="134"/>
      <c r="DH183" s="134"/>
      <c r="DI183" s="134"/>
      <c r="DJ183" s="134"/>
      <c r="DK183" s="134"/>
      <c r="DL183" s="134"/>
      <c r="DM183" s="134"/>
      <c r="DN183" s="134"/>
      <c r="DO183" s="134"/>
      <c r="DP183" s="134"/>
      <c r="DQ183" s="134"/>
      <c r="DR183" s="134"/>
      <c r="DS183" s="134"/>
      <c r="DT183" s="134"/>
    </row>
    <row r="184" spans="1:124" ht="15" customHeight="1">
      <c r="A184" s="1537"/>
      <c r="B184" s="1549"/>
      <c r="C184" s="1549"/>
      <c r="D184" s="1549"/>
      <c r="E184" s="1549"/>
      <c r="F184" s="1539"/>
      <c r="G184" s="246" t="s">
        <v>3</v>
      </c>
      <c r="H184" s="246"/>
      <c r="I184" s="246"/>
      <c r="J184" s="246"/>
      <c r="K184" s="246"/>
      <c r="L184" s="246"/>
      <c r="M184" s="246"/>
      <c r="N184" s="246"/>
      <c r="O184" s="246"/>
      <c r="P184" s="246"/>
      <c r="Q184" s="246"/>
      <c r="R184" s="246"/>
      <c r="S184" s="246"/>
      <c r="T184" s="246"/>
      <c r="U184" s="246"/>
      <c r="V184" s="246"/>
      <c r="W184" s="246"/>
      <c r="X184" s="246"/>
      <c r="Y184" s="246"/>
      <c r="Z184" s="246"/>
      <c r="AA184" s="513"/>
      <c r="AB184" s="919">
        <v>0</v>
      </c>
      <c r="AC184" s="897"/>
      <c r="AD184" s="918"/>
      <c r="AE184" s="896">
        <v>2</v>
      </c>
      <c r="AF184" s="897"/>
      <c r="AG184" s="918"/>
      <c r="AH184" s="896">
        <v>5</v>
      </c>
      <c r="AI184" s="897"/>
      <c r="AJ184" s="922"/>
      <c r="AK184" s="1487">
        <v>61</v>
      </c>
      <c r="AL184" s="660"/>
      <c r="AM184" s="660"/>
      <c r="AN184" s="660"/>
      <c r="AO184" s="660"/>
      <c r="AP184" s="660"/>
      <c r="AQ184" s="660"/>
      <c r="AR184" s="660"/>
      <c r="AS184" s="660"/>
      <c r="AT184" s="660"/>
      <c r="AU184" s="661"/>
      <c r="AV184" s="1487">
        <v>719</v>
      </c>
      <c r="AW184" s="1493"/>
      <c r="AX184" s="1493"/>
      <c r="AY184" s="1493"/>
      <c r="AZ184" s="1493"/>
      <c r="BA184" s="1493"/>
      <c r="BB184" s="1493"/>
      <c r="BC184" s="1493"/>
      <c r="BD184" s="1493"/>
      <c r="BE184" s="1493"/>
      <c r="BF184" s="1512"/>
      <c r="BG184" s="1487">
        <v>165</v>
      </c>
      <c r="BH184" s="660"/>
      <c r="BI184" s="660"/>
      <c r="BJ184" s="660"/>
      <c r="BK184" s="660"/>
      <c r="BL184" s="660"/>
      <c r="BM184" s="660"/>
      <c r="BN184" s="660"/>
      <c r="BO184" s="660"/>
      <c r="BP184" s="660"/>
      <c r="BQ184" s="661"/>
      <c r="BR184" s="1487">
        <v>88</v>
      </c>
      <c r="BS184" s="660"/>
      <c r="BT184" s="660"/>
      <c r="BU184" s="660"/>
      <c r="BV184" s="660"/>
      <c r="BW184" s="660"/>
      <c r="BX184" s="660"/>
      <c r="BY184" s="660"/>
      <c r="BZ184" s="660"/>
      <c r="CA184" s="660"/>
      <c r="CB184" s="661"/>
      <c r="CC184" s="481">
        <f t="shared" si="6"/>
        <v>26400</v>
      </c>
      <c r="CD184" s="543"/>
      <c r="CE184" s="543"/>
      <c r="CF184" s="543"/>
      <c r="CG184" s="543"/>
      <c r="CH184" s="543"/>
      <c r="CI184" s="543"/>
      <c r="CJ184" s="543"/>
      <c r="CK184" s="543"/>
      <c r="CL184" s="865"/>
      <c r="CM184" s="898">
        <f t="shared" ref="CM184:CM193" si="7">IF(CD14=0,0,IF(AK116=0,0,AK116/CD14))</f>
        <v>5.9919530929606189E-2</v>
      </c>
      <c r="CN184" s="899"/>
      <c r="CO184" s="899"/>
      <c r="CP184" s="899"/>
      <c r="CQ184" s="899"/>
      <c r="CR184" s="899"/>
      <c r="CS184" s="899"/>
      <c r="CT184" s="900"/>
      <c r="CV184" s="28"/>
      <c r="DA184" s="16"/>
      <c r="DF184" s="16"/>
    </row>
    <row r="185" spans="1:124" ht="15" customHeight="1">
      <c r="A185" s="1537"/>
      <c r="B185" s="1549"/>
      <c r="C185" s="1549"/>
      <c r="D185" s="1549"/>
      <c r="E185" s="1549"/>
      <c r="F185" s="1539"/>
      <c r="G185" s="246" t="s">
        <v>4</v>
      </c>
      <c r="H185" s="246"/>
      <c r="I185" s="246"/>
      <c r="J185" s="246"/>
      <c r="K185" s="246"/>
      <c r="L185" s="246"/>
      <c r="M185" s="246"/>
      <c r="N185" s="246"/>
      <c r="O185" s="246"/>
      <c r="P185" s="246"/>
      <c r="Q185" s="246"/>
      <c r="R185" s="246"/>
      <c r="S185" s="246"/>
      <c r="T185" s="246"/>
      <c r="U185" s="246"/>
      <c r="V185" s="246"/>
      <c r="W185" s="246"/>
      <c r="X185" s="246"/>
      <c r="Y185" s="246"/>
      <c r="Z185" s="246"/>
      <c r="AA185" s="513"/>
      <c r="AB185" s="919">
        <v>0</v>
      </c>
      <c r="AC185" s="897"/>
      <c r="AD185" s="918"/>
      <c r="AE185" s="896">
        <v>3</v>
      </c>
      <c r="AF185" s="897"/>
      <c r="AG185" s="918"/>
      <c r="AH185" s="896">
        <v>5</v>
      </c>
      <c r="AI185" s="897"/>
      <c r="AJ185" s="922"/>
      <c r="AK185" s="1487">
        <v>2883</v>
      </c>
      <c r="AL185" s="660"/>
      <c r="AM185" s="660"/>
      <c r="AN185" s="660"/>
      <c r="AO185" s="660"/>
      <c r="AP185" s="660"/>
      <c r="AQ185" s="660"/>
      <c r="AR185" s="660"/>
      <c r="AS185" s="660"/>
      <c r="AT185" s="660"/>
      <c r="AU185" s="661"/>
      <c r="AV185" s="1487">
        <v>781</v>
      </c>
      <c r="AW185" s="1493"/>
      <c r="AX185" s="1493"/>
      <c r="AY185" s="1493"/>
      <c r="AZ185" s="1493"/>
      <c r="BA185" s="1493"/>
      <c r="BB185" s="1493"/>
      <c r="BC185" s="1493"/>
      <c r="BD185" s="1493"/>
      <c r="BE185" s="1493"/>
      <c r="BF185" s="1512"/>
      <c r="BG185" s="1487">
        <v>45</v>
      </c>
      <c r="BH185" s="660"/>
      <c r="BI185" s="660"/>
      <c r="BJ185" s="660"/>
      <c r="BK185" s="660"/>
      <c r="BL185" s="660"/>
      <c r="BM185" s="660"/>
      <c r="BN185" s="660"/>
      <c r="BO185" s="660"/>
      <c r="BP185" s="660"/>
      <c r="BQ185" s="661"/>
      <c r="BR185" s="1487">
        <v>119</v>
      </c>
      <c r="BS185" s="660"/>
      <c r="BT185" s="660"/>
      <c r="BU185" s="660"/>
      <c r="BV185" s="660"/>
      <c r="BW185" s="660"/>
      <c r="BX185" s="660"/>
      <c r="BY185" s="660"/>
      <c r="BZ185" s="660"/>
      <c r="CA185" s="660"/>
      <c r="CB185" s="661"/>
      <c r="CC185" s="481">
        <f t="shared" si="6"/>
        <v>24687</v>
      </c>
      <c r="CD185" s="543"/>
      <c r="CE185" s="543"/>
      <c r="CF185" s="543"/>
      <c r="CG185" s="543"/>
      <c r="CH185" s="543"/>
      <c r="CI185" s="543"/>
      <c r="CJ185" s="543"/>
      <c r="CK185" s="543"/>
      <c r="CL185" s="865"/>
      <c r="CM185" s="898">
        <f t="shared" si="7"/>
        <v>5.9970948329528949E-2</v>
      </c>
      <c r="CN185" s="899"/>
      <c r="CO185" s="899"/>
      <c r="CP185" s="899"/>
      <c r="CQ185" s="899"/>
      <c r="CR185" s="899"/>
      <c r="CS185" s="899"/>
      <c r="CT185" s="900"/>
      <c r="CV185" s="28"/>
      <c r="DA185" s="16"/>
      <c r="DF185" s="16"/>
    </row>
    <row r="186" spans="1:124" ht="15" customHeight="1">
      <c r="A186" s="1537"/>
      <c r="B186" s="1549"/>
      <c r="C186" s="1549"/>
      <c r="D186" s="1549"/>
      <c r="E186" s="1549"/>
      <c r="F186" s="1539"/>
      <c r="G186" s="246" t="s">
        <v>5</v>
      </c>
      <c r="H186" s="246"/>
      <c r="I186" s="246"/>
      <c r="J186" s="246"/>
      <c r="K186" s="246"/>
      <c r="L186" s="246"/>
      <c r="M186" s="246"/>
      <c r="N186" s="246"/>
      <c r="O186" s="246"/>
      <c r="P186" s="246"/>
      <c r="Q186" s="246"/>
      <c r="R186" s="246"/>
      <c r="S186" s="246"/>
      <c r="T186" s="246"/>
      <c r="U186" s="246"/>
      <c r="V186" s="246"/>
      <c r="W186" s="246"/>
      <c r="X186" s="246"/>
      <c r="Y186" s="246"/>
      <c r="Z186" s="246"/>
      <c r="AA186" s="513"/>
      <c r="AB186" s="919">
        <v>0</v>
      </c>
      <c r="AC186" s="897"/>
      <c r="AD186" s="918"/>
      <c r="AE186" s="896">
        <v>4</v>
      </c>
      <c r="AF186" s="897"/>
      <c r="AG186" s="918"/>
      <c r="AH186" s="896">
        <v>5</v>
      </c>
      <c r="AI186" s="897"/>
      <c r="AJ186" s="922"/>
      <c r="AK186" s="1487">
        <v>494</v>
      </c>
      <c r="AL186" s="660"/>
      <c r="AM186" s="660"/>
      <c r="AN186" s="660"/>
      <c r="AO186" s="660"/>
      <c r="AP186" s="660"/>
      <c r="AQ186" s="660"/>
      <c r="AR186" s="660"/>
      <c r="AS186" s="660"/>
      <c r="AT186" s="660"/>
      <c r="AU186" s="661"/>
      <c r="AV186" s="1487">
        <v>237</v>
      </c>
      <c r="AW186" s="1493"/>
      <c r="AX186" s="1493"/>
      <c r="AY186" s="1493"/>
      <c r="AZ186" s="1493"/>
      <c r="BA186" s="1493"/>
      <c r="BB186" s="1493"/>
      <c r="BC186" s="1493"/>
      <c r="BD186" s="1493"/>
      <c r="BE186" s="1493"/>
      <c r="BF186" s="1512"/>
      <c r="BG186" s="1487">
        <v>142</v>
      </c>
      <c r="BH186" s="660"/>
      <c r="BI186" s="660"/>
      <c r="BJ186" s="660"/>
      <c r="BK186" s="660"/>
      <c r="BL186" s="660"/>
      <c r="BM186" s="660"/>
      <c r="BN186" s="660"/>
      <c r="BO186" s="660"/>
      <c r="BP186" s="660"/>
      <c r="BQ186" s="661"/>
      <c r="BR186" s="1487">
        <v>264</v>
      </c>
      <c r="BS186" s="660"/>
      <c r="BT186" s="660"/>
      <c r="BU186" s="660"/>
      <c r="BV186" s="660"/>
      <c r="BW186" s="660"/>
      <c r="BX186" s="660"/>
      <c r="BY186" s="660"/>
      <c r="BZ186" s="660"/>
      <c r="CA186" s="660"/>
      <c r="CB186" s="661"/>
      <c r="CC186" s="481">
        <f t="shared" si="6"/>
        <v>17734</v>
      </c>
      <c r="CD186" s="543"/>
      <c r="CE186" s="543"/>
      <c r="CF186" s="543"/>
      <c r="CG186" s="543"/>
      <c r="CH186" s="543"/>
      <c r="CI186" s="543"/>
      <c r="CJ186" s="543"/>
      <c r="CK186" s="543"/>
      <c r="CL186" s="865"/>
      <c r="CM186" s="898">
        <f t="shared" si="7"/>
        <v>5.9967627232128347E-2</v>
      </c>
      <c r="CN186" s="899"/>
      <c r="CO186" s="899"/>
      <c r="CP186" s="899"/>
      <c r="CQ186" s="899"/>
      <c r="CR186" s="899"/>
      <c r="CS186" s="899"/>
      <c r="CT186" s="900"/>
      <c r="CV186" s="28"/>
      <c r="DA186" s="16"/>
      <c r="DF186" s="16"/>
    </row>
    <row r="187" spans="1:124" ht="15" customHeight="1">
      <c r="A187" s="1537"/>
      <c r="B187" s="1549"/>
      <c r="C187" s="1549"/>
      <c r="D187" s="1549"/>
      <c r="E187" s="1549"/>
      <c r="F187" s="1539"/>
      <c r="G187" s="246" t="s">
        <v>6</v>
      </c>
      <c r="H187" s="246"/>
      <c r="I187" s="246"/>
      <c r="J187" s="246"/>
      <c r="K187" s="246"/>
      <c r="L187" s="246"/>
      <c r="M187" s="246"/>
      <c r="N187" s="246"/>
      <c r="O187" s="246"/>
      <c r="P187" s="246"/>
      <c r="Q187" s="246"/>
      <c r="R187" s="246"/>
      <c r="S187" s="246"/>
      <c r="T187" s="246"/>
      <c r="U187" s="246"/>
      <c r="V187" s="246"/>
      <c r="W187" s="246"/>
      <c r="X187" s="246"/>
      <c r="Y187" s="246"/>
      <c r="Z187" s="246"/>
      <c r="AA187" s="513"/>
      <c r="AB187" s="919">
        <v>0</v>
      </c>
      <c r="AC187" s="897"/>
      <c r="AD187" s="918"/>
      <c r="AE187" s="896">
        <v>5</v>
      </c>
      <c r="AF187" s="897"/>
      <c r="AG187" s="918"/>
      <c r="AH187" s="896">
        <v>5</v>
      </c>
      <c r="AI187" s="897"/>
      <c r="AJ187" s="922"/>
      <c r="AK187" s="1487">
        <v>115</v>
      </c>
      <c r="AL187" s="660"/>
      <c r="AM187" s="660"/>
      <c r="AN187" s="660"/>
      <c r="AO187" s="660"/>
      <c r="AP187" s="660"/>
      <c r="AQ187" s="660"/>
      <c r="AR187" s="660"/>
      <c r="AS187" s="660"/>
      <c r="AT187" s="660"/>
      <c r="AU187" s="661"/>
      <c r="AV187" s="1487">
        <v>98</v>
      </c>
      <c r="AW187" s="1493"/>
      <c r="AX187" s="1493"/>
      <c r="AY187" s="1493"/>
      <c r="AZ187" s="1493"/>
      <c r="BA187" s="1493"/>
      <c r="BB187" s="1493"/>
      <c r="BC187" s="1493"/>
      <c r="BD187" s="1493"/>
      <c r="BE187" s="1493"/>
      <c r="BF187" s="1512"/>
      <c r="BG187" s="1487">
        <v>18</v>
      </c>
      <c r="BH187" s="660"/>
      <c r="BI187" s="660"/>
      <c r="BJ187" s="660"/>
      <c r="BK187" s="660"/>
      <c r="BL187" s="660"/>
      <c r="BM187" s="660"/>
      <c r="BN187" s="660"/>
      <c r="BO187" s="660"/>
      <c r="BP187" s="660"/>
      <c r="BQ187" s="661"/>
      <c r="BR187" s="1487">
        <v>503</v>
      </c>
      <c r="BS187" s="660"/>
      <c r="BT187" s="660"/>
      <c r="BU187" s="660"/>
      <c r="BV187" s="660"/>
      <c r="BW187" s="660"/>
      <c r="BX187" s="660"/>
      <c r="BY187" s="660"/>
      <c r="BZ187" s="660"/>
      <c r="CA187" s="660"/>
      <c r="CB187" s="661"/>
      <c r="CC187" s="481">
        <f t="shared" si="6"/>
        <v>14474</v>
      </c>
      <c r="CD187" s="543"/>
      <c r="CE187" s="543"/>
      <c r="CF187" s="543"/>
      <c r="CG187" s="543"/>
      <c r="CH187" s="543"/>
      <c r="CI187" s="543"/>
      <c r="CJ187" s="543"/>
      <c r="CK187" s="543"/>
      <c r="CL187" s="865"/>
      <c r="CM187" s="898">
        <f t="shared" si="7"/>
        <v>5.9992998725239596E-2</v>
      </c>
      <c r="CN187" s="899"/>
      <c r="CO187" s="899"/>
      <c r="CP187" s="899"/>
      <c r="CQ187" s="899"/>
      <c r="CR187" s="899"/>
      <c r="CS187" s="899"/>
      <c r="CT187" s="900"/>
      <c r="CV187" s="28"/>
      <c r="DA187" s="16"/>
      <c r="DF187" s="16"/>
    </row>
    <row r="188" spans="1:124" ht="15" customHeight="1">
      <c r="A188" s="1537"/>
      <c r="B188" s="1549"/>
      <c r="C188" s="1549"/>
      <c r="D188" s="1549"/>
      <c r="E188" s="1549"/>
      <c r="F188" s="1539"/>
      <c r="G188" s="246" t="s">
        <v>7</v>
      </c>
      <c r="H188" s="246"/>
      <c r="I188" s="246"/>
      <c r="J188" s="246"/>
      <c r="K188" s="246"/>
      <c r="L188" s="246"/>
      <c r="M188" s="246"/>
      <c r="N188" s="246"/>
      <c r="O188" s="246"/>
      <c r="P188" s="246"/>
      <c r="Q188" s="246"/>
      <c r="R188" s="246"/>
      <c r="S188" s="246"/>
      <c r="T188" s="246"/>
      <c r="U188" s="246"/>
      <c r="V188" s="246"/>
      <c r="W188" s="246"/>
      <c r="X188" s="246"/>
      <c r="Y188" s="246"/>
      <c r="Z188" s="246"/>
      <c r="AA188" s="513"/>
      <c r="AB188" s="919">
        <v>0</v>
      </c>
      <c r="AC188" s="897"/>
      <c r="AD188" s="918"/>
      <c r="AE188" s="896">
        <v>6</v>
      </c>
      <c r="AF188" s="897"/>
      <c r="AG188" s="918"/>
      <c r="AH188" s="896">
        <v>5</v>
      </c>
      <c r="AI188" s="897"/>
      <c r="AJ188" s="922"/>
      <c r="AK188" s="1487"/>
      <c r="AL188" s="660"/>
      <c r="AM188" s="660"/>
      <c r="AN188" s="660"/>
      <c r="AO188" s="660"/>
      <c r="AP188" s="660"/>
      <c r="AQ188" s="660"/>
      <c r="AR188" s="660"/>
      <c r="AS188" s="660"/>
      <c r="AT188" s="660"/>
      <c r="AU188" s="661"/>
      <c r="AV188" s="1487">
        <v>24</v>
      </c>
      <c r="AW188" s="1493"/>
      <c r="AX188" s="1493"/>
      <c r="AY188" s="1493"/>
      <c r="AZ188" s="1493"/>
      <c r="BA188" s="1493"/>
      <c r="BB188" s="1493"/>
      <c r="BC188" s="1493"/>
      <c r="BD188" s="1493"/>
      <c r="BE188" s="1493"/>
      <c r="BF188" s="1512"/>
      <c r="BG188" s="1487">
        <v>2</v>
      </c>
      <c r="BH188" s="660"/>
      <c r="BI188" s="660"/>
      <c r="BJ188" s="660"/>
      <c r="BK188" s="660"/>
      <c r="BL188" s="660"/>
      <c r="BM188" s="660"/>
      <c r="BN188" s="660"/>
      <c r="BO188" s="660"/>
      <c r="BP188" s="660"/>
      <c r="BQ188" s="661"/>
      <c r="BR188" s="1487"/>
      <c r="BS188" s="660"/>
      <c r="BT188" s="660"/>
      <c r="BU188" s="660"/>
      <c r="BV188" s="660"/>
      <c r="BW188" s="660"/>
      <c r="BX188" s="660"/>
      <c r="BY188" s="660"/>
      <c r="BZ188" s="660"/>
      <c r="CA188" s="660"/>
      <c r="CB188" s="661"/>
      <c r="CC188" s="481">
        <f t="shared" si="6"/>
        <v>19366</v>
      </c>
      <c r="CD188" s="543"/>
      <c r="CE188" s="543"/>
      <c r="CF188" s="543"/>
      <c r="CG188" s="543"/>
      <c r="CH188" s="543"/>
      <c r="CI188" s="543"/>
      <c r="CJ188" s="543"/>
      <c r="CK188" s="543"/>
      <c r="CL188" s="865"/>
      <c r="CM188" s="898">
        <f t="shared" si="7"/>
        <v>5.9989885592694726E-2</v>
      </c>
      <c r="CN188" s="899"/>
      <c r="CO188" s="899"/>
      <c r="CP188" s="899"/>
      <c r="CQ188" s="899"/>
      <c r="CR188" s="899"/>
      <c r="CS188" s="899"/>
      <c r="CT188" s="900"/>
      <c r="CV188" s="28"/>
      <c r="DA188" s="16"/>
      <c r="DF188" s="16"/>
    </row>
    <row r="189" spans="1:124" ht="15" customHeight="1">
      <c r="A189" s="1537"/>
      <c r="B189" s="1549"/>
      <c r="C189" s="1549"/>
      <c r="D189" s="1549"/>
      <c r="E189" s="1549"/>
      <c r="F189" s="1539"/>
      <c r="G189" s="246" t="s">
        <v>8</v>
      </c>
      <c r="H189" s="246"/>
      <c r="I189" s="246"/>
      <c r="J189" s="246"/>
      <c r="K189" s="246"/>
      <c r="L189" s="246"/>
      <c r="M189" s="246"/>
      <c r="N189" s="246"/>
      <c r="O189" s="246"/>
      <c r="P189" s="246"/>
      <c r="Q189" s="246"/>
      <c r="R189" s="246"/>
      <c r="S189" s="246"/>
      <c r="T189" s="246"/>
      <c r="U189" s="246"/>
      <c r="V189" s="246"/>
      <c r="W189" s="246"/>
      <c r="X189" s="246"/>
      <c r="Y189" s="246"/>
      <c r="Z189" s="246"/>
      <c r="AA189" s="513"/>
      <c r="AB189" s="919">
        <v>0</v>
      </c>
      <c r="AC189" s="897"/>
      <c r="AD189" s="918"/>
      <c r="AE189" s="896">
        <v>7</v>
      </c>
      <c r="AF189" s="897"/>
      <c r="AG189" s="918"/>
      <c r="AH189" s="896">
        <v>5</v>
      </c>
      <c r="AI189" s="897"/>
      <c r="AJ189" s="922"/>
      <c r="AK189" s="1487">
        <v>1248</v>
      </c>
      <c r="AL189" s="660"/>
      <c r="AM189" s="660"/>
      <c r="AN189" s="660"/>
      <c r="AO189" s="660"/>
      <c r="AP189" s="660"/>
      <c r="AQ189" s="660"/>
      <c r="AR189" s="660"/>
      <c r="AS189" s="660"/>
      <c r="AT189" s="660"/>
      <c r="AU189" s="661"/>
      <c r="AV189" s="1487">
        <v>182</v>
      </c>
      <c r="AW189" s="1493"/>
      <c r="AX189" s="1493"/>
      <c r="AY189" s="1493"/>
      <c r="AZ189" s="1493"/>
      <c r="BA189" s="1493"/>
      <c r="BB189" s="1493"/>
      <c r="BC189" s="1493"/>
      <c r="BD189" s="1493"/>
      <c r="BE189" s="1493"/>
      <c r="BF189" s="1512"/>
      <c r="BG189" s="1487">
        <v>8</v>
      </c>
      <c r="BH189" s="660"/>
      <c r="BI189" s="660"/>
      <c r="BJ189" s="660"/>
      <c r="BK189" s="660"/>
      <c r="BL189" s="660"/>
      <c r="BM189" s="660"/>
      <c r="BN189" s="660"/>
      <c r="BO189" s="660"/>
      <c r="BP189" s="660"/>
      <c r="BQ189" s="661"/>
      <c r="BR189" s="1487"/>
      <c r="BS189" s="660"/>
      <c r="BT189" s="660"/>
      <c r="BU189" s="660"/>
      <c r="BV189" s="660"/>
      <c r="BW189" s="660"/>
      <c r="BX189" s="660"/>
      <c r="BY189" s="660"/>
      <c r="BZ189" s="660"/>
      <c r="CA189" s="660"/>
      <c r="CB189" s="661"/>
      <c r="CC189" s="481">
        <f t="shared" si="6"/>
        <v>11246</v>
      </c>
      <c r="CD189" s="543"/>
      <c r="CE189" s="543"/>
      <c r="CF189" s="543"/>
      <c r="CG189" s="543"/>
      <c r="CH189" s="543"/>
      <c r="CI189" s="543"/>
      <c r="CJ189" s="543"/>
      <c r="CK189" s="543"/>
      <c r="CL189" s="865"/>
      <c r="CM189" s="898">
        <f t="shared" si="7"/>
        <v>5.9999086945604782E-2</v>
      </c>
      <c r="CN189" s="899"/>
      <c r="CO189" s="899"/>
      <c r="CP189" s="899"/>
      <c r="CQ189" s="899"/>
      <c r="CR189" s="899"/>
      <c r="CS189" s="899"/>
      <c r="CT189" s="900"/>
      <c r="CV189" s="28"/>
      <c r="DA189" s="16"/>
      <c r="DF189" s="16"/>
    </row>
    <row r="190" spans="1:124" ht="15" customHeight="1">
      <c r="A190" s="1537"/>
      <c r="B190" s="1549"/>
      <c r="C190" s="1549"/>
      <c r="D190" s="1549"/>
      <c r="E190" s="1549"/>
      <c r="F190" s="1539"/>
      <c r="G190" s="246" t="s">
        <v>9</v>
      </c>
      <c r="H190" s="246"/>
      <c r="I190" s="246"/>
      <c r="J190" s="246"/>
      <c r="K190" s="246"/>
      <c r="L190" s="246"/>
      <c r="M190" s="246"/>
      <c r="N190" s="246"/>
      <c r="O190" s="246"/>
      <c r="P190" s="246"/>
      <c r="Q190" s="246"/>
      <c r="R190" s="246"/>
      <c r="S190" s="246"/>
      <c r="T190" s="246"/>
      <c r="U190" s="246"/>
      <c r="V190" s="246"/>
      <c r="W190" s="246"/>
      <c r="X190" s="246"/>
      <c r="Y190" s="246"/>
      <c r="Z190" s="246"/>
      <c r="AA190" s="513"/>
      <c r="AB190" s="919">
        <v>0</v>
      </c>
      <c r="AC190" s="897"/>
      <c r="AD190" s="918"/>
      <c r="AE190" s="896">
        <v>8</v>
      </c>
      <c r="AF190" s="897"/>
      <c r="AG190" s="918"/>
      <c r="AH190" s="896">
        <v>5</v>
      </c>
      <c r="AI190" s="897"/>
      <c r="AJ190" s="922"/>
      <c r="AK190" s="1487"/>
      <c r="AL190" s="660"/>
      <c r="AM190" s="660"/>
      <c r="AN190" s="660"/>
      <c r="AO190" s="660"/>
      <c r="AP190" s="660"/>
      <c r="AQ190" s="660"/>
      <c r="AR190" s="660"/>
      <c r="AS190" s="660"/>
      <c r="AT190" s="660"/>
      <c r="AU190" s="661"/>
      <c r="AV190" s="1487">
        <v>338</v>
      </c>
      <c r="AW190" s="1493"/>
      <c r="AX190" s="1493"/>
      <c r="AY190" s="1493"/>
      <c r="AZ190" s="1493"/>
      <c r="BA190" s="1493"/>
      <c r="BB190" s="1493"/>
      <c r="BC190" s="1493"/>
      <c r="BD190" s="1493"/>
      <c r="BE190" s="1493"/>
      <c r="BF190" s="1512"/>
      <c r="BG190" s="1487">
        <v>91</v>
      </c>
      <c r="BH190" s="660"/>
      <c r="BI190" s="660"/>
      <c r="BJ190" s="660"/>
      <c r="BK190" s="660"/>
      <c r="BL190" s="660"/>
      <c r="BM190" s="660"/>
      <c r="BN190" s="660"/>
      <c r="BO190" s="660"/>
      <c r="BP190" s="660"/>
      <c r="BQ190" s="661"/>
      <c r="BR190" s="1487"/>
      <c r="BS190" s="660"/>
      <c r="BT190" s="660"/>
      <c r="BU190" s="660"/>
      <c r="BV190" s="660"/>
      <c r="BW190" s="660"/>
      <c r="BX190" s="660"/>
      <c r="BY190" s="660"/>
      <c r="BZ190" s="660"/>
      <c r="CA190" s="660"/>
      <c r="CB190" s="661"/>
      <c r="CC190" s="481">
        <f t="shared" si="6"/>
        <v>17767</v>
      </c>
      <c r="CD190" s="543"/>
      <c r="CE190" s="543"/>
      <c r="CF190" s="543"/>
      <c r="CG190" s="543"/>
      <c r="CH190" s="543"/>
      <c r="CI190" s="543"/>
      <c r="CJ190" s="543"/>
      <c r="CK190" s="543"/>
      <c r="CL190" s="865"/>
      <c r="CM190" s="898">
        <f t="shared" si="7"/>
        <v>5.9999189200145943E-2</v>
      </c>
      <c r="CN190" s="899"/>
      <c r="CO190" s="899"/>
      <c r="CP190" s="899"/>
      <c r="CQ190" s="899"/>
      <c r="CR190" s="899"/>
      <c r="CS190" s="899"/>
      <c r="CT190" s="900"/>
      <c r="CV190" s="28"/>
      <c r="DA190" s="16"/>
      <c r="DF190" s="16"/>
    </row>
    <row r="191" spans="1:124" ht="15" customHeight="1">
      <c r="A191" s="1537"/>
      <c r="B191" s="1549"/>
      <c r="C191" s="1549"/>
      <c r="D191" s="1549"/>
      <c r="E191" s="1549"/>
      <c r="F191" s="1539"/>
      <c r="G191" s="246" t="s">
        <v>10</v>
      </c>
      <c r="H191" s="246"/>
      <c r="I191" s="246"/>
      <c r="J191" s="246"/>
      <c r="K191" s="246"/>
      <c r="L191" s="246"/>
      <c r="M191" s="246"/>
      <c r="N191" s="246"/>
      <c r="O191" s="246"/>
      <c r="P191" s="246"/>
      <c r="Q191" s="246"/>
      <c r="R191" s="246"/>
      <c r="S191" s="246"/>
      <c r="T191" s="246"/>
      <c r="U191" s="246"/>
      <c r="V191" s="246"/>
      <c r="W191" s="246"/>
      <c r="X191" s="246"/>
      <c r="Y191" s="246"/>
      <c r="Z191" s="246"/>
      <c r="AA191" s="513"/>
      <c r="AB191" s="919">
        <v>0</v>
      </c>
      <c r="AC191" s="897"/>
      <c r="AD191" s="918"/>
      <c r="AE191" s="896">
        <v>9</v>
      </c>
      <c r="AF191" s="897"/>
      <c r="AG191" s="918"/>
      <c r="AH191" s="896">
        <v>5</v>
      </c>
      <c r="AI191" s="897"/>
      <c r="AJ191" s="922"/>
      <c r="AK191" s="1487">
        <v>101707</v>
      </c>
      <c r="AL191" s="660"/>
      <c r="AM191" s="660"/>
      <c r="AN191" s="660"/>
      <c r="AO191" s="660"/>
      <c r="AP191" s="660"/>
      <c r="AQ191" s="660"/>
      <c r="AR191" s="660"/>
      <c r="AS191" s="660"/>
      <c r="AT191" s="660"/>
      <c r="AU191" s="661"/>
      <c r="AV191" s="1487">
        <v>788</v>
      </c>
      <c r="AW191" s="1493"/>
      <c r="AX191" s="1493"/>
      <c r="AY191" s="1493"/>
      <c r="AZ191" s="1493"/>
      <c r="BA191" s="1493"/>
      <c r="BB191" s="1493"/>
      <c r="BC191" s="1493"/>
      <c r="BD191" s="1493"/>
      <c r="BE191" s="1493"/>
      <c r="BF191" s="1512"/>
      <c r="BG191" s="1487">
        <v>550</v>
      </c>
      <c r="BH191" s="660"/>
      <c r="BI191" s="660"/>
      <c r="BJ191" s="660"/>
      <c r="BK191" s="660"/>
      <c r="BL191" s="660"/>
      <c r="BM191" s="660"/>
      <c r="BN191" s="660"/>
      <c r="BO191" s="660"/>
      <c r="BP191" s="660"/>
      <c r="BQ191" s="661"/>
      <c r="BR191" s="1487"/>
      <c r="BS191" s="660"/>
      <c r="BT191" s="660"/>
      <c r="BU191" s="660"/>
      <c r="BV191" s="660"/>
      <c r="BW191" s="660"/>
      <c r="BX191" s="660"/>
      <c r="BY191" s="660"/>
      <c r="BZ191" s="660"/>
      <c r="CA191" s="660"/>
      <c r="CB191" s="661"/>
      <c r="CC191" s="481">
        <f t="shared" si="6"/>
        <v>208037</v>
      </c>
      <c r="CD191" s="543"/>
      <c r="CE191" s="543"/>
      <c r="CF191" s="543"/>
      <c r="CG191" s="543"/>
      <c r="CH191" s="543"/>
      <c r="CI191" s="543"/>
      <c r="CJ191" s="543"/>
      <c r="CK191" s="543"/>
      <c r="CL191" s="865"/>
      <c r="CM191" s="898">
        <f t="shared" si="7"/>
        <v>5.9999123154255596E-2</v>
      </c>
      <c r="CN191" s="899"/>
      <c r="CO191" s="899"/>
      <c r="CP191" s="899"/>
      <c r="CQ191" s="899"/>
      <c r="CR191" s="899"/>
      <c r="CS191" s="899"/>
      <c r="CT191" s="900"/>
      <c r="CV191" s="28"/>
      <c r="DA191" s="16"/>
      <c r="DF191" s="16"/>
    </row>
    <row r="192" spans="1:124" ht="15" customHeight="1">
      <c r="A192" s="1537"/>
      <c r="B192" s="1549"/>
      <c r="C192" s="1549"/>
      <c r="D192" s="1549"/>
      <c r="E192" s="1549"/>
      <c r="F192" s="1539"/>
      <c r="G192" s="246" t="s">
        <v>378</v>
      </c>
      <c r="H192" s="246"/>
      <c r="I192" s="246"/>
      <c r="J192" s="246"/>
      <c r="K192" s="246"/>
      <c r="L192" s="246"/>
      <c r="M192" s="246"/>
      <c r="N192" s="246"/>
      <c r="O192" s="246"/>
      <c r="P192" s="246"/>
      <c r="Q192" s="246"/>
      <c r="R192" s="246"/>
      <c r="S192" s="246"/>
      <c r="T192" s="246"/>
      <c r="U192" s="246"/>
      <c r="V192" s="246"/>
      <c r="W192" s="246"/>
      <c r="X192" s="246"/>
      <c r="Y192" s="246"/>
      <c r="Z192" s="246"/>
      <c r="AA192" s="513"/>
      <c r="AB192" s="919">
        <v>1</v>
      </c>
      <c r="AC192" s="897"/>
      <c r="AD192" s="918"/>
      <c r="AE192" s="896">
        <v>0</v>
      </c>
      <c r="AF192" s="897"/>
      <c r="AG192" s="918"/>
      <c r="AH192" s="896">
        <v>5</v>
      </c>
      <c r="AI192" s="897"/>
      <c r="AJ192" s="922"/>
      <c r="AK192" s="481">
        <f>SUM(AK183:AU191)</f>
        <v>138515</v>
      </c>
      <c r="AL192" s="482"/>
      <c r="AM192" s="482"/>
      <c r="AN192" s="482"/>
      <c r="AO192" s="482"/>
      <c r="AP192" s="482"/>
      <c r="AQ192" s="482"/>
      <c r="AR192" s="482"/>
      <c r="AS192" s="482"/>
      <c r="AT192" s="482"/>
      <c r="AU192" s="483"/>
      <c r="AV192" s="481">
        <f>SUM(AV183:BF191)</f>
        <v>3506</v>
      </c>
      <c r="AW192" s="482"/>
      <c r="AX192" s="482"/>
      <c r="AY192" s="482"/>
      <c r="AZ192" s="482"/>
      <c r="BA192" s="482"/>
      <c r="BB192" s="482"/>
      <c r="BC192" s="482"/>
      <c r="BD192" s="482"/>
      <c r="BE192" s="482"/>
      <c r="BF192" s="483"/>
      <c r="BG192" s="481">
        <f>SUM(BG183:BQ191)</f>
        <v>1038</v>
      </c>
      <c r="BH192" s="660"/>
      <c r="BI192" s="660"/>
      <c r="BJ192" s="660"/>
      <c r="BK192" s="660"/>
      <c r="BL192" s="660"/>
      <c r="BM192" s="660"/>
      <c r="BN192" s="660"/>
      <c r="BO192" s="660"/>
      <c r="BP192" s="660"/>
      <c r="BQ192" s="661"/>
      <c r="BR192" s="481">
        <f>SUM(BR183:CB191)</f>
        <v>1196</v>
      </c>
      <c r="BS192" s="660"/>
      <c r="BT192" s="660"/>
      <c r="BU192" s="660"/>
      <c r="BV192" s="660"/>
      <c r="BW192" s="660"/>
      <c r="BX192" s="660"/>
      <c r="BY192" s="660"/>
      <c r="BZ192" s="660"/>
      <c r="CA192" s="660"/>
      <c r="CB192" s="661"/>
      <c r="CC192" s="481">
        <f t="shared" si="6"/>
        <v>414516</v>
      </c>
      <c r="CD192" s="543"/>
      <c r="CE192" s="543"/>
      <c r="CF192" s="543"/>
      <c r="CG192" s="543"/>
      <c r="CH192" s="543"/>
      <c r="CI192" s="543"/>
      <c r="CJ192" s="543"/>
      <c r="CK192" s="543"/>
      <c r="CL192" s="865"/>
      <c r="CM192" s="898">
        <f t="shared" si="7"/>
        <v>5.9987119693940522E-2</v>
      </c>
      <c r="CN192" s="899"/>
      <c r="CO192" s="899"/>
      <c r="CP192" s="899"/>
      <c r="CQ192" s="899"/>
      <c r="CR192" s="899"/>
      <c r="CS192" s="899"/>
      <c r="CT192" s="900"/>
      <c r="CV192" s="28"/>
      <c r="DA192" s="16"/>
      <c r="DF192" s="16"/>
    </row>
    <row r="193" spans="1:110" ht="15" customHeight="1" thickBot="1">
      <c r="A193" s="1537"/>
      <c r="B193" s="1549"/>
      <c r="C193" s="1549"/>
      <c r="D193" s="1549"/>
      <c r="E193" s="1549"/>
      <c r="F193" s="1539"/>
      <c r="G193" s="246" t="s">
        <v>713</v>
      </c>
      <c r="H193" s="246"/>
      <c r="I193" s="246"/>
      <c r="J193" s="246"/>
      <c r="K193" s="246"/>
      <c r="L193" s="246"/>
      <c r="M193" s="246"/>
      <c r="N193" s="246"/>
      <c r="O193" s="246"/>
      <c r="P193" s="246"/>
      <c r="Q193" s="246"/>
      <c r="R193" s="246"/>
      <c r="S193" s="246"/>
      <c r="T193" s="246"/>
      <c r="U193" s="246"/>
      <c r="V193" s="246"/>
      <c r="W193" s="246"/>
      <c r="X193" s="246"/>
      <c r="Y193" s="246"/>
      <c r="Z193" s="246"/>
      <c r="AA193" s="513"/>
      <c r="AB193" s="923">
        <v>1</v>
      </c>
      <c r="AC193" s="924"/>
      <c r="AD193" s="925"/>
      <c r="AE193" s="926">
        <v>1</v>
      </c>
      <c r="AF193" s="924"/>
      <c r="AG193" s="925"/>
      <c r="AH193" s="926">
        <v>5</v>
      </c>
      <c r="AI193" s="924"/>
      <c r="AJ193" s="927"/>
      <c r="AK193" s="1495">
        <v>336</v>
      </c>
      <c r="AL193" s="654"/>
      <c r="AM193" s="654"/>
      <c r="AN193" s="654"/>
      <c r="AO193" s="654"/>
      <c r="AP193" s="654"/>
      <c r="AQ193" s="654"/>
      <c r="AR193" s="654"/>
      <c r="AS193" s="654"/>
      <c r="AT193" s="654"/>
      <c r="AU193" s="655"/>
      <c r="AV193" s="1495">
        <v>1340</v>
      </c>
      <c r="AW193" s="1498"/>
      <c r="AX193" s="1498"/>
      <c r="AY193" s="1498"/>
      <c r="AZ193" s="1498"/>
      <c r="BA193" s="1498"/>
      <c r="BB193" s="1498"/>
      <c r="BC193" s="1498"/>
      <c r="BD193" s="1498"/>
      <c r="BE193" s="1498"/>
      <c r="BF193" s="1569"/>
      <c r="BG193" s="1495">
        <v>631</v>
      </c>
      <c r="BH193" s="654"/>
      <c r="BI193" s="654"/>
      <c r="BJ193" s="654"/>
      <c r="BK193" s="654"/>
      <c r="BL193" s="654"/>
      <c r="BM193" s="654"/>
      <c r="BN193" s="654"/>
      <c r="BO193" s="654"/>
      <c r="BP193" s="654"/>
      <c r="BQ193" s="655"/>
      <c r="BR193" s="1495">
        <v>396</v>
      </c>
      <c r="BS193" s="654"/>
      <c r="BT193" s="654"/>
      <c r="BU193" s="654"/>
      <c r="BV193" s="654"/>
      <c r="BW193" s="654"/>
      <c r="BX193" s="654"/>
      <c r="BY193" s="654"/>
      <c r="BZ193" s="654"/>
      <c r="CA193" s="654"/>
      <c r="CB193" s="655"/>
      <c r="CC193" s="484">
        <f t="shared" si="6"/>
        <v>91467</v>
      </c>
      <c r="CD193" s="571"/>
      <c r="CE193" s="571"/>
      <c r="CF193" s="571"/>
      <c r="CG193" s="571"/>
      <c r="CH193" s="571"/>
      <c r="CI193" s="571"/>
      <c r="CJ193" s="571"/>
      <c r="CK193" s="571"/>
      <c r="CL193" s="874"/>
      <c r="CM193" s="898">
        <f t="shared" si="7"/>
        <v>5.9995587017149139E-2</v>
      </c>
      <c r="CN193" s="899"/>
      <c r="CO193" s="899"/>
      <c r="CP193" s="899"/>
      <c r="CQ193" s="899"/>
      <c r="CR193" s="899"/>
      <c r="CS193" s="899"/>
      <c r="CT193" s="900"/>
      <c r="CV193" s="28"/>
      <c r="DA193" s="16"/>
      <c r="DF193" s="16"/>
    </row>
    <row r="194" spans="1:110" ht="15" customHeight="1" thickBot="1">
      <c r="A194" s="1537"/>
      <c r="B194" s="1549"/>
      <c r="C194" s="1549"/>
      <c r="D194" s="1549"/>
      <c r="E194" s="1549"/>
      <c r="F194" s="1539"/>
      <c r="G194" s="731"/>
      <c r="H194" s="732"/>
      <c r="I194" s="732"/>
      <c r="J194" s="732"/>
      <c r="K194" s="732"/>
      <c r="L194" s="732"/>
      <c r="M194" s="732"/>
      <c r="N194" s="732"/>
      <c r="O194" s="732"/>
      <c r="P194" s="732"/>
      <c r="Q194" s="732"/>
      <c r="R194" s="732"/>
      <c r="S194" s="732"/>
      <c r="T194" s="732"/>
      <c r="U194" s="732"/>
      <c r="V194" s="732"/>
      <c r="W194" s="732"/>
      <c r="X194" s="732"/>
      <c r="Y194" s="732"/>
      <c r="Z194" s="732"/>
      <c r="AA194" s="732"/>
      <c r="AB194" s="939"/>
      <c r="AC194" s="939"/>
      <c r="AD194" s="939"/>
      <c r="AE194" s="939"/>
      <c r="AF194" s="939"/>
      <c r="AG194" s="939"/>
      <c r="AH194" s="939"/>
      <c r="AI194" s="939"/>
      <c r="AJ194" s="939"/>
      <c r="AK194" s="870"/>
      <c r="AL194" s="870"/>
      <c r="AM194" s="870"/>
      <c r="AN194" s="870"/>
      <c r="AO194" s="870"/>
      <c r="AP194" s="870"/>
      <c r="AQ194" s="870"/>
      <c r="AR194" s="870"/>
      <c r="AS194" s="870"/>
      <c r="AT194" s="870"/>
      <c r="AU194" s="870"/>
      <c r="AV194" s="143"/>
      <c r="AW194" s="143"/>
      <c r="AX194" s="143"/>
      <c r="AY194" s="143"/>
      <c r="AZ194" s="143"/>
      <c r="BA194" s="143"/>
      <c r="BB194" s="143"/>
      <c r="BC194" s="143"/>
      <c r="BD194" s="143"/>
      <c r="BE194" s="143"/>
      <c r="BF194" s="143"/>
      <c r="BG194" s="734"/>
      <c r="BH194" s="735"/>
      <c r="BI194" s="735"/>
      <c r="BJ194" s="735"/>
      <c r="BK194" s="735"/>
      <c r="BL194" s="735"/>
      <c r="BM194" s="735"/>
      <c r="BN194" s="735"/>
      <c r="BO194" s="735"/>
      <c r="BP194" s="735"/>
      <c r="BQ194" s="735"/>
      <c r="BR194" s="734"/>
      <c r="BS194" s="735"/>
      <c r="BT194" s="735"/>
      <c r="BU194" s="735"/>
      <c r="BV194" s="735"/>
      <c r="BW194" s="735"/>
      <c r="BX194" s="735"/>
      <c r="BY194" s="735"/>
      <c r="BZ194" s="735"/>
      <c r="CA194" s="735"/>
      <c r="CB194" s="735"/>
      <c r="CC194" s="734"/>
      <c r="CD194" s="735"/>
      <c r="CE194" s="735"/>
      <c r="CF194" s="735"/>
      <c r="CG194" s="735"/>
      <c r="CH194" s="735"/>
      <c r="CI194" s="735"/>
      <c r="CJ194" s="735"/>
      <c r="CK194" s="735"/>
      <c r="CL194" s="735"/>
      <c r="CM194" s="901"/>
      <c r="CN194" s="901"/>
      <c r="CO194" s="901"/>
      <c r="CP194" s="901"/>
      <c r="CQ194" s="901"/>
      <c r="CR194" s="901"/>
      <c r="CS194" s="901"/>
      <c r="CT194" s="901"/>
      <c r="CU194" s="17"/>
      <c r="CV194" s="51"/>
      <c r="DA194" s="16"/>
      <c r="DF194" s="16"/>
    </row>
    <row r="195" spans="1:110" ht="15" customHeight="1">
      <c r="A195" s="1537"/>
      <c r="B195" s="1549"/>
      <c r="C195" s="1549"/>
      <c r="D195" s="1549"/>
      <c r="E195" s="1549"/>
      <c r="F195" s="1539"/>
      <c r="G195" s="246" t="s">
        <v>11</v>
      </c>
      <c r="H195" s="246"/>
      <c r="I195" s="246"/>
      <c r="J195" s="246"/>
      <c r="K195" s="246"/>
      <c r="L195" s="246"/>
      <c r="M195" s="246"/>
      <c r="N195" s="246"/>
      <c r="O195" s="246"/>
      <c r="P195" s="246"/>
      <c r="Q195" s="246"/>
      <c r="R195" s="246"/>
      <c r="S195" s="246"/>
      <c r="T195" s="246"/>
      <c r="U195" s="246"/>
      <c r="V195" s="246"/>
      <c r="W195" s="246"/>
      <c r="X195" s="246"/>
      <c r="Y195" s="246"/>
      <c r="Z195" s="246"/>
      <c r="AA195" s="513"/>
      <c r="AB195" s="921">
        <v>1</v>
      </c>
      <c r="AC195" s="903"/>
      <c r="AD195" s="904"/>
      <c r="AE195" s="902">
        <v>2</v>
      </c>
      <c r="AF195" s="903"/>
      <c r="AG195" s="904"/>
      <c r="AH195" s="902">
        <v>5</v>
      </c>
      <c r="AI195" s="903"/>
      <c r="AJ195" s="920"/>
      <c r="AK195" s="487">
        <f>SUM(AK183:AU185)</f>
        <v>34951</v>
      </c>
      <c r="AL195" s="488"/>
      <c r="AM195" s="488"/>
      <c r="AN195" s="488"/>
      <c r="AO195" s="488"/>
      <c r="AP195" s="488"/>
      <c r="AQ195" s="488"/>
      <c r="AR195" s="488"/>
      <c r="AS195" s="488"/>
      <c r="AT195" s="488"/>
      <c r="AU195" s="489"/>
      <c r="AV195" s="487">
        <f>SUM(AV183:BF185)</f>
        <v>1839</v>
      </c>
      <c r="AW195" s="488"/>
      <c r="AX195" s="488"/>
      <c r="AY195" s="488"/>
      <c r="AZ195" s="488"/>
      <c r="BA195" s="488"/>
      <c r="BB195" s="488"/>
      <c r="BC195" s="488"/>
      <c r="BD195" s="488"/>
      <c r="BE195" s="488"/>
      <c r="BF195" s="489"/>
      <c r="BG195" s="487">
        <f>SUM(BG183:BQ185)</f>
        <v>227</v>
      </c>
      <c r="BH195" s="658"/>
      <c r="BI195" s="658"/>
      <c r="BJ195" s="658"/>
      <c r="BK195" s="658"/>
      <c r="BL195" s="658"/>
      <c r="BM195" s="658"/>
      <c r="BN195" s="658"/>
      <c r="BO195" s="658"/>
      <c r="BP195" s="658"/>
      <c r="BQ195" s="659"/>
      <c r="BR195" s="487">
        <f>SUM(BR183:CB185)</f>
        <v>429</v>
      </c>
      <c r="BS195" s="658"/>
      <c r="BT195" s="658"/>
      <c r="BU195" s="658"/>
      <c r="BV195" s="658"/>
      <c r="BW195" s="658"/>
      <c r="BX195" s="658"/>
      <c r="BY195" s="658"/>
      <c r="BZ195" s="658"/>
      <c r="CA195" s="658"/>
      <c r="CB195" s="659"/>
      <c r="CC195" s="487">
        <f>SUM(AK127,CI127,CA161,DO161,AK195:CB195)</f>
        <v>125892</v>
      </c>
      <c r="CD195" s="801"/>
      <c r="CE195" s="801"/>
      <c r="CF195" s="801"/>
      <c r="CG195" s="801"/>
      <c r="CH195" s="801"/>
      <c r="CI195" s="801"/>
      <c r="CJ195" s="801"/>
      <c r="CK195" s="801"/>
      <c r="CL195" s="802"/>
      <c r="CM195" s="898">
        <f>IF(CD25=0,0,IF(AK127=0,0,AK127/CD25))</f>
        <v>5.9898967639131391E-2</v>
      </c>
      <c r="CN195" s="899"/>
      <c r="CO195" s="899"/>
      <c r="CP195" s="899"/>
      <c r="CQ195" s="899"/>
      <c r="CR195" s="899"/>
      <c r="CS195" s="899"/>
      <c r="CT195" s="900"/>
      <c r="CV195" s="28"/>
      <c r="DA195" s="16"/>
      <c r="DF195" s="16"/>
    </row>
    <row r="196" spans="1:110" ht="15" customHeight="1">
      <c r="A196" s="1537"/>
      <c r="B196" s="1549"/>
      <c r="C196" s="1549"/>
      <c r="D196" s="1549"/>
      <c r="E196" s="1549"/>
      <c r="F196" s="1539"/>
      <c r="G196" s="245" t="s">
        <v>12</v>
      </c>
      <c r="H196" s="246"/>
      <c r="I196" s="246"/>
      <c r="J196" s="246"/>
      <c r="K196" s="246"/>
      <c r="L196" s="246"/>
      <c r="M196" s="246"/>
      <c r="N196" s="246"/>
      <c r="O196" s="246"/>
      <c r="P196" s="246"/>
      <c r="Q196" s="246"/>
      <c r="R196" s="246"/>
      <c r="S196" s="246"/>
      <c r="T196" s="246"/>
      <c r="U196" s="246"/>
      <c r="V196" s="246"/>
      <c r="W196" s="246"/>
      <c r="X196" s="246"/>
      <c r="Y196" s="246"/>
      <c r="Z196" s="246"/>
      <c r="AA196" s="513"/>
      <c r="AB196" s="919">
        <v>1</v>
      </c>
      <c r="AC196" s="897"/>
      <c r="AD196" s="918"/>
      <c r="AE196" s="896">
        <v>3</v>
      </c>
      <c r="AF196" s="897"/>
      <c r="AG196" s="918"/>
      <c r="AH196" s="896">
        <v>5</v>
      </c>
      <c r="AI196" s="897"/>
      <c r="AJ196" s="922"/>
      <c r="AK196" s="481">
        <f>SUM(AK186:AU189)</f>
        <v>1857</v>
      </c>
      <c r="AL196" s="482"/>
      <c r="AM196" s="482"/>
      <c r="AN196" s="482"/>
      <c r="AO196" s="482"/>
      <c r="AP196" s="482"/>
      <c r="AQ196" s="482"/>
      <c r="AR196" s="482"/>
      <c r="AS196" s="482"/>
      <c r="AT196" s="482"/>
      <c r="AU196" s="483"/>
      <c r="AV196" s="481">
        <f>SUM(AV186:BF189)</f>
        <v>541</v>
      </c>
      <c r="AW196" s="482"/>
      <c r="AX196" s="482"/>
      <c r="AY196" s="482"/>
      <c r="AZ196" s="482"/>
      <c r="BA196" s="482"/>
      <c r="BB196" s="482"/>
      <c r="BC196" s="482"/>
      <c r="BD196" s="482"/>
      <c r="BE196" s="482"/>
      <c r="BF196" s="483"/>
      <c r="BG196" s="481">
        <f>SUM(BG186:BQ189)</f>
        <v>170</v>
      </c>
      <c r="BH196" s="660"/>
      <c r="BI196" s="660"/>
      <c r="BJ196" s="660"/>
      <c r="BK196" s="660"/>
      <c r="BL196" s="660"/>
      <c r="BM196" s="660"/>
      <c r="BN196" s="660"/>
      <c r="BO196" s="660"/>
      <c r="BP196" s="660"/>
      <c r="BQ196" s="661"/>
      <c r="BR196" s="481">
        <f>SUM(BR186:CB189)</f>
        <v>767</v>
      </c>
      <c r="BS196" s="660"/>
      <c r="BT196" s="660"/>
      <c r="BU196" s="660"/>
      <c r="BV196" s="660"/>
      <c r="BW196" s="660"/>
      <c r="BX196" s="660"/>
      <c r="BY196" s="660"/>
      <c r="BZ196" s="660"/>
      <c r="CA196" s="660"/>
      <c r="CB196" s="661"/>
      <c r="CC196" s="481">
        <f>SUM(AK128,CI128,CA162,DO162,AK196:CB196)</f>
        <v>62820</v>
      </c>
      <c r="CD196" s="543"/>
      <c r="CE196" s="543"/>
      <c r="CF196" s="543"/>
      <c r="CG196" s="543"/>
      <c r="CH196" s="543"/>
      <c r="CI196" s="543"/>
      <c r="CJ196" s="543"/>
      <c r="CK196" s="543"/>
      <c r="CL196" s="865"/>
      <c r="CM196" s="898">
        <f>IF(CD26=0,0,IF(AK128=0,0,AK128/CD26))</f>
        <v>5.998557227626479E-2</v>
      </c>
      <c r="CN196" s="899"/>
      <c r="CO196" s="899"/>
      <c r="CP196" s="899"/>
      <c r="CQ196" s="899"/>
      <c r="CR196" s="899"/>
      <c r="CS196" s="899"/>
      <c r="CT196" s="900"/>
      <c r="CV196" s="28"/>
      <c r="DA196" s="16"/>
      <c r="DF196" s="16"/>
    </row>
    <row r="197" spans="1:110" ht="15" customHeight="1">
      <c r="A197" s="1537"/>
      <c r="B197" s="1549"/>
      <c r="C197" s="1549"/>
      <c r="D197" s="1549"/>
      <c r="E197" s="1549"/>
      <c r="F197" s="1539"/>
      <c r="G197" s="245" t="s">
        <v>9</v>
      </c>
      <c r="H197" s="246"/>
      <c r="I197" s="246"/>
      <c r="J197" s="246"/>
      <c r="K197" s="246"/>
      <c r="L197" s="246"/>
      <c r="M197" s="246"/>
      <c r="N197" s="246"/>
      <c r="O197" s="246"/>
      <c r="P197" s="246"/>
      <c r="Q197" s="246"/>
      <c r="R197" s="246"/>
      <c r="S197" s="246"/>
      <c r="T197" s="246"/>
      <c r="U197" s="246"/>
      <c r="V197" s="246"/>
      <c r="W197" s="246"/>
      <c r="X197" s="246"/>
      <c r="Y197" s="246"/>
      <c r="Z197" s="246"/>
      <c r="AA197" s="513"/>
      <c r="AB197" s="919">
        <v>1</v>
      </c>
      <c r="AC197" s="897"/>
      <c r="AD197" s="918"/>
      <c r="AE197" s="896">
        <v>4</v>
      </c>
      <c r="AF197" s="897"/>
      <c r="AG197" s="918"/>
      <c r="AH197" s="896">
        <v>5</v>
      </c>
      <c r="AI197" s="897"/>
      <c r="AJ197" s="922"/>
      <c r="AK197" s="481">
        <f>AK190</f>
        <v>0</v>
      </c>
      <c r="AL197" s="482"/>
      <c r="AM197" s="482"/>
      <c r="AN197" s="482"/>
      <c r="AO197" s="482"/>
      <c r="AP197" s="482"/>
      <c r="AQ197" s="482"/>
      <c r="AR197" s="482"/>
      <c r="AS197" s="482"/>
      <c r="AT197" s="482"/>
      <c r="AU197" s="483"/>
      <c r="AV197" s="481">
        <f>AV190</f>
        <v>338</v>
      </c>
      <c r="AW197" s="482"/>
      <c r="AX197" s="482"/>
      <c r="AY197" s="482"/>
      <c r="AZ197" s="482"/>
      <c r="BA197" s="482"/>
      <c r="BB197" s="482"/>
      <c r="BC197" s="482"/>
      <c r="BD197" s="482"/>
      <c r="BE197" s="482"/>
      <c r="BF197" s="483"/>
      <c r="BG197" s="481">
        <f>BG190</f>
        <v>91</v>
      </c>
      <c r="BH197" s="660"/>
      <c r="BI197" s="660"/>
      <c r="BJ197" s="660"/>
      <c r="BK197" s="660"/>
      <c r="BL197" s="660"/>
      <c r="BM197" s="660"/>
      <c r="BN197" s="660"/>
      <c r="BO197" s="660"/>
      <c r="BP197" s="660"/>
      <c r="BQ197" s="661"/>
      <c r="BR197" s="481">
        <f>BR190</f>
        <v>0</v>
      </c>
      <c r="BS197" s="660"/>
      <c r="BT197" s="660"/>
      <c r="BU197" s="660"/>
      <c r="BV197" s="660"/>
      <c r="BW197" s="660"/>
      <c r="BX197" s="660"/>
      <c r="BY197" s="660"/>
      <c r="BZ197" s="660"/>
      <c r="CA197" s="660"/>
      <c r="CB197" s="661"/>
      <c r="CC197" s="481">
        <f>SUM(AK129,CI129,CA163,DO163,AK197:CB197)</f>
        <v>17767</v>
      </c>
      <c r="CD197" s="543"/>
      <c r="CE197" s="543"/>
      <c r="CF197" s="543"/>
      <c r="CG197" s="543"/>
      <c r="CH197" s="543"/>
      <c r="CI197" s="543"/>
      <c r="CJ197" s="543"/>
      <c r="CK197" s="543"/>
      <c r="CL197" s="865"/>
      <c r="CM197" s="898">
        <f>IF(CD27=0,0,IF(AK129=0,0,AK129/CD27))</f>
        <v>5.9999189200145943E-2</v>
      </c>
      <c r="CN197" s="899"/>
      <c r="CO197" s="899"/>
      <c r="CP197" s="899"/>
      <c r="CQ197" s="899"/>
      <c r="CR197" s="899"/>
      <c r="CS197" s="899"/>
      <c r="CT197" s="900"/>
      <c r="CV197" s="28"/>
      <c r="DA197" s="16"/>
      <c r="DF197" s="16"/>
    </row>
    <row r="198" spans="1:110" ht="15" customHeight="1" thickBot="1">
      <c r="A198" s="1540"/>
      <c r="B198" s="1541"/>
      <c r="C198" s="1541"/>
      <c r="D198" s="1541"/>
      <c r="E198" s="1541"/>
      <c r="F198" s="1542"/>
      <c r="G198" s="245" t="s">
        <v>10</v>
      </c>
      <c r="H198" s="246"/>
      <c r="I198" s="246"/>
      <c r="J198" s="246"/>
      <c r="K198" s="246"/>
      <c r="L198" s="246"/>
      <c r="M198" s="246"/>
      <c r="N198" s="246"/>
      <c r="O198" s="246"/>
      <c r="P198" s="246"/>
      <c r="Q198" s="246"/>
      <c r="R198" s="246"/>
      <c r="S198" s="246"/>
      <c r="T198" s="246"/>
      <c r="U198" s="246"/>
      <c r="V198" s="246"/>
      <c r="W198" s="246"/>
      <c r="X198" s="246"/>
      <c r="Y198" s="246"/>
      <c r="Z198" s="246"/>
      <c r="AA198" s="513"/>
      <c r="AB198" s="923">
        <v>1</v>
      </c>
      <c r="AC198" s="924"/>
      <c r="AD198" s="925"/>
      <c r="AE198" s="926">
        <v>5</v>
      </c>
      <c r="AF198" s="924"/>
      <c r="AG198" s="925"/>
      <c r="AH198" s="926">
        <v>5</v>
      </c>
      <c r="AI198" s="924"/>
      <c r="AJ198" s="927"/>
      <c r="AK198" s="484">
        <f>AK191</f>
        <v>101707</v>
      </c>
      <c r="AL198" s="485"/>
      <c r="AM198" s="485"/>
      <c r="AN198" s="485"/>
      <c r="AO198" s="485"/>
      <c r="AP198" s="485"/>
      <c r="AQ198" s="485"/>
      <c r="AR198" s="485"/>
      <c r="AS198" s="485"/>
      <c r="AT198" s="485"/>
      <c r="AU198" s="486"/>
      <c r="AV198" s="484">
        <f>AV191</f>
        <v>788</v>
      </c>
      <c r="AW198" s="485"/>
      <c r="AX198" s="485"/>
      <c r="AY198" s="485"/>
      <c r="AZ198" s="485"/>
      <c r="BA198" s="485"/>
      <c r="BB198" s="485"/>
      <c r="BC198" s="485"/>
      <c r="BD198" s="485"/>
      <c r="BE198" s="485"/>
      <c r="BF198" s="486"/>
      <c r="BG198" s="484">
        <f>BG191</f>
        <v>550</v>
      </c>
      <c r="BH198" s="654"/>
      <c r="BI198" s="654"/>
      <c r="BJ198" s="654"/>
      <c r="BK198" s="654"/>
      <c r="BL198" s="654"/>
      <c r="BM198" s="654"/>
      <c r="BN198" s="654"/>
      <c r="BO198" s="654"/>
      <c r="BP198" s="654"/>
      <c r="BQ198" s="655"/>
      <c r="BR198" s="484">
        <f>BR191</f>
        <v>0</v>
      </c>
      <c r="BS198" s="654"/>
      <c r="BT198" s="654"/>
      <c r="BU198" s="654"/>
      <c r="BV198" s="654"/>
      <c r="BW198" s="654"/>
      <c r="BX198" s="654"/>
      <c r="BY198" s="654"/>
      <c r="BZ198" s="654"/>
      <c r="CA198" s="654"/>
      <c r="CB198" s="655"/>
      <c r="CC198" s="484">
        <f>SUM(AK130,CI130,CA164,DO164,AK198:CB198)</f>
        <v>208037</v>
      </c>
      <c r="CD198" s="571"/>
      <c r="CE198" s="571"/>
      <c r="CF198" s="571"/>
      <c r="CG198" s="571"/>
      <c r="CH198" s="571"/>
      <c r="CI198" s="571"/>
      <c r="CJ198" s="571"/>
      <c r="CK198" s="571"/>
      <c r="CL198" s="874"/>
      <c r="CM198" s="898">
        <f>IF(CD28=0,0,IF(AK130=0,0,AK130/CD28))</f>
        <v>5.9999123154255596E-2</v>
      </c>
      <c r="CN198" s="899"/>
      <c r="CO198" s="899"/>
      <c r="CP198" s="899"/>
      <c r="CQ198" s="899"/>
      <c r="CR198" s="899"/>
      <c r="CS198" s="899"/>
      <c r="CT198" s="900"/>
      <c r="CV198" s="28"/>
      <c r="DA198" s="16"/>
      <c r="DF198" s="16"/>
    </row>
    <row r="199" spans="1:110" ht="12.75" customHeight="1" thickBot="1">
      <c r="M199" s="16"/>
      <c r="R199" s="16"/>
      <c r="U199" s="17"/>
      <c r="V199" s="17"/>
      <c r="W199" s="17"/>
      <c r="CM199" s="16" t="s">
        <v>511</v>
      </c>
      <c r="CN199" s="16" t="s">
        <v>511</v>
      </c>
      <c r="CO199" s="16" t="s">
        <v>511</v>
      </c>
      <c r="CP199" s="16" t="s">
        <v>511</v>
      </c>
      <c r="CQ199" s="16" t="s">
        <v>511</v>
      </c>
      <c r="CR199" s="16" t="s">
        <v>511</v>
      </c>
      <c r="CS199" s="16" t="s">
        <v>511</v>
      </c>
      <c r="CT199" s="16" t="s">
        <v>511</v>
      </c>
      <c r="CV199" s="51"/>
      <c r="DA199" s="16"/>
      <c r="DF199" s="16"/>
    </row>
    <row r="200" spans="1:110" ht="15" customHeight="1">
      <c r="A200" s="433" t="s">
        <v>14</v>
      </c>
      <c r="B200" s="1535"/>
      <c r="C200" s="1535"/>
      <c r="D200" s="434" t="s">
        <v>717</v>
      </c>
      <c r="E200" s="1535"/>
      <c r="F200" s="1536"/>
      <c r="G200" s="245" t="s">
        <v>858</v>
      </c>
      <c r="H200" s="246"/>
      <c r="I200" s="246"/>
      <c r="J200" s="246"/>
      <c r="K200" s="246"/>
      <c r="L200" s="246"/>
      <c r="M200" s="246"/>
      <c r="N200" s="246"/>
      <c r="O200" s="246"/>
      <c r="P200" s="246"/>
      <c r="Q200" s="246"/>
      <c r="R200" s="246"/>
      <c r="S200" s="246"/>
      <c r="T200" s="246"/>
      <c r="U200" s="246"/>
      <c r="V200" s="246"/>
      <c r="W200" s="246"/>
      <c r="X200" s="246"/>
      <c r="Y200" s="246"/>
      <c r="Z200" s="246"/>
      <c r="AA200" s="513"/>
      <c r="AB200" s="921">
        <v>1</v>
      </c>
      <c r="AC200" s="903"/>
      <c r="AD200" s="904"/>
      <c r="AE200" s="902">
        <v>6</v>
      </c>
      <c r="AF200" s="903"/>
      <c r="AG200" s="904"/>
      <c r="AH200" s="902">
        <v>5</v>
      </c>
      <c r="AI200" s="903"/>
      <c r="AJ200" s="903"/>
      <c r="AK200" s="1483">
        <v>24538</v>
      </c>
      <c r="AL200" s="658"/>
      <c r="AM200" s="658"/>
      <c r="AN200" s="658"/>
      <c r="AO200" s="658"/>
      <c r="AP200" s="658"/>
      <c r="AQ200" s="658"/>
      <c r="AR200" s="658"/>
      <c r="AS200" s="658"/>
      <c r="AT200" s="658"/>
      <c r="AU200" s="659"/>
      <c r="AV200" s="1483">
        <v>1586</v>
      </c>
      <c r="AW200" s="1508"/>
      <c r="AX200" s="1508"/>
      <c r="AY200" s="1508"/>
      <c r="AZ200" s="1508"/>
      <c r="BA200" s="1508"/>
      <c r="BB200" s="1508"/>
      <c r="BC200" s="1508"/>
      <c r="BD200" s="1508"/>
      <c r="BE200" s="1508"/>
      <c r="BF200" s="1509"/>
      <c r="BG200" s="1483">
        <v>264</v>
      </c>
      <c r="BH200" s="658"/>
      <c r="BI200" s="658"/>
      <c r="BJ200" s="658"/>
      <c r="BK200" s="658"/>
      <c r="BL200" s="658"/>
      <c r="BM200" s="658"/>
      <c r="BN200" s="658"/>
      <c r="BO200" s="658"/>
      <c r="BP200" s="658"/>
      <c r="BQ200" s="659"/>
      <c r="BR200" s="1483">
        <v>797</v>
      </c>
      <c r="BS200" s="658"/>
      <c r="BT200" s="658"/>
      <c r="BU200" s="658"/>
      <c r="BV200" s="658"/>
      <c r="BW200" s="658"/>
      <c r="BX200" s="658"/>
      <c r="BY200" s="658"/>
      <c r="BZ200" s="658"/>
      <c r="CA200" s="658"/>
      <c r="CB200" s="659"/>
      <c r="CC200" s="487">
        <f>SUM(AK132,CI132,CA166,DO166,AK200:CB200)</f>
        <v>125801</v>
      </c>
      <c r="CD200" s="801"/>
      <c r="CE200" s="801"/>
      <c r="CF200" s="801"/>
      <c r="CG200" s="801"/>
      <c r="CH200" s="801"/>
      <c r="CI200" s="801"/>
      <c r="CJ200" s="801"/>
      <c r="CK200" s="801"/>
      <c r="CL200" s="802"/>
      <c r="CM200" s="898">
        <f>IF(CD30=0,0,IF(AK132=0,0,AK132/CD30))</f>
        <v>3.9966358467701808E-2</v>
      </c>
      <c r="CN200" s="899"/>
      <c r="CO200" s="899"/>
      <c r="CP200" s="899"/>
      <c r="CQ200" s="899"/>
      <c r="CR200" s="899"/>
      <c r="CS200" s="899"/>
      <c r="CT200" s="900"/>
      <c r="CV200" s="28"/>
      <c r="DA200" s="16"/>
      <c r="DF200" s="16"/>
    </row>
    <row r="201" spans="1:110" ht="15" customHeight="1">
      <c r="A201" s="548"/>
      <c r="B201" s="1549"/>
      <c r="C201" s="1549"/>
      <c r="D201" s="551"/>
      <c r="E201" s="1549"/>
      <c r="F201" s="1539"/>
      <c r="G201" s="505" t="s">
        <v>317</v>
      </c>
      <c r="H201" s="506"/>
      <c r="I201" s="506"/>
      <c r="J201" s="506"/>
      <c r="K201" s="506"/>
      <c r="L201" s="506"/>
      <c r="M201" s="506"/>
      <c r="N201" s="506"/>
      <c r="O201" s="506"/>
      <c r="P201" s="506"/>
      <c r="Q201" s="506"/>
      <c r="R201" s="506"/>
      <c r="S201" s="506"/>
      <c r="T201" s="506"/>
      <c r="U201" s="506"/>
      <c r="V201" s="506"/>
      <c r="W201" s="506"/>
      <c r="X201" s="506"/>
      <c r="Y201" s="506"/>
      <c r="Z201" s="506"/>
      <c r="AA201" s="507"/>
      <c r="AB201" s="919">
        <v>1</v>
      </c>
      <c r="AC201" s="897"/>
      <c r="AD201" s="918"/>
      <c r="AE201" s="896">
        <v>7</v>
      </c>
      <c r="AF201" s="897"/>
      <c r="AG201" s="918"/>
      <c r="AH201" s="896">
        <v>5</v>
      </c>
      <c r="AI201" s="897"/>
      <c r="AJ201" s="897"/>
      <c r="AK201" s="1487"/>
      <c r="AL201" s="660"/>
      <c r="AM201" s="660"/>
      <c r="AN201" s="660"/>
      <c r="AO201" s="660"/>
      <c r="AP201" s="660"/>
      <c r="AQ201" s="660"/>
      <c r="AR201" s="660"/>
      <c r="AS201" s="660"/>
      <c r="AT201" s="660"/>
      <c r="AU201" s="661"/>
      <c r="AV201" s="1487">
        <v>226</v>
      </c>
      <c r="AW201" s="1493"/>
      <c r="AX201" s="1493"/>
      <c r="AY201" s="1493"/>
      <c r="AZ201" s="1493"/>
      <c r="BA201" s="1493"/>
      <c r="BB201" s="1493"/>
      <c r="BC201" s="1493"/>
      <c r="BD201" s="1493"/>
      <c r="BE201" s="1493"/>
      <c r="BF201" s="1512"/>
      <c r="BG201" s="1487">
        <v>61</v>
      </c>
      <c r="BH201" s="660"/>
      <c r="BI201" s="660"/>
      <c r="BJ201" s="660"/>
      <c r="BK201" s="660"/>
      <c r="BL201" s="660"/>
      <c r="BM201" s="660"/>
      <c r="BN201" s="660"/>
      <c r="BO201" s="660"/>
      <c r="BP201" s="660"/>
      <c r="BQ201" s="661"/>
      <c r="BR201" s="1487"/>
      <c r="BS201" s="660"/>
      <c r="BT201" s="660"/>
      <c r="BU201" s="660"/>
      <c r="BV201" s="660"/>
      <c r="BW201" s="660"/>
      <c r="BX201" s="660"/>
      <c r="BY201" s="660"/>
      <c r="BZ201" s="660"/>
      <c r="CA201" s="660"/>
      <c r="CB201" s="661"/>
      <c r="CC201" s="481">
        <f>SUM(AK133,CI133,CA167,DO167,AK201:CB201)</f>
        <v>11843</v>
      </c>
      <c r="CD201" s="543"/>
      <c r="CE201" s="543"/>
      <c r="CF201" s="543"/>
      <c r="CG201" s="543"/>
      <c r="CH201" s="543"/>
      <c r="CI201" s="543"/>
      <c r="CJ201" s="543"/>
      <c r="CK201" s="543"/>
      <c r="CL201" s="865"/>
      <c r="CM201" s="898">
        <f>IF(CD31=0,0,IF(AK133=0,0,AK133/CD31))</f>
        <v>3.9985946135863031E-2</v>
      </c>
      <c r="CN201" s="899"/>
      <c r="CO201" s="899"/>
      <c r="CP201" s="899"/>
      <c r="CQ201" s="899"/>
      <c r="CR201" s="899"/>
      <c r="CS201" s="899"/>
      <c r="CT201" s="900"/>
      <c r="CV201" s="28"/>
      <c r="DA201" s="16"/>
      <c r="DF201" s="16"/>
    </row>
    <row r="202" spans="1:110" ht="15" customHeight="1">
      <c r="A202" s="1537"/>
      <c r="B202" s="1549"/>
      <c r="C202" s="1549"/>
      <c r="D202" s="1538"/>
      <c r="E202" s="1538"/>
      <c r="F202" s="1539"/>
      <c r="G202" s="731" t="s">
        <v>333</v>
      </c>
      <c r="H202" s="732"/>
      <c r="I202" s="732"/>
      <c r="J202" s="732"/>
      <c r="K202" s="732"/>
      <c r="L202" s="732"/>
      <c r="M202" s="732"/>
      <c r="N202" s="732"/>
      <c r="O202" s="732"/>
      <c r="P202" s="732"/>
      <c r="Q202" s="732"/>
      <c r="R202" s="732"/>
      <c r="S202" s="732"/>
      <c r="T202" s="732"/>
      <c r="U202" s="732"/>
      <c r="V202" s="732"/>
      <c r="W202" s="732"/>
      <c r="X202" s="732"/>
      <c r="Y202" s="732"/>
      <c r="Z202" s="732"/>
      <c r="AA202" s="732"/>
      <c r="AB202" s="919">
        <v>1</v>
      </c>
      <c r="AC202" s="897"/>
      <c r="AD202" s="918"/>
      <c r="AE202" s="896">
        <v>8</v>
      </c>
      <c r="AF202" s="897"/>
      <c r="AG202" s="918"/>
      <c r="AH202" s="896">
        <v>5</v>
      </c>
      <c r="AI202" s="897"/>
      <c r="AJ202" s="897"/>
      <c r="AK202" s="1487">
        <v>67806</v>
      </c>
      <c r="AL202" s="660"/>
      <c r="AM202" s="660"/>
      <c r="AN202" s="660"/>
      <c r="AO202" s="660"/>
      <c r="AP202" s="660"/>
      <c r="AQ202" s="660"/>
      <c r="AR202" s="660"/>
      <c r="AS202" s="660"/>
      <c r="AT202" s="660"/>
      <c r="AU202" s="661"/>
      <c r="AV202" s="1487">
        <v>525</v>
      </c>
      <c r="AW202" s="1493"/>
      <c r="AX202" s="1493"/>
      <c r="AY202" s="1493"/>
      <c r="AZ202" s="1493"/>
      <c r="BA202" s="1493"/>
      <c r="BB202" s="1493"/>
      <c r="BC202" s="1493"/>
      <c r="BD202" s="1493"/>
      <c r="BE202" s="1493"/>
      <c r="BF202" s="1512"/>
      <c r="BG202" s="1487">
        <v>367</v>
      </c>
      <c r="BH202" s="660"/>
      <c r="BI202" s="660"/>
      <c r="BJ202" s="660"/>
      <c r="BK202" s="660"/>
      <c r="BL202" s="660"/>
      <c r="BM202" s="660"/>
      <c r="BN202" s="660"/>
      <c r="BO202" s="660"/>
      <c r="BP202" s="660"/>
      <c r="BQ202" s="661"/>
      <c r="BR202" s="1487"/>
      <c r="BS202" s="660"/>
      <c r="BT202" s="660"/>
      <c r="BU202" s="660"/>
      <c r="BV202" s="660"/>
      <c r="BW202" s="660"/>
      <c r="BX202" s="660"/>
      <c r="BY202" s="660"/>
      <c r="BZ202" s="660"/>
      <c r="CA202" s="660"/>
      <c r="CB202" s="661"/>
      <c r="CC202" s="481">
        <f>SUM(AK134,CI134,CA168,DO168,AK202:CB202)</f>
        <v>138691</v>
      </c>
      <c r="CD202" s="543"/>
      <c r="CE202" s="543"/>
      <c r="CF202" s="543"/>
      <c r="CG202" s="543"/>
      <c r="CH202" s="543"/>
      <c r="CI202" s="543"/>
      <c r="CJ202" s="543"/>
      <c r="CK202" s="543"/>
      <c r="CL202" s="865"/>
      <c r="CM202" s="898">
        <f>IF(CD32=0,0,IF(AK134=0,0,AK134/CD32))</f>
        <v>3.9998144645236475E-2</v>
      </c>
      <c r="CN202" s="899"/>
      <c r="CO202" s="899"/>
      <c r="CP202" s="899"/>
      <c r="CQ202" s="899"/>
      <c r="CR202" s="899"/>
      <c r="CS202" s="899"/>
      <c r="CT202" s="900"/>
      <c r="CV202" s="28"/>
      <c r="DA202" s="16"/>
      <c r="DF202" s="16"/>
    </row>
    <row r="203" spans="1:110" ht="15" customHeight="1" thickBot="1">
      <c r="A203" s="436"/>
      <c r="B203" s="1541"/>
      <c r="C203" s="1541"/>
      <c r="D203" s="553"/>
      <c r="E203" s="553"/>
      <c r="F203" s="560"/>
      <c r="G203" s="245" t="s">
        <v>378</v>
      </c>
      <c r="H203" s="246"/>
      <c r="I203" s="246"/>
      <c r="J203" s="246"/>
      <c r="K203" s="246"/>
      <c r="L203" s="246"/>
      <c r="M203" s="246"/>
      <c r="N203" s="246"/>
      <c r="O203" s="246"/>
      <c r="P203" s="246"/>
      <c r="Q203" s="246"/>
      <c r="R203" s="246"/>
      <c r="S203" s="246"/>
      <c r="T203" s="246"/>
      <c r="U203" s="246"/>
      <c r="V203" s="246"/>
      <c r="W203" s="246"/>
      <c r="X203" s="246"/>
      <c r="Y203" s="246"/>
      <c r="Z203" s="246"/>
      <c r="AA203" s="513"/>
      <c r="AB203" s="923">
        <v>1</v>
      </c>
      <c r="AC203" s="924"/>
      <c r="AD203" s="925"/>
      <c r="AE203" s="926">
        <v>9</v>
      </c>
      <c r="AF203" s="924"/>
      <c r="AG203" s="925"/>
      <c r="AH203" s="926">
        <v>5</v>
      </c>
      <c r="AI203" s="924"/>
      <c r="AJ203" s="924"/>
      <c r="AK203" s="484">
        <f>SUM(AK200:AU202)</f>
        <v>92344</v>
      </c>
      <c r="AL203" s="485"/>
      <c r="AM203" s="485"/>
      <c r="AN203" s="485"/>
      <c r="AO203" s="485"/>
      <c r="AP203" s="485"/>
      <c r="AQ203" s="485"/>
      <c r="AR203" s="485"/>
      <c r="AS203" s="485"/>
      <c r="AT203" s="485"/>
      <c r="AU203" s="486"/>
      <c r="AV203" s="484">
        <f>SUM(AV200:BF202)</f>
        <v>2337</v>
      </c>
      <c r="AW203" s="485"/>
      <c r="AX203" s="485"/>
      <c r="AY203" s="485"/>
      <c r="AZ203" s="485"/>
      <c r="BA203" s="485"/>
      <c r="BB203" s="485"/>
      <c r="BC203" s="485"/>
      <c r="BD203" s="485"/>
      <c r="BE203" s="485"/>
      <c r="BF203" s="486"/>
      <c r="BG203" s="484">
        <f>SUM(BG200:BQ202)</f>
        <v>692</v>
      </c>
      <c r="BH203" s="654"/>
      <c r="BI203" s="654"/>
      <c r="BJ203" s="654"/>
      <c r="BK203" s="654"/>
      <c r="BL203" s="654"/>
      <c r="BM203" s="654"/>
      <c r="BN203" s="654"/>
      <c r="BO203" s="654"/>
      <c r="BP203" s="654"/>
      <c r="BQ203" s="655"/>
      <c r="BR203" s="484">
        <f>SUM(BR200:CB202)</f>
        <v>797</v>
      </c>
      <c r="BS203" s="654"/>
      <c r="BT203" s="654"/>
      <c r="BU203" s="654"/>
      <c r="BV203" s="654"/>
      <c r="BW203" s="654"/>
      <c r="BX203" s="654"/>
      <c r="BY203" s="654"/>
      <c r="BZ203" s="654"/>
      <c r="CA203" s="654"/>
      <c r="CB203" s="655"/>
      <c r="CC203" s="484">
        <f>SUM(AK135,CI135,CA169,DO169,AK203:CB203)</f>
        <v>276335</v>
      </c>
      <c r="CD203" s="571"/>
      <c r="CE203" s="571"/>
      <c r="CF203" s="571"/>
      <c r="CG203" s="571"/>
      <c r="CH203" s="571"/>
      <c r="CI203" s="571"/>
      <c r="CJ203" s="571"/>
      <c r="CK203" s="571"/>
      <c r="CL203" s="874"/>
      <c r="CM203" s="898">
        <f>IF(CD33=0,0,IF(AK135=0,0,AK135/CD33))</f>
        <v>3.9987855033697145E-2</v>
      </c>
      <c r="CN203" s="899"/>
      <c r="CO203" s="899"/>
      <c r="CP203" s="899"/>
      <c r="CQ203" s="899"/>
      <c r="CR203" s="899"/>
      <c r="CS203" s="899"/>
      <c r="CT203" s="900"/>
      <c r="CV203" s="28"/>
      <c r="DA203" s="16"/>
      <c r="DF203" s="16"/>
    </row>
    <row r="204" spans="1:110" ht="13.5" customHeight="1">
      <c r="M204" s="16"/>
      <c r="R204" s="16"/>
      <c r="Z204" s="154"/>
      <c r="AA204" s="154"/>
      <c r="AB204" s="154"/>
      <c r="AC204" s="154"/>
      <c r="AD204" s="154"/>
      <c r="AE204" s="154"/>
      <c r="AF204" s="154"/>
      <c r="AG204" s="154"/>
      <c r="AH204" s="154"/>
      <c r="AI204" s="154"/>
      <c r="AJ204" s="154"/>
    </row>
    <row r="205" spans="1:110" ht="13.5" customHeight="1"/>
    <row r="206" spans="1:110" ht="15" customHeight="1">
      <c r="M206" s="16"/>
      <c r="R206" s="16"/>
      <c r="DA206" s="16"/>
      <c r="DF206" s="16"/>
    </row>
    <row r="207" spans="1:110" ht="10.5" customHeight="1">
      <c r="M207" s="16"/>
      <c r="R207" s="16"/>
      <c r="DA207" s="16"/>
      <c r="DF207" s="16"/>
    </row>
    <row r="208" spans="1:110" ht="15" customHeight="1">
      <c r="M208" s="16"/>
      <c r="R208" s="16"/>
      <c r="DA208" s="16"/>
      <c r="DF208" s="16"/>
    </row>
    <row r="209" spans="13:110" ht="15" customHeight="1">
      <c r="M209" s="16"/>
      <c r="R209" s="16"/>
      <c r="DA209" s="16"/>
      <c r="DF209" s="16"/>
    </row>
    <row r="210" spans="13:110" ht="15" customHeight="1">
      <c r="M210" s="16"/>
      <c r="R210" s="16"/>
      <c r="DA210" s="16"/>
      <c r="DF210" s="16"/>
    </row>
    <row r="211" spans="13:110" ht="15" customHeight="1">
      <c r="M211" s="16"/>
      <c r="R211" s="16"/>
      <c r="DA211" s="16"/>
      <c r="DF211" s="16"/>
    </row>
    <row r="212" spans="13:110" ht="21.75" customHeight="1">
      <c r="M212" s="16"/>
      <c r="R212" s="16"/>
      <c r="DA212" s="16"/>
      <c r="DF212" s="16"/>
    </row>
    <row r="213" spans="13:110" ht="15" customHeight="1">
      <c r="M213" s="16"/>
      <c r="R213" s="16"/>
      <c r="DA213" s="16"/>
      <c r="DF213" s="16"/>
    </row>
    <row r="214" spans="13:110" ht="15" customHeight="1">
      <c r="M214" s="16"/>
      <c r="R214" s="16"/>
      <c r="DA214" s="16"/>
      <c r="DF214" s="16"/>
    </row>
    <row r="215" spans="13:110" ht="15" customHeight="1">
      <c r="M215" s="16"/>
      <c r="R215" s="16"/>
      <c r="DA215" s="16"/>
      <c r="DF215" s="16"/>
    </row>
    <row r="216" spans="13:110" ht="15" customHeight="1">
      <c r="M216" s="16"/>
      <c r="R216" s="16"/>
      <c r="DA216" s="16"/>
      <c r="DF216" s="16"/>
    </row>
    <row r="217" spans="13:110" ht="15" customHeight="1">
      <c r="M217" s="16"/>
      <c r="R217" s="16"/>
      <c r="DA217" s="16"/>
      <c r="DF217" s="16"/>
    </row>
    <row r="218" spans="13:110" ht="15" customHeight="1">
      <c r="M218" s="16"/>
      <c r="R218" s="16"/>
      <c r="DA218" s="16"/>
      <c r="DF218" s="16"/>
    </row>
    <row r="219" spans="13:110" ht="15" customHeight="1">
      <c r="M219" s="16"/>
      <c r="R219" s="16"/>
      <c r="DA219" s="16"/>
      <c r="DF219" s="16"/>
    </row>
    <row r="220" spans="13:110" ht="15" customHeight="1">
      <c r="M220" s="16"/>
      <c r="R220" s="16"/>
      <c r="DA220" s="16"/>
      <c r="DF220" s="16"/>
    </row>
    <row r="221" spans="13:110" ht="15" customHeight="1">
      <c r="M221" s="16"/>
      <c r="R221" s="16"/>
      <c r="DA221" s="16"/>
      <c r="DF221" s="16"/>
    </row>
    <row r="222" spans="13:110" ht="15" customHeight="1">
      <c r="M222" s="16"/>
      <c r="R222" s="16"/>
      <c r="DA222" s="16"/>
      <c r="DF222" s="16"/>
    </row>
    <row r="223" spans="13:110" ht="15" customHeight="1">
      <c r="M223" s="16"/>
      <c r="R223" s="16"/>
      <c r="DA223" s="16"/>
      <c r="DF223" s="16"/>
    </row>
    <row r="224" spans="13:110" ht="15" customHeight="1">
      <c r="M224" s="16"/>
      <c r="R224" s="16"/>
      <c r="DA224" s="16"/>
      <c r="DF224" s="16"/>
    </row>
    <row r="225" spans="13:110" ht="15" customHeight="1">
      <c r="M225" s="16"/>
      <c r="R225" s="16"/>
      <c r="DA225" s="16"/>
      <c r="DF225" s="16"/>
    </row>
    <row r="226" spans="13:110" ht="15" customHeight="1">
      <c r="M226" s="16"/>
      <c r="R226" s="16"/>
      <c r="DA226" s="16"/>
      <c r="DF226" s="16"/>
    </row>
    <row r="227" spans="13:110" ht="15" customHeight="1">
      <c r="M227" s="16"/>
      <c r="R227" s="16"/>
      <c r="DA227" s="16"/>
      <c r="DF227" s="16"/>
    </row>
    <row r="228" spans="13:110" ht="15" customHeight="1">
      <c r="M228" s="16"/>
      <c r="R228" s="16"/>
      <c r="DA228" s="16"/>
      <c r="DF228" s="16"/>
    </row>
    <row r="229" spans="13:110" ht="15" customHeight="1">
      <c r="M229" s="16"/>
      <c r="R229" s="16"/>
      <c r="DA229" s="16"/>
      <c r="DF229" s="16"/>
    </row>
    <row r="230" spans="13:110" ht="15" customHeight="1">
      <c r="M230" s="16"/>
      <c r="R230" s="16"/>
      <c r="DA230" s="16"/>
      <c r="DF230" s="16"/>
    </row>
    <row r="231" spans="13:110" ht="15" customHeight="1">
      <c r="M231" s="16"/>
      <c r="R231" s="16"/>
      <c r="DA231" s="16"/>
      <c r="DF231" s="16"/>
    </row>
    <row r="232" spans="13:110" ht="15" customHeight="1">
      <c r="M232" s="16"/>
      <c r="R232" s="16"/>
      <c r="DA232" s="16"/>
      <c r="DF232" s="16"/>
    </row>
    <row r="233" spans="13:110" ht="15" customHeight="1">
      <c r="M233" s="16"/>
      <c r="R233" s="16"/>
      <c r="DA233" s="16"/>
      <c r="DF233" s="16"/>
    </row>
    <row r="234" spans="13:110" ht="12.75" customHeight="1">
      <c r="M234" s="16"/>
      <c r="R234" s="16"/>
      <c r="DA234" s="16"/>
      <c r="DF234" s="16"/>
    </row>
    <row r="235" spans="13:110" ht="15" customHeight="1">
      <c r="M235" s="16"/>
      <c r="R235" s="16"/>
      <c r="DA235" s="16"/>
      <c r="DF235" s="16"/>
    </row>
    <row r="236" spans="13:110" ht="15" customHeight="1">
      <c r="M236" s="16"/>
      <c r="R236" s="16"/>
      <c r="DA236" s="16"/>
      <c r="DF236" s="16"/>
    </row>
    <row r="237" spans="13:110" ht="15" customHeight="1">
      <c r="M237" s="16"/>
      <c r="R237" s="16"/>
      <c r="DA237" s="16"/>
      <c r="DF237" s="16"/>
    </row>
  </sheetData>
  <sheetProtection algorithmName="SHA-512" hashValue="xIeYIsz7nK1kLuSAiftaXmVUgnMQ5sM/Psyqppo6Z1w3iF0uAl49Mzr18USBpte+6crb5eHY9fvKDqQJJ+Z2uQ==" saltValue="BCjbw339+orRyBHaKzN/JA==" spinCount="100000" sheet="1" objects="1" scenarios="1" selectLockedCells="1"/>
  <mergeCells count="1371">
    <mergeCell ref="CM186:CT186"/>
    <mergeCell ref="CM183:CT183"/>
    <mergeCell ref="BR201:CB201"/>
    <mergeCell ref="DC167:DN167"/>
    <mergeCell ref="DO167:ED167"/>
    <mergeCell ref="G197:AA197"/>
    <mergeCell ref="AB197:AD197"/>
    <mergeCell ref="AE197:AG197"/>
    <mergeCell ref="AH197:AJ197"/>
    <mergeCell ref="AK197:AU197"/>
    <mergeCell ref="CC201:CL201"/>
    <mergeCell ref="CM201:CT201"/>
    <mergeCell ref="CC197:CL197"/>
    <mergeCell ref="CM197:CT197"/>
    <mergeCell ref="G201:AA201"/>
    <mergeCell ref="AB201:AD201"/>
    <mergeCell ref="AE201:AG201"/>
    <mergeCell ref="AH201:AJ201"/>
    <mergeCell ref="AK201:AU201"/>
    <mergeCell ref="BG201:BQ201"/>
    <mergeCell ref="CC193:CL193"/>
    <mergeCell ref="AB184:AD184"/>
    <mergeCell ref="CC187:CL187"/>
    <mergeCell ref="AE185:AG185"/>
    <mergeCell ref="AH185:AJ185"/>
    <mergeCell ref="AB185:AD185"/>
    <mergeCell ref="CQ168:DB168"/>
    <mergeCell ref="CC182:CL182"/>
    <mergeCell ref="BR185:CB185"/>
    <mergeCell ref="H171:Y172"/>
    <mergeCell ref="Z171:AE172"/>
    <mergeCell ref="AH169:AJ169"/>
    <mergeCell ref="AC173:AE173"/>
    <mergeCell ref="H173:J173"/>
    <mergeCell ref="A173:G173"/>
    <mergeCell ref="AK167:AX167"/>
    <mergeCell ref="AF171:CX174"/>
    <mergeCell ref="AB168:AD168"/>
    <mergeCell ref="CQ169:DB169"/>
    <mergeCell ref="D166:F169"/>
    <mergeCell ref="A166:C168"/>
    <mergeCell ref="AE169:AG169"/>
    <mergeCell ref="BM150:BZ150"/>
    <mergeCell ref="CQ149:DB149"/>
    <mergeCell ref="CA151:CP151"/>
    <mergeCell ref="AK159:AX159"/>
    <mergeCell ref="G162:AA162"/>
    <mergeCell ref="AE157:AG157"/>
    <mergeCell ref="G164:AA164"/>
    <mergeCell ref="N173:P173"/>
    <mergeCell ref="AY155:BL155"/>
    <mergeCell ref="AB167:AD167"/>
    <mergeCell ref="AB161:AD161"/>
    <mergeCell ref="AH161:AJ161"/>
    <mergeCell ref="G154:AA154"/>
    <mergeCell ref="G155:AA155"/>
    <mergeCell ref="AY161:BL161"/>
    <mergeCell ref="AY162:BL162"/>
    <mergeCell ref="AY164:BL164"/>
    <mergeCell ref="CQ151:DB151"/>
    <mergeCell ref="AK169:AX169"/>
    <mergeCell ref="BM168:BZ168"/>
    <mergeCell ref="AY163:BL163"/>
    <mergeCell ref="AY156:BL156"/>
    <mergeCell ref="AE167:AG167"/>
    <mergeCell ref="AH167:AJ167"/>
    <mergeCell ref="AB95:AD95"/>
    <mergeCell ref="BE96:BN96"/>
    <mergeCell ref="BE100:BN100"/>
    <mergeCell ref="AY149:BL149"/>
    <mergeCell ref="AY150:BL150"/>
    <mergeCell ref="BM149:BZ149"/>
    <mergeCell ref="G153:AA153"/>
    <mergeCell ref="AB81:AD81"/>
    <mergeCell ref="AU82:BD82"/>
    <mergeCell ref="BZ91:CJ91"/>
    <mergeCell ref="CA155:CP155"/>
    <mergeCell ref="CA156:CP156"/>
    <mergeCell ref="CA157:CP157"/>
    <mergeCell ref="AB116:AD116"/>
    <mergeCell ref="AE116:AG116"/>
    <mergeCell ref="G116:AA116"/>
    <mergeCell ref="AE130:AG130"/>
    <mergeCell ref="AH130:AJ130"/>
    <mergeCell ref="BG194:BQ194"/>
    <mergeCell ref="BG196:BQ196"/>
    <mergeCell ref="BG198:BQ198"/>
    <mergeCell ref="G169:AA169"/>
    <mergeCell ref="G184:AA184"/>
    <mergeCell ref="AB196:AD196"/>
    <mergeCell ref="G196:AA196"/>
    <mergeCell ref="AE191:AG191"/>
    <mergeCell ref="AB192:AD192"/>
    <mergeCell ref="G192:AA192"/>
    <mergeCell ref="Z173:AB173"/>
    <mergeCell ref="BG185:BQ185"/>
    <mergeCell ref="AE83:AG83"/>
    <mergeCell ref="AH83:AJ83"/>
    <mergeCell ref="AK88:AT88"/>
    <mergeCell ref="AK81:AT81"/>
    <mergeCell ref="AH115:AJ115"/>
    <mergeCell ref="AC105:AE105"/>
    <mergeCell ref="AH93:AJ93"/>
    <mergeCell ref="AB84:AD84"/>
    <mergeCell ref="G94:AA94"/>
    <mergeCell ref="BO96:BY96"/>
    <mergeCell ref="AB154:AD154"/>
    <mergeCell ref="AB157:AD157"/>
    <mergeCell ref="BJ135:CH135"/>
    <mergeCell ref="A143:AA148"/>
    <mergeCell ref="AE196:AG196"/>
    <mergeCell ref="G198:AA198"/>
    <mergeCell ref="G193:AA193"/>
    <mergeCell ref="BZ93:CJ93"/>
    <mergeCell ref="BZ94:CJ94"/>
    <mergeCell ref="BZ95:CJ95"/>
    <mergeCell ref="A64:C66"/>
    <mergeCell ref="D64:F67"/>
    <mergeCell ref="AU80:BD80"/>
    <mergeCell ref="CG56:CZ56"/>
    <mergeCell ref="DG75:DR79"/>
    <mergeCell ref="DG83:DR83"/>
    <mergeCell ref="DG84:DR84"/>
    <mergeCell ref="DG85:DR85"/>
    <mergeCell ref="DG86:DR86"/>
    <mergeCell ref="CV75:DF79"/>
    <mergeCell ref="BO80:BY80"/>
    <mergeCell ref="AK87:AT87"/>
    <mergeCell ref="CV88:DF88"/>
    <mergeCell ref="AH86:AJ86"/>
    <mergeCell ref="G62:AA62"/>
    <mergeCell ref="G85:AA85"/>
    <mergeCell ref="G84:AA84"/>
    <mergeCell ref="G88:AA88"/>
    <mergeCell ref="Q71:S71"/>
    <mergeCell ref="CV83:DF83"/>
    <mergeCell ref="CV84:DF84"/>
    <mergeCell ref="CV85:DF85"/>
    <mergeCell ref="CV81:DF81"/>
    <mergeCell ref="CV82:DF82"/>
    <mergeCell ref="AE86:AG86"/>
    <mergeCell ref="BE87:BN87"/>
    <mergeCell ref="BO88:BY88"/>
    <mergeCell ref="BO81:BY81"/>
    <mergeCell ref="BO82:BY82"/>
    <mergeCell ref="A67:C67"/>
    <mergeCell ref="A47:F62"/>
    <mergeCell ref="A71:G71"/>
    <mergeCell ref="AE47:AG47"/>
    <mergeCell ref="AB56:AD56"/>
    <mergeCell ref="AB62:AD62"/>
    <mergeCell ref="AB57:AD57"/>
    <mergeCell ref="AE57:AG57"/>
    <mergeCell ref="AE56:AG56"/>
    <mergeCell ref="BA47:BP47"/>
    <mergeCell ref="A69:G70"/>
    <mergeCell ref="H69:Y70"/>
    <mergeCell ref="BZ75:CJ79"/>
    <mergeCell ref="BZ80:CJ80"/>
    <mergeCell ref="CV74:DF74"/>
    <mergeCell ref="BA48:BP48"/>
    <mergeCell ref="G53:AA53"/>
    <mergeCell ref="G51:AA51"/>
    <mergeCell ref="AK47:AZ47"/>
    <mergeCell ref="G57:AA57"/>
    <mergeCell ref="G58:AA58"/>
    <mergeCell ref="G59:AA59"/>
    <mergeCell ref="G56:AA56"/>
    <mergeCell ref="G55:AA55"/>
    <mergeCell ref="G54:AA54"/>
    <mergeCell ref="G50:AA50"/>
    <mergeCell ref="CK80:CU80"/>
    <mergeCell ref="CV80:DF80"/>
    <mergeCell ref="BQ48:CF48"/>
    <mergeCell ref="AK61:AZ61"/>
    <mergeCell ref="BA55:BP55"/>
    <mergeCell ref="AE59:AG59"/>
    <mergeCell ref="AH59:AJ59"/>
    <mergeCell ref="AB65:AD65"/>
    <mergeCell ref="CG48:CZ48"/>
    <mergeCell ref="CV91:DF91"/>
    <mergeCell ref="CK81:CU81"/>
    <mergeCell ref="AK86:AT86"/>
    <mergeCell ref="BA46:BP46"/>
    <mergeCell ref="BO75:BY79"/>
    <mergeCell ref="AE65:AG65"/>
    <mergeCell ref="AH65:AJ65"/>
    <mergeCell ref="AB50:AD50"/>
    <mergeCell ref="BQ52:CF52"/>
    <mergeCell ref="BA52:BP52"/>
    <mergeCell ref="AK52:AZ52"/>
    <mergeCell ref="BQ53:CF53"/>
    <mergeCell ref="BA53:BP53"/>
    <mergeCell ref="AK53:AZ53"/>
    <mergeCell ref="BQ55:CF55"/>
    <mergeCell ref="AB61:AD61"/>
    <mergeCell ref="AE61:AG61"/>
    <mergeCell ref="AH61:AJ61"/>
    <mergeCell ref="AB64:AD64"/>
    <mergeCell ref="AB53:AD53"/>
    <mergeCell ref="AE53:AG53"/>
    <mergeCell ref="AB51:AD51"/>
    <mergeCell ref="AE51:AG51"/>
    <mergeCell ref="AH51:AJ51"/>
    <mergeCell ref="AH49:AJ49"/>
    <mergeCell ref="AK49:AZ49"/>
    <mergeCell ref="AB49:AD49"/>
    <mergeCell ref="AE49:AG49"/>
    <mergeCell ref="AB47:AD47"/>
    <mergeCell ref="CK90:CU90"/>
    <mergeCell ref="Z69:AE70"/>
    <mergeCell ref="CY69:DJ70"/>
    <mergeCell ref="DG91:DR91"/>
    <mergeCell ref="AB87:AD87"/>
    <mergeCell ref="AB88:AD88"/>
    <mergeCell ref="AB89:AD89"/>
    <mergeCell ref="AH89:AJ89"/>
    <mergeCell ref="AE87:AG87"/>
    <mergeCell ref="AH87:AJ87"/>
    <mergeCell ref="AK89:AT89"/>
    <mergeCell ref="AU89:BD89"/>
    <mergeCell ref="AB59:AD59"/>
    <mergeCell ref="AU86:BD86"/>
    <mergeCell ref="AU88:BD88"/>
    <mergeCell ref="CK86:CU86"/>
    <mergeCell ref="BO86:BY86"/>
    <mergeCell ref="BE80:BN80"/>
    <mergeCell ref="AF69:CX72"/>
    <mergeCell ref="AK76:AT79"/>
    <mergeCell ref="AU76:BD79"/>
    <mergeCell ref="BE76:BN79"/>
    <mergeCell ref="AK80:AT80"/>
    <mergeCell ref="CG66:CZ66"/>
    <mergeCell ref="AH81:AJ81"/>
    <mergeCell ref="AB75:AJ80"/>
    <mergeCell ref="AH84:AJ84"/>
    <mergeCell ref="AE88:AG88"/>
    <mergeCell ref="AH88:AJ88"/>
    <mergeCell ref="CK85:CU85"/>
    <mergeCell ref="CK87:CU87"/>
    <mergeCell ref="BE89:BN89"/>
    <mergeCell ref="BE88:BN88"/>
    <mergeCell ref="BZ90:CJ90"/>
    <mergeCell ref="CV90:DF90"/>
    <mergeCell ref="CK88:CU88"/>
    <mergeCell ref="G82:AA82"/>
    <mergeCell ref="AK84:AT84"/>
    <mergeCell ref="AE82:AG82"/>
    <mergeCell ref="T71:V71"/>
    <mergeCell ref="AU87:BD87"/>
    <mergeCell ref="AH82:AJ82"/>
    <mergeCell ref="AK82:AT82"/>
    <mergeCell ref="BE86:BN86"/>
    <mergeCell ref="AU81:BD81"/>
    <mergeCell ref="CK83:CU83"/>
    <mergeCell ref="BE81:BN81"/>
    <mergeCell ref="BE82:BN82"/>
    <mergeCell ref="CV89:DF89"/>
    <mergeCell ref="AU83:BD83"/>
    <mergeCell ref="BE83:BN83"/>
    <mergeCell ref="BE74:BN74"/>
    <mergeCell ref="G89:AA89"/>
    <mergeCell ref="AE89:AG89"/>
    <mergeCell ref="G86:AA86"/>
    <mergeCell ref="AE81:AG81"/>
    <mergeCell ref="AC71:AE71"/>
    <mergeCell ref="A75:AA80"/>
    <mergeCell ref="DK37:EE37"/>
    <mergeCell ref="CY35:DJ36"/>
    <mergeCell ref="DK35:EE36"/>
    <mergeCell ref="CG57:CZ57"/>
    <mergeCell ref="CG59:CZ59"/>
    <mergeCell ref="CG60:CZ60"/>
    <mergeCell ref="AK57:AZ57"/>
    <mergeCell ref="BO87:BY87"/>
    <mergeCell ref="CK74:CU74"/>
    <mergeCell ref="CV86:DF86"/>
    <mergeCell ref="BE84:BN84"/>
    <mergeCell ref="CY71:DJ71"/>
    <mergeCell ref="BE91:BN91"/>
    <mergeCell ref="AU101:BD101"/>
    <mergeCell ref="AU93:BD93"/>
    <mergeCell ref="BE94:BN94"/>
    <mergeCell ref="AK94:AT94"/>
    <mergeCell ref="BE99:BN99"/>
    <mergeCell ref="BZ98:CJ98"/>
    <mergeCell ref="BZ99:CJ99"/>
    <mergeCell ref="BZ100:CJ100"/>
    <mergeCell ref="BZ101:CJ101"/>
    <mergeCell ref="CG54:CZ54"/>
    <mergeCell ref="AK51:AZ51"/>
    <mergeCell ref="AK48:AZ48"/>
    <mergeCell ref="BO74:BY74"/>
    <mergeCell ref="BZ74:CJ74"/>
    <mergeCell ref="CG55:CZ55"/>
    <mergeCell ref="BE93:BN93"/>
    <mergeCell ref="CK94:CU94"/>
    <mergeCell ref="AK95:AT95"/>
    <mergeCell ref="AU95:BD95"/>
    <mergeCell ref="BA40:BP40"/>
    <mergeCell ref="BQ40:CF40"/>
    <mergeCell ref="CS27:DG27"/>
    <mergeCell ref="AK31:AY31"/>
    <mergeCell ref="AK40:AZ40"/>
    <mergeCell ref="AZ31:BN31"/>
    <mergeCell ref="BO31:CC31"/>
    <mergeCell ref="CG65:CZ65"/>
    <mergeCell ref="CG47:CZ47"/>
    <mergeCell ref="BQ46:CF46"/>
    <mergeCell ref="BQ42:CF45"/>
    <mergeCell ref="DG74:DR74"/>
    <mergeCell ref="DG87:DR87"/>
    <mergeCell ref="CK75:CU79"/>
    <mergeCell ref="AU85:BD85"/>
    <mergeCell ref="DG81:DR81"/>
    <mergeCell ref="CG40:CZ40"/>
    <mergeCell ref="BQ47:CF47"/>
    <mergeCell ref="DK71:EE71"/>
    <mergeCell ref="CY37:DJ37"/>
    <mergeCell ref="AU84:BD84"/>
    <mergeCell ref="CK84:CU84"/>
    <mergeCell ref="BO84:BY84"/>
    <mergeCell ref="AK75:BN75"/>
    <mergeCell ref="AK74:AT74"/>
    <mergeCell ref="AU74:BD74"/>
    <mergeCell ref="CG49:CZ49"/>
    <mergeCell ref="DK69:EE70"/>
    <mergeCell ref="CD32:CR32"/>
    <mergeCell ref="CS32:DG32"/>
    <mergeCell ref="AK33:AY33"/>
    <mergeCell ref="AZ33:BN33"/>
    <mergeCell ref="CV95:DF95"/>
    <mergeCell ref="CV96:DF96"/>
    <mergeCell ref="CV98:DF98"/>
    <mergeCell ref="CV99:DF99"/>
    <mergeCell ref="CV100:DF100"/>
    <mergeCell ref="CI109:DD113"/>
    <mergeCell ref="BJ115:CH115"/>
    <mergeCell ref="BJ125:CH125"/>
    <mergeCell ref="CI123:DD123"/>
    <mergeCell ref="CI122:DD122"/>
    <mergeCell ref="AK115:BI115"/>
    <mergeCell ref="BE98:BN98"/>
    <mergeCell ref="AK96:AT96"/>
    <mergeCell ref="AU98:BD98"/>
    <mergeCell ref="CI108:DD108"/>
    <mergeCell ref="AK124:BI124"/>
    <mergeCell ref="CY105:DJ105"/>
    <mergeCell ref="CK99:CU99"/>
    <mergeCell ref="BE95:BN95"/>
    <mergeCell ref="CK95:CU95"/>
    <mergeCell ref="CK98:CU98"/>
    <mergeCell ref="BO98:BY98"/>
    <mergeCell ref="CI124:DD124"/>
    <mergeCell ref="CI125:DD125"/>
    <mergeCell ref="BO100:BY100"/>
    <mergeCell ref="CI120:DD120"/>
    <mergeCell ref="BJ119:CH119"/>
    <mergeCell ref="BJ120:CH120"/>
    <mergeCell ref="AK119:BI119"/>
    <mergeCell ref="BZ96:CJ96"/>
    <mergeCell ref="BJ124:CH124"/>
    <mergeCell ref="AK109:BI113"/>
    <mergeCell ref="DO151:ED151"/>
    <mergeCell ref="DO163:ED163"/>
    <mergeCell ref="DO156:ED156"/>
    <mergeCell ref="DO155:ED155"/>
    <mergeCell ref="DO149:ED149"/>
    <mergeCell ref="DO150:ED150"/>
    <mergeCell ref="BE101:BN101"/>
    <mergeCell ref="CQ143:ED143"/>
    <mergeCell ref="BJ127:CH127"/>
    <mergeCell ref="BJ130:CH130"/>
    <mergeCell ref="CI129:DD129"/>
    <mergeCell ref="AK125:BI125"/>
    <mergeCell ref="AK123:BI123"/>
    <mergeCell ref="DK105:EE105"/>
    <mergeCell ref="BJ108:CH108"/>
    <mergeCell ref="BJ109:CH110"/>
    <mergeCell ref="BJ116:CH116"/>
    <mergeCell ref="CI128:DD128"/>
    <mergeCell ref="AK129:BI129"/>
    <mergeCell ref="BJ129:CH129"/>
    <mergeCell ref="BJ128:CH128"/>
    <mergeCell ref="CQ158:DB158"/>
    <mergeCell ref="CQ162:DB162"/>
    <mergeCell ref="DC161:DN161"/>
    <mergeCell ref="DC162:DN162"/>
    <mergeCell ref="BJ132:CH132"/>
    <mergeCell ref="AK133:BI133"/>
    <mergeCell ref="AK132:BI132"/>
    <mergeCell ref="AK135:BI135"/>
    <mergeCell ref="CQ160:CX160"/>
    <mergeCell ref="AK144:AX147"/>
    <mergeCell ref="AK116:BI116"/>
    <mergeCell ref="DC160:DJ160"/>
    <mergeCell ref="CQ159:DB159"/>
    <mergeCell ref="AY154:BL154"/>
    <mergeCell ref="DC156:DN156"/>
    <mergeCell ref="DC157:DN157"/>
    <mergeCell ref="DO160:DV160"/>
    <mergeCell ref="BM160:BT160"/>
    <mergeCell ref="AH158:AJ158"/>
    <mergeCell ref="BM157:BZ157"/>
    <mergeCell ref="DO154:ED154"/>
    <mergeCell ref="CQ155:DB155"/>
    <mergeCell ref="CQ156:DB156"/>
    <mergeCell ref="CQ157:DB157"/>
    <mergeCell ref="BM161:BZ161"/>
    <mergeCell ref="CA160:CJ160"/>
    <mergeCell ref="CA158:CP158"/>
    <mergeCell ref="DC153:DN153"/>
    <mergeCell ref="DC158:DN158"/>
    <mergeCell ref="DC154:DN154"/>
    <mergeCell ref="BM153:BZ153"/>
    <mergeCell ref="DC151:DN151"/>
    <mergeCell ref="BM151:BZ151"/>
    <mergeCell ref="BM152:BZ152"/>
    <mergeCell ref="AH116:AJ116"/>
    <mergeCell ref="AK120:BI120"/>
    <mergeCell ref="AH118:AJ118"/>
    <mergeCell ref="AE117:AG117"/>
    <mergeCell ref="AY157:BL157"/>
    <mergeCell ref="AH117:AJ117"/>
    <mergeCell ref="AH156:AJ156"/>
    <mergeCell ref="AE156:AG156"/>
    <mergeCell ref="G160:AA160"/>
    <mergeCell ref="AB160:AD160"/>
    <mergeCell ref="AE160:AG160"/>
    <mergeCell ref="AH160:AJ160"/>
    <mergeCell ref="AE122:AG122"/>
    <mergeCell ref="AH122:AJ122"/>
    <mergeCell ref="BJ122:CH122"/>
    <mergeCell ref="BJ123:CH123"/>
    <mergeCell ref="AY158:BL158"/>
    <mergeCell ref="CA144:CP147"/>
    <mergeCell ref="BJ133:CH133"/>
    <mergeCell ref="AE135:AG135"/>
    <mergeCell ref="G149:AA149"/>
    <mergeCell ref="A139:G139"/>
    <mergeCell ref="H139:J139"/>
    <mergeCell ref="K139:M139"/>
    <mergeCell ref="N139:P139"/>
    <mergeCell ref="Q139:S139"/>
    <mergeCell ref="T139:V139"/>
    <mergeCell ref="W139:Y139"/>
    <mergeCell ref="Z139:AB139"/>
    <mergeCell ref="AK157:AX157"/>
    <mergeCell ref="G156:AA156"/>
    <mergeCell ref="AB155:AD155"/>
    <mergeCell ref="AH154:AJ154"/>
    <mergeCell ref="G117:AA117"/>
    <mergeCell ref="AH152:AJ152"/>
    <mergeCell ref="G119:AA119"/>
    <mergeCell ref="AY160:BF160"/>
    <mergeCell ref="AB126:AD126"/>
    <mergeCell ref="AE126:AG126"/>
    <mergeCell ref="AH126:AJ126"/>
    <mergeCell ref="AE127:AG127"/>
    <mergeCell ref="AB163:AD163"/>
    <mergeCell ref="A137:G138"/>
    <mergeCell ref="AH164:AJ164"/>
    <mergeCell ref="G189:AA189"/>
    <mergeCell ref="A177:AA182"/>
    <mergeCell ref="AB177:AJ182"/>
    <mergeCell ref="AE184:AG184"/>
    <mergeCell ref="AH184:AJ184"/>
    <mergeCell ref="G129:AA129"/>
    <mergeCell ref="AB129:AD129"/>
    <mergeCell ref="AE129:AG129"/>
    <mergeCell ref="AH129:AJ129"/>
    <mergeCell ref="G124:AA124"/>
    <mergeCell ref="AB124:AD124"/>
    <mergeCell ref="AH186:AJ186"/>
    <mergeCell ref="AB117:AD117"/>
    <mergeCell ref="AK130:BI130"/>
    <mergeCell ref="AB130:AD130"/>
    <mergeCell ref="A132:C134"/>
    <mergeCell ref="AB122:AD122"/>
    <mergeCell ref="A203:C203"/>
    <mergeCell ref="G203:AA203"/>
    <mergeCell ref="AH202:AJ202"/>
    <mergeCell ref="AB202:AD202"/>
    <mergeCell ref="AE202:AG202"/>
    <mergeCell ref="G202:AA202"/>
    <mergeCell ref="A200:C202"/>
    <mergeCell ref="D200:F203"/>
    <mergeCell ref="G200:AA200"/>
    <mergeCell ref="AH203:AJ203"/>
    <mergeCell ref="AB200:AD200"/>
    <mergeCell ref="AE200:AG200"/>
    <mergeCell ref="AH200:AJ200"/>
    <mergeCell ref="AH198:AJ198"/>
    <mergeCell ref="AB198:AD198"/>
    <mergeCell ref="AE198:AG198"/>
    <mergeCell ref="AH193:AJ193"/>
    <mergeCell ref="AB193:AD193"/>
    <mergeCell ref="AH196:AJ196"/>
    <mergeCell ref="AB203:AD203"/>
    <mergeCell ref="AE203:AG203"/>
    <mergeCell ref="AH195:AJ195"/>
    <mergeCell ref="AB195:AD195"/>
    <mergeCell ref="AE195:AG195"/>
    <mergeCell ref="G195:AA195"/>
    <mergeCell ref="AH194:AJ194"/>
    <mergeCell ref="AB194:AD194"/>
    <mergeCell ref="G194:AA194"/>
    <mergeCell ref="AE194:AG194"/>
    <mergeCell ref="A149:F164"/>
    <mergeCell ref="G130:AA130"/>
    <mergeCell ref="G67:AA67"/>
    <mergeCell ref="AB67:AD67"/>
    <mergeCell ref="AE67:AG67"/>
    <mergeCell ref="G81:AA81"/>
    <mergeCell ref="G159:AA159"/>
    <mergeCell ref="AB159:AD159"/>
    <mergeCell ref="AE159:AG159"/>
    <mergeCell ref="AH159:AJ159"/>
    <mergeCell ref="AB150:AD150"/>
    <mergeCell ref="AE149:AG149"/>
    <mergeCell ref="G158:AA158"/>
    <mergeCell ref="AH157:AJ157"/>
    <mergeCell ref="G134:AA134"/>
    <mergeCell ref="AB134:AD134"/>
    <mergeCell ref="AB151:AD151"/>
    <mergeCell ref="AE151:AG151"/>
    <mergeCell ref="AE158:AG158"/>
    <mergeCell ref="AE132:AG132"/>
    <mergeCell ref="AH132:AJ132"/>
    <mergeCell ref="AH135:AJ135"/>
    <mergeCell ref="AE115:AG115"/>
    <mergeCell ref="H137:Y138"/>
    <mergeCell ref="AB115:AD115"/>
    <mergeCell ref="G120:AA120"/>
    <mergeCell ref="AB143:AJ148"/>
    <mergeCell ref="G128:AA128"/>
    <mergeCell ref="AB128:AD128"/>
    <mergeCell ref="AB158:AD158"/>
    <mergeCell ref="DC148:DN148"/>
    <mergeCell ref="CA142:CP142"/>
    <mergeCell ref="CQ150:DB150"/>
    <mergeCell ref="CA149:CP149"/>
    <mergeCell ref="DC144:DN147"/>
    <mergeCell ref="AY144:BL147"/>
    <mergeCell ref="BM144:BZ147"/>
    <mergeCell ref="DK139:EE139"/>
    <mergeCell ref="DO142:ED142"/>
    <mergeCell ref="A135:C135"/>
    <mergeCell ref="AE133:AG133"/>
    <mergeCell ref="G132:AA132"/>
    <mergeCell ref="AB156:AD156"/>
    <mergeCell ref="AE150:AG150"/>
    <mergeCell ref="AH150:AJ150"/>
    <mergeCell ref="AH151:AJ151"/>
    <mergeCell ref="AB149:AD149"/>
    <mergeCell ref="G150:AA150"/>
    <mergeCell ref="Z137:AE138"/>
    <mergeCell ref="AC139:AE139"/>
    <mergeCell ref="G135:AA135"/>
    <mergeCell ref="AB135:AD135"/>
    <mergeCell ref="AB133:AD133"/>
    <mergeCell ref="CY137:DJ138"/>
    <mergeCell ref="D132:F135"/>
    <mergeCell ref="CQ153:DB153"/>
    <mergeCell ref="BM156:BZ156"/>
    <mergeCell ref="CQ154:DB154"/>
    <mergeCell ref="CA153:CP153"/>
    <mergeCell ref="CA154:CP154"/>
    <mergeCell ref="AH133:AJ133"/>
    <mergeCell ref="AY153:BL153"/>
    <mergeCell ref="AH190:AJ190"/>
    <mergeCell ref="AB190:AD190"/>
    <mergeCell ref="AE190:AG190"/>
    <mergeCell ref="G190:AA190"/>
    <mergeCell ref="AE154:AG154"/>
    <mergeCell ref="AK163:AX163"/>
    <mergeCell ref="AH162:AJ162"/>
    <mergeCell ref="AB152:AD152"/>
    <mergeCell ref="AE152:AG152"/>
    <mergeCell ref="AK160:AR160"/>
    <mergeCell ref="AE163:AG163"/>
    <mergeCell ref="AH163:AJ163"/>
    <mergeCell ref="AE155:AG155"/>
    <mergeCell ref="AH155:AJ155"/>
    <mergeCell ref="AK158:AX158"/>
    <mergeCell ref="G157:AA157"/>
    <mergeCell ref="G161:AA161"/>
    <mergeCell ref="G152:AA152"/>
    <mergeCell ref="AK164:AX164"/>
    <mergeCell ref="AB188:AD188"/>
    <mergeCell ref="G163:AA163"/>
    <mergeCell ref="AK166:AX166"/>
    <mergeCell ref="AB162:AD162"/>
    <mergeCell ref="AE162:AG162"/>
    <mergeCell ref="AB166:AD166"/>
    <mergeCell ref="AB164:AD164"/>
    <mergeCell ref="AE164:AG164"/>
    <mergeCell ref="AB183:AD183"/>
    <mergeCell ref="AK188:AU188"/>
    <mergeCell ref="AK176:AU176"/>
    <mergeCell ref="G168:AA168"/>
    <mergeCell ref="AB169:AD169"/>
    <mergeCell ref="AH187:AJ187"/>
    <mergeCell ref="AB187:AD187"/>
    <mergeCell ref="G187:AA187"/>
    <mergeCell ref="G185:AA185"/>
    <mergeCell ref="AE193:AG193"/>
    <mergeCell ref="AE192:AG192"/>
    <mergeCell ref="AH166:AJ166"/>
    <mergeCell ref="AE166:AG166"/>
    <mergeCell ref="AE189:AG189"/>
    <mergeCell ref="AB186:AD186"/>
    <mergeCell ref="AE186:AG186"/>
    <mergeCell ref="G186:AA186"/>
    <mergeCell ref="AH188:AJ188"/>
    <mergeCell ref="AE188:AG188"/>
    <mergeCell ref="G188:AA188"/>
    <mergeCell ref="CA168:CP168"/>
    <mergeCell ref="W173:Y173"/>
    <mergeCell ref="T173:V173"/>
    <mergeCell ref="Q173:S173"/>
    <mergeCell ref="G183:AA183"/>
    <mergeCell ref="G166:AA166"/>
    <mergeCell ref="BR186:CB186"/>
    <mergeCell ref="G167:AA167"/>
    <mergeCell ref="BM166:BZ166"/>
    <mergeCell ref="AH191:AJ191"/>
    <mergeCell ref="AB191:AD191"/>
    <mergeCell ref="CA169:CP169"/>
    <mergeCell ref="AK168:AX168"/>
    <mergeCell ref="K173:M173"/>
    <mergeCell ref="A171:G172"/>
    <mergeCell ref="BR187:CB187"/>
    <mergeCell ref="G191:AA191"/>
    <mergeCell ref="AV202:BF202"/>
    <mergeCell ref="AK194:AU194"/>
    <mergeCell ref="AY167:BL167"/>
    <mergeCell ref="A169:C169"/>
    <mergeCell ref="AE168:AG168"/>
    <mergeCell ref="AE183:AG183"/>
    <mergeCell ref="AH183:AJ183"/>
    <mergeCell ref="AH168:AJ168"/>
    <mergeCell ref="A183:F198"/>
    <mergeCell ref="BG189:BQ189"/>
    <mergeCell ref="BG190:BQ190"/>
    <mergeCell ref="BR182:CB182"/>
    <mergeCell ref="BG182:BQ182"/>
    <mergeCell ref="CC177:CL181"/>
    <mergeCell ref="BR197:CB197"/>
    <mergeCell ref="AK198:AU198"/>
    <mergeCell ref="CC196:CL196"/>
    <mergeCell ref="AK195:AU195"/>
    <mergeCell ref="BR196:CB196"/>
    <mergeCell ref="AK196:AU196"/>
    <mergeCell ref="BR195:CB195"/>
    <mergeCell ref="BG192:BQ192"/>
    <mergeCell ref="BG193:BQ193"/>
    <mergeCell ref="BG187:BQ187"/>
    <mergeCell ref="AH192:AJ192"/>
    <mergeCell ref="AK192:AU192"/>
    <mergeCell ref="BR191:CB191"/>
    <mergeCell ref="BR184:CB184"/>
    <mergeCell ref="AH189:AJ189"/>
    <mergeCell ref="AB189:AD189"/>
    <mergeCell ref="BR190:CB190"/>
    <mergeCell ref="AE187:AG187"/>
    <mergeCell ref="AE128:AG128"/>
    <mergeCell ref="AH128:AJ128"/>
    <mergeCell ref="AK128:BI128"/>
    <mergeCell ref="G127:AA127"/>
    <mergeCell ref="AE125:AG125"/>
    <mergeCell ref="AH125:AJ125"/>
    <mergeCell ref="AE124:AG124"/>
    <mergeCell ref="AH124:AJ124"/>
    <mergeCell ref="AB127:AD127"/>
    <mergeCell ref="AH127:AJ127"/>
    <mergeCell ref="G126:AA126"/>
    <mergeCell ref="G125:AA125"/>
    <mergeCell ref="AB125:AD125"/>
    <mergeCell ref="AH153:AJ153"/>
    <mergeCell ref="AB132:AD132"/>
    <mergeCell ref="AK152:AX152"/>
    <mergeCell ref="G151:AA151"/>
    <mergeCell ref="AH149:AJ149"/>
    <mergeCell ref="AH134:AJ134"/>
    <mergeCell ref="AK134:BI134"/>
    <mergeCell ref="AB153:AD153"/>
    <mergeCell ref="AE153:AG153"/>
    <mergeCell ref="AK151:AX151"/>
    <mergeCell ref="AE134:AG134"/>
    <mergeCell ref="AY142:BL142"/>
    <mergeCell ref="AY151:BL151"/>
    <mergeCell ref="AY152:BL152"/>
    <mergeCell ref="AK150:AX150"/>
    <mergeCell ref="G133:AA133"/>
    <mergeCell ref="AK149:AX149"/>
    <mergeCell ref="AK143:CP143"/>
    <mergeCell ref="G123:AA123"/>
    <mergeCell ref="AB123:AD123"/>
    <mergeCell ref="AE123:AG123"/>
    <mergeCell ref="AH123:AJ123"/>
    <mergeCell ref="G121:AA121"/>
    <mergeCell ref="AB121:AD121"/>
    <mergeCell ref="G122:AA122"/>
    <mergeCell ref="G118:AA118"/>
    <mergeCell ref="AB118:AD118"/>
    <mergeCell ref="AE118:AG118"/>
    <mergeCell ref="AB119:AD119"/>
    <mergeCell ref="AE119:AG119"/>
    <mergeCell ref="AH119:AJ119"/>
    <mergeCell ref="AH121:AJ121"/>
    <mergeCell ref="CI121:DD121"/>
    <mergeCell ref="CI119:DD119"/>
    <mergeCell ref="AB120:AD120"/>
    <mergeCell ref="AE121:AG121"/>
    <mergeCell ref="AE120:AG120"/>
    <mergeCell ref="AH120:AJ120"/>
    <mergeCell ref="G115:AA115"/>
    <mergeCell ref="Z105:AB105"/>
    <mergeCell ref="AH98:AJ98"/>
    <mergeCell ref="H105:J105"/>
    <mergeCell ref="K105:M105"/>
    <mergeCell ref="AK99:AT99"/>
    <mergeCell ref="AU99:BD99"/>
    <mergeCell ref="G99:AA99"/>
    <mergeCell ref="AB99:AD99"/>
    <mergeCell ref="AE99:AG99"/>
    <mergeCell ref="AU100:BD100"/>
    <mergeCell ref="AH99:AJ99"/>
    <mergeCell ref="AK100:AT100"/>
    <mergeCell ref="AE101:AG101"/>
    <mergeCell ref="G100:AA100"/>
    <mergeCell ref="AB100:AD100"/>
    <mergeCell ref="AB101:AD101"/>
    <mergeCell ref="AH100:AJ100"/>
    <mergeCell ref="A103:G104"/>
    <mergeCell ref="H103:Y104"/>
    <mergeCell ref="AK98:AT98"/>
    <mergeCell ref="W105:Y105"/>
    <mergeCell ref="N105:P105"/>
    <mergeCell ref="Z103:AE104"/>
    <mergeCell ref="AE98:AG98"/>
    <mergeCell ref="G98:AA98"/>
    <mergeCell ref="AH96:AJ96"/>
    <mergeCell ref="A105:G105"/>
    <mergeCell ref="A115:F130"/>
    <mergeCell ref="G95:AA95"/>
    <mergeCell ref="AK108:BI108"/>
    <mergeCell ref="BE90:BN90"/>
    <mergeCell ref="G90:AA90"/>
    <mergeCell ref="AB90:AD90"/>
    <mergeCell ref="AB91:AD91"/>
    <mergeCell ref="AE91:AG91"/>
    <mergeCell ref="AH91:AJ91"/>
    <mergeCell ref="AK90:AT90"/>
    <mergeCell ref="BE92:BL92"/>
    <mergeCell ref="G92:AA92"/>
    <mergeCell ref="AE90:AG90"/>
    <mergeCell ref="AH90:AJ90"/>
    <mergeCell ref="AU90:BD90"/>
    <mergeCell ref="AH101:AJ101"/>
    <mergeCell ref="AE94:AG94"/>
    <mergeCell ref="AB92:AD92"/>
    <mergeCell ref="AU92:BB92"/>
    <mergeCell ref="AU91:BD91"/>
    <mergeCell ref="AH92:AJ92"/>
    <mergeCell ref="AK92:AR92"/>
    <mergeCell ref="AK93:AT93"/>
    <mergeCell ref="AB96:AD96"/>
    <mergeCell ref="AE96:AG96"/>
    <mergeCell ref="G93:AA93"/>
    <mergeCell ref="AB93:AD93"/>
    <mergeCell ref="AE93:AG93"/>
    <mergeCell ref="G96:AA96"/>
    <mergeCell ref="AB98:AD98"/>
    <mergeCell ref="AB94:AD94"/>
    <mergeCell ref="AE95:AG95"/>
    <mergeCell ref="AH95:AJ95"/>
    <mergeCell ref="AK91:AT91"/>
    <mergeCell ref="BJ121:CH121"/>
    <mergeCell ref="BJ118:CH118"/>
    <mergeCell ref="BJ117:CH117"/>
    <mergeCell ref="BJ111:CH113"/>
    <mergeCell ref="AK118:BI118"/>
    <mergeCell ref="AU96:BD96"/>
    <mergeCell ref="CK96:CU96"/>
    <mergeCell ref="AK101:AT101"/>
    <mergeCell ref="CI116:DD116"/>
    <mergeCell ref="CI115:DD115"/>
    <mergeCell ref="AK114:BI114"/>
    <mergeCell ref="A109:AA114"/>
    <mergeCell ref="AB109:AJ114"/>
    <mergeCell ref="Q105:S105"/>
    <mergeCell ref="T105:V105"/>
    <mergeCell ref="A98:C100"/>
    <mergeCell ref="D98:F101"/>
    <mergeCell ref="AE100:AG100"/>
    <mergeCell ref="A101:C101"/>
    <mergeCell ref="G101:AA101"/>
    <mergeCell ref="A81:F96"/>
    <mergeCell ref="AB82:AD82"/>
    <mergeCell ref="G83:AA83"/>
    <mergeCell ref="AB83:AD83"/>
    <mergeCell ref="AE92:AG92"/>
    <mergeCell ref="AB85:AD85"/>
    <mergeCell ref="AE85:AG85"/>
    <mergeCell ref="AH85:AJ85"/>
    <mergeCell ref="G91:AA91"/>
    <mergeCell ref="G87:AA87"/>
    <mergeCell ref="AB86:AD86"/>
    <mergeCell ref="BA51:BP51"/>
    <mergeCell ref="CG52:CZ52"/>
    <mergeCell ref="CG53:CZ53"/>
    <mergeCell ref="AK83:AT83"/>
    <mergeCell ref="AE84:AG84"/>
    <mergeCell ref="CK82:CU82"/>
    <mergeCell ref="AB54:AD54"/>
    <mergeCell ref="AE54:AG54"/>
    <mergeCell ref="AH54:AJ54"/>
    <mergeCell ref="AB55:AD55"/>
    <mergeCell ref="AE55:AG55"/>
    <mergeCell ref="AH55:AJ55"/>
    <mergeCell ref="BQ54:CF54"/>
    <mergeCell ref="BA54:BP54"/>
    <mergeCell ref="AK54:AZ54"/>
    <mergeCell ref="AK55:AZ55"/>
    <mergeCell ref="AK85:AT85"/>
    <mergeCell ref="BO83:BY83"/>
    <mergeCell ref="AK59:AZ59"/>
    <mergeCell ref="AK56:AZ56"/>
    <mergeCell ref="BQ57:CF57"/>
    <mergeCell ref="AE64:AG64"/>
    <mergeCell ref="BZ86:CJ86"/>
    <mergeCell ref="BZ87:CJ87"/>
    <mergeCell ref="BZ88:CJ88"/>
    <mergeCell ref="BZ89:CJ89"/>
    <mergeCell ref="H71:J71"/>
    <mergeCell ref="K71:M71"/>
    <mergeCell ref="N71:P71"/>
    <mergeCell ref="G65:AA65"/>
    <mergeCell ref="W71:Y71"/>
    <mergeCell ref="G60:AA60"/>
    <mergeCell ref="AB60:AD60"/>
    <mergeCell ref="AE62:AG62"/>
    <mergeCell ref="AH62:AJ62"/>
    <mergeCell ref="AE50:AG50"/>
    <mergeCell ref="AH50:AJ50"/>
    <mergeCell ref="AH67:AJ67"/>
    <mergeCell ref="AB52:AD52"/>
    <mergeCell ref="AE66:AG66"/>
    <mergeCell ref="AH66:AJ66"/>
    <mergeCell ref="Z71:AB71"/>
    <mergeCell ref="AE52:AG52"/>
    <mergeCell ref="BA57:BP57"/>
    <mergeCell ref="BQ64:CF64"/>
    <mergeCell ref="BA61:BP61"/>
    <mergeCell ref="BQ65:CF65"/>
    <mergeCell ref="BQ61:CF61"/>
    <mergeCell ref="BQ66:CF66"/>
    <mergeCell ref="BQ59:CF59"/>
    <mergeCell ref="BA59:BP59"/>
    <mergeCell ref="BQ60:CF60"/>
    <mergeCell ref="BA60:BP60"/>
    <mergeCell ref="BQ62:CF62"/>
    <mergeCell ref="AH64:AJ64"/>
    <mergeCell ref="AH58:AJ58"/>
    <mergeCell ref="AH52:AJ52"/>
    <mergeCell ref="AH56:AJ56"/>
    <mergeCell ref="AH53:AJ53"/>
    <mergeCell ref="AH57:AJ57"/>
    <mergeCell ref="BQ51:CF51"/>
    <mergeCell ref="BZ81:CJ81"/>
    <mergeCell ref="BZ82:CJ82"/>
    <mergeCell ref="Z35:AE36"/>
    <mergeCell ref="A41:AA46"/>
    <mergeCell ref="AB41:AJ46"/>
    <mergeCell ref="H37:J37"/>
    <mergeCell ref="W37:Y37"/>
    <mergeCell ref="K37:M37"/>
    <mergeCell ref="BA62:BP62"/>
    <mergeCell ref="CG67:CZ67"/>
    <mergeCell ref="BQ49:CF49"/>
    <mergeCell ref="BA49:BP49"/>
    <mergeCell ref="CG50:CZ50"/>
    <mergeCell ref="AK60:AZ60"/>
    <mergeCell ref="AK62:AZ62"/>
    <mergeCell ref="A35:G36"/>
    <mergeCell ref="H35:Y36"/>
    <mergeCell ref="AK41:CZ41"/>
    <mergeCell ref="Z37:AB37"/>
    <mergeCell ref="AC37:AE37"/>
    <mergeCell ref="A37:G37"/>
    <mergeCell ref="BA42:BP45"/>
    <mergeCell ref="N37:P37"/>
    <mergeCell ref="Q37:S37"/>
    <mergeCell ref="T37:V37"/>
    <mergeCell ref="AH47:AJ47"/>
    <mergeCell ref="G48:AA48"/>
    <mergeCell ref="AB48:AD48"/>
    <mergeCell ref="AE48:AG48"/>
    <mergeCell ref="AB58:AD58"/>
    <mergeCell ref="AE60:AG60"/>
    <mergeCell ref="AH60:AJ60"/>
    <mergeCell ref="AH48:AJ48"/>
    <mergeCell ref="G47:AA47"/>
    <mergeCell ref="G66:AA66"/>
    <mergeCell ref="AB66:AD66"/>
    <mergeCell ref="A30:C32"/>
    <mergeCell ref="D30:F33"/>
    <mergeCell ref="G30:AA30"/>
    <mergeCell ref="AB30:AD30"/>
    <mergeCell ref="G31:AA31"/>
    <mergeCell ref="AB31:AD31"/>
    <mergeCell ref="G32:AA32"/>
    <mergeCell ref="AB32:AD32"/>
    <mergeCell ref="AK32:AY32"/>
    <mergeCell ref="AZ32:BN32"/>
    <mergeCell ref="G64:AA64"/>
    <mergeCell ref="G61:AA61"/>
    <mergeCell ref="BO32:CC32"/>
    <mergeCell ref="AE30:AG30"/>
    <mergeCell ref="AH30:AJ30"/>
    <mergeCell ref="AK30:AY30"/>
    <mergeCell ref="AZ30:BN30"/>
    <mergeCell ref="AE32:AG32"/>
    <mergeCell ref="AH33:AJ33"/>
    <mergeCell ref="BO33:CC33"/>
    <mergeCell ref="A33:C33"/>
    <mergeCell ref="G33:AA33"/>
    <mergeCell ref="AB33:AD33"/>
    <mergeCell ref="AE33:AG33"/>
    <mergeCell ref="AK50:AZ50"/>
    <mergeCell ref="G49:AA49"/>
    <mergeCell ref="G52:AA52"/>
    <mergeCell ref="AE58:AG58"/>
    <mergeCell ref="CD33:CR33"/>
    <mergeCell ref="CS33:DG33"/>
    <mergeCell ref="CD31:CR31"/>
    <mergeCell ref="CS31:DG31"/>
    <mergeCell ref="AE31:AG31"/>
    <mergeCell ref="AH31:AJ31"/>
    <mergeCell ref="G28:AA28"/>
    <mergeCell ref="AB28:AD28"/>
    <mergeCell ref="G27:AA27"/>
    <mergeCell ref="AB27:AD27"/>
    <mergeCell ref="AE27:AG27"/>
    <mergeCell ref="AH27:AJ27"/>
    <mergeCell ref="AH32:AJ32"/>
    <mergeCell ref="AF35:CX38"/>
    <mergeCell ref="CS24:DG24"/>
    <mergeCell ref="G25:AA25"/>
    <mergeCell ref="AB25:AD25"/>
    <mergeCell ref="AE25:AG25"/>
    <mergeCell ref="AH25:AJ25"/>
    <mergeCell ref="AK25:AY25"/>
    <mergeCell ref="AZ25:BN25"/>
    <mergeCell ref="BO25:CC25"/>
    <mergeCell ref="CD25:CR25"/>
    <mergeCell ref="CS25:DG25"/>
    <mergeCell ref="AK26:AY26"/>
    <mergeCell ref="AZ26:BN26"/>
    <mergeCell ref="BO26:CC26"/>
    <mergeCell ref="CD26:CR26"/>
    <mergeCell ref="G26:AA26"/>
    <mergeCell ref="AB26:AD26"/>
    <mergeCell ref="AE28:AG28"/>
    <mergeCell ref="AH28:AJ28"/>
    <mergeCell ref="AK28:AY28"/>
    <mergeCell ref="AZ28:BN28"/>
    <mergeCell ref="BO28:CC28"/>
    <mergeCell ref="CD28:CR28"/>
    <mergeCell ref="CS28:DG28"/>
    <mergeCell ref="AK27:AY27"/>
    <mergeCell ref="AE26:AG26"/>
    <mergeCell ref="AH26:AJ26"/>
    <mergeCell ref="CS26:DG26"/>
    <mergeCell ref="AK24:AY24"/>
    <mergeCell ref="AZ24:BN24"/>
    <mergeCell ref="BO24:CC24"/>
    <mergeCell ref="CD24:CR24"/>
    <mergeCell ref="AK22:AY22"/>
    <mergeCell ref="AZ22:BN22"/>
    <mergeCell ref="BO22:CC22"/>
    <mergeCell ref="CD22:CR22"/>
    <mergeCell ref="G22:AA22"/>
    <mergeCell ref="AB22:AD22"/>
    <mergeCell ref="AE22:AG22"/>
    <mergeCell ref="AH22:AJ22"/>
    <mergeCell ref="CS22:DG22"/>
    <mergeCell ref="AB23:AD23"/>
    <mergeCell ref="AE23:AG23"/>
    <mergeCell ref="AH23:AJ23"/>
    <mergeCell ref="AK23:AY23"/>
    <mergeCell ref="AZ23:BN23"/>
    <mergeCell ref="BO23:CC23"/>
    <mergeCell ref="CD23:CR23"/>
    <mergeCell ref="CS23:DG23"/>
    <mergeCell ref="G23:AA23"/>
    <mergeCell ref="G24:AA24"/>
    <mergeCell ref="AB24:AD24"/>
    <mergeCell ref="AE24:AG24"/>
    <mergeCell ref="AH24:AJ24"/>
    <mergeCell ref="AE18:AG18"/>
    <mergeCell ref="AH18:AJ18"/>
    <mergeCell ref="AK18:AY18"/>
    <mergeCell ref="CD19:CR19"/>
    <mergeCell ref="CS19:DG19"/>
    <mergeCell ref="CD20:CR20"/>
    <mergeCell ref="CS20:DG20"/>
    <mergeCell ref="G21:AA21"/>
    <mergeCell ref="AB21:AD21"/>
    <mergeCell ref="AE21:AG21"/>
    <mergeCell ref="AH21:AJ21"/>
    <mergeCell ref="AK21:AY21"/>
    <mergeCell ref="AZ21:BN21"/>
    <mergeCell ref="BO21:CC21"/>
    <mergeCell ref="CD21:CR21"/>
    <mergeCell ref="CS21:DG21"/>
    <mergeCell ref="BO20:CC20"/>
    <mergeCell ref="CD18:CR18"/>
    <mergeCell ref="CS18:DG18"/>
    <mergeCell ref="AH19:AJ19"/>
    <mergeCell ref="AK19:AY19"/>
    <mergeCell ref="AZ18:BN18"/>
    <mergeCell ref="BO18:CC18"/>
    <mergeCell ref="G20:AA20"/>
    <mergeCell ref="AB20:AD20"/>
    <mergeCell ref="AE20:AG20"/>
    <mergeCell ref="AH20:AJ20"/>
    <mergeCell ref="AK20:AY20"/>
    <mergeCell ref="AZ20:BN20"/>
    <mergeCell ref="BO19:CC19"/>
    <mergeCell ref="G18:AA18"/>
    <mergeCell ref="AB18:AD18"/>
    <mergeCell ref="G15:AA15"/>
    <mergeCell ref="AB15:AD15"/>
    <mergeCell ref="AE15:AG15"/>
    <mergeCell ref="AH15:AJ15"/>
    <mergeCell ref="AK15:AY15"/>
    <mergeCell ref="G17:AA17"/>
    <mergeCell ref="AB17:AD17"/>
    <mergeCell ref="AE17:AG17"/>
    <mergeCell ref="AH17:AJ17"/>
    <mergeCell ref="AK17:AY17"/>
    <mergeCell ref="AZ17:BN17"/>
    <mergeCell ref="CD16:CR16"/>
    <mergeCell ref="CS16:DG16"/>
    <mergeCell ref="BO17:CC17"/>
    <mergeCell ref="CD17:CR17"/>
    <mergeCell ref="CS17:DG17"/>
    <mergeCell ref="CS15:DG15"/>
    <mergeCell ref="CY3:DJ3"/>
    <mergeCell ref="DK3:EE3"/>
    <mergeCell ref="A7:AA12"/>
    <mergeCell ref="AB7:AJ12"/>
    <mergeCell ref="AK6:AY6"/>
    <mergeCell ref="AZ6:BN6"/>
    <mergeCell ref="AH13:AJ13"/>
    <mergeCell ref="AK13:AY13"/>
    <mergeCell ref="AZ13:BN13"/>
    <mergeCell ref="BO13:CC13"/>
    <mergeCell ref="A13:F28"/>
    <mergeCell ref="G13:AA13"/>
    <mergeCell ref="AB13:AD13"/>
    <mergeCell ref="AE13:AG13"/>
    <mergeCell ref="G16:AA16"/>
    <mergeCell ref="AB16:AD16"/>
    <mergeCell ref="G14:AA14"/>
    <mergeCell ref="AB14:AD14"/>
    <mergeCell ref="AE14:AG14"/>
    <mergeCell ref="AH14:AJ14"/>
    <mergeCell ref="AK14:AY14"/>
    <mergeCell ref="AZ14:BN14"/>
    <mergeCell ref="AZ15:BN15"/>
    <mergeCell ref="BO15:CC15"/>
    <mergeCell ref="AH16:AJ16"/>
    <mergeCell ref="AK16:AY16"/>
    <mergeCell ref="AZ16:BN16"/>
    <mergeCell ref="BO16:CC16"/>
    <mergeCell ref="CS14:DG14"/>
    <mergeCell ref="CS12:DG12"/>
    <mergeCell ref="AK7:AY11"/>
    <mergeCell ref="AZ7:BN11"/>
    <mergeCell ref="Z1:AE2"/>
    <mergeCell ref="AC3:AE3"/>
    <mergeCell ref="Z3:AB3"/>
    <mergeCell ref="AK200:AU200"/>
    <mergeCell ref="AK202:AU202"/>
    <mergeCell ref="AK203:AU203"/>
    <mergeCell ref="AK186:AU186"/>
    <mergeCell ref="DK1:EE2"/>
    <mergeCell ref="A3:G3"/>
    <mergeCell ref="H3:J3"/>
    <mergeCell ref="K3:M3"/>
    <mergeCell ref="N3:P3"/>
    <mergeCell ref="Q3:S3"/>
    <mergeCell ref="T3:V3"/>
    <mergeCell ref="W3:Y3"/>
    <mergeCell ref="A1:G2"/>
    <mergeCell ref="H1:Y2"/>
    <mergeCell ref="BO6:CC6"/>
    <mergeCell ref="CD6:CR6"/>
    <mergeCell ref="CS6:DG6"/>
    <mergeCell ref="CS7:DG11"/>
    <mergeCell ref="AF1:CX4"/>
    <mergeCell ref="CY1:DJ2"/>
    <mergeCell ref="AE16:AG16"/>
    <mergeCell ref="AK153:AX153"/>
    <mergeCell ref="AK156:AX156"/>
    <mergeCell ref="AK154:AX154"/>
    <mergeCell ref="G19:AA19"/>
    <mergeCell ref="AB19:AD19"/>
    <mergeCell ref="AE19:AG19"/>
    <mergeCell ref="AK183:AU183"/>
    <mergeCell ref="CK93:CU93"/>
    <mergeCell ref="BO7:CC11"/>
    <mergeCell ref="CD7:CR11"/>
    <mergeCell ref="AK12:AY12"/>
    <mergeCell ref="AZ12:BN12"/>
    <mergeCell ref="BO12:CC12"/>
    <mergeCell ref="CD12:CR12"/>
    <mergeCell ref="BQ67:CF67"/>
    <mergeCell ref="AK67:AZ67"/>
    <mergeCell ref="BA67:BP67"/>
    <mergeCell ref="BA64:BP64"/>
    <mergeCell ref="BA66:BP66"/>
    <mergeCell ref="AK64:AZ64"/>
    <mergeCell ref="AK66:AZ66"/>
    <mergeCell ref="AK65:AZ65"/>
    <mergeCell ref="BA65:BP65"/>
    <mergeCell ref="BQ56:CF56"/>
    <mergeCell ref="BA56:BP56"/>
    <mergeCell ref="BQ50:CF50"/>
    <mergeCell ref="BA50:BP50"/>
    <mergeCell ref="CD15:CR15"/>
    <mergeCell ref="AK42:AZ45"/>
    <mergeCell ref="CD13:CR13"/>
    <mergeCell ref="CG62:CZ62"/>
    <mergeCell ref="CG64:CZ64"/>
    <mergeCell ref="CG61:CZ61"/>
    <mergeCell ref="CG46:CZ46"/>
    <mergeCell ref="CG51:CZ51"/>
    <mergeCell ref="CG42:CZ45"/>
    <mergeCell ref="AK46:AZ46"/>
    <mergeCell ref="BO30:CC30"/>
    <mergeCell ref="CD30:CR30"/>
    <mergeCell ref="CS30:DG30"/>
    <mergeCell ref="CS13:DG13"/>
    <mergeCell ref="BO14:CC14"/>
    <mergeCell ref="CD14:CR14"/>
    <mergeCell ref="AZ19:BN19"/>
    <mergeCell ref="AZ27:BN27"/>
    <mergeCell ref="BO27:CC27"/>
    <mergeCell ref="CD27:CR27"/>
    <mergeCell ref="CM190:CT190"/>
    <mergeCell ref="BG191:BQ191"/>
    <mergeCell ref="CM187:CT187"/>
    <mergeCell ref="DC168:DN168"/>
    <mergeCell ref="CY171:DJ172"/>
    <mergeCell ref="DK171:EE172"/>
    <mergeCell ref="CY173:DJ173"/>
    <mergeCell ref="DK137:EE138"/>
    <mergeCell ref="DK173:EE173"/>
    <mergeCell ref="CQ148:DB148"/>
    <mergeCell ref="CA166:CP166"/>
    <mergeCell ref="DO144:ED147"/>
    <mergeCell ref="CQ142:DB142"/>
    <mergeCell ref="DC142:DN142"/>
    <mergeCell ref="AY169:BL169"/>
    <mergeCell ref="DO168:ED168"/>
    <mergeCell ref="DO169:ED169"/>
    <mergeCell ref="CY139:DJ139"/>
    <mergeCell ref="BM169:BZ169"/>
    <mergeCell ref="CC185:CL185"/>
    <mergeCell ref="DC163:DN163"/>
    <mergeCell ref="DC169:DN169"/>
    <mergeCell ref="DO159:ED159"/>
    <mergeCell ref="DO161:ED161"/>
    <mergeCell ref="DO162:ED162"/>
    <mergeCell ref="CM203:CT203"/>
    <mergeCell ref="CM202:CT202"/>
    <mergeCell ref="CM198:CT198"/>
    <mergeCell ref="CM196:CT196"/>
    <mergeCell ref="CM200:CT200"/>
    <mergeCell ref="CM189:CT189"/>
    <mergeCell ref="AK148:AX148"/>
    <mergeCell ref="AY148:BL148"/>
    <mergeCell ref="BM148:BZ148"/>
    <mergeCell ref="CA148:CP148"/>
    <mergeCell ref="BR177:CB181"/>
    <mergeCell ref="BG177:BQ181"/>
    <mergeCell ref="BM162:BZ162"/>
    <mergeCell ref="BM164:BZ164"/>
    <mergeCell ref="CA164:CP164"/>
    <mergeCell ref="BM163:BZ163"/>
    <mergeCell ref="CA163:CP163"/>
    <mergeCell ref="BM167:BZ167"/>
    <mergeCell ref="CA167:CP167"/>
    <mergeCell ref="BR203:CB203"/>
    <mergeCell ref="CC203:CL203"/>
    <mergeCell ref="BG203:BQ203"/>
    <mergeCell ref="AK162:AX162"/>
    <mergeCell ref="AK155:AX155"/>
    <mergeCell ref="AY159:BL159"/>
    <mergeCell ref="CC198:CL198"/>
    <mergeCell ref="CC195:CL195"/>
    <mergeCell ref="BG200:BQ200"/>
    <mergeCell ref="CC194:CL194"/>
    <mergeCell ref="BR194:CB194"/>
    <mergeCell ref="AK177:AU181"/>
    <mergeCell ref="AK184:AU184"/>
    <mergeCell ref="AK182:AU182"/>
    <mergeCell ref="CQ164:DB164"/>
    <mergeCell ref="CQ163:DB163"/>
    <mergeCell ref="DO166:ED166"/>
    <mergeCell ref="CQ166:DB166"/>
    <mergeCell ref="CQ161:DB161"/>
    <mergeCell ref="BM159:BZ159"/>
    <mergeCell ref="BM158:BZ158"/>
    <mergeCell ref="DO152:ED152"/>
    <mergeCell ref="DO153:ED153"/>
    <mergeCell ref="DC152:DN152"/>
    <mergeCell ref="CI135:DD135"/>
    <mergeCell ref="CI127:DD127"/>
    <mergeCell ref="CI130:DD130"/>
    <mergeCell ref="AF137:CX140"/>
    <mergeCell ref="CQ144:DB147"/>
    <mergeCell ref="AE161:AG161"/>
    <mergeCell ref="AK161:AX161"/>
    <mergeCell ref="BM154:BZ154"/>
    <mergeCell ref="BM155:BZ155"/>
    <mergeCell ref="DO158:ED158"/>
    <mergeCell ref="DC164:DN164"/>
    <mergeCell ref="DO157:ED157"/>
    <mergeCell ref="DC155:DN155"/>
    <mergeCell ref="AK127:BI127"/>
    <mergeCell ref="CA150:CP150"/>
    <mergeCell ref="CI132:DD132"/>
    <mergeCell ref="BJ134:CH134"/>
    <mergeCell ref="DC150:DN150"/>
    <mergeCell ref="DC149:DN149"/>
    <mergeCell ref="CI133:DD133"/>
    <mergeCell ref="CI134:DD134"/>
    <mergeCell ref="AK189:AU189"/>
    <mergeCell ref="CC190:CL190"/>
    <mergeCell ref="CC189:CL189"/>
    <mergeCell ref="AK193:AU193"/>
    <mergeCell ref="CC192:CL192"/>
    <mergeCell ref="AK191:AU191"/>
    <mergeCell ref="BG186:BQ186"/>
    <mergeCell ref="AK185:AU185"/>
    <mergeCell ref="AK187:AU187"/>
    <mergeCell ref="BR188:CB188"/>
    <mergeCell ref="CC188:CL188"/>
    <mergeCell ref="BM142:BZ142"/>
    <mergeCell ref="BG176:BQ176"/>
    <mergeCell ref="CC184:CL184"/>
    <mergeCell ref="BG183:BQ183"/>
    <mergeCell ref="BG184:BQ184"/>
    <mergeCell ref="CA162:CP162"/>
    <mergeCell ref="CA161:CP161"/>
    <mergeCell ref="AY166:BL166"/>
    <mergeCell ref="BR193:CB193"/>
    <mergeCell ref="AY168:BL168"/>
    <mergeCell ref="CC186:CL186"/>
    <mergeCell ref="CM188:CT188"/>
    <mergeCell ref="BG188:BQ188"/>
    <mergeCell ref="CM184:CT184"/>
    <mergeCell ref="CQ167:DB167"/>
    <mergeCell ref="CM177:CT181"/>
    <mergeCell ref="CM182:CT182"/>
    <mergeCell ref="CM185:CT185"/>
    <mergeCell ref="CA152:CP152"/>
    <mergeCell ref="CQ152:DB152"/>
    <mergeCell ref="CC191:CL191"/>
    <mergeCell ref="DG82:DR82"/>
    <mergeCell ref="DG94:DR94"/>
    <mergeCell ref="DG95:DR95"/>
    <mergeCell ref="CV101:DF101"/>
    <mergeCell ref="CM195:CT195"/>
    <mergeCell ref="CM193:CT193"/>
    <mergeCell ref="CM192:CT192"/>
    <mergeCell ref="CM191:CT191"/>
    <mergeCell ref="CM194:CT194"/>
    <mergeCell ref="AK121:BI121"/>
    <mergeCell ref="DG96:DR96"/>
    <mergeCell ref="DG98:DR98"/>
    <mergeCell ref="CV94:DF94"/>
    <mergeCell ref="BZ83:CJ83"/>
    <mergeCell ref="BZ84:CJ84"/>
    <mergeCell ref="BZ85:CJ85"/>
    <mergeCell ref="BO85:BY85"/>
    <mergeCell ref="CK91:CU91"/>
    <mergeCell ref="BO91:BY91"/>
    <mergeCell ref="BO99:BY99"/>
    <mergeCell ref="DG93:DR93"/>
    <mergeCell ref="BO94:BY94"/>
    <mergeCell ref="BO95:BY95"/>
    <mergeCell ref="DG88:DR88"/>
    <mergeCell ref="AF103:CX106"/>
    <mergeCell ref="DG99:DR99"/>
    <mergeCell ref="AK117:BI117"/>
    <mergeCell ref="BR183:CB183"/>
    <mergeCell ref="CC183:CL183"/>
    <mergeCell ref="AK190:AU190"/>
    <mergeCell ref="CV87:DF87"/>
    <mergeCell ref="BR189:CB189"/>
    <mergeCell ref="DG80:DR80"/>
    <mergeCell ref="AV196:BF196"/>
    <mergeCell ref="AV197:BF197"/>
    <mergeCell ref="AV198:BF198"/>
    <mergeCell ref="AV200:BF200"/>
    <mergeCell ref="DG100:DR100"/>
    <mergeCell ref="DG101:DR101"/>
    <mergeCell ref="CK100:CU100"/>
    <mergeCell ref="CY103:DJ104"/>
    <mergeCell ref="CK101:CU101"/>
    <mergeCell ref="BO90:BY90"/>
    <mergeCell ref="AH94:AJ94"/>
    <mergeCell ref="AU94:BD94"/>
    <mergeCell ref="BE85:BN85"/>
    <mergeCell ref="BO92:BY92"/>
    <mergeCell ref="BO93:BY93"/>
    <mergeCell ref="CK92:CU92"/>
    <mergeCell ref="CI118:DD118"/>
    <mergeCell ref="BO101:BY101"/>
    <mergeCell ref="BJ114:CH114"/>
    <mergeCell ref="CC200:CL200"/>
    <mergeCell ref="BR200:CB200"/>
    <mergeCell ref="BR192:CB192"/>
    <mergeCell ref="BR198:CB198"/>
    <mergeCell ref="CI114:DD114"/>
    <mergeCell ref="CK89:CU89"/>
    <mergeCell ref="BO89:BY89"/>
    <mergeCell ref="DG89:DR89"/>
    <mergeCell ref="DG90:DR90"/>
    <mergeCell ref="DG92:DP92"/>
    <mergeCell ref="DK103:EE104"/>
    <mergeCell ref="CI117:DD117"/>
    <mergeCell ref="CV93:DF93"/>
    <mergeCell ref="DC166:DN166"/>
    <mergeCell ref="DO164:ED164"/>
    <mergeCell ref="AV203:BF203"/>
    <mergeCell ref="AV177:BF181"/>
    <mergeCell ref="AV182:BF182"/>
    <mergeCell ref="BR176:CB176"/>
    <mergeCell ref="CC176:CL176"/>
    <mergeCell ref="AV183:BF183"/>
    <mergeCell ref="AV184:BF184"/>
    <mergeCell ref="AV185:BF185"/>
    <mergeCell ref="AV186:BF186"/>
    <mergeCell ref="AV187:BF187"/>
    <mergeCell ref="AV188:BF188"/>
    <mergeCell ref="AV189:BF189"/>
    <mergeCell ref="AV190:BF190"/>
    <mergeCell ref="AV191:BF191"/>
    <mergeCell ref="AV192:BF192"/>
    <mergeCell ref="AV193:BF193"/>
    <mergeCell ref="AV195:BF195"/>
    <mergeCell ref="BG197:BQ197"/>
    <mergeCell ref="BR202:CB202"/>
    <mergeCell ref="CC202:CL202"/>
    <mergeCell ref="BG195:BQ195"/>
    <mergeCell ref="BG202:BQ202"/>
    <mergeCell ref="AV176:BF176"/>
    <mergeCell ref="AV201:BF201"/>
    <mergeCell ref="DC159:DN159"/>
    <mergeCell ref="DO148:ED148"/>
    <mergeCell ref="CA159:CP159"/>
    <mergeCell ref="AK122:BI122"/>
    <mergeCell ref="AK142:AX142"/>
  </mergeCells>
  <phoneticPr fontId="3"/>
  <dataValidations count="8">
    <dataValidation type="whole" allowBlank="1" showInputMessage="1" showErrorMessage="1" errorTitle="入力エラー" error="数値以外の入力または、11桁以上の入力は行えません。" sqref="AK115:CH123 AK125:CH125 AK132:CH134 CV200:CV203 AK166:AR168 BM166:BT168 CV184:CV193 CV183:DT183 AY166:BF168 AK159:AR159 AY159:BF159 BM159:BT159 AY149:BF157 AK149:AR157 BM149:BT157 CV195:CV198 BG193:CB193 BG183:CB191 AK183:AU191 AK193:AU193 AK200:AU202 BG200:CB202">
      <formula1>-999999999</formula1>
      <formula2>9999999999</formula2>
    </dataValidation>
    <dataValidation type="whole" allowBlank="1" showInputMessage="1" showErrorMessage="1" errorTitle="入力エラー" error="数値以外の入力または、12桁以上の入力は行えません。" sqref="BQ57:CF57 BA64:BA66 AK64:AR66 BR47:CF48 BQ47:BQ55 BB47:BP47 BB50:BP55 BA47:BA55 AK47:AK55 BQ64:CF66 BR50:CF55 AK57 BA57 BO81:DF89 BO91:DF91 BO98:DF100 AV183:BF191 AV193:BF193 AV200:BF200 AV201:BF201 AV202:BF202">
      <formula1>-9999999999</formula1>
      <formula2>99999999999</formula2>
    </dataValidation>
    <dataValidation type="whole" allowBlank="1" showInputMessage="1" showErrorMessage="1" errorTitle="入力エラー" error="数値以外の入力または、11桁以上の入力は行えません" sqref="DP102 DG98:DG101 DG93:DG96 DG81:DG91">
      <formula1>-999999999</formula1>
      <formula2>9999999999</formula2>
    </dataValidation>
    <dataValidation type="whole" allowBlank="1" showInputMessage="1" showErrorMessage="1" errorTitle="入力エラー" error="数値以外の入力または、10桁以上の入力は行えません。" sqref="AU98:AU100 AZ23:BN23 AK98:AK100 AZ13:AZ21 BA15:BN21 AK91 AZ30:BN32 AU91 AK81:AK89 AL81:AR81 AU81:AU89 AV81:BB81">
      <formula1>-99999999</formula1>
      <formula2>999999999</formula2>
    </dataValidation>
    <dataValidation type="whole" allowBlank="1" showInputMessage="1" showErrorMessage="1" errorTitle="入力エラー" error="数値以外の入力または、9桁以上の入力は行えません。" sqref="DC159:DJ159 DC166:DJ168 CQ166:CX168 CQ159:CX159 CQ149:CX157 DC149:DJ157">
      <formula1>-9999999</formula1>
      <formula2>99999999</formula2>
    </dataValidation>
    <dataValidation type="whole" allowBlank="1" showInputMessage="1" showErrorMessage="1" errorTitle="入力エラー" error="数値以外の入力または、13桁以上の入力は行えません。" sqref="AK23:AY23 AK30:AY32 AK13:AK21 AL14:AY21">
      <formula1>-99999999999</formula1>
      <formula2>999999999999</formula2>
    </dataValidation>
    <dataValidation type="whole" allowBlank="1" showInputMessage="1" showErrorMessage="1" errorTitle="入力エラー" error="数値以外の入力または、7桁以上の入力は行えません。" sqref="BO23:CC23 BO30:CC32 BP13:CC19 BO13:BO21 BP21:CC21">
      <formula1>-99999</formula1>
      <formula2>999999</formula2>
    </dataValidation>
    <dataValidation type="whole" allowBlank="1" showInputMessage="1" showErrorMessage="1" errorTitle="入力エラー" error="数値以外の入力または、13桁以上の入力は行えません" sqref="CC183:CL193 CC200:CL203 CC195:CL198">
      <formula1>-99999999999</formula1>
      <formula2>999999999999</formula2>
    </dataValidation>
  </dataValidations>
  <printOptions horizontalCentered="1"/>
  <pageMargins left="0.59055118110236227" right="0.59055118110236227" top="0.6692913385826772" bottom="0.39370078740157483" header="0.51181102362204722" footer="0.19685039370078741"/>
  <pageSetup paperSize="9" scale="99" firstPageNumber="51" orientation="landscape" useFirstPageNumber="1" horizontalDpi="300" verticalDpi="300" r:id="rId1"/>
  <headerFooter alignWithMargins="0">
    <oddFooter>&amp;R課税市-&amp;P</oddFooter>
  </headerFooter>
  <rowBreaks count="5" manualBreakCount="5">
    <brk id="34" max="135" man="1"/>
    <brk id="68" max="135" man="1"/>
    <brk id="102" max="16383" man="1"/>
    <brk id="136" max="135" man="1"/>
    <brk id="170" max="135" man="1"/>
  </rowBreaks>
  <drawing r:id="rId2"/>
  <legacyDrawing r:id="rId3"/>
  <picture r:id="rId4"/>
  <controls>
    <mc:AlternateContent xmlns:mc="http://schemas.openxmlformats.org/markup-compatibility/2006">
      <mc:Choice Requires="x14">
        <control shapeId="17413"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17413" r:id="rId5" name="CommandButton1"/>
      </mc:Fallback>
    </mc:AlternateContent>
    <mc:AlternateContent xmlns:mc="http://schemas.openxmlformats.org/markup-compatibility/2006">
      <mc:Choice Requires="x14">
        <control shapeId="17435" r:id="rId7" name="CommandButton5">
          <controlPr defaultSize="0" print="0" autoLine="0" autoPict="0" r:id="rId8">
            <anchor moveWithCells="1">
              <from>
                <xdr:col>13</xdr:col>
                <xdr:colOff>9525</xdr:colOff>
                <xdr:row>71</xdr:row>
                <xdr:rowOff>47625</xdr:rowOff>
              </from>
              <to>
                <xdr:col>25</xdr:col>
                <xdr:colOff>9525</xdr:colOff>
                <xdr:row>73</xdr:row>
                <xdr:rowOff>9525</xdr:rowOff>
              </to>
            </anchor>
          </controlPr>
        </control>
      </mc:Choice>
      <mc:Fallback>
        <control shapeId="17435" r:id="rId7" name="CommandButton5"/>
      </mc:Fallback>
    </mc:AlternateContent>
    <mc:AlternateContent xmlns:mc="http://schemas.openxmlformats.org/markup-compatibility/2006">
      <mc:Choice Requires="x14">
        <control shapeId="17436" r:id="rId9" name="CommandButton4">
          <controlPr defaultSize="0" print="0" autoLine="0" autoPict="0" r:id="rId10">
            <anchor moveWithCells="1">
              <from>
                <xdr:col>0</xdr:col>
                <xdr:colOff>38100</xdr:colOff>
                <xdr:row>71</xdr:row>
                <xdr:rowOff>47625</xdr:rowOff>
              </from>
              <to>
                <xdr:col>12</xdr:col>
                <xdr:colOff>38100</xdr:colOff>
                <xdr:row>73</xdr:row>
                <xdr:rowOff>9525</xdr:rowOff>
              </to>
            </anchor>
          </controlPr>
        </control>
      </mc:Choice>
      <mc:Fallback>
        <control shapeId="17436" r:id="rId9" name="CommandButton4"/>
      </mc:Fallback>
    </mc:AlternateContent>
    <mc:AlternateContent xmlns:mc="http://schemas.openxmlformats.org/markup-compatibility/2006">
      <mc:Choice Requires="x14">
        <control shapeId="17451" r:id="rId11" name="CommandButton7">
          <controlPr defaultSize="0" print="0" autoLine="0" autoPict="0" r:id="rId12">
            <anchor moveWithCells="1">
              <from>
                <xdr:col>13</xdr:col>
                <xdr:colOff>9525</xdr:colOff>
                <xdr:row>105</xdr:row>
                <xdr:rowOff>47625</xdr:rowOff>
              </from>
              <to>
                <xdr:col>25</xdr:col>
                <xdr:colOff>9525</xdr:colOff>
                <xdr:row>107</xdr:row>
                <xdr:rowOff>19050</xdr:rowOff>
              </to>
            </anchor>
          </controlPr>
        </control>
      </mc:Choice>
      <mc:Fallback>
        <control shapeId="17451" r:id="rId11" name="CommandButton7"/>
      </mc:Fallback>
    </mc:AlternateContent>
    <mc:AlternateContent xmlns:mc="http://schemas.openxmlformats.org/markup-compatibility/2006">
      <mc:Choice Requires="x14">
        <control shapeId="17452" r:id="rId13" name="CommandButton6">
          <controlPr defaultSize="0" print="0" autoLine="0" autoPict="0" r:id="rId14">
            <anchor moveWithCells="1">
              <from>
                <xdr:col>0</xdr:col>
                <xdr:colOff>38100</xdr:colOff>
                <xdr:row>105</xdr:row>
                <xdr:rowOff>47625</xdr:rowOff>
              </from>
              <to>
                <xdr:col>12</xdr:col>
                <xdr:colOff>38100</xdr:colOff>
                <xdr:row>107</xdr:row>
                <xdr:rowOff>19050</xdr:rowOff>
              </to>
            </anchor>
          </controlPr>
        </control>
      </mc:Choice>
      <mc:Fallback>
        <control shapeId="17452" r:id="rId13" name="CommandButton6"/>
      </mc:Fallback>
    </mc:AlternateContent>
    <mc:AlternateContent xmlns:mc="http://schemas.openxmlformats.org/markup-compatibility/2006">
      <mc:Choice Requires="x14">
        <control shapeId="17466" r:id="rId15" name="CommandButton8">
          <controlPr defaultSize="0" print="0" autoLine="0" autoPict="0" r:id="rId16">
            <anchor moveWithCells="1">
              <from>
                <xdr:col>0</xdr:col>
                <xdr:colOff>38100</xdr:colOff>
                <xdr:row>139</xdr:row>
                <xdr:rowOff>47625</xdr:rowOff>
              </from>
              <to>
                <xdr:col>12</xdr:col>
                <xdr:colOff>38100</xdr:colOff>
                <xdr:row>141</xdr:row>
                <xdr:rowOff>28575</xdr:rowOff>
              </to>
            </anchor>
          </controlPr>
        </control>
      </mc:Choice>
      <mc:Fallback>
        <control shapeId="17466" r:id="rId15" name="CommandButton8"/>
      </mc:Fallback>
    </mc:AlternateContent>
    <mc:AlternateContent xmlns:mc="http://schemas.openxmlformats.org/markup-compatibility/2006">
      <mc:Choice Requires="x14">
        <control shapeId="17526" r:id="rId17" name="CommandButton3">
          <controlPr defaultSize="0" print="0" autoLine="0" autoPict="0" r:id="rId18">
            <anchor moveWithCells="1">
              <from>
                <xdr:col>13</xdr:col>
                <xdr:colOff>9525</xdr:colOff>
                <xdr:row>37</xdr:row>
                <xdr:rowOff>28575</xdr:rowOff>
              </from>
              <to>
                <xdr:col>25</xdr:col>
                <xdr:colOff>9525</xdr:colOff>
                <xdr:row>38</xdr:row>
                <xdr:rowOff>161925</xdr:rowOff>
              </to>
            </anchor>
          </controlPr>
        </control>
      </mc:Choice>
      <mc:Fallback>
        <control shapeId="17526" r:id="rId17" name="CommandButton3"/>
      </mc:Fallback>
    </mc:AlternateContent>
    <mc:AlternateContent xmlns:mc="http://schemas.openxmlformats.org/markup-compatibility/2006">
      <mc:Choice Requires="x14">
        <control shapeId="17527" r:id="rId19" name="CommandButton2">
          <controlPr defaultSize="0" print="0" autoLine="0" autoPict="0" r:id="rId20">
            <anchor moveWithCells="1">
              <from>
                <xdr:col>0</xdr:col>
                <xdr:colOff>38100</xdr:colOff>
                <xdr:row>37</xdr:row>
                <xdr:rowOff>28575</xdr:rowOff>
              </from>
              <to>
                <xdr:col>12</xdr:col>
                <xdr:colOff>38100</xdr:colOff>
                <xdr:row>38</xdr:row>
                <xdr:rowOff>161925</xdr:rowOff>
              </to>
            </anchor>
          </controlPr>
        </control>
      </mc:Choice>
      <mc:Fallback>
        <control shapeId="17527" r:id="rId19" name="CommandButton2"/>
      </mc:Fallback>
    </mc:AlternateContent>
    <mc:AlternateContent xmlns:mc="http://schemas.openxmlformats.org/markup-compatibility/2006">
      <mc:Choice Requires="x14">
        <control shapeId="17540" r:id="rId21" name="CommandButton10">
          <controlPr defaultSize="0" print="0" autoLine="0" autoPict="0" r:id="rId22">
            <anchor moveWithCells="1">
              <from>
                <xdr:col>0</xdr:col>
                <xdr:colOff>38100</xdr:colOff>
                <xdr:row>173</xdr:row>
                <xdr:rowOff>57150</xdr:rowOff>
              </from>
              <to>
                <xdr:col>12</xdr:col>
                <xdr:colOff>38100</xdr:colOff>
                <xdr:row>175</xdr:row>
                <xdr:rowOff>28575</xdr:rowOff>
              </to>
            </anchor>
          </controlPr>
        </control>
      </mc:Choice>
      <mc:Fallback>
        <control shapeId="17540" r:id="rId21" name="CommandButton10"/>
      </mc:Fallback>
    </mc:AlternateContent>
    <mc:AlternateContent xmlns:mc="http://schemas.openxmlformats.org/markup-compatibility/2006">
      <mc:Choice Requires="x14">
        <control shapeId="17568" r:id="rId23" name="CommandButton9">
          <controlPr defaultSize="0" print="0" autoLine="0" autoPict="0" r:id="rId24">
            <anchor moveWithCells="1">
              <from>
                <xdr:col>13</xdr:col>
                <xdr:colOff>9525</xdr:colOff>
                <xdr:row>139</xdr:row>
                <xdr:rowOff>57150</xdr:rowOff>
              </from>
              <to>
                <xdr:col>25</xdr:col>
                <xdr:colOff>9525</xdr:colOff>
                <xdr:row>141</xdr:row>
                <xdr:rowOff>38100</xdr:rowOff>
              </to>
            </anchor>
          </controlPr>
        </control>
      </mc:Choice>
      <mc:Fallback>
        <control shapeId="17568" r:id="rId23" name="CommandButton9"/>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12"/>
  <dimension ref="A1:EO131"/>
  <sheetViews>
    <sheetView showGridLines="0" topLeftCell="A91" zoomScale="85" zoomScaleNormal="85" workbookViewId="0">
      <selection activeCell="H1" sqref="H1:Y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33" width="1" style="16" customWidth="1"/>
    <col min="34" max="34" width="0.875" style="16" customWidth="1"/>
    <col min="35"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985"/>
      <c r="B1" s="985"/>
      <c r="C1" s="985"/>
      <c r="D1" s="985"/>
      <c r="E1" s="985"/>
      <c r="F1" s="985"/>
      <c r="G1" s="986"/>
      <c r="H1" s="995" t="s">
        <v>62</v>
      </c>
      <c r="I1" s="266"/>
      <c r="J1" s="266"/>
      <c r="K1" s="266"/>
      <c r="L1" s="266"/>
      <c r="M1" s="266"/>
      <c r="N1" s="266"/>
      <c r="O1" s="266"/>
      <c r="P1" s="266"/>
      <c r="Q1" s="266"/>
      <c r="R1" s="266"/>
      <c r="S1" s="266"/>
      <c r="T1" s="266"/>
      <c r="U1" s="266"/>
      <c r="V1" s="266"/>
      <c r="W1" s="266"/>
      <c r="X1" s="266"/>
      <c r="Y1" s="267"/>
      <c r="Z1" s="996" t="s">
        <v>517</v>
      </c>
      <c r="AA1" s="266"/>
      <c r="AB1" s="266"/>
      <c r="AC1" s="266"/>
      <c r="AD1" s="266"/>
      <c r="AE1" s="267"/>
      <c r="AF1" s="739" t="str">
        <f>"第12表　課税標準額段階別"&amp; LEFT(表00!AA1,6) &amp; "分所得割額等に関する調 【合　計】
総　括　表"</f>
        <v>第12表　課税標準額段階別平成29年度分所得割額等に関する調 【合　計】
総　括　表</v>
      </c>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970" t="s">
        <v>608</v>
      </c>
      <c r="CZ1" s="970"/>
      <c r="DA1" s="970"/>
      <c r="DB1" s="970"/>
      <c r="DC1" s="970"/>
      <c r="DD1" s="970"/>
      <c r="DE1" s="970"/>
      <c r="DF1" s="970"/>
      <c r="DG1" s="970"/>
      <c r="DH1" s="970"/>
      <c r="DI1" s="970"/>
      <c r="DJ1" s="970"/>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985"/>
      <c r="B2" s="985"/>
      <c r="C2" s="985"/>
      <c r="D2" s="985"/>
      <c r="E2" s="985"/>
      <c r="F2" s="985"/>
      <c r="G2" s="986"/>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971"/>
      <c r="CZ2" s="971"/>
      <c r="DA2" s="971"/>
      <c r="DB2" s="971"/>
      <c r="DC2" s="971"/>
      <c r="DD2" s="971"/>
      <c r="DE2" s="971"/>
      <c r="DF2" s="971"/>
      <c r="DG2" s="971"/>
      <c r="DH2" s="971"/>
      <c r="DI2" s="971"/>
      <c r="DJ2" s="971"/>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1009"/>
      <c r="B3" s="285"/>
      <c r="C3" s="285"/>
      <c r="D3" s="285"/>
      <c r="E3" s="285"/>
      <c r="F3" s="285"/>
      <c r="G3" s="286"/>
      <c r="H3" s="910">
        <f>IF(表00!A8="","",表00!A8)</f>
        <v>4</v>
      </c>
      <c r="I3" s="913"/>
      <c r="J3" s="914"/>
      <c r="K3" s="910">
        <f>IF(表00!D8="","",表00!D8)</f>
        <v>2</v>
      </c>
      <c r="L3" s="913"/>
      <c r="M3" s="914"/>
      <c r="N3" s="910">
        <f>IF(表00!G8="","",表00!G8)</f>
        <v>2</v>
      </c>
      <c r="O3" s="913"/>
      <c r="P3" s="914"/>
      <c r="Q3" s="910">
        <f>IF(表00!J8="","",表00!J8)</f>
        <v>0</v>
      </c>
      <c r="R3" s="913"/>
      <c r="S3" s="914"/>
      <c r="T3" s="910">
        <f>IF(表00!M8="","",表00!M8)</f>
        <v>2</v>
      </c>
      <c r="U3" s="913"/>
      <c r="V3" s="914"/>
      <c r="W3" s="910">
        <f>IF(表00!P8="","",表00!P8)</f>
        <v>9</v>
      </c>
      <c r="X3" s="913"/>
      <c r="Y3" s="914"/>
      <c r="Z3" s="984">
        <v>1</v>
      </c>
      <c r="AA3" s="276"/>
      <c r="AB3" s="277"/>
      <c r="AC3" s="987">
        <v>2</v>
      </c>
      <c r="AD3" s="279"/>
      <c r="AE3" s="280"/>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971" t="s">
        <v>515</v>
      </c>
      <c r="CZ3" s="971"/>
      <c r="DA3" s="971"/>
      <c r="DB3" s="971"/>
      <c r="DC3" s="971"/>
      <c r="DD3" s="971"/>
      <c r="DE3" s="971"/>
      <c r="DF3" s="971"/>
      <c r="DG3" s="971"/>
      <c r="DH3" s="971"/>
      <c r="DI3" s="971"/>
      <c r="DJ3" s="971"/>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3.5" customHeight="1">
      <c r="AK6" s="271" t="s">
        <v>164</v>
      </c>
      <c r="AL6" s="271"/>
      <c r="AM6" s="271"/>
      <c r="AN6" s="271"/>
      <c r="AO6" s="271"/>
      <c r="AP6" s="271"/>
      <c r="AQ6" s="271"/>
      <c r="AR6" s="271"/>
      <c r="AS6" s="271"/>
      <c r="AT6" s="271"/>
      <c r="AU6" s="271"/>
      <c r="AV6" s="271"/>
      <c r="AW6" s="271" t="s">
        <v>165</v>
      </c>
      <c r="AX6" s="271"/>
      <c r="AY6" s="271"/>
      <c r="AZ6" s="271"/>
      <c r="BA6" s="271"/>
      <c r="BB6" s="271"/>
      <c r="BC6" s="271"/>
      <c r="BD6" s="271"/>
      <c r="BE6" s="271"/>
      <c r="BF6" s="271"/>
      <c r="BG6" s="271"/>
      <c r="BH6" s="271"/>
      <c r="BI6" s="271" t="s">
        <v>166</v>
      </c>
      <c r="BJ6" s="271"/>
      <c r="BK6" s="271"/>
      <c r="BL6" s="271"/>
      <c r="BM6" s="271"/>
      <c r="BN6" s="271"/>
      <c r="BO6" s="271"/>
      <c r="BP6" s="271"/>
      <c r="BQ6" s="271"/>
      <c r="BR6" s="271"/>
      <c r="BS6" s="271"/>
      <c r="BT6" s="271"/>
      <c r="BU6" s="271" t="s">
        <v>167</v>
      </c>
      <c r="BV6" s="271"/>
      <c r="BW6" s="271"/>
      <c r="BX6" s="271"/>
      <c r="BY6" s="271"/>
      <c r="BZ6" s="271"/>
      <c r="CA6" s="271"/>
      <c r="CB6" s="271"/>
      <c r="CC6" s="271"/>
      <c r="CD6" s="271"/>
      <c r="CE6" s="271"/>
      <c r="CF6" s="271"/>
      <c r="CG6" s="271" t="s">
        <v>168</v>
      </c>
      <c r="CH6" s="271"/>
      <c r="CI6" s="271"/>
      <c r="CJ6" s="271"/>
      <c r="CK6" s="271"/>
      <c r="CL6" s="271"/>
      <c r="CM6" s="271"/>
      <c r="CN6" s="271"/>
      <c r="CO6" s="271"/>
      <c r="CP6" s="271"/>
      <c r="CQ6" s="271"/>
      <c r="CR6" s="271"/>
      <c r="CS6" s="271"/>
      <c r="CT6" s="271"/>
      <c r="CU6" s="271"/>
      <c r="CV6" s="271" t="s">
        <v>169</v>
      </c>
      <c r="CW6" s="271"/>
      <c r="CX6" s="271"/>
      <c r="CY6" s="271"/>
      <c r="CZ6" s="271"/>
      <c r="DA6" s="271"/>
      <c r="DB6" s="271"/>
      <c r="DC6" s="271"/>
      <c r="DD6" s="271"/>
      <c r="DE6" s="271"/>
      <c r="DF6" s="271"/>
      <c r="DG6" s="271"/>
      <c r="DH6" s="271"/>
      <c r="DI6" s="271"/>
      <c r="DJ6" s="271"/>
    </row>
    <row r="7" spans="1:135" ht="15" customHeight="1">
      <c r="A7" s="522" t="s">
        <v>744</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171</v>
      </c>
      <c r="AC7" s="201"/>
      <c r="AD7" s="201"/>
      <c r="AE7" s="201"/>
      <c r="AF7" s="201"/>
      <c r="AG7" s="201"/>
      <c r="AH7" s="201"/>
      <c r="AI7" s="201"/>
      <c r="AJ7" s="202"/>
      <c r="AK7" s="245" t="s">
        <v>739</v>
      </c>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7"/>
      <c r="CG7" s="200" t="s">
        <v>587</v>
      </c>
      <c r="CH7" s="201"/>
      <c r="CI7" s="201"/>
      <c r="CJ7" s="201"/>
      <c r="CK7" s="201"/>
      <c r="CL7" s="201"/>
      <c r="CM7" s="201"/>
      <c r="CN7" s="201"/>
      <c r="CO7" s="201"/>
      <c r="CP7" s="201"/>
      <c r="CQ7" s="201"/>
      <c r="CR7" s="201"/>
      <c r="CS7" s="201"/>
      <c r="CT7" s="201"/>
      <c r="CU7" s="202"/>
      <c r="CV7" s="200" t="s">
        <v>930</v>
      </c>
      <c r="CW7" s="201"/>
      <c r="CX7" s="201"/>
      <c r="CY7" s="201"/>
      <c r="CZ7" s="201"/>
      <c r="DA7" s="201"/>
      <c r="DB7" s="201"/>
      <c r="DC7" s="201"/>
      <c r="DD7" s="201"/>
      <c r="DE7" s="201"/>
      <c r="DF7" s="201"/>
      <c r="DG7" s="201"/>
      <c r="DH7" s="201"/>
      <c r="DI7" s="201"/>
      <c r="DJ7" s="202"/>
    </row>
    <row r="8" spans="1:135" ht="9.7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00" t="s">
        <v>366</v>
      </c>
      <c r="AL8" s="1456"/>
      <c r="AM8" s="1456"/>
      <c r="AN8" s="1456"/>
      <c r="AO8" s="1456"/>
      <c r="AP8" s="1456"/>
      <c r="AQ8" s="1456"/>
      <c r="AR8" s="1456"/>
      <c r="AS8" s="1456"/>
      <c r="AT8" s="1456"/>
      <c r="AU8" s="1456"/>
      <c r="AV8" s="1456"/>
      <c r="AW8" s="1456"/>
      <c r="AX8" s="1456"/>
      <c r="AY8" s="1456"/>
      <c r="AZ8" s="1456"/>
      <c r="BA8" s="1456"/>
      <c r="BB8" s="1456"/>
      <c r="BC8" s="1456"/>
      <c r="BD8" s="1456"/>
      <c r="BE8" s="1456"/>
      <c r="BF8" s="1456"/>
      <c r="BG8" s="1456"/>
      <c r="BH8" s="1457"/>
      <c r="BI8" s="200" t="s">
        <v>376</v>
      </c>
      <c r="BJ8" s="201"/>
      <c r="BK8" s="201"/>
      <c r="BL8" s="201"/>
      <c r="BM8" s="201"/>
      <c r="BN8" s="201"/>
      <c r="BO8" s="201"/>
      <c r="BP8" s="201"/>
      <c r="BQ8" s="201"/>
      <c r="BR8" s="201"/>
      <c r="BS8" s="201"/>
      <c r="BT8" s="201"/>
      <c r="BU8" s="246"/>
      <c r="BV8" s="246"/>
      <c r="BW8" s="246"/>
      <c r="BX8" s="246"/>
      <c r="BY8" s="246"/>
      <c r="BZ8" s="246"/>
      <c r="CA8" s="246"/>
      <c r="CB8" s="246"/>
      <c r="CC8" s="246"/>
      <c r="CD8" s="246"/>
      <c r="CE8" s="246"/>
      <c r="CF8" s="247"/>
      <c r="CG8" s="219"/>
      <c r="CH8" s="220"/>
      <c r="CI8" s="220"/>
      <c r="CJ8" s="220"/>
      <c r="CK8" s="220"/>
      <c r="CL8" s="220"/>
      <c r="CM8" s="220"/>
      <c r="CN8" s="220"/>
      <c r="CO8" s="220"/>
      <c r="CP8" s="220"/>
      <c r="CQ8" s="220"/>
      <c r="CR8" s="220"/>
      <c r="CS8" s="220"/>
      <c r="CT8" s="220"/>
      <c r="CU8" s="221"/>
      <c r="CV8" s="219"/>
      <c r="CW8" s="220"/>
      <c r="CX8" s="220"/>
      <c r="CY8" s="220"/>
      <c r="CZ8" s="220"/>
      <c r="DA8" s="220"/>
      <c r="DB8" s="220"/>
      <c r="DC8" s="220"/>
      <c r="DD8" s="220"/>
      <c r="DE8" s="220"/>
      <c r="DF8" s="220"/>
      <c r="DG8" s="220"/>
      <c r="DH8" s="220"/>
      <c r="DI8" s="220"/>
      <c r="DJ8" s="221"/>
    </row>
    <row r="9" spans="1:135" ht="9.7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1500"/>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2"/>
      <c r="BI9" s="219"/>
      <c r="BJ9" s="220"/>
      <c r="BK9" s="220"/>
      <c r="BL9" s="220"/>
      <c r="BM9" s="220"/>
      <c r="BN9" s="220"/>
      <c r="BO9" s="220"/>
      <c r="BP9" s="220"/>
      <c r="BQ9" s="220"/>
      <c r="BR9" s="220"/>
      <c r="BS9" s="220"/>
      <c r="BT9" s="220"/>
      <c r="BU9" s="295" t="s">
        <v>71</v>
      </c>
      <c r="BV9" s="296"/>
      <c r="BW9" s="296"/>
      <c r="BX9" s="296"/>
      <c r="BY9" s="296"/>
      <c r="BZ9" s="296"/>
      <c r="CA9" s="296"/>
      <c r="CB9" s="296"/>
      <c r="CC9" s="296"/>
      <c r="CD9" s="296"/>
      <c r="CE9" s="296"/>
      <c r="CF9" s="297"/>
      <c r="CG9" s="219"/>
      <c r="CH9" s="220"/>
      <c r="CI9" s="220"/>
      <c r="CJ9" s="220"/>
      <c r="CK9" s="220"/>
      <c r="CL9" s="220"/>
      <c r="CM9" s="220"/>
      <c r="CN9" s="220"/>
      <c r="CO9" s="220"/>
      <c r="CP9" s="220"/>
      <c r="CQ9" s="220"/>
      <c r="CR9" s="220"/>
      <c r="CS9" s="220"/>
      <c r="CT9" s="220"/>
      <c r="CU9" s="221"/>
      <c r="CV9" s="219"/>
      <c r="CW9" s="220"/>
      <c r="CX9" s="220"/>
      <c r="CY9" s="220"/>
      <c r="CZ9" s="220"/>
      <c r="DA9" s="220"/>
      <c r="DB9" s="220"/>
      <c r="DC9" s="220"/>
      <c r="DD9" s="220"/>
      <c r="DE9" s="220"/>
      <c r="DF9" s="220"/>
      <c r="DG9" s="220"/>
      <c r="DH9" s="220"/>
      <c r="DI9" s="220"/>
      <c r="DJ9" s="221"/>
      <c r="DK9" s="17"/>
      <c r="DP9" s="17"/>
    </row>
    <row r="10" spans="1:135" ht="9.7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00" t="s">
        <v>172</v>
      </c>
      <c r="AL10" s="1456"/>
      <c r="AM10" s="1456"/>
      <c r="AN10" s="1456"/>
      <c r="AO10" s="1456"/>
      <c r="AP10" s="1456"/>
      <c r="AQ10" s="1456"/>
      <c r="AR10" s="1456"/>
      <c r="AS10" s="1456"/>
      <c r="AT10" s="1456"/>
      <c r="AU10" s="1456"/>
      <c r="AV10" s="1457"/>
      <c r="AW10" s="200" t="s">
        <v>173</v>
      </c>
      <c r="AX10" s="1456"/>
      <c r="AY10" s="1456"/>
      <c r="AZ10" s="1456"/>
      <c r="BA10" s="1456"/>
      <c r="BB10" s="1456"/>
      <c r="BC10" s="1456"/>
      <c r="BD10" s="1456"/>
      <c r="BE10" s="1456"/>
      <c r="BF10" s="1456"/>
      <c r="BG10" s="1456"/>
      <c r="BH10" s="1457"/>
      <c r="BI10" s="219"/>
      <c r="BJ10" s="220"/>
      <c r="BK10" s="220"/>
      <c r="BL10" s="220"/>
      <c r="BM10" s="220"/>
      <c r="BN10" s="220"/>
      <c r="BO10" s="220"/>
      <c r="BP10" s="220"/>
      <c r="BQ10" s="220"/>
      <c r="BR10" s="220"/>
      <c r="BS10" s="220"/>
      <c r="BT10" s="220"/>
      <c r="BU10" s="234"/>
      <c r="BV10" s="235"/>
      <c r="BW10" s="235"/>
      <c r="BX10" s="235"/>
      <c r="BY10" s="235"/>
      <c r="BZ10" s="235"/>
      <c r="CA10" s="235"/>
      <c r="CB10" s="235"/>
      <c r="CC10" s="235"/>
      <c r="CD10" s="235"/>
      <c r="CE10" s="235"/>
      <c r="CF10" s="236"/>
      <c r="CG10" s="219"/>
      <c r="CH10" s="220"/>
      <c r="CI10" s="220"/>
      <c r="CJ10" s="220"/>
      <c r="CK10" s="220"/>
      <c r="CL10" s="220"/>
      <c r="CM10" s="220"/>
      <c r="CN10" s="220"/>
      <c r="CO10" s="220"/>
      <c r="CP10" s="220"/>
      <c r="CQ10" s="220"/>
      <c r="CR10" s="220"/>
      <c r="CS10" s="220"/>
      <c r="CT10" s="220"/>
      <c r="CU10" s="221"/>
      <c r="CV10" s="219"/>
      <c r="CW10" s="220"/>
      <c r="CX10" s="220"/>
      <c r="CY10" s="220"/>
      <c r="CZ10" s="220"/>
      <c r="DA10" s="220"/>
      <c r="DB10" s="220"/>
      <c r="DC10" s="220"/>
      <c r="DD10" s="220"/>
      <c r="DE10" s="220"/>
      <c r="DF10" s="220"/>
      <c r="DG10" s="220"/>
      <c r="DH10" s="220"/>
      <c r="DI10" s="220"/>
      <c r="DJ10" s="221"/>
      <c r="DK10" s="17"/>
    </row>
    <row r="11" spans="1:135" ht="9.7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1458"/>
      <c r="AL11" s="1459"/>
      <c r="AM11" s="1459"/>
      <c r="AN11" s="1459"/>
      <c r="AO11" s="1459"/>
      <c r="AP11" s="1459"/>
      <c r="AQ11" s="1459"/>
      <c r="AR11" s="1459"/>
      <c r="AS11" s="1459"/>
      <c r="AT11" s="1459"/>
      <c r="AU11" s="1459"/>
      <c r="AV11" s="1460"/>
      <c r="AW11" s="1458"/>
      <c r="AX11" s="1503"/>
      <c r="AY11" s="1503"/>
      <c r="AZ11" s="1503"/>
      <c r="BA11" s="1503"/>
      <c r="BB11" s="1503"/>
      <c r="BC11" s="1503"/>
      <c r="BD11" s="1503"/>
      <c r="BE11" s="1503"/>
      <c r="BF11" s="1503"/>
      <c r="BG11" s="1503"/>
      <c r="BH11" s="1460"/>
      <c r="BI11" s="219"/>
      <c r="BJ11" s="220"/>
      <c r="BK11" s="220"/>
      <c r="BL11" s="220"/>
      <c r="BM11" s="220"/>
      <c r="BN11" s="220"/>
      <c r="BO11" s="220"/>
      <c r="BP11" s="220"/>
      <c r="BQ11" s="220"/>
      <c r="BR11" s="220"/>
      <c r="BS11" s="220"/>
      <c r="BT11" s="220"/>
      <c r="BU11" s="234"/>
      <c r="BV11" s="235"/>
      <c r="BW11" s="235"/>
      <c r="BX11" s="235"/>
      <c r="BY11" s="235"/>
      <c r="BZ11" s="235"/>
      <c r="CA11" s="235"/>
      <c r="CB11" s="235"/>
      <c r="CC11" s="235"/>
      <c r="CD11" s="235"/>
      <c r="CE11" s="235"/>
      <c r="CF11" s="236"/>
      <c r="CG11" s="219"/>
      <c r="CH11" s="220"/>
      <c r="CI11" s="220"/>
      <c r="CJ11" s="220"/>
      <c r="CK11" s="220"/>
      <c r="CL11" s="220"/>
      <c r="CM11" s="220"/>
      <c r="CN11" s="220"/>
      <c r="CO11" s="220"/>
      <c r="CP11" s="220"/>
      <c r="CQ11" s="220"/>
      <c r="CR11" s="220"/>
      <c r="CS11" s="220"/>
      <c r="CT11" s="220"/>
      <c r="CU11" s="221"/>
      <c r="CV11" s="219"/>
      <c r="CW11" s="220"/>
      <c r="CX11" s="220"/>
      <c r="CY11" s="220"/>
      <c r="CZ11" s="220"/>
      <c r="DA11" s="220"/>
      <c r="DB11" s="220"/>
      <c r="DC11" s="220"/>
      <c r="DD11" s="220"/>
      <c r="DE11" s="220"/>
      <c r="DF11" s="220"/>
      <c r="DG11" s="220"/>
      <c r="DH11" s="220"/>
      <c r="DI11" s="220"/>
      <c r="DJ11" s="221"/>
      <c r="DK11" s="17"/>
      <c r="DP11" s="17"/>
    </row>
    <row r="12" spans="1:135" ht="12"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458</v>
      </c>
      <c r="AL12" s="496"/>
      <c r="AM12" s="496"/>
      <c r="AN12" s="496"/>
      <c r="AO12" s="496"/>
      <c r="AP12" s="496"/>
      <c r="AQ12" s="496"/>
      <c r="AR12" s="496"/>
      <c r="AS12" s="496"/>
      <c r="AT12" s="496"/>
      <c r="AU12" s="496"/>
      <c r="AV12" s="497"/>
      <c r="AW12" s="535" t="s">
        <v>458</v>
      </c>
      <c r="AX12" s="496"/>
      <c r="AY12" s="496"/>
      <c r="AZ12" s="496"/>
      <c r="BA12" s="496"/>
      <c r="BB12" s="496"/>
      <c r="BC12" s="496"/>
      <c r="BD12" s="496"/>
      <c r="BE12" s="496"/>
      <c r="BF12" s="496"/>
      <c r="BG12" s="496"/>
      <c r="BH12" s="497"/>
      <c r="BI12" s="535" t="s">
        <v>458</v>
      </c>
      <c r="BJ12" s="496"/>
      <c r="BK12" s="496"/>
      <c r="BL12" s="496"/>
      <c r="BM12" s="496"/>
      <c r="BN12" s="496"/>
      <c r="BO12" s="496"/>
      <c r="BP12" s="496"/>
      <c r="BQ12" s="496"/>
      <c r="BR12" s="496"/>
      <c r="BS12" s="496"/>
      <c r="BT12" s="497"/>
      <c r="BU12" s="535" t="s">
        <v>458</v>
      </c>
      <c r="BV12" s="496"/>
      <c r="BW12" s="496"/>
      <c r="BX12" s="496"/>
      <c r="BY12" s="496"/>
      <c r="BZ12" s="496"/>
      <c r="CA12" s="496"/>
      <c r="CB12" s="496"/>
      <c r="CC12" s="496"/>
      <c r="CD12" s="496"/>
      <c r="CE12" s="496"/>
      <c r="CF12" s="497"/>
      <c r="CG12" s="535" t="s">
        <v>175</v>
      </c>
      <c r="CH12" s="536"/>
      <c r="CI12" s="536"/>
      <c r="CJ12" s="536"/>
      <c r="CK12" s="536"/>
      <c r="CL12" s="536"/>
      <c r="CM12" s="536"/>
      <c r="CN12" s="536"/>
      <c r="CO12" s="536"/>
      <c r="CP12" s="536"/>
      <c r="CQ12" s="536"/>
      <c r="CR12" s="536"/>
      <c r="CS12" s="536"/>
      <c r="CT12" s="536"/>
      <c r="CU12" s="537"/>
      <c r="CV12" s="490" t="s">
        <v>175</v>
      </c>
      <c r="CW12" s="491"/>
      <c r="CX12" s="491"/>
      <c r="CY12" s="491"/>
      <c r="CZ12" s="491"/>
      <c r="DA12" s="491"/>
      <c r="DB12" s="491"/>
      <c r="DC12" s="491"/>
      <c r="DD12" s="491"/>
      <c r="DE12" s="491"/>
      <c r="DF12" s="491"/>
      <c r="DG12" s="491"/>
      <c r="DH12" s="491"/>
      <c r="DI12" s="491"/>
      <c r="DJ12" s="504"/>
      <c r="DK12" s="17"/>
      <c r="DP12" s="17"/>
    </row>
    <row r="13" spans="1:135" ht="21.75" customHeight="1">
      <c r="A13" s="433" t="s">
        <v>1</v>
      </c>
      <c r="B13" s="1535"/>
      <c r="C13" s="1535"/>
      <c r="D13" s="1535"/>
      <c r="E13" s="1535"/>
      <c r="F13" s="1536"/>
      <c r="G13" s="245" t="s">
        <v>2</v>
      </c>
      <c r="H13" s="246"/>
      <c r="I13" s="246"/>
      <c r="J13" s="246"/>
      <c r="K13" s="246"/>
      <c r="L13" s="246"/>
      <c r="M13" s="246"/>
      <c r="N13" s="246"/>
      <c r="O13" s="246"/>
      <c r="P13" s="246"/>
      <c r="Q13" s="246"/>
      <c r="R13" s="246"/>
      <c r="S13" s="246"/>
      <c r="T13" s="246"/>
      <c r="U13" s="246"/>
      <c r="V13" s="246"/>
      <c r="W13" s="246"/>
      <c r="X13" s="246"/>
      <c r="Y13" s="246"/>
      <c r="Z13" s="246"/>
      <c r="AA13" s="513"/>
      <c r="AB13" s="979">
        <v>0</v>
      </c>
      <c r="AC13" s="980"/>
      <c r="AD13" s="981"/>
      <c r="AE13" s="982">
        <v>1</v>
      </c>
      <c r="AF13" s="980"/>
      <c r="AG13" s="981"/>
      <c r="AH13" s="982">
        <v>0</v>
      </c>
      <c r="AI13" s="980"/>
      <c r="AJ13" s="997"/>
      <c r="AK13" s="347">
        <f>SUM(表05!AK13,表06!AK13,表07!AK13,表09!AK13,表11!AK13)</f>
        <v>1656</v>
      </c>
      <c r="AL13" s="347"/>
      <c r="AM13" s="347"/>
      <c r="AN13" s="347"/>
      <c r="AO13" s="347"/>
      <c r="AP13" s="347"/>
      <c r="AQ13" s="347"/>
      <c r="AR13" s="347"/>
      <c r="AS13" s="347"/>
      <c r="AT13" s="347"/>
      <c r="AU13" s="347"/>
      <c r="AV13" s="347"/>
      <c r="AW13" s="487">
        <f>SUM(表05!AW13,表06!AW13,表07!AW13,表09!AW13,表11!AW13)</f>
        <v>3591</v>
      </c>
      <c r="AX13" s="488"/>
      <c r="AY13" s="488"/>
      <c r="AZ13" s="488"/>
      <c r="BA13" s="488"/>
      <c r="BB13" s="488"/>
      <c r="BC13" s="488"/>
      <c r="BD13" s="488"/>
      <c r="BE13" s="488"/>
      <c r="BF13" s="488"/>
      <c r="BG13" s="488"/>
      <c r="BH13" s="489"/>
      <c r="BI13" s="347">
        <f>SUM(AK13:BH13)</f>
        <v>5247</v>
      </c>
      <c r="BJ13" s="348"/>
      <c r="BK13" s="348"/>
      <c r="BL13" s="348"/>
      <c r="BM13" s="348"/>
      <c r="BN13" s="348"/>
      <c r="BO13" s="348"/>
      <c r="BP13" s="348"/>
      <c r="BQ13" s="348"/>
      <c r="BR13" s="348"/>
      <c r="BS13" s="348"/>
      <c r="BT13" s="348"/>
      <c r="BU13" s="347">
        <f>SUM(表05!BU13,表06!BU13,表07!BU13,表09!BU13,表11!BU13)</f>
        <v>16</v>
      </c>
      <c r="BV13" s="347"/>
      <c r="BW13" s="347"/>
      <c r="BX13" s="347"/>
      <c r="BY13" s="347"/>
      <c r="BZ13" s="347"/>
      <c r="CA13" s="347"/>
      <c r="CB13" s="347"/>
      <c r="CC13" s="347"/>
      <c r="CD13" s="347"/>
      <c r="CE13" s="347"/>
      <c r="CF13" s="347"/>
      <c r="CG13" s="487">
        <f>SUM(表05!CG13,表06!CG13,表07!CG13,表09!CG13,表11!CG13)</f>
        <v>3393073</v>
      </c>
      <c r="CH13" s="488"/>
      <c r="CI13" s="488"/>
      <c r="CJ13" s="488"/>
      <c r="CK13" s="488"/>
      <c r="CL13" s="488"/>
      <c r="CM13" s="488"/>
      <c r="CN13" s="488"/>
      <c r="CO13" s="488"/>
      <c r="CP13" s="488"/>
      <c r="CQ13" s="488"/>
      <c r="CR13" s="488"/>
      <c r="CS13" s="488"/>
      <c r="CT13" s="488"/>
      <c r="CU13" s="489"/>
      <c r="CV13" s="853"/>
      <c r="CW13" s="854"/>
      <c r="CX13" s="854"/>
      <c r="CY13" s="854"/>
      <c r="CZ13" s="854"/>
      <c r="DA13" s="854"/>
      <c r="DB13" s="854"/>
      <c r="DC13" s="854"/>
      <c r="DD13" s="854"/>
      <c r="DE13" s="854"/>
      <c r="DF13" s="854"/>
      <c r="DG13" s="854"/>
      <c r="DH13" s="854"/>
      <c r="DI13" s="854"/>
      <c r="DJ13" s="855"/>
    </row>
    <row r="14" spans="1:135" ht="15" customHeight="1">
      <c r="A14" s="1537"/>
      <c r="B14" s="1538"/>
      <c r="C14" s="1538"/>
      <c r="D14" s="1538"/>
      <c r="E14" s="1538"/>
      <c r="F14" s="1539"/>
      <c r="G14" s="245" t="s">
        <v>3</v>
      </c>
      <c r="H14" s="246"/>
      <c r="I14" s="246"/>
      <c r="J14" s="246"/>
      <c r="K14" s="246"/>
      <c r="L14" s="246"/>
      <c r="M14" s="246"/>
      <c r="N14" s="246"/>
      <c r="O14" s="246"/>
      <c r="P14" s="246"/>
      <c r="Q14" s="246"/>
      <c r="R14" s="246"/>
      <c r="S14" s="246"/>
      <c r="T14" s="246"/>
      <c r="U14" s="246"/>
      <c r="V14" s="246"/>
      <c r="W14" s="246"/>
      <c r="X14" s="246"/>
      <c r="Y14" s="246"/>
      <c r="Z14" s="246"/>
      <c r="AA14" s="513"/>
      <c r="AB14" s="983">
        <v>0</v>
      </c>
      <c r="AC14" s="973"/>
      <c r="AD14" s="974"/>
      <c r="AE14" s="972">
        <v>2</v>
      </c>
      <c r="AF14" s="973"/>
      <c r="AG14" s="974"/>
      <c r="AH14" s="972">
        <v>0</v>
      </c>
      <c r="AI14" s="973"/>
      <c r="AJ14" s="993"/>
      <c r="AK14" s="330">
        <f>SUM(表05!AK14,表06!AK14,表07!AK14,表09!AK14,表11!AK14)</f>
        <v>41719</v>
      </c>
      <c r="AL14" s="330"/>
      <c r="AM14" s="330"/>
      <c r="AN14" s="330"/>
      <c r="AO14" s="330"/>
      <c r="AP14" s="330"/>
      <c r="AQ14" s="330"/>
      <c r="AR14" s="330"/>
      <c r="AS14" s="330"/>
      <c r="AT14" s="330"/>
      <c r="AU14" s="330"/>
      <c r="AV14" s="330"/>
      <c r="AW14" s="481">
        <f>SUM(表05!AW14,表06!AW14,表07!AW14,表09!AW14,表11!AW14)</f>
        <v>1710</v>
      </c>
      <c r="AX14" s="482"/>
      <c r="AY14" s="482"/>
      <c r="AZ14" s="482"/>
      <c r="BA14" s="482"/>
      <c r="BB14" s="482"/>
      <c r="BC14" s="482"/>
      <c r="BD14" s="482"/>
      <c r="BE14" s="482"/>
      <c r="BF14" s="482"/>
      <c r="BG14" s="482"/>
      <c r="BH14" s="483"/>
      <c r="BI14" s="330">
        <f t="shared" ref="BI14:BI21" si="0">SUM(AK14:BH14)</f>
        <v>43429</v>
      </c>
      <c r="BJ14" s="331"/>
      <c r="BK14" s="331"/>
      <c r="BL14" s="331"/>
      <c r="BM14" s="331"/>
      <c r="BN14" s="331"/>
      <c r="BO14" s="331"/>
      <c r="BP14" s="331"/>
      <c r="BQ14" s="331"/>
      <c r="BR14" s="331"/>
      <c r="BS14" s="331"/>
      <c r="BT14" s="331"/>
      <c r="BU14" s="330">
        <f>SUM(表05!BU14,表06!BU14,表07!BU14,表09!BU14,表11!BU14)</f>
        <v>160</v>
      </c>
      <c r="BV14" s="330"/>
      <c r="BW14" s="330"/>
      <c r="BX14" s="330"/>
      <c r="BY14" s="330"/>
      <c r="BZ14" s="330"/>
      <c r="CA14" s="330"/>
      <c r="CB14" s="330"/>
      <c r="CC14" s="330"/>
      <c r="CD14" s="330"/>
      <c r="CE14" s="330"/>
      <c r="CF14" s="330"/>
      <c r="CG14" s="330">
        <f>SUM(表05!CG14,表06!CG14,表07!CG14,表09!CG14,表11!CG14)</f>
        <v>58762429</v>
      </c>
      <c r="CH14" s="330"/>
      <c r="CI14" s="330"/>
      <c r="CJ14" s="330"/>
      <c r="CK14" s="330"/>
      <c r="CL14" s="330"/>
      <c r="CM14" s="330"/>
      <c r="CN14" s="330"/>
      <c r="CO14" s="330"/>
      <c r="CP14" s="330"/>
      <c r="CQ14" s="330"/>
      <c r="CR14" s="330"/>
      <c r="CS14" s="330"/>
      <c r="CT14" s="330"/>
      <c r="CU14" s="330"/>
      <c r="CV14" s="687"/>
      <c r="CW14" s="687"/>
      <c r="CX14" s="687"/>
      <c r="CY14" s="687"/>
      <c r="CZ14" s="687"/>
      <c r="DA14" s="687"/>
      <c r="DB14" s="687"/>
      <c r="DC14" s="687"/>
      <c r="DD14" s="687"/>
      <c r="DE14" s="687"/>
      <c r="DF14" s="687"/>
      <c r="DG14" s="687"/>
      <c r="DH14" s="687"/>
      <c r="DI14" s="687"/>
      <c r="DJ14" s="852"/>
    </row>
    <row r="15" spans="1:135" ht="15" customHeight="1">
      <c r="A15" s="1537"/>
      <c r="B15" s="1538"/>
      <c r="C15" s="1538"/>
      <c r="D15" s="1538"/>
      <c r="E15" s="1538"/>
      <c r="F15" s="1539"/>
      <c r="G15" s="245" t="s">
        <v>4</v>
      </c>
      <c r="H15" s="246"/>
      <c r="I15" s="246"/>
      <c r="J15" s="246"/>
      <c r="K15" s="246"/>
      <c r="L15" s="246"/>
      <c r="M15" s="246"/>
      <c r="N15" s="246"/>
      <c r="O15" s="246"/>
      <c r="P15" s="246"/>
      <c r="Q15" s="246"/>
      <c r="R15" s="246"/>
      <c r="S15" s="246"/>
      <c r="T15" s="246"/>
      <c r="U15" s="246"/>
      <c r="V15" s="246"/>
      <c r="W15" s="246"/>
      <c r="X15" s="246"/>
      <c r="Y15" s="246"/>
      <c r="Z15" s="246"/>
      <c r="AA15" s="513"/>
      <c r="AB15" s="983">
        <v>0</v>
      </c>
      <c r="AC15" s="973"/>
      <c r="AD15" s="974"/>
      <c r="AE15" s="972">
        <v>3</v>
      </c>
      <c r="AF15" s="973"/>
      <c r="AG15" s="974"/>
      <c r="AH15" s="972">
        <v>0</v>
      </c>
      <c r="AI15" s="973"/>
      <c r="AJ15" s="993"/>
      <c r="AK15" s="330">
        <f>SUM(表05!AK15,表06!AK15,表07!AK15,表09!AK15,表11!AK15)</f>
        <v>27067</v>
      </c>
      <c r="AL15" s="330"/>
      <c r="AM15" s="330"/>
      <c r="AN15" s="330"/>
      <c r="AO15" s="330"/>
      <c r="AP15" s="330"/>
      <c r="AQ15" s="330"/>
      <c r="AR15" s="330"/>
      <c r="AS15" s="330"/>
      <c r="AT15" s="330"/>
      <c r="AU15" s="330"/>
      <c r="AV15" s="330"/>
      <c r="AW15" s="481">
        <f>SUM(表05!AW15,表06!AW15,表07!AW15,表09!AW15,表11!AW15)</f>
        <v>1648</v>
      </c>
      <c r="AX15" s="482"/>
      <c r="AY15" s="482"/>
      <c r="AZ15" s="482"/>
      <c r="BA15" s="482"/>
      <c r="BB15" s="482"/>
      <c r="BC15" s="482"/>
      <c r="BD15" s="482"/>
      <c r="BE15" s="482"/>
      <c r="BF15" s="482"/>
      <c r="BG15" s="482"/>
      <c r="BH15" s="483"/>
      <c r="BI15" s="330">
        <f t="shared" si="0"/>
        <v>28715</v>
      </c>
      <c r="BJ15" s="331"/>
      <c r="BK15" s="331"/>
      <c r="BL15" s="331"/>
      <c r="BM15" s="331"/>
      <c r="BN15" s="331"/>
      <c r="BO15" s="331"/>
      <c r="BP15" s="331"/>
      <c r="BQ15" s="331"/>
      <c r="BR15" s="331"/>
      <c r="BS15" s="331"/>
      <c r="BT15" s="331"/>
      <c r="BU15" s="330">
        <f>SUM(表05!BU15,表06!BU15,表07!BU15,表09!BU15,表11!BU15)</f>
        <v>31</v>
      </c>
      <c r="BV15" s="330"/>
      <c r="BW15" s="330"/>
      <c r="BX15" s="330"/>
      <c r="BY15" s="330"/>
      <c r="BZ15" s="330"/>
      <c r="CA15" s="330"/>
      <c r="CB15" s="330"/>
      <c r="CC15" s="330"/>
      <c r="CD15" s="330"/>
      <c r="CE15" s="330"/>
      <c r="CF15" s="330"/>
      <c r="CG15" s="330">
        <f>SUM(表05!CG15,表06!CG15,表07!CG15,表09!CG15,表11!CG15)</f>
        <v>70303561</v>
      </c>
      <c r="CH15" s="330"/>
      <c r="CI15" s="330"/>
      <c r="CJ15" s="330"/>
      <c r="CK15" s="330"/>
      <c r="CL15" s="330"/>
      <c r="CM15" s="330"/>
      <c r="CN15" s="330"/>
      <c r="CO15" s="330"/>
      <c r="CP15" s="330"/>
      <c r="CQ15" s="330"/>
      <c r="CR15" s="330"/>
      <c r="CS15" s="330"/>
      <c r="CT15" s="330"/>
      <c r="CU15" s="330"/>
      <c r="CV15" s="687"/>
      <c r="CW15" s="687"/>
      <c r="CX15" s="687"/>
      <c r="CY15" s="687"/>
      <c r="CZ15" s="687"/>
      <c r="DA15" s="687"/>
      <c r="DB15" s="687"/>
      <c r="DC15" s="687"/>
      <c r="DD15" s="687"/>
      <c r="DE15" s="687"/>
      <c r="DF15" s="687"/>
      <c r="DG15" s="687"/>
      <c r="DH15" s="687"/>
      <c r="DI15" s="687"/>
      <c r="DJ15" s="852"/>
    </row>
    <row r="16" spans="1:135" ht="15" customHeight="1">
      <c r="A16" s="1537"/>
      <c r="B16" s="1538"/>
      <c r="C16" s="1538"/>
      <c r="D16" s="1538"/>
      <c r="E16" s="1538"/>
      <c r="F16" s="1539"/>
      <c r="G16" s="245" t="s">
        <v>5</v>
      </c>
      <c r="H16" s="246"/>
      <c r="I16" s="246"/>
      <c r="J16" s="246"/>
      <c r="K16" s="246"/>
      <c r="L16" s="246"/>
      <c r="M16" s="246"/>
      <c r="N16" s="246"/>
      <c r="O16" s="246"/>
      <c r="P16" s="246"/>
      <c r="Q16" s="246"/>
      <c r="R16" s="246"/>
      <c r="S16" s="246"/>
      <c r="T16" s="246"/>
      <c r="U16" s="246"/>
      <c r="V16" s="246"/>
      <c r="W16" s="246"/>
      <c r="X16" s="246"/>
      <c r="Y16" s="246"/>
      <c r="Z16" s="246"/>
      <c r="AA16" s="513"/>
      <c r="AB16" s="983">
        <v>0</v>
      </c>
      <c r="AC16" s="973"/>
      <c r="AD16" s="974"/>
      <c r="AE16" s="972">
        <v>4</v>
      </c>
      <c r="AF16" s="973"/>
      <c r="AG16" s="974"/>
      <c r="AH16" s="972">
        <v>0</v>
      </c>
      <c r="AI16" s="973"/>
      <c r="AJ16" s="993"/>
      <c r="AK16" s="330">
        <f>SUM(表05!AK16,表06!AK16,表07!AK16,表09!AK16,表11!AK16)</f>
        <v>11664</v>
      </c>
      <c r="AL16" s="330"/>
      <c r="AM16" s="330"/>
      <c r="AN16" s="330"/>
      <c r="AO16" s="330"/>
      <c r="AP16" s="330"/>
      <c r="AQ16" s="330"/>
      <c r="AR16" s="330"/>
      <c r="AS16" s="330"/>
      <c r="AT16" s="330"/>
      <c r="AU16" s="330"/>
      <c r="AV16" s="330"/>
      <c r="AW16" s="481">
        <f>SUM(表05!AW16,表06!AW16,表07!AW16,表09!AW16,表11!AW16)</f>
        <v>1261</v>
      </c>
      <c r="AX16" s="482"/>
      <c r="AY16" s="482"/>
      <c r="AZ16" s="482"/>
      <c r="BA16" s="482"/>
      <c r="BB16" s="482"/>
      <c r="BC16" s="482"/>
      <c r="BD16" s="482"/>
      <c r="BE16" s="482"/>
      <c r="BF16" s="482"/>
      <c r="BG16" s="482"/>
      <c r="BH16" s="483"/>
      <c r="BI16" s="330">
        <f t="shared" si="0"/>
        <v>12925</v>
      </c>
      <c r="BJ16" s="331"/>
      <c r="BK16" s="331"/>
      <c r="BL16" s="331"/>
      <c r="BM16" s="331"/>
      <c r="BN16" s="331"/>
      <c r="BO16" s="331"/>
      <c r="BP16" s="331"/>
      <c r="BQ16" s="331"/>
      <c r="BR16" s="331"/>
      <c r="BS16" s="331"/>
      <c r="BT16" s="331"/>
      <c r="BU16" s="330">
        <f>SUM(表05!BU16,表06!BU16,表07!BU16,表09!BU16,表11!BU16)</f>
        <v>0</v>
      </c>
      <c r="BV16" s="330"/>
      <c r="BW16" s="330"/>
      <c r="BX16" s="330"/>
      <c r="BY16" s="330"/>
      <c r="BZ16" s="330"/>
      <c r="CA16" s="330"/>
      <c r="CB16" s="330"/>
      <c r="CC16" s="330"/>
      <c r="CD16" s="330"/>
      <c r="CE16" s="330"/>
      <c r="CF16" s="330"/>
      <c r="CG16" s="330">
        <f>SUM(表05!CG16,表06!CG16,表07!CG16,表09!CG16,表11!CG16)</f>
        <v>48929130</v>
      </c>
      <c r="CH16" s="330"/>
      <c r="CI16" s="330"/>
      <c r="CJ16" s="330"/>
      <c r="CK16" s="330"/>
      <c r="CL16" s="330"/>
      <c r="CM16" s="330"/>
      <c r="CN16" s="330"/>
      <c r="CO16" s="330"/>
      <c r="CP16" s="330"/>
      <c r="CQ16" s="330"/>
      <c r="CR16" s="330"/>
      <c r="CS16" s="330"/>
      <c r="CT16" s="330"/>
      <c r="CU16" s="330"/>
      <c r="CV16" s="687"/>
      <c r="CW16" s="687"/>
      <c r="CX16" s="687"/>
      <c r="CY16" s="687"/>
      <c r="CZ16" s="687"/>
      <c r="DA16" s="687"/>
      <c r="DB16" s="687"/>
      <c r="DC16" s="687"/>
      <c r="DD16" s="687"/>
      <c r="DE16" s="687"/>
      <c r="DF16" s="687"/>
      <c r="DG16" s="687"/>
      <c r="DH16" s="687"/>
      <c r="DI16" s="687"/>
      <c r="DJ16" s="852"/>
    </row>
    <row r="17" spans="1:114" ht="15" customHeight="1">
      <c r="A17" s="1537"/>
      <c r="B17" s="1538"/>
      <c r="C17" s="1538"/>
      <c r="D17" s="1538"/>
      <c r="E17" s="1538"/>
      <c r="F17" s="1539"/>
      <c r="G17" s="245" t="s">
        <v>6</v>
      </c>
      <c r="H17" s="246"/>
      <c r="I17" s="246"/>
      <c r="J17" s="246"/>
      <c r="K17" s="246"/>
      <c r="L17" s="246"/>
      <c r="M17" s="246"/>
      <c r="N17" s="246"/>
      <c r="O17" s="246"/>
      <c r="P17" s="246"/>
      <c r="Q17" s="246"/>
      <c r="R17" s="246"/>
      <c r="S17" s="246"/>
      <c r="T17" s="246"/>
      <c r="U17" s="246"/>
      <c r="V17" s="246"/>
      <c r="W17" s="246"/>
      <c r="X17" s="246"/>
      <c r="Y17" s="246"/>
      <c r="Z17" s="246"/>
      <c r="AA17" s="513"/>
      <c r="AB17" s="983">
        <v>0</v>
      </c>
      <c r="AC17" s="973"/>
      <c r="AD17" s="974"/>
      <c r="AE17" s="972">
        <v>5</v>
      </c>
      <c r="AF17" s="973"/>
      <c r="AG17" s="974"/>
      <c r="AH17" s="972">
        <v>0</v>
      </c>
      <c r="AI17" s="973"/>
      <c r="AJ17" s="993"/>
      <c r="AK17" s="330">
        <f>SUM(表05!AK17,表06!AK17,表07!AK17,表09!AK17,表11!AK17)</f>
        <v>7026</v>
      </c>
      <c r="AL17" s="330"/>
      <c r="AM17" s="330"/>
      <c r="AN17" s="330"/>
      <c r="AO17" s="330"/>
      <c r="AP17" s="330"/>
      <c r="AQ17" s="330"/>
      <c r="AR17" s="330"/>
      <c r="AS17" s="330"/>
      <c r="AT17" s="330"/>
      <c r="AU17" s="330"/>
      <c r="AV17" s="330"/>
      <c r="AW17" s="481">
        <f>SUM(表05!AW17,表06!AW17,表07!AW17,表09!AW17,表11!AW17)</f>
        <v>341</v>
      </c>
      <c r="AX17" s="482"/>
      <c r="AY17" s="482"/>
      <c r="AZ17" s="482"/>
      <c r="BA17" s="482"/>
      <c r="BB17" s="482"/>
      <c r="BC17" s="482"/>
      <c r="BD17" s="482"/>
      <c r="BE17" s="482"/>
      <c r="BF17" s="482"/>
      <c r="BG17" s="482"/>
      <c r="BH17" s="483"/>
      <c r="BI17" s="330">
        <f t="shared" si="0"/>
        <v>7367</v>
      </c>
      <c r="BJ17" s="331"/>
      <c r="BK17" s="331"/>
      <c r="BL17" s="331"/>
      <c r="BM17" s="331"/>
      <c r="BN17" s="331"/>
      <c r="BO17" s="331"/>
      <c r="BP17" s="331"/>
      <c r="BQ17" s="331"/>
      <c r="BR17" s="331"/>
      <c r="BS17" s="331"/>
      <c r="BT17" s="331"/>
      <c r="BU17" s="330">
        <f>SUM(表05!BU17,表06!BU17,表07!BU17,表09!BU17,表11!BU17)</f>
        <v>0</v>
      </c>
      <c r="BV17" s="330"/>
      <c r="BW17" s="330"/>
      <c r="BX17" s="330"/>
      <c r="BY17" s="330"/>
      <c r="BZ17" s="330"/>
      <c r="CA17" s="330"/>
      <c r="CB17" s="330"/>
      <c r="CC17" s="330"/>
      <c r="CD17" s="330"/>
      <c r="CE17" s="330"/>
      <c r="CF17" s="330"/>
      <c r="CG17" s="330">
        <f>SUM(表05!CG17,表06!CG17,表07!CG17,表09!CG17,表11!CG17)</f>
        <v>37577819</v>
      </c>
      <c r="CH17" s="330"/>
      <c r="CI17" s="330"/>
      <c r="CJ17" s="330"/>
      <c r="CK17" s="330"/>
      <c r="CL17" s="330"/>
      <c r="CM17" s="330"/>
      <c r="CN17" s="330"/>
      <c r="CO17" s="330"/>
      <c r="CP17" s="330"/>
      <c r="CQ17" s="330"/>
      <c r="CR17" s="330"/>
      <c r="CS17" s="330"/>
      <c r="CT17" s="330"/>
      <c r="CU17" s="330"/>
      <c r="CV17" s="687"/>
      <c r="CW17" s="687"/>
      <c r="CX17" s="687"/>
      <c r="CY17" s="687"/>
      <c r="CZ17" s="687"/>
      <c r="DA17" s="687"/>
      <c r="DB17" s="687"/>
      <c r="DC17" s="687"/>
      <c r="DD17" s="687"/>
      <c r="DE17" s="687"/>
      <c r="DF17" s="687"/>
      <c r="DG17" s="687"/>
      <c r="DH17" s="687"/>
      <c r="DI17" s="687"/>
      <c r="DJ17" s="852"/>
    </row>
    <row r="18" spans="1:114" ht="15" customHeight="1">
      <c r="A18" s="1537"/>
      <c r="B18" s="1538"/>
      <c r="C18" s="1538"/>
      <c r="D18" s="1538"/>
      <c r="E18" s="1538"/>
      <c r="F18" s="1539"/>
      <c r="G18" s="245" t="s">
        <v>7</v>
      </c>
      <c r="H18" s="246"/>
      <c r="I18" s="246"/>
      <c r="J18" s="246"/>
      <c r="K18" s="246"/>
      <c r="L18" s="246"/>
      <c r="M18" s="246"/>
      <c r="N18" s="246"/>
      <c r="O18" s="246"/>
      <c r="P18" s="246"/>
      <c r="Q18" s="246"/>
      <c r="R18" s="246"/>
      <c r="S18" s="246"/>
      <c r="T18" s="246"/>
      <c r="U18" s="246"/>
      <c r="V18" s="246"/>
      <c r="W18" s="246"/>
      <c r="X18" s="246"/>
      <c r="Y18" s="246"/>
      <c r="Z18" s="246"/>
      <c r="AA18" s="513"/>
      <c r="AB18" s="983">
        <v>0</v>
      </c>
      <c r="AC18" s="973"/>
      <c r="AD18" s="974"/>
      <c r="AE18" s="972">
        <v>6</v>
      </c>
      <c r="AF18" s="973"/>
      <c r="AG18" s="974"/>
      <c r="AH18" s="972">
        <v>0</v>
      </c>
      <c r="AI18" s="973"/>
      <c r="AJ18" s="993"/>
      <c r="AK18" s="330">
        <f>SUM(表05!AK18,表06!AK18,表07!AK18,表09!AK18,表11!AK18)</f>
        <v>3723</v>
      </c>
      <c r="AL18" s="330"/>
      <c r="AM18" s="330"/>
      <c r="AN18" s="330"/>
      <c r="AO18" s="330"/>
      <c r="AP18" s="330"/>
      <c r="AQ18" s="330"/>
      <c r="AR18" s="330"/>
      <c r="AS18" s="330"/>
      <c r="AT18" s="330"/>
      <c r="AU18" s="330"/>
      <c r="AV18" s="330"/>
      <c r="AW18" s="481">
        <f>SUM(表05!AW18,表06!AW18,表07!AW18,表09!AW18,表11!AW18)</f>
        <v>4</v>
      </c>
      <c r="AX18" s="482"/>
      <c r="AY18" s="482"/>
      <c r="AZ18" s="482"/>
      <c r="BA18" s="482"/>
      <c r="BB18" s="482"/>
      <c r="BC18" s="482"/>
      <c r="BD18" s="482"/>
      <c r="BE18" s="482"/>
      <c r="BF18" s="482"/>
      <c r="BG18" s="482"/>
      <c r="BH18" s="483"/>
      <c r="BI18" s="330">
        <f t="shared" si="0"/>
        <v>3727</v>
      </c>
      <c r="BJ18" s="331"/>
      <c r="BK18" s="331"/>
      <c r="BL18" s="331"/>
      <c r="BM18" s="331"/>
      <c r="BN18" s="331"/>
      <c r="BO18" s="331"/>
      <c r="BP18" s="331"/>
      <c r="BQ18" s="331"/>
      <c r="BR18" s="331"/>
      <c r="BS18" s="331"/>
      <c r="BT18" s="331"/>
      <c r="BU18" s="330">
        <f>SUM(表05!BU18,表06!BU18,表07!BU18,表09!BU18,表11!BU18)</f>
        <v>0</v>
      </c>
      <c r="BV18" s="330"/>
      <c r="BW18" s="330"/>
      <c r="BX18" s="330"/>
      <c r="BY18" s="330"/>
      <c r="BZ18" s="330"/>
      <c r="CA18" s="330"/>
      <c r="CB18" s="330"/>
      <c r="CC18" s="330"/>
      <c r="CD18" s="330"/>
      <c r="CE18" s="330"/>
      <c r="CF18" s="330"/>
      <c r="CG18" s="330">
        <f>SUM(表05!CG18,表06!CG18,表07!CG18,表09!CG18,表11!CG18)</f>
        <v>23711077</v>
      </c>
      <c r="CH18" s="330"/>
      <c r="CI18" s="330"/>
      <c r="CJ18" s="330"/>
      <c r="CK18" s="330"/>
      <c r="CL18" s="330"/>
      <c r="CM18" s="330"/>
      <c r="CN18" s="330"/>
      <c r="CO18" s="330"/>
      <c r="CP18" s="330"/>
      <c r="CQ18" s="330"/>
      <c r="CR18" s="330"/>
      <c r="CS18" s="330"/>
      <c r="CT18" s="330"/>
      <c r="CU18" s="330"/>
      <c r="CV18" s="687"/>
      <c r="CW18" s="687"/>
      <c r="CX18" s="687"/>
      <c r="CY18" s="687"/>
      <c r="CZ18" s="687"/>
      <c r="DA18" s="687"/>
      <c r="DB18" s="687"/>
      <c r="DC18" s="687"/>
      <c r="DD18" s="687"/>
      <c r="DE18" s="687"/>
      <c r="DF18" s="687"/>
      <c r="DG18" s="687"/>
      <c r="DH18" s="687"/>
      <c r="DI18" s="687"/>
      <c r="DJ18" s="852"/>
    </row>
    <row r="19" spans="1:114" ht="15" customHeight="1">
      <c r="A19" s="1537"/>
      <c r="B19" s="1538"/>
      <c r="C19" s="1538"/>
      <c r="D19" s="1538"/>
      <c r="E19" s="1538"/>
      <c r="F19" s="1539"/>
      <c r="G19" s="245" t="s">
        <v>8</v>
      </c>
      <c r="H19" s="246"/>
      <c r="I19" s="246"/>
      <c r="J19" s="246"/>
      <c r="K19" s="246"/>
      <c r="L19" s="246"/>
      <c r="M19" s="246"/>
      <c r="N19" s="246"/>
      <c r="O19" s="246"/>
      <c r="P19" s="246"/>
      <c r="Q19" s="246"/>
      <c r="R19" s="246"/>
      <c r="S19" s="246"/>
      <c r="T19" s="246"/>
      <c r="U19" s="246"/>
      <c r="V19" s="246"/>
      <c r="W19" s="246"/>
      <c r="X19" s="246"/>
      <c r="Y19" s="246"/>
      <c r="Z19" s="246"/>
      <c r="AA19" s="513"/>
      <c r="AB19" s="983">
        <v>0</v>
      </c>
      <c r="AC19" s="973"/>
      <c r="AD19" s="974"/>
      <c r="AE19" s="972">
        <v>7</v>
      </c>
      <c r="AF19" s="973"/>
      <c r="AG19" s="974"/>
      <c r="AH19" s="972">
        <v>0</v>
      </c>
      <c r="AI19" s="973"/>
      <c r="AJ19" s="993"/>
      <c r="AK19" s="330">
        <f>SUM(表05!AK19,表06!AK19,表07!AK19,表09!AK19,表11!AK19)</f>
        <v>916</v>
      </c>
      <c r="AL19" s="330"/>
      <c r="AM19" s="330"/>
      <c r="AN19" s="330"/>
      <c r="AO19" s="330"/>
      <c r="AP19" s="330"/>
      <c r="AQ19" s="330"/>
      <c r="AR19" s="330"/>
      <c r="AS19" s="330"/>
      <c r="AT19" s="330"/>
      <c r="AU19" s="330"/>
      <c r="AV19" s="330"/>
      <c r="AW19" s="481">
        <f>SUM(表05!AW19,表06!AW19,表07!AW19,表09!AW19,表11!AW19)</f>
        <v>0</v>
      </c>
      <c r="AX19" s="482"/>
      <c r="AY19" s="482"/>
      <c r="AZ19" s="482"/>
      <c r="BA19" s="482"/>
      <c r="BB19" s="482"/>
      <c r="BC19" s="482"/>
      <c r="BD19" s="482"/>
      <c r="BE19" s="482"/>
      <c r="BF19" s="482"/>
      <c r="BG19" s="482"/>
      <c r="BH19" s="483"/>
      <c r="BI19" s="330">
        <f t="shared" si="0"/>
        <v>916</v>
      </c>
      <c r="BJ19" s="331"/>
      <c r="BK19" s="331"/>
      <c r="BL19" s="331"/>
      <c r="BM19" s="331"/>
      <c r="BN19" s="331"/>
      <c r="BO19" s="331"/>
      <c r="BP19" s="331"/>
      <c r="BQ19" s="331"/>
      <c r="BR19" s="331"/>
      <c r="BS19" s="331"/>
      <c r="BT19" s="331"/>
      <c r="BU19" s="330">
        <f>SUM(表05!BU19,表06!BU19,表07!BU19,表09!BU19,表11!BU19)</f>
        <v>0</v>
      </c>
      <c r="BV19" s="330"/>
      <c r="BW19" s="330"/>
      <c r="BX19" s="330"/>
      <c r="BY19" s="330"/>
      <c r="BZ19" s="330"/>
      <c r="CA19" s="330"/>
      <c r="CB19" s="330"/>
      <c r="CC19" s="330"/>
      <c r="CD19" s="330"/>
      <c r="CE19" s="330"/>
      <c r="CF19" s="330"/>
      <c r="CG19" s="330">
        <f>SUM(表05!CG19,表06!CG19,表07!CG19,表09!CG19,表11!CG19)</f>
        <v>7343909</v>
      </c>
      <c r="CH19" s="330"/>
      <c r="CI19" s="330"/>
      <c r="CJ19" s="330"/>
      <c r="CK19" s="330"/>
      <c r="CL19" s="330"/>
      <c r="CM19" s="330"/>
      <c r="CN19" s="330"/>
      <c r="CO19" s="330"/>
      <c r="CP19" s="330"/>
      <c r="CQ19" s="330"/>
      <c r="CR19" s="330"/>
      <c r="CS19" s="330"/>
      <c r="CT19" s="330"/>
      <c r="CU19" s="330"/>
      <c r="CV19" s="687"/>
      <c r="CW19" s="687"/>
      <c r="CX19" s="687"/>
      <c r="CY19" s="687"/>
      <c r="CZ19" s="687"/>
      <c r="DA19" s="687"/>
      <c r="DB19" s="687"/>
      <c r="DC19" s="687"/>
      <c r="DD19" s="687"/>
      <c r="DE19" s="687"/>
      <c r="DF19" s="687"/>
      <c r="DG19" s="687"/>
      <c r="DH19" s="687"/>
      <c r="DI19" s="687"/>
      <c r="DJ19" s="852"/>
    </row>
    <row r="20" spans="1:114" ht="15" customHeight="1">
      <c r="A20" s="1537"/>
      <c r="B20" s="1538"/>
      <c r="C20" s="1538"/>
      <c r="D20" s="1538"/>
      <c r="E20" s="1538"/>
      <c r="F20" s="1539"/>
      <c r="G20" s="245" t="s">
        <v>9</v>
      </c>
      <c r="H20" s="246"/>
      <c r="I20" s="246"/>
      <c r="J20" s="246"/>
      <c r="K20" s="246"/>
      <c r="L20" s="246"/>
      <c r="M20" s="246"/>
      <c r="N20" s="246"/>
      <c r="O20" s="246"/>
      <c r="P20" s="246"/>
      <c r="Q20" s="246"/>
      <c r="R20" s="246"/>
      <c r="S20" s="246"/>
      <c r="T20" s="246"/>
      <c r="U20" s="246"/>
      <c r="V20" s="246"/>
      <c r="W20" s="246"/>
      <c r="X20" s="246"/>
      <c r="Y20" s="246"/>
      <c r="Z20" s="246"/>
      <c r="AA20" s="513"/>
      <c r="AB20" s="983">
        <v>0</v>
      </c>
      <c r="AC20" s="973"/>
      <c r="AD20" s="974"/>
      <c r="AE20" s="972">
        <v>8</v>
      </c>
      <c r="AF20" s="973"/>
      <c r="AG20" s="974"/>
      <c r="AH20" s="972">
        <v>0</v>
      </c>
      <c r="AI20" s="973"/>
      <c r="AJ20" s="993"/>
      <c r="AK20" s="330">
        <f>SUM(表05!AK20,表06!AK20,表07!AK20,表09!AK20,表11!AK20)</f>
        <v>706</v>
      </c>
      <c r="AL20" s="330"/>
      <c r="AM20" s="330"/>
      <c r="AN20" s="330"/>
      <c r="AO20" s="330"/>
      <c r="AP20" s="330"/>
      <c r="AQ20" s="330"/>
      <c r="AR20" s="330"/>
      <c r="AS20" s="330"/>
      <c r="AT20" s="330"/>
      <c r="AU20" s="330"/>
      <c r="AV20" s="330"/>
      <c r="AW20" s="481">
        <f>SUM(表05!AW20,表06!AW20,表07!AW20,表09!AW20,表11!AW20)</f>
        <v>0</v>
      </c>
      <c r="AX20" s="482"/>
      <c r="AY20" s="482"/>
      <c r="AZ20" s="482"/>
      <c r="BA20" s="482"/>
      <c r="BB20" s="482"/>
      <c r="BC20" s="482"/>
      <c r="BD20" s="482"/>
      <c r="BE20" s="482"/>
      <c r="BF20" s="482"/>
      <c r="BG20" s="482"/>
      <c r="BH20" s="483"/>
      <c r="BI20" s="330">
        <f t="shared" si="0"/>
        <v>706</v>
      </c>
      <c r="BJ20" s="331"/>
      <c r="BK20" s="331"/>
      <c r="BL20" s="331"/>
      <c r="BM20" s="331"/>
      <c r="BN20" s="331"/>
      <c r="BO20" s="331"/>
      <c r="BP20" s="331"/>
      <c r="BQ20" s="331"/>
      <c r="BR20" s="331"/>
      <c r="BS20" s="331"/>
      <c r="BT20" s="331"/>
      <c r="BU20" s="330">
        <f>SUM(表05!BU20,表06!BU20,表07!BU20,表09!BU20,表11!BU20)</f>
        <v>0</v>
      </c>
      <c r="BV20" s="330"/>
      <c r="BW20" s="330"/>
      <c r="BX20" s="330"/>
      <c r="BY20" s="330"/>
      <c r="BZ20" s="330"/>
      <c r="CA20" s="330"/>
      <c r="CB20" s="330"/>
      <c r="CC20" s="330"/>
      <c r="CD20" s="330"/>
      <c r="CE20" s="330"/>
      <c r="CF20" s="330"/>
      <c r="CG20" s="330">
        <f>SUM(表05!CG20,表06!CG20,表07!CG20,表09!CG20,表11!CG20)</f>
        <v>7180471</v>
      </c>
      <c r="CH20" s="330"/>
      <c r="CI20" s="330"/>
      <c r="CJ20" s="330"/>
      <c r="CK20" s="330"/>
      <c r="CL20" s="330"/>
      <c r="CM20" s="330"/>
      <c r="CN20" s="330"/>
      <c r="CO20" s="330"/>
      <c r="CP20" s="330"/>
      <c r="CQ20" s="330"/>
      <c r="CR20" s="330"/>
      <c r="CS20" s="330"/>
      <c r="CT20" s="330"/>
      <c r="CU20" s="330"/>
      <c r="CV20" s="687"/>
      <c r="CW20" s="687"/>
      <c r="CX20" s="687"/>
      <c r="CY20" s="687"/>
      <c r="CZ20" s="687"/>
      <c r="DA20" s="687"/>
      <c r="DB20" s="687"/>
      <c r="DC20" s="687"/>
      <c r="DD20" s="687"/>
      <c r="DE20" s="687"/>
      <c r="DF20" s="687"/>
      <c r="DG20" s="687"/>
      <c r="DH20" s="687"/>
      <c r="DI20" s="687"/>
      <c r="DJ20" s="852"/>
    </row>
    <row r="21" spans="1:114" ht="15" customHeight="1">
      <c r="A21" s="1537"/>
      <c r="B21" s="1538"/>
      <c r="C21" s="1538"/>
      <c r="D21" s="1538"/>
      <c r="E21" s="1538"/>
      <c r="F21" s="1539"/>
      <c r="G21" s="245" t="s">
        <v>10</v>
      </c>
      <c r="H21" s="246"/>
      <c r="I21" s="246"/>
      <c r="J21" s="246"/>
      <c r="K21" s="246"/>
      <c r="L21" s="246"/>
      <c r="M21" s="246"/>
      <c r="N21" s="246"/>
      <c r="O21" s="246"/>
      <c r="P21" s="246"/>
      <c r="Q21" s="246"/>
      <c r="R21" s="246"/>
      <c r="S21" s="246"/>
      <c r="T21" s="246"/>
      <c r="U21" s="246"/>
      <c r="V21" s="246"/>
      <c r="W21" s="246"/>
      <c r="X21" s="246"/>
      <c r="Y21" s="246"/>
      <c r="Z21" s="246"/>
      <c r="AA21" s="513"/>
      <c r="AB21" s="983">
        <v>0</v>
      </c>
      <c r="AC21" s="973"/>
      <c r="AD21" s="974"/>
      <c r="AE21" s="972">
        <v>9</v>
      </c>
      <c r="AF21" s="973"/>
      <c r="AG21" s="974"/>
      <c r="AH21" s="972">
        <v>0</v>
      </c>
      <c r="AI21" s="973"/>
      <c r="AJ21" s="993"/>
      <c r="AK21" s="330">
        <f>SUM(表05!AK21,表06!AK21,表07!AK21,表09!AK21,表11!AK21)</f>
        <v>1084</v>
      </c>
      <c r="AL21" s="330"/>
      <c r="AM21" s="330"/>
      <c r="AN21" s="330"/>
      <c r="AO21" s="330"/>
      <c r="AP21" s="330"/>
      <c r="AQ21" s="330"/>
      <c r="AR21" s="330"/>
      <c r="AS21" s="330"/>
      <c r="AT21" s="330"/>
      <c r="AU21" s="330"/>
      <c r="AV21" s="330"/>
      <c r="AW21" s="481">
        <f>SUM(表05!AW21,表06!AW21,表07!AW21,表09!AW21,表11!AW21)</f>
        <v>0</v>
      </c>
      <c r="AX21" s="482"/>
      <c r="AY21" s="482"/>
      <c r="AZ21" s="482"/>
      <c r="BA21" s="482"/>
      <c r="BB21" s="482"/>
      <c r="BC21" s="482"/>
      <c r="BD21" s="482"/>
      <c r="BE21" s="482"/>
      <c r="BF21" s="482"/>
      <c r="BG21" s="482"/>
      <c r="BH21" s="483"/>
      <c r="BI21" s="330">
        <f t="shared" si="0"/>
        <v>1084</v>
      </c>
      <c r="BJ21" s="331"/>
      <c r="BK21" s="331"/>
      <c r="BL21" s="331"/>
      <c r="BM21" s="331"/>
      <c r="BN21" s="331"/>
      <c r="BO21" s="331"/>
      <c r="BP21" s="331"/>
      <c r="BQ21" s="331"/>
      <c r="BR21" s="331"/>
      <c r="BS21" s="331"/>
      <c r="BT21" s="331"/>
      <c r="BU21" s="330">
        <f>SUM(表05!BU21,表06!BU21,表07!BU21,表09!BU21,表11!BU21)</f>
        <v>0</v>
      </c>
      <c r="BV21" s="330"/>
      <c r="BW21" s="330"/>
      <c r="BX21" s="330"/>
      <c r="BY21" s="330"/>
      <c r="BZ21" s="330"/>
      <c r="CA21" s="330"/>
      <c r="CB21" s="330"/>
      <c r="CC21" s="330"/>
      <c r="CD21" s="330"/>
      <c r="CE21" s="330"/>
      <c r="CF21" s="330"/>
      <c r="CG21" s="330">
        <f>SUM(表05!CG21,表06!CG21,表07!CG21,表09!CG21,表11!CG21)</f>
        <v>25025027</v>
      </c>
      <c r="CH21" s="330"/>
      <c r="CI21" s="330"/>
      <c r="CJ21" s="330"/>
      <c r="CK21" s="330"/>
      <c r="CL21" s="330"/>
      <c r="CM21" s="330"/>
      <c r="CN21" s="330"/>
      <c r="CO21" s="330"/>
      <c r="CP21" s="330"/>
      <c r="CQ21" s="330"/>
      <c r="CR21" s="330"/>
      <c r="CS21" s="330"/>
      <c r="CT21" s="330"/>
      <c r="CU21" s="330"/>
      <c r="CV21" s="687"/>
      <c r="CW21" s="687"/>
      <c r="CX21" s="687"/>
      <c r="CY21" s="687"/>
      <c r="CZ21" s="687"/>
      <c r="DA21" s="687"/>
      <c r="DB21" s="687"/>
      <c r="DC21" s="687"/>
      <c r="DD21" s="687"/>
      <c r="DE21" s="687"/>
      <c r="DF21" s="687"/>
      <c r="DG21" s="687"/>
      <c r="DH21" s="687"/>
      <c r="DI21" s="687"/>
      <c r="DJ21" s="852"/>
    </row>
    <row r="22" spans="1:114" ht="21.75" customHeight="1" thickBot="1">
      <c r="A22" s="1537"/>
      <c r="B22" s="1538"/>
      <c r="C22" s="1538"/>
      <c r="D22" s="1538"/>
      <c r="E22" s="1538"/>
      <c r="F22" s="1539"/>
      <c r="G22" s="245" t="s">
        <v>378</v>
      </c>
      <c r="H22" s="246"/>
      <c r="I22" s="246"/>
      <c r="J22" s="246"/>
      <c r="K22" s="246"/>
      <c r="L22" s="246"/>
      <c r="M22" s="246"/>
      <c r="N22" s="246"/>
      <c r="O22" s="246"/>
      <c r="P22" s="246"/>
      <c r="Q22" s="246"/>
      <c r="R22" s="246"/>
      <c r="S22" s="246"/>
      <c r="T22" s="246"/>
      <c r="U22" s="246"/>
      <c r="V22" s="246"/>
      <c r="W22" s="246"/>
      <c r="X22" s="246"/>
      <c r="Y22" s="246"/>
      <c r="Z22" s="246"/>
      <c r="AA22" s="513"/>
      <c r="AB22" s="975">
        <v>1</v>
      </c>
      <c r="AC22" s="976"/>
      <c r="AD22" s="977"/>
      <c r="AE22" s="978">
        <v>0</v>
      </c>
      <c r="AF22" s="976"/>
      <c r="AG22" s="977"/>
      <c r="AH22" s="978">
        <v>0</v>
      </c>
      <c r="AI22" s="976"/>
      <c r="AJ22" s="994"/>
      <c r="AK22" s="484">
        <f>SUM(AK13:AV21)</f>
        <v>95561</v>
      </c>
      <c r="AL22" s="571"/>
      <c r="AM22" s="571"/>
      <c r="AN22" s="571"/>
      <c r="AO22" s="571"/>
      <c r="AP22" s="571"/>
      <c r="AQ22" s="571"/>
      <c r="AR22" s="571"/>
      <c r="AS22" s="571"/>
      <c r="AT22" s="571"/>
      <c r="AU22" s="571"/>
      <c r="AV22" s="572"/>
      <c r="AW22" s="484">
        <f>SUM(AW13:BH21)</f>
        <v>8555</v>
      </c>
      <c r="AX22" s="571"/>
      <c r="AY22" s="571"/>
      <c r="AZ22" s="571"/>
      <c r="BA22" s="571"/>
      <c r="BB22" s="571"/>
      <c r="BC22" s="571"/>
      <c r="BD22" s="571"/>
      <c r="BE22" s="571"/>
      <c r="BF22" s="571"/>
      <c r="BG22" s="571"/>
      <c r="BH22" s="572"/>
      <c r="BI22" s="484">
        <f>SUM(BI13:BT21)</f>
        <v>104116</v>
      </c>
      <c r="BJ22" s="571"/>
      <c r="BK22" s="571"/>
      <c r="BL22" s="571"/>
      <c r="BM22" s="571"/>
      <c r="BN22" s="571"/>
      <c r="BO22" s="571"/>
      <c r="BP22" s="571"/>
      <c r="BQ22" s="571"/>
      <c r="BR22" s="571"/>
      <c r="BS22" s="571"/>
      <c r="BT22" s="572"/>
      <c r="BU22" s="484">
        <f>SUM(BU13:CF21)</f>
        <v>207</v>
      </c>
      <c r="BV22" s="571"/>
      <c r="BW22" s="571"/>
      <c r="BX22" s="571"/>
      <c r="BY22" s="571"/>
      <c r="BZ22" s="571"/>
      <c r="CA22" s="571"/>
      <c r="CB22" s="571"/>
      <c r="CC22" s="571"/>
      <c r="CD22" s="571"/>
      <c r="CE22" s="571"/>
      <c r="CF22" s="572"/>
      <c r="CG22" s="484">
        <f>SUM(CG13:CU21)</f>
        <v>282226496</v>
      </c>
      <c r="CH22" s="485"/>
      <c r="CI22" s="485"/>
      <c r="CJ22" s="485"/>
      <c r="CK22" s="485"/>
      <c r="CL22" s="485"/>
      <c r="CM22" s="485"/>
      <c r="CN22" s="485"/>
      <c r="CO22" s="485"/>
      <c r="CP22" s="485"/>
      <c r="CQ22" s="485"/>
      <c r="CR22" s="485"/>
      <c r="CS22" s="485"/>
      <c r="CT22" s="485"/>
      <c r="CU22" s="486"/>
      <c r="CV22" s="684"/>
      <c r="CW22" s="863"/>
      <c r="CX22" s="863"/>
      <c r="CY22" s="863"/>
      <c r="CZ22" s="863"/>
      <c r="DA22" s="863"/>
      <c r="DB22" s="863"/>
      <c r="DC22" s="863"/>
      <c r="DD22" s="863"/>
      <c r="DE22" s="863"/>
      <c r="DF22" s="863"/>
      <c r="DG22" s="863"/>
      <c r="DH22" s="863"/>
      <c r="DI22" s="863"/>
      <c r="DJ22" s="864"/>
    </row>
    <row r="23" spans="1:114" ht="9" customHeight="1" thickBot="1">
      <c r="A23" s="1537"/>
      <c r="B23" s="1538"/>
      <c r="C23" s="1538"/>
      <c r="D23" s="1538"/>
      <c r="E23" s="1538"/>
      <c r="F23" s="1539"/>
      <c r="G23" s="136"/>
      <c r="H23" s="137"/>
      <c r="I23" s="137"/>
      <c r="J23" s="137"/>
      <c r="K23" s="137"/>
      <c r="L23" s="137"/>
      <c r="M23" s="137"/>
      <c r="N23" s="137"/>
      <c r="O23" s="137"/>
      <c r="P23" s="137"/>
      <c r="Q23" s="137"/>
      <c r="R23" s="137"/>
      <c r="S23" s="137"/>
      <c r="T23" s="137"/>
      <c r="U23" s="137"/>
      <c r="V23" s="137"/>
      <c r="W23" s="137"/>
      <c r="X23" s="137"/>
      <c r="Y23" s="137"/>
      <c r="Z23" s="137"/>
      <c r="AA23" s="137"/>
      <c r="AB23" s="1638"/>
      <c r="AC23" s="1638"/>
      <c r="AD23" s="1638"/>
      <c r="AE23" s="1638"/>
      <c r="AF23" s="1638"/>
      <c r="AG23" s="1638"/>
      <c r="AH23" s="1638"/>
      <c r="AI23" s="1638"/>
      <c r="AJ23" s="1638"/>
      <c r="AK23" s="1638"/>
      <c r="AL23" s="1638"/>
      <c r="AM23" s="1638"/>
      <c r="AN23" s="1638"/>
      <c r="AO23" s="1638"/>
      <c r="AP23" s="1638"/>
      <c r="AQ23" s="1638"/>
      <c r="AR23" s="1638"/>
      <c r="AS23" s="1638"/>
      <c r="AT23" s="1638"/>
      <c r="AU23" s="1638"/>
      <c r="AV23" s="1638"/>
      <c r="AW23" s="1638"/>
      <c r="AX23" s="1638"/>
      <c r="AY23" s="1638"/>
      <c r="AZ23" s="1638"/>
      <c r="BA23" s="1638"/>
      <c r="BB23" s="1638"/>
      <c r="BC23" s="1638"/>
      <c r="BD23" s="1638"/>
      <c r="BE23" s="1638"/>
      <c r="BF23" s="1638"/>
      <c r="BG23" s="1638"/>
      <c r="BH23" s="1638"/>
      <c r="BI23" s="1638"/>
      <c r="BJ23" s="1638"/>
      <c r="BK23" s="1638"/>
      <c r="BL23" s="1638"/>
      <c r="BM23" s="1638"/>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1638"/>
      <c r="CP23" s="1638"/>
      <c r="CQ23" s="1638"/>
      <c r="CR23" s="1638"/>
      <c r="CS23" s="1638"/>
      <c r="CT23" s="1638"/>
      <c r="CU23" s="1638"/>
      <c r="CV23" s="1638"/>
      <c r="CW23" s="1638"/>
      <c r="CX23" s="1638"/>
      <c r="CY23" s="1638"/>
      <c r="CZ23" s="1638"/>
      <c r="DA23" s="1638"/>
      <c r="DB23" s="1638"/>
      <c r="DC23" s="1638"/>
      <c r="DD23" s="1638"/>
      <c r="DE23" s="1638"/>
      <c r="DF23" s="1638"/>
      <c r="DG23" s="1638"/>
      <c r="DH23" s="1638"/>
      <c r="DI23" s="1638"/>
      <c r="DJ23" s="1638"/>
    </row>
    <row r="24" spans="1:114" ht="21.75" customHeight="1">
      <c r="A24" s="1537"/>
      <c r="B24" s="1538"/>
      <c r="C24" s="1538"/>
      <c r="D24" s="1538"/>
      <c r="E24" s="1538"/>
      <c r="F24" s="1539"/>
      <c r="G24" s="245" t="s">
        <v>11</v>
      </c>
      <c r="H24" s="246"/>
      <c r="I24" s="246"/>
      <c r="J24" s="246"/>
      <c r="K24" s="246"/>
      <c r="L24" s="246"/>
      <c r="M24" s="246"/>
      <c r="N24" s="246"/>
      <c r="O24" s="246"/>
      <c r="P24" s="246"/>
      <c r="Q24" s="246"/>
      <c r="R24" s="246"/>
      <c r="S24" s="246"/>
      <c r="T24" s="246"/>
      <c r="U24" s="246"/>
      <c r="V24" s="246"/>
      <c r="W24" s="246"/>
      <c r="X24" s="246"/>
      <c r="Y24" s="246"/>
      <c r="Z24" s="246"/>
      <c r="AA24" s="513"/>
      <c r="AB24" s="979">
        <v>1</v>
      </c>
      <c r="AC24" s="980"/>
      <c r="AD24" s="981"/>
      <c r="AE24" s="982">
        <v>1</v>
      </c>
      <c r="AF24" s="980"/>
      <c r="AG24" s="981"/>
      <c r="AH24" s="982">
        <v>0</v>
      </c>
      <c r="AI24" s="980"/>
      <c r="AJ24" s="997"/>
      <c r="AK24" s="487">
        <f>SUM(AK13:AV15)</f>
        <v>70442</v>
      </c>
      <c r="AL24" s="801"/>
      <c r="AM24" s="801"/>
      <c r="AN24" s="801"/>
      <c r="AO24" s="801"/>
      <c r="AP24" s="801"/>
      <c r="AQ24" s="801"/>
      <c r="AR24" s="801"/>
      <c r="AS24" s="801"/>
      <c r="AT24" s="801"/>
      <c r="AU24" s="801"/>
      <c r="AV24" s="875"/>
      <c r="AW24" s="487">
        <f>SUM(AW13:BH15)</f>
        <v>6949</v>
      </c>
      <c r="AX24" s="801"/>
      <c r="AY24" s="801"/>
      <c r="AZ24" s="801"/>
      <c r="BA24" s="801"/>
      <c r="BB24" s="801"/>
      <c r="BC24" s="801"/>
      <c r="BD24" s="801"/>
      <c r="BE24" s="801"/>
      <c r="BF24" s="801"/>
      <c r="BG24" s="801"/>
      <c r="BH24" s="875"/>
      <c r="BI24" s="487">
        <f>SUM(AK24:BH24)</f>
        <v>77391</v>
      </c>
      <c r="BJ24" s="801"/>
      <c r="BK24" s="801"/>
      <c r="BL24" s="801"/>
      <c r="BM24" s="801"/>
      <c r="BN24" s="801"/>
      <c r="BO24" s="801"/>
      <c r="BP24" s="801"/>
      <c r="BQ24" s="801"/>
      <c r="BR24" s="801"/>
      <c r="BS24" s="801"/>
      <c r="BT24" s="875"/>
      <c r="BU24" s="487">
        <f>SUM(BU13:CF15)</f>
        <v>207</v>
      </c>
      <c r="BV24" s="801"/>
      <c r="BW24" s="801"/>
      <c r="BX24" s="801"/>
      <c r="BY24" s="801"/>
      <c r="BZ24" s="801"/>
      <c r="CA24" s="801"/>
      <c r="CB24" s="801"/>
      <c r="CC24" s="801"/>
      <c r="CD24" s="801"/>
      <c r="CE24" s="801"/>
      <c r="CF24" s="875"/>
      <c r="CG24" s="487">
        <f>SUM(CG13:CU15)</f>
        <v>132459063</v>
      </c>
      <c r="CH24" s="488"/>
      <c r="CI24" s="488"/>
      <c r="CJ24" s="488"/>
      <c r="CK24" s="488"/>
      <c r="CL24" s="488"/>
      <c r="CM24" s="488"/>
      <c r="CN24" s="488"/>
      <c r="CO24" s="488"/>
      <c r="CP24" s="488"/>
      <c r="CQ24" s="488"/>
      <c r="CR24" s="488"/>
      <c r="CS24" s="488"/>
      <c r="CT24" s="488"/>
      <c r="CU24" s="489"/>
      <c r="CV24" s="853"/>
      <c r="CW24" s="854"/>
      <c r="CX24" s="854"/>
      <c r="CY24" s="854"/>
      <c r="CZ24" s="854"/>
      <c r="DA24" s="854"/>
      <c r="DB24" s="854"/>
      <c r="DC24" s="854"/>
      <c r="DD24" s="854"/>
      <c r="DE24" s="854"/>
      <c r="DF24" s="854"/>
      <c r="DG24" s="854"/>
      <c r="DH24" s="854"/>
      <c r="DI24" s="854"/>
      <c r="DJ24" s="855"/>
    </row>
    <row r="25" spans="1:114" ht="21.75" customHeight="1">
      <c r="A25" s="1537"/>
      <c r="B25" s="1538"/>
      <c r="C25" s="1538"/>
      <c r="D25" s="1538"/>
      <c r="E25" s="1538"/>
      <c r="F25" s="1539"/>
      <c r="G25" s="245" t="s">
        <v>12</v>
      </c>
      <c r="H25" s="246"/>
      <c r="I25" s="246"/>
      <c r="J25" s="246"/>
      <c r="K25" s="246"/>
      <c r="L25" s="246"/>
      <c r="M25" s="246"/>
      <c r="N25" s="246"/>
      <c r="O25" s="246"/>
      <c r="P25" s="246"/>
      <c r="Q25" s="246"/>
      <c r="R25" s="246"/>
      <c r="S25" s="246"/>
      <c r="T25" s="246"/>
      <c r="U25" s="246"/>
      <c r="V25" s="246"/>
      <c r="W25" s="246"/>
      <c r="X25" s="246"/>
      <c r="Y25" s="246"/>
      <c r="Z25" s="246"/>
      <c r="AA25" s="513"/>
      <c r="AB25" s="983">
        <v>1</v>
      </c>
      <c r="AC25" s="973"/>
      <c r="AD25" s="974"/>
      <c r="AE25" s="972">
        <v>2</v>
      </c>
      <c r="AF25" s="973"/>
      <c r="AG25" s="974"/>
      <c r="AH25" s="972">
        <v>0</v>
      </c>
      <c r="AI25" s="973"/>
      <c r="AJ25" s="993"/>
      <c r="AK25" s="481">
        <f>SUM(AK16:AV19)</f>
        <v>23329</v>
      </c>
      <c r="AL25" s="543"/>
      <c r="AM25" s="543"/>
      <c r="AN25" s="543"/>
      <c r="AO25" s="543"/>
      <c r="AP25" s="543"/>
      <c r="AQ25" s="543"/>
      <c r="AR25" s="543"/>
      <c r="AS25" s="543"/>
      <c r="AT25" s="543"/>
      <c r="AU25" s="543"/>
      <c r="AV25" s="544"/>
      <c r="AW25" s="481">
        <f>SUM(AW16:BH19)</f>
        <v>1606</v>
      </c>
      <c r="AX25" s="543"/>
      <c r="AY25" s="543"/>
      <c r="AZ25" s="543"/>
      <c r="BA25" s="543"/>
      <c r="BB25" s="543"/>
      <c r="BC25" s="543"/>
      <c r="BD25" s="543"/>
      <c r="BE25" s="543"/>
      <c r="BF25" s="543"/>
      <c r="BG25" s="543"/>
      <c r="BH25" s="544"/>
      <c r="BI25" s="481">
        <f>SUM(AK25:BH25)</f>
        <v>24935</v>
      </c>
      <c r="BJ25" s="543"/>
      <c r="BK25" s="543"/>
      <c r="BL25" s="543"/>
      <c r="BM25" s="543"/>
      <c r="BN25" s="543"/>
      <c r="BO25" s="543"/>
      <c r="BP25" s="543"/>
      <c r="BQ25" s="543"/>
      <c r="BR25" s="543"/>
      <c r="BS25" s="543"/>
      <c r="BT25" s="544"/>
      <c r="BU25" s="481">
        <f>SUM(BU16:CF19)</f>
        <v>0</v>
      </c>
      <c r="BV25" s="543"/>
      <c r="BW25" s="543"/>
      <c r="BX25" s="543"/>
      <c r="BY25" s="543"/>
      <c r="BZ25" s="543"/>
      <c r="CA25" s="543"/>
      <c r="CB25" s="543"/>
      <c r="CC25" s="543"/>
      <c r="CD25" s="543"/>
      <c r="CE25" s="543"/>
      <c r="CF25" s="544"/>
      <c r="CG25" s="481">
        <f>SUM(CG16:CU19)</f>
        <v>117561935</v>
      </c>
      <c r="CH25" s="482"/>
      <c r="CI25" s="482"/>
      <c r="CJ25" s="482"/>
      <c r="CK25" s="482"/>
      <c r="CL25" s="482"/>
      <c r="CM25" s="482"/>
      <c r="CN25" s="482"/>
      <c r="CO25" s="482"/>
      <c r="CP25" s="482"/>
      <c r="CQ25" s="482"/>
      <c r="CR25" s="482"/>
      <c r="CS25" s="482"/>
      <c r="CT25" s="482"/>
      <c r="CU25" s="483"/>
      <c r="CV25" s="856"/>
      <c r="CW25" s="857"/>
      <c r="CX25" s="857"/>
      <c r="CY25" s="857"/>
      <c r="CZ25" s="857"/>
      <c r="DA25" s="857"/>
      <c r="DB25" s="857"/>
      <c r="DC25" s="857"/>
      <c r="DD25" s="857"/>
      <c r="DE25" s="857"/>
      <c r="DF25" s="857"/>
      <c r="DG25" s="857"/>
      <c r="DH25" s="857"/>
      <c r="DI25" s="857"/>
      <c r="DJ25" s="858"/>
    </row>
    <row r="26" spans="1:114" ht="15" customHeight="1">
      <c r="A26" s="1537"/>
      <c r="B26" s="1538"/>
      <c r="C26" s="1538"/>
      <c r="D26" s="1538"/>
      <c r="E26" s="1538"/>
      <c r="F26" s="1539"/>
      <c r="G26" s="245" t="s">
        <v>9</v>
      </c>
      <c r="H26" s="246"/>
      <c r="I26" s="246"/>
      <c r="J26" s="246"/>
      <c r="K26" s="246"/>
      <c r="L26" s="246"/>
      <c r="M26" s="246"/>
      <c r="N26" s="246"/>
      <c r="O26" s="246"/>
      <c r="P26" s="246"/>
      <c r="Q26" s="246"/>
      <c r="R26" s="246"/>
      <c r="S26" s="246"/>
      <c r="T26" s="246"/>
      <c r="U26" s="246"/>
      <c r="V26" s="246"/>
      <c r="W26" s="246"/>
      <c r="X26" s="246"/>
      <c r="Y26" s="246"/>
      <c r="Z26" s="246"/>
      <c r="AA26" s="513"/>
      <c r="AB26" s="983">
        <v>1</v>
      </c>
      <c r="AC26" s="973"/>
      <c r="AD26" s="974"/>
      <c r="AE26" s="972">
        <v>3</v>
      </c>
      <c r="AF26" s="973"/>
      <c r="AG26" s="974"/>
      <c r="AH26" s="972">
        <v>0</v>
      </c>
      <c r="AI26" s="973"/>
      <c r="AJ26" s="993"/>
      <c r="AK26" s="481">
        <f>AK20</f>
        <v>706</v>
      </c>
      <c r="AL26" s="543"/>
      <c r="AM26" s="543"/>
      <c r="AN26" s="543"/>
      <c r="AO26" s="543"/>
      <c r="AP26" s="543"/>
      <c r="AQ26" s="543"/>
      <c r="AR26" s="543"/>
      <c r="AS26" s="543"/>
      <c r="AT26" s="543"/>
      <c r="AU26" s="543"/>
      <c r="AV26" s="544"/>
      <c r="AW26" s="481">
        <f>AW20</f>
        <v>0</v>
      </c>
      <c r="AX26" s="543"/>
      <c r="AY26" s="543"/>
      <c r="AZ26" s="543"/>
      <c r="BA26" s="543"/>
      <c r="BB26" s="543"/>
      <c r="BC26" s="543"/>
      <c r="BD26" s="543"/>
      <c r="BE26" s="543"/>
      <c r="BF26" s="543"/>
      <c r="BG26" s="543"/>
      <c r="BH26" s="544"/>
      <c r="BI26" s="481">
        <f>SUM(AK26:BH26)</f>
        <v>706</v>
      </c>
      <c r="BJ26" s="543"/>
      <c r="BK26" s="543"/>
      <c r="BL26" s="543"/>
      <c r="BM26" s="543"/>
      <c r="BN26" s="543"/>
      <c r="BO26" s="543"/>
      <c r="BP26" s="543"/>
      <c r="BQ26" s="543"/>
      <c r="BR26" s="543"/>
      <c r="BS26" s="543"/>
      <c r="BT26" s="544"/>
      <c r="BU26" s="481">
        <f>BU20</f>
        <v>0</v>
      </c>
      <c r="BV26" s="543"/>
      <c r="BW26" s="543"/>
      <c r="BX26" s="543"/>
      <c r="BY26" s="543"/>
      <c r="BZ26" s="543"/>
      <c r="CA26" s="543"/>
      <c r="CB26" s="543"/>
      <c r="CC26" s="543"/>
      <c r="CD26" s="543"/>
      <c r="CE26" s="543"/>
      <c r="CF26" s="544"/>
      <c r="CG26" s="481">
        <f>CG20</f>
        <v>7180471</v>
      </c>
      <c r="CH26" s="482"/>
      <c r="CI26" s="482"/>
      <c r="CJ26" s="482"/>
      <c r="CK26" s="482"/>
      <c r="CL26" s="482"/>
      <c r="CM26" s="482"/>
      <c r="CN26" s="482"/>
      <c r="CO26" s="482"/>
      <c r="CP26" s="482"/>
      <c r="CQ26" s="482"/>
      <c r="CR26" s="482"/>
      <c r="CS26" s="482"/>
      <c r="CT26" s="482"/>
      <c r="CU26" s="483"/>
      <c r="CV26" s="856"/>
      <c r="CW26" s="857"/>
      <c r="CX26" s="857"/>
      <c r="CY26" s="857"/>
      <c r="CZ26" s="857"/>
      <c r="DA26" s="857"/>
      <c r="DB26" s="857"/>
      <c r="DC26" s="857"/>
      <c r="DD26" s="857"/>
      <c r="DE26" s="857"/>
      <c r="DF26" s="857"/>
      <c r="DG26" s="857"/>
      <c r="DH26" s="857"/>
      <c r="DI26" s="857"/>
      <c r="DJ26" s="858"/>
    </row>
    <row r="27" spans="1:114" ht="21.75" customHeight="1" thickBot="1">
      <c r="A27" s="1540"/>
      <c r="B27" s="1541"/>
      <c r="C27" s="1541"/>
      <c r="D27" s="1541"/>
      <c r="E27" s="1541"/>
      <c r="F27" s="1542"/>
      <c r="G27" s="245" t="s">
        <v>10</v>
      </c>
      <c r="H27" s="246"/>
      <c r="I27" s="246"/>
      <c r="J27" s="246"/>
      <c r="K27" s="246"/>
      <c r="L27" s="246"/>
      <c r="M27" s="246"/>
      <c r="N27" s="246"/>
      <c r="O27" s="246"/>
      <c r="P27" s="246"/>
      <c r="Q27" s="246"/>
      <c r="R27" s="246"/>
      <c r="S27" s="246"/>
      <c r="T27" s="246"/>
      <c r="U27" s="246"/>
      <c r="V27" s="246"/>
      <c r="W27" s="246"/>
      <c r="X27" s="246"/>
      <c r="Y27" s="246"/>
      <c r="Z27" s="246"/>
      <c r="AA27" s="513"/>
      <c r="AB27" s="975">
        <v>1</v>
      </c>
      <c r="AC27" s="976"/>
      <c r="AD27" s="977"/>
      <c r="AE27" s="978">
        <v>4</v>
      </c>
      <c r="AF27" s="976"/>
      <c r="AG27" s="977"/>
      <c r="AH27" s="978">
        <v>0</v>
      </c>
      <c r="AI27" s="976"/>
      <c r="AJ27" s="994"/>
      <c r="AK27" s="484">
        <f>AK21</f>
        <v>1084</v>
      </c>
      <c r="AL27" s="571"/>
      <c r="AM27" s="571"/>
      <c r="AN27" s="571"/>
      <c r="AO27" s="571"/>
      <c r="AP27" s="571"/>
      <c r="AQ27" s="571"/>
      <c r="AR27" s="571"/>
      <c r="AS27" s="571"/>
      <c r="AT27" s="571"/>
      <c r="AU27" s="571"/>
      <c r="AV27" s="572"/>
      <c r="AW27" s="484">
        <f>AW21</f>
        <v>0</v>
      </c>
      <c r="AX27" s="571"/>
      <c r="AY27" s="571"/>
      <c r="AZ27" s="571"/>
      <c r="BA27" s="571"/>
      <c r="BB27" s="571"/>
      <c r="BC27" s="571"/>
      <c r="BD27" s="571"/>
      <c r="BE27" s="571"/>
      <c r="BF27" s="571"/>
      <c r="BG27" s="571"/>
      <c r="BH27" s="572"/>
      <c r="BI27" s="484">
        <f>SUM(AK27:BH27)</f>
        <v>1084</v>
      </c>
      <c r="BJ27" s="571"/>
      <c r="BK27" s="571"/>
      <c r="BL27" s="571"/>
      <c r="BM27" s="571"/>
      <c r="BN27" s="571"/>
      <c r="BO27" s="571"/>
      <c r="BP27" s="571"/>
      <c r="BQ27" s="571"/>
      <c r="BR27" s="571"/>
      <c r="BS27" s="571"/>
      <c r="BT27" s="572"/>
      <c r="BU27" s="484">
        <f>BU21</f>
        <v>0</v>
      </c>
      <c r="BV27" s="571"/>
      <c r="BW27" s="571"/>
      <c r="BX27" s="571"/>
      <c r="BY27" s="571"/>
      <c r="BZ27" s="571"/>
      <c r="CA27" s="571"/>
      <c r="CB27" s="571"/>
      <c r="CC27" s="571"/>
      <c r="CD27" s="571"/>
      <c r="CE27" s="571"/>
      <c r="CF27" s="572"/>
      <c r="CG27" s="484">
        <f>CG21</f>
        <v>25025027</v>
      </c>
      <c r="CH27" s="485"/>
      <c r="CI27" s="485"/>
      <c r="CJ27" s="485"/>
      <c r="CK27" s="485"/>
      <c r="CL27" s="485"/>
      <c r="CM27" s="485"/>
      <c r="CN27" s="485"/>
      <c r="CO27" s="485"/>
      <c r="CP27" s="485"/>
      <c r="CQ27" s="485"/>
      <c r="CR27" s="485"/>
      <c r="CS27" s="485"/>
      <c r="CT27" s="485"/>
      <c r="CU27" s="486"/>
      <c r="CV27" s="684"/>
      <c r="CW27" s="863"/>
      <c r="CX27" s="863"/>
      <c r="CY27" s="863"/>
      <c r="CZ27" s="863"/>
      <c r="DA27" s="863"/>
      <c r="DB27" s="863"/>
      <c r="DC27" s="863"/>
      <c r="DD27" s="863"/>
      <c r="DE27" s="863"/>
      <c r="DF27" s="863"/>
      <c r="DG27" s="863"/>
      <c r="DH27" s="863"/>
      <c r="DI27" s="863"/>
      <c r="DJ27" s="864"/>
    </row>
    <row r="28" spans="1:114" ht="8.25" customHeight="1" thickBot="1">
      <c r="M28" s="16"/>
      <c r="R28" s="16"/>
      <c r="U28" s="17"/>
      <c r="V28" s="17"/>
      <c r="W28" s="17"/>
      <c r="AB28" s="52"/>
      <c r="AC28" s="52"/>
      <c r="AD28" s="52"/>
      <c r="AE28" s="52"/>
      <c r="AF28" s="52"/>
      <c r="AG28" s="52"/>
      <c r="AH28" s="52"/>
      <c r="AI28" s="52"/>
      <c r="AJ28" s="52"/>
      <c r="DA28" s="16"/>
      <c r="DF28" s="16"/>
    </row>
    <row r="29" spans="1:114" ht="21.75" customHeight="1">
      <c r="A29" s="433" t="s">
        <v>14</v>
      </c>
      <c r="B29" s="434"/>
      <c r="C29" s="434"/>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979">
        <v>1</v>
      </c>
      <c r="AC29" s="980"/>
      <c r="AD29" s="981"/>
      <c r="AE29" s="982">
        <v>5</v>
      </c>
      <c r="AF29" s="980"/>
      <c r="AG29" s="981"/>
      <c r="AH29" s="982">
        <v>0</v>
      </c>
      <c r="AI29" s="980"/>
      <c r="AJ29" s="997"/>
      <c r="AK29" s="347">
        <f>SUM(表05!AK29,表06!AK29,表07!AK29,表09!AK29,表11!AK29)</f>
        <v>93771</v>
      </c>
      <c r="AL29" s="348"/>
      <c r="AM29" s="348"/>
      <c r="AN29" s="348"/>
      <c r="AO29" s="348"/>
      <c r="AP29" s="348"/>
      <c r="AQ29" s="348"/>
      <c r="AR29" s="348"/>
      <c r="AS29" s="348"/>
      <c r="AT29" s="348"/>
      <c r="AU29" s="348"/>
      <c r="AV29" s="348"/>
      <c r="AW29" s="347">
        <f>SUM(表05!AW29,表06!AW29,表07!AW29,表09!AW29,表11!AW29)</f>
        <v>8512</v>
      </c>
      <c r="AX29" s="348"/>
      <c r="AY29" s="348"/>
      <c r="AZ29" s="348"/>
      <c r="BA29" s="348"/>
      <c r="BB29" s="348"/>
      <c r="BC29" s="348"/>
      <c r="BD29" s="348"/>
      <c r="BE29" s="348"/>
      <c r="BF29" s="348"/>
      <c r="BG29" s="348"/>
      <c r="BH29" s="348"/>
      <c r="BI29" s="347">
        <f>SUM(AK29:BH29)</f>
        <v>102283</v>
      </c>
      <c r="BJ29" s="348"/>
      <c r="BK29" s="348"/>
      <c r="BL29" s="348"/>
      <c r="BM29" s="348"/>
      <c r="BN29" s="348"/>
      <c r="BO29" s="348"/>
      <c r="BP29" s="348"/>
      <c r="BQ29" s="348"/>
      <c r="BR29" s="348"/>
      <c r="BS29" s="348"/>
      <c r="BT29" s="348"/>
      <c r="BU29" s="347">
        <f>SUM(表05!BU29,表06!BU29,表07!BU29,表09!BU29,表11!BU29)</f>
        <v>206</v>
      </c>
      <c r="BV29" s="348"/>
      <c r="BW29" s="348"/>
      <c r="BX29" s="348"/>
      <c r="BY29" s="348"/>
      <c r="BZ29" s="348"/>
      <c r="CA29" s="348"/>
      <c r="CB29" s="348"/>
      <c r="CC29" s="348"/>
      <c r="CD29" s="348"/>
      <c r="CE29" s="348"/>
      <c r="CF29" s="348"/>
      <c r="CG29" s="347">
        <f>SUM(表05!CG29,表06!CG29,表07!CG29,表09!CG29,表11!CG29)</f>
        <v>249998136</v>
      </c>
      <c r="CH29" s="347"/>
      <c r="CI29" s="347"/>
      <c r="CJ29" s="347"/>
      <c r="CK29" s="347"/>
      <c r="CL29" s="347"/>
      <c r="CM29" s="347"/>
      <c r="CN29" s="347"/>
      <c r="CO29" s="347"/>
      <c r="CP29" s="347"/>
      <c r="CQ29" s="347"/>
      <c r="CR29" s="347"/>
      <c r="CS29" s="347"/>
      <c r="CT29" s="347"/>
      <c r="CU29" s="347"/>
      <c r="CV29" s="861"/>
      <c r="CW29" s="861"/>
      <c r="CX29" s="861"/>
      <c r="CY29" s="861"/>
      <c r="CZ29" s="861"/>
      <c r="DA29" s="861"/>
      <c r="DB29" s="861"/>
      <c r="DC29" s="861"/>
      <c r="DD29" s="861"/>
      <c r="DE29" s="861"/>
      <c r="DF29" s="861"/>
      <c r="DG29" s="861"/>
      <c r="DH29" s="861"/>
      <c r="DI29" s="861"/>
      <c r="DJ29" s="862"/>
    </row>
    <row r="30" spans="1:114" ht="21.75" customHeight="1">
      <c r="A30" s="548"/>
      <c r="B30" s="551"/>
      <c r="C30" s="551"/>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983">
        <v>1</v>
      </c>
      <c r="AC30" s="973"/>
      <c r="AD30" s="974"/>
      <c r="AE30" s="972">
        <v>6</v>
      </c>
      <c r="AF30" s="973"/>
      <c r="AG30" s="974"/>
      <c r="AH30" s="972">
        <v>0</v>
      </c>
      <c r="AI30" s="973"/>
      <c r="AJ30" s="993"/>
      <c r="AK30" s="330">
        <f>SUM(表05!AK30,表06!AK30,表07!AK30,表09!AK30,表11!AK30)</f>
        <v>706</v>
      </c>
      <c r="AL30" s="331"/>
      <c r="AM30" s="331"/>
      <c r="AN30" s="331"/>
      <c r="AO30" s="331"/>
      <c r="AP30" s="331"/>
      <c r="AQ30" s="331"/>
      <c r="AR30" s="331"/>
      <c r="AS30" s="331"/>
      <c r="AT30" s="331"/>
      <c r="AU30" s="331"/>
      <c r="AV30" s="331"/>
      <c r="AW30" s="330">
        <f>SUM(表05!AW30,表06!AW30,表07!AW30,表09!AW30,表11!AW30)</f>
        <v>0</v>
      </c>
      <c r="AX30" s="331"/>
      <c r="AY30" s="331"/>
      <c r="AZ30" s="331"/>
      <c r="BA30" s="331"/>
      <c r="BB30" s="331"/>
      <c r="BC30" s="331"/>
      <c r="BD30" s="331"/>
      <c r="BE30" s="331"/>
      <c r="BF30" s="331"/>
      <c r="BG30" s="331"/>
      <c r="BH30" s="331"/>
      <c r="BI30" s="330">
        <f>SUM(AK30:BH30)</f>
        <v>706</v>
      </c>
      <c r="BJ30" s="331"/>
      <c r="BK30" s="331"/>
      <c r="BL30" s="331"/>
      <c r="BM30" s="331"/>
      <c r="BN30" s="331"/>
      <c r="BO30" s="331"/>
      <c r="BP30" s="331"/>
      <c r="BQ30" s="331"/>
      <c r="BR30" s="331"/>
      <c r="BS30" s="331"/>
      <c r="BT30" s="331"/>
      <c r="BU30" s="330">
        <f>SUM(表05!BU30,表06!BU30,表07!BU30,表09!BU30,表11!BU30)</f>
        <v>0</v>
      </c>
      <c r="BV30" s="331"/>
      <c r="BW30" s="331"/>
      <c r="BX30" s="331"/>
      <c r="BY30" s="331"/>
      <c r="BZ30" s="331"/>
      <c r="CA30" s="331"/>
      <c r="CB30" s="331"/>
      <c r="CC30" s="331"/>
      <c r="CD30" s="331"/>
      <c r="CE30" s="331"/>
      <c r="CF30" s="331"/>
      <c r="CG30" s="330">
        <f>SUM(表05!CG30,表06!CG30,表07!CG30,表09!CG30,表11!CG30)</f>
        <v>7180471</v>
      </c>
      <c r="CH30" s="330"/>
      <c r="CI30" s="330"/>
      <c r="CJ30" s="330"/>
      <c r="CK30" s="330"/>
      <c r="CL30" s="330"/>
      <c r="CM30" s="330"/>
      <c r="CN30" s="330"/>
      <c r="CO30" s="330"/>
      <c r="CP30" s="330"/>
      <c r="CQ30" s="330"/>
      <c r="CR30" s="330"/>
      <c r="CS30" s="330"/>
      <c r="CT30" s="330"/>
      <c r="CU30" s="330"/>
      <c r="CV30" s="687"/>
      <c r="CW30" s="687"/>
      <c r="CX30" s="687"/>
      <c r="CY30" s="687"/>
      <c r="CZ30" s="687"/>
      <c r="DA30" s="687"/>
      <c r="DB30" s="687"/>
      <c r="DC30" s="687"/>
      <c r="DD30" s="687"/>
      <c r="DE30" s="687"/>
      <c r="DF30" s="687"/>
      <c r="DG30" s="687"/>
      <c r="DH30" s="687"/>
      <c r="DI30" s="687"/>
      <c r="DJ30" s="852"/>
    </row>
    <row r="31" spans="1:114" ht="15" customHeight="1">
      <c r="A31" s="548"/>
      <c r="B31" s="551"/>
      <c r="C31" s="551"/>
      <c r="D31" s="551"/>
      <c r="E31" s="551"/>
      <c r="F31" s="552"/>
      <c r="G31" s="731" t="s">
        <v>333</v>
      </c>
      <c r="H31" s="732"/>
      <c r="I31" s="732"/>
      <c r="J31" s="732"/>
      <c r="K31" s="732"/>
      <c r="L31" s="732"/>
      <c r="M31" s="732"/>
      <c r="N31" s="732"/>
      <c r="O31" s="732"/>
      <c r="P31" s="732"/>
      <c r="Q31" s="732"/>
      <c r="R31" s="732"/>
      <c r="S31" s="732"/>
      <c r="T31" s="732"/>
      <c r="U31" s="732"/>
      <c r="V31" s="732"/>
      <c r="W31" s="732"/>
      <c r="X31" s="732"/>
      <c r="Y31" s="732"/>
      <c r="Z31" s="732"/>
      <c r="AA31" s="732"/>
      <c r="AB31" s="983">
        <v>1</v>
      </c>
      <c r="AC31" s="973"/>
      <c r="AD31" s="974"/>
      <c r="AE31" s="972">
        <v>7</v>
      </c>
      <c r="AF31" s="973"/>
      <c r="AG31" s="974"/>
      <c r="AH31" s="972">
        <v>0</v>
      </c>
      <c r="AI31" s="973"/>
      <c r="AJ31" s="993"/>
      <c r="AK31" s="330">
        <f>SUM(表05!AK31,表06!AK31,表07!AK31,表09!AK31,表11!AK31)</f>
        <v>1084</v>
      </c>
      <c r="AL31" s="331"/>
      <c r="AM31" s="331"/>
      <c r="AN31" s="331"/>
      <c r="AO31" s="331"/>
      <c r="AP31" s="331"/>
      <c r="AQ31" s="331"/>
      <c r="AR31" s="331"/>
      <c r="AS31" s="331"/>
      <c r="AT31" s="331"/>
      <c r="AU31" s="331"/>
      <c r="AV31" s="331"/>
      <c r="AW31" s="330">
        <f>SUM(表05!AW31,表06!AW31,表07!AW31,表09!AW31,表11!AW31)</f>
        <v>0</v>
      </c>
      <c r="AX31" s="331"/>
      <c r="AY31" s="331"/>
      <c r="AZ31" s="331"/>
      <c r="BA31" s="331"/>
      <c r="BB31" s="331"/>
      <c r="BC31" s="331"/>
      <c r="BD31" s="331"/>
      <c r="BE31" s="331"/>
      <c r="BF31" s="331"/>
      <c r="BG31" s="331"/>
      <c r="BH31" s="331"/>
      <c r="BI31" s="330">
        <f>SUM(AK31:BH31)</f>
        <v>1084</v>
      </c>
      <c r="BJ31" s="331"/>
      <c r="BK31" s="331"/>
      <c r="BL31" s="331"/>
      <c r="BM31" s="331"/>
      <c r="BN31" s="331"/>
      <c r="BO31" s="331"/>
      <c r="BP31" s="331"/>
      <c r="BQ31" s="331"/>
      <c r="BR31" s="331"/>
      <c r="BS31" s="331"/>
      <c r="BT31" s="331"/>
      <c r="BU31" s="330">
        <f>SUM(表05!BU31,表06!BU31,表07!BU31,表09!BU31,表11!BU31)</f>
        <v>0</v>
      </c>
      <c r="BV31" s="331"/>
      <c r="BW31" s="331"/>
      <c r="BX31" s="331"/>
      <c r="BY31" s="331"/>
      <c r="BZ31" s="331"/>
      <c r="CA31" s="331"/>
      <c r="CB31" s="331"/>
      <c r="CC31" s="331"/>
      <c r="CD31" s="331"/>
      <c r="CE31" s="331"/>
      <c r="CF31" s="331"/>
      <c r="CG31" s="330">
        <f>SUM(表05!CG31,表06!CG31,表07!CG31,表09!CG31,表11!CG31)</f>
        <v>25025027</v>
      </c>
      <c r="CH31" s="330"/>
      <c r="CI31" s="330"/>
      <c r="CJ31" s="330"/>
      <c r="CK31" s="330"/>
      <c r="CL31" s="330"/>
      <c r="CM31" s="330"/>
      <c r="CN31" s="330"/>
      <c r="CO31" s="330"/>
      <c r="CP31" s="330"/>
      <c r="CQ31" s="330"/>
      <c r="CR31" s="330"/>
      <c r="CS31" s="330"/>
      <c r="CT31" s="330"/>
      <c r="CU31" s="330"/>
      <c r="CV31" s="687"/>
      <c r="CW31" s="687"/>
      <c r="CX31" s="687"/>
      <c r="CY31" s="687"/>
      <c r="CZ31" s="687"/>
      <c r="DA31" s="687"/>
      <c r="DB31" s="687"/>
      <c r="DC31" s="687"/>
      <c r="DD31" s="687"/>
      <c r="DE31" s="687"/>
      <c r="DF31" s="687"/>
      <c r="DG31" s="687"/>
      <c r="DH31" s="687"/>
      <c r="DI31" s="687"/>
      <c r="DJ31" s="852"/>
    </row>
    <row r="32" spans="1:114" ht="21.75" customHeight="1" thickBot="1">
      <c r="A32" s="436"/>
      <c r="B32" s="1541"/>
      <c r="C32" s="1541"/>
      <c r="D32" s="437"/>
      <c r="E32" s="437"/>
      <c r="F32" s="438"/>
      <c r="G32" s="245" t="s">
        <v>378</v>
      </c>
      <c r="H32" s="1477"/>
      <c r="I32" s="1477"/>
      <c r="J32" s="1477"/>
      <c r="K32" s="1477"/>
      <c r="L32" s="1477"/>
      <c r="M32" s="1477"/>
      <c r="N32" s="1477"/>
      <c r="O32" s="1477"/>
      <c r="P32" s="1477"/>
      <c r="Q32" s="1477"/>
      <c r="R32" s="1477"/>
      <c r="S32" s="1477"/>
      <c r="T32" s="1477"/>
      <c r="U32" s="1477"/>
      <c r="V32" s="1477"/>
      <c r="W32" s="1477"/>
      <c r="X32" s="1477"/>
      <c r="Y32" s="1477"/>
      <c r="Z32" s="1477"/>
      <c r="AA32" s="1543"/>
      <c r="AB32" s="975">
        <v>1</v>
      </c>
      <c r="AC32" s="976"/>
      <c r="AD32" s="977"/>
      <c r="AE32" s="978">
        <v>8</v>
      </c>
      <c r="AF32" s="976"/>
      <c r="AG32" s="977"/>
      <c r="AH32" s="978">
        <v>0</v>
      </c>
      <c r="AI32" s="976"/>
      <c r="AJ32" s="994"/>
      <c r="AK32" s="484">
        <f>SUM(AK29:AV31)</f>
        <v>95561</v>
      </c>
      <c r="AL32" s="571"/>
      <c r="AM32" s="571"/>
      <c r="AN32" s="571"/>
      <c r="AO32" s="571"/>
      <c r="AP32" s="571"/>
      <c r="AQ32" s="571"/>
      <c r="AR32" s="571"/>
      <c r="AS32" s="571"/>
      <c r="AT32" s="571"/>
      <c r="AU32" s="571"/>
      <c r="AV32" s="572"/>
      <c r="AW32" s="484">
        <f>SUM(AW29:BH31)</f>
        <v>8512</v>
      </c>
      <c r="AX32" s="571"/>
      <c r="AY32" s="571"/>
      <c r="AZ32" s="571"/>
      <c r="BA32" s="571"/>
      <c r="BB32" s="571"/>
      <c r="BC32" s="571"/>
      <c r="BD32" s="571"/>
      <c r="BE32" s="571"/>
      <c r="BF32" s="571"/>
      <c r="BG32" s="571"/>
      <c r="BH32" s="572"/>
      <c r="BI32" s="484">
        <f>SUM(AK32:BH32)</f>
        <v>104073</v>
      </c>
      <c r="BJ32" s="571"/>
      <c r="BK32" s="571"/>
      <c r="BL32" s="571"/>
      <c r="BM32" s="571"/>
      <c r="BN32" s="571"/>
      <c r="BO32" s="571"/>
      <c r="BP32" s="571"/>
      <c r="BQ32" s="571"/>
      <c r="BR32" s="571"/>
      <c r="BS32" s="571"/>
      <c r="BT32" s="572"/>
      <c r="BU32" s="484">
        <f>SUM(BU29:CF31)</f>
        <v>206</v>
      </c>
      <c r="BV32" s="571"/>
      <c r="BW32" s="571"/>
      <c r="BX32" s="571"/>
      <c r="BY32" s="571"/>
      <c r="BZ32" s="571"/>
      <c r="CA32" s="571"/>
      <c r="CB32" s="571"/>
      <c r="CC32" s="571"/>
      <c r="CD32" s="571"/>
      <c r="CE32" s="571"/>
      <c r="CF32" s="572"/>
      <c r="CG32" s="484">
        <f>SUM(CG29:CU31)</f>
        <v>282203634</v>
      </c>
      <c r="CH32" s="485"/>
      <c r="CI32" s="485"/>
      <c r="CJ32" s="485"/>
      <c r="CK32" s="485"/>
      <c r="CL32" s="485"/>
      <c r="CM32" s="485"/>
      <c r="CN32" s="485"/>
      <c r="CO32" s="485"/>
      <c r="CP32" s="485"/>
      <c r="CQ32" s="485"/>
      <c r="CR32" s="485"/>
      <c r="CS32" s="485"/>
      <c r="CT32" s="485"/>
      <c r="CU32" s="486"/>
      <c r="CV32" s="684"/>
      <c r="CW32" s="863"/>
      <c r="CX32" s="863"/>
      <c r="CY32" s="863"/>
      <c r="CZ32" s="863"/>
      <c r="DA32" s="863"/>
      <c r="DB32" s="863"/>
      <c r="DC32" s="863"/>
      <c r="DD32" s="863"/>
      <c r="DE32" s="863"/>
      <c r="DF32" s="863"/>
      <c r="DG32" s="863"/>
      <c r="DH32" s="863"/>
      <c r="DI32" s="863"/>
      <c r="DJ32" s="864"/>
    </row>
    <row r="33" spans="1:135" s="17" customFormat="1" ht="12.75" customHeight="1">
      <c r="A33" s="36"/>
      <c r="B33" s="1544"/>
      <c r="C33" s="1544"/>
      <c r="D33" s="36"/>
      <c r="E33" s="36"/>
      <c r="F33" s="36"/>
      <c r="G33" s="137"/>
      <c r="H33" s="1545"/>
      <c r="I33" s="1545"/>
      <c r="J33" s="1545"/>
      <c r="K33" s="1545"/>
      <c r="L33" s="1545"/>
      <c r="M33" s="1545"/>
      <c r="N33" s="1545"/>
      <c r="O33" s="1545"/>
      <c r="P33" s="1545"/>
      <c r="Q33" s="1545"/>
      <c r="R33" s="1545"/>
      <c r="S33" s="1545"/>
      <c r="T33" s="1545"/>
      <c r="U33" s="1545"/>
      <c r="V33" s="1545"/>
      <c r="W33" s="1545"/>
      <c r="X33" s="1545"/>
      <c r="Y33" s="1545"/>
      <c r="Z33" s="1545"/>
      <c r="AA33" s="1545"/>
      <c r="AB33" s="55"/>
      <c r="AC33" s="55"/>
      <c r="AD33" s="55"/>
      <c r="AE33" s="55"/>
      <c r="AF33" s="56"/>
      <c r="AG33" s="56"/>
      <c r="AH33" s="56"/>
      <c r="AI33" s="56"/>
      <c r="AJ33" s="56"/>
      <c r="AK33" s="143"/>
      <c r="AL33" s="144"/>
      <c r="AM33" s="144"/>
      <c r="AN33" s="144"/>
      <c r="AO33" s="144"/>
      <c r="AP33" s="144"/>
      <c r="AQ33" s="144"/>
      <c r="AR33" s="144"/>
      <c r="AS33" s="144"/>
      <c r="AT33" s="144"/>
      <c r="AU33" s="144"/>
      <c r="AV33" s="144"/>
      <c r="AW33" s="143"/>
      <c r="AX33" s="144"/>
      <c r="AY33" s="144"/>
      <c r="AZ33" s="144"/>
      <c r="BA33" s="144"/>
      <c r="BB33" s="144"/>
      <c r="BC33" s="144"/>
      <c r="BD33" s="144"/>
      <c r="BE33" s="144"/>
      <c r="BF33" s="144"/>
      <c r="BG33" s="144"/>
      <c r="BH33" s="144"/>
      <c r="BI33" s="143"/>
      <c r="BJ33" s="144"/>
      <c r="BK33" s="144"/>
      <c r="BL33" s="144"/>
      <c r="BM33" s="144"/>
      <c r="BN33" s="144"/>
      <c r="BO33" s="144"/>
      <c r="BP33" s="144"/>
      <c r="BQ33" s="144"/>
      <c r="BR33" s="144"/>
      <c r="BS33" s="144"/>
      <c r="BT33" s="144"/>
      <c r="BU33" s="143"/>
      <c r="BV33" s="144"/>
      <c r="BW33" s="144"/>
      <c r="BX33" s="144"/>
      <c r="BY33" s="144"/>
      <c r="BZ33" s="144"/>
      <c r="CA33" s="144"/>
      <c r="CB33" s="144"/>
      <c r="CC33" s="144"/>
      <c r="CD33" s="144"/>
      <c r="CE33" s="144"/>
      <c r="CF33" s="144"/>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row>
    <row r="34" spans="1:135" ht="12.75" customHeight="1">
      <c r="A34" s="985"/>
      <c r="B34" s="985"/>
      <c r="C34" s="985"/>
      <c r="D34" s="985"/>
      <c r="E34" s="985"/>
      <c r="F34" s="985"/>
      <c r="G34" s="986"/>
      <c r="H34" s="995" t="s">
        <v>241</v>
      </c>
      <c r="I34" s="999"/>
      <c r="J34" s="999"/>
      <c r="K34" s="999"/>
      <c r="L34" s="999"/>
      <c r="M34" s="999"/>
      <c r="N34" s="999"/>
      <c r="O34" s="999"/>
      <c r="P34" s="999"/>
      <c r="Q34" s="999"/>
      <c r="R34" s="999"/>
      <c r="S34" s="999"/>
      <c r="T34" s="999"/>
      <c r="U34" s="999"/>
      <c r="V34" s="999"/>
      <c r="W34" s="999"/>
      <c r="X34" s="999"/>
      <c r="Y34" s="1000"/>
      <c r="Z34" s="996" t="s">
        <v>242</v>
      </c>
      <c r="AA34" s="1004"/>
      <c r="AB34" s="1004"/>
      <c r="AC34" s="1004"/>
      <c r="AD34" s="1004"/>
      <c r="AE34" s="1005"/>
      <c r="AF34" s="739" t="str">
        <f>"第12表　課税標準額段階別"&amp; LEFT(表00!AA1,6) &amp; "分所得割額等に関する調 
　　　　　　　　　　　　　　　　　　【合　計】（つづき）
総　括　表"</f>
        <v>第12表　課税標準額段階別平成29年度分所得割額等に関する調 
　　　　　　　　　　　　　　　　　　【合　計】（つづき）
総　括　表</v>
      </c>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c r="BE34" s="739"/>
      <c r="BF34" s="739"/>
      <c r="BG34" s="739"/>
      <c r="BH34" s="739"/>
      <c r="BI34" s="739"/>
      <c r="BJ34" s="739"/>
      <c r="BK34" s="739"/>
      <c r="BL34" s="739"/>
      <c r="BM34" s="739"/>
      <c r="BN34" s="739"/>
      <c r="BO34" s="739"/>
      <c r="BP34" s="739"/>
      <c r="BQ34" s="739"/>
      <c r="BR34" s="739"/>
      <c r="BS34" s="739"/>
      <c r="BT34" s="739"/>
      <c r="BU34" s="739"/>
      <c r="BV34" s="739"/>
      <c r="BW34" s="739"/>
      <c r="BX34" s="739"/>
      <c r="BY34" s="739"/>
      <c r="BZ34" s="739"/>
      <c r="CA34" s="739"/>
      <c r="CB34" s="739"/>
      <c r="CC34" s="739"/>
      <c r="CD34" s="739"/>
      <c r="CE34" s="739"/>
      <c r="CF34" s="739"/>
      <c r="CG34" s="739"/>
      <c r="CH34" s="739"/>
      <c r="CI34" s="739"/>
      <c r="CJ34" s="739"/>
      <c r="CK34" s="739"/>
      <c r="CL34" s="739"/>
      <c r="CM34" s="739"/>
      <c r="CN34" s="739"/>
      <c r="CO34" s="739"/>
      <c r="CP34" s="739"/>
      <c r="CQ34" s="739"/>
      <c r="CR34" s="739"/>
      <c r="CS34" s="739"/>
      <c r="CT34" s="739"/>
      <c r="CU34" s="739"/>
      <c r="CV34" s="739"/>
      <c r="CW34" s="739"/>
      <c r="CX34" s="739"/>
      <c r="CY34" s="970" t="s">
        <v>608</v>
      </c>
      <c r="CZ34" s="970"/>
      <c r="DA34" s="970"/>
      <c r="DB34" s="970"/>
      <c r="DC34" s="970"/>
      <c r="DD34" s="970"/>
      <c r="DE34" s="970"/>
      <c r="DF34" s="970"/>
      <c r="DG34" s="970"/>
      <c r="DH34" s="970"/>
      <c r="DI34" s="970"/>
      <c r="DJ34" s="970"/>
      <c r="DK34" s="290" t="str">
        <f>IF(DK1="","",DK1)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5" ht="12.75" customHeight="1" thickBot="1">
      <c r="A35" s="985"/>
      <c r="B35" s="985"/>
      <c r="C35" s="985"/>
      <c r="D35" s="985"/>
      <c r="E35" s="985"/>
      <c r="F35" s="985"/>
      <c r="G35" s="986"/>
      <c r="H35" s="1001"/>
      <c r="I35" s="1002"/>
      <c r="J35" s="1002"/>
      <c r="K35" s="1002"/>
      <c r="L35" s="1002"/>
      <c r="M35" s="1002"/>
      <c r="N35" s="1002"/>
      <c r="O35" s="1002"/>
      <c r="P35" s="1002"/>
      <c r="Q35" s="1002"/>
      <c r="R35" s="1002"/>
      <c r="S35" s="1002"/>
      <c r="T35" s="1002"/>
      <c r="U35" s="1002"/>
      <c r="V35" s="1002"/>
      <c r="W35" s="1002"/>
      <c r="X35" s="1002"/>
      <c r="Y35" s="1003"/>
      <c r="Z35" s="1006"/>
      <c r="AA35" s="1007"/>
      <c r="AB35" s="1007"/>
      <c r="AC35" s="1007"/>
      <c r="AD35" s="1007"/>
      <c r="AE35" s="1008"/>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39"/>
      <c r="BW35" s="739"/>
      <c r="BX35" s="739"/>
      <c r="BY35" s="739"/>
      <c r="BZ35" s="739"/>
      <c r="CA35" s="739"/>
      <c r="CB35" s="739"/>
      <c r="CC35" s="739"/>
      <c r="CD35" s="739"/>
      <c r="CE35" s="739"/>
      <c r="CF35" s="739"/>
      <c r="CG35" s="739"/>
      <c r="CH35" s="739"/>
      <c r="CI35" s="739"/>
      <c r="CJ35" s="739"/>
      <c r="CK35" s="739"/>
      <c r="CL35" s="739"/>
      <c r="CM35" s="739"/>
      <c r="CN35" s="739"/>
      <c r="CO35" s="739"/>
      <c r="CP35" s="739"/>
      <c r="CQ35" s="739"/>
      <c r="CR35" s="739"/>
      <c r="CS35" s="739"/>
      <c r="CT35" s="739"/>
      <c r="CU35" s="739"/>
      <c r="CV35" s="739"/>
      <c r="CW35" s="739"/>
      <c r="CX35" s="739"/>
      <c r="CY35" s="971"/>
      <c r="CZ35" s="971"/>
      <c r="DA35" s="971"/>
      <c r="DB35" s="971"/>
      <c r="DC35" s="971"/>
      <c r="DD35" s="971"/>
      <c r="DE35" s="971"/>
      <c r="DF35" s="971"/>
      <c r="DG35" s="971"/>
      <c r="DH35" s="971"/>
      <c r="DI35" s="971"/>
      <c r="DJ35" s="971"/>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5" ht="25.5" customHeight="1" thickBot="1">
      <c r="A36" s="998"/>
      <c r="B36" s="567"/>
      <c r="C36" s="567"/>
      <c r="D36" s="567"/>
      <c r="E36" s="567"/>
      <c r="F36" s="567"/>
      <c r="G36" s="568"/>
      <c r="H36" s="987">
        <f>IF(H3="","",H3)</f>
        <v>4</v>
      </c>
      <c r="I36" s="991"/>
      <c r="J36" s="992"/>
      <c r="K36" s="987">
        <f>IF(K3="","",K3)</f>
        <v>2</v>
      </c>
      <c r="L36" s="991"/>
      <c r="M36" s="992"/>
      <c r="N36" s="987">
        <f>IF(N3="","",N3)</f>
        <v>2</v>
      </c>
      <c r="O36" s="991"/>
      <c r="P36" s="992"/>
      <c r="Q36" s="987">
        <f>IF(Q3="","",Q3)</f>
        <v>0</v>
      </c>
      <c r="R36" s="991"/>
      <c r="S36" s="992"/>
      <c r="T36" s="987">
        <f>IF(T3="","",T3)</f>
        <v>2</v>
      </c>
      <c r="U36" s="991"/>
      <c r="V36" s="992"/>
      <c r="W36" s="987">
        <f>IF(W3="","",W3)</f>
        <v>9</v>
      </c>
      <c r="X36" s="991"/>
      <c r="Y36" s="992"/>
      <c r="Z36" s="984">
        <v>1</v>
      </c>
      <c r="AA36" s="276"/>
      <c r="AB36" s="277"/>
      <c r="AC36" s="987">
        <v>2</v>
      </c>
      <c r="AD36" s="279"/>
      <c r="AE36" s="280"/>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c r="CF36" s="739"/>
      <c r="CG36" s="739"/>
      <c r="CH36" s="739"/>
      <c r="CI36" s="739"/>
      <c r="CJ36" s="739"/>
      <c r="CK36" s="739"/>
      <c r="CL36" s="739"/>
      <c r="CM36" s="739"/>
      <c r="CN36" s="739"/>
      <c r="CO36" s="739"/>
      <c r="CP36" s="739"/>
      <c r="CQ36" s="739"/>
      <c r="CR36" s="739"/>
      <c r="CS36" s="739"/>
      <c r="CT36" s="739"/>
      <c r="CU36" s="739"/>
      <c r="CV36" s="739"/>
      <c r="CW36" s="739"/>
      <c r="CX36" s="739"/>
      <c r="CY36" s="971" t="s">
        <v>515</v>
      </c>
      <c r="CZ36" s="971"/>
      <c r="DA36" s="971"/>
      <c r="DB36" s="971"/>
      <c r="DC36" s="971"/>
      <c r="DD36" s="971"/>
      <c r="DE36" s="971"/>
      <c r="DF36" s="971"/>
      <c r="DG36" s="971"/>
      <c r="DH36" s="971"/>
      <c r="DI36" s="971"/>
      <c r="DJ36" s="971"/>
      <c r="DK36" s="289" t="str">
        <f>IF(DK3="","",DK3)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5" ht="15" customHeight="1">
      <c r="M37" s="16"/>
      <c r="R37" s="16"/>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39"/>
      <c r="BI37" s="739"/>
      <c r="BJ37" s="739"/>
      <c r="BK37" s="739"/>
      <c r="BL37" s="739"/>
      <c r="BM37" s="739"/>
      <c r="BN37" s="739"/>
      <c r="BO37" s="739"/>
      <c r="BP37" s="739"/>
      <c r="BQ37" s="739"/>
      <c r="BR37" s="739"/>
      <c r="BS37" s="739"/>
      <c r="BT37" s="739"/>
      <c r="BU37" s="739"/>
      <c r="BV37" s="739"/>
      <c r="BW37" s="739"/>
      <c r="BX37" s="739"/>
      <c r="BY37" s="739"/>
      <c r="BZ37" s="739"/>
      <c r="CA37" s="739"/>
      <c r="CB37" s="739"/>
      <c r="CC37" s="739"/>
      <c r="CD37" s="739"/>
      <c r="CE37" s="739"/>
      <c r="CF37" s="739"/>
      <c r="CG37" s="739"/>
      <c r="CH37" s="739"/>
      <c r="CI37" s="739"/>
      <c r="CJ37" s="739"/>
      <c r="CK37" s="739"/>
      <c r="CL37" s="739"/>
      <c r="CM37" s="739"/>
      <c r="CN37" s="739"/>
      <c r="CO37" s="739"/>
      <c r="CP37" s="739"/>
      <c r="CQ37" s="739"/>
      <c r="CR37" s="739"/>
      <c r="CS37" s="739"/>
      <c r="CT37" s="739"/>
      <c r="CU37" s="739"/>
      <c r="CV37" s="739"/>
      <c r="CW37" s="739"/>
      <c r="CX37" s="739"/>
    </row>
    <row r="38" spans="1:135" ht="15" customHeight="1">
      <c r="M38" s="16"/>
      <c r="R38" s="16"/>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DA38" s="16"/>
      <c r="DF38" s="16"/>
    </row>
    <row r="39" spans="1:135" ht="15" customHeight="1">
      <c r="AK39" s="271" t="s">
        <v>170</v>
      </c>
      <c r="AL39" s="271"/>
      <c r="AM39" s="271"/>
      <c r="AN39" s="271"/>
      <c r="AO39" s="271"/>
      <c r="AP39" s="271"/>
      <c r="AQ39" s="271"/>
      <c r="AR39" s="271"/>
      <c r="AS39" s="271"/>
      <c r="AT39" s="271"/>
      <c r="AU39" s="271"/>
      <c r="AV39" s="271"/>
      <c r="AW39" s="271"/>
      <c r="AX39" s="271"/>
      <c r="AY39" s="271" t="s">
        <v>176</v>
      </c>
      <c r="AZ39" s="271"/>
      <c r="BA39" s="271"/>
      <c r="BB39" s="271"/>
      <c r="BC39" s="271"/>
      <c r="BD39" s="271"/>
      <c r="BE39" s="271"/>
      <c r="BF39" s="271"/>
      <c r="BG39" s="271"/>
      <c r="BH39" s="271"/>
      <c r="BI39" s="271"/>
      <c r="BJ39" s="271"/>
      <c r="BK39" s="271"/>
      <c r="BL39" s="271"/>
      <c r="BM39" s="271" t="s">
        <v>177</v>
      </c>
      <c r="BN39" s="271"/>
      <c r="BO39" s="271"/>
      <c r="BP39" s="271"/>
      <c r="BQ39" s="271"/>
      <c r="BR39" s="271"/>
      <c r="BS39" s="271"/>
      <c r="BT39" s="271"/>
      <c r="BU39" s="271"/>
      <c r="BV39" s="271"/>
      <c r="BW39" s="271"/>
      <c r="BX39" s="271"/>
      <c r="BY39" s="271"/>
      <c r="BZ39" s="271"/>
      <c r="CA39" s="271" t="s">
        <v>524</v>
      </c>
      <c r="CB39" s="271"/>
      <c r="CC39" s="271"/>
      <c r="CD39" s="271"/>
      <c r="CE39" s="271"/>
      <c r="CF39" s="271"/>
      <c r="CG39" s="271"/>
      <c r="CH39" s="271"/>
      <c r="CI39" s="271"/>
      <c r="CJ39" s="271"/>
      <c r="CK39" s="271"/>
      <c r="CL39" s="271"/>
      <c r="CM39" s="271"/>
      <c r="CN39" s="271"/>
      <c r="CO39" s="271" t="s">
        <v>29</v>
      </c>
      <c r="CP39" s="271"/>
      <c r="CQ39" s="271"/>
      <c r="CR39" s="271"/>
      <c r="CS39" s="271"/>
      <c r="CT39" s="271"/>
      <c r="CU39" s="271"/>
      <c r="CV39" s="271"/>
      <c r="CW39" s="271"/>
      <c r="CX39" s="271"/>
      <c r="CY39" s="271"/>
      <c r="CZ39" s="271"/>
      <c r="DA39" s="271"/>
      <c r="DB39" s="271"/>
      <c r="DC39" s="271" t="s">
        <v>318</v>
      </c>
      <c r="DD39" s="271"/>
      <c r="DE39" s="271"/>
      <c r="DF39" s="271"/>
      <c r="DG39" s="271"/>
      <c r="DH39" s="271"/>
      <c r="DI39" s="271"/>
      <c r="DJ39" s="271"/>
      <c r="DK39" s="271"/>
      <c r="DL39" s="271"/>
      <c r="DM39" s="271"/>
      <c r="DN39" s="271"/>
      <c r="DO39" s="271"/>
      <c r="DP39" s="271"/>
      <c r="DQ39" s="271" t="s">
        <v>319</v>
      </c>
      <c r="DR39" s="271"/>
      <c r="DS39" s="271"/>
      <c r="DT39" s="271"/>
      <c r="DU39" s="271"/>
      <c r="DV39" s="271"/>
      <c r="DW39" s="271"/>
      <c r="DX39" s="271"/>
      <c r="DY39" s="271"/>
      <c r="DZ39" s="271"/>
      <c r="EA39" s="271"/>
      <c r="EB39" s="271"/>
      <c r="EC39" s="271"/>
      <c r="ED39" s="271"/>
    </row>
    <row r="40" spans="1:135" ht="15" customHeight="1">
      <c r="A40" s="522" t="s">
        <v>745</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200" t="s">
        <v>171</v>
      </c>
      <c r="AC40" s="201"/>
      <c r="AD40" s="201"/>
      <c r="AE40" s="201"/>
      <c r="AF40" s="201"/>
      <c r="AG40" s="201"/>
      <c r="AH40" s="201"/>
      <c r="AI40" s="201"/>
      <c r="AJ40" s="202"/>
      <c r="AK40" s="200" t="s">
        <v>563</v>
      </c>
      <c r="AL40" s="201"/>
      <c r="AM40" s="201"/>
      <c r="AN40" s="201"/>
      <c r="AO40" s="201"/>
      <c r="AP40" s="201"/>
      <c r="AQ40" s="201"/>
      <c r="AR40" s="201"/>
      <c r="AS40" s="201"/>
      <c r="AT40" s="201"/>
      <c r="AU40" s="201"/>
      <c r="AV40" s="201"/>
      <c r="AW40" s="201"/>
      <c r="AX40" s="202"/>
      <c r="AY40" s="200" t="s">
        <v>126</v>
      </c>
      <c r="AZ40" s="201"/>
      <c r="BA40" s="201"/>
      <c r="BB40" s="201"/>
      <c r="BC40" s="201"/>
      <c r="BD40" s="201"/>
      <c r="BE40" s="201"/>
      <c r="BF40" s="201"/>
      <c r="BG40" s="201"/>
      <c r="BH40" s="201"/>
      <c r="BI40" s="201"/>
      <c r="BJ40" s="201"/>
      <c r="BK40" s="201"/>
      <c r="BL40" s="202"/>
      <c r="BM40" s="200" t="s">
        <v>903</v>
      </c>
      <c r="BN40" s="201"/>
      <c r="BO40" s="201"/>
      <c r="BP40" s="201"/>
      <c r="BQ40" s="201"/>
      <c r="BR40" s="201"/>
      <c r="BS40" s="201"/>
      <c r="BT40" s="201"/>
      <c r="BU40" s="201"/>
      <c r="BV40" s="201"/>
      <c r="BW40" s="201"/>
      <c r="BX40" s="201"/>
      <c r="BY40" s="201"/>
      <c r="BZ40" s="202"/>
      <c r="CA40" s="200" t="s">
        <v>931</v>
      </c>
      <c r="CB40" s="201"/>
      <c r="CC40" s="201"/>
      <c r="CD40" s="201"/>
      <c r="CE40" s="201"/>
      <c r="CF40" s="201"/>
      <c r="CG40" s="201"/>
      <c r="CH40" s="201"/>
      <c r="CI40" s="201"/>
      <c r="CJ40" s="201"/>
      <c r="CK40" s="201"/>
      <c r="CL40" s="201"/>
      <c r="CM40" s="201"/>
      <c r="CN40" s="202"/>
      <c r="CO40" s="200" t="s">
        <v>932</v>
      </c>
      <c r="CP40" s="201"/>
      <c r="CQ40" s="201"/>
      <c r="CR40" s="201"/>
      <c r="CS40" s="201"/>
      <c r="CT40" s="201"/>
      <c r="CU40" s="201"/>
      <c r="CV40" s="201"/>
      <c r="CW40" s="201"/>
      <c r="CX40" s="201"/>
      <c r="CY40" s="201"/>
      <c r="CZ40" s="201"/>
      <c r="DA40" s="201"/>
      <c r="DB40" s="202"/>
      <c r="DC40" s="200" t="s">
        <v>933</v>
      </c>
      <c r="DD40" s="201"/>
      <c r="DE40" s="201"/>
      <c r="DF40" s="201"/>
      <c r="DG40" s="201"/>
      <c r="DH40" s="201"/>
      <c r="DI40" s="201"/>
      <c r="DJ40" s="201"/>
      <c r="DK40" s="201"/>
      <c r="DL40" s="201"/>
      <c r="DM40" s="201"/>
      <c r="DN40" s="201"/>
      <c r="DO40" s="201"/>
      <c r="DP40" s="202"/>
      <c r="DQ40" s="200" t="s">
        <v>934</v>
      </c>
      <c r="DR40" s="201"/>
      <c r="DS40" s="201"/>
      <c r="DT40" s="201"/>
      <c r="DU40" s="201"/>
      <c r="DV40" s="201"/>
      <c r="DW40" s="201"/>
      <c r="DX40" s="201"/>
      <c r="DY40" s="201"/>
      <c r="DZ40" s="201"/>
      <c r="EA40" s="201"/>
      <c r="EB40" s="201"/>
      <c r="EC40" s="201"/>
      <c r="ED40" s="202"/>
    </row>
    <row r="41" spans="1:135" ht="9.7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219"/>
      <c r="AC41" s="220"/>
      <c r="AD41" s="220"/>
      <c r="AE41" s="220"/>
      <c r="AF41" s="220"/>
      <c r="AG41" s="220"/>
      <c r="AH41" s="220"/>
      <c r="AI41" s="220"/>
      <c r="AJ41" s="221"/>
      <c r="AK41" s="219"/>
      <c r="AL41" s="220"/>
      <c r="AM41" s="220"/>
      <c r="AN41" s="220"/>
      <c r="AO41" s="220"/>
      <c r="AP41" s="220"/>
      <c r="AQ41" s="220"/>
      <c r="AR41" s="220"/>
      <c r="AS41" s="220"/>
      <c r="AT41" s="220"/>
      <c r="AU41" s="220"/>
      <c r="AV41" s="220"/>
      <c r="AW41" s="220"/>
      <c r="AX41" s="221"/>
      <c r="AY41" s="219"/>
      <c r="AZ41" s="220"/>
      <c r="BA41" s="220"/>
      <c r="BB41" s="220"/>
      <c r="BC41" s="220"/>
      <c r="BD41" s="220"/>
      <c r="BE41" s="220"/>
      <c r="BF41" s="220"/>
      <c r="BG41" s="220"/>
      <c r="BH41" s="220"/>
      <c r="BI41" s="220"/>
      <c r="BJ41" s="220"/>
      <c r="BK41" s="220"/>
      <c r="BL41" s="221"/>
      <c r="BM41" s="219"/>
      <c r="BN41" s="220"/>
      <c r="BO41" s="220"/>
      <c r="BP41" s="220"/>
      <c r="BQ41" s="220"/>
      <c r="BR41" s="220"/>
      <c r="BS41" s="220"/>
      <c r="BT41" s="220"/>
      <c r="BU41" s="220"/>
      <c r="BV41" s="220"/>
      <c r="BW41" s="220"/>
      <c r="BX41" s="220"/>
      <c r="BY41" s="220"/>
      <c r="BZ41" s="221"/>
      <c r="CA41" s="219"/>
      <c r="CB41" s="220"/>
      <c r="CC41" s="220"/>
      <c r="CD41" s="220"/>
      <c r="CE41" s="220"/>
      <c r="CF41" s="220"/>
      <c r="CG41" s="220"/>
      <c r="CH41" s="220"/>
      <c r="CI41" s="220"/>
      <c r="CJ41" s="220"/>
      <c r="CK41" s="220"/>
      <c r="CL41" s="220"/>
      <c r="CM41" s="220"/>
      <c r="CN41" s="221"/>
      <c r="CO41" s="219"/>
      <c r="CP41" s="220"/>
      <c r="CQ41" s="220"/>
      <c r="CR41" s="220"/>
      <c r="CS41" s="220"/>
      <c r="CT41" s="220"/>
      <c r="CU41" s="220"/>
      <c r="CV41" s="220"/>
      <c r="CW41" s="220"/>
      <c r="CX41" s="220"/>
      <c r="CY41" s="220"/>
      <c r="CZ41" s="220"/>
      <c r="DA41" s="220"/>
      <c r="DB41" s="221"/>
      <c r="DC41" s="219"/>
      <c r="DD41" s="220"/>
      <c r="DE41" s="220"/>
      <c r="DF41" s="220"/>
      <c r="DG41" s="220"/>
      <c r="DH41" s="220"/>
      <c r="DI41" s="220"/>
      <c r="DJ41" s="220"/>
      <c r="DK41" s="220"/>
      <c r="DL41" s="220"/>
      <c r="DM41" s="220"/>
      <c r="DN41" s="220"/>
      <c r="DO41" s="220"/>
      <c r="DP41" s="221"/>
      <c r="DQ41" s="219"/>
      <c r="DR41" s="220"/>
      <c r="DS41" s="220"/>
      <c r="DT41" s="220"/>
      <c r="DU41" s="220"/>
      <c r="DV41" s="220"/>
      <c r="DW41" s="220"/>
      <c r="DX41" s="220"/>
      <c r="DY41" s="220"/>
      <c r="DZ41" s="220"/>
      <c r="EA41" s="220"/>
      <c r="EB41" s="220"/>
      <c r="EC41" s="220"/>
      <c r="ED41" s="221"/>
    </row>
    <row r="42" spans="1:135" ht="9.7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219"/>
      <c r="AC42" s="220"/>
      <c r="AD42" s="220"/>
      <c r="AE42" s="220"/>
      <c r="AF42" s="220"/>
      <c r="AG42" s="220"/>
      <c r="AH42" s="220"/>
      <c r="AI42" s="220"/>
      <c r="AJ42" s="221"/>
      <c r="AK42" s="219"/>
      <c r="AL42" s="220"/>
      <c r="AM42" s="220"/>
      <c r="AN42" s="220"/>
      <c r="AO42" s="220"/>
      <c r="AP42" s="220"/>
      <c r="AQ42" s="220"/>
      <c r="AR42" s="220"/>
      <c r="AS42" s="220"/>
      <c r="AT42" s="220"/>
      <c r="AU42" s="220"/>
      <c r="AV42" s="220"/>
      <c r="AW42" s="220"/>
      <c r="AX42" s="221"/>
      <c r="AY42" s="219"/>
      <c r="AZ42" s="220"/>
      <c r="BA42" s="220"/>
      <c r="BB42" s="220"/>
      <c r="BC42" s="220"/>
      <c r="BD42" s="220"/>
      <c r="BE42" s="220"/>
      <c r="BF42" s="220"/>
      <c r="BG42" s="220"/>
      <c r="BH42" s="220"/>
      <c r="BI42" s="220"/>
      <c r="BJ42" s="220"/>
      <c r="BK42" s="220"/>
      <c r="BL42" s="221"/>
      <c r="BM42" s="219"/>
      <c r="BN42" s="220"/>
      <c r="BO42" s="220"/>
      <c r="BP42" s="220"/>
      <c r="BQ42" s="220"/>
      <c r="BR42" s="220"/>
      <c r="BS42" s="220"/>
      <c r="BT42" s="220"/>
      <c r="BU42" s="220"/>
      <c r="BV42" s="220"/>
      <c r="BW42" s="220"/>
      <c r="BX42" s="220"/>
      <c r="BY42" s="220"/>
      <c r="BZ42" s="221"/>
      <c r="CA42" s="219"/>
      <c r="CB42" s="220"/>
      <c r="CC42" s="220"/>
      <c r="CD42" s="220"/>
      <c r="CE42" s="220"/>
      <c r="CF42" s="220"/>
      <c r="CG42" s="220"/>
      <c r="CH42" s="220"/>
      <c r="CI42" s="220"/>
      <c r="CJ42" s="220"/>
      <c r="CK42" s="220"/>
      <c r="CL42" s="220"/>
      <c r="CM42" s="220"/>
      <c r="CN42" s="221"/>
      <c r="CO42" s="219"/>
      <c r="CP42" s="220"/>
      <c r="CQ42" s="220"/>
      <c r="CR42" s="220"/>
      <c r="CS42" s="220"/>
      <c r="CT42" s="220"/>
      <c r="CU42" s="220"/>
      <c r="CV42" s="220"/>
      <c r="CW42" s="220"/>
      <c r="CX42" s="220"/>
      <c r="CY42" s="220"/>
      <c r="CZ42" s="220"/>
      <c r="DA42" s="220"/>
      <c r="DB42" s="221"/>
      <c r="DC42" s="219"/>
      <c r="DD42" s="220"/>
      <c r="DE42" s="220"/>
      <c r="DF42" s="220"/>
      <c r="DG42" s="220"/>
      <c r="DH42" s="220"/>
      <c r="DI42" s="220"/>
      <c r="DJ42" s="220"/>
      <c r="DK42" s="220"/>
      <c r="DL42" s="220"/>
      <c r="DM42" s="220"/>
      <c r="DN42" s="220"/>
      <c r="DO42" s="220"/>
      <c r="DP42" s="221"/>
      <c r="DQ42" s="219"/>
      <c r="DR42" s="220"/>
      <c r="DS42" s="220"/>
      <c r="DT42" s="220"/>
      <c r="DU42" s="220"/>
      <c r="DV42" s="220"/>
      <c r="DW42" s="220"/>
      <c r="DX42" s="220"/>
      <c r="DY42" s="220"/>
      <c r="DZ42" s="220"/>
      <c r="EA42" s="220"/>
      <c r="EB42" s="220"/>
      <c r="EC42" s="220"/>
      <c r="ED42" s="221"/>
    </row>
    <row r="43" spans="1:135" ht="9.7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219"/>
      <c r="AC43" s="220"/>
      <c r="AD43" s="220"/>
      <c r="AE43" s="220"/>
      <c r="AF43" s="220"/>
      <c r="AG43" s="220"/>
      <c r="AH43" s="220"/>
      <c r="AI43" s="220"/>
      <c r="AJ43" s="221"/>
      <c r="AK43" s="219"/>
      <c r="AL43" s="220"/>
      <c r="AM43" s="220"/>
      <c r="AN43" s="220"/>
      <c r="AO43" s="220"/>
      <c r="AP43" s="220"/>
      <c r="AQ43" s="220"/>
      <c r="AR43" s="220"/>
      <c r="AS43" s="220"/>
      <c r="AT43" s="220"/>
      <c r="AU43" s="220"/>
      <c r="AV43" s="220"/>
      <c r="AW43" s="220"/>
      <c r="AX43" s="221"/>
      <c r="AY43" s="219"/>
      <c r="AZ43" s="220"/>
      <c r="BA43" s="220"/>
      <c r="BB43" s="220"/>
      <c r="BC43" s="220"/>
      <c r="BD43" s="220"/>
      <c r="BE43" s="220"/>
      <c r="BF43" s="220"/>
      <c r="BG43" s="220"/>
      <c r="BH43" s="220"/>
      <c r="BI43" s="220"/>
      <c r="BJ43" s="220"/>
      <c r="BK43" s="220"/>
      <c r="BL43" s="221"/>
      <c r="BM43" s="219"/>
      <c r="BN43" s="220"/>
      <c r="BO43" s="220"/>
      <c r="BP43" s="220"/>
      <c r="BQ43" s="220"/>
      <c r="BR43" s="220"/>
      <c r="BS43" s="220"/>
      <c r="BT43" s="220"/>
      <c r="BU43" s="220"/>
      <c r="BV43" s="220"/>
      <c r="BW43" s="220"/>
      <c r="BX43" s="220"/>
      <c r="BY43" s="220"/>
      <c r="BZ43" s="221"/>
      <c r="CA43" s="219"/>
      <c r="CB43" s="220"/>
      <c r="CC43" s="220"/>
      <c r="CD43" s="220"/>
      <c r="CE43" s="220"/>
      <c r="CF43" s="220"/>
      <c r="CG43" s="220"/>
      <c r="CH43" s="220"/>
      <c r="CI43" s="220"/>
      <c r="CJ43" s="220"/>
      <c r="CK43" s="220"/>
      <c r="CL43" s="220"/>
      <c r="CM43" s="220"/>
      <c r="CN43" s="221"/>
      <c r="CO43" s="219"/>
      <c r="CP43" s="220"/>
      <c r="CQ43" s="220"/>
      <c r="CR43" s="220"/>
      <c r="CS43" s="220"/>
      <c r="CT43" s="220"/>
      <c r="CU43" s="220"/>
      <c r="CV43" s="220"/>
      <c r="CW43" s="220"/>
      <c r="CX43" s="220"/>
      <c r="CY43" s="220"/>
      <c r="CZ43" s="220"/>
      <c r="DA43" s="220"/>
      <c r="DB43" s="221"/>
      <c r="DC43" s="219"/>
      <c r="DD43" s="220"/>
      <c r="DE43" s="220"/>
      <c r="DF43" s="220"/>
      <c r="DG43" s="220"/>
      <c r="DH43" s="220"/>
      <c r="DI43" s="220"/>
      <c r="DJ43" s="220"/>
      <c r="DK43" s="220"/>
      <c r="DL43" s="220"/>
      <c r="DM43" s="220"/>
      <c r="DN43" s="220"/>
      <c r="DO43" s="220"/>
      <c r="DP43" s="221"/>
      <c r="DQ43" s="219"/>
      <c r="DR43" s="220"/>
      <c r="DS43" s="220"/>
      <c r="DT43" s="220"/>
      <c r="DU43" s="220"/>
      <c r="DV43" s="220"/>
      <c r="DW43" s="220"/>
      <c r="DX43" s="220"/>
      <c r="DY43" s="220"/>
      <c r="DZ43" s="220"/>
      <c r="EA43" s="220"/>
      <c r="EB43" s="220"/>
      <c r="EC43" s="220"/>
      <c r="ED43" s="221"/>
    </row>
    <row r="44" spans="1:135" ht="9.7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219"/>
      <c r="AC44" s="220"/>
      <c r="AD44" s="220"/>
      <c r="AE44" s="220"/>
      <c r="AF44" s="220"/>
      <c r="AG44" s="220"/>
      <c r="AH44" s="220"/>
      <c r="AI44" s="220"/>
      <c r="AJ44" s="221"/>
      <c r="AK44" s="219"/>
      <c r="AL44" s="220"/>
      <c r="AM44" s="220"/>
      <c r="AN44" s="220"/>
      <c r="AO44" s="220"/>
      <c r="AP44" s="220"/>
      <c r="AQ44" s="220"/>
      <c r="AR44" s="220"/>
      <c r="AS44" s="220"/>
      <c r="AT44" s="220"/>
      <c r="AU44" s="220"/>
      <c r="AV44" s="220"/>
      <c r="AW44" s="220"/>
      <c r="AX44" s="221"/>
      <c r="AY44" s="219"/>
      <c r="AZ44" s="220"/>
      <c r="BA44" s="220"/>
      <c r="BB44" s="220"/>
      <c r="BC44" s="220"/>
      <c r="BD44" s="220"/>
      <c r="BE44" s="220"/>
      <c r="BF44" s="220"/>
      <c r="BG44" s="220"/>
      <c r="BH44" s="220"/>
      <c r="BI44" s="220"/>
      <c r="BJ44" s="220"/>
      <c r="BK44" s="220"/>
      <c r="BL44" s="221"/>
      <c r="BM44" s="219"/>
      <c r="BN44" s="220"/>
      <c r="BO44" s="220"/>
      <c r="BP44" s="220"/>
      <c r="BQ44" s="220"/>
      <c r="BR44" s="220"/>
      <c r="BS44" s="220"/>
      <c r="BT44" s="220"/>
      <c r="BU44" s="220"/>
      <c r="BV44" s="220"/>
      <c r="BW44" s="220"/>
      <c r="BX44" s="220"/>
      <c r="BY44" s="220"/>
      <c r="BZ44" s="221"/>
      <c r="CA44" s="219"/>
      <c r="CB44" s="220"/>
      <c r="CC44" s="220"/>
      <c r="CD44" s="220"/>
      <c r="CE44" s="220"/>
      <c r="CF44" s="220"/>
      <c r="CG44" s="220"/>
      <c r="CH44" s="220"/>
      <c r="CI44" s="220"/>
      <c r="CJ44" s="220"/>
      <c r="CK44" s="220"/>
      <c r="CL44" s="220"/>
      <c r="CM44" s="220"/>
      <c r="CN44" s="221"/>
      <c r="CO44" s="219"/>
      <c r="CP44" s="220"/>
      <c r="CQ44" s="220"/>
      <c r="CR44" s="220"/>
      <c r="CS44" s="220"/>
      <c r="CT44" s="220"/>
      <c r="CU44" s="220"/>
      <c r="CV44" s="220"/>
      <c r="CW44" s="220"/>
      <c r="CX44" s="220"/>
      <c r="CY44" s="220"/>
      <c r="CZ44" s="220"/>
      <c r="DA44" s="220"/>
      <c r="DB44" s="221"/>
      <c r="DC44" s="219"/>
      <c r="DD44" s="220"/>
      <c r="DE44" s="220"/>
      <c r="DF44" s="220"/>
      <c r="DG44" s="220"/>
      <c r="DH44" s="220"/>
      <c r="DI44" s="220"/>
      <c r="DJ44" s="220"/>
      <c r="DK44" s="220"/>
      <c r="DL44" s="220"/>
      <c r="DM44" s="220"/>
      <c r="DN44" s="220"/>
      <c r="DO44" s="220"/>
      <c r="DP44" s="221"/>
      <c r="DQ44" s="219"/>
      <c r="DR44" s="220"/>
      <c r="DS44" s="220"/>
      <c r="DT44" s="220"/>
      <c r="DU44" s="220"/>
      <c r="DV44" s="220"/>
      <c r="DW44" s="220"/>
      <c r="DX44" s="220"/>
      <c r="DY44" s="220"/>
      <c r="DZ44" s="220"/>
      <c r="EA44" s="220"/>
      <c r="EB44" s="220"/>
      <c r="EC44" s="220"/>
      <c r="ED44" s="221"/>
    </row>
    <row r="45" spans="1:135" ht="9.7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120"/>
      <c r="AC45" s="121"/>
      <c r="AD45" s="121"/>
      <c r="AE45" s="121"/>
      <c r="AF45" s="121"/>
      <c r="AG45" s="121"/>
      <c r="AH45" s="121"/>
      <c r="AI45" s="121"/>
      <c r="AJ45" s="122"/>
      <c r="AK45" s="490" t="s">
        <v>175</v>
      </c>
      <c r="AL45" s="491"/>
      <c r="AM45" s="491"/>
      <c r="AN45" s="491"/>
      <c r="AO45" s="491"/>
      <c r="AP45" s="491"/>
      <c r="AQ45" s="491"/>
      <c r="AR45" s="491"/>
      <c r="AS45" s="491"/>
      <c r="AT45" s="491"/>
      <c r="AU45" s="491"/>
      <c r="AV45" s="491"/>
      <c r="AW45" s="491"/>
      <c r="AX45" s="504"/>
      <c r="AY45" s="490" t="s">
        <v>175</v>
      </c>
      <c r="AZ45" s="491"/>
      <c r="BA45" s="491"/>
      <c r="BB45" s="491"/>
      <c r="BC45" s="491"/>
      <c r="BD45" s="491"/>
      <c r="BE45" s="491"/>
      <c r="BF45" s="491"/>
      <c r="BG45" s="491"/>
      <c r="BH45" s="491"/>
      <c r="BI45" s="491"/>
      <c r="BJ45" s="491"/>
      <c r="BK45" s="491"/>
      <c r="BL45" s="504"/>
      <c r="BM45" s="490" t="s">
        <v>175</v>
      </c>
      <c r="BN45" s="491"/>
      <c r="BO45" s="491"/>
      <c r="BP45" s="491"/>
      <c r="BQ45" s="491"/>
      <c r="BR45" s="491"/>
      <c r="BS45" s="491"/>
      <c r="BT45" s="491"/>
      <c r="BU45" s="491"/>
      <c r="BV45" s="491"/>
      <c r="BW45" s="491"/>
      <c r="BX45" s="491"/>
      <c r="BY45" s="491"/>
      <c r="BZ45" s="504"/>
      <c r="CA45" s="490" t="s">
        <v>175</v>
      </c>
      <c r="CB45" s="491"/>
      <c r="CC45" s="491"/>
      <c r="CD45" s="491"/>
      <c r="CE45" s="491"/>
      <c r="CF45" s="491"/>
      <c r="CG45" s="491"/>
      <c r="CH45" s="491"/>
      <c r="CI45" s="491"/>
      <c r="CJ45" s="491"/>
      <c r="CK45" s="491"/>
      <c r="CL45" s="491"/>
      <c r="CM45" s="491"/>
      <c r="CN45" s="504"/>
      <c r="CO45" s="490" t="s">
        <v>175</v>
      </c>
      <c r="CP45" s="491"/>
      <c r="CQ45" s="491"/>
      <c r="CR45" s="491"/>
      <c r="CS45" s="491"/>
      <c r="CT45" s="491"/>
      <c r="CU45" s="491"/>
      <c r="CV45" s="491"/>
      <c r="CW45" s="491"/>
      <c r="CX45" s="491"/>
      <c r="CY45" s="491"/>
      <c r="CZ45" s="491"/>
      <c r="DA45" s="491"/>
      <c r="DB45" s="504"/>
      <c r="DC45" s="490" t="s">
        <v>175</v>
      </c>
      <c r="DD45" s="491"/>
      <c r="DE45" s="491"/>
      <c r="DF45" s="491"/>
      <c r="DG45" s="491"/>
      <c r="DH45" s="491"/>
      <c r="DI45" s="491"/>
      <c r="DJ45" s="491"/>
      <c r="DK45" s="491"/>
      <c r="DL45" s="491"/>
      <c r="DM45" s="491"/>
      <c r="DN45" s="491"/>
      <c r="DO45" s="491"/>
      <c r="DP45" s="504"/>
      <c r="DQ45" s="490" t="s">
        <v>175</v>
      </c>
      <c r="DR45" s="491"/>
      <c r="DS45" s="491"/>
      <c r="DT45" s="491"/>
      <c r="DU45" s="491"/>
      <c r="DV45" s="491"/>
      <c r="DW45" s="491"/>
      <c r="DX45" s="491"/>
      <c r="DY45" s="491"/>
      <c r="DZ45" s="491"/>
      <c r="EA45" s="491"/>
      <c r="EB45" s="491"/>
      <c r="EC45" s="491"/>
      <c r="ED45" s="504"/>
    </row>
    <row r="46" spans="1:135" ht="21.75" customHeight="1">
      <c r="A46" s="433" t="s">
        <v>1</v>
      </c>
      <c r="B46" s="1535"/>
      <c r="C46" s="1535"/>
      <c r="D46" s="1535"/>
      <c r="E46" s="1535"/>
      <c r="F46" s="1536"/>
      <c r="G46" s="245" t="s">
        <v>2</v>
      </c>
      <c r="H46" s="246"/>
      <c r="I46" s="246"/>
      <c r="J46" s="246"/>
      <c r="K46" s="246"/>
      <c r="L46" s="246"/>
      <c r="M46" s="246"/>
      <c r="N46" s="246"/>
      <c r="O46" s="246"/>
      <c r="P46" s="246"/>
      <c r="Q46" s="246"/>
      <c r="R46" s="246"/>
      <c r="S46" s="246"/>
      <c r="T46" s="246"/>
      <c r="U46" s="246"/>
      <c r="V46" s="246"/>
      <c r="W46" s="246"/>
      <c r="X46" s="246"/>
      <c r="Y46" s="246"/>
      <c r="Z46" s="246"/>
      <c r="AA46" s="246"/>
      <c r="AB46" s="979">
        <v>0</v>
      </c>
      <c r="AC46" s="980"/>
      <c r="AD46" s="981"/>
      <c r="AE46" s="982">
        <v>1</v>
      </c>
      <c r="AF46" s="980"/>
      <c r="AG46" s="981"/>
      <c r="AH46" s="982">
        <v>1</v>
      </c>
      <c r="AI46" s="980"/>
      <c r="AJ46" s="997"/>
      <c r="AK46" s="487">
        <f>表58!BI46</f>
        <v>1563547</v>
      </c>
      <c r="AL46" s="488"/>
      <c r="AM46" s="488"/>
      <c r="AN46" s="488"/>
      <c r="AO46" s="488"/>
      <c r="AP46" s="488"/>
      <c r="AQ46" s="488"/>
      <c r="AR46" s="488"/>
      <c r="AS46" s="488"/>
      <c r="AT46" s="488"/>
      <c r="AU46" s="488"/>
      <c r="AV46" s="488"/>
      <c r="AW46" s="488"/>
      <c r="AX46" s="489"/>
      <c r="AY46" s="487">
        <f>表58!BA79</f>
        <v>2968</v>
      </c>
      <c r="AZ46" s="488"/>
      <c r="BA46" s="488"/>
      <c r="BB46" s="488"/>
      <c r="BC46" s="488"/>
      <c r="BD46" s="488"/>
      <c r="BE46" s="488"/>
      <c r="BF46" s="488"/>
      <c r="BG46" s="488"/>
      <c r="BH46" s="488"/>
      <c r="BI46" s="488"/>
      <c r="BJ46" s="488"/>
      <c r="BK46" s="488"/>
      <c r="BL46" s="489"/>
      <c r="BM46" s="487">
        <f>表58!BI79</f>
        <v>1067838</v>
      </c>
      <c r="BN46" s="488"/>
      <c r="BO46" s="488"/>
      <c r="BP46" s="488"/>
      <c r="BQ46" s="488"/>
      <c r="BR46" s="488"/>
      <c r="BS46" s="488"/>
      <c r="BT46" s="488"/>
      <c r="BU46" s="488"/>
      <c r="BV46" s="488"/>
      <c r="BW46" s="488"/>
      <c r="BX46" s="488"/>
      <c r="BY46" s="488"/>
      <c r="BZ46" s="489"/>
      <c r="CA46" s="871">
        <f>表58!BT79</f>
        <v>14822</v>
      </c>
      <c r="CB46" s="1010"/>
      <c r="CC46" s="1010"/>
      <c r="CD46" s="1010"/>
      <c r="CE46" s="1010"/>
      <c r="CF46" s="1010"/>
      <c r="CG46" s="1010"/>
      <c r="CH46" s="1010"/>
      <c r="CI46" s="1010"/>
      <c r="CJ46" s="1010"/>
      <c r="CK46" s="1010"/>
      <c r="CL46" s="1010"/>
      <c r="CM46" s="1010"/>
      <c r="CN46" s="1011"/>
      <c r="CO46" s="871">
        <f>表58!CE79</f>
        <v>561</v>
      </c>
      <c r="CP46" s="1010"/>
      <c r="CQ46" s="1010"/>
      <c r="CR46" s="1010"/>
      <c r="CS46" s="1010"/>
      <c r="CT46" s="1010"/>
      <c r="CU46" s="1010"/>
      <c r="CV46" s="1010"/>
      <c r="CW46" s="1010"/>
      <c r="CX46" s="1010"/>
      <c r="CY46" s="1010"/>
      <c r="CZ46" s="1010"/>
      <c r="DA46" s="1010"/>
      <c r="DB46" s="1011"/>
      <c r="DC46" s="871">
        <f>表58!CP79</f>
        <v>9133</v>
      </c>
      <c r="DD46" s="1010"/>
      <c r="DE46" s="1010"/>
      <c r="DF46" s="1010"/>
      <c r="DG46" s="1010"/>
      <c r="DH46" s="1010"/>
      <c r="DI46" s="1010"/>
      <c r="DJ46" s="1010"/>
      <c r="DK46" s="1010"/>
      <c r="DL46" s="1010"/>
      <c r="DM46" s="1010"/>
      <c r="DN46" s="1010"/>
      <c r="DO46" s="1010"/>
      <c r="DP46" s="1011"/>
      <c r="DQ46" s="1013">
        <f>SUM(表05!CV13,表06!CV13,表07!CV13,表09!CV13,表11!DQ46)</f>
        <v>3241481</v>
      </c>
      <c r="DR46" s="1014"/>
      <c r="DS46" s="1014"/>
      <c r="DT46" s="1014"/>
      <c r="DU46" s="1014"/>
      <c r="DV46" s="1014"/>
      <c r="DW46" s="1014"/>
      <c r="DX46" s="1014"/>
      <c r="DY46" s="1014"/>
      <c r="DZ46" s="1014"/>
      <c r="EA46" s="1014"/>
      <c r="EB46" s="1014"/>
      <c r="EC46" s="1014"/>
      <c r="ED46" s="1015"/>
    </row>
    <row r="47" spans="1:135" ht="15" customHeight="1">
      <c r="A47" s="1537"/>
      <c r="B47" s="1538"/>
      <c r="C47" s="1538"/>
      <c r="D47" s="1538"/>
      <c r="E47" s="1538"/>
      <c r="F47" s="1539"/>
      <c r="G47" s="245" t="s">
        <v>3</v>
      </c>
      <c r="H47" s="246"/>
      <c r="I47" s="246"/>
      <c r="J47" s="246"/>
      <c r="K47" s="246"/>
      <c r="L47" s="246"/>
      <c r="M47" s="246"/>
      <c r="N47" s="246"/>
      <c r="O47" s="246"/>
      <c r="P47" s="246"/>
      <c r="Q47" s="246"/>
      <c r="R47" s="246"/>
      <c r="S47" s="246"/>
      <c r="T47" s="246"/>
      <c r="U47" s="246"/>
      <c r="V47" s="246"/>
      <c r="W47" s="246"/>
      <c r="X47" s="246"/>
      <c r="Y47" s="246"/>
      <c r="Z47" s="246"/>
      <c r="AA47" s="246"/>
      <c r="AB47" s="983">
        <v>0</v>
      </c>
      <c r="AC47" s="973"/>
      <c r="AD47" s="974"/>
      <c r="AE47" s="972">
        <v>2</v>
      </c>
      <c r="AF47" s="973"/>
      <c r="AG47" s="974"/>
      <c r="AH47" s="972">
        <v>1</v>
      </c>
      <c r="AI47" s="973"/>
      <c r="AJ47" s="993"/>
      <c r="AK47" s="481">
        <f>表58!BI47</f>
        <v>683429</v>
      </c>
      <c r="AL47" s="482"/>
      <c r="AM47" s="482"/>
      <c r="AN47" s="482"/>
      <c r="AO47" s="482"/>
      <c r="AP47" s="482"/>
      <c r="AQ47" s="482"/>
      <c r="AR47" s="482"/>
      <c r="AS47" s="482"/>
      <c r="AT47" s="482"/>
      <c r="AU47" s="482"/>
      <c r="AV47" s="482"/>
      <c r="AW47" s="482"/>
      <c r="AX47" s="483"/>
      <c r="AY47" s="481">
        <f>表58!BA80</f>
        <v>2442</v>
      </c>
      <c r="AZ47" s="482"/>
      <c r="BA47" s="482"/>
      <c r="BB47" s="482"/>
      <c r="BC47" s="482"/>
      <c r="BD47" s="482"/>
      <c r="BE47" s="482"/>
      <c r="BF47" s="482"/>
      <c r="BG47" s="482"/>
      <c r="BH47" s="482"/>
      <c r="BI47" s="482"/>
      <c r="BJ47" s="482"/>
      <c r="BK47" s="482"/>
      <c r="BL47" s="483"/>
      <c r="BM47" s="481">
        <f>表58!BI80</f>
        <v>2036</v>
      </c>
      <c r="BN47" s="482"/>
      <c r="BO47" s="482"/>
      <c r="BP47" s="482"/>
      <c r="BQ47" s="482"/>
      <c r="BR47" s="482"/>
      <c r="BS47" s="482"/>
      <c r="BT47" s="482"/>
      <c r="BU47" s="482"/>
      <c r="BV47" s="482"/>
      <c r="BW47" s="482"/>
      <c r="BX47" s="482"/>
      <c r="BY47" s="482"/>
      <c r="BZ47" s="483"/>
      <c r="CA47" s="481">
        <f>表58!BT80</f>
        <v>23991</v>
      </c>
      <c r="CB47" s="482"/>
      <c r="CC47" s="482"/>
      <c r="CD47" s="482"/>
      <c r="CE47" s="482"/>
      <c r="CF47" s="482"/>
      <c r="CG47" s="482"/>
      <c r="CH47" s="482"/>
      <c r="CI47" s="482"/>
      <c r="CJ47" s="482"/>
      <c r="CK47" s="482"/>
      <c r="CL47" s="482"/>
      <c r="CM47" s="482"/>
      <c r="CN47" s="483"/>
      <c r="CO47" s="481">
        <f>表58!CE80</f>
        <v>5521</v>
      </c>
      <c r="CP47" s="482"/>
      <c r="CQ47" s="482"/>
      <c r="CR47" s="482"/>
      <c r="CS47" s="482"/>
      <c r="CT47" s="482"/>
      <c r="CU47" s="482"/>
      <c r="CV47" s="482"/>
      <c r="CW47" s="482"/>
      <c r="CX47" s="482"/>
      <c r="CY47" s="482"/>
      <c r="CZ47" s="482"/>
      <c r="DA47" s="482"/>
      <c r="DB47" s="483"/>
      <c r="DC47" s="583">
        <f>表58!CP80</f>
        <v>2918</v>
      </c>
      <c r="DD47" s="586"/>
      <c r="DE47" s="586"/>
      <c r="DF47" s="586"/>
      <c r="DG47" s="586"/>
      <c r="DH47" s="586"/>
      <c r="DI47" s="586"/>
      <c r="DJ47" s="586"/>
      <c r="DK47" s="586"/>
      <c r="DL47" s="586"/>
      <c r="DM47" s="586"/>
      <c r="DN47" s="586"/>
      <c r="DO47" s="586"/>
      <c r="DP47" s="586"/>
      <c r="DQ47" s="583">
        <f>SUM(表05!CV14,表06!CV14,表07!CV14,表09!CV14,表11!DQ47)</f>
        <v>34851863</v>
      </c>
      <c r="DR47" s="586"/>
      <c r="DS47" s="586"/>
      <c r="DT47" s="586"/>
      <c r="DU47" s="586"/>
      <c r="DV47" s="586"/>
      <c r="DW47" s="586"/>
      <c r="DX47" s="586"/>
      <c r="DY47" s="586"/>
      <c r="DZ47" s="586"/>
      <c r="EA47" s="586"/>
      <c r="EB47" s="586"/>
      <c r="EC47" s="586"/>
      <c r="ED47" s="1012"/>
    </row>
    <row r="48" spans="1:135" ht="15" customHeight="1">
      <c r="A48" s="1537"/>
      <c r="B48" s="1538"/>
      <c r="C48" s="1538"/>
      <c r="D48" s="1538"/>
      <c r="E48" s="1538"/>
      <c r="F48" s="1539"/>
      <c r="G48" s="245" t="s">
        <v>4</v>
      </c>
      <c r="H48" s="246"/>
      <c r="I48" s="246"/>
      <c r="J48" s="246"/>
      <c r="K48" s="246"/>
      <c r="L48" s="246"/>
      <c r="M48" s="246"/>
      <c r="N48" s="246"/>
      <c r="O48" s="246"/>
      <c r="P48" s="246"/>
      <c r="Q48" s="246"/>
      <c r="R48" s="246"/>
      <c r="S48" s="246"/>
      <c r="T48" s="246"/>
      <c r="U48" s="246"/>
      <c r="V48" s="246"/>
      <c r="W48" s="246"/>
      <c r="X48" s="246"/>
      <c r="Y48" s="246"/>
      <c r="Z48" s="246"/>
      <c r="AA48" s="246"/>
      <c r="AB48" s="983">
        <v>0</v>
      </c>
      <c r="AC48" s="973"/>
      <c r="AD48" s="974"/>
      <c r="AE48" s="972">
        <v>3</v>
      </c>
      <c r="AF48" s="973"/>
      <c r="AG48" s="974"/>
      <c r="AH48" s="972">
        <v>1</v>
      </c>
      <c r="AI48" s="973"/>
      <c r="AJ48" s="993"/>
      <c r="AK48" s="481">
        <f>表58!BI48</f>
        <v>418924</v>
      </c>
      <c r="AL48" s="482"/>
      <c r="AM48" s="482"/>
      <c r="AN48" s="482"/>
      <c r="AO48" s="482"/>
      <c r="AP48" s="482"/>
      <c r="AQ48" s="482"/>
      <c r="AR48" s="482"/>
      <c r="AS48" s="482"/>
      <c r="AT48" s="482"/>
      <c r="AU48" s="482"/>
      <c r="AV48" s="482"/>
      <c r="AW48" s="482"/>
      <c r="AX48" s="483"/>
      <c r="AY48" s="481">
        <f>表58!BA81</f>
        <v>2627</v>
      </c>
      <c r="AZ48" s="482"/>
      <c r="BA48" s="482"/>
      <c r="BB48" s="482"/>
      <c r="BC48" s="482"/>
      <c r="BD48" s="482"/>
      <c r="BE48" s="482"/>
      <c r="BF48" s="482"/>
      <c r="BG48" s="482"/>
      <c r="BH48" s="482"/>
      <c r="BI48" s="482"/>
      <c r="BJ48" s="482"/>
      <c r="BK48" s="482"/>
      <c r="BL48" s="483"/>
      <c r="BM48" s="481">
        <f>表58!BI81</f>
        <v>96107</v>
      </c>
      <c r="BN48" s="482"/>
      <c r="BO48" s="482"/>
      <c r="BP48" s="482"/>
      <c r="BQ48" s="482"/>
      <c r="BR48" s="482"/>
      <c r="BS48" s="482"/>
      <c r="BT48" s="482"/>
      <c r="BU48" s="482"/>
      <c r="BV48" s="482"/>
      <c r="BW48" s="482"/>
      <c r="BX48" s="482"/>
      <c r="BY48" s="482"/>
      <c r="BZ48" s="483"/>
      <c r="CA48" s="481">
        <f>表58!BT81</f>
        <v>26033</v>
      </c>
      <c r="CB48" s="482"/>
      <c r="CC48" s="482"/>
      <c r="CD48" s="482"/>
      <c r="CE48" s="482"/>
      <c r="CF48" s="482"/>
      <c r="CG48" s="482"/>
      <c r="CH48" s="482"/>
      <c r="CI48" s="482"/>
      <c r="CJ48" s="482"/>
      <c r="CK48" s="482"/>
      <c r="CL48" s="482"/>
      <c r="CM48" s="482"/>
      <c r="CN48" s="483"/>
      <c r="CO48" s="481">
        <f>表58!CE81</f>
        <v>1499</v>
      </c>
      <c r="CP48" s="482"/>
      <c r="CQ48" s="482"/>
      <c r="CR48" s="482"/>
      <c r="CS48" s="482"/>
      <c r="CT48" s="482"/>
      <c r="CU48" s="482"/>
      <c r="CV48" s="482"/>
      <c r="CW48" s="482"/>
      <c r="CX48" s="482"/>
      <c r="CY48" s="482"/>
      <c r="CZ48" s="482"/>
      <c r="DA48" s="482"/>
      <c r="DB48" s="483"/>
      <c r="DC48" s="583">
        <f>表58!CP81</f>
        <v>3981</v>
      </c>
      <c r="DD48" s="586"/>
      <c r="DE48" s="586"/>
      <c r="DF48" s="586"/>
      <c r="DG48" s="586"/>
      <c r="DH48" s="586"/>
      <c r="DI48" s="586"/>
      <c r="DJ48" s="586"/>
      <c r="DK48" s="586"/>
      <c r="DL48" s="586"/>
      <c r="DM48" s="586"/>
      <c r="DN48" s="586"/>
      <c r="DO48" s="586"/>
      <c r="DP48" s="586"/>
      <c r="DQ48" s="583">
        <f>SUM(表05!CV15,表06!CV15,表07!CV15,表09!CV15,表11!DQ48)</f>
        <v>29349911</v>
      </c>
      <c r="DR48" s="586"/>
      <c r="DS48" s="586"/>
      <c r="DT48" s="586"/>
      <c r="DU48" s="586"/>
      <c r="DV48" s="586"/>
      <c r="DW48" s="586"/>
      <c r="DX48" s="586"/>
      <c r="DY48" s="586"/>
      <c r="DZ48" s="586"/>
      <c r="EA48" s="586"/>
      <c r="EB48" s="586"/>
      <c r="EC48" s="586"/>
      <c r="ED48" s="1012"/>
    </row>
    <row r="49" spans="1:134" ht="15" customHeight="1">
      <c r="A49" s="1537"/>
      <c r="B49" s="1538"/>
      <c r="C49" s="1538"/>
      <c r="D49" s="1538"/>
      <c r="E49" s="1538"/>
      <c r="F49" s="1539"/>
      <c r="G49" s="245" t="s">
        <v>5</v>
      </c>
      <c r="H49" s="246"/>
      <c r="I49" s="246"/>
      <c r="J49" s="246"/>
      <c r="K49" s="246"/>
      <c r="L49" s="246"/>
      <c r="M49" s="246"/>
      <c r="N49" s="246"/>
      <c r="O49" s="246"/>
      <c r="P49" s="246"/>
      <c r="Q49" s="246"/>
      <c r="R49" s="246"/>
      <c r="S49" s="246"/>
      <c r="T49" s="246"/>
      <c r="U49" s="246"/>
      <c r="V49" s="246"/>
      <c r="W49" s="246"/>
      <c r="X49" s="246"/>
      <c r="Y49" s="246"/>
      <c r="Z49" s="246"/>
      <c r="AA49" s="246"/>
      <c r="AB49" s="983">
        <v>0</v>
      </c>
      <c r="AC49" s="973"/>
      <c r="AD49" s="974"/>
      <c r="AE49" s="972">
        <v>4</v>
      </c>
      <c r="AF49" s="973"/>
      <c r="AG49" s="974"/>
      <c r="AH49" s="972">
        <v>1</v>
      </c>
      <c r="AI49" s="973"/>
      <c r="AJ49" s="993"/>
      <c r="AK49" s="481">
        <f>表58!BI49</f>
        <v>249163</v>
      </c>
      <c r="AL49" s="482"/>
      <c r="AM49" s="482"/>
      <c r="AN49" s="482"/>
      <c r="AO49" s="482"/>
      <c r="AP49" s="482"/>
      <c r="AQ49" s="482"/>
      <c r="AR49" s="482"/>
      <c r="AS49" s="482"/>
      <c r="AT49" s="482"/>
      <c r="AU49" s="482"/>
      <c r="AV49" s="482"/>
      <c r="AW49" s="482"/>
      <c r="AX49" s="483"/>
      <c r="AY49" s="481">
        <f>表58!BA82</f>
        <v>3044</v>
      </c>
      <c r="AZ49" s="482"/>
      <c r="BA49" s="482"/>
      <c r="BB49" s="482"/>
      <c r="BC49" s="482"/>
      <c r="BD49" s="482"/>
      <c r="BE49" s="482"/>
      <c r="BF49" s="482"/>
      <c r="BG49" s="482"/>
      <c r="BH49" s="482"/>
      <c r="BI49" s="482"/>
      <c r="BJ49" s="482"/>
      <c r="BK49" s="482"/>
      <c r="BL49" s="483"/>
      <c r="BM49" s="481">
        <f>表58!BI82</f>
        <v>16469</v>
      </c>
      <c r="BN49" s="482"/>
      <c r="BO49" s="482"/>
      <c r="BP49" s="482"/>
      <c r="BQ49" s="482"/>
      <c r="BR49" s="482"/>
      <c r="BS49" s="482"/>
      <c r="BT49" s="482"/>
      <c r="BU49" s="482"/>
      <c r="BV49" s="482"/>
      <c r="BW49" s="482"/>
      <c r="BX49" s="482"/>
      <c r="BY49" s="482"/>
      <c r="BZ49" s="483"/>
      <c r="CA49" s="481">
        <f>表58!BT82</f>
        <v>7898</v>
      </c>
      <c r="CB49" s="482"/>
      <c r="CC49" s="482"/>
      <c r="CD49" s="482"/>
      <c r="CE49" s="482"/>
      <c r="CF49" s="482"/>
      <c r="CG49" s="482"/>
      <c r="CH49" s="482"/>
      <c r="CI49" s="482"/>
      <c r="CJ49" s="482"/>
      <c r="CK49" s="482"/>
      <c r="CL49" s="482"/>
      <c r="CM49" s="482"/>
      <c r="CN49" s="483"/>
      <c r="CO49" s="481">
        <f>表58!CE82</f>
        <v>4724</v>
      </c>
      <c r="CP49" s="482"/>
      <c r="CQ49" s="482"/>
      <c r="CR49" s="482"/>
      <c r="CS49" s="482"/>
      <c r="CT49" s="482"/>
      <c r="CU49" s="482"/>
      <c r="CV49" s="482"/>
      <c r="CW49" s="482"/>
      <c r="CX49" s="482"/>
      <c r="CY49" s="482"/>
      <c r="CZ49" s="482"/>
      <c r="DA49" s="482"/>
      <c r="DB49" s="483"/>
      <c r="DC49" s="583">
        <f>表58!CP82</f>
        <v>8806</v>
      </c>
      <c r="DD49" s="586"/>
      <c r="DE49" s="586"/>
      <c r="DF49" s="586"/>
      <c r="DG49" s="586"/>
      <c r="DH49" s="586"/>
      <c r="DI49" s="586"/>
      <c r="DJ49" s="586"/>
      <c r="DK49" s="586"/>
      <c r="DL49" s="586"/>
      <c r="DM49" s="586"/>
      <c r="DN49" s="586"/>
      <c r="DO49" s="586"/>
      <c r="DP49" s="586"/>
      <c r="DQ49" s="583">
        <f>SUM(表05!CV16,表06!CV16,表07!CV16,表09!CV16,表11!DQ49)</f>
        <v>17264223</v>
      </c>
      <c r="DR49" s="586"/>
      <c r="DS49" s="586"/>
      <c r="DT49" s="586"/>
      <c r="DU49" s="586"/>
      <c r="DV49" s="586"/>
      <c r="DW49" s="586"/>
      <c r="DX49" s="586"/>
      <c r="DY49" s="586"/>
      <c r="DZ49" s="586"/>
      <c r="EA49" s="586"/>
      <c r="EB49" s="586"/>
      <c r="EC49" s="586"/>
      <c r="ED49" s="1012"/>
    </row>
    <row r="50" spans="1:134" ht="15" customHeight="1">
      <c r="A50" s="1537"/>
      <c r="B50" s="1538"/>
      <c r="C50" s="1538"/>
      <c r="D50" s="1538"/>
      <c r="E50" s="1538"/>
      <c r="F50" s="1539"/>
      <c r="G50" s="245" t="s">
        <v>6</v>
      </c>
      <c r="H50" s="246"/>
      <c r="I50" s="246"/>
      <c r="J50" s="246"/>
      <c r="K50" s="246"/>
      <c r="L50" s="246"/>
      <c r="M50" s="246"/>
      <c r="N50" s="246"/>
      <c r="O50" s="246"/>
      <c r="P50" s="246"/>
      <c r="Q50" s="246"/>
      <c r="R50" s="246"/>
      <c r="S50" s="246"/>
      <c r="T50" s="246"/>
      <c r="U50" s="246"/>
      <c r="V50" s="246"/>
      <c r="W50" s="246"/>
      <c r="X50" s="246"/>
      <c r="Y50" s="246"/>
      <c r="Z50" s="246"/>
      <c r="AA50" s="246"/>
      <c r="AB50" s="983">
        <v>0</v>
      </c>
      <c r="AC50" s="973"/>
      <c r="AD50" s="974"/>
      <c r="AE50" s="972">
        <v>5</v>
      </c>
      <c r="AF50" s="973"/>
      <c r="AG50" s="974"/>
      <c r="AH50" s="972">
        <v>1</v>
      </c>
      <c r="AI50" s="973"/>
      <c r="AJ50" s="993"/>
      <c r="AK50" s="481">
        <f>表58!BI50</f>
        <v>154351</v>
      </c>
      <c r="AL50" s="482"/>
      <c r="AM50" s="482"/>
      <c r="AN50" s="482"/>
      <c r="AO50" s="482"/>
      <c r="AP50" s="482"/>
      <c r="AQ50" s="482"/>
      <c r="AR50" s="482"/>
      <c r="AS50" s="482"/>
      <c r="AT50" s="482"/>
      <c r="AU50" s="482"/>
      <c r="AV50" s="482"/>
      <c r="AW50" s="482"/>
      <c r="AX50" s="483"/>
      <c r="AY50" s="481">
        <f>表58!BA83</f>
        <v>2407</v>
      </c>
      <c r="AZ50" s="482"/>
      <c r="BA50" s="482"/>
      <c r="BB50" s="482"/>
      <c r="BC50" s="482"/>
      <c r="BD50" s="482"/>
      <c r="BE50" s="482"/>
      <c r="BF50" s="482"/>
      <c r="BG50" s="482"/>
      <c r="BH50" s="482"/>
      <c r="BI50" s="482"/>
      <c r="BJ50" s="482"/>
      <c r="BK50" s="482"/>
      <c r="BL50" s="483"/>
      <c r="BM50" s="481">
        <f>表58!BI83</f>
        <v>3820</v>
      </c>
      <c r="BN50" s="482"/>
      <c r="BO50" s="482"/>
      <c r="BP50" s="482"/>
      <c r="BQ50" s="482"/>
      <c r="BR50" s="482"/>
      <c r="BS50" s="482"/>
      <c r="BT50" s="482"/>
      <c r="BU50" s="482"/>
      <c r="BV50" s="482"/>
      <c r="BW50" s="482"/>
      <c r="BX50" s="482"/>
      <c r="BY50" s="482"/>
      <c r="BZ50" s="483"/>
      <c r="CA50" s="481">
        <f>表58!BT83</f>
        <v>3258</v>
      </c>
      <c r="CB50" s="482"/>
      <c r="CC50" s="482"/>
      <c r="CD50" s="482"/>
      <c r="CE50" s="482"/>
      <c r="CF50" s="482"/>
      <c r="CG50" s="482"/>
      <c r="CH50" s="482"/>
      <c r="CI50" s="482"/>
      <c r="CJ50" s="482"/>
      <c r="CK50" s="482"/>
      <c r="CL50" s="482"/>
      <c r="CM50" s="482"/>
      <c r="CN50" s="483"/>
      <c r="CO50" s="481">
        <f>表58!CE83</f>
        <v>602</v>
      </c>
      <c r="CP50" s="482"/>
      <c r="CQ50" s="482"/>
      <c r="CR50" s="482"/>
      <c r="CS50" s="482"/>
      <c r="CT50" s="482"/>
      <c r="CU50" s="482"/>
      <c r="CV50" s="482"/>
      <c r="CW50" s="482"/>
      <c r="CX50" s="482"/>
      <c r="CY50" s="482"/>
      <c r="CZ50" s="482"/>
      <c r="DA50" s="482"/>
      <c r="DB50" s="483"/>
      <c r="DC50" s="583">
        <f>表58!CP83</f>
        <v>16785</v>
      </c>
      <c r="DD50" s="586"/>
      <c r="DE50" s="586"/>
      <c r="DF50" s="586"/>
      <c r="DG50" s="586"/>
      <c r="DH50" s="586"/>
      <c r="DI50" s="586"/>
      <c r="DJ50" s="586"/>
      <c r="DK50" s="586"/>
      <c r="DL50" s="586"/>
      <c r="DM50" s="586"/>
      <c r="DN50" s="586"/>
      <c r="DO50" s="586"/>
      <c r="DP50" s="586"/>
      <c r="DQ50" s="583">
        <f>SUM(表05!CV17,表06!CV17,表07!CV17,表09!CV17,表11!DQ50)</f>
        <v>12081598</v>
      </c>
      <c r="DR50" s="586"/>
      <c r="DS50" s="586"/>
      <c r="DT50" s="586"/>
      <c r="DU50" s="586"/>
      <c r="DV50" s="586"/>
      <c r="DW50" s="586"/>
      <c r="DX50" s="586"/>
      <c r="DY50" s="586"/>
      <c r="DZ50" s="586"/>
      <c r="EA50" s="586"/>
      <c r="EB50" s="586"/>
      <c r="EC50" s="586"/>
      <c r="ED50" s="1012"/>
    </row>
    <row r="51" spans="1:134" ht="15" customHeight="1">
      <c r="A51" s="1537"/>
      <c r="B51" s="1538"/>
      <c r="C51" s="1538"/>
      <c r="D51" s="1538"/>
      <c r="E51" s="1538"/>
      <c r="F51" s="1539"/>
      <c r="G51" s="245" t="s">
        <v>7</v>
      </c>
      <c r="H51" s="246"/>
      <c r="I51" s="246"/>
      <c r="J51" s="246"/>
      <c r="K51" s="246"/>
      <c r="L51" s="246"/>
      <c r="M51" s="246"/>
      <c r="N51" s="246"/>
      <c r="O51" s="246"/>
      <c r="P51" s="246"/>
      <c r="Q51" s="246"/>
      <c r="R51" s="246"/>
      <c r="S51" s="246"/>
      <c r="T51" s="246"/>
      <c r="U51" s="246"/>
      <c r="V51" s="246"/>
      <c r="W51" s="246"/>
      <c r="X51" s="246"/>
      <c r="Y51" s="246"/>
      <c r="Z51" s="246"/>
      <c r="AA51" s="246"/>
      <c r="AB51" s="983">
        <v>0</v>
      </c>
      <c r="AC51" s="973"/>
      <c r="AD51" s="974"/>
      <c r="AE51" s="972">
        <v>6</v>
      </c>
      <c r="AF51" s="973"/>
      <c r="AG51" s="974"/>
      <c r="AH51" s="972">
        <v>1</v>
      </c>
      <c r="AI51" s="973"/>
      <c r="AJ51" s="993"/>
      <c r="AK51" s="481">
        <f>表58!BI51</f>
        <v>441178</v>
      </c>
      <c r="AL51" s="482"/>
      <c r="AM51" s="482"/>
      <c r="AN51" s="482"/>
      <c r="AO51" s="482"/>
      <c r="AP51" s="482"/>
      <c r="AQ51" s="482"/>
      <c r="AR51" s="482"/>
      <c r="AS51" s="482"/>
      <c r="AT51" s="482"/>
      <c r="AU51" s="482"/>
      <c r="AV51" s="482"/>
      <c r="AW51" s="482"/>
      <c r="AX51" s="483"/>
      <c r="AY51" s="481">
        <f>表58!BA84</f>
        <v>2957</v>
      </c>
      <c r="AZ51" s="482"/>
      <c r="BA51" s="482"/>
      <c r="BB51" s="482"/>
      <c r="BC51" s="482"/>
      <c r="BD51" s="482"/>
      <c r="BE51" s="482"/>
      <c r="BF51" s="482"/>
      <c r="BG51" s="482"/>
      <c r="BH51" s="482"/>
      <c r="BI51" s="482"/>
      <c r="BJ51" s="482"/>
      <c r="BK51" s="482"/>
      <c r="BL51" s="483"/>
      <c r="BM51" s="481">
        <f>表58!BI84</f>
        <v>0</v>
      </c>
      <c r="BN51" s="482"/>
      <c r="BO51" s="482"/>
      <c r="BP51" s="482"/>
      <c r="BQ51" s="482"/>
      <c r="BR51" s="482"/>
      <c r="BS51" s="482"/>
      <c r="BT51" s="482"/>
      <c r="BU51" s="482"/>
      <c r="BV51" s="482"/>
      <c r="BW51" s="482"/>
      <c r="BX51" s="482"/>
      <c r="BY51" s="482"/>
      <c r="BZ51" s="483"/>
      <c r="CA51" s="481">
        <f>表58!BT84</f>
        <v>809</v>
      </c>
      <c r="CB51" s="482"/>
      <c r="CC51" s="482"/>
      <c r="CD51" s="482"/>
      <c r="CE51" s="482"/>
      <c r="CF51" s="482"/>
      <c r="CG51" s="482"/>
      <c r="CH51" s="482"/>
      <c r="CI51" s="482"/>
      <c r="CJ51" s="482"/>
      <c r="CK51" s="482"/>
      <c r="CL51" s="482"/>
      <c r="CM51" s="482"/>
      <c r="CN51" s="483"/>
      <c r="CO51" s="481">
        <f>表58!CE84</f>
        <v>74</v>
      </c>
      <c r="CP51" s="482"/>
      <c r="CQ51" s="482"/>
      <c r="CR51" s="482"/>
      <c r="CS51" s="482"/>
      <c r="CT51" s="482"/>
      <c r="CU51" s="482"/>
      <c r="CV51" s="482"/>
      <c r="CW51" s="482"/>
      <c r="CX51" s="482"/>
      <c r="CY51" s="482"/>
      <c r="CZ51" s="482"/>
      <c r="DA51" s="482"/>
      <c r="DB51" s="483"/>
      <c r="DC51" s="583">
        <f>表58!CP84</f>
        <v>0</v>
      </c>
      <c r="DD51" s="586"/>
      <c r="DE51" s="586"/>
      <c r="DF51" s="586"/>
      <c r="DG51" s="586"/>
      <c r="DH51" s="586"/>
      <c r="DI51" s="586"/>
      <c r="DJ51" s="586"/>
      <c r="DK51" s="586"/>
      <c r="DL51" s="586"/>
      <c r="DM51" s="586"/>
      <c r="DN51" s="586"/>
      <c r="DO51" s="586"/>
      <c r="DP51" s="586"/>
      <c r="DQ51" s="583">
        <f>SUM(表05!CV18,表06!CV18,表07!CV18,表09!CV18,表11!DQ51)</f>
        <v>6790062</v>
      </c>
      <c r="DR51" s="586"/>
      <c r="DS51" s="586"/>
      <c r="DT51" s="586"/>
      <c r="DU51" s="586"/>
      <c r="DV51" s="586"/>
      <c r="DW51" s="586"/>
      <c r="DX51" s="586"/>
      <c r="DY51" s="586"/>
      <c r="DZ51" s="586"/>
      <c r="EA51" s="586"/>
      <c r="EB51" s="586"/>
      <c r="EC51" s="586"/>
      <c r="ED51" s="1012"/>
    </row>
    <row r="52" spans="1:134" ht="15" customHeight="1">
      <c r="A52" s="1537"/>
      <c r="B52" s="1538"/>
      <c r="C52" s="1538"/>
      <c r="D52" s="1538"/>
      <c r="E52" s="1538"/>
      <c r="F52" s="1539"/>
      <c r="G52" s="245" t="s">
        <v>8</v>
      </c>
      <c r="H52" s="246"/>
      <c r="I52" s="246"/>
      <c r="J52" s="246"/>
      <c r="K52" s="246"/>
      <c r="L52" s="246"/>
      <c r="M52" s="246"/>
      <c r="N52" s="246"/>
      <c r="O52" s="246"/>
      <c r="P52" s="246"/>
      <c r="Q52" s="246"/>
      <c r="R52" s="246"/>
      <c r="S52" s="246"/>
      <c r="T52" s="246"/>
      <c r="U52" s="246"/>
      <c r="V52" s="246"/>
      <c r="W52" s="246"/>
      <c r="X52" s="246"/>
      <c r="Y52" s="246"/>
      <c r="Z52" s="246"/>
      <c r="AA52" s="246"/>
      <c r="AB52" s="983">
        <v>0</v>
      </c>
      <c r="AC52" s="973"/>
      <c r="AD52" s="974"/>
      <c r="AE52" s="972">
        <v>7</v>
      </c>
      <c r="AF52" s="973"/>
      <c r="AG52" s="974"/>
      <c r="AH52" s="972">
        <v>1</v>
      </c>
      <c r="AI52" s="973"/>
      <c r="AJ52" s="993"/>
      <c r="AK52" s="481">
        <f>表58!BI52</f>
        <v>165720</v>
      </c>
      <c r="AL52" s="482"/>
      <c r="AM52" s="482"/>
      <c r="AN52" s="482"/>
      <c r="AO52" s="482"/>
      <c r="AP52" s="482"/>
      <c r="AQ52" s="482"/>
      <c r="AR52" s="482"/>
      <c r="AS52" s="482"/>
      <c r="AT52" s="482"/>
      <c r="AU52" s="482"/>
      <c r="AV52" s="482"/>
      <c r="AW52" s="482"/>
      <c r="AX52" s="483"/>
      <c r="AY52" s="481">
        <f>表58!BA85</f>
        <v>3009</v>
      </c>
      <c r="AZ52" s="482"/>
      <c r="BA52" s="482"/>
      <c r="BB52" s="482"/>
      <c r="BC52" s="482"/>
      <c r="BD52" s="482"/>
      <c r="BE52" s="482"/>
      <c r="BF52" s="482"/>
      <c r="BG52" s="482"/>
      <c r="BH52" s="482"/>
      <c r="BI52" s="482"/>
      <c r="BJ52" s="482"/>
      <c r="BK52" s="482"/>
      <c r="BL52" s="483"/>
      <c r="BM52" s="481">
        <f>表58!BI85</f>
        <v>41593</v>
      </c>
      <c r="BN52" s="482"/>
      <c r="BO52" s="482"/>
      <c r="BP52" s="482"/>
      <c r="BQ52" s="482"/>
      <c r="BR52" s="482"/>
      <c r="BS52" s="482"/>
      <c r="BT52" s="482"/>
      <c r="BU52" s="482"/>
      <c r="BV52" s="482"/>
      <c r="BW52" s="482"/>
      <c r="BX52" s="482"/>
      <c r="BY52" s="482"/>
      <c r="BZ52" s="483"/>
      <c r="CA52" s="481">
        <f>表58!BT85</f>
        <v>6068</v>
      </c>
      <c r="CB52" s="482"/>
      <c r="CC52" s="482"/>
      <c r="CD52" s="482"/>
      <c r="CE52" s="482"/>
      <c r="CF52" s="482"/>
      <c r="CG52" s="482"/>
      <c r="CH52" s="482"/>
      <c r="CI52" s="482"/>
      <c r="CJ52" s="482"/>
      <c r="CK52" s="482"/>
      <c r="CL52" s="482"/>
      <c r="CM52" s="482"/>
      <c r="CN52" s="483"/>
      <c r="CO52" s="481">
        <f>表58!CE85</f>
        <v>260</v>
      </c>
      <c r="CP52" s="482"/>
      <c r="CQ52" s="482"/>
      <c r="CR52" s="482"/>
      <c r="CS52" s="482"/>
      <c r="CT52" s="482"/>
      <c r="CU52" s="482"/>
      <c r="CV52" s="482"/>
      <c r="CW52" s="482"/>
      <c r="CX52" s="482"/>
      <c r="CY52" s="482"/>
      <c r="CZ52" s="482"/>
      <c r="DA52" s="482"/>
      <c r="DB52" s="483"/>
      <c r="DC52" s="583">
        <f>表58!CP85</f>
        <v>0</v>
      </c>
      <c r="DD52" s="586"/>
      <c r="DE52" s="586"/>
      <c r="DF52" s="586"/>
      <c r="DG52" s="586"/>
      <c r="DH52" s="586"/>
      <c r="DI52" s="586"/>
      <c r="DJ52" s="586"/>
      <c r="DK52" s="586"/>
      <c r="DL52" s="586"/>
      <c r="DM52" s="586"/>
      <c r="DN52" s="586"/>
      <c r="DO52" s="586"/>
      <c r="DP52" s="586"/>
      <c r="DQ52" s="583">
        <f>SUM(表05!CV19,表06!CV19,表07!CV19,表09!CV19,表11!DQ52)</f>
        <v>1740291</v>
      </c>
      <c r="DR52" s="586"/>
      <c r="DS52" s="586"/>
      <c r="DT52" s="586"/>
      <c r="DU52" s="586"/>
      <c r="DV52" s="586"/>
      <c r="DW52" s="586"/>
      <c r="DX52" s="586"/>
      <c r="DY52" s="586"/>
      <c r="DZ52" s="586"/>
      <c r="EA52" s="586"/>
      <c r="EB52" s="586"/>
      <c r="EC52" s="586"/>
      <c r="ED52" s="1012"/>
    </row>
    <row r="53" spans="1:134" ht="15" customHeight="1">
      <c r="A53" s="1537"/>
      <c r="B53" s="1538"/>
      <c r="C53" s="1538"/>
      <c r="D53" s="1538"/>
      <c r="E53" s="1538"/>
      <c r="F53" s="1539"/>
      <c r="G53" s="245" t="s">
        <v>9</v>
      </c>
      <c r="H53" s="246"/>
      <c r="I53" s="246"/>
      <c r="J53" s="246"/>
      <c r="K53" s="246"/>
      <c r="L53" s="246"/>
      <c r="M53" s="246"/>
      <c r="N53" s="246"/>
      <c r="O53" s="246"/>
      <c r="P53" s="246"/>
      <c r="Q53" s="246"/>
      <c r="R53" s="246"/>
      <c r="S53" s="246"/>
      <c r="T53" s="246"/>
      <c r="U53" s="246"/>
      <c r="V53" s="246"/>
      <c r="W53" s="246"/>
      <c r="X53" s="246"/>
      <c r="Y53" s="246"/>
      <c r="Z53" s="246"/>
      <c r="AA53" s="246"/>
      <c r="AB53" s="983">
        <v>0</v>
      </c>
      <c r="AC53" s="973"/>
      <c r="AD53" s="974"/>
      <c r="AE53" s="972">
        <v>8</v>
      </c>
      <c r="AF53" s="973"/>
      <c r="AG53" s="974"/>
      <c r="AH53" s="972">
        <v>1</v>
      </c>
      <c r="AI53" s="973"/>
      <c r="AJ53" s="993"/>
      <c r="AK53" s="481">
        <f>表58!BI53</f>
        <v>129112</v>
      </c>
      <c r="AL53" s="482"/>
      <c r="AM53" s="482"/>
      <c r="AN53" s="482"/>
      <c r="AO53" s="482"/>
      <c r="AP53" s="482"/>
      <c r="AQ53" s="482"/>
      <c r="AR53" s="482"/>
      <c r="AS53" s="482"/>
      <c r="AT53" s="482"/>
      <c r="AU53" s="482"/>
      <c r="AV53" s="482"/>
      <c r="AW53" s="482"/>
      <c r="AX53" s="483"/>
      <c r="AY53" s="481">
        <f>表58!BA86</f>
        <v>7546</v>
      </c>
      <c r="AZ53" s="482"/>
      <c r="BA53" s="482"/>
      <c r="BB53" s="482"/>
      <c r="BC53" s="482"/>
      <c r="BD53" s="482"/>
      <c r="BE53" s="482"/>
      <c r="BF53" s="482"/>
      <c r="BG53" s="482"/>
      <c r="BH53" s="482"/>
      <c r="BI53" s="482"/>
      <c r="BJ53" s="482"/>
      <c r="BK53" s="482"/>
      <c r="BL53" s="483"/>
      <c r="BM53" s="481">
        <f>表58!BI86</f>
        <v>0</v>
      </c>
      <c r="BN53" s="482"/>
      <c r="BO53" s="482"/>
      <c r="BP53" s="482"/>
      <c r="BQ53" s="482"/>
      <c r="BR53" s="482"/>
      <c r="BS53" s="482"/>
      <c r="BT53" s="482"/>
      <c r="BU53" s="482"/>
      <c r="BV53" s="482"/>
      <c r="BW53" s="482"/>
      <c r="BX53" s="482"/>
      <c r="BY53" s="482"/>
      <c r="BZ53" s="483"/>
      <c r="CA53" s="481">
        <f>表58!BT86</f>
        <v>11280</v>
      </c>
      <c r="CB53" s="482"/>
      <c r="CC53" s="482"/>
      <c r="CD53" s="482"/>
      <c r="CE53" s="482"/>
      <c r="CF53" s="482"/>
      <c r="CG53" s="482"/>
      <c r="CH53" s="482"/>
      <c r="CI53" s="482"/>
      <c r="CJ53" s="482"/>
      <c r="CK53" s="482"/>
      <c r="CL53" s="482"/>
      <c r="CM53" s="482"/>
      <c r="CN53" s="483"/>
      <c r="CO53" s="481">
        <f>表58!CE86</f>
        <v>3038</v>
      </c>
      <c r="CP53" s="482"/>
      <c r="CQ53" s="482"/>
      <c r="CR53" s="482"/>
      <c r="CS53" s="482"/>
      <c r="CT53" s="482"/>
      <c r="CU53" s="482"/>
      <c r="CV53" s="482"/>
      <c r="CW53" s="482"/>
      <c r="CX53" s="482"/>
      <c r="CY53" s="482"/>
      <c r="CZ53" s="482"/>
      <c r="DA53" s="482"/>
      <c r="DB53" s="483"/>
      <c r="DC53" s="583">
        <f>表58!CP86</f>
        <v>0</v>
      </c>
      <c r="DD53" s="586"/>
      <c r="DE53" s="586"/>
      <c r="DF53" s="586"/>
      <c r="DG53" s="586"/>
      <c r="DH53" s="586"/>
      <c r="DI53" s="586"/>
      <c r="DJ53" s="586"/>
      <c r="DK53" s="586"/>
      <c r="DL53" s="586"/>
      <c r="DM53" s="586"/>
      <c r="DN53" s="586"/>
      <c r="DO53" s="586"/>
      <c r="DP53" s="586"/>
      <c r="DQ53" s="583">
        <f>SUM(表05!CV20,表06!CV20,表07!CV20,表09!CV20,表11!DQ53)</f>
        <v>1359294</v>
      </c>
      <c r="DR53" s="586"/>
      <c r="DS53" s="586"/>
      <c r="DT53" s="586"/>
      <c r="DU53" s="586"/>
      <c r="DV53" s="586"/>
      <c r="DW53" s="586"/>
      <c r="DX53" s="586"/>
      <c r="DY53" s="586"/>
      <c r="DZ53" s="586"/>
      <c r="EA53" s="586"/>
      <c r="EB53" s="586"/>
      <c r="EC53" s="586"/>
      <c r="ED53" s="1012"/>
    </row>
    <row r="54" spans="1:134" ht="15" customHeight="1">
      <c r="A54" s="1537"/>
      <c r="B54" s="1538"/>
      <c r="C54" s="1538"/>
      <c r="D54" s="1538"/>
      <c r="E54" s="1538"/>
      <c r="F54" s="1539"/>
      <c r="G54" s="245" t="s">
        <v>10</v>
      </c>
      <c r="H54" s="246"/>
      <c r="I54" s="246"/>
      <c r="J54" s="246"/>
      <c r="K54" s="246"/>
      <c r="L54" s="246"/>
      <c r="M54" s="246"/>
      <c r="N54" s="246"/>
      <c r="O54" s="246"/>
      <c r="P54" s="246"/>
      <c r="Q54" s="246"/>
      <c r="R54" s="246"/>
      <c r="S54" s="246"/>
      <c r="T54" s="246"/>
      <c r="U54" s="246"/>
      <c r="V54" s="246"/>
      <c r="W54" s="246"/>
      <c r="X54" s="246"/>
      <c r="Y54" s="246"/>
      <c r="Z54" s="246"/>
      <c r="AA54" s="246"/>
      <c r="AB54" s="983">
        <v>0</v>
      </c>
      <c r="AC54" s="973"/>
      <c r="AD54" s="974"/>
      <c r="AE54" s="972">
        <v>9</v>
      </c>
      <c r="AF54" s="973"/>
      <c r="AG54" s="974"/>
      <c r="AH54" s="972">
        <v>1</v>
      </c>
      <c r="AI54" s="973"/>
      <c r="AJ54" s="993"/>
      <c r="AK54" s="481">
        <f>表58!BI54</f>
        <v>339877</v>
      </c>
      <c r="AL54" s="482"/>
      <c r="AM54" s="482"/>
      <c r="AN54" s="482"/>
      <c r="AO54" s="482"/>
      <c r="AP54" s="482"/>
      <c r="AQ54" s="482"/>
      <c r="AR54" s="482"/>
      <c r="AS54" s="482"/>
      <c r="AT54" s="482"/>
      <c r="AU54" s="482"/>
      <c r="AV54" s="482"/>
      <c r="AW54" s="482"/>
      <c r="AX54" s="483"/>
      <c r="AY54" s="481">
        <f>表58!BA87</f>
        <v>7961</v>
      </c>
      <c r="AZ54" s="482"/>
      <c r="BA54" s="482"/>
      <c r="BB54" s="482"/>
      <c r="BC54" s="482"/>
      <c r="BD54" s="482"/>
      <c r="BE54" s="482"/>
      <c r="BF54" s="482"/>
      <c r="BG54" s="482"/>
      <c r="BH54" s="482"/>
      <c r="BI54" s="482"/>
      <c r="BJ54" s="482"/>
      <c r="BK54" s="482"/>
      <c r="BL54" s="483"/>
      <c r="BM54" s="481">
        <f>表58!BI87</f>
        <v>3390261</v>
      </c>
      <c r="BN54" s="482"/>
      <c r="BO54" s="482"/>
      <c r="BP54" s="482"/>
      <c r="BQ54" s="482"/>
      <c r="BR54" s="482"/>
      <c r="BS54" s="482"/>
      <c r="BT54" s="482"/>
      <c r="BU54" s="482"/>
      <c r="BV54" s="482"/>
      <c r="BW54" s="482"/>
      <c r="BX54" s="482"/>
      <c r="BY54" s="482"/>
      <c r="BZ54" s="483"/>
      <c r="CA54" s="481">
        <f>表58!BT87</f>
        <v>26292</v>
      </c>
      <c r="CB54" s="482"/>
      <c r="CC54" s="482"/>
      <c r="CD54" s="482"/>
      <c r="CE54" s="482"/>
      <c r="CF54" s="482"/>
      <c r="CG54" s="482"/>
      <c r="CH54" s="482"/>
      <c r="CI54" s="482"/>
      <c r="CJ54" s="482"/>
      <c r="CK54" s="482"/>
      <c r="CL54" s="482"/>
      <c r="CM54" s="482"/>
      <c r="CN54" s="483"/>
      <c r="CO54" s="481">
        <f>表58!CE87</f>
        <v>18376</v>
      </c>
      <c r="CP54" s="482"/>
      <c r="CQ54" s="482"/>
      <c r="CR54" s="482"/>
      <c r="CS54" s="482"/>
      <c r="CT54" s="482"/>
      <c r="CU54" s="482"/>
      <c r="CV54" s="482"/>
      <c r="CW54" s="482"/>
      <c r="CX54" s="482"/>
      <c r="CY54" s="482"/>
      <c r="CZ54" s="482"/>
      <c r="DA54" s="482"/>
      <c r="DB54" s="483"/>
      <c r="DC54" s="583">
        <f>表58!CP87</f>
        <v>0</v>
      </c>
      <c r="DD54" s="586"/>
      <c r="DE54" s="586"/>
      <c r="DF54" s="586"/>
      <c r="DG54" s="586"/>
      <c r="DH54" s="586"/>
      <c r="DI54" s="586"/>
      <c r="DJ54" s="586"/>
      <c r="DK54" s="586"/>
      <c r="DL54" s="586"/>
      <c r="DM54" s="586"/>
      <c r="DN54" s="586"/>
      <c r="DO54" s="586"/>
      <c r="DP54" s="586"/>
      <c r="DQ54" s="583">
        <f>SUM(表05!CV21,表06!CV21,表07!CV21,表09!CV21,表11!DQ54)</f>
        <v>2482810</v>
      </c>
      <c r="DR54" s="586"/>
      <c r="DS54" s="586"/>
      <c r="DT54" s="586"/>
      <c r="DU54" s="586"/>
      <c r="DV54" s="586"/>
      <c r="DW54" s="586"/>
      <c r="DX54" s="586"/>
      <c r="DY54" s="586"/>
      <c r="DZ54" s="586"/>
      <c r="EA54" s="586"/>
      <c r="EB54" s="586"/>
      <c r="EC54" s="586"/>
      <c r="ED54" s="1012"/>
    </row>
    <row r="55" spans="1:134" ht="21.75" customHeight="1" thickBot="1">
      <c r="A55" s="1537"/>
      <c r="B55" s="1538"/>
      <c r="C55" s="1538"/>
      <c r="D55" s="1538"/>
      <c r="E55" s="1538"/>
      <c r="F55" s="1539"/>
      <c r="G55" s="245" t="s">
        <v>378</v>
      </c>
      <c r="H55" s="246"/>
      <c r="I55" s="246"/>
      <c r="J55" s="246"/>
      <c r="K55" s="246"/>
      <c r="L55" s="246"/>
      <c r="M55" s="246"/>
      <c r="N55" s="246"/>
      <c r="O55" s="246"/>
      <c r="P55" s="246"/>
      <c r="Q55" s="246"/>
      <c r="R55" s="246"/>
      <c r="S55" s="246"/>
      <c r="T55" s="246"/>
      <c r="U55" s="246"/>
      <c r="V55" s="246"/>
      <c r="W55" s="246"/>
      <c r="X55" s="246"/>
      <c r="Y55" s="246"/>
      <c r="Z55" s="246"/>
      <c r="AA55" s="246"/>
      <c r="AB55" s="975">
        <v>1</v>
      </c>
      <c r="AC55" s="976"/>
      <c r="AD55" s="977"/>
      <c r="AE55" s="978">
        <v>0</v>
      </c>
      <c r="AF55" s="976"/>
      <c r="AG55" s="977"/>
      <c r="AH55" s="978">
        <v>1</v>
      </c>
      <c r="AI55" s="976"/>
      <c r="AJ55" s="994"/>
      <c r="AK55" s="484">
        <f>SUM(AK46:AX54)</f>
        <v>4145301</v>
      </c>
      <c r="AL55" s="485"/>
      <c r="AM55" s="485"/>
      <c r="AN55" s="485"/>
      <c r="AO55" s="485"/>
      <c r="AP55" s="485"/>
      <c r="AQ55" s="485"/>
      <c r="AR55" s="485"/>
      <c r="AS55" s="485"/>
      <c r="AT55" s="485"/>
      <c r="AU55" s="485"/>
      <c r="AV55" s="485"/>
      <c r="AW55" s="485"/>
      <c r="AX55" s="486"/>
      <c r="AY55" s="484">
        <f>SUM(AY46:BL54)</f>
        <v>34961</v>
      </c>
      <c r="AZ55" s="485"/>
      <c r="BA55" s="485"/>
      <c r="BB55" s="485"/>
      <c r="BC55" s="485"/>
      <c r="BD55" s="485"/>
      <c r="BE55" s="485"/>
      <c r="BF55" s="485"/>
      <c r="BG55" s="485"/>
      <c r="BH55" s="485"/>
      <c r="BI55" s="485"/>
      <c r="BJ55" s="485"/>
      <c r="BK55" s="485"/>
      <c r="BL55" s="486"/>
      <c r="BM55" s="484">
        <f>SUM(BM46:BZ54)</f>
        <v>4618124</v>
      </c>
      <c r="BN55" s="485"/>
      <c r="BO55" s="485"/>
      <c r="BP55" s="485"/>
      <c r="BQ55" s="485"/>
      <c r="BR55" s="485"/>
      <c r="BS55" s="485"/>
      <c r="BT55" s="485"/>
      <c r="BU55" s="485"/>
      <c r="BV55" s="485"/>
      <c r="BW55" s="485"/>
      <c r="BX55" s="485"/>
      <c r="BY55" s="485"/>
      <c r="BZ55" s="486"/>
      <c r="CA55" s="484">
        <f>SUM(CA46:CN54)</f>
        <v>120451</v>
      </c>
      <c r="CB55" s="485"/>
      <c r="CC55" s="485"/>
      <c r="CD55" s="485"/>
      <c r="CE55" s="485"/>
      <c r="CF55" s="485"/>
      <c r="CG55" s="485"/>
      <c r="CH55" s="485"/>
      <c r="CI55" s="485"/>
      <c r="CJ55" s="485"/>
      <c r="CK55" s="485"/>
      <c r="CL55" s="485"/>
      <c r="CM55" s="485"/>
      <c r="CN55" s="486"/>
      <c r="CO55" s="484">
        <f>SUM(CO46:DB54)</f>
        <v>34655</v>
      </c>
      <c r="CP55" s="485"/>
      <c r="CQ55" s="485"/>
      <c r="CR55" s="485"/>
      <c r="CS55" s="485"/>
      <c r="CT55" s="485"/>
      <c r="CU55" s="485"/>
      <c r="CV55" s="485"/>
      <c r="CW55" s="485"/>
      <c r="CX55" s="485"/>
      <c r="CY55" s="485"/>
      <c r="CZ55" s="485"/>
      <c r="DA55" s="485"/>
      <c r="DB55" s="486"/>
      <c r="DC55" s="484">
        <f>SUM(DC46:DP54)</f>
        <v>41623</v>
      </c>
      <c r="DD55" s="485"/>
      <c r="DE55" s="485"/>
      <c r="DF55" s="485"/>
      <c r="DG55" s="485"/>
      <c r="DH55" s="485"/>
      <c r="DI55" s="485"/>
      <c r="DJ55" s="485"/>
      <c r="DK55" s="485"/>
      <c r="DL55" s="485"/>
      <c r="DM55" s="485"/>
      <c r="DN55" s="485"/>
      <c r="DO55" s="485"/>
      <c r="DP55" s="486"/>
      <c r="DQ55" s="484">
        <f>SUM(表05!CV22,表06!CV22,表07!CV22,表09!CV22,表11!DQ55)</f>
        <v>109161533</v>
      </c>
      <c r="DR55" s="485"/>
      <c r="DS55" s="485"/>
      <c r="DT55" s="485"/>
      <c r="DU55" s="485"/>
      <c r="DV55" s="485"/>
      <c r="DW55" s="485"/>
      <c r="DX55" s="485"/>
      <c r="DY55" s="485"/>
      <c r="DZ55" s="485"/>
      <c r="EA55" s="485"/>
      <c r="EB55" s="485"/>
      <c r="EC55" s="485"/>
      <c r="ED55" s="574"/>
    </row>
    <row r="56" spans="1:134" ht="15" customHeight="1" thickBot="1">
      <c r="A56" s="1537"/>
      <c r="B56" s="1538"/>
      <c r="C56" s="1538"/>
      <c r="D56" s="1538"/>
      <c r="E56" s="1538"/>
      <c r="F56" s="1539"/>
      <c r="G56" s="118"/>
      <c r="H56" s="119"/>
      <c r="I56" s="119"/>
      <c r="J56" s="119"/>
      <c r="K56" s="119"/>
      <c r="L56" s="119"/>
      <c r="M56" s="119"/>
      <c r="N56" s="119"/>
      <c r="O56" s="119"/>
      <c r="P56" s="119"/>
      <c r="Q56" s="119"/>
      <c r="R56" s="119"/>
      <c r="S56" s="119"/>
      <c r="T56" s="119"/>
      <c r="U56" s="119"/>
      <c r="V56" s="119"/>
      <c r="W56" s="119"/>
      <c r="X56" s="119"/>
      <c r="Y56" s="119"/>
      <c r="Z56" s="119"/>
      <c r="AA56" s="119"/>
      <c r="AB56" s="53"/>
      <c r="AC56" s="53"/>
      <c r="AD56" s="53"/>
      <c r="AE56" s="53"/>
      <c r="AF56" s="53"/>
      <c r="AG56" s="53"/>
      <c r="AH56" s="53"/>
      <c r="AI56" s="53"/>
      <c r="AJ56" s="53"/>
      <c r="AK56" s="54"/>
      <c r="AL56" s="72"/>
      <c r="AM56" s="72"/>
      <c r="AN56" s="72"/>
      <c r="AO56" s="72"/>
      <c r="AP56" s="72"/>
      <c r="AQ56" s="72"/>
      <c r="AR56" s="72"/>
      <c r="AS56" s="72"/>
      <c r="AT56" s="72"/>
      <c r="AU56" s="72"/>
      <c r="AV56" s="72"/>
      <c r="AW56" s="72"/>
      <c r="AX56" s="72"/>
      <c r="AY56" s="54"/>
      <c r="AZ56" s="72"/>
      <c r="BA56" s="72"/>
      <c r="BB56" s="72"/>
      <c r="BC56" s="72"/>
      <c r="BD56" s="72"/>
      <c r="BE56" s="72"/>
      <c r="BF56" s="72"/>
      <c r="BG56" s="72"/>
      <c r="BH56" s="72"/>
      <c r="BI56" s="72"/>
      <c r="BJ56" s="72"/>
      <c r="BK56" s="72"/>
      <c r="BL56" s="72"/>
      <c r="BM56" s="54"/>
      <c r="BN56" s="73"/>
      <c r="BO56" s="73"/>
      <c r="BP56" s="73"/>
      <c r="BQ56" s="73"/>
      <c r="BR56" s="73"/>
      <c r="BS56" s="73"/>
      <c r="BT56" s="73"/>
      <c r="BU56" s="73"/>
      <c r="BV56" s="73"/>
      <c r="BW56" s="73"/>
      <c r="BX56" s="73"/>
      <c r="BY56" s="73"/>
      <c r="BZ56" s="73"/>
      <c r="CA56" s="54"/>
      <c r="CB56" s="73"/>
      <c r="CC56" s="73"/>
      <c r="CD56" s="73"/>
      <c r="CE56" s="73"/>
      <c r="CF56" s="73"/>
      <c r="CG56" s="73"/>
      <c r="CH56" s="73"/>
      <c r="CI56" s="73"/>
      <c r="CJ56" s="73"/>
      <c r="CK56" s="73"/>
      <c r="CL56" s="73"/>
      <c r="CM56" s="73"/>
      <c r="CN56" s="73"/>
      <c r="CO56" s="54"/>
      <c r="CP56" s="72"/>
      <c r="CQ56" s="72"/>
      <c r="CR56" s="72"/>
      <c r="CS56" s="72"/>
      <c r="CT56" s="72"/>
      <c r="CU56" s="72"/>
      <c r="CV56" s="72"/>
      <c r="CW56" s="72"/>
      <c r="CX56" s="72"/>
      <c r="CY56" s="72"/>
      <c r="CZ56" s="72"/>
      <c r="DA56" s="72"/>
      <c r="DB56" s="72"/>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row>
    <row r="57" spans="1:134" ht="15" customHeight="1">
      <c r="A57" s="1537"/>
      <c r="B57" s="1538"/>
      <c r="C57" s="1538"/>
      <c r="D57" s="1538"/>
      <c r="E57" s="1538"/>
      <c r="F57" s="1539"/>
      <c r="G57" s="245" t="s">
        <v>11</v>
      </c>
      <c r="H57" s="246"/>
      <c r="I57" s="246"/>
      <c r="J57" s="246"/>
      <c r="K57" s="246"/>
      <c r="L57" s="246"/>
      <c r="M57" s="246"/>
      <c r="N57" s="246"/>
      <c r="O57" s="246"/>
      <c r="P57" s="246"/>
      <c r="Q57" s="246"/>
      <c r="R57" s="246"/>
      <c r="S57" s="246"/>
      <c r="T57" s="246"/>
      <c r="U57" s="246"/>
      <c r="V57" s="246"/>
      <c r="W57" s="246"/>
      <c r="X57" s="246"/>
      <c r="Y57" s="246"/>
      <c r="Z57" s="246"/>
      <c r="AA57" s="513"/>
      <c r="AB57" s="979">
        <v>1</v>
      </c>
      <c r="AC57" s="980"/>
      <c r="AD57" s="981"/>
      <c r="AE57" s="982">
        <v>1</v>
      </c>
      <c r="AF57" s="980"/>
      <c r="AG57" s="981"/>
      <c r="AH57" s="982">
        <v>1</v>
      </c>
      <c r="AI57" s="980"/>
      <c r="AJ57" s="997"/>
      <c r="AK57" s="487">
        <f>SUM(AK46:AX48)</f>
        <v>2665900</v>
      </c>
      <c r="AL57" s="488"/>
      <c r="AM57" s="488"/>
      <c r="AN57" s="488"/>
      <c r="AO57" s="488"/>
      <c r="AP57" s="488"/>
      <c r="AQ57" s="488"/>
      <c r="AR57" s="488"/>
      <c r="AS57" s="488"/>
      <c r="AT57" s="488"/>
      <c r="AU57" s="488"/>
      <c r="AV57" s="488"/>
      <c r="AW57" s="488"/>
      <c r="AX57" s="489"/>
      <c r="AY57" s="487">
        <f>SUM(AY46:BL48)</f>
        <v>8037</v>
      </c>
      <c r="AZ57" s="488"/>
      <c r="BA57" s="488"/>
      <c r="BB57" s="488"/>
      <c r="BC57" s="488"/>
      <c r="BD57" s="488"/>
      <c r="BE57" s="488"/>
      <c r="BF57" s="488"/>
      <c r="BG57" s="488"/>
      <c r="BH57" s="488"/>
      <c r="BI57" s="488"/>
      <c r="BJ57" s="488"/>
      <c r="BK57" s="488"/>
      <c r="BL57" s="489"/>
      <c r="BM57" s="487">
        <f>SUM(BM46:BZ48)</f>
        <v>1165981</v>
      </c>
      <c r="BN57" s="488"/>
      <c r="BO57" s="488"/>
      <c r="BP57" s="488"/>
      <c r="BQ57" s="488"/>
      <c r="BR57" s="488"/>
      <c r="BS57" s="488"/>
      <c r="BT57" s="488"/>
      <c r="BU57" s="488"/>
      <c r="BV57" s="488"/>
      <c r="BW57" s="488"/>
      <c r="BX57" s="488"/>
      <c r="BY57" s="488"/>
      <c r="BZ57" s="489"/>
      <c r="CA57" s="487">
        <f>SUM(CA46:CN48)</f>
        <v>64846</v>
      </c>
      <c r="CB57" s="488"/>
      <c r="CC57" s="488"/>
      <c r="CD57" s="488"/>
      <c r="CE57" s="488"/>
      <c r="CF57" s="488"/>
      <c r="CG57" s="488"/>
      <c r="CH57" s="488"/>
      <c r="CI57" s="488"/>
      <c r="CJ57" s="488"/>
      <c r="CK57" s="488"/>
      <c r="CL57" s="488"/>
      <c r="CM57" s="488"/>
      <c r="CN57" s="489"/>
      <c r="CO57" s="487">
        <f>SUM(CO46:DB48)</f>
        <v>7581</v>
      </c>
      <c r="CP57" s="488"/>
      <c r="CQ57" s="488"/>
      <c r="CR57" s="488"/>
      <c r="CS57" s="488"/>
      <c r="CT57" s="488"/>
      <c r="CU57" s="488"/>
      <c r="CV57" s="488"/>
      <c r="CW57" s="488"/>
      <c r="CX57" s="488"/>
      <c r="CY57" s="488"/>
      <c r="CZ57" s="488"/>
      <c r="DA57" s="488"/>
      <c r="DB57" s="489"/>
      <c r="DC57" s="487">
        <f>SUM(DC46:DP48)</f>
        <v>16032</v>
      </c>
      <c r="DD57" s="488"/>
      <c r="DE57" s="488"/>
      <c r="DF57" s="488"/>
      <c r="DG57" s="488"/>
      <c r="DH57" s="488"/>
      <c r="DI57" s="488"/>
      <c r="DJ57" s="488"/>
      <c r="DK57" s="488"/>
      <c r="DL57" s="488"/>
      <c r="DM57" s="488"/>
      <c r="DN57" s="488"/>
      <c r="DO57" s="488"/>
      <c r="DP57" s="489"/>
      <c r="DQ57" s="487">
        <f>SUM(表05!CV24,表06!CV24,表07!CV24,表09!CV24,表11!DQ57)</f>
        <v>67443255</v>
      </c>
      <c r="DR57" s="488"/>
      <c r="DS57" s="488"/>
      <c r="DT57" s="488"/>
      <c r="DU57" s="488"/>
      <c r="DV57" s="488"/>
      <c r="DW57" s="488"/>
      <c r="DX57" s="488"/>
      <c r="DY57" s="488"/>
      <c r="DZ57" s="488"/>
      <c r="EA57" s="488"/>
      <c r="EB57" s="488"/>
      <c r="EC57" s="488"/>
      <c r="ED57" s="577"/>
    </row>
    <row r="58" spans="1:134" ht="15" customHeight="1">
      <c r="A58" s="1537"/>
      <c r="B58" s="1538"/>
      <c r="C58" s="1538"/>
      <c r="D58" s="1538"/>
      <c r="E58" s="1538"/>
      <c r="F58" s="1539"/>
      <c r="G58" s="245" t="s">
        <v>12</v>
      </c>
      <c r="H58" s="246"/>
      <c r="I58" s="246"/>
      <c r="J58" s="246"/>
      <c r="K58" s="246"/>
      <c r="L58" s="246"/>
      <c r="M58" s="246"/>
      <c r="N58" s="246"/>
      <c r="O58" s="246"/>
      <c r="P58" s="246"/>
      <c r="Q58" s="246"/>
      <c r="R58" s="246"/>
      <c r="S58" s="246"/>
      <c r="T58" s="246"/>
      <c r="U58" s="246"/>
      <c r="V58" s="246"/>
      <c r="W58" s="246"/>
      <c r="X58" s="246"/>
      <c r="Y58" s="246"/>
      <c r="Z58" s="246"/>
      <c r="AA58" s="513"/>
      <c r="AB58" s="983">
        <v>1</v>
      </c>
      <c r="AC58" s="973"/>
      <c r="AD58" s="974"/>
      <c r="AE58" s="972">
        <v>2</v>
      </c>
      <c r="AF58" s="973"/>
      <c r="AG58" s="974"/>
      <c r="AH58" s="972">
        <v>1</v>
      </c>
      <c r="AI58" s="973"/>
      <c r="AJ58" s="993"/>
      <c r="AK58" s="481">
        <f>SUM(AK49:AX52)</f>
        <v>1010412</v>
      </c>
      <c r="AL58" s="482"/>
      <c r="AM58" s="482"/>
      <c r="AN58" s="482"/>
      <c r="AO58" s="482"/>
      <c r="AP58" s="482"/>
      <c r="AQ58" s="482"/>
      <c r="AR58" s="482"/>
      <c r="AS58" s="482"/>
      <c r="AT58" s="482"/>
      <c r="AU58" s="482"/>
      <c r="AV58" s="482"/>
      <c r="AW58" s="482"/>
      <c r="AX58" s="483"/>
      <c r="AY58" s="481">
        <f>SUM(AY49:BL52)</f>
        <v>11417</v>
      </c>
      <c r="AZ58" s="482"/>
      <c r="BA58" s="482"/>
      <c r="BB58" s="482"/>
      <c r="BC58" s="482"/>
      <c r="BD58" s="482"/>
      <c r="BE58" s="482"/>
      <c r="BF58" s="482"/>
      <c r="BG58" s="482"/>
      <c r="BH58" s="482"/>
      <c r="BI58" s="482"/>
      <c r="BJ58" s="482"/>
      <c r="BK58" s="482"/>
      <c r="BL58" s="483"/>
      <c r="BM58" s="481">
        <f>SUM(BM49:BZ52)</f>
        <v>61882</v>
      </c>
      <c r="BN58" s="482"/>
      <c r="BO58" s="482"/>
      <c r="BP58" s="482"/>
      <c r="BQ58" s="482"/>
      <c r="BR58" s="482"/>
      <c r="BS58" s="482"/>
      <c r="BT58" s="482"/>
      <c r="BU58" s="482"/>
      <c r="BV58" s="482"/>
      <c r="BW58" s="482"/>
      <c r="BX58" s="482"/>
      <c r="BY58" s="482"/>
      <c r="BZ58" s="483"/>
      <c r="CA58" s="481">
        <f>SUM(CA49:CN52)</f>
        <v>18033</v>
      </c>
      <c r="CB58" s="482"/>
      <c r="CC58" s="482"/>
      <c r="CD58" s="482"/>
      <c r="CE58" s="482"/>
      <c r="CF58" s="482"/>
      <c r="CG58" s="482"/>
      <c r="CH58" s="482"/>
      <c r="CI58" s="482"/>
      <c r="CJ58" s="482"/>
      <c r="CK58" s="482"/>
      <c r="CL58" s="482"/>
      <c r="CM58" s="482"/>
      <c r="CN58" s="483"/>
      <c r="CO58" s="481">
        <f>SUM(CO49:DB52)</f>
        <v>5660</v>
      </c>
      <c r="CP58" s="482"/>
      <c r="CQ58" s="482"/>
      <c r="CR58" s="482"/>
      <c r="CS58" s="482"/>
      <c r="CT58" s="482"/>
      <c r="CU58" s="482"/>
      <c r="CV58" s="482"/>
      <c r="CW58" s="482"/>
      <c r="CX58" s="482"/>
      <c r="CY58" s="482"/>
      <c r="CZ58" s="482"/>
      <c r="DA58" s="482"/>
      <c r="DB58" s="483"/>
      <c r="DC58" s="481">
        <f>SUM(DC49:DP52)</f>
        <v>25591</v>
      </c>
      <c r="DD58" s="482"/>
      <c r="DE58" s="482"/>
      <c r="DF58" s="482"/>
      <c r="DG58" s="482"/>
      <c r="DH58" s="482"/>
      <c r="DI58" s="482"/>
      <c r="DJ58" s="482"/>
      <c r="DK58" s="482"/>
      <c r="DL58" s="482"/>
      <c r="DM58" s="482"/>
      <c r="DN58" s="482"/>
      <c r="DO58" s="482"/>
      <c r="DP58" s="483"/>
      <c r="DQ58" s="583">
        <f>SUM(表05!CV25,表06!CV25,表07!CV25,表09!CV25,表11!DQ58)</f>
        <v>37876174</v>
      </c>
      <c r="DR58" s="586"/>
      <c r="DS58" s="586"/>
      <c r="DT58" s="586"/>
      <c r="DU58" s="586"/>
      <c r="DV58" s="586"/>
      <c r="DW58" s="586"/>
      <c r="DX58" s="586"/>
      <c r="DY58" s="586"/>
      <c r="DZ58" s="586"/>
      <c r="EA58" s="586"/>
      <c r="EB58" s="586"/>
      <c r="EC58" s="586"/>
      <c r="ED58" s="1012"/>
    </row>
    <row r="59" spans="1:134" ht="15" customHeight="1">
      <c r="A59" s="1537"/>
      <c r="B59" s="1538"/>
      <c r="C59" s="1538"/>
      <c r="D59" s="1538"/>
      <c r="E59" s="1538"/>
      <c r="F59" s="1539"/>
      <c r="G59" s="245" t="s">
        <v>9</v>
      </c>
      <c r="H59" s="246"/>
      <c r="I59" s="246"/>
      <c r="J59" s="246"/>
      <c r="K59" s="246"/>
      <c r="L59" s="246"/>
      <c r="M59" s="246"/>
      <c r="N59" s="246"/>
      <c r="O59" s="246"/>
      <c r="P59" s="246"/>
      <c r="Q59" s="246"/>
      <c r="R59" s="246"/>
      <c r="S59" s="246"/>
      <c r="T59" s="246"/>
      <c r="U59" s="246"/>
      <c r="V59" s="246"/>
      <c r="W59" s="246"/>
      <c r="X59" s="246"/>
      <c r="Y59" s="246"/>
      <c r="Z59" s="246"/>
      <c r="AA59" s="513"/>
      <c r="AB59" s="983">
        <v>1</v>
      </c>
      <c r="AC59" s="973"/>
      <c r="AD59" s="974"/>
      <c r="AE59" s="972">
        <v>3</v>
      </c>
      <c r="AF59" s="973"/>
      <c r="AG59" s="974"/>
      <c r="AH59" s="972">
        <v>1</v>
      </c>
      <c r="AI59" s="973"/>
      <c r="AJ59" s="993"/>
      <c r="AK59" s="481">
        <f>AK53</f>
        <v>129112</v>
      </c>
      <c r="AL59" s="482"/>
      <c r="AM59" s="482"/>
      <c r="AN59" s="482"/>
      <c r="AO59" s="482"/>
      <c r="AP59" s="482"/>
      <c r="AQ59" s="482"/>
      <c r="AR59" s="482"/>
      <c r="AS59" s="482"/>
      <c r="AT59" s="482"/>
      <c r="AU59" s="482"/>
      <c r="AV59" s="482"/>
      <c r="AW59" s="482"/>
      <c r="AX59" s="483"/>
      <c r="AY59" s="481">
        <f>AY53</f>
        <v>7546</v>
      </c>
      <c r="AZ59" s="482"/>
      <c r="BA59" s="482"/>
      <c r="BB59" s="482"/>
      <c r="BC59" s="482"/>
      <c r="BD59" s="482"/>
      <c r="BE59" s="482"/>
      <c r="BF59" s="482"/>
      <c r="BG59" s="482"/>
      <c r="BH59" s="482"/>
      <c r="BI59" s="482"/>
      <c r="BJ59" s="482"/>
      <c r="BK59" s="482"/>
      <c r="BL59" s="483"/>
      <c r="BM59" s="481">
        <f>BM53</f>
        <v>0</v>
      </c>
      <c r="BN59" s="482"/>
      <c r="BO59" s="482"/>
      <c r="BP59" s="482"/>
      <c r="BQ59" s="482"/>
      <c r="BR59" s="482"/>
      <c r="BS59" s="482"/>
      <c r="BT59" s="482"/>
      <c r="BU59" s="482"/>
      <c r="BV59" s="482"/>
      <c r="BW59" s="482"/>
      <c r="BX59" s="482"/>
      <c r="BY59" s="482"/>
      <c r="BZ59" s="483"/>
      <c r="CA59" s="481">
        <f>CA53</f>
        <v>11280</v>
      </c>
      <c r="CB59" s="482"/>
      <c r="CC59" s="482"/>
      <c r="CD59" s="482"/>
      <c r="CE59" s="482"/>
      <c r="CF59" s="482"/>
      <c r="CG59" s="482"/>
      <c r="CH59" s="482"/>
      <c r="CI59" s="482"/>
      <c r="CJ59" s="482"/>
      <c r="CK59" s="482"/>
      <c r="CL59" s="482"/>
      <c r="CM59" s="482"/>
      <c r="CN59" s="483"/>
      <c r="CO59" s="481">
        <f>CO53</f>
        <v>3038</v>
      </c>
      <c r="CP59" s="482"/>
      <c r="CQ59" s="482"/>
      <c r="CR59" s="482"/>
      <c r="CS59" s="482"/>
      <c r="CT59" s="482"/>
      <c r="CU59" s="482"/>
      <c r="CV59" s="482"/>
      <c r="CW59" s="482"/>
      <c r="CX59" s="482"/>
      <c r="CY59" s="482"/>
      <c r="CZ59" s="482"/>
      <c r="DA59" s="482"/>
      <c r="DB59" s="483"/>
      <c r="DC59" s="481">
        <f>DC53</f>
        <v>0</v>
      </c>
      <c r="DD59" s="482"/>
      <c r="DE59" s="482"/>
      <c r="DF59" s="482"/>
      <c r="DG59" s="482"/>
      <c r="DH59" s="482"/>
      <c r="DI59" s="482"/>
      <c r="DJ59" s="482"/>
      <c r="DK59" s="482"/>
      <c r="DL59" s="482"/>
      <c r="DM59" s="482"/>
      <c r="DN59" s="482"/>
      <c r="DO59" s="482"/>
      <c r="DP59" s="483"/>
      <c r="DQ59" s="583">
        <f>SUM(表05!CV26,表06!CV26,表07!CV26,表09!CV26,表11!DQ59)</f>
        <v>1359294</v>
      </c>
      <c r="DR59" s="586"/>
      <c r="DS59" s="586"/>
      <c r="DT59" s="586"/>
      <c r="DU59" s="586"/>
      <c r="DV59" s="586"/>
      <c r="DW59" s="586"/>
      <c r="DX59" s="586"/>
      <c r="DY59" s="586"/>
      <c r="DZ59" s="586"/>
      <c r="EA59" s="586"/>
      <c r="EB59" s="586"/>
      <c r="EC59" s="586"/>
      <c r="ED59" s="1012"/>
    </row>
    <row r="60" spans="1:134" ht="21.75" customHeight="1" thickBot="1">
      <c r="A60" s="1540"/>
      <c r="B60" s="1541"/>
      <c r="C60" s="1541"/>
      <c r="D60" s="1541"/>
      <c r="E60" s="1541"/>
      <c r="F60" s="1542"/>
      <c r="G60" s="245" t="s">
        <v>10</v>
      </c>
      <c r="H60" s="246"/>
      <c r="I60" s="246"/>
      <c r="J60" s="246"/>
      <c r="K60" s="246"/>
      <c r="L60" s="246"/>
      <c r="M60" s="246"/>
      <c r="N60" s="246"/>
      <c r="O60" s="246"/>
      <c r="P60" s="246"/>
      <c r="Q60" s="246"/>
      <c r="R60" s="246"/>
      <c r="S60" s="246"/>
      <c r="T60" s="246"/>
      <c r="U60" s="246"/>
      <c r="V60" s="246"/>
      <c r="W60" s="246"/>
      <c r="X60" s="246"/>
      <c r="Y60" s="246"/>
      <c r="Z60" s="246"/>
      <c r="AA60" s="513"/>
      <c r="AB60" s="975">
        <v>1</v>
      </c>
      <c r="AC60" s="976"/>
      <c r="AD60" s="977"/>
      <c r="AE60" s="978">
        <v>4</v>
      </c>
      <c r="AF60" s="976"/>
      <c r="AG60" s="977"/>
      <c r="AH60" s="978">
        <v>1</v>
      </c>
      <c r="AI60" s="976"/>
      <c r="AJ60" s="994"/>
      <c r="AK60" s="484">
        <f>AK54</f>
        <v>339877</v>
      </c>
      <c r="AL60" s="485"/>
      <c r="AM60" s="485"/>
      <c r="AN60" s="485"/>
      <c r="AO60" s="485"/>
      <c r="AP60" s="485"/>
      <c r="AQ60" s="485"/>
      <c r="AR60" s="485"/>
      <c r="AS60" s="485"/>
      <c r="AT60" s="485"/>
      <c r="AU60" s="485"/>
      <c r="AV60" s="485"/>
      <c r="AW60" s="485"/>
      <c r="AX60" s="486"/>
      <c r="AY60" s="484">
        <f>AY54</f>
        <v>7961</v>
      </c>
      <c r="AZ60" s="485"/>
      <c r="BA60" s="485"/>
      <c r="BB60" s="485"/>
      <c r="BC60" s="485"/>
      <c r="BD60" s="485"/>
      <c r="BE60" s="485"/>
      <c r="BF60" s="485"/>
      <c r="BG60" s="485"/>
      <c r="BH60" s="485"/>
      <c r="BI60" s="485"/>
      <c r="BJ60" s="485"/>
      <c r="BK60" s="485"/>
      <c r="BL60" s="486"/>
      <c r="BM60" s="484">
        <f>BM54</f>
        <v>3390261</v>
      </c>
      <c r="BN60" s="485"/>
      <c r="BO60" s="485"/>
      <c r="BP60" s="485"/>
      <c r="BQ60" s="485"/>
      <c r="BR60" s="485"/>
      <c r="BS60" s="485"/>
      <c r="BT60" s="485"/>
      <c r="BU60" s="485"/>
      <c r="BV60" s="485"/>
      <c r="BW60" s="485"/>
      <c r="BX60" s="485"/>
      <c r="BY60" s="485"/>
      <c r="BZ60" s="486"/>
      <c r="CA60" s="484">
        <f>CA54</f>
        <v>26292</v>
      </c>
      <c r="CB60" s="485"/>
      <c r="CC60" s="485"/>
      <c r="CD60" s="485"/>
      <c r="CE60" s="485"/>
      <c r="CF60" s="485"/>
      <c r="CG60" s="485"/>
      <c r="CH60" s="485"/>
      <c r="CI60" s="485"/>
      <c r="CJ60" s="485"/>
      <c r="CK60" s="485"/>
      <c r="CL60" s="485"/>
      <c r="CM60" s="485"/>
      <c r="CN60" s="486"/>
      <c r="CO60" s="484">
        <f>CO54</f>
        <v>18376</v>
      </c>
      <c r="CP60" s="485"/>
      <c r="CQ60" s="485"/>
      <c r="CR60" s="485"/>
      <c r="CS60" s="485"/>
      <c r="CT60" s="485"/>
      <c r="CU60" s="485"/>
      <c r="CV60" s="485"/>
      <c r="CW60" s="485"/>
      <c r="CX60" s="485"/>
      <c r="CY60" s="485"/>
      <c r="CZ60" s="485"/>
      <c r="DA60" s="485"/>
      <c r="DB60" s="486"/>
      <c r="DC60" s="484">
        <f>DC54</f>
        <v>0</v>
      </c>
      <c r="DD60" s="485"/>
      <c r="DE60" s="485"/>
      <c r="DF60" s="485"/>
      <c r="DG60" s="485"/>
      <c r="DH60" s="485"/>
      <c r="DI60" s="485"/>
      <c r="DJ60" s="485"/>
      <c r="DK60" s="485"/>
      <c r="DL60" s="485"/>
      <c r="DM60" s="485"/>
      <c r="DN60" s="485"/>
      <c r="DO60" s="485"/>
      <c r="DP60" s="486"/>
      <c r="DQ60" s="484">
        <f>SUM(表05!CV27,表06!CV27,表07!CV27,表09!CV27,表11!DQ60)</f>
        <v>2482810</v>
      </c>
      <c r="DR60" s="485"/>
      <c r="DS60" s="485"/>
      <c r="DT60" s="485"/>
      <c r="DU60" s="485"/>
      <c r="DV60" s="485"/>
      <c r="DW60" s="485"/>
      <c r="DX60" s="485"/>
      <c r="DY60" s="485"/>
      <c r="DZ60" s="485"/>
      <c r="EA60" s="485"/>
      <c r="EB60" s="485"/>
      <c r="EC60" s="485"/>
      <c r="ED60" s="574"/>
    </row>
    <row r="61" spans="1:134" ht="11.25" customHeight="1" thickBot="1">
      <c r="M61" s="16"/>
      <c r="R61" s="16"/>
      <c r="U61" s="17"/>
      <c r="V61" s="17"/>
      <c r="W61" s="17"/>
      <c r="AB61" s="52"/>
      <c r="AC61" s="52"/>
      <c r="AD61" s="52"/>
      <c r="AE61" s="52"/>
      <c r="AF61" s="52"/>
      <c r="AG61" s="52"/>
      <c r="AH61" s="52"/>
      <c r="AI61" s="52"/>
      <c r="AJ61" s="52"/>
      <c r="DA61" s="16"/>
      <c r="DF61" s="16"/>
    </row>
    <row r="62" spans="1:134" ht="15" customHeight="1">
      <c r="A62" s="433" t="s">
        <v>14</v>
      </c>
      <c r="B62" s="1535"/>
      <c r="C62" s="1535"/>
      <c r="D62" s="434" t="s">
        <v>717</v>
      </c>
      <c r="E62" s="1535"/>
      <c r="F62" s="1536"/>
      <c r="G62" s="245" t="s">
        <v>858</v>
      </c>
      <c r="H62" s="246"/>
      <c r="I62" s="246"/>
      <c r="J62" s="246"/>
      <c r="K62" s="246"/>
      <c r="L62" s="246"/>
      <c r="M62" s="246"/>
      <c r="N62" s="246"/>
      <c r="O62" s="246"/>
      <c r="P62" s="246"/>
      <c r="Q62" s="246"/>
      <c r="R62" s="246"/>
      <c r="S62" s="246"/>
      <c r="T62" s="246"/>
      <c r="U62" s="246"/>
      <c r="V62" s="246"/>
      <c r="W62" s="246"/>
      <c r="X62" s="246"/>
      <c r="Y62" s="246"/>
      <c r="Z62" s="246"/>
      <c r="AA62" s="513"/>
      <c r="AB62" s="979">
        <v>1</v>
      </c>
      <c r="AC62" s="980"/>
      <c r="AD62" s="981"/>
      <c r="AE62" s="982">
        <v>5</v>
      </c>
      <c r="AF62" s="980"/>
      <c r="AG62" s="981"/>
      <c r="AH62" s="982">
        <v>1</v>
      </c>
      <c r="AI62" s="980"/>
      <c r="AJ62" s="997"/>
      <c r="AK62" s="487">
        <f>表58!BI62</f>
        <v>3676312</v>
      </c>
      <c r="AL62" s="488"/>
      <c r="AM62" s="488"/>
      <c r="AN62" s="488"/>
      <c r="AO62" s="488"/>
      <c r="AP62" s="488"/>
      <c r="AQ62" s="488"/>
      <c r="AR62" s="488"/>
      <c r="AS62" s="488"/>
      <c r="AT62" s="488"/>
      <c r="AU62" s="488"/>
      <c r="AV62" s="488"/>
      <c r="AW62" s="488"/>
      <c r="AX62" s="489"/>
      <c r="AY62" s="487">
        <f>表58!BA95</f>
        <v>19454</v>
      </c>
      <c r="AZ62" s="488"/>
      <c r="BA62" s="488"/>
      <c r="BB62" s="488"/>
      <c r="BC62" s="488"/>
      <c r="BD62" s="488"/>
      <c r="BE62" s="488"/>
      <c r="BF62" s="488"/>
      <c r="BG62" s="488"/>
      <c r="BH62" s="488"/>
      <c r="BI62" s="488"/>
      <c r="BJ62" s="488"/>
      <c r="BK62" s="488"/>
      <c r="BL62" s="489"/>
      <c r="BM62" s="487">
        <f>表58!BI95</f>
        <v>1227863</v>
      </c>
      <c r="BN62" s="488"/>
      <c r="BO62" s="488"/>
      <c r="BP62" s="488"/>
      <c r="BQ62" s="488"/>
      <c r="BR62" s="488"/>
      <c r="BS62" s="488"/>
      <c r="BT62" s="488"/>
      <c r="BU62" s="488"/>
      <c r="BV62" s="488"/>
      <c r="BW62" s="488"/>
      <c r="BX62" s="488"/>
      <c r="BY62" s="488"/>
      <c r="BZ62" s="489"/>
      <c r="CA62" s="487">
        <f>表58!BT95</f>
        <v>82879</v>
      </c>
      <c r="CB62" s="488"/>
      <c r="CC62" s="488"/>
      <c r="CD62" s="488"/>
      <c r="CE62" s="488"/>
      <c r="CF62" s="488"/>
      <c r="CG62" s="488"/>
      <c r="CH62" s="488"/>
      <c r="CI62" s="488"/>
      <c r="CJ62" s="488"/>
      <c r="CK62" s="488"/>
      <c r="CL62" s="488"/>
      <c r="CM62" s="488"/>
      <c r="CN62" s="489"/>
      <c r="CO62" s="487">
        <f>表58!CE95</f>
        <v>13241</v>
      </c>
      <c r="CP62" s="488"/>
      <c r="CQ62" s="488"/>
      <c r="CR62" s="488"/>
      <c r="CS62" s="488"/>
      <c r="CT62" s="488"/>
      <c r="CU62" s="488"/>
      <c r="CV62" s="488"/>
      <c r="CW62" s="488"/>
      <c r="CX62" s="488"/>
      <c r="CY62" s="488"/>
      <c r="CZ62" s="488"/>
      <c r="DA62" s="488"/>
      <c r="DB62" s="488"/>
      <c r="DC62" s="1016">
        <f>表58!CP95</f>
        <v>41623</v>
      </c>
      <c r="DD62" s="960"/>
      <c r="DE62" s="960"/>
      <c r="DF62" s="960"/>
      <c r="DG62" s="960"/>
      <c r="DH62" s="960"/>
      <c r="DI62" s="960"/>
      <c r="DJ62" s="960"/>
      <c r="DK62" s="960"/>
      <c r="DL62" s="960"/>
      <c r="DM62" s="960"/>
      <c r="DN62" s="960"/>
      <c r="DO62" s="960"/>
      <c r="DP62" s="960"/>
      <c r="DQ62" s="487">
        <f>SUM(表05!CV29,表06!CV29,表07!CV29,表09!CV29,表11!DQ62)</f>
        <v>105296750</v>
      </c>
      <c r="DR62" s="488"/>
      <c r="DS62" s="488"/>
      <c r="DT62" s="488"/>
      <c r="DU62" s="488"/>
      <c r="DV62" s="488"/>
      <c r="DW62" s="488"/>
      <c r="DX62" s="488"/>
      <c r="DY62" s="488"/>
      <c r="DZ62" s="488"/>
      <c r="EA62" s="488"/>
      <c r="EB62" s="488"/>
      <c r="EC62" s="488"/>
      <c r="ED62" s="577"/>
    </row>
    <row r="63" spans="1:134" ht="21.75" customHeight="1">
      <c r="A63" s="548"/>
      <c r="B63" s="1549"/>
      <c r="C63" s="1549"/>
      <c r="D63" s="551"/>
      <c r="E63" s="1549"/>
      <c r="F63" s="1539"/>
      <c r="G63" s="505" t="s">
        <v>317</v>
      </c>
      <c r="H63" s="506"/>
      <c r="I63" s="506"/>
      <c r="J63" s="506"/>
      <c r="K63" s="506"/>
      <c r="L63" s="506"/>
      <c r="M63" s="506"/>
      <c r="N63" s="506"/>
      <c r="O63" s="506"/>
      <c r="P63" s="506"/>
      <c r="Q63" s="506"/>
      <c r="R63" s="506"/>
      <c r="S63" s="506"/>
      <c r="T63" s="506"/>
      <c r="U63" s="506"/>
      <c r="V63" s="506"/>
      <c r="W63" s="506"/>
      <c r="X63" s="506"/>
      <c r="Y63" s="506"/>
      <c r="Z63" s="506"/>
      <c r="AA63" s="507"/>
      <c r="AB63" s="983">
        <v>1</v>
      </c>
      <c r="AC63" s="973"/>
      <c r="AD63" s="974"/>
      <c r="AE63" s="972">
        <v>6</v>
      </c>
      <c r="AF63" s="973"/>
      <c r="AG63" s="974"/>
      <c r="AH63" s="972">
        <v>1</v>
      </c>
      <c r="AI63" s="973"/>
      <c r="AJ63" s="993"/>
      <c r="AK63" s="481">
        <f>表58!BI63</f>
        <v>129112</v>
      </c>
      <c r="AL63" s="482"/>
      <c r="AM63" s="482"/>
      <c r="AN63" s="482"/>
      <c r="AO63" s="482"/>
      <c r="AP63" s="482"/>
      <c r="AQ63" s="482"/>
      <c r="AR63" s="482"/>
      <c r="AS63" s="482"/>
      <c r="AT63" s="482"/>
      <c r="AU63" s="482"/>
      <c r="AV63" s="482"/>
      <c r="AW63" s="482"/>
      <c r="AX63" s="483"/>
      <c r="AY63" s="481">
        <f>表58!BA96</f>
        <v>7546</v>
      </c>
      <c r="AZ63" s="482"/>
      <c r="BA63" s="482"/>
      <c r="BB63" s="482"/>
      <c r="BC63" s="482"/>
      <c r="BD63" s="482"/>
      <c r="BE63" s="482"/>
      <c r="BF63" s="482"/>
      <c r="BG63" s="482"/>
      <c r="BH63" s="482"/>
      <c r="BI63" s="482"/>
      <c r="BJ63" s="482"/>
      <c r="BK63" s="482"/>
      <c r="BL63" s="483"/>
      <c r="BM63" s="481">
        <f>表58!BI96</f>
        <v>0</v>
      </c>
      <c r="BN63" s="482"/>
      <c r="BO63" s="482"/>
      <c r="BP63" s="482"/>
      <c r="BQ63" s="482"/>
      <c r="BR63" s="482"/>
      <c r="BS63" s="482"/>
      <c r="BT63" s="482"/>
      <c r="BU63" s="482"/>
      <c r="BV63" s="482"/>
      <c r="BW63" s="482"/>
      <c r="BX63" s="482"/>
      <c r="BY63" s="482"/>
      <c r="BZ63" s="483"/>
      <c r="CA63" s="481">
        <f>表58!BT96</f>
        <v>11280</v>
      </c>
      <c r="CB63" s="482"/>
      <c r="CC63" s="482"/>
      <c r="CD63" s="482"/>
      <c r="CE63" s="482"/>
      <c r="CF63" s="482"/>
      <c r="CG63" s="482"/>
      <c r="CH63" s="482"/>
      <c r="CI63" s="482"/>
      <c r="CJ63" s="482"/>
      <c r="CK63" s="482"/>
      <c r="CL63" s="482"/>
      <c r="CM63" s="482"/>
      <c r="CN63" s="483"/>
      <c r="CO63" s="481">
        <f>表58!CE96</f>
        <v>3038</v>
      </c>
      <c r="CP63" s="482"/>
      <c r="CQ63" s="482"/>
      <c r="CR63" s="482"/>
      <c r="CS63" s="482"/>
      <c r="CT63" s="482"/>
      <c r="CU63" s="482"/>
      <c r="CV63" s="482"/>
      <c r="CW63" s="482"/>
      <c r="CX63" s="482"/>
      <c r="CY63" s="482"/>
      <c r="CZ63" s="482"/>
      <c r="DA63" s="482"/>
      <c r="DB63" s="482"/>
      <c r="DC63" s="583">
        <f>表58!CP96</f>
        <v>0</v>
      </c>
      <c r="DD63" s="586"/>
      <c r="DE63" s="586"/>
      <c r="DF63" s="586"/>
      <c r="DG63" s="586"/>
      <c r="DH63" s="586"/>
      <c r="DI63" s="586"/>
      <c r="DJ63" s="586"/>
      <c r="DK63" s="586"/>
      <c r="DL63" s="586"/>
      <c r="DM63" s="586"/>
      <c r="DN63" s="586"/>
      <c r="DO63" s="586"/>
      <c r="DP63" s="586"/>
      <c r="DQ63" s="481">
        <f>SUM(表05!CV30,表06!CV30,表07!CV30,表09!CV30,表11!DQ63)</f>
        <v>1359294</v>
      </c>
      <c r="DR63" s="482"/>
      <c r="DS63" s="482"/>
      <c r="DT63" s="482"/>
      <c r="DU63" s="482"/>
      <c r="DV63" s="482"/>
      <c r="DW63" s="482"/>
      <c r="DX63" s="482"/>
      <c r="DY63" s="482"/>
      <c r="DZ63" s="482"/>
      <c r="EA63" s="482"/>
      <c r="EB63" s="482"/>
      <c r="EC63" s="482"/>
      <c r="ED63" s="545"/>
    </row>
    <row r="64" spans="1:134" ht="15" customHeight="1">
      <c r="A64" s="1537"/>
      <c r="B64" s="1549"/>
      <c r="C64" s="1549"/>
      <c r="D64" s="1538"/>
      <c r="E64" s="1538"/>
      <c r="F64" s="1539"/>
      <c r="G64" s="731" t="s">
        <v>333</v>
      </c>
      <c r="H64" s="732"/>
      <c r="I64" s="732"/>
      <c r="J64" s="732"/>
      <c r="K64" s="732"/>
      <c r="L64" s="732"/>
      <c r="M64" s="732"/>
      <c r="N64" s="732"/>
      <c r="O64" s="732"/>
      <c r="P64" s="732"/>
      <c r="Q64" s="732"/>
      <c r="R64" s="732"/>
      <c r="S64" s="732"/>
      <c r="T64" s="732"/>
      <c r="U64" s="732"/>
      <c r="V64" s="732"/>
      <c r="W64" s="732"/>
      <c r="X64" s="732"/>
      <c r="Y64" s="732"/>
      <c r="Z64" s="732"/>
      <c r="AA64" s="732"/>
      <c r="AB64" s="983">
        <v>1</v>
      </c>
      <c r="AC64" s="973"/>
      <c r="AD64" s="974"/>
      <c r="AE64" s="972">
        <v>7</v>
      </c>
      <c r="AF64" s="973"/>
      <c r="AG64" s="974"/>
      <c r="AH64" s="972">
        <v>1</v>
      </c>
      <c r="AI64" s="973"/>
      <c r="AJ64" s="993"/>
      <c r="AK64" s="481">
        <f>表58!BI64</f>
        <v>339877</v>
      </c>
      <c r="AL64" s="482"/>
      <c r="AM64" s="482"/>
      <c r="AN64" s="482"/>
      <c r="AO64" s="482"/>
      <c r="AP64" s="482"/>
      <c r="AQ64" s="482"/>
      <c r="AR64" s="482"/>
      <c r="AS64" s="482"/>
      <c r="AT64" s="482"/>
      <c r="AU64" s="482"/>
      <c r="AV64" s="482"/>
      <c r="AW64" s="482"/>
      <c r="AX64" s="483"/>
      <c r="AY64" s="481">
        <f>表58!BA97</f>
        <v>7961</v>
      </c>
      <c r="AZ64" s="482"/>
      <c r="BA64" s="482"/>
      <c r="BB64" s="482"/>
      <c r="BC64" s="482"/>
      <c r="BD64" s="482"/>
      <c r="BE64" s="482"/>
      <c r="BF64" s="482"/>
      <c r="BG64" s="482"/>
      <c r="BH64" s="482"/>
      <c r="BI64" s="482"/>
      <c r="BJ64" s="482"/>
      <c r="BK64" s="482"/>
      <c r="BL64" s="483"/>
      <c r="BM64" s="481">
        <f>表58!BI97</f>
        <v>3390261</v>
      </c>
      <c r="BN64" s="482"/>
      <c r="BO64" s="482"/>
      <c r="BP64" s="482"/>
      <c r="BQ64" s="482"/>
      <c r="BR64" s="482"/>
      <c r="BS64" s="482"/>
      <c r="BT64" s="482"/>
      <c r="BU64" s="482"/>
      <c r="BV64" s="482"/>
      <c r="BW64" s="482"/>
      <c r="BX64" s="482"/>
      <c r="BY64" s="482"/>
      <c r="BZ64" s="483"/>
      <c r="CA64" s="481">
        <f>表58!BT97</f>
        <v>26292</v>
      </c>
      <c r="CB64" s="482"/>
      <c r="CC64" s="482"/>
      <c r="CD64" s="482"/>
      <c r="CE64" s="482"/>
      <c r="CF64" s="482"/>
      <c r="CG64" s="482"/>
      <c r="CH64" s="482"/>
      <c r="CI64" s="482"/>
      <c r="CJ64" s="482"/>
      <c r="CK64" s="482"/>
      <c r="CL64" s="482"/>
      <c r="CM64" s="482"/>
      <c r="CN64" s="483"/>
      <c r="CO64" s="481">
        <f>表58!CE97</f>
        <v>18376</v>
      </c>
      <c r="CP64" s="482"/>
      <c r="CQ64" s="482"/>
      <c r="CR64" s="482"/>
      <c r="CS64" s="482"/>
      <c r="CT64" s="482"/>
      <c r="CU64" s="482"/>
      <c r="CV64" s="482"/>
      <c r="CW64" s="482"/>
      <c r="CX64" s="482"/>
      <c r="CY64" s="482"/>
      <c r="CZ64" s="482"/>
      <c r="DA64" s="482"/>
      <c r="DB64" s="482"/>
      <c r="DC64" s="481">
        <f>表58!CP97</f>
        <v>0</v>
      </c>
      <c r="DD64" s="482"/>
      <c r="DE64" s="482"/>
      <c r="DF64" s="482"/>
      <c r="DG64" s="482"/>
      <c r="DH64" s="482"/>
      <c r="DI64" s="482"/>
      <c r="DJ64" s="482"/>
      <c r="DK64" s="482"/>
      <c r="DL64" s="482"/>
      <c r="DM64" s="482"/>
      <c r="DN64" s="482"/>
      <c r="DO64" s="482"/>
      <c r="DP64" s="482"/>
      <c r="DQ64" s="481">
        <f>SUM(表05!CV31,表06!CV31,表07!CV31,表09!CV31,表11!DQ64)</f>
        <v>2482810</v>
      </c>
      <c r="DR64" s="482"/>
      <c r="DS64" s="482"/>
      <c r="DT64" s="482"/>
      <c r="DU64" s="482"/>
      <c r="DV64" s="482"/>
      <c r="DW64" s="482"/>
      <c r="DX64" s="482"/>
      <c r="DY64" s="482"/>
      <c r="DZ64" s="482"/>
      <c r="EA64" s="482"/>
      <c r="EB64" s="482"/>
      <c r="EC64" s="482"/>
      <c r="ED64" s="545"/>
    </row>
    <row r="65" spans="1:145" ht="15" customHeight="1" thickBot="1">
      <c r="A65" s="436"/>
      <c r="B65" s="1541"/>
      <c r="C65" s="1541"/>
      <c r="D65" s="553"/>
      <c r="E65" s="553"/>
      <c r="F65" s="560"/>
      <c r="G65" s="245" t="s">
        <v>378</v>
      </c>
      <c r="H65" s="246"/>
      <c r="I65" s="246"/>
      <c r="J65" s="246"/>
      <c r="K65" s="246"/>
      <c r="L65" s="246"/>
      <c r="M65" s="246"/>
      <c r="N65" s="246"/>
      <c r="O65" s="246"/>
      <c r="P65" s="246"/>
      <c r="Q65" s="246"/>
      <c r="R65" s="246"/>
      <c r="S65" s="246"/>
      <c r="T65" s="246"/>
      <c r="U65" s="246"/>
      <c r="V65" s="246"/>
      <c r="W65" s="246"/>
      <c r="X65" s="246"/>
      <c r="Y65" s="246"/>
      <c r="Z65" s="246"/>
      <c r="AA65" s="513"/>
      <c r="AB65" s="975">
        <v>1</v>
      </c>
      <c r="AC65" s="976"/>
      <c r="AD65" s="977"/>
      <c r="AE65" s="978">
        <v>8</v>
      </c>
      <c r="AF65" s="976"/>
      <c r="AG65" s="977"/>
      <c r="AH65" s="978">
        <v>1</v>
      </c>
      <c r="AI65" s="976"/>
      <c r="AJ65" s="994"/>
      <c r="AK65" s="484">
        <f>SUM(AK62:AX64)</f>
        <v>4145301</v>
      </c>
      <c r="AL65" s="485"/>
      <c r="AM65" s="485"/>
      <c r="AN65" s="485"/>
      <c r="AO65" s="485"/>
      <c r="AP65" s="485"/>
      <c r="AQ65" s="485"/>
      <c r="AR65" s="485"/>
      <c r="AS65" s="485"/>
      <c r="AT65" s="485"/>
      <c r="AU65" s="485"/>
      <c r="AV65" s="485"/>
      <c r="AW65" s="485"/>
      <c r="AX65" s="486"/>
      <c r="AY65" s="484">
        <f>SUM(AY62:BL64)</f>
        <v>34961</v>
      </c>
      <c r="AZ65" s="485"/>
      <c r="BA65" s="485"/>
      <c r="BB65" s="485"/>
      <c r="BC65" s="485"/>
      <c r="BD65" s="485"/>
      <c r="BE65" s="485"/>
      <c r="BF65" s="485"/>
      <c r="BG65" s="485"/>
      <c r="BH65" s="485"/>
      <c r="BI65" s="485"/>
      <c r="BJ65" s="485"/>
      <c r="BK65" s="485"/>
      <c r="BL65" s="486"/>
      <c r="BM65" s="484">
        <f>SUM(BM62:BZ64)</f>
        <v>4618124</v>
      </c>
      <c r="BN65" s="485"/>
      <c r="BO65" s="485"/>
      <c r="BP65" s="485"/>
      <c r="BQ65" s="485"/>
      <c r="BR65" s="485"/>
      <c r="BS65" s="485"/>
      <c r="BT65" s="485"/>
      <c r="BU65" s="485"/>
      <c r="BV65" s="485"/>
      <c r="BW65" s="485"/>
      <c r="BX65" s="485"/>
      <c r="BY65" s="485"/>
      <c r="BZ65" s="486"/>
      <c r="CA65" s="484">
        <f>SUM(CA62:CN64)</f>
        <v>120451</v>
      </c>
      <c r="CB65" s="485"/>
      <c r="CC65" s="485"/>
      <c r="CD65" s="485"/>
      <c r="CE65" s="485"/>
      <c r="CF65" s="485"/>
      <c r="CG65" s="485"/>
      <c r="CH65" s="485"/>
      <c r="CI65" s="485"/>
      <c r="CJ65" s="485"/>
      <c r="CK65" s="485"/>
      <c r="CL65" s="485"/>
      <c r="CM65" s="485"/>
      <c r="CN65" s="486"/>
      <c r="CO65" s="484">
        <f>SUM(CO62:DB64)</f>
        <v>34655</v>
      </c>
      <c r="CP65" s="485"/>
      <c r="CQ65" s="485"/>
      <c r="CR65" s="485"/>
      <c r="CS65" s="485"/>
      <c r="CT65" s="485"/>
      <c r="CU65" s="485"/>
      <c r="CV65" s="485"/>
      <c r="CW65" s="485"/>
      <c r="CX65" s="485"/>
      <c r="CY65" s="485"/>
      <c r="CZ65" s="485"/>
      <c r="DA65" s="485"/>
      <c r="DB65" s="486"/>
      <c r="DC65" s="484">
        <f>SUM(DC62:DP64)</f>
        <v>41623</v>
      </c>
      <c r="DD65" s="485"/>
      <c r="DE65" s="485"/>
      <c r="DF65" s="485"/>
      <c r="DG65" s="485"/>
      <c r="DH65" s="485"/>
      <c r="DI65" s="485"/>
      <c r="DJ65" s="485"/>
      <c r="DK65" s="485"/>
      <c r="DL65" s="485"/>
      <c r="DM65" s="485"/>
      <c r="DN65" s="485"/>
      <c r="DO65" s="485"/>
      <c r="DP65" s="486"/>
      <c r="DQ65" s="484">
        <f>SUM(表05!CV32,表06!CV32,表07!CV32,表09!CV32,表11!DQ65)</f>
        <v>109138854</v>
      </c>
      <c r="DR65" s="485"/>
      <c r="DS65" s="485"/>
      <c r="DT65" s="485"/>
      <c r="DU65" s="485"/>
      <c r="DV65" s="485"/>
      <c r="DW65" s="485"/>
      <c r="DX65" s="485"/>
      <c r="DY65" s="485"/>
      <c r="DZ65" s="485"/>
      <c r="EA65" s="485"/>
      <c r="EB65" s="485"/>
      <c r="EC65" s="485"/>
      <c r="ED65" s="574"/>
    </row>
    <row r="66" spans="1:145" ht="12.75" customHeight="1">
      <c r="A66" s="35"/>
      <c r="B66" s="1544"/>
      <c r="C66" s="1544"/>
      <c r="D66" s="36"/>
      <c r="E66" s="1544"/>
      <c r="F66" s="1544"/>
      <c r="G66" s="138"/>
      <c r="H66" s="138"/>
      <c r="I66" s="138"/>
      <c r="J66" s="138"/>
      <c r="K66" s="138"/>
      <c r="L66" s="138"/>
      <c r="M66" s="138"/>
      <c r="N66" s="138"/>
      <c r="O66" s="138"/>
      <c r="P66" s="138"/>
      <c r="Q66" s="138"/>
      <c r="R66" s="138"/>
      <c r="S66" s="138"/>
      <c r="T66" s="138"/>
      <c r="U66" s="138"/>
      <c r="V66" s="138"/>
      <c r="W66" s="138"/>
      <c r="X66" s="138"/>
      <c r="Y66" s="138"/>
      <c r="Z66" s="138"/>
      <c r="AA66" s="138"/>
      <c r="AB66" s="55"/>
      <c r="AC66" s="55"/>
      <c r="AD66" s="55"/>
      <c r="AE66" s="55"/>
      <c r="AF66" s="56"/>
      <c r="AG66" s="56"/>
      <c r="AH66" s="56"/>
      <c r="AI66" s="56"/>
      <c r="AJ66" s="56"/>
      <c r="AK66" s="143"/>
      <c r="AL66" s="144"/>
      <c r="AM66" s="144"/>
      <c r="AN66" s="144"/>
      <c r="AO66" s="144"/>
      <c r="AP66" s="144"/>
      <c r="AQ66" s="144"/>
      <c r="AR66" s="144"/>
      <c r="AS66" s="144"/>
      <c r="AT66" s="144"/>
      <c r="AU66" s="144"/>
      <c r="AV66" s="144"/>
      <c r="AW66" s="144"/>
      <c r="AX66" s="144"/>
      <c r="AY66" s="144"/>
      <c r="AZ66" s="143"/>
      <c r="BA66" s="144"/>
      <c r="BB66" s="144"/>
      <c r="BC66" s="144"/>
      <c r="BD66" s="144"/>
      <c r="BE66" s="144"/>
      <c r="BF66" s="144"/>
      <c r="BG66" s="144"/>
      <c r="BH66" s="144"/>
      <c r="BI66" s="144"/>
      <c r="BJ66" s="144"/>
      <c r="BK66" s="144"/>
      <c r="BL66" s="144"/>
      <c r="BM66" s="144"/>
      <c r="BN66" s="144"/>
      <c r="BO66" s="143"/>
      <c r="BP66" s="144"/>
      <c r="BQ66" s="144"/>
      <c r="BR66" s="144"/>
      <c r="BS66" s="144"/>
      <c r="BT66" s="144"/>
      <c r="BU66" s="144"/>
      <c r="BV66" s="144"/>
      <c r="BW66" s="144"/>
      <c r="BX66" s="144"/>
      <c r="BY66" s="144"/>
      <c r="BZ66" s="144"/>
      <c r="CA66" s="144"/>
      <c r="CB66" s="144"/>
      <c r="CC66" s="144"/>
      <c r="CD66" s="143"/>
      <c r="CE66" s="144"/>
      <c r="CF66" s="144"/>
      <c r="CG66" s="144"/>
      <c r="CH66" s="144"/>
      <c r="CI66" s="144"/>
      <c r="CJ66" s="144"/>
      <c r="CK66" s="144"/>
      <c r="CL66" s="144"/>
      <c r="CM66" s="144"/>
      <c r="CN66" s="144"/>
      <c r="CO66" s="144"/>
      <c r="CP66" s="144"/>
      <c r="CQ66" s="144"/>
      <c r="CR66" s="144"/>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7"/>
      <c r="DX66" s="17"/>
      <c r="DY66" s="17"/>
      <c r="DZ66" s="17"/>
      <c r="EA66" s="17"/>
      <c r="EB66" s="17"/>
      <c r="EC66" s="17"/>
      <c r="ED66" s="17"/>
      <c r="EE66" s="17"/>
      <c r="EF66" s="17"/>
    </row>
    <row r="67" spans="1:145" ht="12.75" customHeight="1">
      <c r="A67" s="985"/>
      <c r="B67" s="985"/>
      <c r="C67" s="985"/>
      <c r="D67" s="985"/>
      <c r="E67" s="985"/>
      <c r="F67" s="985"/>
      <c r="G67" s="986"/>
      <c r="H67" s="995" t="s">
        <v>62</v>
      </c>
      <c r="I67" s="266"/>
      <c r="J67" s="266"/>
      <c r="K67" s="266"/>
      <c r="L67" s="266"/>
      <c r="M67" s="266"/>
      <c r="N67" s="266"/>
      <c r="O67" s="266"/>
      <c r="P67" s="266"/>
      <c r="Q67" s="266"/>
      <c r="R67" s="266"/>
      <c r="S67" s="266"/>
      <c r="T67" s="266"/>
      <c r="U67" s="266"/>
      <c r="V67" s="266"/>
      <c r="W67" s="266"/>
      <c r="X67" s="266"/>
      <c r="Y67" s="267"/>
      <c r="Z67" s="996" t="s">
        <v>517</v>
      </c>
      <c r="AA67" s="266"/>
      <c r="AB67" s="266"/>
      <c r="AC67" s="266"/>
      <c r="AD67" s="266"/>
      <c r="AE67" s="267"/>
      <c r="AF67" s="739" t="str">
        <f>"第12表　課税標準額段階別"&amp; LEFT(表00!AA1,6) &amp; "分所得割額等に関する調 
　　　　　　　　　　　　　　　　　　【合　計】（つづき）
総　括　表"</f>
        <v>第12表　課税標準額段階別平成29年度分所得割額等に関する調 
　　　　　　　　　　　　　　　　　　【合　計】（つづき）
総　括　表</v>
      </c>
      <c r="AG67" s="739"/>
      <c r="AH67" s="739"/>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c r="BE67" s="739"/>
      <c r="BF67" s="739"/>
      <c r="BG67" s="739"/>
      <c r="BH67" s="739"/>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c r="CF67" s="739"/>
      <c r="CG67" s="739"/>
      <c r="CH67" s="739"/>
      <c r="CI67" s="739"/>
      <c r="CJ67" s="739"/>
      <c r="CK67" s="739"/>
      <c r="CL67" s="739"/>
      <c r="CM67" s="739"/>
      <c r="CN67" s="739"/>
      <c r="CO67" s="739"/>
      <c r="CP67" s="739"/>
      <c r="CQ67" s="739"/>
      <c r="CR67" s="739"/>
      <c r="CS67" s="739"/>
      <c r="CT67" s="739"/>
      <c r="CU67" s="739"/>
      <c r="CV67" s="739"/>
      <c r="CW67" s="739"/>
      <c r="CX67" s="739"/>
      <c r="CY67" s="970" t="s">
        <v>608</v>
      </c>
      <c r="CZ67" s="970"/>
      <c r="DA67" s="970"/>
      <c r="DB67" s="970"/>
      <c r="DC67" s="970"/>
      <c r="DD67" s="970"/>
      <c r="DE67" s="970"/>
      <c r="DF67" s="970"/>
      <c r="DG67" s="970"/>
      <c r="DH67" s="970"/>
      <c r="DI67" s="970"/>
      <c r="DJ67" s="970"/>
      <c r="DK67" s="290" t="str">
        <f>IF(DK1="","",DK1)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45" ht="12.75" customHeight="1" thickBot="1">
      <c r="A68" s="985"/>
      <c r="B68" s="985"/>
      <c r="C68" s="985"/>
      <c r="D68" s="985"/>
      <c r="E68" s="985"/>
      <c r="F68" s="985"/>
      <c r="G68" s="986"/>
      <c r="H68" s="268"/>
      <c r="I68" s="269"/>
      <c r="J68" s="269"/>
      <c r="K68" s="269"/>
      <c r="L68" s="269"/>
      <c r="M68" s="269"/>
      <c r="N68" s="269"/>
      <c r="O68" s="269"/>
      <c r="P68" s="269"/>
      <c r="Q68" s="269"/>
      <c r="R68" s="269"/>
      <c r="S68" s="269"/>
      <c r="T68" s="269"/>
      <c r="U68" s="269"/>
      <c r="V68" s="269"/>
      <c r="W68" s="269"/>
      <c r="X68" s="269"/>
      <c r="Y68" s="270"/>
      <c r="Z68" s="268"/>
      <c r="AA68" s="269"/>
      <c r="AB68" s="269"/>
      <c r="AC68" s="269"/>
      <c r="AD68" s="269"/>
      <c r="AE68" s="270"/>
      <c r="AF68" s="739"/>
      <c r="AG68" s="739"/>
      <c r="AH68" s="739"/>
      <c r="AI68" s="739"/>
      <c r="AJ68" s="739"/>
      <c r="AK68" s="739"/>
      <c r="AL68" s="739"/>
      <c r="AM68" s="739"/>
      <c r="AN68" s="739"/>
      <c r="AO68" s="739"/>
      <c r="AP68" s="739"/>
      <c r="AQ68" s="739"/>
      <c r="AR68" s="739"/>
      <c r="AS68" s="739"/>
      <c r="AT68" s="739"/>
      <c r="AU68" s="739"/>
      <c r="AV68" s="739"/>
      <c r="AW68" s="739"/>
      <c r="AX68" s="739"/>
      <c r="AY68" s="739"/>
      <c r="AZ68" s="739"/>
      <c r="BA68" s="739"/>
      <c r="BB68" s="739"/>
      <c r="BC68" s="739"/>
      <c r="BD68" s="739"/>
      <c r="BE68" s="739"/>
      <c r="BF68" s="739"/>
      <c r="BG68" s="739"/>
      <c r="BH68" s="739"/>
      <c r="BI68" s="739"/>
      <c r="BJ68" s="739"/>
      <c r="BK68" s="739"/>
      <c r="BL68" s="739"/>
      <c r="BM68" s="739"/>
      <c r="BN68" s="739"/>
      <c r="BO68" s="739"/>
      <c r="BP68" s="739"/>
      <c r="BQ68" s="739"/>
      <c r="BR68" s="739"/>
      <c r="BS68" s="739"/>
      <c r="BT68" s="739"/>
      <c r="BU68" s="739"/>
      <c r="BV68" s="739"/>
      <c r="BW68" s="739"/>
      <c r="BX68" s="739"/>
      <c r="BY68" s="739"/>
      <c r="BZ68" s="739"/>
      <c r="CA68" s="739"/>
      <c r="CB68" s="739"/>
      <c r="CC68" s="739"/>
      <c r="CD68" s="739"/>
      <c r="CE68" s="739"/>
      <c r="CF68" s="739"/>
      <c r="CG68" s="739"/>
      <c r="CH68" s="739"/>
      <c r="CI68" s="739"/>
      <c r="CJ68" s="739"/>
      <c r="CK68" s="739"/>
      <c r="CL68" s="739"/>
      <c r="CM68" s="739"/>
      <c r="CN68" s="739"/>
      <c r="CO68" s="739"/>
      <c r="CP68" s="739"/>
      <c r="CQ68" s="739"/>
      <c r="CR68" s="739"/>
      <c r="CS68" s="739"/>
      <c r="CT68" s="739"/>
      <c r="CU68" s="739"/>
      <c r="CV68" s="739"/>
      <c r="CW68" s="739"/>
      <c r="CX68" s="739"/>
      <c r="CY68" s="971"/>
      <c r="CZ68" s="971"/>
      <c r="DA68" s="971"/>
      <c r="DB68" s="971"/>
      <c r="DC68" s="971"/>
      <c r="DD68" s="971"/>
      <c r="DE68" s="971"/>
      <c r="DF68" s="971"/>
      <c r="DG68" s="971"/>
      <c r="DH68" s="971"/>
      <c r="DI68" s="971"/>
      <c r="DJ68" s="971"/>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45" ht="25.5" customHeight="1" thickBot="1">
      <c r="A69" s="988"/>
      <c r="B69" s="989"/>
      <c r="C69" s="989"/>
      <c r="D69" s="989"/>
      <c r="E69" s="989"/>
      <c r="F69" s="989"/>
      <c r="G69" s="990"/>
      <c r="H69" s="987">
        <f>IF(H3="","",H3)</f>
        <v>4</v>
      </c>
      <c r="I69" s="991"/>
      <c r="J69" s="992"/>
      <c r="K69" s="987">
        <f>IF(K3="","",K3)</f>
        <v>2</v>
      </c>
      <c r="L69" s="991"/>
      <c r="M69" s="992"/>
      <c r="N69" s="987">
        <f>IF(N3="","",N3)</f>
        <v>2</v>
      </c>
      <c r="O69" s="991"/>
      <c r="P69" s="992"/>
      <c r="Q69" s="987">
        <f>IF(Q3="","",Q3)</f>
        <v>0</v>
      </c>
      <c r="R69" s="991"/>
      <c r="S69" s="992"/>
      <c r="T69" s="987">
        <f>IF(T3="","",T3)</f>
        <v>2</v>
      </c>
      <c r="U69" s="991"/>
      <c r="V69" s="992"/>
      <c r="W69" s="987">
        <f>IF(W3="","",W3)</f>
        <v>9</v>
      </c>
      <c r="X69" s="991"/>
      <c r="Y69" s="992"/>
      <c r="Z69" s="984">
        <v>1</v>
      </c>
      <c r="AA69" s="276"/>
      <c r="AB69" s="277"/>
      <c r="AC69" s="987">
        <v>2</v>
      </c>
      <c r="AD69" s="279"/>
      <c r="AE69" s="280"/>
      <c r="AF69" s="739"/>
      <c r="AG69" s="739"/>
      <c r="AH69" s="739"/>
      <c r="AI69" s="739"/>
      <c r="AJ69" s="739"/>
      <c r="AK69" s="739"/>
      <c r="AL69" s="739"/>
      <c r="AM69" s="739"/>
      <c r="AN69" s="739"/>
      <c r="AO69" s="739"/>
      <c r="AP69" s="739"/>
      <c r="AQ69" s="739"/>
      <c r="AR69" s="739"/>
      <c r="AS69" s="739"/>
      <c r="AT69" s="739"/>
      <c r="AU69" s="739"/>
      <c r="AV69" s="739"/>
      <c r="AW69" s="739"/>
      <c r="AX69" s="739"/>
      <c r="AY69" s="739"/>
      <c r="AZ69" s="739"/>
      <c r="BA69" s="739"/>
      <c r="BB69" s="739"/>
      <c r="BC69" s="739"/>
      <c r="BD69" s="739"/>
      <c r="BE69" s="739"/>
      <c r="BF69" s="739"/>
      <c r="BG69" s="739"/>
      <c r="BH69" s="739"/>
      <c r="BI69" s="739"/>
      <c r="BJ69" s="739"/>
      <c r="BK69" s="739"/>
      <c r="BL69" s="739"/>
      <c r="BM69" s="739"/>
      <c r="BN69" s="739"/>
      <c r="BO69" s="739"/>
      <c r="BP69" s="739"/>
      <c r="BQ69" s="739"/>
      <c r="BR69" s="739"/>
      <c r="BS69" s="739"/>
      <c r="BT69" s="739"/>
      <c r="BU69" s="739"/>
      <c r="BV69" s="739"/>
      <c r="BW69" s="739"/>
      <c r="BX69" s="739"/>
      <c r="BY69" s="739"/>
      <c r="BZ69" s="739"/>
      <c r="CA69" s="739"/>
      <c r="CB69" s="739"/>
      <c r="CC69" s="739"/>
      <c r="CD69" s="739"/>
      <c r="CE69" s="739"/>
      <c r="CF69" s="739"/>
      <c r="CG69" s="739"/>
      <c r="CH69" s="739"/>
      <c r="CI69" s="739"/>
      <c r="CJ69" s="739"/>
      <c r="CK69" s="739"/>
      <c r="CL69" s="739"/>
      <c r="CM69" s="739"/>
      <c r="CN69" s="739"/>
      <c r="CO69" s="739"/>
      <c r="CP69" s="739"/>
      <c r="CQ69" s="739"/>
      <c r="CR69" s="739"/>
      <c r="CS69" s="739"/>
      <c r="CT69" s="739"/>
      <c r="CU69" s="739"/>
      <c r="CV69" s="739"/>
      <c r="CW69" s="739"/>
      <c r="CX69" s="739"/>
      <c r="CY69" s="971" t="s">
        <v>515</v>
      </c>
      <c r="CZ69" s="971"/>
      <c r="DA69" s="971"/>
      <c r="DB69" s="971"/>
      <c r="DC69" s="971"/>
      <c r="DD69" s="971"/>
      <c r="DE69" s="971"/>
      <c r="DF69" s="971"/>
      <c r="DG69" s="971"/>
      <c r="DH69" s="971"/>
      <c r="DI69" s="971"/>
      <c r="DJ69" s="971"/>
      <c r="DK69" s="289" t="str">
        <f>IF(DK3="","",DK3)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45" ht="13.5" customHeight="1">
      <c r="M70" s="16"/>
      <c r="R70" s="16"/>
      <c r="AF70" s="739"/>
      <c r="AG70" s="739"/>
      <c r="AH70" s="739"/>
      <c r="AI70" s="739"/>
      <c r="AJ70" s="739"/>
      <c r="AK70" s="739"/>
      <c r="AL70" s="739"/>
      <c r="AM70" s="739"/>
      <c r="AN70" s="739"/>
      <c r="AO70" s="739"/>
      <c r="AP70" s="739"/>
      <c r="AQ70" s="739"/>
      <c r="AR70" s="739"/>
      <c r="AS70" s="739"/>
      <c r="AT70" s="739"/>
      <c r="AU70" s="739"/>
      <c r="AV70" s="739"/>
      <c r="AW70" s="739"/>
      <c r="AX70" s="739"/>
      <c r="AY70" s="739"/>
      <c r="AZ70" s="739"/>
      <c r="BA70" s="739"/>
      <c r="BB70" s="739"/>
      <c r="BC70" s="739"/>
      <c r="BD70" s="739"/>
      <c r="BE70" s="739"/>
      <c r="BF70" s="739"/>
      <c r="BG70" s="739"/>
      <c r="BH70" s="739"/>
      <c r="BI70" s="739"/>
      <c r="BJ70" s="739"/>
      <c r="BK70" s="739"/>
      <c r="BL70" s="739"/>
      <c r="BM70" s="739"/>
      <c r="BN70" s="739"/>
      <c r="BO70" s="739"/>
      <c r="BP70" s="739"/>
      <c r="BQ70" s="739"/>
      <c r="BR70" s="739"/>
      <c r="BS70" s="739"/>
      <c r="BT70" s="739"/>
      <c r="BU70" s="739"/>
      <c r="BV70" s="739"/>
      <c r="BW70" s="739"/>
      <c r="BX70" s="739"/>
      <c r="BY70" s="739"/>
      <c r="BZ70" s="739"/>
      <c r="CA70" s="739"/>
      <c r="CB70" s="739"/>
      <c r="CC70" s="739"/>
      <c r="CD70" s="739"/>
      <c r="CE70" s="739"/>
      <c r="CF70" s="739"/>
      <c r="CG70" s="739"/>
      <c r="CH70" s="739"/>
      <c r="CI70" s="739"/>
      <c r="CJ70" s="739"/>
      <c r="CK70" s="739"/>
      <c r="CL70" s="739"/>
      <c r="CM70" s="739"/>
      <c r="CN70" s="739"/>
      <c r="CO70" s="739"/>
      <c r="CP70" s="739"/>
      <c r="CQ70" s="739"/>
      <c r="CR70" s="739"/>
      <c r="CS70" s="739"/>
      <c r="CT70" s="739"/>
      <c r="CU70" s="739"/>
      <c r="CV70" s="739"/>
      <c r="CW70" s="739"/>
      <c r="CX70" s="739"/>
    </row>
    <row r="71" spans="1:145" ht="13.5" customHeight="1">
      <c r="M71" s="16"/>
      <c r="R71" s="16"/>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DA71" s="16"/>
      <c r="DF71" s="16"/>
    </row>
    <row r="72" spans="1:145" ht="15" customHeight="1">
      <c r="AK72" s="271" t="s">
        <v>581</v>
      </c>
      <c r="AL72" s="271"/>
      <c r="AM72" s="271"/>
      <c r="AN72" s="271"/>
      <c r="AO72" s="271"/>
      <c r="AP72" s="271"/>
      <c r="AQ72" s="271"/>
      <c r="AR72" s="271"/>
      <c r="AS72" s="271"/>
      <c r="AT72" s="271" t="s">
        <v>320</v>
      </c>
      <c r="AU72" s="271"/>
      <c r="AV72" s="271"/>
      <c r="AW72" s="271"/>
      <c r="AX72" s="271"/>
      <c r="AY72" s="271"/>
      <c r="AZ72" s="271"/>
      <c r="BA72" s="271"/>
      <c r="BB72" s="271"/>
      <c r="BC72" s="271" t="s">
        <v>321</v>
      </c>
      <c r="BD72" s="271"/>
      <c r="BE72" s="271"/>
      <c r="BF72" s="271"/>
      <c r="BG72" s="271"/>
      <c r="BH72" s="271"/>
      <c r="BI72" s="271"/>
      <c r="BJ72" s="271"/>
      <c r="BK72" s="271"/>
      <c r="BL72" s="271" t="s">
        <v>31</v>
      </c>
      <c r="BM72" s="271"/>
      <c r="BN72" s="271"/>
      <c r="BO72" s="271"/>
      <c r="BP72" s="271"/>
      <c r="BQ72" s="271"/>
      <c r="BR72" s="271"/>
      <c r="BS72" s="271"/>
      <c r="BT72" s="271"/>
      <c r="BU72" s="271" t="s">
        <v>522</v>
      </c>
      <c r="BV72" s="271"/>
      <c r="BW72" s="271"/>
      <c r="BX72" s="271"/>
      <c r="BY72" s="271"/>
      <c r="BZ72" s="271"/>
      <c r="CA72" s="271"/>
      <c r="CB72" s="271"/>
      <c r="CC72" s="271"/>
      <c r="CD72" s="271" t="s">
        <v>186</v>
      </c>
      <c r="CE72" s="271"/>
      <c r="CF72" s="271"/>
      <c r="CG72" s="271"/>
      <c r="CH72" s="271"/>
      <c r="CI72" s="271"/>
      <c r="CJ72" s="271"/>
      <c r="CK72" s="271"/>
      <c r="CL72" s="271"/>
      <c r="CM72" s="271" t="s">
        <v>187</v>
      </c>
      <c r="CN72" s="271"/>
      <c r="CO72" s="271"/>
      <c r="CP72" s="271"/>
      <c r="CQ72" s="271"/>
      <c r="CR72" s="271"/>
      <c r="CS72" s="271"/>
      <c r="CT72" s="271"/>
      <c r="CU72" s="271"/>
      <c r="CV72" s="271" t="s">
        <v>523</v>
      </c>
      <c r="CW72" s="271"/>
      <c r="CX72" s="271"/>
      <c r="CY72" s="271"/>
      <c r="CZ72" s="271"/>
      <c r="DA72" s="271"/>
      <c r="DB72" s="271"/>
      <c r="DC72" s="271"/>
      <c r="DD72" s="271"/>
      <c r="DE72" s="271" t="s">
        <v>660</v>
      </c>
      <c r="DF72" s="271"/>
      <c r="DG72" s="271"/>
      <c r="DH72" s="271"/>
      <c r="DI72" s="271"/>
      <c r="DJ72" s="271"/>
      <c r="DK72" s="271"/>
      <c r="DL72" s="271"/>
      <c r="DM72" s="271"/>
      <c r="DN72" s="271" t="s">
        <v>582</v>
      </c>
      <c r="DO72" s="271"/>
      <c r="DP72" s="271"/>
      <c r="DQ72" s="271"/>
      <c r="DR72" s="271"/>
      <c r="DS72" s="271"/>
      <c r="DT72" s="271"/>
      <c r="DU72" s="271"/>
      <c r="DV72" s="271"/>
      <c r="DW72" s="271" t="s">
        <v>936</v>
      </c>
      <c r="DX72" s="271"/>
      <c r="DY72" s="271"/>
      <c r="DZ72" s="271"/>
      <c r="EA72" s="271"/>
      <c r="EB72" s="271"/>
      <c r="EC72" s="271"/>
      <c r="ED72" s="271"/>
      <c r="EE72" s="271"/>
    </row>
    <row r="73" spans="1:145" ht="15" customHeight="1">
      <c r="A73" s="522" t="s">
        <v>745</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171</v>
      </c>
      <c r="AC73" s="201"/>
      <c r="AD73" s="201"/>
      <c r="AE73" s="201"/>
      <c r="AF73" s="201"/>
      <c r="AG73" s="201"/>
      <c r="AH73" s="201"/>
      <c r="AI73" s="201"/>
      <c r="AJ73" s="202"/>
      <c r="AK73" s="200" t="s">
        <v>935</v>
      </c>
      <c r="AL73" s="201"/>
      <c r="AM73" s="201"/>
      <c r="AN73" s="201"/>
      <c r="AO73" s="201"/>
      <c r="AP73" s="201"/>
      <c r="AQ73" s="201"/>
      <c r="AR73" s="201"/>
      <c r="AS73" s="202"/>
      <c r="AT73" s="200" t="s">
        <v>639</v>
      </c>
      <c r="AU73" s="201"/>
      <c r="AV73" s="201"/>
      <c r="AW73" s="201"/>
      <c r="AX73" s="201"/>
      <c r="AY73" s="201"/>
      <c r="AZ73" s="201"/>
      <c r="BA73" s="201"/>
      <c r="BB73" s="202"/>
      <c r="BC73" s="245" t="s">
        <v>161</v>
      </c>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c r="CF73" s="246"/>
      <c r="CG73" s="246"/>
      <c r="CH73" s="246"/>
      <c r="CI73" s="246"/>
      <c r="CJ73" s="246"/>
      <c r="CK73" s="246"/>
      <c r="CL73" s="246"/>
      <c r="CM73" s="246"/>
      <c r="CN73" s="246"/>
      <c r="CO73" s="246"/>
      <c r="CP73" s="246"/>
      <c r="CQ73" s="246"/>
      <c r="CR73" s="246"/>
      <c r="CS73" s="246"/>
      <c r="CT73" s="246"/>
      <c r="CU73" s="246"/>
      <c r="CV73" s="246"/>
      <c r="CW73" s="246"/>
      <c r="CX73" s="246"/>
      <c r="CY73" s="246"/>
      <c r="CZ73" s="246"/>
      <c r="DA73" s="246"/>
      <c r="DB73" s="246"/>
      <c r="DC73" s="246"/>
      <c r="DD73" s="247"/>
      <c r="DE73" s="200" t="s">
        <v>162</v>
      </c>
      <c r="DF73" s="201"/>
      <c r="DG73" s="201"/>
      <c r="DH73" s="201"/>
      <c r="DI73" s="201"/>
      <c r="DJ73" s="201"/>
      <c r="DK73" s="201"/>
      <c r="DL73" s="201"/>
      <c r="DM73" s="202"/>
      <c r="DN73" s="498" t="s">
        <v>322</v>
      </c>
      <c r="DO73" s="499"/>
      <c r="DP73" s="499"/>
      <c r="DQ73" s="499"/>
      <c r="DR73" s="499"/>
      <c r="DS73" s="499"/>
      <c r="DT73" s="499"/>
      <c r="DU73" s="499"/>
      <c r="DV73" s="500"/>
      <c r="DW73" s="498" t="s">
        <v>323</v>
      </c>
      <c r="DX73" s="499"/>
      <c r="DY73" s="499"/>
      <c r="DZ73" s="499"/>
      <c r="EA73" s="499"/>
      <c r="EB73" s="499"/>
      <c r="EC73" s="499"/>
      <c r="ED73" s="499"/>
      <c r="EE73" s="500"/>
    </row>
    <row r="74" spans="1:145" ht="9.7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219"/>
      <c r="AC74" s="220"/>
      <c r="AD74" s="220"/>
      <c r="AE74" s="220"/>
      <c r="AF74" s="220"/>
      <c r="AG74" s="220"/>
      <c r="AH74" s="220"/>
      <c r="AI74" s="220"/>
      <c r="AJ74" s="221"/>
      <c r="AK74" s="219"/>
      <c r="AL74" s="220"/>
      <c r="AM74" s="220"/>
      <c r="AN74" s="220"/>
      <c r="AO74" s="220"/>
      <c r="AP74" s="220"/>
      <c r="AQ74" s="220"/>
      <c r="AR74" s="220"/>
      <c r="AS74" s="221"/>
      <c r="AT74" s="219"/>
      <c r="AU74" s="220"/>
      <c r="AV74" s="220"/>
      <c r="AW74" s="220"/>
      <c r="AX74" s="220"/>
      <c r="AY74" s="220"/>
      <c r="AZ74" s="220"/>
      <c r="BA74" s="220"/>
      <c r="BB74" s="221"/>
      <c r="BC74" s="501" t="s">
        <v>324</v>
      </c>
      <c r="BD74" s="502"/>
      <c r="BE74" s="502"/>
      <c r="BF74" s="502"/>
      <c r="BG74" s="502"/>
      <c r="BH74" s="502"/>
      <c r="BI74" s="502"/>
      <c r="BJ74" s="502"/>
      <c r="BK74" s="503"/>
      <c r="BL74" s="501" t="s">
        <v>267</v>
      </c>
      <c r="BM74" s="502"/>
      <c r="BN74" s="502"/>
      <c r="BO74" s="502"/>
      <c r="BP74" s="502"/>
      <c r="BQ74" s="502"/>
      <c r="BR74" s="502"/>
      <c r="BS74" s="502"/>
      <c r="BT74" s="502"/>
      <c r="BU74" s="501" t="s">
        <v>326</v>
      </c>
      <c r="BV74" s="502"/>
      <c r="BW74" s="502"/>
      <c r="BX74" s="502"/>
      <c r="BY74" s="502"/>
      <c r="BZ74" s="502"/>
      <c r="CA74" s="502"/>
      <c r="CB74" s="502"/>
      <c r="CC74" s="502"/>
      <c r="CD74" s="501" t="s">
        <v>718</v>
      </c>
      <c r="CE74" s="502"/>
      <c r="CF74" s="502"/>
      <c r="CG74" s="502"/>
      <c r="CH74" s="502"/>
      <c r="CI74" s="502"/>
      <c r="CJ74" s="502"/>
      <c r="CK74" s="502"/>
      <c r="CL74" s="502"/>
      <c r="CM74" s="501" t="s">
        <v>221</v>
      </c>
      <c r="CN74" s="502"/>
      <c r="CO74" s="502"/>
      <c r="CP74" s="502"/>
      <c r="CQ74" s="502"/>
      <c r="CR74" s="502"/>
      <c r="CS74" s="502"/>
      <c r="CT74" s="502"/>
      <c r="CU74" s="502"/>
      <c r="CV74" s="501" t="s">
        <v>376</v>
      </c>
      <c r="CW74" s="502"/>
      <c r="CX74" s="502"/>
      <c r="CY74" s="502"/>
      <c r="CZ74" s="502"/>
      <c r="DA74" s="502"/>
      <c r="DB74" s="502"/>
      <c r="DC74" s="502"/>
      <c r="DD74" s="502"/>
      <c r="DE74" s="219"/>
      <c r="DF74" s="220"/>
      <c r="DG74" s="220"/>
      <c r="DH74" s="220"/>
      <c r="DI74" s="220"/>
      <c r="DJ74" s="220"/>
      <c r="DK74" s="220"/>
      <c r="DL74" s="220"/>
      <c r="DM74" s="221"/>
      <c r="DN74" s="501"/>
      <c r="DO74" s="502"/>
      <c r="DP74" s="502"/>
      <c r="DQ74" s="502"/>
      <c r="DR74" s="502"/>
      <c r="DS74" s="502"/>
      <c r="DT74" s="502"/>
      <c r="DU74" s="502"/>
      <c r="DV74" s="503"/>
      <c r="DW74" s="501"/>
      <c r="DX74" s="502"/>
      <c r="DY74" s="502"/>
      <c r="DZ74" s="502"/>
      <c r="EA74" s="502"/>
      <c r="EB74" s="502"/>
      <c r="EC74" s="502"/>
      <c r="ED74" s="502"/>
      <c r="EE74" s="503"/>
    </row>
    <row r="75" spans="1:145" ht="9.7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219"/>
      <c r="AC75" s="220"/>
      <c r="AD75" s="220"/>
      <c r="AE75" s="220"/>
      <c r="AF75" s="220"/>
      <c r="AG75" s="220"/>
      <c r="AH75" s="220"/>
      <c r="AI75" s="220"/>
      <c r="AJ75" s="221"/>
      <c r="AK75" s="219"/>
      <c r="AL75" s="220"/>
      <c r="AM75" s="220"/>
      <c r="AN75" s="220"/>
      <c r="AO75" s="220"/>
      <c r="AP75" s="220"/>
      <c r="AQ75" s="220"/>
      <c r="AR75" s="220"/>
      <c r="AS75" s="221"/>
      <c r="AT75" s="219"/>
      <c r="AU75" s="220"/>
      <c r="AV75" s="220"/>
      <c r="AW75" s="220"/>
      <c r="AX75" s="220"/>
      <c r="AY75" s="220"/>
      <c r="AZ75" s="220"/>
      <c r="BA75" s="220"/>
      <c r="BB75" s="221"/>
      <c r="BC75" s="501"/>
      <c r="BD75" s="502"/>
      <c r="BE75" s="502"/>
      <c r="BF75" s="502"/>
      <c r="BG75" s="502"/>
      <c r="BH75" s="502"/>
      <c r="BI75" s="502"/>
      <c r="BJ75" s="502"/>
      <c r="BK75" s="503"/>
      <c r="BL75" s="501"/>
      <c r="BM75" s="502"/>
      <c r="BN75" s="502"/>
      <c r="BO75" s="502"/>
      <c r="BP75" s="502"/>
      <c r="BQ75" s="502"/>
      <c r="BR75" s="502"/>
      <c r="BS75" s="502"/>
      <c r="BT75" s="502"/>
      <c r="BU75" s="501"/>
      <c r="BV75" s="502"/>
      <c r="BW75" s="502"/>
      <c r="BX75" s="502"/>
      <c r="BY75" s="502"/>
      <c r="BZ75" s="502"/>
      <c r="CA75" s="502"/>
      <c r="CB75" s="502"/>
      <c r="CC75" s="502"/>
      <c r="CD75" s="501"/>
      <c r="CE75" s="502"/>
      <c r="CF75" s="502"/>
      <c r="CG75" s="502"/>
      <c r="CH75" s="502"/>
      <c r="CI75" s="502"/>
      <c r="CJ75" s="502"/>
      <c r="CK75" s="502"/>
      <c r="CL75" s="502"/>
      <c r="CM75" s="501"/>
      <c r="CN75" s="502"/>
      <c r="CO75" s="502"/>
      <c r="CP75" s="502"/>
      <c r="CQ75" s="502"/>
      <c r="CR75" s="502"/>
      <c r="CS75" s="502"/>
      <c r="CT75" s="502"/>
      <c r="CU75" s="502"/>
      <c r="CV75" s="501"/>
      <c r="CW75" s="502"/>
      <c r="CX75" s="502"/>
      <c r="CY75" s="502"/>
      <c r="CZ75" s="502"/>
      <c r="DA75" s="502"/>
      <c r="DB75" s="502"/>
      <c r="DC75" s="502"/>
      <c r="DD75" s="502"/>
      <c r="DE75" s="219"/>
      <c r="DF75" s="220"/>
      <c r="DG75" s="220"/>
      <c r="DH75" s="220"/>
      <c r="DI75" s="220"/>
      <c r="DJ75" s="220"/>
      <c r="DK75" s="220"/>
      <c r="DL75" s="220"/>
      <c r="DM75" s="221"/>
      <c r="DN75" s="501"/>
      <c r="DO75" s="502"/>
      <c r="DP75" s="502"/>
      <c r="DQ75" s="502"/>
      <c r="DR75" s="502"/>
      <c r="DS75" s="502"/>
      <c r="DT75" s="502"/>
      <c r="DU75" s="502"/>
      <c r="DV75" s="503"/>
      <c r="DW75" s="501"/>
      <c r="DX75" s="502"/>
      <c r="DY75" s="502"/>
      <c r="DZ75" s="502"/>
      <c r="EA75" s="502"/>
      <c r="EB75" s="502"/>
      <c r="EC75" s="502"/>
      <c r="ED75" s="502"/>
      <c r="EE75" s="503"/>
    </row>
    <row r="76" spans="1:145" ht="9.7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219"/>
      <c r="AC76" s="220"/>
      <c r="AD76" s="220"/>
      <c r="AE76" s="220"/>
      <c r="AF76" s="220"/>
      <c r="AG76" s="220"/>
      <c r="AH76" s="220"/>
      <c r="AI76" s="220"/>
      <c r="AJ76" s="221"/>
      <c r="AK76" s="219"/>
      <c r="AL76" s="220"/>
      <c r="AM76" s="220"/>
      <c r="AN76" s="220"/>
      <c r="AO76" s="220"/>
      <c r="AP76" s="220"/>
      <c r="AQ76" s="220"/>
      <c r="AR76" s="220"/>
      <c r="AS76" s="221"/>
      <c r="AT76" s="219"/>
      <c r="AU76" s="220"/>
      <c r="AV76" s="220"/>
      <c r="AW76" s="220"/>
      <c r="AX76" s="220"/>
      <c r="AY76" s="220"/>
      <c r="AZ76" s="220"/>
      <c r="BA76" s="220"/>
      <c r="BB76" s="221"/>
      <c r="BC76" s="501"/>
      <c r="BD76" s="502"/>
      <c r="BE76" s="502"/>
      <c r="BF76" s="502"/>
      <c r="BG76" s="502"/>
      <c r="BH76" s="502"/>
      <c r="BI76" s="502"/>
      <c r="BJ76" s="502"/>
      <c r="BK76" s="503"/>
      <c r="BL76" s="501"/>
      <c r="BM76" s="502"/>
      <c r="BN76" s="502"/>
      <c r="BO76" s="502"/>
      <c r="BP76" s="502"/>
      <c r="BQ76" s="502"/>
      <c r="BR76" s="502"/>
      <c r="BS76" s="502"/>
      <c r="BT76" s="502"/>
      <c r="BU76" s="501"/>
      <c r="BV76" s="502"/>
      <c r="BW76" s="502"/>
      <c r="BX76" s="502"/>
      <c r="BY76" s="502"/>
      <c r="BZ76" s="502"/>
      <c r="CA76" s="502"/>
      <c r="CB76" s="502"/>
      <c r="CC76" s="502"/>
      <c r="CD76" s="501"/>
      <c r="CE76" s="502"/>
      <c r="CF76" s="502"/>
      <c r="CG76" s="502"/>
      <c r="CH76" s="502"/>
      <c r="CI76" s="502"/>
      <c r="CJ76" s="502"/>
      <c r="CK76" s="502"/>
      <c r="CL76" s="502"/>
      <c r="CM76" s="501"/>
      <c r="CN76" s="502"/>
      <c r="CO76" s="502"/>
      <c r="CP76" s="502"/>
      <c r="CQ76" s="502"/>
      <c r="CR76" s="502"/>
      <c r="CS76" s="502"/>
      <c r="CT76" s="502"/>
      <c r="CU76" s="502"/>
      <c r="CV76" s="501"/>
      <c r="CW76" s="502"/>
      <c r="CX76" s="502"/>
      <c r="CY76" s="502"/>
      <c r="CZ76" s="502"/>
      <c r="DA76" s="502"/>
      <c r="DB76" s="502"/>
      <c r="DC76" s="502"/>
      <c r="DD76" s="502"/>
      <c r="DE76" s="219"/>
      <c r="DF76" s="220"/>
      <c r="DG76" s="220"/>
      <c r="DH76" s="220"/>
      <c r="DI76" s="220"/>
      <c r="DJ76" s="220"/>
      <c r="DK76" s="220"/>
      <c r="DL76" s="220"/>
      <c r="DM76" s="221"/>
      <c r="DN76" s="501"/>
      <c r="DO76" s="502"/>
      <c r="DP76" s="502"/>
      <c r="DQ76" s="502"/>
      <c r="DR76" s="502"/>
      <c r="DS76" s="502"/>
      <c r="DT76" s="502"/>
      <c r="DU76" s="502"/>
      <c r="DV76" s="503"/>
      <c r="DW76" s="501"/>
      <c r="DX76" s="502"/>
      <c r="DY76" s="502"/>
      <c r="DZ76" s="502"/>
      <c r="EA76" s="502"/>
      <c r="EB76" s="502"/>
      <c r="EC76" s="502"/>
      <c r="ED76" s="502"/>
      <c r="EE76" s="503"/>
    </row>
    <row r="77" spans="1:145" ht="9.7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219"/>
      <c r="AC77" s="220"/>
      <c r="AD77" s="220"/>
      <c r="AE77" s="220"/>
      <c r="AF77" s="220"/>
      <c r="AG77" s="220"/>
      <c r="AH77" s="220"/>
      <c r="AI77" s="220"/>
      <c r="AJ77" s="221"/>
      <c r="AK77" s="219"/>
      <c r="AL77" s="220"/>
      <c r="AM77" s="220"/>
      <c r="AN77" s="220"/>
      <c r="AO77" s="220"/>
      <c r="AP77" s="220"/>
      <c r="AQ77" s="220"/>
      <c r="AR77" s="220"/>
      <c r="AS77" s="221"/>
      <c r="AT77" s="219"/>
      <c r="AU77" s="220"/>
      <c r="AV77" s="220"/>
      <c r="AW77" s="220"/>
      <c r="AX77" s="220"/>
      <c r="AY77" s="220"/>
      <c r="AZ77" s="220"/>
      <c r="BA77" s="220"/>
      <c r="BB77" s="221"/>
      <c r="BC77" s="501"/>
      <c r="BD77" s="502"/>
      <c r="BE77" s="502"/>
      <c r="BF77" s="502"/>
      <c r="BG77" s="502"/>
      <c r="BH77" s="502"/>
      <c r="BI77" s="502"/>
      <c r="BJ77" s="502"/>
      <c r="BK77" s="503"/>
      <c r="BL77" s="501"/>
      <c r="BM77" s="502"/>
      <c r="BN77" s="502"/>
      <c r="BO77" s="502"/>
      <c r="BP77" s="502"/>
      <c r="BQ77" s="502"/>
      <c r="BR77" s="502"/>
      <c r="BS77" s="502"/>
      <c r="BT77" s="502"/>
      <c r="BU77" s="501"/>
      <c r="BV77" s="502"/>
      <c r="BW77" s="502"/>
      <c r="BX77" s="502"/>
      <c r="BY77" s="502"/>
      <c r="BZ77" s="502"/>
      <c r="CA77" s="502"/>
      <c r="CB77" s="502"/>
      <c r="CC77" s="502"/>
      <c r="CD77" s="501"/>
      <c r="CE77" s="502"/>
      <c r="CF77" s="502"/>
      <c r="CG77" s="502"/>
      <c r="CH77" s="502"/>
      <c r="CI77" s="502"/>
      <c r="CJ77" s="502"/>
      <c r="CK77" s="502"/>
      <c r="CL77" s="502"/>
      <c r="CM77" s="501"/>
      <c r="CN77" s="502"/>
      <c r="CO77" s="502"/>
      <c r="CP77" s="502"/>
      <c r="CQ77" s="502"/>
      <c r="CR77" s="502"/>
      <c r="CS77" s="502"/>
      <c r="CT77" s="502"/>
      <c r="CU77" s="502"/>
      <c r="CV77" s="501"/>
      <c r="CW77" s="502"/>
      <c r="CX77" s="502"/>
      <c r="CY77" s="502"/>
      <c r="CZ77" s="502"/>
      <c r="DA77" s="502"/>
      <c r="DB77" s="502"/>
      <c r="DC77" s="502"/>
      <c r="DD77" s="502"/>
      <c r="DE77" s="219"/>
      <c r="DF77" s="220"/>
      <c r="DG77" s="220"/>
      <c r="DH77" s="220"/>
      <c r="DI77" s="220"/>
      <c r="DJ77" s="220"/>
      <c r="DK77" s="220"/>
      <c r="DL77" s="220"/>
      <c r="DM77" s="221"/>
      <c r="DN77" s="501"/>
      <c r="DO77" s="502"/>
      <c r="DP77" s="502"/>
      <c r="DQ77" s="502"/>
      <c r="DR77" s="502"/>
      <c r="DS77" s="502"/>
      <c r="DT77" s="502"/>
      <c r="DU77" s="502"/>
      <c r="DV77" s="503"/>
      <c r="DW77" s="501"/>
      <c r="DX77" s="502"/>
      <c r="DY77" s="502"/>
      <c r="DZ77" s="502"/>
      <c r="EA77" s="502"/>
      <c r="EB77" s="502"/>
      <c r="EC77" s="502"/>
      <c r="ED77" s="502"/>
      <c r="EE77" s="503"/>
    </row>
    <row r="78" spans="1:145" ht="9.7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131"/>
      <c r="AC78" s="132"/>
      <c r="AD78" s="132"/>
      <c r="AE78" s="132"/>
      <c r="AF78" s="132"/>
      <c r="AG78" s="132"/>
      <c r="AH78" s="132"/>
      <c r="AI78" s="132"/>
      <c r="AJ78" s="133"/>
      <c r="AK78" s="535" t="s">
        <v>175</v>
      </c>
      <c r="AL78" s="536"/>
      <c r="AM78" s="536"/>
      <c r="AN78" s="536"/>
      <c r="AO78" s="536"/>
      <c r="AP78" s="536"/>
      <c r="AQ78" s="536"/>
      <c r="AR78" s="536"/>
      <c r="AS78" s="537"/>
      <c r="AT78" s="535" t="s">
        <v>340</v>
      </c>
      <c r="AU78" s="536"/>
      <c r="AV78" s="536"/>
      <c r="AW78" s="536"/>
      <c r="AX78" s="536"/>
      <c r="AY78" s="536"/>
      <c r="AZ78" s="536"/>
      <c r="BA78" s="536"/>
      <c r="BB78" s="537"/>
      <c r="BC78" s="490" t="s">
        <v>332</v>
      </c>
      <c r="BD78" s="491"/>
      <c r="BE78" s="491"/>
      <c r="BF78" s="491"/>
      <c r="BG78" s="491"/>
      <c r="BH78" s="491"/>
      <c r="BI78" s="491"/>
      <c r="BJ78" s="491"/>
      <c r="BK78" s="491"/>
      <c r="BL78" s="490" t="s">
        <v>332</v>
      </c>
      <c r="BM78" s="491"/>
      <c r="BN78" s="491"/>
      <c r="BO78" s="491"/>
      <c r="BP78" s="491"/>
      <c r="BQ78" s="491"/>
      <c r="BR78" s="491"/>
      <c r="BS78" s="491"/>
      <c r="BT78" s="491"/>
      <c r="BU78" s="490" t="s">
        <v>332</v>
      </c>
      <c r="BV78" s="491"/>
      <c r="BW78" s="491"/>
      <c r="BX78" s="491"/>
      <c r="BY78" s="491"/>
      <c r="BZ78" s="491"/>
      <c r="CA78" s="491"/>
      <c r="CB78" s="491"/>
      <c r="CC78" s="491"/>
      <c r="CD78" s="490" t="s">
        <v>332</v>
      </c>
      <c r="CE78" s="491"/>
      <c r="CF78" s="491"/>
      <c r="CG78" s="491"/>
      <c r="CH78" s="491"/>
      <c r="CI78" s="491"/>
      <c r="CJ78" s="491"/>
      <c r="CK78" s="491"/>
      <c r="CL78" s="491"/>
      <c r="CM78" s="490" t="s">
        <v>332</v>
      </c>
      <c r="CN78" s="491"/>
      <c r="CO78" s="491"/>
      <c r="CP78" s="491"/>
      <c r="CQ78" s="491"/>
      <c r="CR78" s="491"/>
      <c r="CS78" s="491"/>
      <c r="CT78" s="491"/>
      <c r="CU78" s="491"/>
      <c r="CV78" s="490" t="s">
        <v>332</v>
      </c>
      <c r="CW78" s="491"/>
      <c r="CX78" s="491"/>
      <c r="CY78" s="491"/>
      <c r="CZ78" s="491"/>
      <c r="DA78" s="491"/>
      <c r="DB78" s="491"/>
      <c r="DC78" s="491"/>
      <c r="DD78" s="491"/>
      <c r="DE78" s="495" t="s">
        <v>332</v>
      </c>
      <c r="DF78" s="496"/>
      <c r="DG78" s="496"/>
      <c r="DH78" s="496"/>
      <c r="DI78" s="496"/>
      <c r="DJ78" s="496"/>
      <c r="DK78" s="496"/>
      <c r="DL78" s="496"/>
      <c r="DM78" s="497"/>
      <c r="DN78" s="495" t="s">
        <v>332</v>
      </c>
      <c r="DO78" s="496"/>
      <c r="DP78" s="496"/>
      <c r="DQ78" s="496"/>
      <c r="DR78" s="496"/>
      <c r="DS78" s="496"/>
      <c r="DT78" s="496"/>
      <c r="DU78" s="496"/>
      <c r="DV78" s="497"/>
      <c r="DW78" s="495" t="s">
        <v>332</v>
      </c>
      <c r="DX78" s="496"/>
      <c r="DY78" s="496"/>
      <c r="DZ78" s="496"/>
      <c r="EA78" s="496"/>
      <c r="EB78" s="496"/>
      <c r="EC78" s="496"/>
      <c r="ED78" s="496"/>
      <c r="EE78" s="497"/>
    </row>
    <row r="79" spans="1:145" ht="21.75" customHeight="1">
      <c r="A79" s="433" t="s">
        <v>1</v>
      </c>
      <c r="B79" s="547"/>
      <c r="C79" s="547"/>
      <c r="D79" s="547"/>
      <c r="E79" s="547"/>
      <c r="F79" s="556"/>
      <c r="G79" s="245" t="s">
        <v>2</v>
      </c>
      <c r="H79" s="246"/>
      <c r="I79" s="246"/>
      <c r="J79" s="246"/>
      <c r="K79" s="246"/>
      <c r="L79" s="246"/>
      <c r="M79" s="246"/>
      <c r="N79" s="246"/>
      <c r="O79" s="246"/>
      <c r="P79" s="246"/>
      <c r="Q79" s="246"/>
      <c r="R79" s="246"/>
      <c r="S79" s="246"/>
      <c r="T79" s="246"/>
      <c r="U79" s="246"/>
      <c r="V79" s="246"/>
      <c r="W79" s="246"/>
      <c r="X79" s="246"/>
      <c r="Y79" s="246"/>
      <c r="Z79" s="246"/>
      <c r="AA79" s="513"/>
      <c r="AB79" s="979">
        <v>0</v>
      </c>
      <c r="AC79" s="980"/>
      <c r="AD79" s="981"/>
      <c r="AE79" s="982">
        <v>1</v>
      </c>
      <c r="AF79" s="980"/>
      <c r="AG79" s="981"/>
      <c r="AH79" s="982">
        <v>2</v>
      </c>
      <c r="AI79" s="980"/>
      <c r="AJ79" s="997"/>
      <c r="AK79" s="968">
        <f>SUM(表05!DK13,表06!DK13,表07!DK13,表09!DK13,表11!AK79)</f>
        <v>2810461</v>
      </c>
      <c r="AL79" s="969"/>
      <c r="AM79" s="969"/>
      <c r="AN79" s="969"/>
      <c r="AO79" s="969"/>
      <c r="AP79" s="969"/>
      <c r="AQ79" s="969"/>
      <c r="AR79" s="969"/>
      <c r="AS79" s="969"/>
      <c r="AT79" s="347">
        <f>SUM(表05!AK46,表06!AK46,表07!AK46,表09!AK46,表11!AT79)</f>
        <v>90072</v>
      </c>
      <c r="AU79" s="348"/>
      <c r="AV79" s="348"/>
      <c r="AW79" s="348"/>
      <c r="AX79" s="348"/>
      <c r="AY79" s="348"/>
      <c r="AZ79" s="348"/>
      <c r="BA79" s="348"/>
      <c r="BB79" s="348"/>
      <c r="BC79" s="487">
        <f>SUM(表05!AT46,表06!AT46,表07!AT46,表09!AT46,表11!BC79)</f>
        <v>6273</v>
      </c>
      <c r="BD79" s="488"/>
      <c r="BE79" s="488"/>
      <c r="BF79" s="488"/>
      <c r="BG79" s="488"/>
      <c r="BH79" s="488"/>
      <c r="BI79" s="488"/>
      <c r="BJ79" s="488"/>
      <c r="BK79" s="489"/>
      <c r="BL79" s="487">
        <f>SUM(表05!BC46,表06!BC46,表07!BC46,表09!BC46,表11!BL79)</f>
        <v>20</v>
      </c>
      <c r="BM79" s="488"/>
      <c r="BN79" s="488"/>
      <c r="BO79" s="488"/>
      <c r="BP79" s="488"/>
      <c r="BQ79" s="488"/>
      <c r="BR79" s="488"/>
      <c r="BS79" s="488"/>
      <c r="BT79" s="489"/>
      <c r="BU79" s="487">
        <f>SUM(表05!BL46,表06!BL46,表07!BL46,表09!BL46,表11!BU79)</f>
        <v>7</v>
      </c>
      <c r="BV79" s="488"/>
      <c r="BW79" s="488"/>
      <c r="BX79" s="488"/>
      <c r="BY79" s="488"/>
      <c r="BZ79" s="488"/>
      <c r="CA79" s="488"/>
      <c r="CB79" s="488"/>
      <c r="CC79" s="489"/>
      <c r="CD79" s="487">
        <f>SUM(表05!BU46,表06!BU46,表07!BU46,表09!BU46,表11!CD79)</f>
        <v>218</v>
      </c>
      <c r="CE79" s="488"/>
      <c r="CF79" s="488"/>
      <c r="CG79" s="488"/>
      <c r="CH79" s="488"/>
      <c r="CI79" s="488"/>
      <c r="CJ79" s="488"/>
      <c r="CK79" s="488"/>
      <c r="CL79" s="489"/>
      <c r="CM79" s="487">
        <f>SUM(表05!CD46,表06!CD46,表07!CD46,表09!CD46,表11!CM79)</f>
        <v>0</v>
      </c>
      <c r="CN79" s="488"/>
      <c r="CO79" s="488"/>
      <c r="CP79" s="488"/>
      <c r="CQ79" s="488"/>
      <c r="CR79" s="488"/>
      <c r="CS79" s="488"/>
      <c r="CT79" s="488"/>
      <c r="CU79" s="489"/>
      <c r="CV79" s="487">
        <f t="shared" ref="CV79:CV88" si="1">SUM(BC79:CU79)</f>
        <v>6518</v>
      </c>
      <c r="CW79" s="488"/>
      <c r="CX79" s="488"/>
      <c r="CY79" s="488"/>
      <c r="CZ79" s="488"/>
      <c r="DA79" s="488"/>
      <c r="DB79" s="488"/>
      <c r="DC79" s="488"/>
      <c r="DD79" s="489"/>
      <c r="DE79" s="347">
        <f>SUM(表05!CV46,表06!CV46,表07!CV46,表09!CV46,表11!DE79)</f>
        <v>12</v>
      </c>
      <c r="DF79" s="347"/>
      <c r="DG79" s="347"/>
      <c r="DH79" s="347"/>
      <c r="DI79" s="347"/>
      <c r="DJ79" s="347"/>
      <c r="DK79" s="347"/>
      <c r="DL79" s="347"/>
      <c r="DM79" s="347"/>
      <c r="DN79" s="347">
        <f>SUM(表05!DE46,表06!DE46,表07!DE46,表09!DE46,表11!DN79)</f>
        <v>48</v>
      </c>
      <c r="DO79" s="347"/>
      <c r="DP79" s="347"/>
      <c r="DQ79" s="347"/>
      <c r="DR79" s="347"/>
      <c r="DS79" s="347"/>
      <c r="DT79" s="347"/>
      <c r="DU79" s="347"/>
      <c r="DV79" s="347"/>
      <c r="DW79" s="347">
        <f>SUM(表05!DN46,表06!DN46,表07!DN46,表09!DN46,表11!DW79)</f>
        <v>26</v>
      </c>
      <c r="DX79" s="347"/>
      <c r="DY79" s="347"/>
      <c r="DZ79" s="347"/>
      <c r="EA79" s="347"/>
      <c r="EB79" s="347"/>
      <c r="EC79" s="347"/>
      <c r="ED79" s="347"/>
      <c r="EE79" s="492"/>
      <c r="EO79" s="49"/>
    </row>
    <row r="80" spans="1:145" ht="15" customHeight="1">
      <c r="A80" s="550"/>
      <c r="B80" s="557"/>
      <c r="C80" s="557"/>
      <c r="D80" s="557"/>
      <c r="E80" s="557"/>
      <c r="F80" s="558"/>
      <c r="G80" s="245" t="s">
        <v>3</v>
      </c>
      <c r="H80" s="246"/>
      <c r="I80" s="246"/>
      <c r="J80" s="246"/>
      <c r="K80" s="246"/>
      <c r="L80" s="246"/>
      <c r="M80" s="246"/>
      <c r="N80" s="246"/>
      <c r="O80" s="246"/>
      <c r="P80" s="246"/>
      <c r="Q80" s="246"/>
      <c r="R80" s="246"/>
      <c r="S80" s="246"/>
      <c r="T80" s="246"/>
      <c r="U80" s="246"/>
      <c r="V80" s="246"/>
      <c r="W80" s="246"/>
      <c r="X80" s="246"/>
      <c r="Y80" s="246"/>
      <c r="Z80" s="246"/>
      <c r="AA80" s="513"/>
      <c r="AB80" s="983">
        <v>0</v>
      </c>
      <c r="AC80" s="973"/>
      <c r="AD80" s="974"/>
      <c r="AE80" s="972">
        <v>2</v>
      </c>
      <c r="AF80" s="973"/>
      <c r="AG80" s="974"/>
      <c r="AH80" s="972">
        <v>2</v>
      </c>
      <c r="AI80" s="973"/>
      <c r="AJ80" s="993"/>
      <c r="AK80" s="330">
        <f>SUM(表05!DK14,表06!DK14,表07!DK14,表09!DK14,表11!AK80)</f>
        <v>24630903</v>
      </c>
      <c r="AL80" s="331"/>
      <c r="AM80" s="331"/>
      <c r="AN80" s="331"/>
      <c r="AO80" s="331"/>
      <c r="AP80" s="331"/>
      <c r="AQ80" s="331"/>
      <c r="AR80" s="331"/>
      <c r="AS80" s="331"/>
      <c r="AT80" s="330">
        <f>SUM(表05!AK47,表06!AK47,表07!AK47,表09!AK47,表11!AT80)</f>
        <v>1453969</v>
      </c>
      <c r="AU80" s="331"/>
      <c r="AV80" s="331"/>
      <c r="AW80" s="331"/>
      <c r="AX80" s="331"/>
      <c r="AY80" s="331"/>
      <c r="AZ80" s="331"/>
      <c r="BA80" s="331"/>
      <c r="BB80" s="331"/>
      <c r="BC80" s="481">
        <f>SUM(表05!AT47,表06!AT47,表07!AT47,表09!AT47,表11!BC80)</f>
        <v>100775</v>
      </c>
      <c r="BD80" s="482"/>
      <c r="BE80" s="482"/>
      <c r="BF80" s="482"/>
      <c r="BG80" s="482"/>
      <c r="BH80" s="482"/>
      <c r="BI80" s="482"/>
      <c r="BJ80" s="482"/>
      <c r="BK80" s="483"/>
      <c r="BL80" s="481">
        <f>SUM(表05!BC47,表06!BC47,表07!BC47,表09!BC47,表11!BL80)</f>
        <v>367</v>
      </c>
      <c r="BM80" s="482"/>
      <c r="BN80" s="482"/>
      <c r="BO80" s="482"/>
      <c r="BP80" s="482"/>
      <c r="BQ80" s="482"/>
      <c r="BR80" s="482"/>
      <c r="BS80" s="482"/>
      <c r="BT80" s="483"/>
      <c r="BU80" s="481">
        <f>SUM(表05!BL47,表06!BL47,表07!BL47,表09!BL47,表11!BU80)</f>
        <v>10663</v>
      </c>
      <c r="BV80" s="482"/>
      <c r="BW80" s="482"/>
      <c r="BX80" s="482"/>
      <c r="BY80" s="482"/>
      <c r="BZ80" s="482"/>
      <c r="CA80" s="482"/>
      <c r="CB80" s="482"/>
      <c r="CC80" s="483"/>
      <c r="CD80" s="481">
        <f>SUM(表05!BU47,表06!BU47,表07!BU47,表09!BU47,表11!CD80)</f>
        <v>1945</v>
      </c>
      <c r="CE80" s="482"/>
      <c r="CF80" s="482"/>
      <c r="CG80" s="482"/>
      <c r="CH80" s="482"/>
      <c r="CI80" s="482"/>
      <c r="CJ80" s="482"/>
      <c r="CK80" s="482"/>
      <c r="CL80" s="483"/>
      <c r="CM80" s="481">
        <f>SUM(表05!CD47,表06!CD47,表07!CD47,表09!CD47,表11!CM80)</f>
        <v>2</v>
      </c>
      <c r="CN80" s="482"/>
      <c r="CO80" s="482"/>
      <c r="CP80" s="482"/>
      <c r="CQ80" s="482"/>
      <c r="CR80" s="482"/>
      <c r="CS80" s="482"/>
      <c r="CT80" s="482"/>
      <c r="CU80" s="483"/>
      <c r="CV80" s="481">
        <f t="shared" si="1"/>
        <v>113752</v>
      </c>
      <c r="CW80" s="482"/>
      <c r="CX80" s="482"/>
      <c r="CY80" s="482"/>
      <c r="CZ80" s="482"/>
      <c r="DA80" s="482"/>
      <c r="DB80" s="482"/>
      <c r="DC80" s="482"/>
      <c r="DD80" s="483"/>
      <c r="DE80" s="330">
        <f>SUM(表05!CV47,表06!CV47,表07!CV47,表09!CV47,表11!DE80)</f>
        <v>2365</v>
      </c>
      <c r="DF80" s="330"/>
      <c r="DG80" s="330"/>
      <c r="DH80" s="330"/>
      <c r="DI80" s="330"/>
      <c r="DJ80" s="330"/>
      <c r="DK80" s="330"/>
      <c r="DL80" s="330"/>
      <c r="DM80" s="330"/>
      <c r="DN80" s="330">
        <f>SUM(表05!DE47,表06!DE47,表07!DE47,表09!DE47,表11!DN80)</f>
        <v>524</v>
      </c>
      <c r="DO80" s="330"/>
      <c r="DP80" s="330"/>
      <c r="DQ80" s="330"/>
      <c r="DR80" s="330"/>
      <c r="DS80" s="330"/>
      <c r="DT80" s="330"/>
      <c r="DU80" s="330"/>
      <c r="DV80" s="330"/>
      <c r="DW80" s="330">
        <f>SUM(表05!DN47,表06!DN47,表07!DN47,表09!DN47,表11!DW80)</f>
        <v>307</v>
      </c>
      <c r="DX80" s="330"/>
      <c r="DY80" s="330"/>
      <c r="DZ80" s="330"/>
      <c r="EA80" s="330"/>
      <c r="EB80" s="330"/>
      <c r="EC80" s="330"/>
      <c r="ED80" s="330"/>
      <c r="EE80" s="493"/>
      <c r="EO80" s="49"/>
    </row>
    <row r="81" spans="1:145" ht="15" customHeight="1">
      <c r="A81" s="550"/>
      <c r="B81" s="557"/>
      <c r="C81" s="557"/>
      <c r="D81" s="557"/>
      <c r="E81" s="557"/>
      <c r="F81" s="558"/>
      <c r="G81" s="245" t="s">
        <v>4</v>
      </c>
      <c r="H81" s="246"/>
      <c r="I81" s="246"/>
      <c r="J81" s="246"/>
      <c r="K81" s="246"/>
      <c r="L81" s="246"/>
      <c r="M81" s="246"/>
      <c r="N81" s="246"/>
      <c r="O81" s="246"/>
      <c r="P81" s="246"/>
      <c r="Q81" s="246"/>
      <c r="R81" s="246"/>
      <c r="S81" s="246"/>
      <c r="T81" s="246"/>
      <c r="U81" s="246"/>
      <c r="V81" s="246"/>
      <c r="W81" s="246"/>
      <c r="X81" s="246"/>
      <c r="Y81" s="246"/>
      <c r="Z81" s="246"/>
      <c r="AA81" s="513"/>
      <c r="AB81" s="983">
        <v>0</v>
      </c>
      <c r="AC81" s="973"/>
      <c r="AD81" s="974"/>
      <c r="AE81" s="972">
        <v>3</v>
      </c>
      <c r="AF81" s="973"/>
      <c r="AG81" s="974"/>
      <c r="AH81" s="972">
        <v>2</v>
      </c>
      <c r="AI81" s="973"/>
      <c r="AJ81" s="993"/>
      <c r="AK81" s="330">
        <f>SUM(表05!DK15,表06!DK15,表07!DK15,表09!DK15,表11!AK81)</f>
        <v>41502821</v>
      </c>
      <c r="AL81" s="331"/>
      <c r="AM81" s="331"/>
      <c r="AN81" s="331"/>
      <c r="AO81" s="331"/>
      <c r="AP81" s="331"/>
      <c r="AQ81" s="331"/>
      <c r="AR81" s="331"/>
      <c r="AS81" s="331"/>
      <c r="AT81" s="330">
        <f>SUM(表05!AK48,表06!AK48,表07!AK48,表09!AK48,表11!AT81)</f>
        <v>2472108</v>
      </c>
      <c r="AU81" s="331"/>
      <c r="AV81" s="331"/>
      <c r="AW81" s="331"/>
      <c r="AX81" s="331"/>
      <c r="AY81" s="331"/>
      <c r="AZ81" s="331"/>
      <c r="BA81" s="331"/>
      <c r="BB81" s="331"/>
      <c r="BC81" s="481">
        <f>SUM(表05!AT48,表06!AT48,表07!AT48,表09!AT48,表11!BC81)</f>
        <v>66172</v>
      </c>
      <c r="BD81" s="482"/>
      <c r="BE81" s="482"/>
      <c r="BF81" s="482"/>
      <c r="BG81" s="482"/>
      <c r="BH81" s="482"/>
      <c r="BI81" s="482"/>
      <c r="BJ81" s="482"/>
      <c r="BK81" s="483"/>
      <c r="BL81" s="481">
        <f>SUM(表05!BC48,表06!BC48,表07!BC48,表09!BC48,表11!BL81)</f>
        <v>585</v>
      </c>
      <c r="BM81" s="482"/>
      <c r="BN81" s="482"/>
      <c r="BO81" s="482"/>
      <c r="BP81" s="482"/>
      <c r="BQ81" s="482"/>
      <c r="BR81" s="482"/>
      <c r="BS81" s="482"/>
      <c r="BT81" s="483"/>
      <c r="BU81" s="481">
        <f>SUM(表05!BL48,表06!BL48,表07!BL48,表09!BL48,表11!BU81)</f>
        <v>55818</v>
      </c>
      <c r="BV81" s="482"/>
      <c r="BW81" s="482"/>
      <c r="BX81" s="482"/>
      <c r="BY81" s="482"/>
      <c r="BZ81" s="482"/>
      <c r="CA81" s="482"/>
      <c r="CB81" s="482"/>
      <c r="CC81" s="483"/>
      <c r="CD81" s="481">
        <f>SUM(表05!BU48,表06!BU48,表07!BU48,表09!BU48,表11!CD81)</f>
        <v>7080</v>
      </c>
      <c r="CE81" s="482"/>
      <c r="CF81" s="482"/>
      <c r="CG81" s="482"/>
      <c r="CH81" s="482"/>
      <c r="CI81" s="482"/>
      <c r="CJ81" s="482"/>
      <c r="CK81" s="482"/>
      <c r="CL81" s="483"/>
      <c r="CM81" s="481">
        <f>SUM(表05!CD48,表06!CD48,表07!CD48,表09!CD48,表11!CM81)</f>
        <v>0</v>
      </c>
      <c r="CN81" s="482"/>
      <c r="CO81" s="482"/>
      <c r="CP81" s="482"/>
      <c r="CQ81" s="482"/>
      <c r="CR81" s="482"/>
      <c r="CS81" s="482"/>
      <c r="CT81" s="482"/>
      <c r="CU81" s="483"/>
      <c r="CV81" s="481">
        <f t="shared" si="1"/>
        <v>129655</v>
      </c>
      <c r="CW81" s="482"/>
      <c r="CX81" s="482"/>
      <c r="CY81" s="482"/>
      <c r="CZ81" s="482"/>
      <c r="DA81" s="482"/>
      <c r="DB81" s="482"/>
      <c r="DC81" s="482"/>
      <c r="DD81" s="483"/>
      <c r="DE81" s="330">
        <f>SUM(表05!CV48,表06!CV48,表07!CV48,表09!CV48,表11!DE81)</f>
        <v>897</v>
      </c>
      <c r="DF81" s="330"/>
      <c r="DG81" s="330"/>
      <c r="DH81" s="330"/>
      <c r="DI81" s="330"/>
      <c r="DJ81" s="330"/>
      <c r="DK81" s="330"/>
      <c r="DL81" s="330"/>
      <c r="DM81" s="330"/>
      <c r="DN81" s="330">
        <f>SUM(表05!DE48,表06!DE48,表07!DE48,表09!DE48,表11!DN81)</f>
        <v>647</v>
      </c>
      <c r="DO81" s="330"/>
      <c r="DP81" s="330"/>
      <c r="DQ81" s="330"/>
      <c r="DR81" s="330"/>
      <c r="DS81" s="330"/>
      <c r="DT81" s="330"/>
      <c r="DU81" s="330"/>
      <c r="DV81" s="330"/>
      <c r="DW81" s="330">
        <f>SUM(表05!DN48,表06!DN48,表07!DN48,表09!DN48,表11!DW81)</f>
        <v>114</v>
      </c>
      <c r="DX81" s="330"/>
      <c r="DY81" s="330"/>
      <c r="DZ81" s="330"/>
      <c r="EA81" s="330"/>
      <c r="EB81" s="330"/>
      <c r="EC81" s="330"/>
      <c r="ED81" s="330"/>
      <c r="EE81" s="493"/>
      <c r="EO81" s="49"/>
    </row>
    <row r="82" spans="1:145" ht="15" customHeight="1">
      <c r="A82" s="550"/>
      <c r="B82" s="557"/>
      <c r="C82" s="557"/>
      <c r="D82" s="557"/>
      <c r="E82" s="557"/>
      <c r="F82" s="558"/>
      <c r="G82" s="245" t="s">
        <v>5</v>
      </c>
      <c r="H82" s="246"/>
      <c r="I82" s="246"/>
      <c r="J82" s="246"/>
      <c r="K82" s="246"/>
      <c r="L82" s="246"/>
      <c r="M82" s="246"/>
      <c r="N82" s="246"/>
      <c r="O82" s="246"/>
      <c r="P82" s="246"/>
      <c r="Q82" s="246"/>
      <c r="R82" s="246"/>
      <c r="S82" s="246"/>
      <c r="T82" s="246"/>
      <c r="U82" s="246"/>
      <c r="V82" s="246"/>
      <c r="W82" s="246"/>
      <c r="X82" s="246"/>
      <c r="Y82" s="246"/>
      <c r="Z82" s="246"/>
      <c r="AA82" s="513"/>
      <c r="AB82" s="983">
        <v>0</v>
      </c>
      <c r="AC82" s="973"/>
      <c r="AD82" s="974"/>
      <c r="AE82" s="972">
        <v>4</v>
      </c>
      <c r="AF82" s="973"/>
      <c r="AG82" s="974"/>
      <c r="AH82" s="972">
        <v>2</v>
      </c>
      <c r="AI82" s="973"/>
      <c r="AJ82" s="993"/>
      <c r="AK82" s="330">
        <f>SUM(表05!DK16,表06!DK16,表07!DK16,表09!DK16,表11!AK82)</f>
        <v>31955011</v>
      </c>
      <c r="AL82" s="331"/>
      <c r="AM82" s="331"/>
      <c r="AN82" s="331"/>
      <c r="AO82" s="331"/>
      <c r="AP82" s="331"/>
      <c r="AQ82" s="331"/>
      <c r="AR82" s="331"/>
      <c r="AS82" s="331"/>
      <c r="AT82" s="330">
        <f>SUM(表05!AK49,表06!AK49,表07!AK49,表09!AK49,表11!AT82)</f>
        <v>1908580</v>
      </c>
      <c r="AU82" s="331"/>
      <c r="AV82" s="331"/>
      <c r="AW82" s="331"/>
      <c r="AX82" s="331"/>
      <c r="AY82" s="331"/>
      <c r="AZ82" s="331"/>
      <c r="BA82" s="331"/>
      <c r="BB82" s="331"/>
      <c r="BC82" s="481">
        <f>SUM(表05!AT49,表06!AT49,表07!AT49,表09!AT49,表11!BC82)</f>
        <v>20870</v>
      </c>
      <c r="BD82" s="482"/>
      <c r="BE82" s="482"/>
      <c r="BF82" s="482"/>
      <c r="BG82" s="482"/>
      <c r="BH82" s="482"/>
      <c r="BI82" s="482"/>
      <c r="BJ82" s="482"/>
      <c r="BK82" s="483"/>
      <c r="BL82" s="481">
        <f>SUM(表05!BC49,表06!BC49,表07!BC49,表09!BC49,表11!BL82)</f>
        <v>626</v>
      </c>
      <c r="BM82" s="482"/>
      <c r="BN82" s="482"/>
      <c r="BO82" s="482"/>
      <c r="BP82" s="482"/>
      <c r="BQ82" s="482"/>
      <c r="BR82" s="482"/>
      <c r="BS82" s="482"/>
      <c r="BT82" s="483"/>
      <c r="BU82" s="481">
        <f>SUM(表05!BL49,表06!BL49,表07!BL49,表09!BL49,表11!BU82)</f>
        <v>53701</v>
      </c>
      <c r="BV82" s="482"/>
      <c r="BW82" s="482"/>
      <c r="BX82" s="482"/>
      <c r="BY82" s="482"/>
      <c r="BZ82" s="482"/>
      <c r="CA82" s="482"/>
      <c r="CB82" s="482"/>
      <c r="CC82" s="483"/>
      <c r="CD82" s="481">
        <f>SUM(表05!BU49,表06!BU49,表07!BU49,表09!BU49,表11!CD82)</f>
        <v>8291</v>
      </c>
      <c r="CE82" s="482"/>
      <c r="CF82" s="482"/>
      <c r="CG82" s="482"/>
      <c r="CH82" s="482"/>
      <c r="CI82" s="482"/>
      <c r="CJ82" s="482"/>
      <c r="CK82" s="482"/>
      <c r="CL82" s="483"/>
      <c r="CM82" s="481">
        <f>SUM(表05!CD49,表06!CD49,表07!CD49,表09!CD49,表11!CM82)</f>
        <v>0</v>
      </c>
      <c r="CN82" s="482"/>
      <c r="CO82" s="482"/>
      <c r="CP82" s="482"/>
      <c r="CQ82" s="482"/>
      <c r="CR82" s="482"/>
      <c r="CS82" s="482"/>
      <c r="CT82" s="482"/>
      <c r="CU82" s="483"/>
      <c r="CV82" s="481">
        <f t="shared" si="1"/>
        <v>83488</v>
      </c>
      <c r="CW82" s="482"/>
      <c r="CX82" s="482"/>
      <c r="CY82" s="482"/>
      <c r="CZ82" s="482"/>
      <c r="DA82" s="482"/>
      <c r="DB82" s="482"/>
      <c r="DC82" s="482"/>
      <c r="DD82" s="483"/>
      <c r="DE82" s="330">
        <f>SUM(表05!CV49,表06!CV49,表07!CV49,表09!CV49,表11!DE82)</f>
        <v>0</v>
      </c>
      <c r="DF82" s="330"/>
      <c r="DG82" s="330"/>
      <c r="DH82" s="330"/>
      <c r="DI82" s="330"/>
      <c r="DJ82" s="330"/>
      <c r="DK82" s="330"/>
      <c r="DL82" s="330"/>
      <c r="DM82" s="330"/>
      <c r="DN82" s="330">
        <f>SUM(表05!DE49,表06!DE49,表07!DE49,表09!DE49,表11!DN82)</f>
        <v>440</v>
      </c>
      <c r="DO82" s="330"/>
      <c r="DP82" s="330"/>
      <c r="DQ82" s="330"/>
      <c r="DR82" s="330"/>
      <c r="DS82" s="330"/>
      <c r="DT82" s="330"/>
      <c r="DU82" s="330"/>
      <c r="DV82" s="330"/>
      <c r="DW82" s="330">
        <f>SUM(表05!DN49,表06!DN49,表07!DN49,表09!DN49,表11!DW82)</f>
        <v>313</v>
      </c>
      <c r="DX82" s="330"/>
      <c r="DY82" s="330"/>
      <c r="DZ82" s="330"/>
      <c r="EA82" s="330"/>
      <c r="EB82" s="330"/>
      <c r="EC82" s="330"/>
      <c r="ED82" s="330"/>
      <c r="EE82" s="493"/>
      <c r="EO82" s="49"/>
    </row>
    <row r="83" spans="1:145" ht="15" customHeight="1">
      <c r="A83" s="550"/>
      <c r="B83" s="557"/>
      <c r="C83" s="557"/>
      <c r="D83" s="557"/>
      <c r="E83" s="557"/>
      <c r="F83" s="558"/>
      <c r="G83" s="245" t="s">
        <v>6</v>
      </c>
      <c r="H83" s="246"/>
      <c r="I83" s="246"/>
      <c r="J83" s="246"/>
      <c r="K83" s="246"/>
      <c r="L83" s="246"/>
      <c r="M83" s="246"/>
      <c r="N83" s="246"/>
      <c r="O83" s="246"/>
      <c r="P83" s="246"/>
      <c r="Q83" s="246"/>
      <c r="R83" s="246"/>
      <c r="S83" s="246"/>
      <c r="T83" s="246"/>
      <c r="U83" s="246"/>
      <c r="V83" s="246"/>
      <c r="W83" s="246"/>
      <c r="X83" s="246"/>
      <c r="Y83" s="246"/>
      <c r="Z83" s="246"/>
      <c r="AA83" s="513"/>
      <c r="AB83" s="983">
        <v>0</v>
      </c>
      <c r="AC83" s="973"/>
      <c r="AD83" s="974"/>
      <c r="AE83" s="972">
        <v>5</v>
      </c>
      <c r="AF83" s="973"/>
      <c r="AG83" s="974"/>
      <c r="AH83" s="972">
        <v>2</v>
      </c>
      <c r="AI83" s="973"/>
      <c r="AJ83" s="993"/>
      <c r="AK83" s="330">
        <f>SUM(表05!DK17,表06!DK17,表07!DK17,表09!DK17,表11!AK83)</f>
        <v>25677444</v>
      </c>
      <c r="AL83" s="331"/>
      <c r="AM83" s="331"/>
      <c r="AN83" s="331"/>
      <c r="AO83" s="331"/>
      <c r="AP83" s="331"/>
      <c r="AQ83" s="331"/>
      <c r="AR83" s="331"/>
      <c r="AS83" s="331"/>
      <c r="AT83" s="330">
        <f>SUM(表05!AK50,表06!AK50,表07!AK50,表09!AK50,表11!AT83)</f>
        <v>1534901</v>
      </c>
      <c r="AU83" s="331"/>
      <c r="AV83" s="331"/>
      <c r="AW83" s="331"/>
      <c r="AX83" s="331"/>
      <c r="AY83" s="331"/>
      <c r="AZ83" s="331"/>
      <c r="BA83" s="331"/>
      <c r="BB83" s="331"/>
      <c r="BC83" s="481">
        <f>SUM(表05!AT50,表06!AT50,表07!AT50,表09!AT50,表11!BC83)</f>
        <v>11051</v>
      </c>
      <c r="BD83" s="482"/>
      <c r="BE83" s="482"/>
      <c r="BF83" s="482"/>
      <c r="BG83" s="482"/>
      <c r="BH83" s="482"/>
      <c r="BI83" s="482"/>
      <c r="BJ83" s="482"/>
      <c r="BK83" s="483"/>
      <c r="BL83" s="481">
        <f>SUM(表05!BC50,表06!BC50,表07!BC50,表09!BC50,表11!BL83)</f>
        <v>653</v>
      </c>
      <c r="BM83" s="482"/>
      <c r="BN83" s="482"/>
      <c r="BO83" s="482"/>
      <c r="BP83" s="482"/>
      <c r="BQ83" s="482"/>
      <c r="BR83" s="482"/>
      <c r="BS83" s="482"/>
      <c r="BT83" s="483"/>
      <c r="BU83" s="481">
        <f>SUM(表05!BL50,表06!BL50,表07!BL50,表09!BL50,表11!BU83)</f>
        <v>11934</v>
      </c>
      <c r="BV83" s="482"/>
      <c r="BW83" s="482"/>
      <c r="BX83" s="482"/>
      <c r="BY83" s="482"/>
      <c r="BZ83" s="482"/>
      <c r="CA83" s="482"/>
      <c r="CB83" s="482"/>
      <c r="CC83" s="483"/>
      <c r="CD83" s="481">
        <f>SUM(表05!BU50,表06!BU50,表07!BU50,表09!BU50,表11!CD83)</f>
        <v>8419</v>
      </c>
      <c r="CE83" s="482"/>
      <c r="CF83" s="482"/>
      <c r="CG83" s="482"/>
      <c r="CH83" s="482"/>
      <c r="CI83" s="482"/>
      <c r="CJ83" s="482"/>
      <c r="CK83" s="482"/>
      <c r="CL83" s="483"/>
      <c r="CM83" s="481">
        <f>SUM(表05!CD50,表06!CD50,表07!CD50,表09!CD50,表11!CM83)</f>
        <v>37</v>
      </c>
      <c r="CN83" s="482"/>
      <c r="CO83" s="482"/>
      <c r="CP83" s="482"/>
      <c r="CQ83" s="482"/>
      <c r="CR83" s="482"/>
      <c r="CS83" s="482"/>
      <c r="CT83" s="482"/>
      <c r="CU83" s="483"/>
      <c r="CV83" s="481">
        <f t="shared" si="1"/>
        <v>32094</v>
      </c>
      <c r="CW83" s="482"/>
      <c r="CX83" s="482"/>
      <c r="CY83" s="482"/>
      <c r="CZ83" s="482"/>
      <c r="DA83" s="482"/>
      <c r="DB83" s="482"/>
      <c r="DC83" s="482"/>
      <c r="DD83" s="483"/>
      <c r="DE83" s="330">
        <f>SUM(表05!CV50,表06!CV50,表07!CV50,表09!CV50,表11!DE83)</f>
        <v>0</v>
      </c>
      <c r="DF83" s="330"/>
      <c r="DG83" s="330"/>
      <c r="DH83" s="330"/>
      <c r="DI83" s="330"/>
      <c r="DJ83" s="330"/>
      <c r="DK83" s="330"/>
      <c r="DL83" s="330"/>
      <c r="DM83" s="330"/>
      <c r="DN83" s="330">
        <f>SUM(表05!DE50,表06!DE50,表07!DE50,表09!DE50,表11!DN83)</f>
        <v>378</v>
      </c>
      <c r="DO83" s="330"/>
      <c r="DP83" s="330"/>
      <c r="DQ83" s="330"/>
      <c r="DR83" s="330"/>
      <c r="DS83" s="330"/>
      <c r="DT83" s="330"/>
      <c r="DU83" s="330"/>
      <c r="DV83" s="330"/>
      <c r="DW83" s="330">
        <f>SUM(表05!DN50,表06!DN50,表07!DN50,表09!DN50,表11!DW83)</f>
        <v>161</v>
      </c>
      <c r="DX83" s="330"/>
      <c r="DY83" s="330"/>
      <c r="DZ83" s="330"/>
      <c r="EA83" s="330"/>
      <c r="EB83" s="330"/>
      <c r="EC83" s="330"/>
      <c r="ED83" s="330"/>
      <c r="EE83" s="493"/>
      <c r="EO83" s="49"/>
    </row>
    <row r="84" spans="1:145" ht="15" customHeight="1">
      <c r="A84" s="550"/>
      <c r="B84" s="557"/>
      <c r="C84" s="557"/>
      <c r="D84" s="557"/>
      <c r="E84" s="557"/>
      <c r="F84" s="558"/>
      <c r="G84" s="245" t="s">
        <v>7</v>
      </c>
      <c r="H84" s="246"/>
      <c r="I84" s="246"/>
      <c r="J84" s="246"/>
      <c r="K84" s="246"/>
      <c r="L84" s="246"/>
      <c r="M84" s="246"/>
      <c r="N84" s="246"/>
      <c r="O84" s="246"/>
      <c r="P84" s="246"/>
      <c r="Q84" s="246"/>
      <c r="R84" s="246"/>
      <c r="S84" s="246"/>
      <c r="T84" s="246"/>
      <c r="U84" s="246"/>
      <c r="V84" s="246"/>
      <c r="W84" s="246"/>
      <c r="X84" s="246"/>
      <c r="Y84" s="246"/>
      <c r="Z84" s="246"/>
      <c r="AA84" s="513"/>
      <c r="AB84" s="983">
        <v>0</v>
      </c>
      <c r="AC84" s="973"/>
      <c r="AD84" s="974"/>
      <c r="AE84" s="972">
        <v>6</v>
      </c>
      <c r="AF84" s="973"/>
      <c r="AG84" s="974"/>
      <c r="AH84" s="972">
        <v>2</v>
      </c>
      <c r="AI84" s="973"/>
      <c r="AJ84" s="993"/>
      <c r="AK84" s="330">
        <f>SUM(表05!DK18,表06!DK18,表07!DK18,表09!DK18,表11!AK84)</f>
        <v>17366033</v>
      </c>
      <c r="AL84" s="331"/>
      <c r="AM84" s="331"/>
      <c r="AN84" s="331"/>
      <c r="AO84" s="331"/>
      <c r="AP84" s="331"/>
      <c r="AQ84" s="331"/>
      <c r="AR84" s="331"/>
      <c r="AS84" s="331"/>
      <c r="AT84" s="330">
        <f>SUM(表05!AK51,表06!AK51,表07!AK51,表09!AK51,表11!AT84)</f>
        <v>1029043</v>
      </c>
      <c r="AU84" s="331"/>
      <c r="AV84" s="331"/>
      <c r="AW84" s="331"/>
      <c r="AX84" s="331"/>
      <c r="AY84" s="331"/>
      <c r="AZ84" s="331"/>
      <c r="BA84" s="331"/>
      <c r="BB84" s="331"/>
      <c r="BC84" s="481">
        <f>SUM(表05!AT51,表06!AT51,表07!AT51,表09!AT51,表11!BC84)</f>
        <v>5591</v>
      </c>
      <c r="BD84" s="482"/>
      <c r="BE84" s="482"/>
      <c r="BF84" s="482"/>
      <c r="BG84" s="482"/>
      <c r="BH84" s="482"/>
      <c r="BI84" s="482"/>
      <c r="BJ84" s="482"/>
      <c r="BK84" s="483"/>
      <c r="BL84" s="481">
        <f>SUM(表05!BC51,表06!BC51,表07!BC51,表09!BC51,表11!BL84)</f>
        <v>611</v>
      </c>
      <c r="BM84" s="482"/>
      <c r="BN84" s="482"/>
      <c r="BO84" s="482"/>
      <c r="BP84" s="482"/>
      <c r="BQ84" s="482"/>
      <c r="BR84" s="482"/>
      <c r="BS84" s="482"/>
      <c r="BT84" s="483"/>
      <c r="BU84" s="481">
        <f>SUM(表05!BL51,表06!BL51,表07!BL51,表09!BL51,表11!BU84)</f>
        <v>162</v>
      </c>
      <c r="BV84" s="482"/>
      <c r="BW84" s="482"/>
      <c r="BX84" s="482"/>
      <c r="BY84" s="482"/>
      <c r="BZ84" s="482"/>
      <c r="CA84" s="482"/>
      <c r="CB84" s="482"/>
      <c r="CC84" s="483"/>
      <c r="CD84" s="481">
        <f>SUM(表05!BU51,表06!BU51,表07!BU51,表09!BU51,表11!CD84)</f>
        <v>7951</v>
      </c>
      <c r="CE84" s="482"/>
      <c r="CF84" s="482"/>
      <c r="CG84" s="482"/>
      <c r="CH84" s="482"/>
      <c r="CI84" s="482"/>
      <c r="CJ84" s="482"/>
      <c r="CK84" s="482"/>
      <c r="CL84" s="483"/>
      <c r="CM84" s="481">
        <f>SUM(表05!CD51,表06!CD51,表07!CD51,表09!CD51,表11!CM84)</f>
        <v>0</v>
      </c>
      <c r="CN84" s="482"/>
      <c r="CO84" s="482"/>
      <c r="CP84" s="482"/>
      <c r="CQ84" s="482"/>
      <c r="CR84" s="482"/>
      <c r="CS84" s="482"/>
      <c r="CT84" s="482"/>
      <c r="CU84" s="483"/>
      <c r="CV84" s="481">
        <f t="shared" si="1"/>
        <v>14315</v>
      </c>
      <c r="CW84" s="482"/>
      <c r="CX84" s="482"/>
      <c r="CY84" s="482"/>
      <c r="CZ84" s="482"/>
      <c r="DA84" s="482"/>
      <c r="DB84" s="482"/>
      <c r="DC84" s="482"/>
      <c r="DD84" s="483"/>
      <c r="DE84" s="330">
        <f>SUM(表05!CV51,表06!CV51,表07!CV51,表09!CV51,表11!DE84)</f>
        <v>0</v>
      </c>
      <c r="DF84" s="330"/>
      <c r="DG84" s="330"/>
      <c r="DH84" s="330"/>
      <c r="DI84" s="330"/>
      <c r="DJ84" s="330"/>
      <c r="DK84" s="330"/>
      <c r="DL84" s="330"/>
      <c r="DM84" s="330"/>
      <c r="DN84" s="330">
        <f>SUM(表05!DE51,表06!DE51,表07!DE51,表09!DE51,表11!DN84)</f>
        <v>135</v>
      </c>
      <c r="DO84" s="330"/>
      <c r="DP84" s="330"/>
      <c r="DQ84" s="330"/>
      <c r="DR84" s="330"/>
      <c r="DS84" s="330"/>
      <c r="DT84" s="330"/>
      <c r="DU84" s="330"/>
      <c r="DV84" s="330"/>
      <c r="DW84" s="330">
        <f>SUM(表05!DN51,表06!DN51,表07!DN51,表09!DN51,表11!DW84)</f>
        <v>56</v>
      </c>
      <c r="DX84" s="330"/>
      <c r="DY84" s="330"/>
      <c r="DZ84" s="330"/>
      <c r="EA84" s="330"/>
      <c r="EB84" s="330"/>
      <c r="EC84" s="330"/>
      <c r="ED84" s="330"/>
      <c r="EE84" s="493"/>
      <c r="EO84" s="49"/>
    </row>
    <row r="85" spans="1:145" ht="15" customHeight="1">
      <c r="A85" s="550"/>
      <c r="B85" s="557"/>
      <c r="C85" s="557"/>
      <c r="D85" s="557"/>
      <c r="E85" s="557"/>
      <c r="F85" s="558"/>
      <c r="G85" s="245" t="s">
        <v>8</v>
      </c>
      <c r="H85" s="246"/>
      <c r="I85" s="246"/>
      <c r="J85" s="246"/>
      <c r="K85" s="246"/>
      <c r="L85" s="246"/>
      <c r="M85" s="246"/>
      <c r="N85" s="246"/>
      <c r="O85" s="246"/>
      <c r="P85" s="246"/>
      <c r="Q85" s="246"/>
      <c r="R85" s="246"/>
      <c r="S85" s="246"/>
      <c r="T85" s="246"/>
      <c r="U85" s="246"/>
      <c r="V85" s="246"/>
      <c r="W85" s="246"/>
      <c r="X85" s="246"/>
      <c r="Y85" s="246"/>
      <c r="Z85" s="246"/>
      <c r="AA85" s="513"/>
      <c r="AB85" s="983">
        <v>0</v>
      </c>
      <c r="AC85" s="973"/>
      <c r="AD85" s="974"/>
      <c r="AE85" s="972">
        <v>7</v>
      </c>
      <c r="AF85" s="973"/>
      <c r="AG85" s="974"/>
      <c r="AH85" s="972">
        <v>2</v>
      </c>
      <c r="AI85" s="973"/>
      <c r="AJ85" s="993"/>
      <c r="AK85" s="330">
        <f>SUM(表05!DK19,表06!DK19,表07!DK19,表09!DK19,表11!AK85)</f>
        <v>5820268</v>
      </c>
      <c r="AL85" s="331"/>
      <c r="AM85" s="331"/>
      <c r="AN85" s="331"/>
      <c r="AO85" s="331"/>
      <c r="AP85" s="331"/>
      <c r="AQ85" s="331"/>
      <c r="AR85" s="331"/>
      <c r="AS85" s="331"/>
      <c r="AT85" s="330">
        <f>SUM(表05!AK52,表06!AK52,表07!AK52,表09!AK52,表11!AT85)</f>
        <v>342170</v>
      </c>
      <c r="AU85" s="331"/>
      <c r="AV85" s="331"/>
      <c r="AW85" s="331"/>
      <c r="AX85" s="331"/>
      <c r="AY85" s="331"/>
      <c r="AZ85" s="331"/>
      <c r="BA85" s="331"/>
      <c r="BB85" s="331"/>
      <c r="BC85" s="481">
        <f>SUM(表05!AT52,表06!AT52,表07!AT52,表09!AT52,表11!BC85)</f>
        <v>1374</v>
      </c>
      <c r="BD85" s="482"/>
      <c r="BE85" s="482"/>
      <c r="BF85" s="482"/>
      <c r="BG85" s="482"/>
      <c r="BH85" s="482"/>
      <c r="BI85" s="482"/>
      <c r="BJ85" s="482"/>
      <c r="BK85" s="483"/>
      <c r="BL85" s="481">
        <f>SUM(表05!BC52,表06!BC52,表07!BC52,表09!BC52,表11!BL85)</f>
        <v>632</v>
      </c>
      <c r="BM85" s="482"/>
      <c r="BN85" s="482"/>
      <c r="BO85" s="482"/>
      <c r="BP85" s="482"/>
      <c r="BQ85" s="482"/>
      <c r="BR85" s="482"/>
      <c r="BS85" s="482"/>
      <c r="BT85" s="483"/>
      <c r="BU85" s="481">
        <f>SUM(表05!BL52,表06!BL52,表07!BL52,表09!BL52,表11!BU85)</f>
        <v>0</v>
      </c>
      <c r="BV85" s="482"/>
      <c r="BW85" s="482"/>
      <c r="BX85" s="482"/>
      <c r="BY85" s="482"/>
      <c r="BZ85" s="482"/>
      <c r="CA85" s="482"/>
      <c r="CB85" s="482"/>
      <c r="CC85" s="483"/>
      <c r="CD85" s="481">
        <f>SUM(表05!BU52,表06!BU52,表07!BU52,表09!BU52,表11!CD85)</f>
        <v>5478</v>
      </c>
      <c r="CE85" s="482"/>
      <c r="CF85" s="482"/>
      <c r="CG85" s="482"/>
      <c r="CH85" s="482"/>
      <c r="CI85" s="482"/>
      <c r="CJ85" s="482"/>
      <c r="CK85" s="482"/>
      <c r="CL85" s="483"/>
      <c r="CM85" s="481">
        <f>SUM(表05!CD52,表06!CD52,表07!CD52,表09!CD52,表11!CM85)</f>
        <v>0</v>
      </c>
      <c r="CN85" s="482"/>
      <c r="CO85" s="482"/>
      <c r="CP85" s="482"/>
      <c r="CQ85" s="482"/>
      <c r="CR85" s="482"/>
      <c r="CS85" s="482"/>
      <c r="CT85" s="482"/>
      <c r="CU85" s="483"/>
      <c r="CV85" s="481">
        <f t="shared" si="1"/>
        <v>7484</v>
      </c>
      <c r="CW85" s="482"/>
      <c r="CX85" s="482"/>
      <c r="CY85" s="482"/>
      <c r="CZ85" s="482"/>
      <c r="DA85" s="482"/>
      <c r="DB85" s="482"/>
      <c r="DC85" s="482"/>
      <c r="DD85" s="483"/>
      <c r="DE85" s="330">
        <f>SUM(表05!CV52,表06!CV52,表07!CV52,表09!CV52,表11!DE85)</f>
        <v>0</v>
      </c>
      <c r="DF85" s="330"/>
      <c r="DG85" s="330"/>
      <c r="DH85" s="330"/>
      <c r="DI85" s="330"/>
      <c r="DJ85" s="330"/>
      <c r="DK85" s="330"/>
      <c r="DL85" s="330"/>
      <c r="DM85" s="330"/>
      <c r="DN85" s="330">
        <f>SUM(表05!DE52,表06!DE52,表07!DE52,表09!DE52,表11!DN85)</f>
        <v>158</v>
      </c>
      <c r="DO85" s="330"/>
      <c r="DP85" s="330"/>
      <c r="DQ85" s="330"/>
      <c r="DR85" s="330"/>
      <c r="DS85" s="330"/>
      <c r="DT85" s="330"/>
      <c r="DU85" s="330"/>
      <c r="DV85" s="330"/>
      <c r="DW85" s="330">
        <f>SUM(表05!DN52,表06!DN52,表07!DN52,表09!DN52,表11!DW85)</f>
        <v>136</v>
      </c>
      <c r="DX85" s="330"/>
      <c r="DY85" s="330"/>
      <c r="DZ85" s="330"/>
      <c r="EA85" s="330"/>
      <c r="EB85" s="330"/>
      <c r="EC85" s="330"/>
      <c r="ED85" s="330"/>
      <c r="EE85" s="493"/>
      <c r="EO85" s="49"/>
    </row>
    <row r="86" spans="1:145" ht="15" customHeight="1">
      <c r="A86" s="550"/>
      <c r="B86" s="557"/>
      <c r="C86" s="557"/>
      <c r="D86" s="557"/>
      <c r="E86" s="557"/>
      <c r="F86" s="558"/>
      <c r="G86" s="245" t="s">
        <v>9</v>
      </c>
      <c r="H86" s="246"/>
      <c r="I86" s="246"/>
      <c r="J86" s="246"/>
      <c r="K86" s="246"/>
      <c r="L86" s="246"/>
      <c r="M86" s="246"/>
      <c r="N86" s="246"/>
      <c r="O86" s="246"/>
      <c r="P86" s="246"/>
      <c r="Q86" s="246"/>
      <c r="R86" s="246"/>
      <c r="S86" s="246"/>
      <c r="T86" s="246"/>
      <c r="U86" s="246"/>
      <c r="V86" s="246"/>
      <c r="W86" s="246"/>
      <c r="X86" s="246"/>
      <c r="Y86" s="246"/>
      <c r="Z86" s="246"/>
      <c r="AA86" s="513"/>
      <c r="AB86" s="983">
        <v>0</v>
      </c>
      <c r="AC86" s="973"/>
      <c r="AD86" s="974"/>
      <c r="AE86" s="972">
        <v>8</v>
      </c>
      <c r="AF86" s="973"/>
      <c r="AG86" s="974"/>
      <c r="AH86" s="972">
        <v>2</v>
      </c>
      <c r="AI86" s="973"/>
      <c r="AJ86" s="993"/>
      <c r="AK86" s="330">
        <f>SUM(表05!DK20,表06!DK20,表07!DK20,表09!DK20,表11!AK86)</f>
        <v>5972153</v>
      </c>
      <c r="AL86" s="331"/>
      <c r="AM86" s="331"/>
      <c r="AN86" s="331"/>
      <c r="AO86" s="331"/>
      <c r="AP86" s="331"/>
      <c r="AQ86" s="331"/>
      <c r="AR86" s="331"/>
      <c r="AS86" s="331"/>
      <c r="AT86" s="330">
        <f>SUM(表05!AK53,表06!AK53,表07!AK53,表09!AK53,表11!AT86)</f>
        <v>353688</v>
      </c>
      <c r="AU86" s="331"/>
      <c r="AV86" s="331"/>
      <c r="AW86" s="331"/>
      <c r="AX86" s="331"/>
      <c r="AY86" s="331"/>
      <c r="AZ86" s="331"/>
      <c r="BA86" s="331"/>
      <c r="BB86" s="331"/>
      <c r="BC86" s="481">
        <f>SUM(表05!AT53,表06!AT53,表07!AT53,表09!AT53,表11!BC86)</f>
        <v>1059</v>
      </c>
      <c r="BD86" s="482"/>
      <c r="BE86" s="482"/>
      <c r="BF86" s="482"/>
      <c r="BG86" s="482"/>
      <c r="BH86" s="482"/>
      <c r="BI86" s="482"/>
      <c r="BJ86" s="482"/>
      <c r="BK86" s="483"/>
      <c r="BL86" s="481">
        <f>SUM(表05!BC53,表06!BC53,表07!BC53,表09!BC53,表11!BL86)</f>
        <v>1331</v>
      </c>
      <c r="BM86" s="482"/>
      <c r="BN86" s="482"/>
      <c r="BO86" s="482"/>
      <c r="BP86" s="482"/>
      <c r="BQ86" s="482"/>
      <c r="BR86" s="482"/>
      <c r="BS86" s="482"/>
      <c r="BT86" s="483"/>
      <c r="BU86" s="481">
        <f>SUM(表05!BL53,表06!BL53,表07!BL53,表09!BL53,表11!BU86)</f>
        <v>0</v>
      </c>
      <c r="BV86" s="482"/>
      <c r="BW86" s="482"/>
      <c r="BX86" s="482"/>
      <c r="BY86" s="482"/>
      <c r="BZ86" s="482"/>
      <c r="CA86" s="482"/>
      <c r="CB86" s="482"/>
      <c r="CC86" s="483"/>
      <c r="CD86" s="481">
        <f>SUM(表05!BU53,表06!BU53,表07!BU53,表09!BU53,表11!CD86)</f>
        <v>7307</v>
      </c>
      <c r="CE86" s="482"/>
      <c r="CF86" s="482"/>
      <c r="CG86" s="482"/>
      <c r="CH86" s="482"/>
      <c r="CI86" s="482"/>
      <c r="CJ86" s="482"/>
      <c r="CK86" s="482"/>
      <c r="CL86" s="483"/>
      <c r="CM86" s="481">
        <f>SUM(表05!CD53,表06!CD53,表07!CD53,表09!CD53,表11!CM86)</f>
        <v>0</v>
      </c>
      <c r="CN86" s="482"/>
      <c r="CO86" s="482"/>
      <c r="CP86" s="482"/>
      <c r="CQ86" s="482"/>
      <c r="CR86" s="482"/>
      <c r="CS86" s="482"/>
      <c r="CT86" s="482"/>
      <c r="CU86" s="483"/>
      <c r="CV86" s="481">
        <f t="shared" si="1"/>
        <v>9697</v>
      </c>
      <c r="CW86" s="482"/>
      <c r="CX86" s="482"/>
      <c r="CY86" s="482"/>
      <c r="CZ86" s="482"/>
      <c r="DA86" s="482"/>
      <c r="DB86" s="482"/>
      <c r="DC86" s="482"/>
      <c r="DD86" s="483"/>
      <c r="DE86" s="330">
        <f>SUM(表05!CV53,表06!CV53,表07!CV53,表09!CV53,表11!DE86)</f>
        <v>0</v>
      </c>
      <c r="DF86" s="330"/>
      <c r="DG86" s="330"/>
      <c r="DH86" s="330"/>
      <c r="DI86" s="330"/>
      <c r="DJ86" s="330"/>
      <c r="DK86" s="330"/>
      <c r="DL86" s="330"/>
      <c r="DM86" s="330"/>
      <c r="DN86" s="330">
        <f>SUM(表05!DE53,表06!DE53,表07!DE53,表09!DE53,表11!DN86)</f>
        <v>176</v>
      </c>
      <c r="DO86" s="330"/>
      <c r="DP86" s="330"/>
      <c r="DQ86" s="330"/>
      <c r="DR86" s="330"/>
      <c r="DS86" s="330"/>
      <c r="DT86" s="330"/>
      <c r="DU86" s="330"/>
      <c r="DV86" s="330"/>
      <c r="DW86" s="330">
        <f>SUM(表05!DN53,表06!DN53,表07!DN53,表09!DN53,表11!DW86)</f>
        <v>236</v>
      </c>
      <c r="DX86" s="330"/>
      <c r="DY86" s="330"/>
      <c r="DZ86" s="330"/>
      <c r="EA86" s="330"/>
      <c r="EB86" s="330"/>
      <c r="EC86" s="330"/>
      <c r="ED86" s="330"/>
      <c r="EE86" s="493"/>
      <c r="EO86" s="49"/>
    </row>
    <row r="87" spans="1:145" ht="15" customHeight="1">
      <c r="A87" s="550"/>
      <c r="B87" s="557"/>
      <c r="C87" s="557"/>
      <c r="D87" s="557"/>
      <c r="E87" s="557"/>
      <c r="F87" s="558"/>
      <c r="G87" s="245" t="s">
        <v>10</v>
      </c>
      <c r="H87" s="246"/>
      <c r="I87" s="246"/>
      <c r="J87" s="246"/>
      <c r="K87" s="246"/>
      <c r="L87" s="246"/>
      <c r="M87" s="246"/>
      <c r="N87" s="246"/>
      <c r="O87" s="246"/>
      <c r="P87" s="246"/>
      <c r="Q87" s="246"/>
      <c r="R87" s="246"/>
      <c r="S87" s="246"/>
      <c r="T87" s="246"/>
      <c r="U87" s="246"/>
      <c r="V87" s="246"/>
      <c r="W87" s="246"/>
      <c r="X87" s="246"/>
      <c r="Y87" s="246"/>
      <c r="Z87" s="246"/>
      <c r="AA87" s="513"/>
      <c r="AB87" s="983">
        <v>0</v>
      </c>
      <c r="AC87" s="973"/>
      <c r="AD87" s="974"/>
      <c r="AE87" s="972">
        <v>9</v>
      </c>
      <c r="AF87" s="973"/>
      <c r="AG87" s="974"/>
      <c r="AH87" s="972">
        <v>2</v>
      </c>
      <c r="AI87" s="973"/>
      <c r="AJ87" s="993"/>
      <c r="AK87" s="330">
        <f>SUM(表05!DK21,表06!DK21,表07!DK21,表09!DK21,表11!AK87)</f>
        <v>26324984</v>
      </c>
      <c r="AL87" s="331"/>
      <c r="AM87" s="331"/>
      <c r="AN87" s="331"/>
      <c r="AO87" s="331"/>
      <c r="AP87" s="331"/>
      <c r="AQ87" s="331"/>
      <c r="AR87" s="331"/>
      <c r="AS87" s="331"/>
      <c r="AT87" s="330">
        <f>SUM(表05!AK54,表06!AK54,表07!AK54,表09!AK54,表11!AT87)</f>
        <v>1467653</v>
      </c>
      <c r="AU87" s="331"/>
      <c r="AV87" s="331"/>
      <c r="AW87" s="331"/>
      <c r="AX87" s="331"/>
      <c r="AY87" s="331"/>
      <c r="AZ87" s="331"/>
      <c r="BA87" s="331"/>
      <c r="BB87" s="331"/>
      <c r="BC87" s="481">
        <f>SUM(表05!AT54,表06!AT54,表07!AT54,表09!AT54,表11!BC87)</f>
        <v>1626</v>
      </c>
      <c r="BD87" s="482"/>
      <c r="BE87" s="482"/>
      <c r="BF87" s="482"/>
      <c r="BG87" s="482"/>
      <c r="BH87" s="482"/>
      <c r="BI87" s="482"/>
      <c r="BJ87" s="482"/>
      <c r="BK87" s="483"/>
      <c r="BL87" s="481">
        <f>SUM(表05!BC54,表06!BC54,表07!BC54,表09!BC54,表11!BL87)</f>
        <v>3451</v>
      </c>
      <c r="BM87" s="482"/>
      <c r="BN87" s="482"/>
      <c r="BO87" s="482"/>
      <c r="BP87" s="482"/>
      <c r="BQ87" s="482"/>
      <c r="BR87" s="482"/>
      <c r="BS87" s="482"/>
      <c r="BT87" s="483"/>
      <c r="BU87" s="481">
        <f>SUM(表05!BL54,表06!BL54,表07!BL54,表09!BL54,表11!BU87)</f>
        <v>0</v>
      </c>
      <c r="BV87" s="482"/>
      <c r="BW87" s="482"/>
      <c r="BX87" s="482"/>
      <c r="BY87" s="482"/>
      <c r="BZ87" s="482"/>
      <c r="CA87" s="482"/>
      <c r="CB87" s="482"/>
      <c r="CC87" s="483"/>
      <c r="CD87" s="481">
        <f>SUM(表05!BU54,表06!BU54,表07!BU54,表09!BU54,表11!CD87)</f>
        <v>62118</v>
      </c>
      <c r="CE87" s="482"/>
      <c r="CF87" s="482"/>
      <c r="CG87" s="482"/>
      <c r="CH87" s="482"/>
      <c r="CI87" s="482"/>
      <c r="CJ87" s="482"/>
      <c r="CK87" s="482"/>
      <c r="CL87" s="483"/>
      <c r="CM87" s="481">
        <f>SUM(表05!CD54,表06!CD54,表07!CD54,表09!CD54,表11!CM87)</f>
        <v>0</v>
      </c>
      <c r="CN87" s="482"/>
      <c r="CO87" s="482"/>
      <c r="CP87" s="482"/>
      <c r="CQ87" s="482"/>
      <c r="CR87" s="482"/>
      <c r="CS87" s="482"/>
      <c r="CT87" s="482"/>
      <c r="CU87" s="483"/>
      <c r="CV87" s="481">
        <f t="shared" si="1"/>
        <v>67195</v>
      </c>
      <c r="CW87" s="482"/>
      <c r="CX87" s="482"/>
      <c r="CY87" s="482"/>
      <c r="CZ87" s="482"/>
      <c r="DA87" s="482"/>
      <c r="DB87" s="482"/>
      <c r="DC87" s="482"/>
      <c r="DD87" s="483"/>
      <c r="DE87" s="330">
        <f>SUM(表05!CV54,表06!CV54,表07!CV54,表09!CV54,表11!DE87)</f>
        <v>0</v>
      </c>
      <c r="DF87" s="330"/>
      <c r="DG87" s="330"/>
      <c r="DH87" s="330"/>
      <c r="DI87" s="330"/>
      <c r="DJ87" s="330"/>
      <c r="DK87" s="330"/>
      <c r="DL87" s="330"/>
      <c r="DM87" s="330"/>
      <c r="DN87" s="330">
        <f>SUM(表05!DE54,表06!DE54,表07!DE54,表09!DE54,表11!DN87)</f>
        <v>979</v>
      </c>
      <c r="DO87" s="330"/>
      <c r="DP87" s="330"/>
      <c r="DQ87" s="330"/>
      <c r="DR87" s="330"/>
      <c r="DS87" s="330"/>
      <c r="DT87" s="330"/>
      <c r="DU87" s="330"/>
      <c r="DV87" s="330"/>
      <c r="DW87" s="330">
        <f>SUM(表05!DN54,表06!DN54,表07!DN54,表09!DN54,表11!DW87)</f>
        <v>1371</v>
      </c>
      <c r="DX87" s="330"/>
      <c r="DY87" s="330"/>
      <c r="DZ87" s="330"/>
      <c r="EA87" s="330"/>
      <c r="EB87" s="330"/>
      <c r="EC87" s="330"/>
      <c r="ED87" s="330"/>
      <c r="EE87" s="493"/>
      <c r="EO87" s="49"/>
    </row>
    <row r="88" spans="1:145" ht="21.75" customHeight="1" thickBot="1">
      <c r="A88" s="550"/>
      <c r="B88" s="557"/>
      <c r="C88" s="557"/>
      <c r="D88" s="557"/>
      <c r="E88" s="557"/>
      <c r="F88" s="558"/>
      <c r="G88" s="245" t="s">
        <v>378</v>
      </c>
      <c r="H88" s="246"/>
      <c r="I88" s="246"/>
      <c r="J88" s="246"/>
      <c r="K88" s="246"/>
      <c r="L88" s="246"/>
      <c r="M88" s="246"/>
      <c r="N88" s="246"/>
      <c r="O88" s="246"/>
      <c r="P88" s="246"/>
      <c r="Q88" s="246"/>
      <c r="R88" s="246"/>
      <c r="S88" s="246"/>
      <c r="T88" s="246"/>
      <c r="U88" s="246"/>
      <c r="V88" s="246"/>
      <c r="W88" s="246"/>
      <c r="X88" s="246"/>
      <c r="Y88" s="246"/>
      <c r="Z88" s="246"/>
      <c r="AA88" s="513"/>
      <c r="AB88" s="975">
        <v>1</v>
      </c>
      <c r="AC88" s="976"/>
      <c r="AD88" s="977"/>
      <c r="AE88" s="978">
        <v>0</v>
      </c>
      <c r="AF88" s="976"/>
      <c r="AG88" s="977"/>
      <c r="AH88" s="978">
        <v>2</v>
      </c>
      <c r="AI88" s="976"/>
      <c r="AJ88" s="994"/>
      <c r="AK88" s="321">
        <f>SUM(AK79:AS87)</f>
        <v>182060078</v>
      </c>
      <c r="AL88" s="534"/>
      <c r="AM88" s="534"/>
      <c r="AN88" s="534"/>
      <c r="AO88" s="534"/>
      <c r="AP88" s="534"/>
      <c r="AQ88" s="534"/>
      <c r="AR88" s="534"/>
      <c r="AS88" s="534"/>
      <c r="AT88" s="321">
        <f>SUM(AT79:BB87)</f>
        <v>10652184</v>
      </c>
      <c r="AU88" s="534"/>
      <c r="AV88" s="534"/>
      <c r="AW88" s="534"/>
      <c r="AX88" s="534"/>
      <c r="AY88" s="534"/>
      <c r="AZ88" s="534"/>
      <c r="BA88" s="534"/>
      <c r="BB88" s="534"/>
      <c r="BC88" s="484">
        <f>SUM(BC79:BK87)</f>
        <v>214791</v>
      </c>
      <c r="BD88" s="485"/>
      <c r="BE88" s="485"/>
      <c r="BF88" s="485"/>
      <c r="BG88" s="485"/>
      <c r="BH88" s="485"/>
      <c r="BI88" s="485"/>
      <c r="BJ88" s="485"/>
      <c r="BK88" s="486"/>
      <c r="BL88" s="484">
        <f>SUM(BL79:BT87)</f>
        <v>8276</v>
      </c>
      <c r="BM88" s="485"/>
      <c r="BN88" s="485"/>
      <c r="BO88" s="485"/>
      <c r="BP88" s="485"/>
      <c r="BQ88" s="485"/>
      <c r="BR88" s="485"/>
      <c r="BS88" s="485"/>
      <c r="BT88" s="486"/>
      <c r="BU88" s="484">
        <f>SUM(BU79:CC87)</f>
        <v>132285</v>
      </c>
      <c r="BV88" s="485"/>
      <c r="BW88" s="485"/>
      <c r="BX88" s="485"/>
      <c r="BY88" s="485"/>
      <c r="BZ88" s="485"/>
      <c r="CA88" s="485"/>
      <c r="CB88" s="485"/>
      <c r="CC88" s="486"/>
      <c r="CD88" s="484">
        <f>SUM(CD79:CL87)</f>
        <v>108807</v>
      </c>
      <c r="CE88" s="485"/>
      <c r="CF88" s="485"/>
      <c r="CG88" s="485"/>
      <c r="CH88" s="485"/>
      <c r="CI88" s="485"/>
      <c r="CJ88" s="485"/>
      <c r="CK88" s="485"/>
      <c r="CL88" s="486"/>
      <c r="CM88" s="484">
        <f>SUM(CM79:CU87)</f>
        <v>39</v>
      </c>
      <c r="CN88" s="485"/>
      <c r="CO88" s="485"/>
      <c r="CP88" s="485"/>
      <c r="CQ88" s="485"/>
      <c r="CR88" s="485"/>
      <c r="CS88" s="485"/>
      <c r="CT88" s="485"/>
      <c r="CU88" s="486"/>
      <c r="CV88" s="484">
        <f t="shared" si="1"/>
        <v>464198</v>
      </c>
      <c r="CW88" s="485"/>
      <c r="CX88" s="485"/>
      <c r="CY88" s="485"/>
      <c r="CZ88" s="485"/>
      <c r="DA88" s="485"/>
      <c r="DB88" s="485"/>
      <c r="DC88" s="485"/>
      <c r="DD88" s="486"/>
      <c r="DE88" s="321">
        <f>SUM(DE79:DM87)</f>
        <v>3274</v>
      </c>
      <c r="DF88" s="321"/>
      <c r="DG88" s="321"/>
      <c r="DH88" s="321"/>
      <c r="DI88" s="321"/>
      <c r="DJ88" s="321"/>
      <c r="DK88" s="321"/>
      <c r="DL88" s="321"/>
      <c r="DM88" s="321"/>
      <c r="DN88" s="321">
        <f>SUM(DN79:DV87)</f>
        <v>3485</v>
      </c>
      <c r="DO88" s="321"/>
      <c r="DP88" s="321"/>
      <c r="DQ88" s="321"/>
      <c r="DR88" s="321"/>
      <c r="DS88" s="321"/>
      <c r="DT88" s="321"/>
      <c r="DU88" s="321"/>
      <c r="DV88" s="321"/>
      <c r="DW88" s="321">
        <f>SUM(DW79:EE87)</f>
        <v>2720</v>
      </c>
      <c r="DX88" s="321"/>
      <c r="DY88" s="321"/>
      <c r="DZ88" s="321"/>
      <c r="EA88" s="321"/>
      <c r="EB88" s="321"/>
      <c r="EC88" s="321"/>
      <c r="ED88" s="321"/>
      <c r="EE88" s="494"/>
      <c r="EO88" s="49"/>
    </row>
    <row r="89" spans="1:145" ht="15" customHeight="1" thickBot="1">
      <c r="A89" s="550"/>
      <c r="B89" s="557"/>
      <c r="C89" s="557"/>
      <c r="D89" s="557"/>
      <c r="E89" s="557"/>
      <c r="F89" s="558"/>
      <c r="G89" s="118"/>
      <c r="H89" s="119"/>
      <c r="I89" s="119"/>
      <c r="J89" s="119"/>
      <c r="K89" s="119"/>
      <c r="L89" s="119"/>
      <c r="M89" s="119"/>
      <c r="N89" s="119"/>
      <c r="O89" s="119"/>
      <c r="P89" s="119"/>
      <c r="Q89" s="119"/>
      <c r="R89" s="119"/>
      <c r="S89" s="119"/>
      <c r="T89" s="119"/>
      <c r="U89" s="119"/>
      <c r="V89" s="119"/>
      <c r="W89" s="119"/>
      <c r="X89" s="119"/>
      <c r="Y89" s="119"/>
      <c r="Z89" s="119"/>
      <c r="AA89" s="119"/>
      <c r="AB89" s="57"/>
      <c r="AC89" s="57"/>
      <c r="AD89" s="57"/>
      <c r="AE89" s="57"/>
      <c r="AF89" s="57"/>
      <c r="AG89" s="57"/>
      <c r="AH89" s="57"/>
      <c r="AI89" s="57"/>
      <c r="AJ89" s="5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B89" s="17"/>
      <c r="DC89" s="17"/>
      <c r="DD89" s="17"/>
      <c r="DE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row>
    <row r="90" spans="1:145" ht="15" customHeight="1">
      <c r="A90" s="550"/>
      <c r="B90" s="557"/>
      <c r="C90" s="557"/>
      <c r="D90" s="557"/>
      <c r="E90" s="557"/>
      <c r="F90" s="558"/>
      <c r="G90" s="245" t="s">
        <v>11</v>
      </c>
      <c r="H90" s="246"/>
      <c r="I90" s="246"/>
      <c r="J90" s="246"/>
      <c r="K90" s="246"/>
      <c r="L90" s="246"/>
      <c r="M90" s="246"/>
      <c r="N90" s="246"/>
      <c r="O90" s="246"/>
      <c r="P90" s="246"/>
      <c r="Q90" s="246"/>
      <c r="R90" s="246"/>
      <c r="S90" s="246"/>
      <c r="T90" s="246"/>
      <c r="U90" s="246"/>
      <c r="V90" s="246"/>
      <c r="W90" s="246"/>
      <c r="X90" s="246"/>
      <c r="Y90" s="246"/>
      <c r="Z90" s="246"/>
      <c r="AA90" s="513"/>
      <c r="AB90" s="979">
        <v>1</v>
      </c>
      <c r="AC90" s="980"/>
      <c r="AD90" s="981"/>
      <c r="AE90" s="982">
        <v>1</v>
      </c>
      <c r="AF90" s="980"/>
      <c r="AG90" s="981"/>
      <c r="AH90" s="982">
        <v>2</v>
      </c>
      <c r="AI90" s="980"/>
      <c r="AJ90" s="997"/>
      <c r="AK90" s="347">
        <f>SUM(AK79:AS81)</f>
        <v>68944185</v>
      </c>
      <c r="AL90" s="348"/>
      <c r="AM90" s="348"/>
      <c r="AN90" s="348"/>
      <c r="AO90" s="348"/>
      <c r="AP90" s="348"/>
      <c r="AQ90" s="348"/>
      <c r="AR90" s="348"/>
      <c r="AS90" s="348"/>
      <c r="AT90" s="347">
        <f>SUM(AT79:BB81)</f>
        <v>4016149</v>
      </c>
      <c r="AU90" s="348"/>
      <c r="AV90" s="348"/>
      <c r="AW90" s="348"/>
      <c r="AX90" s="348"/>
      <c r="AY90" s="348"/>
      <c r="AZ90" s="348"/>
      <c r="BA90" s="348"/>
      <c r="BB90" s="348"/>
      <c r="BC90" s="487">
        <f>SUM(BC79:BK81)</f>
        <v>173220</v>
      </c>
      <c r="BD90" s="488"/>
      <c r="BE90" s="488"/>
      <c r="BF90" s="488"/>
      <c r="BG90" s="488"/>
      <c r="BH90" s="488"/>
      <c r="BI90" s="488"/>
      <c r="BJ90" s="488"/>
      <c r="BK90" s="489"/>
      <c r="BL90" s="487">
        <f>SUM(BL79:BT81)</f>
        <v>972</v>
      </c>
      <c r="BM90" s="488"/>
      <c r="BN90" s="488"/>
      <c r="BO90" s="488"/>
      <c r="BP90" s="488"/>
      <c r="BQ90" s="488"/>
      <c r="BR90" s="488"/>
      <c r="BS90" s="488"/>
      <c r="BT90" s="489"/>
      <c r="BU90" s="487">
        <f>SUM(BU79:CC81)</f>
        <v>66488</v>
      </c>
      <c r="BV90" s="488"/>
      <c r="BW90" s="488"/>
      <c r="BX90" s="488"/>
      <c r="BY90" s="488"/>
      <c r="BZ90" s="488"/>
      <c r="CA90" s="488"/>
      <c r="CB90" s="488"/>
      <c r="CC90" s="489"/>
      <c r="CD90" s="487">
        <f>SUM(CD79:CL81)</f>
        <v>9243</v>
      </c>
      <c r="CE90" s="488"/>
      <c r="CF90" s="488"/>
      <c r="CG90" s="488"/>
      <c r="CH90" s="488"/>
      <c r="CI90" s="488"/>
      <c r="CJ90" s="488"/>
      <c r="CK90" s="488"/>
      <c r="CL90" s="489"/>
      <c r="CM90" s="487">
        <f>SUM(CM79:CU81)</f>
        <v>2</v>
      </c>
      <c r="CN90" s="488"/>
      <c r="CO90" s="488"/>
      <c r="CP90" s="488"/>
      <c r="CQ90" s="488"/>
      <c r="CR90" s="488"/>
      <c r="CS90" s="488"/>
      <c r="CT90" s="488"/>
      <c r="CU90" s="489"/>
      <c r="CV90" s="487">
        <f>SUM(BC90:CU90)</f>
        <v>249925</v>
      </c>
      <c r="CW90" s="488"/>
      <c r="CX90" s="488"/>
      <c r="CY90" s="488"/>
      <c r="CZ90" s="488"/>
      <c r="DA90" s="488"/>
      <c r="DB90" s="488"/>
      <c r="DC90" s="488"/>
      <c r="DD90" s="489"/>
      <c r="DE90" s="347">
        <f>SUM(DE79:DM81)</f>
        <v>3274</v>
      </c>
      <c r="DF90" s="347"/>
      <c r="DG90" s="347"/>
      <c r="DH90" s="347"/>
      <c r="DI90" s="347"/>
      <c r="DJ90" s="347"/>
      <c r="DK90" s="347"/>
      <c r="DL90" s="347"/>
      <c r="DM90" s="347"/>
      <c r="DN90" s="347">
        <f>SUM(DN79:DV81)</f>
        <v>1219</v>
      </c>
      <c r="DO90" s="347"/>
      <c r="DP90" s="347"/>
      <c r="DQ90" s="347"/>
      <c r="DR90" s="347"/>
      <c r="DS90" s="347"/>
      <c r="DT90" s="347"/>
      <c r="DU90" s="347"/>
      <c r="DV90" s="347"/>
      <c r="DW90" s="347">
        <f>SUM(DW79:EE81)</f>
        <v>447</v>
      </c>
      <c r="DX90" s="347"/>
      <c r="DY90" s="347"/>
      <c r="DZ90" s="347"/>
      <c r="EA90" s="347"/>
      <c r="EB90" s="347"/>
      <c r="EC90" s="347"/>
      <c r="ED90" s="347"/>
      <c r="EE90" s="492"/>
      <c r="EO90" s="49"/>
    </row>
    <row r="91" spans="1:145" ht="15" customHeight="1">
      <c r="A91" s="550"/>
      <c r="B91" s="557"/>
      <c r="C91" s="557"/>
      <c r="D91" s="557"/>
      <c r="E91" s="557"/>
      <c r="F91" s="558"/>
      <c r="G91" s="245" t="s">
        <v>12</v>
      </c>
      <c r="H91" s="246"/>
      <c r="I91" s="246"/>
      <c r="J91" s="246"/>
      <c r="K91" s="246"/>
      <c r="L91" s="246"/>
      <c r="M91" s="246"/>
      <c r="N91" s="246"/>
      <c r="O91" s="246"/>
      <c r="P91" s="246"/>
      <c r="Q91" s="246"/>
      <c r="R91" s="246"/>
      <c r="S91" s="246"/>
      <c r="T91" s="246"/>
      <c r="U91" s="246"/>
      <c r="V91" s="246"/>
      <c r="W91" s="246"/>
      <c r="X91" s="246"/>
      <c r="Y91" s="246"/>
      <c r="Z91" s="246"/>
      <c r="AA91" s="513"/>
      <c r="AB91" s="983">
        <v>1</v>
      </c>
      <c r="AC91" s="973"/>
      <c r="AD91" s="974"/>
      <c r="AE91" s="972">
        <v>2</v>
      </c>
      <c r="AF91" s="973"/>
      <c r="AG91" s="974"/>
      <c r="AH91" s="972">
        <v>2</v>
      </c>
      <c r="AI91" s="973"/>
      <c r="AJ91" s="993"/>
      <c r="AK91" s="330">
        <f>SUM(AK82:AS85)</f>
        <v>80818756</v>
      </c>
      <c r="AL91" s="331"/>
      <c r="AM91" s="331"/>
      <c r="AN91" s="331"/>
      <c r="AO91" s="331"/>
      <c r="AP91" s="331"/>
      <c r="AQ91" s="331"/>
      <c r="AR91" s="331"/>
      <c r="AS91" s="331"/>
      <c r="AT91" s="330">
        <f>SUM(AT82:BB85)</f>
        <v>4814694</v>
      </c>
      <c r="AU91" s="331"/>
      <c r="AV91" s="331"/>
      <c r="AW91" s="331"/>
      <c r="AX91" s="331"/>
      <c r="AY91" s="331"/>
      <c r="AZ91" s="331"/>
      <c r="BA91" s="331"/>
      <c r="BB91" s="331"/>
      <c r="BC91" s="481">
        <f>SUM(BC82:BK85)</f>
        <v>38886</v>
      </c>
      <c r="BD91" s="482"/>
      <c r="BE91" s="482"/>
      <c r="BF91" s="482"/>
      <c r="BG91" s="482"/>
      <c r="BH91" s="482"/>
      <c r="BI91" s="482"/>
      <c r="BJ91" s="482"/>
      <c r="BK91" s="483"/>
      <c r="BL91" s="481">
        <f>SUM(BL82:BT85)</f>
        <v>2522</v>
      </c>
      <c r="BM91" s="482"/>
      <c r="BN91" s="482"/>
      <c r="BO91" s="482"/>
      <c r="BP91" s="482"/>
      <c r="BQ91" s="482"/>
      <c r="BR91" s="482"/>
      <c r="BS91" s="482"/>
      <c r="BT91" s="483"/>
      <c r="BU91" s="481">
        <f>SUM(BU82:CC85)</f>
        <v>65797</v>
      </c>
      <c r="BV91" s="482"/>
      <c r="BW91" s="482"/>
      <c r="BX91" s="482"/>
      <c r="BY91" s="482"/>
      <c r="BZ91" s="482"/>
      <c r="CA91" s="482"/>
      <c r="CB91" s="482"/>
      <c r="CC91" s="483"/>
      <c r="CD91" s="481">
        <f>SUM(CD82:CL85)</f>
        <v>30139</v>
      </c>
      <c r="CE91" s="482"/>
      <c r="CF91" s="482"/>
      <c r="CG91" s="482"/>
      <c r="CH91" s="482"/>
      <c r="CI91" s="482"/>
      <c r="CJ91" s="482"/>
      <c r="CK91" s="482"/>
      <c r="CL91" s="483"/>
      <c r="CM91" s="481">
        <f>SUM(CM82:CU85)</f>
        <v>37</v>
      </c>
      <c r="CN91" s="482"/>
      <c r="CO91" s="482"/>
      <c r="CP91" s="482"/>
      <c r="CQ91" s="482"/>
      <c r="CR91" s="482"/>
      <c r="CS91" s="482"/>
      <c r="CT91" s="482"/>
      <c r="CU91" s="483"/>
      <c r="CV91" s="481">
        <f>SUM(BC91:CU91)</f>
        <v>137381</v>
      </c>
      <c r="CW91" s="482"/>
      <c r="CX91" s="482"/>
      <c r="CY91" s="482"/>
      <c r="CZ91" s="482"/>
      <c r="DA91" s="482"/>
      <c r="DB91" s="482"/>
      <c r="DC91" s="482"/>
      <c r="DD91" s="483"/>
      <c r="DE91" s="330">
        <f>SUM(DE82:DM85)</f>
        <v>0</v>
      </c>
      <c r="DF91" s="330"/>
      <c r="DG91" s="330"/>
      <c r="DH91" s="330"/>
      <c r="DI91" s="330"/>
      <c r="DJ91" s="330"/>
      <c r="DK91" s="330"/>
      <c r="DL91" s="330"/>
      <c r="DM91" s="330"/>
      <c r="DN91" s="330">
        <f>SUM(DN82:DV85)</f>
        <v>1111</v>
      </c>
      <c r="DO91" s="330"/>
      <c r="DP91" s="330"/>
      <c r="DQ91" s="330"/>
      <c r="DR91" s="330"/>
      <c r="DS91" s="330"/>
      <c r="DT91" s="330"/>
      <c r="DU91" s="330"/>
      <c r="DV91" s="330"/>
      <c r="DW91" s="330">
        <f>SUM(DW82:EE85)</f>
        <v>666</v>
      </c>
      <c r="DX91" s="330"/>
      <c r="DY91" s="330"/>
      <c r="DZ91" s="330"/>
      <c r="EA91" s="330"/>
      <c r="EB91" s="330"/>
      <c r="EC91" s="330"/>
      <c r="ED91" s="330"/>
      <c r="EE91" s="493"/>
      <c r="EO91" s="49"/>
    </row>
    <row r="92" spans="1:145" ht="15" customHeight="1">
      <c r="A92" s="550"/>
      <c r="B92" s="557"/>
      <c r="C92" s="557"/>
      <c r="D92" s="557"/>
      <c r="E92" s="557"/>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983">
        <v>1</v>
      </c>
      <c r="AC92" s="973"/>
      <c r="AD92" s="974"/>
      <c r="AE92" s="972">
        <v>3</v>
      </c>
      <c r="AF92" s="973"/>
      <c r="AG92" s="974"/>
      <c r="AH92" s="972">
        <v>2</v>
      </c>
      <c r="AI92" s="973"/>
      <c r="AJ92" s="993"/>
      <c r="AK92" s="330">
        <f>AK86</f>
        <v>5972153</v>
      </c>
      <c r="AL92" s="331"/>
      <c r="AM92" s="331"/>
      <c r="AN92" s="331"/>
      <c r="AO92" s="331"/>
      <c r="AP92" s="331"/>
      <c r="AQ92" s="331"/>
      <c r="AR92" s="331"/>
      <c r="AS92" s="331"/>
      <c r="AT92" s="330">
        <f>AT86</f>
        <v>353688</v>
      </c>
      <c r="AU92" s="331"/>
      <c r="AV92" s="331"/>
      <c r="AW92" s="331"/>
      <c r="AX92" s="331"/>
      <c r="AY92" s="331"/>
      <c r="AZ92" s="331"/>
      <c r="BA92" s="331"/>
      <c r="BB92" s="331"/>
      <c r="BC92" s="481">
        <f>BC86</f>
        <v>1059</v>
      </c>
      <c r="BD92" s="482"/>
      <c r="BE92" s="482"/>
      <c r="BF92" s="482"/>
      <c r="BG92" s="482"/>
      <c r="BH92" s="482"/>
      <c r="BI92" s="482"/>
      <c r="BJ92" s="482"/>
      <c r="BK92" s="483"/>
      <c r="BL92" s="481">
        <f>BL86</f>
        <v>1331</v>
      </c>
      <c r="BM92" s="482"/>
      <c r="BN92" s="482"/>
      <c r="BO92" s="482"/>
      <c r="BP92" s="482"/>
      <c r="BQ92" s="482"/>
      <c r="BR92" s="482"/>
      <c r="BS92" s="482"/>
      <c r="BT92" s="483"/>
      <c r="BU92" s="481">
        <f>BU86</f>
        <v>0</v>
      </c>
      <c r="BV92" s="482"/>
      <c r="BW92" s="482"/>
      <c r="BX92" s="482"/>
      <c r="BY92" s="482"/>
      <c r="BZ92" s="482"/>
      <c r="CA92" s="482"/>
      <c r="CB92" s="482"/>
      <c r="CC92" s="483"/>
      <c r="CD92" s="481">
        <f>CD86</f>
        <v>7307</v>
      </c>
      <c r="CE92" s="482"/>
      <c r="CF92" s="482"/>
      <c r="CG92" s="482"/>
      <c r="CH92" s="482"/>
      <c r="CI92" s="482"/>
      <c r="CJ92" s="482"/>
      <c r="CK92" s="482"/>
      <c r="CL92" s="483"/>
      <c r="CM92" s="481">
        <f>CM86</f>
        <v>0</v>
      </c>
      <c r="CN92" s="482"/>
      <c r="CO92" s="482"/>
      <c r="CP92" s="482"/>
      <c r="CQ92" s="482"/>
      <c r="CR92" s="482"/>
      <c r="CS92" s="482"/>
      <c r="CT92" s="482"/>
      <c r="CU92" s="483"/>
      <c r="CV92" s="481">
        <f>SUM(BC92:CU92)</f>
        <v>9697</v>
      </c>
      <c r="CW92" s="482"/>
      <c r="CX92" s="482"/>
      <c r="CY92" s="482"/>
      <c r="CZ92" s="482"/>
      <c r="DA92" s="482"/>
      <c r="DB92" s="482"/>
      <c r="DC92" s="482"/>
      <c r="DD92" s="483"/>
      <c r="DE92" s="330">
        <f>DE86</f>
        <v>0</v>
      </c>
      <c r="DF92" s="330"/>
      <c r="DG92" s="330"/>
      <c r="DH92" s="330"/>
      <c r="DI92" s="330"/>
      <c r="DJ92" s="330"/>
      <c r="DK92" s="330"/>
      <c r="DL92" s="330"/>
      <c r="DM92" s="330"/>
      <c r="DN92" s="330">
        <f>DN86</f>
        <v>176</v>
      </c>
      <c r="DO92" s="330"/>
      <c r="DP92" s="330"/>
      <c r="DQ92" s="330"/>
      <c r="DR92" s="330"/>
      <c r="DS92" s="330"/>
      <c r="DT92" s="330"/>
      <c r="DU92" s="330"/>
      <c r="DV92" s="330"/>
      <c r="DW92" s="330">
        <f>DW86</f>
        <v>236</v>
      </c>
      <c r="DX92" s="330"/>
      <c r="DY92" s="330"/>
      <c r="DZ92" s="330"/>
      <c r="EA92" s="330"/>
      <c r="EB92" s="330"/>
      <c r="EC92" s="330"/>
      <c r="ED92" s="330"/>
      <c r="EE92" s="493"/>
      <c r="EO92" s="49"/>
    </row>
    <row r="93" spans="1:145" ht="21.7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975">
        <v>1</v>
      </c>
      <c r="AC93" s="976"/>
      <c r="AD93" s="977"/>
      <c r="AE93" s="978">
        <v>4</v>
      </c>
      <c r="AF93" s="976"/>
      <c r="AG93" s="977"/>
      <c r="AH93" s="978">
        <v>2</v>
      </c>
      <c r="AI93" s="976"/>
      <c r="AJ93" s="994"/>
      <c r="AK93" s="321">
        <f>AK87</f>
        <v>26324984</v>
      </c>
      <c r="AL93" s="534"/>
      <c r="AM93" s="534"/>
      <c r="AN93" s="534"/>
      <c r="AO93" s="534"/>
      <c r="AP93" s="534"/>
      <c r="AQ93" s="534"/>
      <c r="AR93" s="534"/>
      <c r="AS93" s="534"/>
      <c r="AT93" s="321">
        <f>AT87</f>
        <v>1467653</v>
      </c>
      <c r="AU93" s="534"/>
      <c r="AV93" s="534"/>
      <c r="AW93" s="534"/>
      <c r="AX93" s="534"/>
      <c r="AY93" s="534"/>
      <c r="AZ93" s="534"/>
      <c r="BA93" s="534"/>
      <c r="BB93" s="534"/>
      <c r="BC93" s="484">
        <f>BC87</f>
        <v>1626</v>
      </c>
      <c r="BD93" s="485"/>
      <c r="BE93" s="485"/>
      <c r="BF93" s="485"/>
      <c r="BG93" s="485"/>
      <c r="BH93" s="485"/>
      <c r="BI93" s="485"/>
      <c r="BJ93" s="485"/>
      <c r="BK93" s="486"/>
      <c r="BL93" s="484">
        <f>BL87</f>
        <v>3451</v>
      </c>
      <c r="BM93" s="485"/>
      <c r="BN93" s="485"/>
      <c r="BO93" s="485"/>
      <c r="BP93" s="485"/>
      <c r="BQ93" s="485"/>
      <c r="BR93" s="485"/>
      <c r="BS93" s="485"/>
      <c r="BT93" s="486"/>
      <c r="BU93" s="484">
        <f>BU87</f>
        <v>0</v>
      </c>
      <c r="BV93" s="485"/>
      <c r="BW93" s="485"/>
      <c r="BX93" s="485"/>
      <c r="BY93" s="485"/>
      <c r="BZ93" s="485"/>
      <c r="CA93" s="485"/>
      <c r="CB93" s="485"/>
      <c r="CC93" s="486"/>
      <c r="CD93" s="484">
        <f>CD87</f>
        <v>62118</v>
      </c>
      <c r="CE93" s="485"/>
      <c r="CF93" s="485"/>
      <c r="CG93" s="485"/>
      <c r="CH93" s="485"/>
      <c r="CI93" s="485"/>
      <c r="CJ93" s="485"/>
      <c r="CK93" s="485"/>
      <c r="CL93" s="486"/>
      <c r="CM93" s="484">
        <f>CM87</f>
        <v>0</v>
      </c>
      <c r="CN93" s="485"/>
      <c r="CO93" s="485"/>
      <c r="CP93" s="485"/>
      <c r="CQ93" s="485"/>
      <c r="CR93" s="485"/>
      <c r="CS93" s="485"/>
      <c r="CT93" s="485"/>
      <c r="CU93" s="486"/>
      <c r="CV93" s="484">
        <f>SUM(BC93:CU93)</f>
        <v>67195</v>
      </c>
      <c r="CW93" s="485"/>
      <c r="CX93" s="485"/>
      <c r="CY93" s="485"/>
      <c r="CZ93" s="485"/>
      <c r="DA93" s="485"/>
      <c r="DB93" s="485"/>
      <c r="DC93" s="485"/>
      <c r="DD93" s="486"/>
      <c r="DE93" s="321">
        <f>DE87</f>
        <v>0</v>
      </c>
      <c r="DF93" s="321"/>
      <c r="DG93" s="321"/>
      <c r="DH93" s="321"/>
      <c r="DI93" s="321"/>
      <c r="DJ93" s="321"/>
      <c r="DK93" s="321"/>
      <c r="DL93" s="321"/>
      <c r="DM93" s="321"/>
      <c r="DN93" s="321">
        <f>DN87</f>
        <v>979</v>
      </c>
      <c r="DO93" s="321"/>
      <c r="DP93" s="321"/>
      <c r="DQ93" s="321"/>
      <c r="DR93" s="321"/>
      <c r="DS93" s="321"/>
      <c r="DT93" s="321"/>
      <c r="DU93" s="321"/>
      <c r="DV93" s="321"/>
      <c r="DW93" s="321">
        <f>DW87</f>
        <v>1371</v>
      </c>
      <c r="DX93" s="321"/>
      <c r="DY93" s="321"/>
      <c r="DZ93" s="321"/>
      <c r="EA93" s="321"/>
      <c r="EB93" s="321"/>
      <c r="EC93" s="321"/>
      <c r="ED93" s="321"/>
      <c r="EE93" s="494"/>
      <c r="EO93" s="49"/>
    </row>
    <row r="94" spans="1:145" ht="15" customHeight="1" thickBot="1">
      <c r="M94" s="16"/>
      <c r="R94" s="16"/>
      <c r="U94" s="17"/>
      <c r="V94" s="17"/>
      <c r="W94" s="17"/>
      <c r="AB94" s="52"/>
      <c r="AC94" s="52"/>
      <c r="AD94" s="52"/>
      <c r="AE94" s="52"/>
      <c r="AF94" s="52"/>
      <c r="AG94" s="52"/>
      <c r="AH94" s="52"/>
      <c r="AI94" s="52"/>
      <c r="AJ94" s="52"/>
      <c r="AS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B94" s="17"/>
      <c r="DC94" s="17"/>
      <c r="DD94" s="17"/>
      <c r="DE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row>
    <row r="95" spans="1:145" ht="15" customHeight="1">
      <c r="A95" s="433" t="s">
        <v>14</v>
      </c>
      <c r="B95" s="434"/>
      <c r="C95" s="434"/>
      <c r="D95" s="434" t="s">
        <v>15</v>
      </c>
      <c r="E95" s="434"/>
      <c r="F95" s="435"/>
      <c r="G95" s="245" t="s">
        <v>858</v>
      </c>
      <c r="H95" s="246"/>
      <c r="I95" s="246"/>
      <c r="J95" s="246"/>
      <c r="K95" s="246"/>
      <c r="L95" s="246"/>
      <c r="M95" s="246"/>
      <c r="N95" s="246"/>
      <c r="O95" s="246"/>
      <c r="P95" s="246"/>
      <c r="Q95" s="246"/>
      <c r="R95" s="246"/>
      <c r="S95" s="246"/>
      <c r="T95" s="246"/>
      <c r="U95" s="246"/>
      <c r="V95" s="246"/>
      <c r="W95" s="246"/>
      <c r="X95" s="246"/>
      <c r="Y95" s="246"/>
      <c r="Z95" s="246"/>
      <c r="AA95" s="513"/>
      <c r="AB95" s="979">
        <v>1</v>
      </c>
      <c r="AC95" s="980"/>
      <c r="AD95" s="981"/>
      <c r="AE95" s="982">
        <v>5</v>
      </c>
      <c r="AF95" s="980"/>
      <c r="AG95" s="981"/>
      <c r="AH95" s="982">
        <v>2</v>
      </c>
      <c r="AI95" s="980"/>
      <c r="AJ95" s="997"/>
      <c r="AK95" s="347">
        <f>SUM(表05!DK29,表06!DK29,表07!DK29,表09!DK29,表11!AK95)</f>
        <v>149762758</v>
      </c>
      <c r="AL95" s="348"/>
      <c r="AM95" s="348"/>
      <c r="AN95" s="348"/>
      <c r="AO95" s="348"/>
      <c r="AP95" s="348"/>
      <c r="AQ95" s="348"/>
      <c r="AR95" s="348"/>
      <c r="AS95" s="348"/>
      <c r="AT95" s="347">
        <f>SUM(表05!AK62,表06!AK62,表07!AK62,表09!AK62,表11!AT95)</f>
        <v>5885875</v>
      </c>
      <c r="AU95" s="348"/>
      <c r="AV95" s="348"/>
      <c r="AW95" s="348"/>
      <c r="AX95" s="348"/>
      <c r="AY95" s="348"/>
      <c r="AZ95" s="348"/>
      <c r="BA95" s="348"/>
      <c r="BB95" s="348"/>
      <c r="BC95" s="487">
        <f>SUM(表05!AT62,表06!AT62,表07!AT62,表09!AT62,表11!BC95)</f>
        <v>141400</v>
      </c>
      <c r="BD95" s="488"/>
      <c r="BE95" s="488"/>
      <c r="BF95" s="488"/>
      <c r="BG95" s="488"/>
      <c r="BH95" s="488"/>
      <c r="BI95" s="488"/>
      <c r="BJ95" s="488"/>
      <c r="BK95" s="489"/>
      <c r="BL95" s="487">
        <f>SUM(表05!BC62,表06!BC62,表07!BC62,表09!BC62,表11!BL95)</f>
        <v>2620</v>
      </c>
      <c r="BM95" s="488"/>
      <c r="BN95" s="488"/>
      <c r="BO95" s="488"/>
      <c r="BP95" s="488"/>
      <c r="BQ95" s="488"/>
      <c r="BR95" s="488"/>
      <c r="BS95" s="488"/>
      <c r="BT95" s="489"/>
      <c r="BU95" s="487">
        <f>SUM(表05!BL62,表06!BL62,表07!BL62,表09!BL62,表11!BU95)</f>
        <v>88190</v>
      </c>
      <c r="BV95" s="488"/>
      <c r="BW95" s="488"/>
      <c r="BX95" s="488"/>
      <c r="BY95" s="488"/>
      <c r="BZ95" s="488"/>
      <c r="CA95" s="488"/>
      <c r="CB95" s="488"/>
      <c r="CC95" s="489"/>
      <c r="CD95" s="487">
        <f>SUM(表05!BU62,表06!BU62,表07!BU62,表09!BU62,表11!CD95)</f>
        <v>26256</v>
      </c>
      <c r="CE95" s="488"/>
      <c r="CF95" s="488"/>
      <c r="CG95" s="488"/>
      <c r="CH95" s="488"/>
      <c r="CI95" s="488"/>
      <c r="CJ95" s="488"/>
      <c r="CK95" s="488"/>
      <c r="CL95" s="489"/>
      <c r="CM95" s="487">
        <f>SUM(表05!CD62,表06!CD62,表07!CD62,表09!CD62,表11!CM95)</f>
        <v>26</v>
      </c>
      <c r="CN95" s="488"/>
      <c r="CO95" s="488"/>
      <c r="CP95" s="488"/>
      <c r="CQ95" s="488"/>
      <c r="CR95" s="488"/>
      <c r="CS95" s="488"/>
      <c r="CT95" s="488"/>
      <c r="CU95" s="489"/>
      <c r="CV95" s="487">
        <f>SUM(BC95:CU95)</f>
        <v>258492</v>
      </c>
      <c r="CW95" s="488"/>
      <c r="CX95" s="488"/>
      <c r="CY95" s="488"/>
      <c r="CZ95" s="488"/>
      <c r="DA95" s="488"/>
      <c r="DB95" s="488"/>
      <c r="DC95" s="488"/>
      <c r="DD95" s="489"/>
      <c r="DE95" s="347">
        <f>SUM(表05!CV62,表06!CV62,表07!CV62,表09!CV62,表11!DE95)</f>
        <v>2183</v>
      </c>
      <c r="DF95" s="347"/>
      <c r="DG95" s="347"/>
      <c r="DH95" s="347"/>
      <c r="DI95" s="347"/>
      <c r="DJ95" s="347"/>
      <c r="DK95" s="347"/>
      <c r="DL95" s="347"/>
      <c r="DM95" s="347"/>
      <c r="DN95" s="347">
        <f>SUM(表05!DE62,表06!DE62,表07!DE62,表09!DE62,表11!DN95)</f>
        <v>1554</v>
      </c>
      <c r="DO95" s="347"/>
      <c r="DP95" s="347"/>
      <c r="DQ95" s="347"/>
      <c r="DR95" s="347"/>
      <c r="DS95" s="347"/>
      <c r="DT95" s="347"/>
      <c r="DU95" s="347"/>
      <c r="DV95" s="347"/>
      <c r="DW95" s="347">
        <f>SUM(表05!DN62,表06!DN62,表07!DN62,表09!DN62,表11!DW95)</f>
        <v>742</v>
      </c>
      <c r="DX95" s="347"/>
      <c r="DY95" s="347"/>
      <c r="DZ95" s="347"/>
      <c r="EA95" s="347"/>
      <c r="EB95" s="347"/>
      <c r="EC95" s="347"/>
      <c r="ED95" s="347"/>
      <c r="EE95" s="492"/>
      <c r="EO95" s="49"/>
    </row>
    <row r="96" spans="1:145" ht="15" customHeight="1">
      <c r="A96" s="548"/>
      <c r="B96" s="551"/>
      <c r="C96" s="551"/>
      <c r="D96" s="551"/>
      <c r="E96" s="551"/>
      <c r="F96" s="552"/>
      <c r="G96" s="505" t="s">
        <v>317</v>
      </c>
      <c r="H96" s="506"/>
      <c r="I96" s="506"/>
      <c r="J96" s="506"/>
      <c r="K96" s="506"/>
      <c r="L96" s="506"/>
      <c r="M96" s="506"/>
      <c r="N96" s="506"/>
      <c r="O96" s="506"/>
      <c r="P96" s="506"/>
      <c r="Q96" s="506"/>
      <c r="R96" s="506"/>
      <c r="S96" s="506"/>
      <c r="T96" s="506"/>
      <c r="U96" s="506"/>
      <c r="V96" s="506"/>
      <c r="W96" s="506"/>
      <c r="X96" s="506"/>
      <c r="Y96" s="506"/>
      <c r="Z96" s="506"/>
      <c r="AA96" s="507"/>
      <c r="AB96" s="983">
        <v>1</v>
      </c>
      <c r="AC96" s="973"/>
      <c r="AD96" s="974"/>
      <c r="AE96" s="972">
        <v>6</v>
      </c>
      <c r="AF96" s="973"/>
      <c r="AG96" s="974"/>
      <c r="AH96" s="972">
        <v>2</v>
      </c>
      <c r="AI96" s="973"/>
      <c r="AJ96" s="993"/>
      <c r="AK96" s="330">
        <f>SUM(表05!DK30,表06!DK30,表07!DK30,表09!DK30,表11!AK96)</f>
        <v>5972153</v>
      </c>
      <c r="AL96" s="331"/>
      <c r="AM96" s="331"/>
      <c r="AN96" s="331"/>
      <c r="AO96" s="331"/>
      <c r="AP96" s="331"/>
      <c r="AQ96" s="331"/>
      <c r="AR96" s="331"/>
      <c r="AS96" s="331"/>
      <c r="AT96" s="330">
        <f>SUM(表05!AK63,表06!AK63,表07!AK63,表09!AK63,表11!AT96)</f>
        <v>235782</v>
      </c>
      <c r="AU96" s="331"/>
      <c r="AV96" s="331"/>
      <c r="AW96" s="331"/>
      <c r="AX96" s="331"/>
      <c r="AY96" s="331"/>
      <c r="AZ96" s="331"/>
      <c r="BA96" s="331"/>
      <c r="BB96" s="331"/>
      <c r="BC96" s="481">
        <f>SUM(表05!AT63,表06!AT63,表07!AT63,表09!AT63,表11!BC96)</f>
        <v>706</v>
      </c>
      <c r="BD96" s="482"/>
      <c r="BE96" s="482"/>
      <c r="BF96" s="482"/>
      <c r="BG96" s="482"/>
      <c r="BH96" s="482"/>
      <c r="BI96" s="482"/>
      <c r="BJ96" s="482"/>
      <c r="BK96" s="483"/>
      <c r="BL96" s="481">
        <f>SUM(表05!BC63,表06!BC63,表07!BC63,表09!BC63,表11!BL96)</f>
        <v>999</v>
      </c>
      <c r="BM96" s="482"/>
      <c r="BN96" s="482"/>
      <c r="BO96" s="482"/>
      <c r="BP96" s="482"/>
      <c r="BQ96" s="482"/>
      <c r="BR96" s="482"/>
      <c r="BS96" s="482"/>
      <c r="BT96" s="483"/>
      <c r="BU96" s="481">
        <f>SUM(表05!BL63,表06!BL63,表07!BL63,表09!BL63,表11!BU96)</f>
        <v>0</v>
      </c>
      <c r="BV96" s="482"/>
      <c r="BW96" s="482"/>
      <c r="BX96" s="482"/>
      <c r="BY96" s="482"/>
      <c r="BZ96" s="482"/>
      <c r="CA96" s="482"/>
      <c r="CB96" s="482"/>
      <c r="CC96" s="483"/>
      <c r="CD96" s="481">
        <f>SUM(表05!BU63,表06!BU63,表07!BU63,表09!BU63,表11!CD96)</f>
        <v>4871</v>
      </c>
      <c r="CE96" s="482"/>
      <c r="CF96" s="482"/>
      <c r="CG96" s="482"/>
      <c r="CH96" s="482"/>
      <c r="CI96" s="482"/>
      <c r="CJ96" s="482"/>
      <c r="CK96" s="482"/>
      <c r="CL96" s="483"/>
      <c r="CM96" s="481">
        <f>SUM(表05!CD63,表06!CD63,表07!CD63,表09!CD63,表11!CM96)</f>
        <v>0</v>
      </c>
      <c r="CN96" s="482"/>
      <c r="CO96" s="482"/>
      <c r="CP96" s="482"/>
      <c r="CQ96" s="482"/>
      <c r="CR96" s="482"/>
      <c r="CS96" s="482"/>
      <c r="CT96" s="482"/>
      <c r="CU96" s="483"/>
      <c r="CV96" s="481">
        <f>SUM(BC96:CU96)</f>
        <v>6576</v>
      </c>
      <c r="CW96" s="482"/>
      <c r="CX96" s="482"/>
      <c r="CY96" s="482"/>
      <c r="CZ96" s="482"/>
      <c r="DA96" s="482"/>
      <c r="DB96" s="482"/>
      <c r="DC96" s="482"/>
      <c r="DD96" s="483"/>
      <c r="DE96" s="330">
        <f>SUM(表05!CV63,表06!CV63,表07!CV63,表09!CV63,表11!DE96)</f>
        <v>0</v>
      </c>
      <c r="DF96" s="330"/>
      <c r="DG96" s="330"/>
      <c r="DH96" s="330"/>
      <c r="DI96" s="330"/>
      <c r="DJ96" s="330"/>
      <c r="DK96" s="330"/>
      <c r="DL96" s="330"/>
      <c r="DM96" s="330"/>
      <c r="DN96" s="330">
        <f>SUM(表05!DE63,表06!DE63,表07!DE63,表09!DE63,表11!DN96)</f>
        <v>117</v>
      </c>
      <c r="DO96" s="330"/>
      <c r="DP96" s="330"/>
      <c r="DQ96" s="330"/>
      <c r="DR96" s="330"/>
      <c r="DS96" s="330"/>
      <c r="DT96" s="330"/>
      <c r="DU96" s="330"/>
      <c r="DV96" s="330"/>
      <c r="DW96" s="330">
        <f>SUM(表05!DN63,表06!DN63,表07!DN63,表09!DN63,表11!DW96)</f>
        <v>158</v>
      </c>
      <c r="DX96" s="330"/>
      <c r="DY96" s="330"/>
      <c r="DZ96" s="330"/>
      <c r="EA96" s="330"/>
      <c r="EB96" s="330"/>
      <c r="EC96" s="330"/>
      <c r="ED96" s="330"/>
      <c r="EE96" s="493"/>
      <c r="EO96" s="49"/>
    </row>
    <row r="97" spans="1:145" ht="15" customHeight="1">
      <c r="A97" s="548"/>
      <c r="B97" s="551"/>
      <c r="C97" s="551"/>
      <c r="D97" s="551"/>
      <c r="E97" s="551"/>
      <c r="F97" s="552"/>
      <c r="G97" s="731" t="s">
        <v>333</v>
      </c>
      <c r="H97" s="732"/>
      <c r="I97" s="732"/>
      <c r="J97" s="732"/>
      <c r="K97" s="732"/>
      <c r="L97" s="732"/>
      <c r="M97" s="732"/>
      <c r="N97" s="732"/>
      <c r="O97" s="732"/>
      <c r="P97" s="732"/>
      <c r="Q97" s="732"/>
      <c r="R97" s="732"/>
      <c r="S97" s="732"/>
      <c r="T97" s="732"/>
      <c r="U97" s="732"/>
      <c r="V97" s="732"/>
      <c r="W97" s="732"/>
      <c r="X97" s="732"/>
      <c r="Y97" s="732"/>
      <c r="Z97" s="732"/>
      <c r="AA97" s="732"/>
      <c r="AB97" s="983">
        <v>1</v>
      </c>
      <c r="AC97" s="973"/>
      <c r="AD97" s="974"/>
      <c r="AE97" s="972">
        <v>7</v>
      </c>
      <c r="AF97" s="973"/>
      <c r="AG97" s="974"/>
      <c r="AH97" s="972">
        <v>2</v>
      </c>
      <c r="AI97" s="973"/>
      <c r="AJ97" s="993"/>
      <c r="AK97" s="330">
        <f>SUM(表05!DK31,表06!DK31,表07!DK31,表09!DK31,表11!AK97)</f>
        <v>26324984</v>
      </c>
      <c r="AL97" s="331"/>
      <c r="AM97" s="331"/>
      <c r="AN97" s="331"/>
      <c r="AO97" s="331"/>
      <c r="AP97" s="331"/>
      <c r="AQ97" s="331"/>
      <c r="AR97" s="331"/>
      <c r="AS97" s="331"/>
      <c r="AT97" s="330">
        <f>SUM(表05!AK64,表06!AK64,表07!AK64,表09!AK64,表11!AT97)</f>
        <v>978418</v>
      </c>
      <c r="AU97" s="331"/>
      <c r="AV97" s="331"/>
      <c r="AW97" s="331"/>
      <c r="AX97" s="331"/>
      <c r="AY97" s="331"/>
      <c r="AZ97" s="331"/>
      <c r="BA97" s="331"/>
      <c r="BB97" s="331"/>
      <c r="BC97" s="481">
        <f>SUM(表05!AT64,表06!AT64,表07!AT64,表09!AT64,表11!BC97)</f>
        <v>1084</v>
      </c>
      <c r="BD97" s="482"/>
      <c r="BE97" s="482"/>
      <c r="BF97" s="482"/>
      <c r="BG97" s="482"/>
      <c r="BH97" s="482"/>
      <c r="BI97" s="482"/>
      <c r="BJ97" s="482"/>
      <c r="BK97" s="483"/>
      <c r="BL97" s="481">
        <f>SUM(表05!BC64,表06!BC64,表07!BC64,表09!BC64,表11!BL97)</f>
        <v>2588</v>
      </c>
      <c r="BM97" s="482"/>
      <c r="BN97" s="482"/>
      <c r="BO97" s="482"/>
      <c r="BP97" s="482"/>
      <c r="BQ97" s="482"/>
      <c r="BR97" s="482"/>
      <c r="BS97" s="482"/>
      <c r="BT97" s="483"/>
      <c r="BU97" s="481">
        <f>SUM(表05!BL64,表06!BL64,表07!BL64,表09!BL64,表11!BU97)</f>
        <v>0</v>
      </c>
      <c r="BV97" s="482"/>
      <c r="BW97" s="482"/>
      <c r="BX97" s="482"/>
      <c r="BY97" s="482"/>
      <c r="BZ97" s="482"/>
      <c r="CA97" s="482"/>
      <c r="CB97" s="482"/>
      <c r="CC97" s="483"/>
      <c r="CD97" s="481">
        <f>SUM(表05!BU64,表06!BU64,表07!BU64,表09!BU64,表11!CD97)</f>
        <v>41412</v>
      </c>
      <c r="CE97" s="482"/>
      <c r="CF97" s="482"/>
      <c r="CG97" s="482"/>
      <c r="CH97" s="482"/>
      <c r="CI97" s="482"/>
      <c r="CJ97" s="482"/>
      <c r="CK97" s="482"/>
      <c r="CL97" s="483"/>
      <c r="CM97" s="481">
        <f>SUM(表05!CD64,表06!CD64,表07!CD64,表09!CD64,表11!CM97)</f>
        <v>0</v>
      </c>
      <c r="CN97" s="482"/>
      <c r="CO97" s="482"/>
      <c r="CP97" s="482"/>
      <c r="CQ97" s="482"/>
      <c r="CR97" s="482"/>
      <c r="CS97" s="482"/>
      <c r="CT97" s="482"/>
      <c r="CU97" s="483"/>
      <c r="CV97" s="481">
        <f>SUM(BC97:CU97)</f>
        <v>45084</v>
      </c>
      <c r="CW97" s="482"/>
      <c r="CX97" s="482"/>
      <c r="CY97" s="482"/>
      <c r="CZ97" s="482"/>
      <c r="DA97" s="482"/>
      <c r="DB97" s="482"/>
      <c r="DC97" s="482"/>
      <c r="DD97" s="483"/>
      <c r="DE97" s="330">
        <f>SUM(表05!CV64,表06!CV64,表07!CV64,表09!CV64,表11!DE97)</f>
        <v>0</v>
      </c>
      <c r="DF97" s="330"/>
      <c r="DG97" s="330"/>
      <c r="DH97" s="330"/>
      <c r="DI97" s="330"/>
      <c r="DJ97" s="330"/>
      <c r="DK97" s="330"/>
      <c r="DL97" s="330"/>
      <c r="DM97" s="330"/>
      <c r="DN97" s="330">
        <f>SUM(表05!DE64,表06!DE64,表07!DE64,表09!DE64,表11!DN97)</f>
        <v>652</v>
      </c>
      <c r="DO97" s="330"/>
      <c r="DP97" s="330"/>
      <c r="DQ97" s="330"/>
      <c r="DR97" s="330"/>
      <c r="DS97" s="330"/>
      <c r="DT97" s="330"/>
      <c r="DU97" s="330"/>
      <c r="DV97" s="330"/>
      <c r="DW97" s="330">
        <f>SUM(表05!DN64,表06!DN64,表07!DN64,表09!DN64,表11!DW97)</f>
        <v>914</v>
      </c>
      <c r="DX97" s="330"/>
      <c r="DY97" s="330"/>
      <c r="DZ97" s="330"/>
      <c r="EA97" s="330"/>
      <c r="EB97" s="330"/>
      <c r="EC97" s="330"/>
      <c r="ED97" s="330"/>
      <c r="EE97" s="493"/>
      <c r="EO97" s="49"/>
    </row>
    <row r="98" spans="1:145" ht="21.75" customHeight="1" thickBot="1">
      <c r="A98" s="436"/>
      <c r="B98" s="1639"/>
      <c r="C98" s="1639"/>
      <c r="D98" s="437"/>
      <c r="E98" s="437"/>
      <c r="F98" s="438"/>
      <c r="G98" s="245" t="s">
        <v>378</v>
      </c>
      <c r="H98" s="246"/>
      <c r="I98" s="246"/>
      <c r="J98" s="246"/>
      <c r="K98" s="246"/>
      <c r="L98" s="246"/>
      <c r="M98" s="246"/>
      <c r="N98" s="246"/>
      <c r="O98" s="246"/>
      <c r="P98" s="246"/>
      <c r="Q98" s="246"/>
      <c r="R98" s="246"/>
      <c r="S98" s="246"/>
      <c r="T98" s="246"/>
      <c r="U98" s="246"/>
      <c r="V98" s="246"/>
      <c r="W98" s="246"/>
      <c r="X98" s="246"/>
      <c r="Y98" s="246"/>
      <c r="Z98" s="246"/>
      <c r="AA98" s="513"/>
      <c r="AB98" s="975">
        <v>1</v>
      </c>
      <c r="AC98" s="976"/>
      <c r="AD98" s="977"/>
      <c r="AE98" s="978">
        <v>8</v>
      </c>
      <c r="AF98" s="976"/>
      <c r="AG98" s="977"/>
      <c r="AH98" s="978">
        <v>2</v>
      </c>
      <c r="AI98" s="976"/>
      <c r="AJ98" s="994"/>
      <c r="AK98" s="484">
        <f>SUM(AK95:AS97)</f>
        <v>182059895</v>
      </c>
      <c r="AL98" s="485"/>
      <c r="AM98" s="485"/>
      <c r="AN98" s="485"/>
      <c r="AO98" s="485"/>
      <c r="AP98" s="485"/>
      <c r="AQ98" s="485"/>
      <c r="AR98" s="485"/>
      <c r="AS98" s="486"/>
      <c r="AT98" s="321">
        <f>SUM(AT95:BB97)</f>
        <v>7100075</v>
      </c>
      <c r="AU98" s="534"/>
      <c r="AV98" s="534"/>
      <c r="AW98" s="534"/>
      <c r="AX98" s="534"/>
      <c r="AY98" s="534"/>
      <c r="AZ98" s="534"/>
      <c r="BA98" s="534"/>
      <c r="BB98" s="534"/>
      <c r="BC98" s="484">
        <f>SUM(BC95:BK97)</f>
        <v>143190</v>
      </c>
      <c r="BD98" s="485"/>
      <c r="BE98" s="485"/>
      <c r="BF98" s="485"/>
      <c r="BG98" s="485"/>
      <c r="BH98" s="485"/>
      <c r="BI98" s="485"/>
      <c r="BJ98" s="485"/>
      <c r="BK98" s="486"/>
      <c r="BL98" s="484">
        <f>SUM(BL95:BT97)</f>
        <v>6207</v>
      </c>
      <c r="BM98" s="485"/>
      <c r="BN98" s="485"/>
      <c r="BO98" s="485"/>
      <c r="BP98" s="485"/>
      <c r="BQ98" s="485"/>
      <c r="BR98" s="485"/>
      <c r="BS98" s="485"/>
      <c r="BT98" s="486"/>
      <c r="BU98" s="484">
        <f>SUM(BU95:CC97)</f>
        <v>88190</v>
      </c>
      <c r="BV98" s="485"/>
      <c r="BW98" s="485"/>
      <c r="BX98" s="485"/>
      <c r="BY98" s="485"/>
      <c r="BZ98" s="485"/>
      <c r="CA98" s="485"/>
      <c r="CB98" s="485"/>
      <c r="CC98" s="486"/>
      <c r="CD98" s="484">
        <f>SUM(CD95:CL97)</f>
        <v>72539</v>
      </c>
      <c r="CE98" s="485"/>
      <c r="CF98" s="485"/>
      <c r="CG98" s="485"/>
      <c r="CH98" s="485"/>
      <c r="CI98" s="485"/>
      <c r="CJ98" s="485"/>
      <c r="CK98" s="485"/>
      <c r="CL98" s="486"/>
      <c r="CM98" s="484">
        <f>SUM(CM95:CU97)</f>
        <v>26</v>
      </c>
      <c r="CN98" s="485"/>
      <c r="CO98" s="485"/>
      <c r="CP98" s="485"/>
      <c r="CQ98" s="485"/>
      <c r="CR98" s="485"/>
      <c r="CS98" s="485"/>
      <c r="CT98" s="485"/>
      <c r="CU98" s="486"/>
      <c r="CV98" s="484">
        <f>SUM(BC98:CU98)</f>
        <v>310152</v>
      </c>
      <c r="CW98" s="485"/>
      <c r="CX98" s="485"/>
      <c r="CY98" s="485"/>
      <c r="CZ98" s="485"/>
      <c r="DA98" s="485"/>
      <c r="DB98" s="485"/>
      <c r="DC98" s="485"/>
      <c r="DD98" s="486"/>
      <c r="DE98" s="321">
        <f>SUM(DE95:DM97)</f>
        <v>2183</v>
      </c>
      <c r="DF98" s="321"/>
      <c r="DG98" s="321"/>
      <c r="DH98" s="321"/>
      <c r="DI98" s="321"/>
      <c r="DJ98" s="321"/>
      <c r="DK98" s="321"/>
      <c r="DL98" s="321"/>
      <c r="DM98" s="321"/>
      <c r="DN98" s="321">
        <f>SUM(DN95:DV97)</f>
        <v>2323</v>
      </c>
      <c r="DO98" s="321"/>
      <c r="DP98" s="321"/>
      <c r="DQ98" s="321"/>
      <c r="DR98" s="321"/>
      <c r="DS98" s="321"/>
      <c r="DT98" s="321"/>
      <c r="DU98" s="321"/>
      <c r="DV98" s="321"/>
      <c r="DW98" s="321">
        <f>SUM(DW95:EE97)</f>
        <v>1814</v>
      </c>
      <c r="DX98" s="321"/>
      <c r="DY98" s="321"/>
      <c r="DZ98" s="321"/>
      <c r="EA98" s="321"/>
      <c r="EB98" s="321"/>
      <c r="EC98" s="321"/>
      <c r="ED98" s="321"/>
      <c r="EE98" s="494"/>
      <c r="EO98" s="49"/>
    </row>
    <row r="99" spans="1:145" s="17" customFormat="1" ht="12.75" customHeight="1">
      <c r="A99" s="36"/>
      <c r="B99" s="1640"/>
      <c r="C99" s="1640"/>
      <c r="D99" s="36"/>
      <c r="E99" s="36"/>
      <c r="F99" s="36"/>
      <c r="G99" s="137"/>
      <c r="H99" s="138"/>
      <c r="I99" s="138"/>
      <c r="J99" s="138"/>
      <c r="K99" s="138"/>
      <c r="L99" s="138"/>
      <c r="M99" s="138"/>
      <c r="N99" s="138"/>
      <c r="O99" s="138"/>
      <c r="P99" s="138"/>
      <c r="Q99" s="138"/>
      <c r="R99" s="138"/>
      <c r="S99" s="138"/>
      <c r="T99" s="138"/>
      <c r="U99" s="138"/>
      <c r="V99" s="138"/>
      <c r="W99" s="138"/>
      <c r="X99" s="138"/>
      <c r="Y99" s="138"/>
      <c r="Z99" s="138"/>
      <c r="AA99" s="138"/>
      <c r="AB99" s="55"/>
      <c r="AC99" s="55"/>
      <c r="AD99" s="55"/>
      <c r="AE99" s="55"/>
      <c r="AF99" s="56"/>
      <c r="AG99" s="56"/>
      <c r="AH99" s="56"/>
      <c r="AI99" s="56"/>
      <c r="AJ99" s="56"/>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4"/>
      <c r="DC99" s="144"/>
      <c r="DD99" s="143"/>
      <c r="DW99" s="49"/>
      <c r="DX99" s="49"/>
      <c r="DY99" s="49"/>
      <c r="DZ99" s="49"/>
    </row>
    <row r="100" spans="1:145" ht="12.75" customHeight="1">
      <c r="A100" s="985"/>
      <c r="B100" s="985"/>
      <c r="C100" s="985"/>
      <c r="D100" s="985"/>
      <c r="E100" s="985"/>
      <c r="F100" s="985"/>
      <c r="G100" s="986"/>
      <c r="H100" s="995" t="s">
        <v>62</v>
      </c>
      <c r="I100" s="266"/>
      <c r="J100" s="266"/>
      <c r="K100" s="266"/>
      <c r="L100" s="266"/>
      <c r="M100" s="266"/>
      <c r="N100" s="266"/>
      <c r="O100" s="266"/>
      <c r="P100" s="266"/>
      <c r="Q100" s="266"/>
      <c r="R100" s="266"/>
      <c r="S100" s="266"/>
      <c r="T100" s="266"/>
      <c r="U100" s="266"/>
      <c r="V100" s="266"/>
      <c r="W100" s="266"/>
      <c r="X100" s="266"/>
      <c r="Y100" s="267"/>
      <c r="Z100" s="996" t="s">
        <v>517</v>
      </c>
      <c r="AA100" s="266"/>
      <c r="AB100" s="266"/>
      <c r="AC100" s="266"/>
      <c r="AD100" s="266"/>
      <c r="AE100" s="267"/>
      <c r="AF100" s="739" t="str">
        <f>"第12表　課税標準額段階別"&amp; LEFT(表00!AA1,6) &amp; "分所得割額等に関する調 
　　　　　　　　　　　　　　　　　　【合　計】（つづき）
総　括　表"</f>
        <v>第12表　課税標準額段階別平成29年度分所得割額等に関する調 
　　　　　　　　　　　　　　　　　　【合　計】（つづき）
総　括　表</v>
      </c>
      <c r="AG100" s="739"/>
      <c r="AH100" s="739"/>
      <c r="AI100" s="739"/>
      <c r="AJ100" s="739"/>
      <c r="AK100" s="739"/>
      <c r="AL100" s="739"/>
      <c r="AM100" s="739"/>
      <c r="AN100" s="739"/>
      <c r="AO100" s="739"/>
      <c r="AP100" s="739"/>
      <c r="AQ100" s="739"/>
      <c r="AR100" s="739"/>
      <c r="AS100" s="739"/>
      <c r="AT100" s="739"/>
      <c r="AU100" s="739"/>
      <c r="AV100" s="739"/>
      <c r="AW100" s="739"/>
      <c r="AX100" s="739"/>
      <c r="AY100" s="739"/>
      <c r="AZ100" s="739"/>
      <c r="BA100" s="739"/>
      <c r="BB100" s="739"/>
      <c r="BC100" s="739"/>
      <c r="BD100" s="739"/>
      <c r="BE100" s="739"/>
      <c r="BF100" s="739"/>
      <c r="BG100" s="739"/>
      <c r="BH100" s="739"/>
      <c r="BI100" s="739"/>
      <c r="BJ100" s="739"/>
      <c r="BK100" s="739"/>
      <c r="BL100" s="739"/>
      <c r="BM100" s="739"/>
      <c r="BN100" s="739"/>
      <c r="BO100" s="739"/>
      <c r="BP100" s="739"/>
      <c r="BQ100" s="739"/>
      <c r="BR100" s="739"/>
      <c r="BS100" s="739"/>
      <c r="BT100" s="739"/>
      <c r="BU100" s="739"/>
      <c r="BV100" s="739"/>
      <c r="BW100" s="739"/>
      <c r="BX100" s="739"/>
      <c r="BY100" s="739"/>
      <c r="BZ100" s="739"/>
      <c r="CA100" s="739"/>
      <c r="CB100" s="739"/>
      <c r="CC100" s="739"/>
      <c r="CD100" s="739"/>
      <c r="CE100" s="739"/>
      <c r="CF100" s="739"/>
      <c r="CG100" s="739"/>
      <c r="CH100" s="739"/>
      <c r="CI100" s="739"/>
      <c r="CJ100" s="739"/>
      <c r="CK100" s="739"/>
      <c r="CL100" s="739"/>
      <c r="CM100" s="739"/>
      <c r="CN100" s="739"/>
      <c r="CO100" s="739"/>
      <c r="CP100" s="739"/>
      <c r="CQ100" s="739"/>
      <c r="CR100" s="739"/>
      <c r="CS100" s="739"/>
      <c r="CT100" s="739"/>
      <c r="CU100" s="739"/>
      <c r="CV100" s="739"/>
      <c r="CW100" s="739"/>
      <c r="CX100" s="739"/>
      <c r="CY100" s="970" t="s">
        <v>608</v>
      </c>
      <c r="CZ100" s="970"/>
      <c r="DA100" s="970"/>
      <c r="DB100" s="970"/>
      <c r="DC100" s="970"/>
      <c r="DD100" s="970"/>
      <c r="DE100" s="970"/>
      <c r="DF100" s="970"/>
      <c r="DG100" s="970"/>
      <c r="DH100" s="970"/>
      <c r="DI100" s="970"/>
      <c r="DJ100" s="970"/>
      <c r="DK100" s="290" t="str">
        <f>IF(DK34="","",DK34)</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45" ht="12.75" customHeight="1" thickBot="1">
      <c r="A101" s="985"/>
      <c r="B101" s="985"/>
      <c r="C101" s="985"/>
      <c r="D101" s="985"/>
      <c r="E101" s="985"/>
      <c r="F101" s="985"/>
      <c r="G101" s="986"/>
      <c r="H101" s="268"/>
      <c r="I101" s="269"/>
      <c r="J101" s="269"/>
      <c r="K101" s="269"/>
      <c r="L101" s="269"/>
      <c r="M101" s="269"/>
      <c r="N101" s="269"/>
      <c r="O101" s="269"/>
      <c r="P101" s="269"/>
      <c r="Q101" s="269"/>
      <c r="R101" s="269"/>
      <c r="S101" s="269"/>
      <c r="T101" s="269"/>
      <c r="U101" s="269"/>
      <c r="V101" s="269"/>
      <c r="W101" s="269"/>
      <c r="X101" s="269"/>
      <c r="Y101" s="270"/>
      <c r="Z101" s="268"/>
      <c r="AA101" s="269"/>
      <c r="AB101" s="269"/>
      <c r="AC101" s="269"/>
      <c r="AD101" s="269"/>
      <c r="AE101" s="270"/>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39"/>
      <c r="BS101" s="739"/>
      <c r="BT101" s="739"/>
      <c r="BU101" s="739"/>
      <c r="BV101" s="739"/>
      <c r="BW101" s="739"/>
      <c r="BX101" s="739"/>
      <c r="BY101" s="739"/>
      <c r="BZ101" s="739"/>
      <c r="CA101" s="739"/>
      <c r="CB101" s="739"/>
      <c r="CC101" s="739"/>
      <c r="CD101" s="739"/>
      <c r="CE101" s="739"/>
      <c r="CF101" s="739"/>
      <c r="CG101" s="739"/>
      <c r="CH101" s="739"/>
      <c r="CI101" s="739"/>
      <c r="CJ101" s="739"/>
      <c r="CK101" s="739"/>
      <c r="CL101" s="739"/>
      <c r="CM101" s="739"/>
      <c r="CN101" s="739"/>
      <c r="CO101" s="739"/>
      <c r="CP101" s="739"/>
      <c r="CQ101" s="739"/>
      <c r="CR101" s="739"/>
      <c r="CS101" s="739"/>
      <c r="CT101" s="739"/>
      <c r="CU101" s="739"/>
      <c r="CV101" s="739"/>
      <c r="CW101" s="739"/>
      <c r="CX101" s="739"/>
      <c r="CY101" s="971"/>
      <c r="CZ101" s="971"/>
      <c r="DA101" s="971"/>
      <c r="DB101" s="971"/>
      <c r="DC101" s="971"/>
      <c r="DD101" s="971"/>
      <c r="DE101" s="971"/>
      <c r="DF101" s="971"/>
      <c r="DG101" s="971"/>
      <c r="DH101" s="971"/>
      <c r="DI101" s="971"/>
      <c r="DJ101" s="971"/>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45" ht="25.5" customHeight="1" thickBot="1">
      <c r="A102" s="988"/>
      <c r="B102" s="989"/>
      <c r="C102" s="989"/>
      <c r="D102" s="989"/>
      <c r="E102" s="989"/>
      <c r="F102" s="989"/>
      <c r="G102" s="990"/>
      <c r="H102" s="987">
        <f>IF(H36="","",H36)</f>
        <v>4</v>
      </c>
      <c r="I102" s="991"/>
      <c r="J102" s="992"/>
      <c r="K102" s="987">
        <f>IF(K36="","",K36)</f>
        <v>2</v>
      </c>
      <c r="L102" s="991"/>
      <c r="M102" s="992"/>
      <c r="N102" s="987">
        <f>IF(N36="","",N36)</f>
        <v>2</v>
      </c>
      <c r="O102" s="991"/>
      <c r="P102" s="992"/>
      <c r="Q102" s="987">
        <f>IF(Q36="","",Q36)</f>
        <v>0</v>
      </c>
      <c r="R102" s="991"/>
      <c r="S102" s="992"/>
      <c r="T102" s="987">
        <f>IF(T36="","",T36)</f>
        <v>2</v>
      </c>
      <c r="U102" s="991"/>
      <c r="V102" s="992"/>
      <c r="W102" s="987">
        <f>IF(W36="","",W36)</f>
        <v>9</v>
      </c>
      <c r="X102" s="991"/>
      <c r="Y102" s="992"/>
      <c r="Z102" s="984">
        <v>1</v>
      </c>
      <c r="AA102" s="276"/>
      <c r="AB102" s="277"/>
      <c r="AC102" s="987">
        <v>2</v>
      </c>
      <c r="AD102" s="279"/>
      <c r="AE102" s="280"/>
      <c r="AF102" s="739"/>
      <c r="AG102" s="739"/>
      <c r="AH102" s="739"/>
      <c r="AI102" s="739"/>
      <c r="AJ102" s="739"/>
      <c r="AK102" s="739"/>
      <c r="AL102" s="739"/>
      <c r="AM102" s="739"/>
      <c r="AN102" s="739"/>
      <c r="AO102" s="739"/>
      <c r="AP102" s="739"/>
      <c r="AQ102" s="739"/>
      <c r="AR102" s="739"/>
      <c r="AS102" s="739"/>
      <c r="AT102" s="739"/>
      <c r="AU102" s="739"/>
      <c r="AV102" s="739"/>
      <c r="AW102" s="739"/>
      <c r="AX102" s="739"/>
      <c r="AY102" s="739"/>
      <c r="AZ102" s="739"/>
      <c r="BA102" s="739"/>
      <c r="BB102" s="739"/>
      <c r="BC102" s="739"/>
      <c r="BD102" s="739"/>
      <c r="BE102" s="739"/>
      <c r="BF102" s="739"/>
      <c r="BG102" s="739"/>
      <c r="BH102" s="739"/>
      <c r="BI102" s="739"/>
      <c r="BJ102" s="739"/>
      <c r="BK102" s="739"/>
      <c r="BL102" s="739"/>
      <c r="BM102" s="739"/>
      <c r="BN102" s="739"/>
      <c r="BO102" s="739"/>
      <c r="BP102" s="739"/>
      <c r="BQ102" s="739"/>
      <c r="BR102" s="739"/>
      <c r="BS102" s="739"/>
      <c r="BT102" s="739"/>
      <c r="BU102" s="739"/>
      <c r="BV102" s="739"/>
      <c r="BW102" s="739"/>
      <c r="BX102" s="739"/>
      <c r="BY102" s="739"/>
      <c r="BZ102" s="739"/>
      <c r="CA102" s="739"/>
      <c r="CB102" s="739"/>
      <c r="CC102" s="739"/>
      <c r="CD102" s="739"/>
      <c r="CE102" s="739"/>
      <c r="CF102" s="739"/>
      <c r="CG102" s="739"/>
      <c r="CH102" s="739"/>
      <c r="CI102" s="739"/>
      <c r="CJ102" s="739"/>
      <c r="CK102" s="739"/>
      <c r="CL102" s="739"/>
      <c r="CM102" s="739"/>
      <c r="CN102" s="739"/>
      <c r="CO102" s="739"/>
      <c r="CP102" s="739"/>
      <c r="CQ102" s="739"/>
      <c r="CR102" s="739"/>
      <c r="CS102" s="739"/>
      <c r="CT102" s="739"/>
      <c r="CU102" s="739"/>
      <c r="CV102" s="739"/>
      <c r="CW102" s="739"/>
      <c r="CX102" s="739"/>
      <c r="CY102" s="971" t="s">
        <v>515</v>
      </c>
      <c r="CZ102" s="971"/>
      <c r="DA102" s="971"/>
      <c r="DB102" s="971"/>
      <c r="DC102" s="971"/>
      <c r="DD102" s="971"/>
      <c r="DE102" s="971"/>
      <c r="DF102" s="971"/>
      <c r="DG102" s="971"/>
      <c r="DH102" s="971"/>
      <c r="DI102" s="971"/>
      <c r="DJ102" s="971"/>
      <c r="DK102" s="289" t="str">
        <f>IF(DK36="","",DK36)</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45" ht="13.5" customHeight="1">
      <c r="M103" s="16"/>
      <c r="R103" s="16"/>
      <c r="AF103" s="739"/>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c r="BE103" s="739"/>
      <c r="BF103" s="739"/>
      <c r="BG103" s="739"/>
      <c r="BH103" s="739"/>
      <c r="BI103" s="739"/>
      <c r="BJ103" s="739"/>
      <c r="BK103" s="739"/>
      <c r="BL103" s="739"/>
      <c r="BM103" s="739"/>
      <c r="BN103" s="739"/>
      <c r="BO103" s="739"/>
      <c r="BP103" s="739"/>
      <c r="BQ103" s="739"/>
      <c r="BR103" s="739"/>
      <c r="BS103" s="739"/>
      <c r="BT103" s="739"/>
      <c r="BU103" s="739"/>
      <c r="BV103" s="739"/>
      <c r="BW103" s="739"/>
      <c r="BX103" s="739"/>
      <c r="BY103" s="739"/>
      <c r="BZ103" s="739"/>
      <c r="CA103" s="739"/>
      <c r="CB103" s="739"/>
      <c r="CC103" s="739"/>
      <c r="CD103" s="739"/>
      <c r="CE103" s="739"/>
      <c r="CF103" s="739"/>
      <c r="CG103" s="739"/>
      <c r="CH103" s="739"/>
      <c r="CI103" s="739"/>
      <c r="CJ103" s="739"/>
      <c r="CK103" s="739"/>
      <c r="CL103" s="739"/>
      <c r="CM103" s="739"/>
      <c r="CN103" s="739"/>
      <c r="CO103" s="739"/>
      <c r="CP103" s="739"/>
      <c r="CQ103" s="739"/>
      <c r="CR103" s="739"/>
      <c r="CS103" s="739"/>
      <c r="CT103" s="739"/>
      <c r="CU103" s="739"/>
      <c r="CV103" s="739"/>
      <c r="CW103" s="739"/>
      <c r="CX103" s="739"/>
    </row>
    <row r="104" spans="1:145" ht="13.5" customHeight="1">
      <c r="M104" s="16"/>
      <c r="R104" s="16"/>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DA104" s="16"/>
      <c r="DF104" s="16"/>
    </row>
    <row r="105" spans="1:145" ht="15" customHeight="1">
      <c r="AK105" s="271" t="s">
        <v>937</v>
      </c>
      <c r="AL105" s="271"/>
      <c r="AM105" s="271"/>
      <c r="AN105" s="271"/>
      <c r="AO105" s="271"/>
      <c r="AP105" s="271"/>
      <c r="AQ105" s="271"/>
      <c r="AR105" s="271"/>
      <c r="AS105" s="271" t="s">
        <v>895</v>
      </c>
      <c r="AT105" s="271"/>
      <c r="AU105" s="271"/>
      <c r="AV105" s="271"/>
      <c r="AW105" s="271"/>
      <c r="AX105" s="271"/>
      <c r="AY105" s="271"/>
      <c r="AZ105" s="271"/>
      <c r="BA105" s="271" t="s">
        <v>475</v>
      </c>
      <c r="BB105" s="271"/>
      <c r="BC105" s="271"/>
      <c r="BD105" s="271"/>
      <c r="BE105" s="271"/>
      <c r="BF105" s="271"/>
      <c r="BG105" s="271"/>
      <c r="BH105" s="271" t="s">
        <v>869</v>
      </c>
      <c r="BI105" s="271"/>
      <c r="BJ105" s="271"/>
      <c r="BK105" s="271"/>
      <c r="BL105" s="271"/>
      <c r="BM105" s="271"/>
      <c r="BN105" s="271"/>
      <c r="BO105" s="271"/>
    </row>
    <row r="106" spans="1:145" ht="15" customHeight="1">
      <c r="A106" s="522" t="s">
        <v>744</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171</v>
      </c>
      <c r="AC106" s="201"/>
      <c r="AD106" s="201"/>
      <c r="AE106" s="201"/>
      <c r="AF106" s="201"/>
      <c r="AG106" s="201"/>
      <c r="AH106" s="201"/>
      <c r="AI106" s="201"/>
      <c r="AJ106" s="202"/>
      <c r="AK106" s="200" t="s">
        <v>163</v>
      </c>
      <c r="AL106" s="201"/>
      <c r="AM106" s="201"/>
      <c r="AN106" s="201"/>
      <c r="AO106" s="201"/>
      <c r="AP106" s="201"/>
      <c r="AQ106" s="201"/>
      <c r="AR106" s="202"/>
      <c r="AS106" s="246" t="s">
        <v>455</v>
      </c>
      <c r="AT106" s="1550"/>
      <c r="AU106" s="1550"/>
      <c r="AV106" s="1550"/>
      <c r="AW106" s="1550"/>
      <c r="AX106" s="1550"/>
      <c r="AY106" s="1550"/>
      <c r="AZ106" s="1550"/>
      <c r="BA106" s="1550"/>
      <c r="BB106" s="1550"/>
      <c r="BC106" s="1550"/>
      <c r="BD106" s="1550"/>
      <c r="BE106" s="1550"/>
      <c r="BF106" s="1550"/>
      <c r="BG106" s="1550"/>
      <c r="BH106" s="1550"/>
      <c r="BI106" s="1550"/>
      <c r="BJ106" s="1550"/>
      <c r="BK106" s="1550"/>
      <c r="BL106" s="1550"/>
      <c r="BM106" s="1550"/>
      <c r="BN106" s="1550"/>
      <c r="BO106" s="1551"/>
      <c r="BX106" s="1641"/>
      <c r="BY106" s="1641"/>
      <c r="BZ106" s="59"/>
      <c r="CA106" s="59"/>
      <c r="CB106" s="59"/>
      <c r="CC106" s="59"/>
      <c r="CD106" s="59"/>
      <c r="CE106" s="59"/>
      <c r="CF106" s="59"/>
      <c r="CG106" s="59"/>
      <c r="CH106" s="59"/>
      <c r="CI106" s="59"/>
      <c r="CJ106" s="27"/>
      <c r="CK106" s="43"/>
      <c r="CL106" s="43"/>
      <c r="CM106" s="43"/>
      <c r="CN106" s="43"/>
      <c r="CO106" s="43"/>
      <c r="CP106" s="43"/>
      <c r="CQ106" s="43"/>
      <c r="CR106" s="27"/>
      <c r="CS106" s="43"/>
      <c r="CT106" s="43"/>
      <c r="CU106" s="43"/>
      <c r="CV106" s="43"/>
      <c r="CW106" s="43"/>
      <c r="CX106" s="43"/>
      <c r="CY106" s="43"/>
      <c r="CZ106" s="43"/>
      <c r="DA106" s="27"/>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2"/>
      <c r="DY106" s="43"/>
      <c r="DZ106" s="43"/>
      <c r="EA106" s="43"/>
      <c r="EB106" s="43"/>
      <c r="EC106" s="43"/>
      <c r="ED106" s="43"/>
      <c r="EE106" s="43"/>
    </row>
    <row r="107" spans="1:145" ht="9.7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1"/>
      <c r="AK107" s="219"/>
      <c r="AL107" s="220"/>
      <c r="AM107" s="220"/>
      <c r="AN107" s="220"/>
      <c r="AO107" s="220"/>
      <c r="AP107" s="220"/>
      <c r="AQ107" s="220"/>
      <c r="AR107" s="221"/>
      <c r="AS107" s="200" t="s">
        <v>366</v>
      </c>
      <c r="AT107" s="1456"/>
      <c r="AU107" s="1456"/>
      <c r="AV107" s="1456"/>
      <c r="AW107" s="1456"/>
      <c r="AX107" s="1456"/>
      <c r="AY107" s="1456"/>
      <c r="AZ107" s="1456"/>
      <c r="BA107" s="1456"/>
      <c r="BB107" s="1456"/>
      <c r="BC107" s="1456"/>
      <c r="BD107" s="1456"/>
      <c r="BE107" s="1456"/>
      <c r="BF107" s="1456"/>
      <c r="BG107" s="1457"/>
      <c r="BH107" s="200" t="s">
        <v>376</v>
      </c>
      <c r="BI107" s="201"/>
      <c r="BJ107" s="201"/>
      <c r="BK107" s="201"/>
      <c r="BL107" s="201"/>
      <c r="BM107" s="201"/>
      <c r="BN107" s="201"/>
      <c r="BO107" s="202"/>
      <c r="BX107" s="1641"/>
      <c r="BY107" s="1641"/>
      <c r="BZ107" s="59"/>
      <c r="CA107" s="59"/>
      <c r="CB107" s="59"/>
      <c r="CC107" s="59"/>
      <c r="CD107" s="59"/>
      <c r="CE107" s="59"/>
      <c r="CF107" s="59"/>
      <c r="CG107" s="59"/>
      <c r="CH107" s="59"/>
      <c r="CI107" s="59"/>
      <c r="CJ107" s="43"/>
      <c r="CK107" s="43"/>
      <c r="CL107" s="43"/>
      <c r="CM107" s="43"/>
      <c r="CN107" s="43"/>
      <c r="CO107" s="43"/>
      <c r="CP107" s="43"/>
      <c r="CQ107" s="43"/>
      <c r="CR107" s="43"/>
      <c r="CS107" s="43"/>
      <c r="CT107" s="43"/>
      <c r="CU107" s="43"/>
      <c r="CV107" s="43"/>
      <c r="CW107" s="43"/>
      <c r="CX107" s="43"/>
      <c r="CY107" s="43"/>
      <c r="CZ107" s="43"/>
      <c r="DA107" s="27"/>
      <c r="DB107" s="43"/>
      <c r="DC107" s="43"/>
      <c r="DD107" s="43"/>
      <c r="DE107" s="43"/>
      <c r="DF107" s="43"/>
      <c r="DG107" s="43"/>
      <c r="DH107" s="43"/>
      <c r="DI107" s="27"/>
      <c r="DJ107" s="43"/>
      <c r="DK107" s="43"/>
      <c r="DL107" s="43"/>
      <c r="DM107" s="43"/>
      <c r="DN107" s="43"/>
      <c r="DO107" s="43"/>
      <c r="DP107" s="27"/>
      <c r="DQ107" s="43"/>
      <c r="DR107" s="43"/>
      <c r="DS107" s="43"/>
      <c r="DT107" s="43"/>
      <c r="DU107" s="43"/>
      <c r="DV107" s="43"/>
      <c r="DW107" s="43"/>
      <c r="DX107" s="43"/>
      <c r="DY107" s="43"/>
      <c r="DZ107" s="43"/>
      <c r="EA107" s="43"/>
      <c r="EB107" s="43"/>
      <c r="EC107" s="43"/>
      <c r="ED107" s="43"/>
      <c r="EE107" s="43"/>
    </row>
    <row r="108" spans="1:145" ht="9.7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1"/>
      <c r="AK108" s="219"/>
      <c r="AL108" s="220"/>
      <c r="AM108" s="220"/>
      <c r="AN108" s="220"/>
      <c r="AO108" s="220"/>
      <c r="AP108" s="220"/>
      <c r="AQ108" s="220"/>
      <c r="AR108" s="221"/>
      <c r="AS108" s="1500"/>
      <c r="AT108" s="1501"/>
      <c r="AU108" s="1501"/>
      <c r="AV108" s="1501"/>
      <c r="AW108" s="1501"/>
      <c r="AX108" s="1501"/>
      <c r="AY108" s="1501"/>
      <c r="AZ108" s="1501"/>
      <c r="BA108" s="1501"/>
      <c r="BB108" s="1501"/>
      <c r="BC108" s="1501"/>
      <c r="BD108" s="1501"/>
      <c r="BE108" s="1501"/>
      <c r="BF108" s="1501"/>
      <c r="BG108" s="1502"/>
      <c r="BH108" s="219"/>
      <c r="BI108" s="220"/>
      <c r="BJ108" s="220"/>
      <c r="BK108" s="220"/>
      <c r="BL108" s="220"/>
      <c r="BM108" s="220"/>
      <c r="BN108" s="220"/>
      <c r="BO108" s="221"/>
      <c r="BX108" s="1641"/>
      <c r="BY108" s="1641"/>
      <c r="BZ108" s="59"/>
      <c r="CA108" s="59"/>
      <c r="CB108" s="59"/>
      <c r="CC108" s="59"/>
      <c r="CD108" s="59"/>
      <c r="CE108" s="59"/>
      <c r="CF108" s="59"/>
      <c r="CG108" s="59"/>
      <c r="CH108" s="59"/>
      <c r="CI108" s="59"/>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row>
    <row r="109" spans="1:145" ht="9.7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1"/>
      <c r="AK109" s="219"/>
      <c r="AL109" s="220"/>
      <c r="AM109" s="220"/>
      <c r="AN109" s="220"/>
      <c r="AO109" s="220"/>
      <c r="AP109" s="220"/>
      <c r="AQ109" s="220"/>
      <c r="AR109" s="221"/>
      <c r="AS109" s="200" t="s">
        <v>269</v>
      </c>
      <c r="AT109" s="1456"/>
      <c r="AU109" s="1456"/>
      <c r="AV109" s="1456"/>
      <c r="AW109" s="1456"/>
      <c r="AX109" s="1456"/>
      <c r="AY109" s="1456"/>
      <c r="AZ109" s="1457"/>
      <c r="BA109" s="200" t="s">
        <v>270</v>
      </c>
      <c r="BB109" s="1456"/>
      <c r="BC109" s="1456"/>
      <c r="BD109" s="1456"/>
      <c r="BE109" s="1456"/>
      <c r="BF109" s="1456"/>
      <c r="BG109" s="1457"/>
      <c r="BH109" s="219"/>
      <c r="BI109" s="220"/>
      <c r="BJ109" s="220"/>
      <c r="BK109" s="220"/>
      <c r="BL109" s="220"/>
      <c r="BM109" s="220"/>
      <c r="BN109" s="220"/>
      <c r="BO109" s="221"/>
      <c r="BX109" s="1641"/>
      <c r="BY109" s="1641"/>
      <c r="BZ109" s="59"/>
      <c r="CA109" s="59"/>
      <c r="CB109" s="59"/>
      <c r="CC109" s="59"/>
      <c r="CD109" s="59"/>
      <c r="CE109" s="59"/>
      <c r="CF109" s="59"/>
      <c r="CG109" s="59"/>
      <c r="CH109" s="59"/>
      <c r="CI109" s="59"/>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row>
    <row r="110" spans="1:145" ht="9.7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219"/>
      <c r="AL110" s="220"/>
      <c r="AM110" s="220"/>
      <c r="AN110" s="220"/>
      <c r="AO110" s="220"/>
      <c r="AP110" s="220"/>
      <c r="AQ110" s="220"/>
      <c r="AR110" s="221"/>
      <c r="AS110" s="1458"/>
      <c r="AT110" s="1503"/>
      <c r="AU110" s="1503"/>
      <c r="AV110" s="1503"/>
      <c r="AW110" s="1503"/>
      <c r="AX110" s="1503"/>
      <c r="AY110" s="1503"/>
      <c r="AZ110" s="1460"/>
      <c r="BA110" s="1458"/>
      <c r="BB110" s="1503"/>
      <c r="BC110" s="1503"/>
      <c r="BD110" s="1503"/>
      <c r="BE110" s="1503"/>
      <c r="BF110" s="1503"/>
      <c r="BG110" s="1460"/>
      <c r="BH110" s="219"/>
      <c r="BI110" s="220"/>
      <c r="BJ110" s="220"/>
      <c r="BK110" s="220"/>
      <c r="BL110" s="220"/>
      <c r="BM110" s="220"/>
      <c r="BN110" s="220"/>
      <c r="BO110" s="221"/>
      <c r="BX110" s="1641"/>
      <c r="BY110" s="1641"/>
      <c r="BZ110" s="59"/>
      <c r="CA110" s="59"/>
      <c r="CB110" s="59"/>
      <c r="CC110" s="59"/>
      <c r="CD110" s="59"/>
      <c r="CE110" s="59"/>
      <c r="CF110" s="59"/>
      <c r="CG110" s="59"/>
      <c r="CH110" s="59"/>
      <c r="CI110" s="59"/>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row>
    <row r="111" spans="1:145" ht="9.7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131"/>
      <c r="AC111" s="132"/>
      <c r="AD111" s="132"/>
      <c r="AE111" s="132"/>
      <c r="AF111" s="132"/>
      <c r="AG111" s="132"/>
      <c r="AH111" s="132"/>
      <c r="AI111" s="132"/>
      <c r="AJ111" s="132"/>
      <c r="AK111" s="1123" t="s">
        <v>272</v>
      </c>
      <c r="AL111" s="1159"/>
      <c r="AM111" s="1159"/>
      <c r="AN111" s="1159"/>
      <c r="AO111" s="1159"/>
      <c r="AP111" s="1159"/>
      <c r="AQ111" s="1159"/>
      <c r="AR111" s="1160"/>
      <c r="AS111" s="1123" t="s">
        <v>272</v>
      </c>
      <c r="AT111" s="1159"/>
      <c r="AU111" s="1159"/>
      <c r="AV111" s="1159"/>
      <c r="AW111" s="1159"/>
      <c r="AX111" s="1159"/>
      <c r="AY111" s="1159"/>
      <c r="AZ111" s="1160"/>
      <c r="BA111" s="1123" t="s">
        <v>271</v>
      </c>
      <c r="BB111" s="1642"/>
      <c r="BC111" s="1642"/>
      <c r="BD111" s="1642"/>
      <c r="BE111" s="1642"/>
      <c r="BF111" s="1642"/>
      <c r="BG111" s="1643"/>
      <c r="BH111" s="1123" t="s">
        <v>271</v>
      </c>
      <c r="BI111" s="1159"/>
      <c r="BJ111" s="1159"/>
      <c r="BK111" s="1159"/>
      <c r="BL111" s="1159"/>
      <c r="BM111" s="1159"/>
      <c r="BN111" s="1159"/>
      <c r="BO111" s="1160"/>
      <c r="BX111" s="1641"/>
      <c r="BY111" s="1641"/>
      <c r="BZ111" s="59"/>
      <c r="CA111" s="59"/>
      <c r="CB111" s="59"/>
      <c r="CC111" s="59"/>
      <c r="CD111" s="59"/>
      <c r="CE111" s="59"/>
      <c r="CF111" s="59"/>
      <c r="CG111" s="59"/>
      <c r="CH111" s="59"/>
      <c r="CI111" s="59"/>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row>
    <row r="112" spans="1:145" ht="21.75" customHeight="1">
      <c r="A112" s="433" t="s">
        <v>1</v>
      </c>
      <c r="B112" s="547"/>
      <c r="C112" s="547"/>
      <c r="D112" s="547"/>
      <c r="E112" s="547"/>
      <c r="F112" s="556"/>
      <c r="G112" s="245" t="s">
        <v>2</v>
      </c>
      <c r="H112" s="246"/>
      <c r="I112" s="246"/>
      <c r="J112" s="246"/>
      <c r="K112" s="246"/>
      <c r="L112" s="246"/>
      <c r="M112" s="246"/>
      <c r="N112" s="246"/>
      <c r="O112" s="246"/>
      <c r="P112" s="246"/>
      <c r="Q112" s="246"/>
      <c r="R112" s="246"/>
      <c r="S112" s="246"/>
      <c r="T112" s="246"/>
      <c r="U112" s="246"/>
      <c r="V112" s="246"/>
      <c r="W112" s="246"/>
      <c r="X112" s="246"/>
      <c r="Y112" s="246"/>
      <c r="Z112" s="246"/>
      <c r="AA112" s="513"/>
      <c r="AB112" s="979">
        <v>0</v>
      </c>
      <c r="AC112" s="980"/>
      <c r="AD112" s="981"/>
      <c r="AE112" s="982">
        <v>1</v>
      </c>
      <c r="AF112" s="980"/>
      <c r="AG112" s="981"/>
      <c r="AH112" s="982">
        <v>3</v>
      </c>
      <c r="AI112" s="980"/>
      <c r="AJ112" s="980"/>
      <c r="AK112" s="487">
        <f>SUM(表05!AK79,表06!AK79,表07!AK79,表09!AK79,表11!AK112)</f>
        <v>6</v>
      </c>
      <c r="AL112" s="801"/>
      <c r="AM112" s="801"/>
      <c r="AN112" s="801"/>
      <c r="AO112" s="801"/>
      <c r="AP112" s="801"/>
      <c r="AQ112" s="801"/>
      <c r="AR112" s="801"/>
      <c r="AS112" s="487">
        <f>SUM(表05!AT79,表06!AT79,表07!AT79,表09!AT79,表11!AS112)</f>
        <v>79256</v>
      </c>
      <c r="AT112" s="801"/>
      <c r="AU112" s="801"/>
      <c r="AV112" s="801"/>
      <c r="AW112" s="801"/>
      <c r="AX112" s="801"/>
      <c r="AY112" s="801"/>
      <c r="AZ112" s="875"/>
      <c r="BA112" s="487">
        <f>SUM(表05!BD79,表06!BD79,表07!BD79,表09!BD79,表11!BA112)</f>
        <v>4206</v>
      </c>
      <c r="BB112" s="801"/>
      <c r="BC112" s="801"/>
      <c r="BD112" s="801"/>
      <c r="BE112" s="801"/>
      <c r="BF112" s="801"/>
      <c r="BG112" s="875"/>
      <c r="BH112" s="487">
        <f>SUM(AS112:BG112)</f>
        <v>83462</v>
      </c>
      <c r="BI112" s="488"/>
      <c r="BJ112" s="488"/>
      <c r="BK112" s="488"/>
      <c r="BL112" s="488"/>
      <c r="BM112" s="488"/>
      <c r="BN112" s="488"/>
      <c r="BO112" s="577"/>
      <c r="BX112" s="144"/>
      <c r="BY112" s="144"/>
      <c r="BZ112" s="143"/>
      <c r="CA112" s="144"/>
      <c r="CB112" s="144"/>
      <c r="CC112" s="144"/>
      <c r="CD112" s="144"/>
      <c r="CE112" s="144"/>
      <c r="CF112" s="144"/>
      <c r="CG112" s="144"/>
      <c r="CH112" s="144"/>
      <c r="CI112" s="144"/>
      <c r="CJ112" s="143"/>
      <c r="CK112" s="144"/>
      <c r="CL112" s="144"/>
      <c r="CM112" s="144"/>
      <c r="CN112" s="144"/>
      <c r="CO112" s="144"/>
      <c r="CP112" s="144"/>
      <c r="CQ112" s="144"/>
      <c r="CR112" s="56"/>
      <c r="CS112" s="1644"/>
      <c r="CT112" s="1644"/>
      <c r="CU112" s="56"/>
      <c r="CV112" s="48"/>
      <c r="CW112" s="48"/>
      <c r="CX112" s="48"/>
      <c r="CY112" s="48"/>
      <c r="CZ112" s="48"/>
      <c r="DA112" s="48"/>
      <c r="DB112" s="48"/>
      <c r="DC112" s="48"/>
      <c r="DD112" s="48"/>
      <c r="DE112" s="144"/>
      <c r="DF112" s="144"/>
      <c r="DG112" s="144"/>
      <c r="DH112" s="144"/>
      <c r="DI112" s="143"/>
      <c r="DJ112" s="144"/>
      <c r="DK112" s="144"/>
      <c r="DL112" s="144"/>
      <c r="DM112" s="144"/>
      <c r="DN112" s="144"/>
      <c r="DO112" s="144"/>
      <c r="DP112" s="143"/>
      <c r="DQ112" s="144"/>
      <c r="DR112" s="144"/>
      <c r="DS112" s="144"/>
      <c r="DT112" s="144"/>
      <c r="DU112" s="144"/>
      <c r="DV112" s="144"/>
      <c r="DW112" s="144"/>
      <c r="DX112" s="45"/>
      <c r="DY112" s="49"/>
      <c r="DZ112" s="49"/>
      <c r="EA112" s="49"/>
      <c r="EB112" s="49"/>
      <c r="EC112" s="49"/>
      <c r="ED112" s="49"/>
      <c r="EE112" s="49"/>
    </row>
    <row r="113" spans="1:135" ht="15" customHeight="1">
      <c r="A113" s="550"/>
      <c r="B113" s="557"/>
      <c r="C113" s="557"/>
      <c r="D113" s="557"/>
      <c r="E113" s="557"/>
      <c r="F113" s="558"/>
      <c r="G113" s="245" t="s">
        <v>3</v>
      </c>
      <c r="H113" s="246"/>
      <c r="I113" s="246"/>
      <c r="J113" s="246"/>
      <c r="K113" s="246"/>
      <c r="L113" s="246"/>
      <c r="M113" s="246"/>
      <c r="N113" s="246"/>
      <c r="O113" s="246"/>
      <c r="P113" s="246"/>
      <c r="Q113" s="246"/>
      <c r="R113" s="246"/>
      <c r="S113" s="246"/>
      <c r="T113" s="246"/>
      <c r="U113" s="246"/>
      <c r="V113" s="246"/>
      <c r="W113" s="246"/>
      <c r="X113" s="246"/>
      <c r="Y113" s="246"/>
      <c r="Z113" s="246"/>
      <c r="AA113" s="513"/>
      <c r="AB113" s="983">
        <v>0</v>
      </c>
      <c r="AC113" s="973"/>
      <c r="AD113" s="974"/>
      <c r="AE113" s="972">
        <v>2</v>
      </c>
      <c r="AF113" s="973"/>
      <c r="AG113" s="974"/>
      <c r="AH113" s="972">
        <v>3</v>
      </c>
      <c r="AI113" s="973"/>
      <c r="AJ113" s="973"/>
      <c r="AK113" s="481">
        <f>SUM(表05!AK80,表06!AK80,表07!AK80,表09!AK80,表11!AK113)</f>
        <v>456</v>
      </c>
      <c r="AL113" s="543"/>
      <c r="AM113" s="543"/>
      <c r="AN113" s="543"/>
      <c r="AO113" s="543"/>
      <c r="AP113" s="543"/>
      <c r="AQ113" s="543"/>
      <c r="AR113" s="543"/>
      <c r="AS113" s="481">
        <f>SUM(表05!AT80,表06!AT80,表07!AT80,表09!AT80,表11!AS113)</f>
        <v>1315337</v>
      </c>
      <c r="AT113" s="543"/>
      <c r="AU113" s="543"/>
      <c r="AV113" s="543"/>
      <c r="AW113" s="543"/>
      <c r="AX113" s="543"/>
      <c r="AY113" s="543"/>
      <c r="AZ113" s="544"/>
      <c r="BA113" s="481">
        <f>SUM(表05!BD80,表06!BD80,表07!BD80,表09!BD80,表11!BA113)</f>
        <v>21228</v>
      </c>
      <c r="BB113" s="543"/>
      <c r="BC113" s="543"/>
      <c r="BD113" s="543"/>
      <c r="BE113" s="543"/>
      <c r="BF113" s="543"/>
      <c r="BG113" s="544"/>
      <c r="BH113" s="481">
        <f t="shared" ref="BH113:BH120" si="2">SUM(AS113:BG113)</f>
        <v>1336565</v>
      </c>
      <c r="BI113" s="660"/>
      <c r="BJ113" s="660"/>
      <c r="BK113" s="660"/>
      <c r="BL113" s="660"/>
      <c r="BM113" s="660"/>
      <c r="BN113" s="660"/>
      <c r="BO113" s="1554"/>
      <c r="BX113" s="144"/>
      <c r="BY113" s="144"/>
      <c r="BZ113" s="143"/>
      <c r="CA113" s="144"/>
      <c r="CB113" s="144"/>
      <c r="CC113" s="144"/>
      <c r="CD113" s="144"/>
      <c r="CE113" s="144"/>
      <c r="CF113" s="144"/>
      <c r="CG113" s="144"/>
      <c r="CH113" s="144"/>
      <c r="CI113" s="144"/>
      <c r="CJ113" s="143"/>
      <c r="CK113" s="144"/>
      <c r="CL113" s="144"/>
      <c r="CM113" s="144"/>
      <c r="CN113" s="144"/>
      <c r="CO113" s="144"/>
      <c r="CP113" s="144"/>
      <c r="CQ113" s="144"/>
      <c r="CR113" s="56"/>
      <c r="CS113" s="1644"/>
      <c r="CT113" s="1644"/>
      <c r="CU113" s="56"/>
      <c r="CV113" s="48"/>
      <c r="CW113" s="48"/>
      <c r="CX113" s="48"/>
      <c r="CY113" s="48"/>
      <c r="CZ113" s="48"/>
      <c r="DA113" s="48"/>
      <c r="DB113" s="48"/>
      <c r="DC113" s="48"/>
      <c r="DD113" s="48"/>
      <c r="DE113" s="144"/>
      <c r="DF113" s="144"/>
      <c r="DG113" s="144"/>
      <c r="DH113" s="144"/>
      <c r="DI113" s="143"/>
      <c r="DJ113" s="144"/>
      <c r="DK113" s="144"/>
      <c r="DL113" s="144"/>
      <c r="DM113" s="144"/>
      <c r="DN113" s="144"/>
      <c r="DO113" s="144"/>
      <c r="DP113" s="143"/>
      <c r="DQ113" s="144"/>
      <c r="DR113" s="144"/>
      <c r="DS113" s="144"/>
      <c r="DT113" s="144"/>
      <c r="DU113" s="144"/>
      <c r="DV113" s="144"/>
      <c r="DW113" s="144"/>
      <c r="DX113" s="45"/>
      <c r="DY113" s="49"/>
      <c r="DZ113" s="49"/>
      <c r="EA113" s="49"/>
      <c r="EB113" s="49"/>
      <c r="EC113" s="49"/>
      <c r="ED113" s="49"/>
      <c r="EE113" s="49"/>
    </row>
    <row r="114" spans="1:135" ht="15" customHeight="1">
      <c r="A114" s="550"/>
      <c r="B114" s="557"/>
      <c r="C114" s="557"/>
      <c r="D114" s="557"/>
      <c r="E114" s="557"/>
      <c r="F114" s="558"/>
      <c r="G114" s="245" t="s">
        <v>4</v>
      </c>
      <c r="H114" s="246"/>
      <c r="I114" s="246"/>
      <c r="J114" s="246"/>
      <c r="K114" s="246"/>
      <c r="L114" s="246"/>
      <c r="M114" s="246"/>
      <c r="N114" s="246"/>
      <c r="O114" s="246"/>
      <c r="P114" s="246"/>
      <c r="Q114" s="246"/>
      <c r="R114" s="246"/>
      <c r="S114" s="246"/>
      <c r="T114" s="246"/>
      <c r="U114" s="246"/>
      <c r="V114" s="246"/>
      <c r="W114" s="246"/>
      <c r="X114" s="246"/>
      <c r="Y114" s="246"/>
      <c r="Z114" s="246"/>
      <c r="AA114" s="513"/>
      <c r="AB114" s="983">
        <v>0</v>
      </c>
      <c r="AC114" s="973"/>
      <c r="AD114" s="974"/>
      <c r="AE114" s="972">
        <v>3</v>
      </c>
      <c r="AF114" s="973"/>
      <c r="AG114" s="974"/>
      <c r="AH114" s="972">
        <v>3</v>
      </c>
      <c r="AI114" s="973"/>
      <c r="AJ114" s="973"/>
      <c r="AK114" s="481">
        <f>SUM(表05!AK81,表06!AK81,表07!AK81,表09!AK81,表11!AK114)</f>
        <v>308</v>
      </c>
      <c r="AL114" s="543"/>
      <c r="AM114" s="543"/>
      <c r="AN114" s="543"/>
      <c r="AO114" s="543"/>
      <c r="AP114" s="543"/>
      <c r="AQ114" s="543"/>
      <c r="AR114" s="543"/>
      <c r="AS114" s="481">
        <f>SUM(表05!AT81,表06!AT81,表07!AT81,表09!AT81,表11!AS114)</f>
        <v>2251624</v>
      </c>
      <c r="AT114" s="543"/>
      <c r="AU114" s="543"/>
      <c r="AV114" s="543"/>
      <c r="AW114" s="543"/>
      <c r="AX114" s="543"/>
      <c r="AY114" s="543"/>
      <c r="AZ114" s="544"/>
      <c r="BA114" s="481">
        <f>SUM(表05!BD81,表06!BD81,表07!BD81,表09!BD81,表11!BA114)</f>
        <v>88863</v>
      </c>
      <c r="BB114" s="543"/>
      <c r="BC114" s="543"/>
      <c r="BD114" s="543"/>
      <c r="BE114" s="543"/>
      <c r="BF114" s="543"/>
      <c r="BG114" s="544"/>
      <c r="BH114" s="481">
        <f t="shared" si="2"/>
        <v>2340487</v>
      </c>
      <c r="BI114" s="660"/>
      <c r="BJ114" s="660"/>
      <c r="BK114" s="660"/>
      <c r="BL114" s="660"/>
      <c r="BM114" s="660"/>
      <c r="BN114" s="660"/>
      <c r="BO114" s="1554"/>
      <c r="BX114" s="144"/>
      <c r="BY114" s="144"/>
      <c r="BZ114" s="143"/>
      <c r="CA114" s="144"/>
      <c r="CB114" s="144"/>
      <c r="CC114" s="144"/>
      <c r="CD114" s="144"/>
      <c r="CE114" s="144"/>
      <c r="CF114" s="144"/>
      <c r="CG114" s="144"/>
      <c r="CH114" s="144"/>
      <c r="CI114" s="144"/>
      <c r="CJ114" s="143"/>
      <c r="CK114" s="144"/>
      <c r="CL114" s="144"/>
      <c r="CM114" s="144"/>
      <c r="CN114" s="144"/>
      <c r="CO114" s="144"/>
      <c r="CP114" s="144"/>
      <c r="CQ114" s="144"/>
      <c r="CR114" s="56"/>
      <c r="CS114" s="1644"/>
      <c r="CT114" s="1644"/>
      <c r="CU114" s="56"/>
      <c r="CV114" s="48"/>
      <c r="CW114" s="48"/>
      <c r="CX114" s="48"/>
      <c r="CY114" s="48"/>
      <c r="CZ114" s="48"/>
      <c r="DA114" s="48"/>
      <c r="DB114" s="48"/>
      <c r="DC114" s="48"/>
      <c r="DD114" s="48"/>
      <c r="DE114" s="144"/>
      <c r="DF114" s="144"/>
      <c r="DG114" s="144"/>
      <c r="DH114" s="144"/>
      <c r="DI114" s="143"/>
      <c r="DJ114" s="144"/>
      <c r="DK114" s="144"/>
      <c r="DL114" s="144"/>
      <c r="DM114" s="144"/>
      <c r="DN114" s="144"/>
      <c r="DO114" s="144"/>
      <c r="DP114" s="143"/>
      <c r="DQ114" s="144"/>
      <c r="DR114" s="144"/>
      <c r="DS114" s="144"/>
      <c r="DT114" s="144"/>
      <c r="DU114" s="144"/>
      <c r="DV114" s="144"/>
      <c r="DW114" s="144"/>
      <c r="DX114" s="45"/>
      <c r="DY114" s="49"/>
      <c r="DZ114" s="49"/>
      <c r="EA114" s="49"/>
      <c r="EB114" s="49"/>
      <c r="EC114" s="49"/>
      <c r="ED114" s="49"/>
      <c r="EE114" s="49"/>
    </row>
    <row r="115" spans="1:135" ht="15" customHeight="1">
      <c r="A115" s="550"/>
      <c r="B115" s="557"/>
      <c r="C115" s="557"/>
      <c r="D115" s="557"/>
      <c r="E115" s="557"/>
      <c r="F115" s="558"/>
      <c r="G115" s="245" t="s">
        <v>5</v>
      </c>
      <c r="H115" s="246"/>
      <c r="I115" s="246"/>
      <c r="J115" s="246"/>
      <c r="K115" s="246"/>
      <c r="L115" s="246"/>
      <c r="M115" s="246"/>
      <c r="N115" s="246"/>
      <c r="O115" s="246"/>
      <c r="P115" s="246"/>
      <c r="Q115" s="246"/>
      <c r="R115" s="246"/>
      <c r="S115" s="246"/>
      <c r="T115" s="246"/>
      <c r="U115" s="246"/>
      <c r="V115" s="246"/>
      <c r="W115" s="246"/>
      <c r="X115" s="246"/>
      <c r="Y115" s="246"/>
      <c r="Z115" s="246"/>
      <c r="AA115" s="513"/>
      <c r="AB115" s="983">
        <v>0</v>
      </c>
      <c r="AC115" s="973"/>
      <c r="AD115" s="974"/>
      <c r="AE115" s="972">
        <v>4</v>
      </c>
      <c r="AF115" s="973"/>
      <c r="AG115" s="974"/>
      <c r="AH115" s="972">
        <v>3</v>
      </c>
      <c r="AI115" s="973"/>
      <c r="AJ115" s="973"/>
      <c r="AK115" s="481">
        <f>SUM(表05!AK82,表06!AK82,表07!AK82,表09!AK82,表11!AK115)</f>
        <v>0</v>
      </c>
      <c r="AL115" s="543"/>
      <c r="AM115" s="543"/>
      <c r="AN115" s="543"/>
      <c r="AO115" s="543"/>
      <c r="AP115" s="543"/>
      <c r="AQ115" s="543"/>
      <c r="AR115" s="543"/>
      <c r="AS115" s="481">
        <f>SUM(表05!AT82,表06!AT82,表07!AT82,表09!AT82,表11!AS115)</f>
        <v>1694816</v>
      </c>
      <c r="AT115" s="543"/>
      <c r="AU115" s="543"/>
      <c r="AV115" s="543"/>
      <c r="AW115" s="543"/>
      <c r="AX115" s="543"/>
      <c r="AY115" s="543"/>
      <c r="AZ115" s="544"/>
      <c r="BA115" s="481">
        <f>SUM(表05!BD82,表06!BD82,表07!BD82,表09!BD82,表11!BA115)</f>
        <v>129523</v>
      </c>
      <c r="BB115" s="543"/>
      <c r="BC115" s="543"/>
      <c r="BD115" s="543"/>
      <c r="BE115" s="543"/>
      <c r="BF115" s="543"/>
      <c r="BG115" s="544"/>
      <c r="BH115" s="481">
        <f t="shared" si="2"/>
        <v>1824339</v>
      </c>
      <c r="BI115" s="660"/>
      <c r="BJ115" s="660"/>
      <c r="BK115" s="660"/>
      <c r="BL115" s="660"/>
      <c r="BM115" s="660"/>
      <c r="BN115" s="660"/>
      <c r="BO115" s="1554"/>
      <c r="BX115" s="144"/>
      <c r="BY115" s="144"/>
      <c r="BZ115" s="143"/>
      <c r="CA115" s="144"/>
      <c r="CB115" s="144"/>
      <c r="CC115" s="144"/>
      <c r="CD115" s="144"/>
      <c r="CE115" s="144"/>
      <c r="CF115" s="144"/>
      <c r="CG115" s="144"/>
      <c r="CH115" s="144"/>
      <c r="CI115" s="144"/>
      <c r="CJ115" s="143"/>
      <c r="CK115" s="144"/>
      <c r="CL115" s="144"/>
      <c r="CM115" s="144"/>
      <c r="CN115" s="144"/>
      <c r="CO115" s="144"/>
      <c r="CP115" s="144"/>
      <c r="CQ115" s="144"/>
      <c r="CR115" s="56"/>
      <c r="CS115" s="1644"/>
      <c r="CT115" s="1644"/>
      <c r="CU115" s="56"/>
      <c r="CV115" s="48"/>
      <c r="CW115" s="48"/>
      <c r="CX115" s="48"/>
      <c r="CY115" s="48"/>
      <c r="CZ115" s="48"/>
      <c r="DA115" s="48"/>
      <c r="DB115" s="48"/>
      <c r="DC115" s="48"/>
      <c r="DD115" s="48"/>
      <c r="DE115" s="144"/>
      <c r="DF115" s="144"/>
      <c r="DG115" s="144"/>
      <c r="DH115" s="144"/>
      <c r="DI115" s="143"/>
      <c r="DJ115" s="144"/>
      <c r="DK115" s="144"/>
      <c r="DL115" s="144"/>
      <c r="DM115" s="144"/>
      <c r="DN115" s="144"/>
      <c r="DO115" s="144"/>
      <c r="DP115" s="143"/>
      <c r="DQ115" s="144"/>
      <c r="DR115" s="144"/>
      <c r="DS115" s="144"/>
      <c r="DT115" s="144"/>
      <c r="DU115" s="144"/>
      <c r="DV115" s="144"/>
      <c r="DW115" s="144"/>
      <c r="DX115" s="45"/>
      <c r="DY115" s="49"/>
      <c r="DZ115" s="49"/>
      <c r="EA115" s="49"/>
      <c r="EB115" s="49"/>
      <c r="EC115" s="49"/>
      <c r="ED115" s="49"/>
      <c r="EE115" s="49"/>
    </row>
    <row r="116" spans="1:135" ht="15" customHeight="1">
      <c r="A116" s="550"/>
      <c r="B116" s="557"/>
      <c r="C116" s="557"/>
      <c r="D116" s="557"/>
      <c r="E116" s="557"/>
      <c r="F116" s="558"/>
      <c r="G116" s="245" t="s">
        <v>6</v>
      </c>
      <c r="H116" s="246"/>
      <c r="I116" s="246"/>
      <c r="J116" s="246"/>
      <c r="K116" s="246"/>
      <c r="L116" s="246"/>
      <c r="M116" s="246"/>
      <c r="N116" s="246"/>
      <c r="O116" s="246"/>
      <c r="P116" s="246"/>
      <c r="Q116" s="246"/>
      <c r="R116" s="246"/>
      <c r="S116" s="246"/>
      <c r="T116" s="246"/>
      <c r="U116" s="246"/>
      <c r="V116" s="246"/>
      <c r="W116" s="246"/>
      <c r="X116" s="246"/>
      <c r="Y116" s="246"/>
      <c r="Z116" s="246"/>
      <c r="AA116" s="513"/>
      <c r="AB116" s="983">
        <v>0</v>
      </c>
      <c r="AC116" s="973"/>
      <c r="AD116" s="974"/>
      <c r="AE116" s="972">
        <v>5</v>
      </c>
      <c r="AF116" s="973"/>
      <c r="AG116" s="974"/>
      <c r="AH116" s="972">
        <v>3</v>
      </c>
      <c r="AI116" s="973"/>
      <c r="AJ116" s="973"/>
      <c r="AK116" s="481">
        <f>SUM(表05!AK83,表06!AK83,表07!AK83,表09!AK83,表11!AK116)</f>
        <v>0</v>
      </c>
      <c r="AL116" s="543"/>
      <c r="AM116" s="543"/>
      <c r="AN116" s="543"/>
      <c r="AO116" s="543"/>
      <c r="AP116" s="543"/>
      <c r="AQ116" s="543"/>
      <c r="AR116" s="543"/>
      <c r="AS116" s="481">
        <f>SUM(表05!AT83,表06!AT83,表07!AT83,表09!AT83,表11!AS116)</f>
        <v>1447643</v>
      </c>
      <c r="AT116" s="543"/>
      <c r="AU116" s="543"/>
      <c r="AV116" s="543"/>
      <c r="AW116" s="543"/>
      <c r="AX116" s="543"/>
      <c r="AY116" s="543"/>
      <c r="AZ116" s="544"/>
      <c r="BA116" s="481">
        <f>SUM(表05!BD83,表06!BD83,表07!BD83,表09!BD83,表11!BA116)</f>
        <v>54625</v>
      </c>
      <c r="BB116" s="543"/>
      <c r="BC116" s="543"/>
      <c r="BD116" s="543"/>
      <c r="BE116" s="543"/>
      <c r="BF116" s="543"/>
      <c r="BG116" s="544"/>
      <c r="BH116" s="481">
        <f t="shared" si="2"/>
        <v>1502268</v>
      </c>
      <c r="BI116" s="660"/>
      <c r="BJ116" s="660"/>
      <c r="BK116" s="660"/>
      <c r="BL116" s="660"/>
      <c r="BM116" s="660"/>
      <c r="BN116" s="660"/>
      <c r="BO116" s="1554"/>
      <c r="BX116" s="144"/>
      <c r="BY116" s="144"/>
      <c r="BZ116" s="143"/>
      <c r="CA116" s="144"/>
      <c r="CB116" s="144"/>
      <c r="CC116" s="144"/>
      <c r="CD116" s="144"/>
      <c r="CE116" s="144"/>
      <c r="CF116" s="144"/>
      <c r="CG116" s="144"/>
      <c r="CH116" s="144"/>
      <c r="CI116" s="144"/>
      <c r="CJ116" s="143"/>
      <c r="CK116" s="144"/>
      <c r="CL116" s="144"/>
      <c r="CM116" s="144"/>
      <c r="CN116" s="144"/>
      <c r="CO116" s="144"/>
      <c r="CP116" s="144"/>
      <c r="CQ116" s="144"/>
      <c r="CR116" s="56"/>
      <c r="CS116" s="1644"/>
      <c r="CT116" s="1644"/>
      <c r="CU116" s="56"/>
      <c r="CV116" s="48"/>
      <c r="CW116" s="48"/>
      <c r="CX116" s="48"/>
      <c r="CY116" s="48"/>
      <c r="CZ116" s="48"/>
      <c r="DA116" s="48"/>
      <c r="DB116" s="48"/>
      <c r="DC116" s="48"/>
      <c r="DD116" s="48"/>
      <c r="DE116" s="144"/>
      <c r="DF116" s="144"/>
      <c r="DG116" s="144"/>
      <c r="DH116" s="144"/>
      <c r="DI116" s="143"/>
      <c r="DJ116" s="144"/>
      <c r="DK116" s="144"/>
      <c r="DL116" s="144"/>
      <c r="DM116" s="144"/>
      <c r="DN116" s="144"/>
      <c r="DO116" s="144"/>
      <c r="DP116" s="143"/>
      <c r="DQ116" s="144"/>
      <c r="DR116" s="144"/>
      <c r="DS116" s="144"/>
      <c r="DT116" s="144"/>
      <c r="DU116" s="144"/>
      <c r="DV116" s="144"/>
      <c r="DW116" s="144"/>
      <c r="DX116" s="45"/>
      <c r="DY116" s="49"/>
      <c r="DZ116" s="49"/>
      <c r="EA116" s="49"/>
      <c r="EB116" s="49"/>
      <c r="EC116" s="49"/>
      <c r="ED116" s="49"/>
      <c r="EE116" s="49"/>
    </row>
    <row r="117" spans="1:135" ht="15" customHeight="1">
      <c r="A117" s="550"/>
      <c r="B117" s="557"/>
      <c r="C117" s="557"/>
      <c r="D117" s="557"/>
      <c r="E117" s="557"/>
      <c r="F117" s="558"/>
      <c r="G117" s="245" t="s">
        <v>7</v>
      </c>
      <c r="H117" s="246"/>
      <c r="I117" s="246"/>
      <c r="J117" s="246"/>
      <c r="K117" s="246"/>
      <c r="L117" s="246"/>
      <c r="M117" s="246"/>
      <c r="N117" s="246"/>
      <c r="O117" s="246"/>
      <c r="P117" s="246"/>
      <c r="Q117" s="246"/>
      <c r="R117" s="246"/>
      <c r="S117" s="246"/>
      <c r="T117" s="246"/>
      <c r="U117" s="246"/>
      <c r="V117" s="246"/>
      <c r="W117" s="246"/>
      <c r="X117" s="246"/>
      <c r="Y117" s="246"/>
      <c r="Z117" s="246"/>
      <c r="AA117" s="513"/>
      <c r="AB117" s="983">
        <v>0</v>
      </c>
      <c r="AC117" s="973"/>
      <c r="AD117" s="974"/>
      <c r="AE117" s="972">
        <v>6</v>
      </c>
      <c r="AF117" s="973"/>
      <c r="AG117" s="974"/>
      <c r="AH117" s="972">
        <v>3</v>
      </c>
      <c r="AI117" s="973"/>
      <c r="AJ117" s="973"/>
      <c r="AK117" s="481">
        <f>SUM(表05!AK84,表06!AK84,表07!AK84,表09!AK84,表11!AK117)</f>
        <v>0</v>
      </c>
      <c r="AL117" s="543"/>
      <c r="AM117" s="543"/>
      <c r="AN117" s="543"/>
      <c r="AO117" s="543"/>
      <c r="AP117" s="543"/>
      <c r="AQ117" s="543"/>
      <c r="AR117" s="543"/>
      <c r="AS117" s="481">
        <f>SUM(表05!AT84,表06!AT84,表07!AT84,表09!AT84,表11!AS117)</f>
        <v>1013625</v>
      </c>
      <c r="AT117" s="543"/>
      <c r="AU117" s="543"/>
      <c r="AV117" s="543"/>
      <c r="AW117" s="543"/>
      <c r="AX117" s="543"/>
      <c r="AY117" s="543"/>
      <c r="AZ117" s="544"/>
      <c r="BA117" s="481">
        <f>SUM(表05!BD84,表06!BD84,表07!BD84,表09!BD84,表11!BA117)</f>
        <v>912</v>
      </c>
      <c r="BB117" s="543"/>
      <c r="BC117" s="543"/>
      <c r="BD117" s="543"/>
      <c r="BE117" s="543"/>
      <c r="BF117" s="543"/>
      <c r="BG117" s="544"/>
      <c r="BH117" s="481">
        <f t="shared" si="2"/>
        <v>1014537</v>
      </c>
      <c r="BI117" s="660"/>
      <c r="BJ117" s="660"/>
      <c r="BK117" s="660"/>
      <c r="BL117" s="660"/>
      <c r="BM117" s="660"/>
      <c r="BN117" s="660"/>
      <c r="BO117" s="1554"/>
      <c r="BX117" s="144"/>
      <c r="BY117" s="144"/>
      <c r="BZ117" s="143"/>
      <c r="CA117" s="144"/>
      <c r="CB117" s="144"/>
      <c r="CC117" s="144"/>
      <c r="CD117" s="144"/>
      <c r="CE117" s="144"/>
      <c r="CF117" s="144"/>
      <c r="CG117" s="144"/>
      <c r="CH117" s="144"/>
      <c r="CI117" s="144"/>
      <c r="CJ117" s="143"/>
      <c r="CK117" s="144"/>
      <c r="CL117" s="144"/>
      <c r="CM117" s="144"/>
      <c r="CN117" s="144"/>
      <c r="CO117" s="144"/>
      <c r="CP117" s="144"/>
      <c r="CQ117" s="144"/>
      <c r="CR117" s="56"/>
      <c r="CS117" s="1644"/>
      <c r="CT117" s="1644"/>
      <c r="CU117" s="56"/>
      <c r="CV117" s="48"/>
      <c r="CW117" s="48"/>
      <c r="CX117" s="48"/>
      <c r="CY117" s="48"/>
      <c r="CZ117" s="48"/>
      <c r="DA117" s="48"/>
      <c r="DB117" s="48"/>
      <c r="DC117" s="48"/>
      <c r="DD117" s="48"/>
      <c r="DE117" s="144"/>
      <c r="DF117" s="144"/>
      <c r="DG117" s="144"/>
      <c r="DH117" s="144"/>
      <c r="DI117" s="143"/>
      <c r="DJ117" s="144"/>
      <c r="DK117" s="144"/>
      <c r="DL117" s="144"/>
      <c r="DM117" s="144"/>
      <c r="DN117" s="144"/>
      <c r="DO117" s="144"/>
      <c r="DP117" s="143"/>
      <c r="DQ117" s="144"/>
      <c r="DR117" s="144"/>
      <c r="DS117" s="144"/>
      <c r="DT117" s="144"/>
      <c r="DU117" s="144"/>
      <c r="DV117" s="144"/>
      <c r="DW117" s="144"/>
      <c r="DX117" s="45"/>
      <c r="DY117" s="49"/>
      <c r="DZ117" s="49"/>
      <c r="EA117" s="49"/>
      <c r="EB117" s="49"/>
      <c r="EC117" s="49"/>
      <c r="ED117" s="49"/>
      <c r="EE117" s="49"/>
    </row>
    <row r="118" spans="1:135" ht="15" customHeight="1">
      <c r="A118" s="550"/>
      <c r="B118" s="557"/>
      <c r="C118" s="557"/>
      <c r="D118" s="557"/>
      <c r="E118" s="557"/>
      <c r="F118" s="558"/>
      <c r="G118" s="245" t="s">
        <v>8</v>
      </c>
      <c r="H118" s="246"/>
      <c r="I118" s="246"/>
      <c r="J118" s="246"/>
      <c r="K118" s="246"/>
      <c r="L118" s="246"/>
      <c r="M118" s="246"/>
      <c r="N118" s="246"/>
      <c r="O118" s="246"/>
      <c r="P118" s="246"/>
      <c r="Q118" s="246"/>
      <c r="R118" s="246"/>
      <c r="S118" s="246"/>
      <c r="T118" s="246"/>
      <c r="U118" s="246"/>
      <c r="V118" s="246"/>
      <c r="W118" s="246"/>
      <c r="X118" s="246"/>
      <c r="Y118" s="246"/>
      <c r="Z118" s="246"/>
      <c r="AA118" s="513"/>
      <c r="AB118" s="983">
        <v>0</v>
      </c>
      <c r="AC118" s="973"/>
      <c r="AD118" s="974"/>
      <c r="AE118" s="972">
        <v>7</v>
      </c>
      <c r="AF118" s="973"/>
      <c r="AG118" s="974"/>
      <c r="AH118" s="972">
        <v>3</v>
      </c>
      <c r="AI118" s="973"/>
      <c r="AJ118" s="973"/>
      <c r="AK118" s="481">
        <f>SUM(表05!AK85,表06!AK85,表07!AK85,表09!AK85,表11!AK118)</f>
        <v>0</v>
      </c>
      <c r="AL118" s="543"/>
      <c r="AM118" s="543"/>
      <c r="AN118" s="543"/>
      <c r="AO118" s="543"/>
      <c r="AP118" s="543"/>
      <c r="AQ118" s="543"/>
      <c r="AR118" s="543"/>
      <c r="AS118" s="481">
        <f>SUM(表05!AT85,表06!AT85,表07!AT85,表09!AT85,表11!AS118)</f>
        <v>334392</v>
      </c>
      <c r="AT118" s="543"/>
      <c r="AU118" s="543"/>
      <c r="AV118" s="543"/>
      <c r="AW118" s="543"/>
      <c r="AX118" s="543"/>
      <c r="AY118" s="543"/>
      <c r="AZ118" s="544"/>
      <c r="BA118" s="481">
        <f>SUM(表05!BD85,表06!BD85,表07!BD85,表09!BD85,表11!BA118)</f>
        <v>0</v>
      </c>
      <c r="BB118" s="543"/>
      <c r="BC118" s="543"/>
      <c r="BD118" s="543"/>
      <c r="BE118" s="543"/>
      <c r="BF118" s="543"/>
      <c r="BG118" s="544"/>
      <c r="BH118" s="481">
        <f t="shared" si="2"/>
        <v>334392</v>
      </c>
      <c r="BI118" s="660"/>
      <c r="BJ118" s="660"/>
      <c r="BK118" s="660"/>
      <c r="BL118" s="660"/>
      <c r="BM118" s="660"/>
      <c r="BN118" s="660"/>
      <c r="BO118" s="1554"/>
      <c r="BX118" s="144"/>
      <c r="BY118" s="144"/>
      <c r="BZ118" s="143"/>
      <c r="CA118" s="144"/>
      <c r="CB118" s="144"/>
      <c r="CC118" s="144"/>
      <c r="CD118" s="144"/>
      <c r="CE118" s="144"/>
      <c r="CF118" s="144"/>
      <c r="CG118" s="144"/>
      <c r="CH118" s="144"/>
      <c r="CI118" s="144"/>
      <c r="CJ118" s="143"/>
      <c r="CK118" s="144"/>
      <c r="CL118" s="144"/>
      <c r="CM118" s="144"/>
      <c r="CN118" s="144"/>
      <c r="CO118" s="144"/>
      <c r="CP118" s="144"/>
      <c r="CQ118" s="144"/>
      <c r="CR118" s="56"/>
      <c r="CS118" s="1644"/>
      <c r="CT118" s="1644"/>
      <c r="CU118" s="56"/>
      <c r="CV118" s="48"/>
      <c r="CW118" s="48"/>
      <c r="CX118" s="48"/>
      <c r="CY118" s="48"/>
      <c r="CZ118" s="48"/>
      <c r="DA118" s="48"/>
      <c r="DB118" s="48"/>
      <c r="DC118" s="48"/>
      <c r="DD118" s="48"/>
      <c r="DE118" s="144"/>
      <c r="DF118" s="144"/>
      <c r="DG118" s="144"/>
      <c r="DH118" s="144"/>
      <c r="DI118" s="143"/>
      <c r="DJ118" s="144"/>
      <c r="DK118" s="144"/>
      <c r="DL118" s="144"/>
      <c r="DM118" s="144"/>
      <c r="DN118" s="144"/>
      <c r="DO118" s="144"/>
      <c r="DP118" s="143"/>
      <c r="DQ118" s="144"/>
      <c r="DR118" s="144"/>
      <c r="DS118" s="144"/>
      <c r="DT118" s="144"/>
      <c r="DU118" s="144"/>
      <c r="DV118" s="144"/>
      <c r="DW118" s="144"/>
      <c r="DX118" s="45"/>
      <c r="DY118" s="49"/>
      <c r="DZ118" s="49"/>
      <c r="EA118" s="49"/>
      <c r="EB118" s="49"/>
      <c r="EC118" s="49"/>
      <c r="ED118" s="49"/>
      <c r="EE118" s="49"/>
    </row>
    <row r="119" spans="1:135" ht="15" customHeight="1">
      <c r="A119" s="550"/>
      <c r="B119" s="557"/>
      <c r="C119" s="557"/>
      <c r="D119" s="557"/>
      <c r="E119" s="557"/>
      <c r="F119" s="558"/>
      <c r="G119" s="245" t="s">
        <v>9</v>
      </c>
      <c r="H119" s="246"/>
      <c r="I119" s="246"/>
      <c r="J119" s="246"/>
      <c r="K119" s="246"/>
      <c r="L119" s="246"/>
      <c r="M119" s="246"/>
      <c r="N119" s="246"/>
      <c r="O119" s="246"/>
      <c r="P119" s="246"/>
      <c r="Q119" s="246"/>
      <c r="R119" s="246"/>
      <c r="S119" s="246"/>
      <c r="T119" s="246"/>
      <c r="U119" s="246"/>
      <c r="V119" s="246"/>
      <c r="W119" s="246"/>
      <c r="X119" s="246"/>
      <c r="Y119" s="246"/>
      <c r="Z119" s="246"/>
      <c r="AA119" s="513"/>
      <c r="AB119" s="983">
        <v>0</v>
      </c>
      <c r="AC119" s="973"/>
      <c r="AD119" s="974"/>
      <c r="AE119" s="972">
        <v>8</v>
      </c>
      <c r="AF119" s="973"/>
      <c r="AG119" s="974"/>
      <c r="AH119" s="972">
        <v>3</v>
      </c>
      <c r="AI119" s="973"/>
      <c r="AJ119" s="973"/>
      <c r="AK119" s="481">
        <f>SUM(表05!AK86,表06!AK86,表07!AK86,表09!AK86,表11!AK119)</f>
        <v>0</v>
      </c>
      <c r="AL119" s="543"/>
      <c r="AM119" s="543"/>
      <c r="AN119" s="543"/>
      <c r="AO119" s="543"/>
      <c r="AP119" s="543"/>
      <c r="AQ119" s="543"/>
      <c r="AR119" s="543"/>
      <c r="AS119" s="481">
        <f>SUM(表05!AT86,表06!AT86,表07!AT86,表09!AT86,表11!AS119)</f>
        <v>343579</v>
      </c>
      <c r="AT119" s="543"/>
      <c r="AU119" s="543"/>
      <c r="AV119" s="543"/>
      <c r="AW119" s="543"/>
      <c r="AX119" s="543"/>
      <c r="AY119" s="543"/>
      <c r="AZ119" s="544"/>
      <c r="BA119" s="481">
        <f>SUM(表05!BD86,表06!BD86,表07!BD86,表09!BD86,表11!BA119)</f>
        <v>0</v>
      </c>
      <c r="BB119" s="543"/>
      <c r="BC119" s="543"/>
      <c r="BD119" s="543"/>
      <c r="BE119" s="543"/>
      <c r="BF119" s="543"/>
      <c r="BG119" s="544"/>
      <c r="BH119" s="481">
        <f t="shared" si="2"/>
        <v>343579</v>
      </c>
      <c r="BI119" s="660"/>
      <c r="BJ119" s="660"/>
      <c r="BK119" s="660"/>
      <c r="BL119" s="660"/>
      <c r="BM119" s="660"/>
      <c r="BN119" s="660"/>
      <c r="BO119" s="1554"/>
      <c r="BX119" s="144"/>
      <c r="BY119" s="144"/>
      <c r="BZ119" s="143"/>
      <c r="CA119" s="144"/>
      <c r="CB119" s="144"/>
      <c r="CC119" s="144"/>
      <c r="CD119" s="144"/>
      <c r="CE119" s="144"/>
      <c r="CF119" s="144"/>
      <c r="CG119" s="144"/>
      <c r="CH119" s="144"/>
      <c r="CI119" s="144"/>
      <c r="CJ119" s="143"/>
      <c r="CK119" s="144"/>
      <c r="CL119" s="144"/>
      <c r="CM119" s="144"/>
      <c r="CN119" s="144"/>
      <c r="CO119" s="144"/>
      <c r="CP119" s="144"/>
      <c r="CQ119" s="144"/>
      <c r="CR119" s="56"/>
      <c r="CS119" s="1644"/>
      <c r="CT119" s="1644"/>
      <c r="CU119" s="56"/>
      <c r="CV119" s="48"/>
      <c r="CW119" s="48"/>
      <c r="CX119" s="48"/>
      <c r="CY119" s="48"/>
      <c r="CZ119" s="48"/>
      <c r="DA119" s="48"/>
      <c r="DB119" s="48"/>
      <c r="DC119" s="48"/>
      <c r="DD119" s="48"/>
      <c r="DE119" s="144"/>
      <c r="DF119" s="144"/>
      <c r="DG119" s="144"/>
      <c r="DH119" s="144"/>
      <c r="DI119" s="143"/>
      <c r="DJ119" s="144"/>
      <c r="DK119" s="144"/>
      <c r="DL119" s="144"/>
      <c r="DM119" s="144"/>
      <c r="DN119" s="144"/>
      <c r="DO119" s="144"/>
      <c r="DP119" s="143"/>
      <c r="DQ119" s="144"/>
      <c r="DR119" s="144"/>
      <c r="DS119" s="144"/>
      <c r="DT119" s="144"/>
      <c r="DU119" s="144"/>
      <c r="DV119" s="144"/>
      <c r="DW119" s="144"/>
      <c r="DX119" s="45"/>
      <c r="DY119" s="49"/>
      <c r="DZ119" s="49"/>
      <c r="EA119" s="49"/>
      <c r="EB119" s="49"/>
      <c r="EC119" s="49"/>
      <c r="ED119" s="49"/>
      <c r="EE119" s="49"/>
    </row>
    <row r="120" spans="1:135" ht="21.75" customHeight="1">
      <c r="A120" s="550"/>
      <c r="B120" s="557"/>
      <c r="C120" s="557"/>
      <c r="D120" s="557"/>
      <c r="E120" s="557"/>
      <c r="F120" s="558"/>
      <c r="G120" s="245" t="s">
        <v>10</v>
      </c>
      <c r="H120" s="246"/>
      <c r="I120" s="246"/>
      <c r="J120" s="246"/>
      <c r="K120" s="246"/>
      <c r="L120" s="246"/>
      <c r="M120" s="246"/>
      <c r="N120" s="246"/>
      <c r="O120" s="246"/>
      <c r="P120" s="246"/>
      <c r="Q120" s="246"/>
      <c r="R120" s="246"/>
      <c r="S120" s="246"/>
      <c r="T120" s="246"/>
      <c r="U120" s="246"/>
      <c r="V120" s="246"/>
      <c r="W120" s="246"/>
      <c r="X120" s="246"/>
      <c r="Y120" s="246"/>
      <c r="Z120" s="246"/>
      <c r="AA120" s="513"/>
      <c r="AB120" s="983">
        <v>0</v>
      </c>
      <c r="AC120" s="973"/>
      <c r="AD120" s="974"/>
      <c r="AE120" s="972">
        <v>9</v>
      </c>
      <c r="AF120" s="973"/>
      <c r="AG120" s="974"/>
      <c r="AH120" s="972">
        <v>3</v>
      </c>
      <c r="AI120" s="973"/>
      <c r="AJ120" s="973"/>
      <c r="AK120" s="481">
        <f>SUM(表05!AK87,表06!AK87,表07!AK87,表09!AK87,表11!AK120)</f>
        <v>0</v>
      </c>
      <c r="AL120" s="543"/>
      <c r="AM120" s="543"/>
      <c r="AN120" s="543"/>
      <c r="AO120" s="543"/>
      <c r="AP120" s="543"/>
      <c r="AQ120" s="543"/>
      <c r="AR120" s="543"/>
      <c r="AS120" s="481">
        <f>SUM(表05!AT87,表06!AT87,表07!AT87,表09!AT87,表11!AS120)</f>
        <v>1398108</v>
      </c>
      <c r="AT120" s="543"/>
      <c r="AU120" s="543"/>
      <c r="AV120" s="543"/>
      <c r="AW120" s="543"/>
      <c r="AX120" s="543"/>
      <c r="AY120" s="543"/>
      <c r="AZ120" s="544"/>
      <c r="BA120" s="481">
        <f>SUM(表05!BD87,表06!BD87,表07!BD87,表09!BD87,表11!BA120)</f>
        <v>0</v>
      </c>
      <c r="BB120" s="543"/>
      <c r="BC120" s="543"/>
      <c r="BD120" s="543"/>
      <c r="BE120" s="543"/>
      <c r="BF120" s="543"/>
      <c r="BG120" s="544"/>
      <c r="BH120" s="481">
        <f t="shared" si="2"/>
        <v>1398108</v>
      </c>
      <c r="BI120" s="660"/>
      <c r="BJ120" s="660"/>
      <c r="BK120" s="660"/>
      <c r="BL120" s="660"/>
      <c r="BM120" s="660"/>
      <c r="BN120" s="660"/>
      <c r="BO120" s="1554"/>
      <c r="BX120" s="144"/>
      <c r="BY120" s="144"/>
      <c r="BZ120" s="143"/>
      <c r="CA120" s="144"/>
      <c r="CB120" s="144"/>
      <c r="CC120" s="144"/>
      <c r="CD120" s="144"/>
      <c r="CE120" s="144"/>
      <c r="CF120" s="144"/>
      <c r="CG120" s="144"/>
      <c r="CH120" s="144"/>
      <c r="CI120" s="144"/>
      <c r="CJ120" s="143"/>
      <c r="CK120" s="144"/>
      <c r="CL120" s="144"/>
      <c r="CM120" s="144"/>
      <c r="CN120" s="144"/>
      <c r="CO120" s="144"/>
      <c r="CP120" s="144"/>
      <c r="CQ120" s="144"/>
      <c r="CR120" s="56"/>
      <c r="CS120" s="1644"/>
      <c r="CT120" s="1644"/>
      <c r="CU120" s="56"/>
      <c r="CV120" s="48"/>
      <c r="CW120" s="48"/>
      <c r="CX120" s="48"/>
      <c r="CY120" s="48"/>
      <c r="CZ120" s="48"/>
      <c r="DA120" s="48"/>
      <c r="DB120" s="48"/>
      <c r="DC120" s="48"/>
      <c r="DD120" s="48"/>
      <c r="DE120" s="144"/>
      <c r="DF120" s="144"/>
      <c r="DG120" s="144"/>
      <c r="DH120" s="144"/>
      <c r="DI120" s="143"/>
      <c r="DJ120" s="144"/>
      <c r="DK120" s="144"/>
      <c r="DL120" s="144"/>
      <c r="DM120" s="144"/>
      <c r="DN120" s="144"/>
      <c r="DO120" s="144"/>
      <c r="DP120" s="143"/>
      <c r="DQ120" s="144"/>
      <c r="DR120" s="144"/>
      <c r="DS120" s="144"/>
      <c r="DT120" s="144"/>
      <c r="DU120" s="144"/>
      <c r="DV120" s="144"/>
      <c r="DW120" s="144"/>
      <c r="DX120" s="45"/>
      <c r="DY120" s="49"/>
      <c r="DZ120" s="49"/>
      <c r="EA120" s="49"/>
      <c r="EB120" s="49"/>
      <c r="EC120" s="49"/>
      <c r="ED120" s="49"/>
      <c r="EE120" s="49"/>
    </row>
    <row r="121" spans="1:135" ht="21.75" customHeight="1" thickBot="1">
      <c r="A121" s="550"/>
      <c r="B121" s="557"/>
      <c r="C121" s="557"/>
      <c r="D121" s="557"/>
      <c r="E121" s="557"/>
      <c r="F121" s="558"/>
      <c r="G121" s="245" t="s">
        <v>378</v>
      </c>
      <c r="H121" s="246"/>
      <c r="I121" s="246"/>
      <c r="J121" s="246"/>
      <c r="K121" s="246"/>
      <c r="L121" s="246"/>
      <c r="M121" s="246"/>
      <c r="N121" s="246"/>
      <c r="O121" s="246"/>
      <c r="P121" s="246"/>
      <c r="Q121" s="246"/>
      <c r="R121" s="246"/>
      <c r="S121" s="246"/>
      <c r="T121" s="246"/>
      <c r="U121" s="246"/>
      <c r="V121" s="246"/>
      <c r="W121" s="246"/>
      <c r="X121" s="246"/>
      <c r="Y121" s="246"/>
      <c r="Z121" s="246"/>
      <c r="AA121" s="513"/>
      <c r="AB121" s="975">
        <v>1</v>
      </c>
      <c r="AC121" s="976"/>
      <c r="AD121" s="977"/>
      <c r="AE121" s="978">
        <v>0</v>
      </c>
      <c r="AF121" s="976"/>
      <c r="AG121" s="977"/>
      <c r="AH121" s="978">
        <v>3</v>
      </c>
      <c r="AI121" s="976"/>
      <c r="AJ121" s="976"/>
      <c r="AK121" s="484">
        <f>SUM(AK112:AR120)</f>
        <v>770</v>
      </c>
      <c r="AL121" s="571"/>
      <c r="AM121" s="571"/>
      <c r="AN121" s="571"/>
      <c r="AO121" s="571"/>
      <c r="AP121" s="571"/>
      <c r="AQ121" s="571"/>
      <c r="AR121" s="571"/>
      <c r="AS121" s="484">
        <f>SUM(AS112:AZ120)</f>
        <v>9878380</v>
      </c>
      <c r="AT121" s="654"/>
      <c r="AU121" s="654"/>
      <c r="AV121" s="654"/>
      <c r="AW121" s="654"/>
      <c r="AX121" s="654"/>
      <c r="AY121" s="654"/>
      <c r="AZ121" s="655"/>
      <c r="BA121" s="484">
        <f>SUM(BA112:BG120)</f>
        <v>299357</v>
      </c>
      <c r="BB121" s="654"/>
      <c r="BC121" s="654"/>
      <c r="BD121" s="654"/>
      <c r="BE121" s="654"/>
      <c r="BF121" s="654"/>
      <c r="BG121" s="655"/>
      <c r="BH121" s="484">
        <f>SUM(AS121:BG121)</f>
        <v>10177737</v>
      </c>
      <c r="BI121" s="654"/>
      <c r="BJ121" s="654"/>
      <c r="BK121" s="654"/>
      <c r="BL121" s="654"/>
      <c r="BM121" s="654"/>
      <c r="BN121" s="654"/>
      <c r="BO121" s="1555"/>
      <c r="BX121" s="144"/>
      <c r="BY121" s="144"/>
      <c r="BZ121" s="143"/>
      <c r="CA121" s="144"/>
      <c r="CB121" s="144"/>
      <c r="CC121" s="144"/>
      <c r="CD121" s="144"/>
      <c r="CE121" s="144"/>
      <c r="CF121" s="144"/>
      <c r="CG121" s="144"/>
      <c r="CH121" s="144"/>
      <c r="CI121" s="144"/>
      <c r="CJ121" s="143"/>
      <c r="CK121" s="144"/>
      <c r="CL121" s="144"/>
      <c r="CM121" s="144"/>
      <c r="CN121" s="144"/>
      <c r="CO121" s="144"/>
      <c r="CP121" s="144"/>
      <c r="CQ121" s="144"/>
      <c r="CR121" s="56"/>
      <c r="CS121" s="1644"/>
      <c r="CT121" s="1644"/>
      <c r="CU121" s="56"/>
      <c r="CV121" s="48"/>
      <c r="CW121" s="48"/>
      <c r="CX121" s="48"/>
      <c r="CY121" s="48"/>
      <c r="CZ121" s="48"/>
      <c r="DA121" s="48"/>
      <c r="DB121" s="48"/>
      <c r="DC121" s="48"/>
      <c r="DD121" s="48"/>
      <c r="DE121" s="144"/>
      <c r="DF121" s="144"/>
      <c r="DG121" s="144"/>
      <c r="DH121" s="144"/>
      <c r="DI121" s="143"/>
      <c r="DJ121" s="144"/>
      <c r="DK121" s="144"/>
      <c r="DL121" s="144"/>
      <c r="DM121" s="144"/>
      <c r="DN121" s="144"/>
      <c r="DO121" s="144"/>
      <c r="DP121" s="143"/>
      <c r="DQ121" s="144"/>
      <c r="DR121" s="144"/>
      <c r="DS121" s="144"/>
      <c r="DT121" s="144"/>
      <c r="DU121" s="144"/>
      <c r="DV121" s="144"/>
      <c r="DW121" s="144"/>
      <c r="DX121" s="45"/>
      <c r="DY121" s="49"/>
      <c r="DZ121" s="49"/>
      <c r="EA121" s="49"/>
      <c r="EB121" s="49"/>
      <c r="EC121" s="49"/>
      <c r="ED121" s="49"/>
      <c r="EE121" s="49"/>
    </row>
    <row r="122" spans="1:135" ht="15" customHeight="1" thickBot="1">
      <c r="A122" s="550"/>
      <c r="B122" s="557"/>
      <c r="C122" s="557"/>
      <c r="D122" s="557"/>
      <c r="E122" s="557"/>
      <c r="F122" s="558"/>
      <c r="G122" s="118"/>
      <c r="H122" s="119"/>
      <c r="I122" s="119"/>
      <c r="J122" s="119"/>
      <c r="K122" s="119"/>
      <c r="L122" s="119"/>
      <c r="M122" s="119"/>
      <c r="N122" s="119"/>
      <c r="O122" s="119"/>
      <c r="P122" s="119"/>
      <c r="Q122" s="119"/>
      <c r="R122" s="119"/>
      <c r="S122" s="119"/>
      <c r="T122" s="119"/>
      <c r="U122" s="119"/>
      <c r="V122" s="119"/>
      <c r="W122" s="119"/>
      <c r="X122" s="119"/>
      <c r="Y122" s="119"/>
      <c r="Z122" s="119"/>
      <c r="AA122" s="119"/>
      <c r="AB122" s="57"/>
      <c r="AC122" s="57"/>
      <c r="AD122" s="57"/>
      <c r="AE122" s="57"/>
      <c r="AF122" s="57"/>
      <c r="AG122" s="57"/>
      <c r="AH122" s="57"/>
      <c r="AI122" s="57"/>
      <c r="AJ122" s="57"/>
      <c r="AK122" s="58"/>
      <c r="AL122" s="74"/>
      <c r="AM122" s="74"/>
      <c r="AN122" s="74"/>
      <c r="AO122" s="74"/>
      <c r="AP122" s="74"/>
      <c r="AQ122" s="74"/>
      <c r="AR122" s="74"/>
      <c r="AS122" s="58"/>
      <c r="AT122" s="74"/>
      <c r="AU122" s="74"/>
      <c r="AV122" s="74"/>
      <c r="AW122" s="74"/>
      <c r="AX122" s="74"/>
      <c r="AY122" s="74"/>
      <c r="AZ122" s="74"/>
      <c r="BA122" s="58"/>
      <c r="BB122" s="74"/>
      <c r="BC122" s="74"/>
      <c r="BD122" s="74"/>
      <c r="BE122" s="74"/>
      <c r="BF122" s="74"/>
      <c r="BG122" s="74"/>
      <c r="BH122" s="58"/>
      <c r="BI122" s="75"/>
      <c r="BJ122" s="75"/>
      <c r="BK122" s="75"/>
      <c r="BL122" s="75"/>
      <c r="BM122" s="75"/>
      <c r="BN122" s="75"/>
      <c r="BO122" s="75"/>
      <c r="BX122" s="73"/>
      <c r="BY122" s="73"/>
      <c r="BZ122" s="54"/>
      <c r="CA122" s="73"/>
      <c r="CB122" s="73"/>
      <c r="CC122" s="73"/>
      <c r="CD122" s="73"/>
      <c r="CE122" s="73"/>
      <c r="CF122" s="73"/>
      <c r="CG122" s="73"/>
      <c r="CH122" s="73"/>
      <c r="CI122" s="73"/>
      <c r="CJ122" s="58"/>
      <c r="CK122" s="75"/>
      <c r="CL122" s="75"/>
      <c r="CM122" s="75"/>
      <c r="CN122" s="75"/>
      <c r="CO122" s="75"/>
      <c r="CP122" s="75"/>
      <c r="CQ122" s="75"/>
      <c r="CR122" s="61"/>
      <c r="CS122" s="43"/>
      <c r="CT122" s="43"/>
      <c r="CU122" s="61"/>
      <c r="CV122" s="77"/>
      <c r="CW122" s="77"/>
      <c r="CX122" s="62"/>
      <c r="CY122" s="77"/>
      <c r="CZ122" s="77"/>
      <c r="DA122" s="63"/>
      <c r="DB122" s="78"/>
      <c r="DC122" s="78"/>
      <c r="DD122" s="78"/>
      <c r="DE122" s="75"/>
      <c r="DF122" s="75"/>
      <c r="DG122" s="75"/>
      <c r="DH122" s="75"/>
      <c r="DI122" s="58"/>
      <c r="DJ122" s="75"/>
      <c r="DK122" s="75"/>
      <c r="DL122" s="75"/>
      <c r="DM122" s="75"/>
      <c r="DN122" s="75"/>
      <c r="DO122" s="75"/>
      <c r="DP122" s="58"/>
      <c r="DQ122" s="75"/>
      <c r="DR122" s="75"/>
      <c r="DS122" s="75"/>
      <c r="DT122" s="75"/>
      <c r="DU122" s="75"/>
      <c r="DV122" s="75"/>
      <c r="DW122" s="75"/>
      <c r="DX122" s="58"/>
      <c r="DY122" s="75"/>
      <c r="DZ122" s="75"/>
      <c r="EA122" s="75"/>
      <c r="EB122" s="75"/>
      <c r="EC122" s="75"/>
      <c r="ED122" s="75"/>
      <c r="EE122" s="75"/>
    </row>
    <row r="123" spans="1:135" ht="15" customHeight="1">
      <c r="A123" s="550"/>
      <c r="B123" s="557"/>
      <c r="C123" s="557"/>
      <c r="D123" s="557"/>
      <c r="E123" s="557"/>
      <c r="F123" s="558"/>
      <c r="G123" s="245" t="s">
        <v>11</v>
      </c>
      <c r="H123" s="246"/>
      <c r="I123" s="246"/>
      <c r="J123" s="246"/>
      <c r="K123" s="246"/>
      <c r="L123" s="246"/>
      <c r="M123" s="246"/>
      <c r="N123" s="246"/>
      <c r="O123" s="246"/>
      <c r="P123" s="246"/>
      <c r="Q123" s="246"/>
      <c r="R123" s="246"/>
      <c r="S123" s="246"/>
      <c r="T123" s="246"/>
      <c r="U123" s="246"/>
      <c r="V123" s="246"/>
      <c r="W123" s="246"/>
      <c r="X123" s="246"/>
      <c r="Y123" s="246"/>
      <c r="Z123" s="246"/>
      <c r="AA123" s="513"/>
      <c r="AB123" s="979">
        <v>1</v>
      </c>
      <c r="AC123" s="980"/>
      <c r="AD123" s="981"/>
      <c r="AE123" s="982">
        <v>1</v>
      </c>
      <c r="AF123" s="980"/>
      <c r="AG123" s="981"/>
      <c r="AH123" s="982">
        <v>3</v>
      </c>
      <c r="AI123" s="980"/>
      <c r="AJ123" s="980"/>
      <c r="AK123" s="487">
        <f>SUM(AK112:AR114)</f>
        <v>770</v>
      </c>
      <c r="AL123" s="801"/>
      <c r="AM123" s="801"/>
      <c r="AN123" s="801"/>
      <c r="AO123" s="801"/>
      <c r="AP123" s="801"/>
      <c r="AQ123" s="801"/>
      <c r="AR123" s="801"/>
      <c r="AS123" s="487">
        <f>SUM(AS112:AZ114)</f>
        <v>3646217</v>
      </c>
      <c r="AT123" s="658"/>
      <c r="AU123" s="658"/>
      <c r="AV123" s="658"/>
      <c r="AW123" s="658"/>
      <c r="AX123" s="658"/>
      <c r="AY123" s="658"/>
      <c r="AZ123" s="659"/>
      <c r="BA123" s="487">
        <f>SUM(BA112:BG114)</f>
        <v>114297</v>
      </c>
      <c r="BB123" s="658"/>
      <c r="BC123" s="658"/>
      <c r="BD123" s="658"/>
      <c r="BE123" s="658"/>
      <c r="BF123" s="658"/>
      <c r="BG123" s="659"/>
      <c r="BH123" s="487">
        <f>SUM(AS123:BG123)</f>
        <v>3760514</v>
      </c>
      <c r="BI123" s="658"/>
      <c r="BJ123" s="658"/>
      <c r="BK123" s="658"/>
      <c r="BL123" s="658"/>
      <c r="BM123" s="658"/>
      <c r="BN123" s="658"/>
      <c r="BO123" s="1553"/>
      <c r="BX123" s="144"/>
      <c r="BY123" s="144"/>
      <c r="BZ123" s="143"/>
      <c r="CA123" s="144"/>
      <c r="CB123" s="144"/>
      <c r="CC123" s="144"/>
      <c r="CD123" s="144"/>
      <c r="CE123" s="144"/>
      <c r="CF123" s="144"/>
      <c r="CG123" s="144"/>
      <c r="CH123" s="144"/>
      <c r="CI123" s="144"/>
      <c r="CJ123" s="143"/>
      <c r="CK123" s="144"/>
      <c r="CL123" s="144"/>
      <c r="CM123" s="144"/>
      <c r="CN123" s="144"/>
      <c r="CO123" s="144"/>
      <c r="CP123" s="144"/>
      <c r="CQ123" s="144"/>
      <c r="CR123" s="56"/>
      <c r="CS123" s="1644"/>
      <c r="CT123" s="1644"/>
      <c r="CU123" s="56"/>
      <c r="CV123" s="48"/>
      <c r="CW123" s="48"/>
      <c r="CX123" s="48"/>
      <c r="CY123" s="48"/>
      <c r="CZ123" s="48"/>
      <c r="DA123" s="48"/>
      <c r="DB123" s="48"/>
      <c r="DC123" s="48"/>
      <c r="DD123" s="48"/>
      <c r="DE123" s="144"/>
      <c r="DF123" s="144"/>
      <c r="DG123" s="144"/>
      <c r="DH123" s="144"/>
      <c r="DI123" s="143"/>
      <c r="DJ123" s="144"/>
      <c r="DK123" s="144"/>
      <c r="DL123" s="144"/>
      <c r="DM123" s="144"/>
      <c r="DN123" s="144"/>
      <c r="DO123" s="144"/>
      <c r="DP123" s="143"/>
      <c r="DQ123" s="144"/>
      <c r="DR123" s="144"/>
      <c r="DS123" s="144"/>
      <c r="DT123" s="144"/>
      <c r="DU123" s="144"/>
      <c r="DV123" s="144"/>
      <c r="DW123" s="144"/>
      <c r="DX123" s="45"/>
      <c r="DY123" s="49"/>
      <c r="DZ123" s="49"/>
      <c r="EA123" s="49"/>
      <c r="EB123" s="49"/>
      <c r="EC123" s="49"/>
      <c r="ED123" s="49"/>
      <c r="EE123" s="49"/>
    </row>
    <row r="124" spans="1:135" ht="15" customHeight="1">
      <c r="A124" s="550"/>
      <c r="B124" s="557"/>
      <c r="C124" s="557"/>
      <c r="D124" s="557"/>
      <c r="E124" s="557"/>
      <c r="F124" s="558"/>
      <c r="G124" s="245" t="s">
        <v>12</v>
      </c>
      <c r="H124" s="246"/>
      <c r="I124" s="246"/>
      <c r="J124" s="246"/>
      <c r="K124" s="246"/>
      <c r="L124" s="246"/>
      <c r="M124" s="246"/>
      <c r="N124" s="246"/>
      <c r="O124" s="246"/>
      <c r="P124" s="246"/>
      <c r="Q124" s="246"/>
      <c r="R124" s="246"/>
      <c r="S124" s="246"/>
      <c r="T124" s="246"/>
      <c r="U124" s="246"/>
      <c r="V124" s="246"/>
      <c r="W124" s="246"/>
      <c r="X124" s="246"/>
      <c r="Y124" s="246"/>
      <c r="Z124" s="246"/>
      <c r="AA124" s="513"/>
      <c r="AB124" s="983">
        <v>1</v>
      </c>
      <c r="AC124" s="973"/>
      <c r="AD124" s="974"/>
      <c r="AE124" s="972">
        <v>2</v>
      </c>
      <c r="AF124" s="973"/>
      <c r="AG124" s="974"/>
      <c r="AH124" s="972">
        <v>3</v>
      </c>
      <c r="AI124" s="973"/>
      <c r="AJ124" s="973"/>
      <c r="AK124" s="481">
        <f>SUM(AK115:AR118)</f>
        <v>0</v>
      </c>
      <c r="AL124" s="543"/>
      <c r="AM124" s="543"/>
      <c r="AN124" s="543"/>
      <c r="AO124" s="543"/>
      <c r="AP124" s="543"/>
      <c r="AQ124" s="543"/>
      <c r="AR124" s="543"/>
      <c r="AS124" s="481">
        <f>SUM(AS115:AZ118)</f>
        <v>4490476</v>
      </c>
      <c r="AT124" s="660"/>
      <c r="AU124" s="660"/>
      <c r="AV124" s="660"/>
      <c r="AW124" s="660"/>
      <c r="AX124" s="660"/>
      <c r="AY124" s="660"/>
      <c r="AZ124" s="661"/>
      <c r="BA124" s="481">
        <f>SUM(BA115:BG118)</f>
        <v>185060</v>
      </c>
      <c r="BB124" s="660"/>
      <c r="BC124" s="660"/>
      <c r="BD124" s="660"/>
      <c r="BE124" s="660"/>
      <c r="BF124" s="660"/>
      <c r="BG124" s="661"/>
      <c r="BH124" s="481">
        <f>SUM(AS124:BG124)</f>
        <v>4675536</v>
      </c>
      <c r="BI124" s="660"/>
      <c r="BJ124" s="660"/>
      <c r="BK124" s="660"/>
      <c r="BL124" s="660"/>
      <c r="BM124" s="660"/>
      <c r="BN124" s="660"/>
      <c r="BO124" s="1554"/>
      <c r="BX124" s="144"/>
      <c r="BY124" s="144"/>
      <c r="BZ124" s="143"/>
      <c r="CA124" s="144"/>
      <c r="CB124" s="144"/>
      <c r="CC124" s="144"/>
      <c r="CD124" s="144"/>
      <c r="CE124" s="144"/>
      <c r="CF124" s="144"/>
      <c r="CG124" s="144"/>
      <c r="CH124" s="144"/>
      <c r="CI124" s="144"/>
      <c r="CJ124" s="143"/>
      <c r="CK124" s="144"/>
      <c r="CL124" s="144"/>
      <c r="CM124" s="144"/>
      <c r="CN124" s="144"/>
      <c r="CO124" s="144"/>
      <c r="CP124" s="144"/>
      <c r="CQ124" s="144"/>
      <c r="CR124" s="56"/>
      <c r="CS124" s="1644"/>
      <c r="CT124" s="1644"/>
      <c r="CU124" s="56"/>
      <c r="CV124" s="48"/>
      <c r="CW124" s="48"/>
      <c r="CX124" s="48"/>
      <c r="CY124" s="48"/>
      <c r="CZ124" s="48"/>
      <c r="DA124" s="48"/>
      <c r="DB124" s="48"/>
      <c r="DC124" s="48"/>
      <c r="DD124" s="48"/>
      <c r="DE124" s="144"/>
      <c r="DF124" s="144"/>
      <c r="DG124" s="144"/>
      <c r="DH124" s="144"/>
      <c r="DI124" s="143"/>
      <c r="DJ124" s="144"/>
      <c r="DK124" s="144"/>
      <c r="DL124" s="144"/>
      <c r="DM124" s="144"/>
      <c r="DN124" s="144"/>
      <c r="DO124" s="144"/>
      <c r="DP124" s="143"/>
      <c r="DQ124" s="144"/>
      <c r="DR124" s="144"/>
      <c r="DS124" s="144"/>
      <c r="DT124" s="144"/>
      <c r="DU124" s="144"/>
      <c r="DV124" s="144"/>
      <c r="DW124" s="144"/>
      <c r="DX124" s="45"/>
      <c r="DY124" s="49"/>
      <c r="DZ124" s="49"/>
      <c r="EA124" s="49"/>
      <c r="EB124" s="49"/>
      <c r="EC124" s="49"/>
      <c r="ED124" s="49"/>
      <c r="EE124" s="49"/>
    </row>
    <row r="125" spans="1:135" ht="15" customHeight="1">
      <c r="A125" s="550"/>
      <c r="B125" s="557"/>
      <c r="C125" s="557"/>
      <c r="D125" s="557"/>
      <c r="E125" s="557"/>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983">
        <v>1</v>
      </c>
      <c r="AC125" s="973"/>
      <c r="AD125" s="974"/>
      <c r="AE125" s="972">
        <v>3</v>
      </c>
      <c r="AF125" s="973"/>
      <c r="AG125" s="974"/>
      <c r="AH125" s="972">
        <v>3</v>
      </c>
      <c r="AI125" s="973"/>
      <c r="AJ125" s="973"/>
      <c r="AK125" s="481">
        <f>AK119</f>
        <v>0</v>
      </c>
      <c r="AL125" s="543"/>
      <c r="AM125" s="543"/>
      <c r="AN125" s="543"/>
      <c r="AO125" s="543"/>
      <c r="AP125" s="543"/>
      <c r="AQ125" s="543"/>
      <c r="AR125" s="543"/>
      <c r="AS125" s="481">
        <f>AS119</f>
        <v>343579</v>
      </c>
      <c r="AT125" s="660"/>
      <c r="AU125" s="660"/>
      <c r="AV125" s="660"/>
      <c r="AW125" s="660"/>
      <c r="AX125" s="660"/>
      <c r="AY125" s="660"/>
      <c r="AZ125" s="661"/>
      <c r="BA125" s="481">
        <f>BA119</f>
        <v>0</v>
      </c>
      <c r="BB125" s="660"/>
      <c r="BC125" s="660"/>
      <c r="BD125" s="660"/>
      <c r="BE125" s="660"/>
      <c r="BF125" s="660"/>
      <c r="BG125" s="661"/>
      <c r="BH125" s="481">
        <f>SUM(AS125:BG125)</f>
        <v>343579</v>
      </c>
      <c r="BI125" s="660"/>
      <c r="BJ125" s="660"/>
      <c r="BK125" s="660"/>
      <c r="BL125" s="660"/>
      <c r="BM125" s="660"/>
      <c r="BN125" s="660"/>
      <c r="BO125" s="1554"/>
      <c r="BX125" s="144"/>
      <c r="BY125" s="144"/>
      <c r="BZ125" s="143"/>
      <c r="CA125" s="144"/>
      <c r="CB125" s="144"/>
      <c r="CC125" s="144"/>
      <c r="CD125" s="144"/>
      <c r="CE125" s="144"/>
      <c r="CF125" s="144"/>
      <c r="CG125" s="144"/>
      <c r="CH125" s="144"/>
      <c r="CI125" s="144"/>
      <c r="CJ125" s="143"/>
      <c r="CK125" s="144"/>
      <c r="CL125" s="144"/>
      <c r="CM125" s="144"/>
      <c r="CN125" s="144"/>
      <c r="CO125" s="144"/>
      <c r="CP125" s="144"/>
      <c r="CQ125" s="144"/>
      <c r="CR125" s="56"/>
      <c r="CS125" s="1644"/>
      <c r="CT125" s="1644"/>
      <c r="CU125" s="56"/>
      <c r="CV125" s="48"/>
      <c r="CW125" s="48"/>
      <c r="CX125" s="48"/>
      <c r="CY125" s="48"/>
      <c r="CZ125" s="48"/>
      <c r="DA125" s="48"/>
      <c r="DB125" s="48"/>
      <c r="DC125" s="48"/>
      <c r="DD125" s="48"/>
      <c r="DE125" s="144"/>
      <c r="DF125" s="144"/>
      <c r="DG125" s="144"/>
      <c r="DH125" s="144"/>
      <c r="DI125" s="143"/>
      <c r="DJ125" s="144"/>
      <c r="DK125" s="144"/>
      <c r="DL125" s="144"/>
      <c r="DM125" s="144"/>
      <c r="DN125" s="144"/>
      <c r="DO125" s="144"/>
      <c r="DP125" s="143"/>
      <c r="DQ125" s="144"/>
      <c r="DR125" s="144"/>
      <c r="DS125" s="144"/>
      <c r="DT125" s="144"/>
      <c r="DU125" s="144"/>
      <c r="DV125" s="144"/>
      <c r="DW125" s="144"/>
      <c r="DX125" s="45"/>
      <c r="DY125" s="49"/>
      <c r="DZ125" s="49"/>
      <c r="EA125" s="49"/>
      <c r="EB125" s="49"/>
      <c r="EC125" s="49"/>
      <c r="ED125" s="49"/>
      <c r="EE125" s="49"/>
    </row>
    <row r="126" spans="1:135" ht="21.7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975">
        <v>1</v>
      </c>
      <c r="AC126" s="976"/>
      <c r="AD126" s="977"/>
      <c r="AE126" s="978">
        <v>4</v>
      </c>
      <c r="AF126" s="976"/>
      <c r="AG126" s="977"/>
      <c r="AH126" s="978">
        <v>3</v>
      </c>
      <c r="AI126" s="976"/>
      <c r="AJ126" s="976"/>
      <c r="AK126" s="484">
        <f>AK120</f>
        <v>0</v>
      </c>
      <c r="AL126" s="571"/>
      <c r="AM126" s="571"/>
      <c r="AN126" s="571"/>
      <c r="AO126" s="571"/>
      <c r="AP126" s="571"/>
      <c r="AQ126" s="571"/>
      <c r="AR126" s="571"/>
      <c r="AS126" s="484">
        <f>AS120</f>
        <v>1398108</v>
      </c>
      <c r="AT126" s="654"/>
      <c r="AU126" s="654"/>
      <c r="AV126" s="654"/>
      <c r="AW126" s="654"/>
      <c r="AX126" s="654"/>
      <c r="AY126" s="654"/>
      <c r="AZ126" s="655"/>
      <c r="BA126" s="484">
        <f>BA120</f>
        <v>0</v>
      </c>
      <c r="BB126" s="654"/>
      <c r="BC126" s="654"/>
      <c r="BD126" s="654"/>
      <c r="BE126" s="654"/>
      <c r="BF126" s="654"/>
      <c r="BG126" s="655"/>
      <c r="BH126" s="484">
        <f>SUM(AS126:BG126)</f>
        <v>1398108</v>
      </c>
      <c r="BI126" s="654"/>
      <c r="BJ126" s="654"/>
      <c r="BK126" s="654"/>
      <c r="BL126" s="654"/>
      <c r="BM126" s="654"/>
      <c r="BN126" s="654"/>
      <c r="BO126" s="1555"/>
      <c r="BX126" s="144"/>
      <c r="BY126" s="144"/>
      <c r="BZ126" s="143"/>
      <c r="CA126" s="144"/>
      <c r="CB126" s="144"/>
      <c r="CC126" s="144"/>
      <c r="CD126" s="144"/>
      <c r="CE126" s="144"/>
      <c r="CF126" s="144"/>
      <c r="CG126" s="144"/>
      <c r="CH126" s="144"/>
      <c r="CI126" s="144"/>
      <c r="CJ126" s="143"/>
      <c r="CK126" s="144"/>
      <c r="CL126" s="144"/>
      <c r="CM126" s="144"/>
      <c r="CN126" s="144"/>
      <c r="CO126" s="144"/>
      <c r="CP126" s="144"/>
      <c r="CQ126" s="144"/>
      <c r="CR126" s="56"/>
      <c r="CS126" s="1644"/>
      <c r="CT126" s="1644"/>
      <c r="CU126" s="56"/>
      <c r="CV126" s="48"/>
      <c r="CW126" s="48"/>
      <c r="CX126" s="48"/>
      <c r="CY126" s="48"/>
      <c r="CZ126" s="48"/>
      <c r="DA126" s="48"/>
      <c r="DB126" s="48"/>
      <c r="DC126" s="48"/>
      <c r="DD126" s="48"/>
      <c r="DE126" s="144"/>
      <c r="DF126" s="144"/>
      <c r="DG126" s="144"/>
      <c r="DH126" s="144"/>
      <c r="DI126" s="143"/>
      <c r="DJ126" s="144"/>
      <c r="DK126" s="144"/>
      <c r="DL126" s="144"/>
      <c r="DM126" s="144"/>
      <c r="DN126" s="144"/>
      <c r="DO126" s="144"/>
      <c r="DP126" s="143"/>
      <c r="DQ126" s="144"/>
      <c r="DR126" s="144"/>
      <c r="DS126" s="144"/>
      <c r="DT126" s="144"/>
      <c r="DU126" s="144"/>
      <c r="DV126" s="144"/>
      <c r="DW126" s="144"/>
      <c r="DX126" s="45"/>
      <c r="DY126" s="49"/>
      <c r="DZ126" s="49"/>
      <c r="EA126" s="49"/>
      <c r="EB126" s="49"/>
      <c r="EC126" s="49"/>
      <c r="ED126" s="49"/>
      <c r="EE126" s="49"/>
    </row>
    <row r="127" spans="1:135" ht="15" customHeight="1" thickBot="1">
      <c r="M127" s="16"/>
      <c r="R127" s="16"/>
      <c r="U127" s="17"/>
      <c r="V127" s="17"/>
      <c r="W127" s="17"/>
      <c r="AB127" s="52"/>
      <c r="AC127" s="52"/>
      <c r="AD127" s="52"/>
      <c r="AE127" s="52"/>
      <c r="AF127" s="52"/>
      <c r="AG127" s="52"/>
      <c r="AH127" s="52"/>
      <c r="AI127" s="52"/>
      <c r="AJ127" s="52"/>
      <c r="BX127" s="17"/>
      <c r="BY127" s="17"/>
      <c r="BZ127" s="17"/>
      <c r="CA127" s="17"/>
      <c r="CB127" s="17"/>
      <c r="CC127" s="17"/>
      <c r="CD127" s="17"/>
      <c r="CE127" s="17"/>
      <c r="CF127" s="17"/>
      <c r="CG127" s="17"/>
      <c r="CH127" s="17"/>
      <c r="CI127" s="17"/>
      <c r="CJ127" s="17"/>
      <c r="CK127" s="17"/>
      <c r="CL127" s="17"/>
      <c r="CM127" s="17"/>
      <c r="CN127" s="17"/>
      <c r="CO127" s="17"/>
      <c r="CP127" s="17"/>
      <c r="CQ127" s="17"/>
      <c r="CR127" s="56"/>
      <c r="CS127" s="56"/>
      <c r="CT127" s="56"/>
      <c r="CU127" s="56"/>
      <c r="CV127" s="64"/>
      <c r="CW127" s="64"/>
      <c r="CX127" s="64"/>
      <c r="CY127" s="64"/>
      <c r="CZ127" s="64"/>
      <c r="DA127" s="29"/>
      <c r="DB127" s="29"/>
      <c r="DC127" s="29"/>
      <c r="DD127" s="29"/>
      <c r="DE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row>
    <row r="128" spans="1:135" ht="15" customHeight="1">
      <c r="A128" s="433" t="s">
        <v>14</v>
      </c>
      <c r="B128" s="547"/>
      <c r="C128" s="547"/>
      <c r="D128" s="434" t="s">
        <v>15</v>
      </c>
      <c r="E128" s="434"/>
      <c r="F128" s="435"/>
      <c r="G128" s="245" t="s">
        <v>858</v>
      </c>
      <c r="H128" s="246"/>
      <c r="I128" s="246"/>
      <c r="J128" s="246"/>
      <c r="K128" s="246"/>
      <c r="L128" s="246"/>
      <c r="M128" s="246"/>
      <c r="N128" s="246"/>
      <c r="O128" s="246"/>
      <c r="P128" s="246"/>
      <c r="Q128" s="246"/>
      <c r="R128" s="246"/>
      <c r="S128" s="246"/>
      <c r="T128" s="246"/>
      <c r="U128" s="246"/>
      <c r="V128" s="246"/>
      <c r="W128" s="246"/>
      <c r="X128" s="246"/>
      <c r="Y128" s="246"/>
      <c r="Z128" s="246"/>
      <c r="AA128" s="513"/>
      <c r="AB128" s="979">
        <v>1</v>
      </c>
      <c r="AC128" s="980"/>
      <c r="AD128" s="981"/>
      <c r="AE128" s="982">
        <v>5</v>
      </c>
      <c r="AF128" s="980"/>
      <c r="AG128" s="981"/>
      <c r="AH128" s="982">
        <v>3</v>
      </c>
      <c r="AI128" s="980"/>
      <c r="AJ128" s="980"/>
      <c r="AK128" s="487">
        <f>SUM(表05!AK95,表06!AK95,表07!AK95,表09!AK95,表11!AK128)</f>
        <v>513</v>
      </c>
      <c r="AL128" s="801"/>
      <c r="AM128" s="801"/>
      <c r="AN128" s="801"/>
      <c r="AO128" s="801"/>
      <c r="AP128" s="801"/>
      <c r="AQ128" s="801"/>
      <c r="AR128" s="801"/>
      <c r="AS128" s="487">
        <f>SUM(表05!AT95,表06!AT95,表07!AT95,表09!AT95,表11!AS128)</f>
        <v>5422995</v>
      </c>
      <c r="AT128" s="801"/>
      <c r="AU128" s="801"/>
      <c r="AV128" s="801"/>
      <c r="AW128" s="801"/>
      <c r="AX128" s="801"/>
      <c r="AY128" s="801"/>
      <c r="AZ128" s="875"/>
      <c r="BA128" s="487">
        <f>SUM(表05!BD95,表06!BD95,表07!BD95,表09!BD95,表11!BA128)</f>
        <v>199396</v>
      </c>
      <c r="BB128" s="801"/>
      <c r="BC128" s="801"/>
      <c r="BD128" s="801"/>
      <c r="BE128" s="801"/>
      <c r="BF128" s="801"/>
      <c r="BG128" s="875"/>
      <c r="BH128" s="487">
        <f>SUM(AS128:BG128)</f>
        <v>5622391</v>
      </c>
      <c r="BI128" s="658"/>
      <c r="BJ128" s="658"/>
      <c r="BK128" s="658"/>
      <c r="BL128" s="658"/>
      <c r="BM128" s="658"/>
      <c r="BN128" s="658"/>
      <c r="BO128" s="1553"/>
      <c r="BX128" s="144"/>
      <c r="BY128" s="144"/>
      <c r="BZ128" s="143"/>
      <c r="CA128" s="144"/>
      <c r="CB128" s="144"/>
      <c r="CC128" s="144"/>
      <c r="CD128" s="144"/>
      <c r="CE128" s="144"/>
      <c r="CF128" s="144"/>
      <c r="CG128" s="144"/>
      <c r="CH128" s="144"/>
      <c r="CI128" s="144"/>
      <c r="CJ128" s="143"/>
      <c r="CK128" s="144"/>
      <c r="CL128" s="144"/>
      <c r="CM128" s="144"/>
      <c r="CN128" s="144"/>
      <c r="CO128" s="144"/>
      <c r="CP128" s="144"/>
      <c r="CQ128" s="144"/>
      <c r="CR128" s="56"/>
      <c r="CS128" s="1644"/>
      <c r="CT128" s="1644"/>
      <c r="CU128" s="56"/>
      <c r="CV128" s="48"/>
      <c r="CW128" s="48"/>
      <c r="CX128" s="48"/>
      <c r="CY128" s="48"/>
      <c r="CZ128" s="48"/>
      <c r="DA128" s="48"/>
      <c r="DB128" s="48"/>
      <c r="DC128" s="48"/>
      <c r="DD128" s="48"/>
      <c r="DE128" s="144"/>
      <c r="DF128" s="144"/>
      <c r="DG128" s="144"/>
      <c r="DH128" s="144"/>
      <c r="DI128" s="143"/>
      <c r="DJ128" s="144"/>
      <c r="DK128" s="144"/>
      <c r="DL128" s="144"/>
      <c r="DM128" s="144"/>
      <c r="DN128" s="144"/>
      <c r="DO128" s="144"/>
      <c r="DP128" s="143"/>
      <c r="DQ128" s="144"/>
      <c r="DR128" s="144"/>
      <c r="DS128" s="144"/>
      <c r="DT128" s="144"/>
      <c r="DU128" s="144"/>
      <c r="DV128" s="144"/>
      <c r="DW128" s="144"/>
      <c r="DX128" s="45"/>
      <c r="DY128" s="49"/>
      <c r="DZ128" s="49"/>
      <c r="EA128" s="49"/>
      <c r="EB128" s="49"/>
      <c r="EC128" s="49"/>
      <c r="ED128" s="49"/>
      <c r="EE128" s="49"/>
    </row>
    <row r="129" spans="1:135" ht="15" customHeight="1">
      <c r="A129" s="548"/>
      <c r="B129" s="549"/>
      <c r="C129" s="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983">
        <v>1</v>
      </c>
      <c r="AC129" s="973"/>
      <c r="AD129" s="974"/>
      <c r="AE129" s="972">
        <v>6</v>
      </c>
      <c r="AF129" s="973"/>
      <c r="AG129" s="974"/>
      <c r="AH129" s="972">
        <v>3</v>
      </c>
      <c r="AI129" s="973"/>
      <c r="AJ129" s="973"/>
      <c r="AK129" s="481">
        <f>SUM(表05!AK96,表06!AK96,表07!AK96,表09!AK96,表11!AK129)</f>
        <v>0</v>
      </c>
      <c r="AL129" s="543"/>
      <c r="AM129" s="543"/>
      <c r="AN129" s="543"/>
      <c r="AO129" s="543"/>
      <c r="AP129" s="543"/>
      <c r="AQ129" s="543"/>
      <c r="AR129" s="543"/>
      <c r="AS129" s="481">
        <f>SUM(表05!AT96,表06!AT96,表07!AT96,表09!AT96,表11!AS129)</f>
        <v>228931</v>
      </c>
      <c r="AT129" s="543"/>
      <c r="AU129" s="543"/>
      <c r="AV129" s="543"/>
      <c r="AW129" s="543"/>
      <c r="AX129" s="543"/>
      <c r="AY129" s="543"/>
      <c r="AZ129" s="544"/>
      <c r="BA129" s="481">
        <f>SUM(表05!BD96,表06!BD96,表07!BD96,表09!BD96,表11!BA129)</f>
        <v>0</v>
      </c>
      <c r="BB129" s="543"/>
      <c r="BC129" s="543"/>
      <c r="BD129" s="543"/>
      <c r="BE129" s="543"/>
      <c r="BF129" s="543"/>
      <c r="BG129" s="544"/>
      <c r="BH129" s="481">
        <f>SUM(AS129:BG129)</f>
        <v>228931</v>
      </c>
      <c r="BI129" s="660"/>
      <c r="BJ129" s="660"/>
      <c r="BK129" s="660"/>
      <c r="BL129" s="660"/>
      <c r="BM129" s="660"/>
      <c r="BN129" s="660"/>
      <c r="BO129" s="1554"/>
      <c r="BX129" s="144"/>
      <c r="BY129" s="144"/>
      <c r="BZ129" s="143"/>
      <c r="CA129" s="144"/>
      <c r="CB129" s="144"/>
      <c r="CC129" s="144"/>
      <c r="CD129" s="144"/>
      <c r="CE129" s="144"/>
      <c r="CF129" s="144"/>
      <c r="CG129" s="144"/>
      <c r="CH129" s="144"/>
      <c r="CI129" s="144"/>
      <c r="CJ129" s="143"/>
      <c r="CK129" s="144"/>
      <c r="CL129" s="144"/>
      <c r="CM129" s="144"/>
      <c r="CN129" s="144"/>
      <c r="CO129" s="144"/>
      <c r="CP129" s="144"/>
      <c r="CQ129" s="144"/>
      <c r="CR129" s="56"/>
      <c r="CS129" s="1644"/>
      <c r="CT129" s="1644"/>
      <c r="CU129" s="56"/>
      <c r="CV129" s="48"/>
      <c r="CW129" s="48"/>
      <c r="CX129" s="48"/>
      <c r="CY129" s="48"/>
      <c r="CZ129" s="48"/>
      <c r="DA129" s="48"/>
      <c r="DB129" s="48"/>
      <c r="DC129" s="48"/>
      <c r="DD129" s="48"/>
      <c r="DE129" s="144"/>
      <c r="DF129" s="144"/>
      <c r="DG129" s="144"/>
      <c r="DH129" s="144"/>
      <c r="DI129" s="143"/>
      <c r="DJ129" s="144"/>
      <c r="DK129" s="144"/>
      <c r="DL129" s="144"/>
      <c r="DM129" s="144"/>
      <c r="DN129" s="144"/>
      <c r="DO129" s="144"/>
      <c r="DP129" s="143"/>
      <c r="DQ129" s="144"/>
      <c r="DR129" s="144"/>
      <c r="DS129" s="144"/>
      <c r="DT129" s="144"/>
      <c r="DU129" s="144"/>
      <c r="DV129" s="144"/>
      <c r="DW129" s="144"/>
      <c r="DX129" s="45"/>
      <c r="DY129" s="49"/>
      <c r="DZ129" s="49"/>
      <c r="EA129" s="49"/>
      <c r="EB129" s="49"/>
      <c r="EC129" s="49"/>
      <c r="ED129" s="49"/>
      <c r="EE129" s="49"/>
    </row>
    <row r="130" spans="1:135" ht="15" customHeight="1">
      <c r="A130" s="550"/>
      <c r="B130" s="549"/>
      <c r="C130" s="549"/>
      <c r="D130" s="551"/>
      <c r="E130" s="551"/>
      <c r="F130" s="552"/>
      <c r="G130" s="731" t="s">
        <v>333</v>
      </c>
      <c r="H130" s="732"/>
      <c r="I130" s="732"/>
      <c r="J130" s="732"/>
      <c r="K130" s="732"/>
      <c r="L130" s="732"/>
      <c r="M130" s="732"/>
      <c r="N130" s="732"/>
      <c r="O130" s="732"/>
      <c r="P130" s="732"/>
      <c r="Q130" s="732"/>
      <c r="R130" s="732"/>
      <c r="S130" s="732"/>
      <c r="T130" s="732"/>
      <c r="U130" s="732"/>
      <c r="V130" s="732"/>
      <c r="W130" s="732"/>
      <c r="X130" s="732"/>
      <c r="Y130" s="732"/>
      <c r="Z130" s="732"/>
      <c r="AA130" s="732"/>
      <c r="AB130" s="983">
        <v>1</v>
      </c>
      <c r="AC130" s="973"/>
      <c r="AD130" s="974"/>
      <c r="AE130" s="972">
        <v>7</v>
      </c>
      <c r="AF130" s="973"/>
      <c r="AG130" s="974"/>
      <c r="AH130" s="972">
        <v>3</v>
      </c>
      <c r="AI130" s="973"/>
      <c r="AJ130" s="973"/>
      <c r="AK130" s="481">
        <f>SUM(表05!AK97,表06!AK97,表07!AK97,表09!AK97,表11!AK130)</f>
        <v>0</v>
      </c>
      <c r="AL130" s="543"/>
      <c r="AM130" s="543"/>
      <c r="AN130" s="543"/>
      <c r="AO130" s="543"/>
      <c r="AP130" s="543"/>
      <c r="AQ130" s="543"/>
      <c r="AR130" s="543"/>
      <c r="AS130" s="481">
        <f>SUM(表05!AT97,表06!AT97,表07!AT97,表09!AT97,表11!AS130)</f>
        <v>931768</v>
      </c>
      <c r="AT130" s="543"/>
      <c r="AU130" s="543"/>
      <c r="AV130" s="543"/>
      <c r="AW130" s="543"/>
      <c r="AX130" s="543"/>
      <c r="AY130" s="543"/>
      <c r="AZ130" s="544"/>
      <c r="BA130" s="481">
        <f>SUM(表05!BD97,表06!BD97,表07!BD97,表09!BD97,表11!BA130)</f>
        <v>0</v>
      </c>
      <c r="BB130" s="543"/>
      <c r="BC130" s="543"/>
      <c r="BD130" s="543"/>
      <c r="BE130" s="543"/>
      <c r="BF130" s="543"/>
      <c r="BG130" s="544"/>
      <c r="BH130" s="481">
        <f>SUM(AS130:BG130)</f>
        <v>931768</v>
      </c>
      <c r="BI130" s="660"/>
      <c r="BJ130" s="660"/>
      <c r="BK130" s="660"/>
      <c r="BL130" s="660"/>
      <c r="BM130" s="660"/>
      <c r="BN130" s="660"/>
      <c r="BO130" s="1554"/>
      <c r="BX130" s="144"/>
      <c r="BY130" s="144"/>
      <c r="BZ130" s="143"/>
      <c r="CA130" s="144"/>
      <c r="CB130" s="144"/>
      <c r="CC130" s="144"/>
      <c r="CD130" s="144"/>
      <c r="CE130" s="144"/>
      <c r="CF130" s="144"/>
      <c r="CG130" s="144"/>
      <c r="CH130" s="144"/>
      <c r="CI130" s="144"/>
      <c r="CJ130" s="143"/>
      <c r="CK130" s="144"/>
      <c r="CL130" s="144"/>
      <c r="CM130" s="144"/>
      <c r="CN130" s="144"/>
      <c r="CO130" s="144"/>
      <c r="CP130" s="144"/>
      <c r="CQ130" s="144"/>
      <c r="CR130" s="56"/>
      <c r="CS130" s="1644"/>
      <c r="CT130" s="1644"/>
      <c r="CU130" s="56"/>
      <c r="CV130" s="48"/>
      <c r="CW130" s="48"/>
      <c r="CX130" s="48"/>
      <c r="CY130" s="48"/>
      <c r="CZ130" s="48"/>
      <c r="DA130" s="48"/>
      <c r="DB130" s="48"/>
      <c r="DC130" s="48"/>
      <c r="DD130" s="48"/>
      <c r="DE130" s="144"/>
      <c r="DF130" s="144"/>
      <c r="DG130" s="144"/>
      <c r="DH130" s="144"/>
      <c r="DI130" s="143"/>
      <c r="DJ130" s="144"/>
      <c r="DK130" s="144"/>
      <c r="DL130" s="144"/>
      <c r="DM130" s="144"/>
      <c r="DN130" s="144"/>
      <c r="DO130" s="144"/>
      <c r="DP130" s="143"/>
      <c r="DQ130" s="144"/>
      <c r="DR130" s="144"/>
      <c r="DS130" s="144"/>
      <c r="DT130" s="144"/>
      <c r="DU130" s="144"/>
      <c r="DV130" s="144"/>
      <c r="DW130" s="144"/>
      <c r="DX130" s="45"/>
      <c r="DY130" s="49"/>
      <c r="DZ130" s="49"/>
      <c r="EA130" s="49"/>
      <c r="EB130" s="49"/>
      <c r="EC130" s="49"/>
      <c r="ED130" s="49"/>
      <c r="EE130" s="49"/>
    </row>
    <row r="131" spans="1:135" ht="21.75" customHeight="1" thickBot="1">
      <c r="A131" s="436"/>
      <c r="B131" s="553"/>
      <c r="C131" s="553"/>
      <c r="D131" s="437"/>
      <c r="E131" s="437"/>
      <c r="F131" s="438"/>
      <c r="G131" s="245" t="s">
        <v>378</v>
      </c>
      <c r="H131" s="246"/>
      <c r="I131" s="246"/>
      <c r="J131" s="246"/>
      <c r="K131" s="246"/>
      <c r="L131" s="246"/>
      <c r="M131" s="246"/>
      <c r="N131" s="246"/>
      <c r="O131" s="246"/>
      <c r="P131" s="246"/>
      <c r="Q131" s="246"/>
      <c r="R131" s="246"/>
      <c r="S131" s="246"/>
      <c r="T131" s="246"/>
      <c r="U131" s="246"/>
      <c r="V131" s="246"/>
      <c r="W131" s="246"/>
      <c r="X131" s="246"/>
      <c r="Y131" s="246"/>
      <c r="Z131" s="246"/>
      <c r="AA131" s="513"/>
      <c r="AB131" s="975">
        <v>1</v>
      </c>
      <c r="AC131" s="976"/>
      <c r="AD131" s="977"/>
      <c r="AE131" s="978">
        <v>8</v>
      </c>
      <c r="AF131" s="976"/>
      <c r="AG131" s="977"/>
      <c r="AH131" s="978">
        <v>3</v>
      </c>
      <c r="AI131" s="976"/>
      <c r="AJ131" s="976"/>
      <c r="AK131" s="484">
        <f>SUM(AK128:AR130)</f>
        <v>513</v>
      </c>
      <c r="AL131" s="654"/>
      <c r="AM131" s="654"/>
      <c r="AN131" s="654"/>
      <c r="AO131" s="654"/>
      <c r="AP131" s="654"/>
      <c r="AQ131" s="654"/>
      <c r="AR131" s="654"/>
      <c r="AS131" s="484">
        <f>SUM(AS128:AZ130)</f>
        <v>6583694</v>
      </c>
      <c r="AT131" s="654"/>
      <c r="AU131" s="654"/>
      <c r="AV131" s="654"/>
      <c r="AW131" s="654"/>
      <c r="AX131" s="654"/>
      <c r="AY131" s="654"/>
      <c r="AZ131" s="655"/>
      <c r="BA131" s="484">
        <f>SUM(BA128:BG130)</f>
        <v>199396</v>
      </c>
      <c r="BB131" s="654"/>
      <c r="BC131" s="654"/>
      <c r="BD131" s="654"/>
      <c r="BE131" s="654"/>
      <c r="BF131" s="654"/>
      <c r="BG131" s="655"/>
      <c r="BH131" s="484">
        <f>SUM(AS131:BG131)</f>
        <v>6783090</v>
      </c>
      <c r="BI131" s="654"/>
      <c r="BJ131" s="654"/>
      <c r="BK131" s="654"/>
      <c r="BL131" s="654"/>
      <c r="BM131" s="654"/>
      <c r="BN131" s="654"/>
      <c r="BO131" s="1555"/>
      <c r="BX131" s="144"/>
      <c r="BY131" s="144"/>
      <c r="BZ131" s="143"/>
      <c r="CA131" s="144"/>
      <c r="CB131" s="144"/>
      <c r="CC131" s="144"/>
      <c r="CD131" s="144"/>
      <c r="CE131" s="144"/>
      <c r="CF131" s="144"/>
      <c r="CG131" s="144"/>
      <c r="CH131" s="144"/>
      <c r="CI131" s="144"/>
      <c r="CJ131" s="143"/>
      <c r="CK131" s="144"/>
      <c r="CL131" s="144"/>
      <c r="CM131" s="144"/>
      <c r="CN131" s="144"/>
      <c r="CO131" s="144"/>
      <c r="CP131" s="144"/>
      <c r="CQ131" s="144"/>
      <c r="CR131" s="56"/>
      <c r="CS131" s="1644"/>
      <c r="CT131" s="1644"/>
      <c r="CU131" s="56"/>
      <c r="CV131" s="48"/>
      <c r="CW131" s="48"/>
      <c r="CX131" s="48"/>
      <c r="CY131" s="48"/>
      <c r="CZ131" s="48"/>
      <c r="DA131" s="48"/>
      <c r="DB131" s="48"/>
      <c r="DC131" s="48"/>
      <c r="DD131" s="48"/>
      <c r="DE131" s="144"/>
      <c r="DF131" s="144"/>
      <c r="DG131" s="144"/>
      <c r="DH131" s="144"/>
      <c r="DI131" s="143"/>
      <c r="DJ131" s="144"/>
      <c r="DK131" s="144"/>
      <c r="DL131" s="144"/>
      <c r="DM131" s="144"/>
      <c r="DN131" s="144"/>
      <c r="DO131" s="144"/>
      <c r="DP131" s="143"/>
      <c r="DQ131" s="144"/>
      <c r="DR131" s="144"/>
      <c r="DS131" s="144"/>
      <c r="DT131" s="144"/>
      <c r="DU131" s="144"/>
      <c r="DV131" s="144"/>
      <c r="DW131" s="144"/>
      <c r="DX131" s="45"/>
      <c r="DY131" s="49"/>
      <c r="DZ131" s="49"/>
      <c r="EA131" s="49"/>
      <c r="EB131" s="49"/>
      <c r="EC131" s="49"/>
      <c r="ED131" s="49"/>
      <c r="EE131" s="49"/>
    </row>
  </sheetData>
  <sheetProtection algorithmName="SHA-512" hashValue="+MEWU/Oabz7l83CHt6fg5y/KSCjj5SFLdODRDh+42Cr+k0CMuGs4pK+1QuNnF02dlGoFTi7uFzvxeLQ5EKifCA==" saltValue="ImrDpf1bcC0OxXLvecmDjQ==" spinCount="100000" sheet="1" objects="1" scenarios="1" selectLockedCells="1"/>
  <mergeCells count="974">
    <mergeCell ref="CA53:CN53"/>
    <mergeCell ref="DQ62:ED62"/>
    <mergeCell ref="DQ63:ED63"/>
    <mergeCell ref="CO62:DB62"/>
    <mergeCell ref="CO63:DB63"/>
    <mergeCell ref="DQ57:ED57"/>
    <mergeCell ref="DQ58:ED58"/>
    <mergeCell ref="CA65:CN65"/>
    <mergeCell ref="CA60:CN60"/>
    <mergeCell ref="CA62:CN62"/>
    <mergeCell ref="CA63:CN63"/>
    <mergeCell ref="CA64:CN64"/>
    <mergeCell ref="CA55:CN55"/>
    <mergeCell ref="CA57:CN57"/>
    <mergeCell ref="CA58:CN58"/>
    <mergeCell ref="CO65:DB65"/>
    <mergeCell ref="CA59:CN59"/>
    <mergeCell ref="DQ59:ED59"/>
    <mergeCell ref="DQ60:ED60"/>
    <mergeCell ref="DC57:DP57"/>
    <mergeCell ref="DC58:DP58"/>
    <mergeCell ref="DC59:DP59"/>
    <mergeCell ref="DC60:DP60"/>
    <mergeCell ref="CA54:CN54"/>
    <mergeCell ref="BM65:BZ65"/>
    <mergeCell ref="AY62:BL62"/>
    <mergeCell ref="AY63:BL63"/>
    <mergeCell ref="DQ64:ED64"/>
    <mergeCell ref="DQ65:ED65"/>
    <mergeCell ref="DC62:DP62"/>
    <mergeCell ref="DC63:DP63"/>
    <mergeCell ref="DC64:DP64"/>
    <mergeCell ref="DC65:DP65"/>
    <mergeCell ref="BM58:BZ58"/>
    <mergeCell ref="BM59:BZ59"/>
    <mergeCell ref="CO57:DB57"/>
    <mergeCell ref="CO58:DB58"/>
    <mergeCell ref="CO59:DB59"/>
    <mergeCell ref="AY64:BL64"/>
    <mergeCell ref="BM57:BZ57"/>
    <mergeCell ref="BM55:BZ55"/>
    <mergeCell ref="CO64:DB64"/>
    <mergeCell ref="CO60:DB60"/>
    <mergeCell ref="AY60:BL60"/>
    <mergeCell ref="BM62:BZ62"/>
    <mergeCell ref="BM63:BZ63"/>
    <mergeCell ref="BM64:BZ64"/>
    <mergeCell ref="DQ52:ED52"/>
    <mergeCell ref="DQ53:ED53"/>
    <mergeCell ref="DQ54:ED54"/>
    <mergeCell ref="CO55:DB55"/>
    <mergeCell ref="DQ55:ED55"/>
    <mergeCell ref="DC53:DP53"/>
    <mergeCell ref="DC54:DP54"/>
    <mergeCell ref="DC52:DP52"/>
    <mergeCell ref="DC46:DP46"/>
    <mergeCell ref="DC47:DP47"/>
    <mergeCell ref="DC48:DP48"/>
    <mergeCell ref="DC49:DP49"/>
    <mergeCell ref="DC50:DP50"/>
    <mergeCell ref="DC51:DP51"/>
    <mergeCell ref="DQ46:ED46"/>
    <mergeCell ref="DQ47:ED47"/>
    <mergeCell ref="DQ48:ED48"/>
    <mergeCell ref="DQ49:ED49"/>
    <mergeCell ref="DQ50:ED50"/>
    <mergeCell ref="DQ51:ED51"/>
    <mergeCell ref="CO46:DB46"/>
    <mergeCell ref="CO47:DB47"/>
    <mergeCell ref="CO48:DB48"/>
    <mergeCell ref="CO49:DB49"/>
    <mergeCell ref="CO50:DB50"/>
    <mergeCell ref="CO39:DB39"/>
    <mergeCell ref="CO40:DB44"/>
    <mergeCell ref="CO51:DB51"/>
    <mergeCell ref="AK52:AX52"/>
    <mergeCell ref="BM52:BZ52"/>
    <mergeCell ref="CA50:CN50"/>
    <mergeCell ref="CA51:CN51"/>
    <mergeCell ref="CA52:CN52"/>
    <mergeCell ref="AK40:AX44"/>
    <mergeCell ref="AY40:BL44"/>
    <mergeCell ref="BM40:BZ44"/>
    <mergeCell ref="AK47:AX47"/>
    <mergeCell ref="AY46:BL46"/>
    <mergeCell ref="AY47:BL47"/>
    <mergeCell ref="BM46:BZ46"/>
    <mergeCell ref="BM47:BZ47"/>
    <mergeCell ref="BM48:BZ48"/>
    <mergeCell ref="CA46:CN46"/>
    <mergeCell ref="CA47:CN47"/>
    <mergeCell ref="CA48:CN48"/>
    <mergeCell ref="AK53:AX53"/>
    <mergeCell ref="AK54:AX54"/>
    <mergeCell ref="AK55:AX55"/>
    <mergeCell ref="AK48:AX48"/>
    <mergeCell ref="AK49:AX49"/>
    <mergeCell ref="AK50:AX50"/>
    <mergeCell ref="AK51:AX51"/>
    <mergeCell ref="AY52:BL52"/>
    <mergeCell ref="AY53:BL53"/>
    <mergeCell ref="AY54:BL54"/>
    <mergeCell ref="AY55:BL55"/>
    <mergeCell ref="AY48:BL48"/>
    <mergeCell ref="AY49:BL49"/>
    <mergeCell ref="AY50:BL50"/>
    <mergeCell ref="AY51:BL51"/>
    <mergeCell ref="DE81:DM81"/>
    <mergeCell ref="DN81:DV81"/>
    <mergeCell ref="AT84:BB84"/>
    <mergeCell ref="DE83:DM83"/>
    <mergeCell ref="DN83:DV83"/>
    <mergeCell ref="BL84:BT84"/>
    <mergeCell ref="DC55:DP55"/>
    <mergeCell ref="DW83:EE83"/>
    <mergeCell ref="CM84:CU84"/>
    <mergeCell ref="CV84:DD84"/>
    <mergeCell ref="CY67:DJ68"/>
    <mergeCell ref="CV72:DD72"/>
    <mergeCell ref="DE73:DM77"/>
    <mergeCell ref="DN73:DV77"/>
    <mergeCell ref="CV80:DD80"/>
    <mergeCell ref="DE80:DM80"/>
    <mergeCell ref="DN80:DV80"/>
    <mergeCell ref="DE84:DM84"/>
    <mergeCell ref="DK69:EE69"/>
    <mergeCell ref="CY69:DJ69"/>
    <mergeCell ref="AK60:AX60"/>
    <mergeCell ref="AY57:BL57"/>
    <mergeCell ref="AY58:BL58"/>
    <mergeCell ref="AY59:BL59"/>
    <mergeCell ref="AK57:AX57"/>
    <mergeCell ref="AK58:AX58"/>
    <mergeCell ref="AK59:AX59"/>
    <mergeCell ref="CV92:DD92"/>
    <mergeCell ref="BC90:BK90"/>
    <mergeCell ref="AT91:BB91"/>
    <mergeCell ref="BC91:BK91"/>
    <mergeCell ref="BL90:BT90"/>
    <mergeCell ref="BU92:CC92"/>
    <mergeCell ref="CM92:CU92"/>
    <mergeCell ref="BC74:BK77"/>
    <mergeCell ref="BC78:BK78"/>
    <mergeCell ref="BC84:BK84"/>
    <mergeCell ref="AT78:BB78"/>
    <mergeCell ref="BL88:BT88"/>
    <mergeCell ref="BL87:BT87"/>
    <mergeCell ref="CM87:CU87"/>
    <mergeCell ref="CV87:DD87"/>
    <mergeCell ref="AK72:AS72"/>
    <mergeCell ref="AY65:BL65"/>
    <mergeCell ref="AK62:AX62"/>
    <mergeCell ref="AK63:AX63"/>
    <mergeCell ref="AK64:AX64"/>
    <mergeCell ref="AK65:AX65"/>
    <mergeCell ref="CD93:CL93"/>
    <mergeCell ref="BL92:BT92"/>
    <mergeCell ref="BC93:BK93"/>
    <mergeCell ref="AH95:AJ95"/>
    <mergeCell ref="AT79:BB79"/>
    <mergeCell ref="BC79:BK79"/>
    <mergeCell ref="AT90:BB90"/>
    <mergeCell ref="AT80:BB80"/>
    <mergeCell ref="BC80:BK80"/>
    <mergeCell ref="AT81:BB81"/>
    <mergeCell ref="BC81:BK81"/>
    <mergeCell ref="AT88:BB88"/>
    <mergeCell ref="BC92:BK92"/>
    <mergeCell ref="AT87:BB87"/>
    <mergeCell ref="BC87:BK87"/>
    <mergeCell ref="AT86:BB86"/>
    <mergeCell ref="BC86:BK86"/>
    <mergeCell ref="AT82:BB82"/>
    <mergeCell ref="BC82:BK82"/>
    <mergeCell ref="AH86:AJ86"/>
    <mergeCell ref="BC88:BK88"/>
    <mergeCell ref="AT85:BB85"/>
    <mergeCell ref="BC85:BK85"/>
    <mergeCell ref="BC95:BK95"/>
    <mergeCell ref="AT83:BB83"/>
    <mergeCell ref="BC83:BK83"/>
    <mergeCell ref="G125:AA125"/>
    <mergeCell ref="AB125:AD125"/>
    <mergeCell ref="AE125:AG125"/>
    <mergeCell ref="AH125:AJ125"/>
    <mergeCell ref="AE95:AG95"/>
    <mergeCell ref="AE97:AG97"/>
    <mergeCell ref="AH97:AJ97"/>
    <mergeCell ref="H100:Y101"/>
    <mergeCell ref="Z100:AE101"/>
    <mergeCell ref="AB114:AD114"/>
    <mergeCell ref="AE114:AG114"/>
    <mergeCell ref="AH114:AJ114"/>
    <mergeCell ref="G115:AA115"/>
    <mergeCell ref="AB115:AD115"/>
    <mergeCell ref="AE115:AG115"/>
    <mergeCell ref="AH115:AJ115"/>
    <mergeCell ref="AH112:AJ112"/>
    <mergeCell ref="AH117:AJ117"/>
    <mergeCell ref="G123:AA123"/>
    <mergeCell ref="AB123:AD123"/>
    <mergeCell ref="AT93:BB93"/>
    <mergeCell ref="AE123:AG123"/>
    <mergeCell ref="AH123:AJ123"/>
    <mergeCell ref="G124:AA124"/>
    <mergeCell ref="AB124:AD124"/>
    <mergeCell ref="G92:AA92"/>
    <mergeCell ref="AB92:AD92"/>
    <mergeCell ref="AE92:AG92"/>
    <mergeCell ref="AH92:AJ92"/>
    <mergeCell ref="AH79:AJ79"/>
    <mergeCell ref="AH80:AJ80"/>
    <mergeCell ref="G81:AA81"/>
    <mergeCell ref="G83:AA83"/>
    <mergeCell ref="AB83:AD83"/>
    <mergeCell ref="AE83:AG83"/>
    <mergeCell ref="AH83:AJ83"/>
    <mergeCell ref="G84:AA84"/>
    <mergeCell ref="AB84:AD84"/>
    <mergeCell ref="AE80:AG80"/>
    <mergeCell ref="AH82:AJ82"/>
    <mergeCell ref="G93:AA93"/>
    <mergeCell ref="AB93:AD93"/>
    <mergeCell ref="AE93:AG93"/>
    <mergeCell ref="AH93:AJ93"/>
    <mergeCell ref="AE79:AG79"/>
    <mergeCell ref="AB81:AD81"/>
    <mergeCell ref="A73:AA78"/>
    <mergeCell ref="AT92:BB92"/>
    <mergeCell ref="AB73:AJ77"/>
    <mergeCell ref="AE85:AG85"/>
    <mergeCell ref="AH85:AJ85"/>
    <mergeCell ref="G90:AA90"/>
    <mergeCell ref="AB90:AD90"/>
    <mergeCell ref="AE90:AG90"/>
    <mergeCell ref="AH90:AJ90"/>
    <mergeCell ref="AE84:AG84"/>
    <mergeCell ref="AH84:AJ84"/>
    <mergeCell ref="G85:AA85"/>
    <mergeCell ref="AH81:AJ81"/>
    <mergeCell ref="G88:AA88"/>
    <mergeCell ref="AB88:AD88"/>
    <mergeCell ref="AE88:AG88"/>
    <mergeCell ref="AH88:AJ88"/>
    <mergeCell ref="AT73:BB77"/>
    <mergeCell ref="G86:AA86"/>
    <mergeCell ref="AB86:AD86"/>
    <mergeCell ref="AE86:AG86"/>
    <mergeCell ref="G82:AA82"/>
    <mergeCell ref="AB82:AD82"/>
    <mergeCell ref="AE82:AG82"/>
    <mergeCell ref="AE31:AG31"/>
    <mergeCell ref="AH31:AJ31"/>
    <mergeCell ref="AK31:AV31"/>
    <mergeCell ref="AW31:BH31"/>
    <mergeCell ref="BI31:BT31"/>
    <mergeCell ref="CV31:DJ31"/>
    <mergeCell ref="BM60:BZ60"/>
    <mergeCell ref="CG32:CU32"/>
    <mergeCell ref="G59:AA59"/>
    <mergeCell ref="AB59:AD59"/>
    <mergeCell ref="AE59:AG59"/>
    <mergeCell ref="AH59:AJ59"/>
    <mergeCell ref="AE32:AG32"/>
    <mergeCell ref="AH32:AJ32"/>
    <mergeCell ref="Z36:AB36"/>
    <mergeCell ref="DC40:DP44"/>
    <mergeCell ref="CA45:CN45"/>
    <mergeCell ref="AK45:AX45"/>
    <mergeCell ref="AY45:BL45"/>
    <mergeCell ref="BM45:BZ45"/>
    <mergeCell ref="CO45:DB45"/>
    <mergeCell ref="DC39:DP39"/>
    <mergeCell ref="AK46:AX46"/>
    <mergeCell ref="CA39:CN39"/>
    <mergeCell ref="CY1:DJ2"/>
    <mergeCell ref="DK1:EE2"/>
    <mergeCell ref="A3:G3"/>
    <mergeCell ref="H3:J3"/>
    <mergeCell ref="K3:M3"/>
    <mergeCell ref="N3:P3"/>
    <mergeCell ref="Q3:S3"/>
    <mergeCell ref="T3:V3"/>
    <mergeCell ref="W3:Y3"/>
    <mergeCell ref="Z3:AB3"/>
    <mergeCell ref="A1:G2"/>
    <mergeCell ref="H1:Y2"/>
    <mergeCell ref="Z1:AE2"/>
    <mergeCell ref="AF1:CX3"/>
    <mergeCell ref="AC3:AE3"/>
    <mergeCell ref="CY3:DJ3"/>
    <mergeCell ref="DK3:EE3"/>
    <mergeCell ref="A7:AA12"/>
    <mergeCell ref="AB7:AJ12"/>
    <mergeCell ref="AK7:CF7"/>
    <mergeCell ref="BU8:CF8"/>
    <mergeCell ref="BI6:BT6"/>
    <mergeCell ref="BU6:CF6"/>
    <mergeCell ref="CG6:CU6"/>
    <mergeCell ref="CV6:DJ6"/>
    <mergeCell ref="BU9:CF11"/>
    <mergeCell ref="BU12:CF12"/>
    <mergeCell ref="CG7:CU11"/>
    <mergeCell ref="CG12:CU12"/>
    <mergeCell ref="CV7:DJ11"/>
    <mergeCell ref="CV12:DJ12"/>
    <mergeCell ref="AK10:AV11"/>
    <mergeCell ref="AW10:BH11"/>
    <mergeCell ref="AK12:AV12"/>
    <mergeCell ref="AW12:BH12"/>
    <mergeCell ref="AK6:AV6"/>
    <mergeCell ref="AW6:BH6"/>
    <mergeCell ref="AK8:BH9"/>
    <mergeCell ref="BI8:BT11"/>
    <mergeCell ref="BI12:BT12"/>
    <mergeCell ref="A13:F27"/>
    <mergeCell ref="G13:AA13"/>
    <mergeCell ref="AB13:AD13"/>
    <mergeCell ref="AE13:AG13"/>
    <mergeCell ref="G26:AA26"/>
    <mergeCell ref="AB26:AD26"/>
    <mergeCell ref="AE26:AG26"/>
    <mergeCell ref="G25:AA25"/>
    <mergeCell ref="AB25:AD25"/>
    <mergeCell ref="AE25:AG25"/>
    <mergeCell ref="G15:AA15"/>
    <mergeCell ref="AB15:AD15"/>
    <mergeCell ref="AE15:AG15"/>
    <mergeCell ref="G17:AA17"/>
    <mergeCell ref="AB17:AD17"/>
    <mergeCell ref="AE17:AG17"/>
    <mergeCell ref="G19:AA19"/>
    <mergeCell ref="AB19:AD19"/>
    <mergeCell ref="AE19:AG19"/>
    <mergeCell ref="G21:AA21"/>
    <mergeCell ref="AB21:AD21"/>
    <mergeCell ref="AE21:AG21"/>
    <mergeCell ref="CV13:DJ13"/>
    <mergeCell ref="G14:AA14"/>
    <mergeCell ref="AB14:AD14"/>
    <mergeCell ref="AE14:AG14"/>
    <mergeCell ref="AH14:AJ14"/>
    <mergeCell ref="AK14:AV14"/>
    <mergeCell ref="AW14:BH14"/>
    <mergeCell ref="BI14:BT14"/>
    <mergeCell ref="BU14:CF14"/>
    <mergeCell ref="CG14:CU14"/>
    <mergeCell ref="AH13:AJ13"/>
    <mergeCell ref="AK13:AV13"/>
    <mergeCell ref="AW13:BH13"/>
    <mergeCell ref="BI13:BT13"/>
    <mergeCell ref="BU13:CF13"/>
    <mergeCell ref="CG13:CU13"/>
    <mergeCell ref="CV14:DJ14"/>
    <mergeCell ref="AH15:AJ15"/>
    <mergeCell ref="AK15:AV15"/>
    <mergeCell ref="AW15:BH15"/>
    <mergeCell ref="BI15:BT15"/>
    <mergeCell ref="BU15:CF15"/>
    <mergeCell ref="CG15:CU15"/>
    <mergeCell ref="CV15:DJ15"/>
    <mergeCell ref="G16:AA16"/>
    <mergeCell ref="AB16:AD16"/>
    <mergeCell ref="AE16:AG16"/>
    <mergeCell ref="AH16:AJ16"/>
    <mergeCell ref="AK16:AV16"/>
    <mergeCell ref="AW16:BH16"/>
    <mergeCell ref="BI16:BT16"/>
    <mergeCell ref="BU16:CF16"/>
    <mergeCell ref="CG16:CU16"/>
    <mergeCell ref="CV16:DJ16"/>
    <mergeCell ref="AH17:AJ17"/>
    <mergeCell ref="AK17:AV17"/>
    <mergeCell ref="AW17:BH17"/>
    <mergeCell ref="BI17:BT17"/>
    <mergeCell ref="BU17:CF17"/>
    <mergeCell ref="CG17:CU17"/>
    <mergeCell ref="CV17:DJ17"/>
    <mergeCell ref="G18:AA18"/>
    <mergeCell ref="AB18:AD18"/>
    <mergeCell ref="AE18:AG18"/>
    <mergeCell ref="AH18:AJ18"/>
    <mergeCell ref="AK18:AV18"/>
    <mergeCell ref="AW18:BH18"/>
    <mergeCell ref="BI18:BT18"/>
    <mergeCell ref="BU18:CF18"/>
    <mergeCell ref="CG18:CU18"/>
    <mergeCell ref="CV18:DJ18"/>
    <mergeCell ref="AH19:AJ19"/>
    <mergeCell ref="AK19:AV19"/>
    <mergeCell ref="AW19:BH19"/>
    <mergeCell ref="BI19:BT19"/>
    <mergeCell ref="BU19:CF19"/>
    <mergeCell ref="CG19:CU19"/>
    <mergeCell ref="CV19:DJ19"/>
    <mergeCell ref="G20:AA20"/>
    <mergeCell ref="AB20:AD20"/>
    <mergeCell ref="AE20:AG20"/>
    <mergeCell ref="AH20:AJ20"/>
    <mergeCell ref="AK20:AV20"/>
    <mergeCell ref="AW20:BH20"/>
    <mergeCell ref="BI20:BT20"/>
    <mergeCell ref="BU20:CF20"/>
    <mergeCell ref="CG20:CU20"/>
    <mergeCell ref="CV20:DJ20"/>
    <mergeCell ref="AH21:AJ21"/>
    <mergeCell ref="AK21:AV21"/>
    <mergeCell ref="AW21:BH21"/>
    <mergeCell ref="BI21:BT21"/>
    <mergeCell ref="CG21:CU21"/>
    <mergeCell ref="CV21:DJ21"/>
    <mergeCell ref="G24:AA24"/>
    <mergeCell ref="AB24:AD24"/>
    <mergeCell ref="AE24:AG24"/>
    <mergeCell ref="AH24:AJ24"/>
    <mergeCell ref="G22:AA22"/>
    <mergeCell ref="AB22:AD22"/>
    <mergeCell ref="AE22:AG22"/>
    <mergeCell ref="AH22:AJ22"/>
    <mergeCell ref="AK22:AV22"/>
    <mergeCell ref="AH26:AJ26"/>
    <mergeCell ref="AW25:BH25"/>
    <mergeCell ref="BI25:BT25"/>
    <mergeCell ref="CG26:CU26"/>
    <mergeCell ref="AH25:AJ25"/>
    <mergeCell ref="AK25:AV25"/>
    <mergeCell ref="CG25:CU25"/>
    <mergeCell ref="CV22:DJ22"/>
    <mergeCell ref="AK24:AV24"/>
    <mergeCell ref="AW24:BH24"/>
    <mergeCell ref="BI24:BT24"/>
    <mergeCell ref="CG24:CU24"/>
    <mergeCell ref="CV24:DJ24"/>
    <mergeCell ref="BU24:CF24"/>
    <mergeCell ref="BU22:CF22"/>
    <mergeCell ref="BI22:BT22"/>
    <mergeCell ref="CG22:CU22"/>
    <mergeCell ref="AW22:BH22"/>
    <mergeCell ref="CV26:DJ26"/>
    <mergeCell ref="AK26:AV26"/>
    <mergeCell ref="AW26:BH26"/>
    <mergeCell ref="BI26:BT26"/>
    <mergeCell ref="AE29:AG29"/>
    <mergeCell ref="AH29:AJ29"/>
    <mergeCell ref="AK29:AV29"/>
    <mergeCell ref="AK30:AV30"/>
    <mergeCell ref="AE30:AG30"/>
    <mergeCell ref="AH30:AJ30"/>
    <mergeCell ref="G27:AA27"/>
    <mergeCell ref="AB27:AD27"/>
    <mergeCell ref="AE27:AG27"/>
    <mergeCell ref="AH27:AJ27"/>
    <mergeCell ref="A32:C32"/>
    <mergeCell ref="G32:AA32"/>
    <mergeCell ref="AB32:AD32"/>
    <mergeCell ref="A29:C31"/>
    <mergeCell ref="D29:F32"/>
    <mergeCell ref="G29:AA29"/>
    <mergeCell ref="AB29:AD29"/>
    <mergeCell ref="G30:AA30"/>
    <mergeCell ref="AB30:AD30"/>
    <mergeCell ref="G31:AA31"/>
    <mergeCell ref="AB31:AD31"/>
    <mergeCell ref="AK32:AV32"/>
    <mergeCell ref="AW32:BH32"/>
    <mergeCell ref="BI32:BT32"/>
    <mergeCell ref="BU32:CF32"/>
    <mergeCell ref="AW30:BH30"/>
    <mergeCell ref="BI30:BT30"/>
    <mergeCell ref="BU30:CF30"/>
    <mergeCell ref="BU31:CF31"/>
    <mergeCell ref="CV27:DJ27"/>
    <mergeCell ref="CV29:DJ29"/>
    <mergeCell ref="BU29:CF29"/>
    <mergeCell ref="AK27:AV27"/>
    <mergeCell ref="AW29:BH29"/>
    <mergeCell ref="BI29:BT29"/>
    <mergeCell ref="BI27:BT27"/>
    <mergeCell ref="AW27:BH27"/>
    <mergeCell ref="AB46:AD46"/>
    <mergeCell ref="AB49:AD49"/>
    <mergeCell ref="A40:AA45"/>
    <mergeCell ref="DK34:EE35"/>
    <mergeCell ref="A36:G36"/>
    <mergeCell ref="H36:J36"/>
    <mergeCell ref="K36:M36"/>
    <mergeCell ref="N36:P36"/>
    <mergeCell ref="Q36:S36"/>
    <mergeCell ref="CY36:DJ36"/>
    <mergeCell ref="W36:Y36"/>
    <mergeCell ref="AB40:AJ44"/>
    <mergeCell ref="AF34:CX37"/>
    <mergeCell ref="A34:G35"/>
    <mergeCell ref="H34:Y35"/>
    <mergeCell ref="Z34:AE35"/>
    <mergeCell ref="T36:V36"/>
    <mergeCell ref="AC36:AE36"/>
    <mergeCell ref="AK39:AX39"/>
    <mergeCell ref="AY39:BL39"/>
    <mergeCell ref="BM39:BZ39"/>
    <mergeCell ref="DQ40:ED44"/>
    <mergeCell ref="DQ39:ED39"/>
    <mergeCell ref="CA40:CN44"/>
    <mergeCell ref="AH49:AJ49"/>
    <mergeCell ref="BM49:BZ49"/>
    <mergeCell ref="CA49:CN49"/>
    <mergeCell ref="AE46:AG46"/>
    <mergeCell ref="AH46:AJ46"/>
    <mergeCell ref="AE48:AG48"/>
    <mergeCell ref="AH48:AJ48"/>
    <mergeCell ref="AE47:AG47"/>
    <mergeCell ref="AH47:AJ47"/>
    <mergeCell ref="AE49:AG49"/>
    <mergeCell ref="G46:AA46"/>
    <mergeCell ref="G47:AA47"/>
    <mergeCell ref="G60:AA60"/>
    <mergeCell ref="AB60:AD60"/>
    <mergeCell ref="AE57:AG57"/>
    <mergeCell ref="AE60:AG60"/>
    <mergeCell ref="AE51:AG51"/>
    <mergeCell ref="AH60:AJ60"/>
    <mergeCell ref="AE54:AG54"/>
    <mergeCell ref="AH54:AJ54"/>
    <mergeCell ref="G52:AA52"/>
    <mergeCell ref="AB52:AD52"/>
    <mergeCell ref="AE52:AG52"/>
    <mergeCell ref="AH52:AJ52"/>
    <mergeCell ref="G53:AA53"/>
    <mergeCell ref="AB53:AD53"/>
    <mergeCell ref="AE53:AG53"/>
    <mergeCell ref="AH53:AJ53"/>
    <mergeCell ref="AH57:AJ57"/>
    <mergeCell ref="G58:AA58"/>
    <mergeCell ref="AB58:AD58"/>
    <mergeCell ref="G55:AA55"/>
    <mergeCell ref="AB55:AD55"/>
    <mergeCell ref="AE55:AG55"/>
    <mergeCell ref="A65:C65"/>
    <mergeCell ref="G65:AA65"/>
    <mergeCell ref="AB65:AD65"/>
    <mergeCell ref="D62:F65"/>
    <mergeCell ref="G62:AA62"/>
    <mergeCell ref="AB62:AD62"/>
    <mergeCell ref="G63:AA63"/>
    <mergeCell ref="AE64:AG64"/>
    <mergeCell ref="AE62:AG62"/>
    <mergeCell ref="AB63:AD63"/>
    <mergeCell ref="A62:C64"/>
    <mergeCell ref="AE81:AG81"/>
    <mergeCell ref="AC69:AE69"/>
    <mergeCell ref="AE65:AG65"/>
    <mergeCell ref="G50:AA50"/>
    <mergeCell ref="G57:AA57"/>
    <mergeCell ref="AB57:AD57"/>
    <mergeCell ref="AH62:AJ62"/>
    <mergeCell ref="AH64:AJ64"/>
    <mergeCell ref="AE63:AG63"/>
    <mergeCell ref="AH63:AJ63"/>
    <mergeCell ref="G64:AA64"/>
    <mergeCell ref="AB64:AD64"/>
    <mergeCell ref="AH65:AJ65"/>
    <mergeCell ref="G51:AA51"/>
    <mergeCell ref="AB51:AD51"/>
    <mergeCell ref="AH55:AJ55"/>
    <mergeCell ref="AE58:AG58"/>
    <mergeCell ref="AH58:AJ58"/>
    <mergeCell ref="G54:AA54"/>
    <mergeCell ref="AB54:AD54"/>
    <mergeCell ref="AH51:AJ51"/>
    <mergeCell ref="AB50:AD50"/>
    <mergeCell ref="AE50:AG50"/>
    <mergeCell ref="AH50:AJ50"/>
    <mergeCell ref="A79:F93"/>
    <mergeCell ref="G79:AA79"/>
    <mergeCell ref="AB79:AD79"/>
    <mergeCell ref="G80:AA80"/>
    <mergeCell ref="AB80:AD80"/>
    <mergeCell ref="G91:AA91"/>
    <mergeCell ref="AB91:AD91"/>
    <mergeCell ref="A46:F60"/>
    <mergeCell ref="AB47:AD47"/>
    <mergeCell ref="G48:AA48"/>
    <mergeCell ref="AB48:AD48"/>
    <mergeCell ref="G49:AA49"/>
    <mergeCell ref="AB85:AD85"/>
    <mergeCell ref="A67:G68"/>
    <mergeCell ref="H67:Y68"/>
    <mergeCell ref="Z67:AE68"/>
    <mergeCell ref="A69:G69"/>
    <mergeCell ref="H69:J69"/>
    <mergeCell ref="W69:Y69"/>
    <mergeCell ref="Z69:AB69"/>
    <mergeCell ref="K69:M69"/>
    <mergeCell ref="N69:P69"/>
    <mergeCell ref="Q69:S69"/>
    <mergeCell ref="T69:V69"/>
    <mergeCell ref="AE91:AG91"/>
    <mergeCell ref="AH91:AJ91"/>
    <mergeCell ref="G87:AA87"/>
    <mergeCell ref="AB87:AD87"/>
    <mergeCell ref="AE87:AG87"/>
    <mergeCell ref="AH87:AJ87"/>
    <mergeCell ref="CY100:DJ101"/>
    <mergeCell ref="DK100:EE101"/>
    <mergeCell ref="BC96:BK96"/>
    <mergeCell ref="AE98:AG98"/>
    <mergeCell ref="AF100:CX103"/>
    <mergeCell ref="AH98:AJ98"/>
    <mergeCell ref="AT98:BB98"/>
    <mergeCell ref="BC98:BK98"/>
    <mergeCell ref="G98:AA98"/>
    <mergeCell ref="AB98:AD98"/>
    <mergeCell ref="G97:AA97"/>
    <mergeCell ref="G96:AA96"/>
    <mergeCell ref="BC97:BK97"/>
    <mergeCell ref="AT97:BB97"/>
    <mergeCell ref="AB96:AD96"/>
    <mergeCell ref="AE96:AG96"/>
    <mergeCell ref="AH96:AJ96"/>
    <mergeCell ref="AT96:BB96"/>
    <mergeCell ref="CY102:DJ102"/>
    <mergeCell ref="A100:G101"/>
    <mergeCell ref="DN97:DV97"/>
    <mergeCell ref="G116:AA116"/>
    <mergeCell ref="AB116:AD116"/>
    <mergeCell ref="AE116:AG116"/>
    <mergeCell ref="AH116:AJ116"/>
    <mergeCell ref="AK105:AR105"/>
    <mergeCell ref="AK111:AR111"/>
    <mergeCell ref="AC102:AE102"/>
    <mergeCell ref="A102:G102"/>
    <mergeCell ref="H102:J102"/>
    <mergeCell ref="K102:M102"/>
    <mergeCell ref="N102:P102"/>
    <mergeCell ref="Q102:S102"/>
    <mergeCell ref="T102:V102"/>
    <mergeCell ref="W102:Y102"/>
    <mergeCell ref="A95:C97"/>
    <mergeCell ref="D95:F98"/>
    <mergeCell ref="G95:AA95"/>
    <mergeCell ref="AB95:AD95"/>
    <mergeCell ref="AB97:AD97"/>
    <mergeCell ref="A98:C98"/>
    <mergeCell ref="AT95:BB95"/>
    <mergeCell ref="G117:AA117"/>
    <mergeCell ref="AB117:AD117"/>
    <mergeCell ref="AE117:AG117"/>
    <mergeCell ref="DK102:EE102"/>
    <mergeCell ref="AS107:BG108"/>
    <mergeCell ref="BA105:BG105"/>
    <mergeCell ref="BH105:BO105"/>
    <mergeCell ref="AS105:AZ105"/>
    <mergeCell ref="AS106:BO106"/>
    <mergeCell ref="BH107:BO110"/>
    <mergeCell ref="AK113:AR113"/>
    <mergeCell ref="AK114:AR114"/>
    <mergeCell ref="AK115:AR115"/>
    <mergeCell ref="AK116:AR116"/>
    <mergeCell ref="AK117:AR117"/>
    <mergeCell ref="BH111:BO111"/>
    <mergeCell ref="AS109:AZ110"/>
    <mergeCell ref="BA109:BG110"/>
    <mergeCell ref="AS111:AZ111"/>
    <mergeCell ref="BA111:BG111"/>
    <mergeCell ref="AB106:AJ110"/>
    <mergeCell ref="AK106:AR110"/>
    <mergeCell ref="Z102:AB102"/>
    <mergeCell ref="A106:AA111"/>
    <mergeCell ref="G120:AA120"/>
    <mergeCell ref="AB120:AD120"/>
    <mergeCell ref="AE120:AG120"/>
    <mergeCell ref="AH120:AJ120"/>
    <mergeCell ref="G121:AA121"/>
    <mergeCell ref="AB121:AD121"/>
    <mergeCell ref="AE121:AG121"/>
    <mergeCell ref="AH121:AJ121"/>
    <mergeCell ref="A112:F126"/>
    <mergeCell ref="G112:AA112"/>
    <mergeCell ref="AB112:AD112"/>
    <mergeCell ref="AE112:AG112"/>
    <mergeCell ref="G113:AA113"/>
    <mergeCell ref="AB113:AD113"/>
    <mergeCell ref="AE113:AG113"/>
    <mergeCell ref="AH113:AJ113"/>
    <mergeCell ref="G114:AA114"/>
    <mergeCell ref="G118:AA118"/>
    <mergeCell ref="AB118:AD118"/>
    <mergeCell ref="AE118:AG118"/>
    <mergeCell ref="AH118:AJ118"/>
    <mergeCell ref="G119:AA119"/>
    <mergeCell ref="AB119:AD119"/>
    <mergeCell ref="AE119:AG119"/>
    <mergeCell ref="BH129:BO129"/>
    <mergeCell ref="AS131:AZ131"/>
    <mergeCell ref="AB130:AD130"/>
    <mergeCell ref="AE130:AG130"/>
    <mergeCell ref="G126:AA126"/>
    <mergeCell ref="AB126:AD126"/>
    <mergeCell ref="AE126:AG126"/>
    <mergeCell ref="AH126:AJ126"/>
    <mergeCell ref="AS128:AZ128"/>
    <mergeCell ref="BA128:BG128"/>
    <mergeCell ref="AK128:AR128"/>
    <mergeCell ref="AS126:AZ126"/>
    <mergeCell ref="BA126:BG126"/>
    <mergeCell ref="BA117:BG117"/>
    <mergeCell ref="BH117:BO117"/>
    <mergeCell ref="BH115:BO115"/>
    <mergeCell ref="BA114:BG114"/>
    <mergeCell ref="G131:AA131"/>
    <mergeCell ref="AB131:AD131"/>
    <mergeCell ref="AE131:AG131"/>
    <mergeCell ref="BH128:BO128"/>
    <mergeCell ref="A128:C130"/>
    <mergeCell ref="D128:F131"/>
    <mergeCell ref="G128:AA128"/>
    <mergeCell ref="AB128:AD128"/>
    <mergeCell ref="A131:C131"/>
    <mergeCell ref="AE128:AG128"/>
    <mergeCell ref="AH128:AJ128"/>
    <mergeCell ref="AH131:AJ131"/>
    <mergeCell ref="G130:AA130"/>
    <mergeCell ref="G129:AA129"/>
    <mergeCell ref="AB129:AD129"/>
    <mergeCell ref="AE129:AG129"/>
    <mergeCell ref="AH129:AJ129"/>
    <mergeCell ref="AK129:AR129"/>
    <mergeCell ref="AS129:AZ129"/>
    <mergeCell ref="BA129:BG129"/>
    <mergeCell ref="AK112:AR112"/>
    <mergeCell ref="AS118:AZ118"/>
    <mergeCell ref="AS120:AZ120"/>
    <mergeCell ref="AS116:AZ116"/>
    <mergeCell ref="AH130:AJ130"/>
    <mergeCell ref="AE124:AG124"/>
    <mergeCell ref="AH124:AJ124"/>
    <mergeCell ref="AH119:AJ119"/>
    <mergeCell ref="BH114:BO114"/>
    <mergeCell ref="BA112:BG112"/>
    <mergeCell ref="BH112:BO112"/>
    <mergeCell ref="AS113:AZ113"/>
    <mergeCell ref="BA113:BG113"/>
    <mergeCell ref="BH113:BO113"/>
    <mergeCell ref="AK130:AR130"/>
    <mergeCell ref="BA118:BG118"/>
    <mergeCell ref="BH118:BO118"/>
    <mergeCell ref="BA119:BG119"/>
    <mergeCell ref="BH119:BO119"/>
    <mergeCell ref="BA120:BG120"/>
    <mergeCell ref="BH120:BO120"/>
    <mergeCell ref="BA115:BG115"/>
    <mergeCell ref="BA116:BG116"/>
    <mergeCell ref="BH116:BO116"/>
    <mergeCell ref="AK121:AR121"/>
    <mergeCell ref="AS119:AZ119"/>
    <mergeCell ref="AS121:AZ121"/>
    <mergeCell ref="AS124:AZ124"/>
    <mergeCell ref="AS114:AZ114"/>
    <mergeCell ref="AK123:AR123"/>
    <mergeCell ref="AK124:AR124"/>
    <mergeCell ref="AK126:AR126"/>
    <mergeCell ref="AK118:AR118"/>
    <mergeCell ref="AK119:AR119"/>
    <mergeCell ref="AK120:AR120"/>
    <mergeCell ref="AK125:AR125"/>
    <mergeCell ref="DQ45:ED45"/>
    <mergeCell ref="AF67:CX70"/>
    <mergeCell ref="BM53:BZ53"/>
    <mergeCell ref="BM54:BZ54"/>
    <mergeCell ref="BA131:BG131"/>
    <mergeCell ref="BH131:BO131"/>
    <mergeCell ref="AS130:AZ130"/>
    <mergeCell ref="BA130:BG130"/>
    <mergeCell ref="BA121:BG121"/>
    <mergeCell ref="BH121:BO121"/>
    <mergeCell ref="AS123:AZ123"/>
    <mergeCell ref="BA123:BG123"/>
    <mergeCell ref="BH123:BO123"/>
    <mergeCell ref="BH124:BO124"/>
    <mergeCell ref="BH130:BO130"/>
    <mergeCell ref="BH126:BO126"/>
    <mergeCell ref="BA124:BG124"/>
    <mergeCell ref="AS125:AZ125"/>
    <mergeCell ref="BA125:BG125"/>
    <mergeCell ref="BH125:BO125"/>
    <mergeCell ref="AK131:AR131"/>
    <mergeCell ref="AS112:AZ112"/>
    <mergeCell ref="AS115:AZ115"/>
    <mergeCell ref="AS117:AZ117"/>
    <mergeCell ref="AT72:BB72"/>
    <mergeCell ref="DE72:DM72"/>
    <mergeCell ref="BL74:BT77"/>
    <mergeCell ref="BU74:CC77"/>
    <mergeCell ref="DK67:EE68"/>
    <mergeCell ref="BU21:CF21"/>
    <mergeCell ref="CV32:DJ32"/>
    <mergeCell ref="DK36:EE36"/>
    <mergeCell ref="CY34:DJ35"/>
    <mergeCell ref="CV30:DJ30"/>
    <mergeCell ref="CG29:CU29"/>
    <mergeCell ref="BU27:CF27"/>
    <mergeCell ref="CG27:CU27"/>
    <mergeCell ref="CG30:CU30"/>
    <mergeCell ref="CG31:CU31"/>
    <mergeCell ref="CV25:DJ25"/>
    <mergeCell ref="BU25:CF25"/>
    <mergeCell ref="BU26:CF26"/>
    <mergeCell ref="CO52:DB52"/>
    <mergeCell ref="CO53:DB53"/>
    <mergeCell ref="CO54:DB54"/>
    <mergeCell ref="BM50:BZ50"/>
    <mergeCell ref="BM51:BZ51"/>
    <mergeCell ref="DC45:DP45"/>
    <mergeCell ref="DW73:EE77"/>
    <mergeCell ref="CM74:CU77"/>
    <mergeCell ref="CV74:DD77"/>
    <mergeCell ref="BC73:DD73"/>
    <mergeCell ref="CD74:CL77"/>
    <mergeCell ref="BL72:BT72"/>
    <mergeCell ref="DN72:DV72"/>
    <mergeCell ref="BU72:CC72"/>
    <mergeCell ref="CD72:CL72"/>
    <mergeCell ref="CM72:CU72"/>
    <mergeCell ref="BC72:BK72"/>
    <mergeCell ref="DW78:EE78"/>
    <mergeCell ref="BL79:BT79"/>
    <mergeCell ref="BU79:CC79"/>
    <mergeCell ref="CM79:CU79"/>
    <mergeCell ref="CV79:DD79"/>
    <mergeCell ref="DE79:DM79"/>
    <mergeCell ref="DN79:DV79"/>
    <mergeCell ref="DW79:EE79"/>
    <mergeCell ref="CD79:CL79"/>
    <mergeCell ref="BU78:CC78"/>
    <mergeCell ref="CM78:CU78"/>
    <mergeCell ref="CV78:DD78"/>
    <mergeCell ref="CD78:CL78"/>
    <mergeCell ref="DE78:DM78"/>
    <mergeCell ref="DN78:DV78"/>
    <mergeCell ref="BL78:BT78"/>
    <mergeCell ref="DW80:EE80"/>
    <mergeCell ref="CV81:DD81"/>
    <mergeCell ref="BL83:BT83"/>
    <mergeCell ref="BU83:CC83"/>
    <mergeCell ref="CM83:CU83"/>
    <mergeCell ref="CV83:DD83"/>
    <mergeCell ref="CD83:CL83"/>
    <mergeCell ref="BL80:BT80"/>
    <mergeCell ref="BU80:CC80"/>
    <mergeCell ref="CM80:CU80"/>
    <mergeCell ref="BL82:BT82"/>
    <mergeCell ref="BU82:CC82"/>
    <mergeCell ref="CM82:CU82"/>
    <mergeCell ref="BL81:BT81"/>
    <mergeCell ref="BU81:CC81"/>
    <mergeCell ref="CM81:CU81"/>
    <mergeCell ref="CD80:CL80"/>
    <mergeCell ref="CD81:CL81"/>
    <mergeCell ref="CD82:CL82"/>
    <mergeCell ref="CV82:DD82"/>
    <mergeCell ref="DE82:DM82"/>
    <mergeCell ref="DW81:EE81"/>
    <mergeCell ref="DN82:DV82"/>
    <mergeCell ref="DW82:EE82"/>
    <mergeCell ref="DW84:EE84"/>
    <mergeCell ref="DN85:DV85"/>
    <mergeCell ref="DW85:EE85"/>
    <mergeCell ref="BL86:BT86"/>
    <mergeCell ref="BU86:CC86"/>
    <mergeCell ref="CM86:CU86"/>
    <mergeCell ref="CV86:DD86"/>
    <mergeCell ref="DE86:DM86"/>
    <mergeCell ref="DN86:DV86"/>
    <mergeCell ref="DW86:EE86"/>
    <mergeCell ref="BL85:BT85"/>
    <mergeCell ref="CD84:CL84"/>
    <mergeCell ref="DN84:DV84"/>
    <mergeCell ref="BU84:CC84"/>
    <mergeCell ref="DE85:DM85"/>
    <mergeCell ref="BU85:CC85"/>
    <mergeCell ref="CM85:CU85"/>
    <mergeCell ref="CV85:DD85"/>
    <mergeCell ref="CD85:CL85"/>
    <mergeCell ref="CD86:CL86"/>
    <mergeCell ref="DE87:DM87"/>
    <mergeCell ref="DN90:DV90"/>
    <mergeCell ref="DW90:EE90"/>
    <mergeCell ref="DN87:DV87"/>
    <mergeCell ref="DW87:EE87"/>
    <mergeCell ref="BU88:CC88"/>
    <mergeCell ref="CM88:CU88"/>
    <mergeCell ref="CV88:DD88"/>
    <mergeCell ref="DE88:DM88"/>
    <mergeCell ref="DN88:DV88"/>
    <mergeCell ref="DW88:EE88"/>
    <mergeCell ref="CD87:CL87"/>
    <mergeCell ref="CD88:CL88"/>
    <mergeCell ref="BU87:CC87"/>
    <mergeCell ref="DW91:EE91"/>
    <mergeCell ref="BU90:CC90"/>
    <mergeCell ref="DE92:DM92"/>
    <mergeCell ref="DN92:DV92"/>
    <mergeCell ref="DW92:EE92"/>
    <mergeCell ref="BL93:BT93"/>
    <mergeCell ref="BU93:CC93"/>
    <mergeCell ref="CM93:CU93"/>
    <mergeCell ref="CV93:DD93"/>
    <mergeCell ref="DE93:DM93"/>
    <mergeCell ref="BL91:BT91"/>
    <mergeCell ref="BU91:CC91"/>
    <mergeCell ref="CM91:CU91"/>
    <mergeCell ref="CV91:DD91"/>
    <mergeCell ref="DE91:DM91"/>
    <mergeCell ref="DN91:DV91"/>
    <mergeCell ref="CM90:CU90"/>
    <mergeCell ref="CV90:DD90"/>
    <mergeCell ref="DE90:DM90"/>
    <mergeCell ref="DN93:DV93"/>
    <mergeCell ref="DW93:EE93"/>
    <mergeCell ref="CD90:CL90"/>
    <mergeCell ref="CD91:CL91"/>
    <mergeCell ref="CD92:CL92"/>
    <mergeCell ref="DW95:EE95"/>
    <mergeCell ref="BL96:BT96"/>
    <mergeCell ref="BU96:CC96"/>
    <mergeCell ref="CM96:CU96"/>
    <mergeCell ref="CV96:DD96"/>
    <mergeCell ref="DE96:DM96"/>
    <mergeCell ref="DN96:DV96"/>
    <mergeCell ref="DW96:EE96"/>
    <mergeCell ref="BL95:BT95"/>
    <mergeCell ref="BU95:CC95"/>
    <mergeCell ref="DE95:DM95"/>
    <mergeCell ref="DN95:DV95"/>
    <mergeCell ref="CM95:CU95"/>
    <mergeCell ref="CV95:DD95"/>
    <mergeCell ref="CD95:CL95"/>
    <mergeCell ref="CD96:CL96"/>
    <mergeCell ref="CM98:CU98"/>
    <mergeCell ref="CV98:DD98"/>
    <mergeCell ref="DE98:DM98"/>
    <mergeCell ref="DN98:DV98"/>
    <mergeCell ref="DW98:EE98"/>
    <mergeCell ref="BL97:BT97"/>
    <mergeCell ref="BU97:CC97"/>
    <mergeCell ref="CD97:CL97"/>
    <mergeCell ref="CD98:CL98"/>
    <mergeCell ref="CM97:CU97"/>
    <mergeCell ref="CV97:DD97"/>
    <mergeCell ref="DE97:DM97"/>
    <mergeCell ref="AK97:AS97"/>
    <mergeCell ref="AK98:AS98"/>
    <mergeCell ref="DW72:EE72"/>
    <mergeCell ref="AK86:AS86"/>
    <mergeCell ref="AK87:AS87"/>
    <mergeCell ref="AK88:AS88"/>
    <mergeCell ref="AK90:AS90"/>
    <mergeCell ref="AK91:AS91"/>
    <mergeCell ref="AK92:AS92"/>
    <mergeCell ref="AK93:AS93"/>
    <mergeCell ref="AK95:AS95"/>
    <mergeCell ref="AK96:AS96"/>
    <mergeCell ref="AK73:AS77"/>
    <mergeCell ref="AK78:AS78"/>
    <mergeCell ref="AK79:AS79"/>
    <mergeCell ref="AK80:AS80"/>
    <mergeCell ref="AK81:AS81"/>
    <mergeCell ref="AK82:AS82"/>
    <mergeCell ref="AK83:AS83"/>
    <mergeCell ref="AK84:AS84"/>
    <mergeCell ref="AK85:AS85"/>
    <mergeCell ref="DW97:EE97"/>
    <mergeCell ref="BL98:BT98"/>
    <mergeCell ref="BU98:CC98"/>
  </mergeCells>
  <phoneticPr fontId="3"/>
  <dataValidations count="6">
    <dataValidation type="whole" allowBlank="1" showInputMessage="1" showErrorMessage="1" errorTitle="入力エラー" error="数値以外の入力または、15桁以上の入力は行えません" sqref="DQ56:ED56">
      <formula1>-9999999999999</formula1>
      <formula2>99999999999999</formula2>
    </dataValidation>
    <dataValidation type="whole" allowBlank="1" showInputMessage="1" showErrorMessage="1" errorTitle="入力エラー" error="数値以外の入力または、14桁以上の入力は行えません" sqref="DC56:DP56">
      <formula1>-999999999999</formula1>
      <formula2>9999999999999</formula2>
    </dataValidation>
    <dataValidation type="whole" allowBlank="1" showInputMessage="1" showErrorMessage="1" errorTitle="入力エラー" error="数値以外の入力または、12桁以上の入力は行えません" sqref="AK56:AX56 BM56:DB56 CO62:CO64 CO46:CO54 CA46:CN54 CA62:CN64">
      <formula1>-9999999999</formula1>
      <formula2>99999999999</formula2>
    </dataValidation>
    <dataValidation type="whole" allowBlank="1" showInputMessage="1" showErrorMessage="1" errorTitle="入力エラー" error="数値以外の入力または、10桁以上の入力は行えません" sqref="AY56 BA122:BG122">
      <formula1>-99999999</formula1>
      <formula2>999999999</formula2>
    </dataValidation>
    <dataValidation type="whole" allowBlank="1" showInputMessage="1" showErrorMessage="1" errorTitle="入力エラー" error="数値以外の入力または、11桁以上の入力は行えません" sqref="AK122:AR122">
      <formula1>-999999999</formula1>
      <formula2>9999999999</formula2>
    </dataValidation>
    <dataValidation type="whole" allowBlank="1" showInputMessage="1" showErrorMessage="1" errorTitle="入力エラー" error="数値以外の入力または、13桁以上の入力は行えません" sqref="AS122:AZ122 BI13:BT21">
      <formula1>-99999999999</formula1>
      <formula2>999999999999</formula2>
    </dataValidation>
  </dataValidations>
  <printOptions horizontalCentered="1"/>
  <pageMargins left="0.59055118110236227" right="0.59055118110236227" top="0.6692913385826772" bottom="0.39370078740157483" header="0.51181102362204722" footer="0.19685039370078741"/>
  <pageSetup paperSize="9" scale="97" firstPageNumber="57" orientation="landscape" useFirstPageNumber="1" horizontalDpi="300" verticalDpi="300" r:id="rId1"/>
  <headerFooter alignWithMargins="0">
    <oddFooter>&amp;R課税市-&amp;P</oddFooter>
  </headerFooter>
  <rowBreaks count="3" manualBreakCount="3">
    <brk id="33" max="135" man="1"/>
    <brk id="66" max="135" man="1"/>
    <brk id="99" max="135" man="1"/>
  </rowBreaks>
  <drawing r:id="rId2"/>
  <legacyDrawing r:id="rId3"/>
  <picture r:id="rId4"/>
  <controls>
    <mc:AlternateContent xmlns:mc="http://schemas.openxmlformats.org/markup-compatibility/2006">
      <mc:Choice Requires="x14">
        <control shapeId="18438"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18438" r:id="rId5" name="CommandButton1"/>
      </mc:Fallback>
    </mc:AlternateContent>
    <mc:AlternateContent xmlns:mc="http://schemas.openxmlformats.org/markup-compatibility/2006">
      <mc:Choice Requires="x14">
        <control shapeId="18460" r:id="rId7" name="CommandButton3">
          <controlPr defaultSize="0" print="0" autoLine="0" r:id="rId8">
            <anchor moveWithCells="1">
              <from>
                <xdr:col>12</xdr:col>
                <xdr:colOff>57150</xdr:colOff>
                <xdr:row>36</xdr:row>
                <xdr:rowOff>38100</xdr:rowOff>
              </from>
              <to>
                <xdr:col>24</xdr:col>
                <xdr:colOff>28575</xdr:colOff>
                <xdr:row>37</xdr:row>
                <xdr:rowOff>161925</xdr:rowOff>
              </to>
            </anchor>
          </controlPr>
        </control>
      </mc:Choice>
      <mc:Fallback>
        <control shapeId="18460" r:id="rId7" name="CommandButton3"/>
      </mc:Fallback>
    </mc:AlternateContent>
    <mc:AlternateContent xmlns:mc="http://schemas.openxmlformats.org/markup-compatibility/2006">
      <mc:Choice Requires="x14">
        <control shapeId="18461" r:id="rId9" name="CommandButton2">
          <controlPr defaultSize="0" print="0" autoLine="0" r:id="rId10">
            <anchor moveWithCells="1">
              <from>
                <xdr:col>0</xdr:col>
                <xdr:colOff>38100</xdr:colOff>
                <xdr:row>36</xdr:row>
                <xdr:rowOff>38100</xdr:rowOff>
              </from>
              <to>
                <xdr:col>12</xdr:col>
                <xdr:colOff>9525</xdr:colOff>
                <xdr:row>37</xdr:row>
                <xdr:rowOff>161925</xdr:rowOff>
              </to>
            </anchor>
          </controlPr>
        </control>
      </mc:Choice>
      <mc:Fallback>
        <control shapeId="18461" r:id="rId9" name="CommandButton2"/>
      </mc:Fallback>
    </mc:AlternateContent>
    <mc:AlternateContent xmlns:mc="http://schemas.openxmlformats.org/markup-compatibility/2006">
      <mc:Choice Requires="x14">
        <control shapeId="18504" r:id="rId11" name="CommandButton4">
          <controlPr defaultSize="0" print="0" autoLine="0" r:id="rId12">
            <anchor moveWithCells="1">
              <from>
                <xdr:col>0</xdr:col>
                <xdr:colOff>38100</xdr:colOff>
                <xdr:row>69</xdr:row>
                <xdr:rowOff>38100</xdr:rowOff>
              </from>
              <to>
                <xdr:col>12</xdr:col>
                <xdr:colOff>9525</xdr:colOff>
                <xdr:row>71</xdr:row>
                <xdr:rowOff>9525</xdr:rowOff>
              </to>
            </anchor>
          </controlPr>
        </control>
      </mc:Choice>
      <mc:Fallback>
        <control shapeId="18504" r:id="rId11" name="CommandButton4"/>
      </mc:Fallback>
    </mc:AlternateContent>
    <mc:AlternateContent xmlns:mc="http://schemas.openxmlformats.org/markup-compatibility/2006">
      <mc:Choice Requires="x14">
        <control shapeId="18566" r:id="rId13" name="CommandButton6">
          <controlPr defaultSize="0" print="0" autoLine="0" r:id="rId14">
            <anchor moveWithCells="1">
              <from>
                <xdr:col>0</xdr:col>
                <xdr:colOff>38100</xdr:colOff>
                <xdr:row>102</xdr:row>
                <xdr:rowOff>38100</xdr:rowOff>
              </from>
              <to>
                <xdr:col>12</xdr:col>
                <xdr:colOff>9525</xdr:colOff>
                <xdr:row>104</xdr:row>
                <xdr:rowOff>9525</xdr:rowOff>
              </to>
            </anchor>
          </controlPr>
        </control>
      </mc:Choice>
      <mc:Fallback>
        <control shapeId="18566" r:id="rId13" name="CommandButton6"/>
      </mc:Fallback>
    </mc:AlternateContent>
    <mc:AlternateContent xmlns:mc="http://schemas.openxmlformats.org/markup-compatibility/2006">
      <mc:Choice Requires="x14">
        <control shapeId="18585" r:id="rId15" name="CommandButton5">
          <controlPr defaultSize="0" print="0" autoLine="0" r:id="rId16">
            <anchor moveWithCells="1">
              <from>
                <xdr:col>13</xdr:col>
                <xdr:colOff>0</xdr:colOff>
                <xdr:row>69</xdr:row>
                <xdr:rowOff>38100</xdr:rowOff>
              </from>
              <to>
                <xdr:col>24</xdr:col>
                <xdr:colOff>47625</xdr:colOff>
                <xdr:row>71</xdr:row>
                <xdr:rowOff>9525</xdr:rowOff>
              </to>
            </anchor>
          </controlPr>
        </control>
      </mc:Choice>
      <mc:Fallback>
        <control shapeId="18585" r:id="rId15" name="CommandButton5"/>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8"/>
  <dimension ref="A1:EE198"/>
  <sheetViews>
    <sheetView showGridLines="0" zoomScale="85" zoomScaleNormal="85" workbookViewId="0">
      <selection activeCell="H1" sqref="H1:Y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1039"/>
      <c r="B1" s="1039"/>
      <c r="C1" s="1039"/>
      <c r="D1" s="1039"/>
      <c r="E1" s="1039"/>
      <c r="F1" s="1039"/>
      <c r="G1" s="1040"/>
      <c r="H1" s="1041" t="s">
        <v>62</v>
      </c>
      <c r="I1" s="266"/>
      <c r="J1" s="266"/>
      <c r="K1" s="266"/>
      <c r="L1" s="266"/>
      <c r="M1" s="266"/>
      <c r="N1" s="266"/>
      <c r="O1" s="266"/>
      <c r="P1" s="266"/>
      <c r="Q1" s="266"/>
      <c r="R1" s="266"/>
      <c r="S1" s="266"/>
      <c r="T1" s="266"/>
      <c r="U1" s="266"/>
      <c r="V1" s="266"/>
      <c r="W1" s="266"/>
      <c r="X1" s="266"/>
      <c r="Y1" s="267"/>
      <c r="Z1" s="1047" t="s">
        <v>517</v>
      </c>
      <c r="AA1" s="266"/>
      <c r="AB1" s="266"/>
      <c r="AC1" s="266"/>
      <c r="AD1" s="266"/>
      <c r="AE1" s="267"/>
      <c r="AF1" s="514" t="str">
        <f>"第58表　課税標準額段階別"&amp; LEFT(表00!AA1,6) &amp; "分所得割額等に関する調【合 計】
第12表関係　(1)総所得金額等に関する調"</f>
        <v>第58表　課税標準額段階別平成29年度分所得割額等に関する調【合 計】
第12表関係　(1)総所得金額等に関する調</v>
      </c>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1054" t="s">
        <v>608</v>
      </c>
      <c r="CZ1" s="1054"/>
      <c r="DA1" s="1054"/>
      <c r="DB1" s="1054"/>
      <c r="DC1" s="1054"/>
      <c r="DD1" s="1054"/>
      <c r="DE1" s="1054"/>
      <c r="DF1" s="1054"/>
      <c r="DG1" s="1054"/>
      <c r="DH1" s="1054"/>
      <c r="DI1" s="1054"/>
      <c r="DJ1" s="1054"/>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1039"/>
      <c r="B2" s="1039"/>
      <c r="C2" s="1039"/>
      <c r="D2" s="1039"/>
      <c r="E2" s="1039"/>
      <c r="F2" s="1039"/>
      <c r="G2" s="1040"/>
      <c r="H2" s="268"/>
      <c r="I2" s="269"/>
      <c r="J2" s="269"/>
      <c r="K2" s="269"/>
      <c r="L2" s="269"/>
      <c r="M2" s="269"/>
      <c r="N2" s="269"/>
      <c r="O2" s="269"/>
      <c r="P2" s="269"/>
      <c r="Q2" s="269"/>
      <c r="R2" s="269"/>
      <c r="S2" s="269"/>
      <c r="T2" s="269"/>
      <c r="U2" s="269"/>
      <c r="V2" s="269"/>
      <c r="W2" s="269"/>
      <c r="X2" s="269"/>
      <c r="Y2" s="270"/>
      <c r="Z2" s="268"/>
      <c r="AA2" s="269"/>
      <c r="AB2" s="269"/>
      <c r="AC2" s="269"/>
      <c r="AD2" s="269"/>
      <c r="AE2" s="270"/>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1034"/>
      <c r="CZ2" s="1034"/>
      <c r="DA2" s="1034"/>
      <c r="DB2" s="1034"/>
      <c r="DC2" s="1034"/>
      <c r="DD2" s="1034"/>
      <c r="DE2" s="1034"/>
      <c r="DF2" s="1034"/>
      <c r="DG2" s="1034"/>
      <c r="DH2" s="1034"/>
      <c r="DI2" s="1034"/>
      <c r="DJ2" s="1034"/>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1055"/>
      <c r="B3" s="285"/>
      <c r="C3" s="285"/>
      <c r="D3" s="285"/>
      <c r="E3" s="285"/>
      <c r="F3" s="285"/>
      <c r="G3" s="286"/>
      <c r="H3" s="910">
        <f>IF(表00!A8="","",表00!A8)</f>
        <v>4</v>
      </c>
      <c r="I3" s="913"/>
      <c r="J3" s="914"/>
      <c r="K3" s="910">
        <f>IF(表00!D8="","",表00!D8)</f>
        <v>2</v>
      </c>
      <c r="L3" s="913"/>
      <c r="M3" s="914"/>
      <c r="N3" s="910">
        <f>IF(表00!G8="","",表00!G8)</f>
        <v>2</v>
      </c>
      <c r="O3" s="913"/>
      <c r="P3" s="914"/>
      <c r="Q3" s="910">
        <f>IF(表00!J8="","",表00!J8)</f>
        <v>0</v>
      </c>
      <c r="R3" s="913"/>
      <c r="S3" s="914"/>
      <c r="T3" s="910">
        <f>IF(表00!M8="","",表00!M8)</f>
        <v>2</v>
      </c>
      <c r="U3" s="913"/>
      <c r="V3" s="914"/>
      <c r="W3" s="910">
        <f>IF(表00!P8="","",表00!P8)</f>
        <v>9</v>
      </c>
      <c r="X3" s="913"/>
      <c r="Y3" s="914"/>
      <c r="Z3" s="1032">
        <v>5</v>
      </c>
      <c r="AA3" s="276"/>
      <c r="AB3" s="277"/>
      <c r="AC3" s="1033">
        <v>8</v>
      </c>
      <c r="AD3" s="279"/>
      <c r="AE3" s="280"/>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1034" t="s">
        <v>515</v>
      </c>
      <c r="CZ3" s="1034"/>
      <c r="DA3" s="1034"/>
      <c r="DB3" s="1034"/>
      <c r="DC3" s="1034"/>
      <c r="DD3" s="1034"/>
      <c r="DE3" s="1034"/>
      <c r="DF3" s="1034"/>
      <c r="DG3" s="1034"/>
      <c r="DH3" s="1034"/>
      <c r="DI3" s="1034"/>
      <c r="DJ3" s="1034"/>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3.5" customHeight="1">
      <c r="AK6" s="271" t="s">
        <v>164</v>
      </c>
      <c r="AL6" s="271"/>
      <c r="AM6" s="271"/>
      <c r="AN6" s="271"/>
      <c r="AO6" s="271"/>
      <c r="AP6" s="271"/>
      <c r="AQ6" s="271"/>
      <c r="AR6" s="271"/>
      <c r="AS6" s="271"/>
      <c r="AT6" s="271"/>
      <c r="AU6" s="271"/>
      <c r="AV6" s="271"/>
      <c r="AW6" s="271"/>
      <c r="AX6" s="271"/>
      <c r="AY6" s="271"/>
      <c r="AZ6" s="271" t="s">
        <v>165</v>
      </c>
      <c r="BA6" s="271"/>
      <c r="BB6" s="271"/>
      <c r="BC6" s="271"/>
      <c r="BD6" s="271"/>
      <c r="BE6" s="271"/>
      <c r="BF6" s="271"/>
      <c r="BG6" s="271"/>
      <c r="BH6" s="271"/>
      <c r="BI6" s="271"/>
      <c r="BJ6" s="271"/>
      <c r="BK6" s="271"/>
      <c r="BL6" s="271"/>
      <c r="BM6" s="271"/>
      <c r="BN6" s="271"/>
      <c r="BO6" s="271" t="s">
        <v>166</v>
      </c>
      <c r="BP6" s="271"/>
      <c r="BQ6" s="271"/>
      <c r="BR6" s="271"/>
      <c r="BS6" s="271"/>
      <c r="BT6" s="271"/>
      <c r="BU6" s="271"/>
      <c r="BV6" s="271"/>
      <c r="BW6" s="271"/>
      <c r="BX6" s="271"/>
      <c r="BY6" s="271"/>
      <c r="BZ6" s="271"/>
      <c r="CA6" s="271"/>
      <c r="CB6" s="271"/>
      <c r="CC6" s="271"/>
      <c r="CD6" s="271" t="s">
        <v>167</v>
      </c>
      <c r="CE6" s="271"/>
      <c r="CF6" s="271"/>
      <c r="CG6" s="271"/>
      <c r="CH6" s="271"/>
      <c r="CI6" s="271"/>
      <c r="CJ6" s="271"/>
      <c r="CK6" s="271"/>
      <c r="CL6" s="271"/>
      <c r="CM6" s="271"/>
      <c r="CN6" s="271"/>
      <c r="CO6" s="271"/>
      <c r="CP6" s="271"/>
      <c r="CQ6" s="271"/>
      <c r="CR6" s="271"/>
      <c r="CS6" s="271" t="s">
        <v>168</v>
      </c>
      <c r="CT6" s="271"/>
      <c r="CU6" s="271"/>
      <c r="CV6" s="271"/>
      <c r="CW6" s="271"/>
      <c r="CX6" s="271"/>
      <c r="CY6" s="271"/>
      <c r="CZ6" s="271"/>
      <c r="DA6" s="271"/>
      <c r="DB6" s="271"/>
      <c r="DC6" s="271"/>
      <c r="DD6" s="271"/>
      <c r="DE6" s="271"/>
      <c r="DF6" s="271"/>
      <c r="DG6" s="271"/>
    </row>
    <row r="7" spans="1:135" ht="15" customHeight="1">
      <c r="A7" s="522" t="s">
        <v>814</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171</v>
      </c>
      <c r="AC7" s="201"/>
      <c r="AD7" s="201"/>
      <c r="AE7" s="201"/>
      <c r="AF7" s="201"/>
      <c r="AG7" s="201"/>
      <c r="AH7" s="201"/>
      <c r="AI7" s="201"/>
      <c r="AJ7" s="202"/>
      <c r="AK7" s="200" t="s">
        <v>642</v>
      </c>
      <c r="AL7" s="201"/>
      <c r="AM7" s="201"/>
      <c r="AN7" s="201"/>
      <c r="AO7" s="201"/>
      <c r="AP7" s="201"/>
      <c r="AQ7" s="201"/>
      <c r="AR7" s="201"/>
      <c r="AS7" s="201"/>
      <c r="AT7" s="201"/>
      <c r="AU7" s="201"/>
      <c r="AV7" s="201"/>
      <c r="AW7" s="201"/>
      <c r="AX7" s="201"/>
      <c r="AY7" s="202"/>
      <c r="AZ7" s="200" t="s">
        <v>643</v>
      </c>
      <c r="BA7" s="201"/>
      <c r="BB7" s="201"/>
      <c r="BC7" s="201"/>
      <c r="BD7" s="201"/>
      <c r="BE7" s="201"/>
      <c r="BF7" s="201"/>
      <c r="BG7" s="201"/>
      <c r="BH7" s="201"/>
      <c r="BI7" s="201"/>
      <c r="BJ7" s="201"/>
      <c r="BK7" s="201"/>
      <c r="BL7" s="201"/>
      <c r="BM7" s="201"/>
      <c r="BN7" s="202"/>
      <c r="BO7" s="200" t="s">
        <v>107</v>
      </c>
      <c r="BP7" s="201"/>
      <c r="BQ7" s="201"/>
      <c r="BR7" s="201"/>
      <c r="BS7" s="201"/>
      <c r="BT7" s="201"/>
      <c r="BU7" s="201"/>
      <c r="BV7" s="201"/>
      <c r="BW7" s="201"/>
      <c r="BX7" s="201"/>
      <c r="BY7" s="201"/>
      <c r="BZ7" s="201"/>
      <c r="CA7" s="201"/>
      <c r="CB7" s="201"/>
      <c r="CC7" s="202"/>
      <c r="CD7" s="200" t="s">
        <v>382</v>
      </c>
      <c r="CE7" s="201"/>
      <c r="CF7" s="201"/>
      <c r="CG7" s="201"/>
      <c r="CH7" s="201"/>
      <c r="CI7" s="201"/>
      <c r="CJ7" s="201"/>
      <c r="CK7" s="201"/>
      <c r="CL7" s="201"/>
      <c r="CM7" s="201"/>
      <c r="CN7" s="201"/>
      <c r="CO7" s="201"/>
      <c r="CP7" s="201"/>
      <c r="CQ7" s="201"/>
      <c r="CR7" s="202"/>
      <c r="CS7" s="200" t="s">
        <v>938</v>
      </c>
      <c r="CT7" s="201"/>
      <c r="CU7" s="201"/>
      <c r="CV7" s="201"/>
      <c r="CW7" s="201"/>
      <c r="CX7" s="201"/>
      <c r="CY7" s="201"/>
      <c r="CZ7" s="201"/>
      <c r="DA7" s="201"/>
      <c r="DB7" s="201"/>
      <c r="DC7" s="201"/>
      <c r="DD7" s="201"/>
      <c r="DE7" s="201"/>
      <c r="DF7" s="201"/>
      <c r="DG7" s="202"/>
    </row>
    <row r="8" spans="1:135"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row>
    <row r="9" spans="1:135"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row>
    <row r="10" spans="1:135"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CS10" s="219"/>
      <c r="CT10" s="220"/>
      <c r="CU10" s="220"/>
      <c r="CV10" s="220"/>
      <c r="CW10" s="220"/>
      <c r="CX10" s="220"/>
      <c r="CY10" s="220"/>
      <c r="CZ10" s="220"/>
      <c r="DA10" s="220"/>
      <c r="DB10" s="220"/>
      <c r="DC10" s="220"/>
      <c r="DD10" s="220"/>
      <c r="DE10" s="220"/>
      <c r="DF10" s="220"/>
      <c r="DG10" s="221"/>
    </row>
    <row r="11" spans="1:135"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CS11" s="219"/>
      <c r="CT11" s="220"/>
      <c r="CU11" s="220"/>
      <c r="CV11" s="220"/>
      <c r="CW11" s="220"/>
      <c r="CX11" s="220"/>
      <c r="CY11" s="220"/>
      <c r="CZ11" s="220"/>
      <c r="DA11" s="220"/>
      <c r="DB11" s="220"/>
      <c r="DC11" s="220"/>
      <c r="DD11" s="220"/>
      <c r="DE11" s="220"/>
      <c r="DF11" s="220"/>
      <c r="DG11" s="221"/>
    </row>
    <row r="12" spans="1:135"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219"/>
      <c r="AC12" s="220"/>
      <c r="AD12" s="220"/>
      <c r="AE12" s="220"/>
      <c r="AF12" s="220"/>
      <c r="AG12" s="220"/>
      <c r="AH12" s="220"/>
      <c r="AI12" s="220"/>
      <c r="AJ12" s="221"/>
      <c r="AK12" s="535" t="s">
        <v>442</v>
      </c>
      <c r="AL12" s="536"/>
      <c r="AM12" s="536"/>
      <c r="AN12" s="536"/>
      <c r="AO12" s="536"/>
      <c r="AP12" s="536"/>
      <c r="AQ12" s="536"/>
      <c r="AR12" s="536"/>
      <c r="AS12" s="536"/>
      <c r="AT12" s="536"/>
      <c r="AU12" s="536"/>
      <c r="AV12" s="536"/>
      <c r="AW12" s="536"/>
      <c r="AX12" s="536"/>
      <c r="AY12" s="537"/>
      <c r="AZ12" s="535" t="s">
        <v>442</v>
      </c>
      <c r="BA12" s="536"/>
      <c r="BB12" s="536"/>
      <c r="BC12" s="536"/>
      <c r="BD12" s="536"/>
      <c r="BE12" s="536"/>
      <c r="BF12" s="536"/>
      <c r="BG12" s="536"/>
      <c r="BH12" s="536"/>
      <c r="BI12" s="536"/>
      <c r="BJ12" s="536"/>
      <c r="BK12" s="536"/>
      <c r="BL12" s="536"/>
      <c r="BM12" s="536"/>
      <c r="BN12" s="537"/>
      <c r="BO12" s="535" t="s">
        <v>442</v>
      </c>
      <c r="BP12" s="536"/>
      <c r="BQ12" s="536"/>
      <c r="BR12" s="536"/>
      <c r="BS12" s="536"/>
      <c r="BT12" s="536"/>
      <c r="BU12" s="536"/>
      <c r="BV12" s="536"/>
      <c r="BW12" s="536"/>
      <c r="BX12" s="536"/>
      <c r="BY12" s="536"/>
      <c r="BZ12" s="536"/>
      <c r="CA12" s="536"/>
      <c r="CB12" s="536"/>
      <c r="CC12" s="537"/>
      <c r="CD12" s="535" t="s">
        <v>442</v>
      </c>
      <c r="CE12" s="536"/>
      <c r="CF12" s="536"/>
      <c r="CG12" s="536"/>
      <c r="CH12" s="536"/>
      <c r="CI12" s="536"/>
      <c r="CJ12" s="536"/>
      <c r="CK12" s="536"/>
      <c r="CL12" s="536"/>
      <c r="CM12" s="536"/>
      <c r="CN12" s="536"/>
      <c r="CO12" s="536"/>
      <c r="CP12" s="536"/>
      <c r="CQ12" s="536"/>
      <c r="CR12" s="537"/>
      <c r="CS12" s="535" t="s">
        <v>442</v>
      </c>
      <c r="CT12" s="536"/>
      <c r="CU12" s="536"/>
      <c r="CV12" s="536"/>
      <c r="CW12" s="536"/>
      <c r="CX12" s="536"/>
      <c r="CY12" s="536"/>
      <c r="CZ12" s="536"/>
      <c r="DA12" s="536"/>
      <c r="DB12" s="536"/>
      <c r="DC12" s="536"/>
      <c r="DD12" s="536"/>
      <c r="DE12" s="536"/>
      <c r="DF12" s="536"/>
      <c r="DG12" s="537"/>
    </row>
    <row r="13" spans="1:135" ht="21.75" customHeight="1">
      <c r="A13" s="433" t="s">
        <v>1</v>
      </c>
      <c r="B13" s="547"/>
      <c r="C13" s="547"/>
      <c r="D13" s="547"/>
      <c r="E13" s="547"/>
      <c r="F13" s="556"/>
      <c r="G13" s="246" t="s">
        <v>2</v>
      </c>
      <c r="H13" s="246"/>
      <c r="I13" s="246"/>
      <c r="J13" s="246"/>
      <c r="K13" s="246"/>
      <c r="L13" s="246"/>
      <c r="M13" s="246"/>
      <c r="N13" s="246"/>
      <c r="O13" s="246"/>
      <c r="P13" s="246"/>
      <c r="Q13" s="246"/>
      <c r="R13" s="246"/>
      <c r="S13" s="246"/>
      <c r="T13" s="246"/>
      <c r="U13" s="246"/>
      <c r="V13" s="246"/>
      <c r="W13" s="246"/>
      <c r="X13" s="246"/>
      <c r="Y13" s="246"/>
      <c r="Z13" s="246"/>
      <c r="AA13" s="246"/>
      <c r="AB13" s="1031">
        <v>0</v>
      </c>
      <c r="AC13" s="1024"/>
      <c r="AD13" s="1025"/>
      <c r="AE13" s="1023">
        <v>1</v>
      </c>
      <c r="AF13" s="1024"/>
      <c r="AG13" s="1025"/>
      <c r="AH13" s="1023">
        <v>0</v>
      </c>
      <c r="AI13" s="1024"/>
      <c r="AJ13" s="1026"/>
      <c r="AK13" s="487">
        <f>SUM(表51!AK13,表52!AK13,表53!AK13,表55!AK13,表56!AK13)</f>
        <v>3393073</v>
      </c>
      <c r="AL13" s="488"/>
      <c r="AM13" s="488"/>
      <c r="AN13" s="488"/>
      <c r="AO13" s="488"/>
      <c r="AP13" s="488"/>
      <c r="AQ13" s="488"/>
      <c r="AR13" s="488"/>
      <c r="AS13" s="488"/>
      <c r="AT13" s="488"/>
      <c r="AU13" s="488"/>
      <c r="AV13" s="488"/>
      <c r="AW13" s="488"/>
      <c r="AX13" s="488"/>
      <c r="AY13" s="489"/>
      <c r="AZ13" s="487">
        <f>SUM(表51!AZ13,表52!AZ13,表53!AZ13,表55!AZ13,表56!AZ13)</f>
        <v>0</v>
      </c>
      <c r="BA13" s="488"/>
      <c r="BB13" s="488"/>
      <c r="BC13" s="488"/>
      <c r="BD13" s="488"/>
      <c r="BE13" s="488"/>
      <c r="BF13" s="488"/>
      <c r="BG13" s="488"/>
      <c r="BH13" s="488"/>
      <c r="BI13" s="488"/>
      <c r="BJ13" s="488"/>
      <c r="BK13" s="488"/>
      <c r="BL13" s="488"/>
      <c r="BM13" s="488"/>
      <c r="BN13" s="489"/>
      <c r="BO13" s="487">
        <f>SUM(表51!BO13,表52!BO13,表53!BO13,表55!BO13,表56!BO13)</f>
        <v>0</v>
      </c>
      <c r="BP13" s="488"/>
      <c r="BQ13" s="488"/>
      <c r="BR13" s="488"/>
      <c r="BS13" s="488"/>
      <c r="BT13" s="488"/>
      <c r="BU13" s="488"/>
      <c r="BV13" s="488"/>
      <c r="BW13" s="488"/>
      <c r="BX13" s="488"/>
      <c r="BY13" s="488"/>
      <c r="BZ13" s="488"/>
      <c r="CA13" s="488"/>
      <c r="CB13" s="488"/>
      <c r="CC13" s="489"/>
      <c r="CD13" s="487">
        <f>SUM(AK13:CC13)</f>
        <v>3393073</v>
      </c>
      <c r="CE13" s="488"/>
      <c r="CF13" s="488"/>
      <c r="CG13" s="488"/>
      <c r="CH13" s="488"/>
      <c r="CI13" s="488"/>
      <c r="CJ13" s="488"/>
      <c r="CK13" s="488"/>
      <c r="CL13" s="488"/>
      <c r="CM13" s="488"/>
      <c r="CN13" s="488"/>
      <c r="CO13" s="488"/>
      <c r="CP13" s="488"/>
      <c r="CQ13" s="488"/>
      <c r="CR13" s="489"/>
      <c r="CS13" s="853"/>
      <c r="CT13" s="854"/>
      <c r="CU13" s="854"/>
      <c r="CV13" s="854"/>
      <c r="CW13" s="854"/>
      <c r="CX13" s="854"/>
      <c r="CY13" s="854"/>
      <c r="CZ13" s="854"/>
      <c r="DA13" s="854"/>
      <c r="DB13" s="854"/>
      <c r="DC13" s="854"/>
      <c r="DD13" s="854"/>
      <c r="DE13" s="854"/>
      <c r="DF13" s="854"/>
      <c r="DG13" s="855"/>
    </row>
    <row r="14" spans="1:135" ht="15" customHeight="1">
      <c r="A14" s="550"/>
      <c r="B14" s="549"/>
      <c r="C14" s="549"/>
      <c r="D14" s="549"/>
      <c r="E14" s="549"/>
      <c r="F14" s="558"/>
      <c r="G14" s="246" t="s">
        <v>3</v>
      </c>
      <c r="H14" s="246"/>
      <c r="I14" s="246"/>
      <c r="J14" s="246"/>
      <c r="K14" s="246"/>
      <c r="L14" s="246"/>
      <c r="M14" s="246"/>
      <c r="N14" s="246"/>
      <c r="O14" s="246"/>
      <c r="P14" s="246"/>
      <c r="Q14" s="246"/>
      <c r="R14" s="246"/>
      <c r="S14" s="246"/>
      <c r="T14" s="246"/>
      <c r="U14" s="246"/>
      <c r="V14" s="246"/>
      <c r="W14" s="246"/>
      <c r="X14" s="246"/>
      <c r="Y14" s="246"/>
      <c r="Z14" s="246"/>
      <c r="AA14" s="246"/>
      <c r="AB14" s="1017">
        <v>0</v>
      </c>
      <c r="AC14" s="1018"/>
      <c r="AD14" s="1019"/>
      <c r="AE14" s="1029">
        <v>2</v>
      </c>
      <c r="AF14" s="1018"/>
      <c r="AG14" s="1019"/>
      <c r="AH14" s="1029">
        <v>0</v>
      </c>
      <c r="AI14" s="1018"/>
      <c r="AJ14" s="1030"/>
      <c r="AK14" s="330">
        <f>SUM(表51!AK14,表52!AK14,表53!AK14,表55!AK14,表56!AK14)</f>
        <v>58760717</v>
      </c>
      <c r="AL14" s="330"/>
      <c r="AM14" s="330"/>
      <c r="AN14" s="330"/>
      <c r="AO14" s="330"/>
      <c r="AP14" s="330"/>
      <c r="AQ14" s="330"/>
      <c r="AR14" s="330"/>
      <c r="AS14" s="330"/>
      <c r="AT14" s="330"/>
      <c r="AU14" s="330"/>
      <c r="AV14" s="330"/>
      <c r="AW14" s="330"/>
      <c r="AX14" s="330"/>
      <c r="AY14" s="330"/>
      <c r="AZ14" s="330">
        <f>SUM(表51!AZ14,表52!AZ14,表53!AZ14,表55!AZ14,表56!AZ14)</f>
        <v>1712</v>
      </c>
      <c r="BA14" s="330"/>
      <c r="BB14" s="330"/>
      <c r="BC14" s="330"/>
      <c r="BD14" s="330"/>
      <c r="BE14" s="330"/>
      <c r="BF14" s="330"/>
      <c r="BG14" s="330"/>
      <c r="BH14" s="330"/>
      <c r="BI14" s="330"/>
      <c r="BJ14" s="330"/>
      <c r="BK14" s="330"/>
      <c r="BL14" s="330"/>
      <c r="BM14" s="330"/>
      <c r="BN14" s="330"/>
      <c r="BO14" s="330">
        <f>SUM(表51!BO14,表52!BO14,表53!BO14,表55!BO14,表56!BO14)</f>
        <v>0</v>
      </c>
      <c r="BP14" s="330"/>
      <c r="BQ14" s="330"/>
      <c r="BR14" s="330"/>
      <c r="BS14" s="330"/>
      <c r="BT14" s="330"/>
      <c r="BU14" s="330"/>
      <c r="BV14" s="330"/>
      <c r="BW14" s="330"/>
      <c r="BX14" s="330"/>
      <c r="BY14" s="330"/>
      <c r="BZ14" s="330"/>
      <c r="CA14" s="330"/>
      <c r="CB14" s="330"/>
      <c r="CC14" s="330"/>
      <c r="CD14" s="330">
        <f t="shared" ref="CD14:CD21" si="0">SUM(AK14:CC14)</f>
        <v>58762429</v>
      </c>
      <c r="CE14" s="330"/>
      <c r="CF14" s="330"/>
      <c r="CG14" s="330"/>
      <c r="CH14" s="330"/>
      <c r="CI14" s="330"/>
      <c r="CJ14" s="330"/>
      <c r="CK14" s="330"/>
      <c r="CL14" s="330"/>
      <c r="CM14" s="330"/>
      <c r="CN14" s="330"/>
      <c r="CO14" s="330"/>
      <c r="CP14" s="330"/>
      <c r="CQ14" s="330"/>
      <c r="CR14" s="330"/>
      <c r="CS14" s="687"/>
      <c r="CT14" s="687"/>
      <c r="CU14" s="687"/>
      <c r="CV14" s="687"/>
      <c r="CW14" s="687"/>
      <c r="CX14" s="687"/>
      <c r="CY14" s="687"/>
      <c r="CZ14" s="687"/>
      <c r="DA14" s="687"/>
      <c r="DB14" s="687"/>
      <c r="DC14" s="687"/>
      <c r="DD14" s="687"/>
      <c r="DE14" s="687"/>
      <c r="DF14" s="687"/>
      <c r="DG14" s="852"/>
    </row>
    <row r="15" spans="1:135" ht="15" customHeight="1">
      <c r="A15" s="550"/>
      <c r="B15" s="549"/>
      <c r="C15" s="549"/>
      <c r="D15" s="549"/>
      <c r="E15" s="549"/>
      <c r="F15" s="558"/>
      <c r="G15" s="246" t="s">
        <v>4</v>
      </c>
      <c r="H15" s="246"/>
      <c r="I15" s="246"/>
      <c r="J15" s="246"/>
      <c r="K15" s="246"/>
      <c r="L15" s="246"/>
      <c r="M15" s="246"/>
      <c r="N15" s="246"/>
      <c r="O15" s="246"/>
      <c r="P15" s="246"/>
      <c r="Q15" s="246"/>
      <c r="R15" s="246"/>
      <c r="S15" s="246"/>
      <c r="T15" s="246"/>
      <c r="U15" s="246"/>
      <c r="V15" s="246"/>
      <c r="W15" s="246"/>
      <c r="X15" s="246"/>
      <c r="Y15" s="246"/>
      <c r="Z15" s="246"/>
      <c r="AA15" s="246"/>
      <c r="AB15" s="1017">
        <v>0</v>
      </c>
      <c r="AC15" s="1018"/>
      <c r="AD15" s="1019"/>
      <c r="AE15" s="1029">
        <v>3</v>
      </c>
      <c r="AF15" s="1018"/>
      <c r="AG15" s="1019"/>
      <c r="AH15" s="1029">
        <v>0</v>
      </c>
      <c r="AI15" s="1018"/>
      <c r="AJ15" s="1030"/>
      <c r="AK15" s="330">
        <f>SUM(表51!AK15,表52!AK15,表53!AK15,表55!AK15,表56!AK15)</f>
        <v>70303561</v>
      </c>
      <c r="AL15" s="330"/>
      <c r="AM15" s="330"/>
      <c r="AN15" s="330"/>
      <c r="AO15" s="330"/>
      <c r="AP15" s="330"/>
      <c r="AQ15" s="330"/>
      <c r="AR15" s="330"/>
      <c r="AS15" s="330"/>
      <c r="AT15" s="330"/>
      <c r="AU15" s="330"/>
      <c r="AV15" s="330"/>
      <c r="AW15" s="330"/>
      <c r="AX15" s="330"/>
      <c r="AY15" s="330"/>
      <c r="AZ15" s="330">
        <f>SUM(表51!AZ15,表52!AZ15,表53!AZ15,表55!AZ15,表56!AZ15)</f>
        <v>0</v>
      </c>
      <c r="BA15" s="330"/>
      <c r="BB15" s="330"/>
      <c r="BC15" s="330"/>
      <c r="BD15" s="330"/>
      <c r="BE15" s="330"/>
      <c r="BF15" s="330"/>
      <c r="BG15" s="330"/>
      <c r="BH15" s="330"/>
      <c r="BI15" s="330"/>
      <c r="BJ15" s="330"/>
      <c r="BK15" s="330"/>
      <c r="BL15" s="330"/>
      <c r="BM15" s="330"/>
      <c r="BN15" s="330"/>
      <c r="BO15" s="330">
        <f>SUM(表51!BO15,表52!BO15,表53!BO15,表55!BO15,表56!BO15)</f>
        <v>0</v>
      </c>
      <c r="BP15" s="330"/>
      <c r="BQ15" s="330"/>
      <c r="BR15" s="330"/>
      <c r="BS15" s="330"/>
      <c r="BT15" s="330"/>
      <c r="BU15" s="330"/>
      <c r="BV15" s="330"/>
      <c r="BW15" s="330"/>
      <c r="BX15" s="330"/>
      <c r="BY15" s="330"/>
      <c r="BZ15" s="330"/>
      <c r="CA15" s="330"/>
      <c r="CB15" s="330"/>
      <c r="CC15" s="330"/>
      <c r="CD15" s="330">
        <f t="shared" si="0"/>
        <v>70303561</v>
      </c>
      <c r="CE15" s="330"/>
      <c r="CF15" s="330"/>
      <c r="CG15" s="330"/>
      <c r="CH15" s="330"/>
      <c r="CI15" s="330"/>
      <c r="CJ15" s="330"/>
      <c r="CK15" s="330"/>
      <c r="CL15" s="330"/>
      <c r="CM15" s="330"/>
      <c r="CN15" s="330"/>
      <c r="CO15" s="330"/>
      <c r="CP15" s="330"/>
      <c r="CQ15" s="330"/>
      <c r="CR15" s="330"/>
      <c r="CS15" s="687"/>
      <c r="CT15" s="687"/>
      <c r="CU15" s="687"/>
      <c r="CV15" s="687"/>
      <c r="CW15" s="687"/>
      <c r="CX15" s="687"/>
      <c r="CY15" s="687"/>
      <c r="CZ15" s="687"/>
      <c r="DA15" s="687"/>
      <c r="DB15" s="687"/>
      <c r="DC15" s="687"/>
      <c r="DD15" s="687"/>
      <c r="DE15" s="687"/>
      <c r="DF15" s="687"/>
      <c r="DG15" s="852"/>
    </row>
    <row r="16" spans="1:135" ht="15" customHeight="1">
      <c r="A16" s="550"/>
      <c r="B16" s="549"/>
      <c r="C16" s="549"/>
      <c r="D16" s="549"/>
      <c r="E16" s="549"/>
      <c r="F16" s="558"/>
      <c r="G16" s="246" t="s">
        <v>5</v>
      </c>
      <c r="H16" s="246"/>
      <c r="I16" s="246"/>
      <c r="J16" s="246"/>
      <c r="K16" s="246"/>
      <c r="L16" s="246"/>
      <c r="M16" s="246"/>
      <c r="N16" s="246"/>
      <c r="O16" s="246"/>
      <c r="P16" s="246"/>
      <c r="Q16" s="246"/>
      <c r="R16" s="246"/>
      <c r="S16" s="246"/>
      <c r="T16" s="246"/>
      <c r="U16" s="246"/>
      <c r="V16" s="246"/>
      <c r="W16" s="246"/>
      <c r="X16" s="246"/>
      <c r="Y16" s="246"/>
      <c r="Z16" s="246"/>
      <c r="AA16" s="246"/>
      <c r="AB16" s="1017">
        <v>0</v>
      </c>
      <c r="AC16" s="1018"/>
      <c r="AD16" s="1019"/>
      <c r="AE16" s="1029">
        <v>4</v>
      </c>
      <c r="AF16" s="1018"/>
      <c r="AG16" s="1019"/>
      <c r="AH16" s="1029">
        <v>0</v>
      </c>
      <c r="AI16" s="1018"/>
      <c r="AJ16" s="1030"/>
      <c r="AK16" s="330">
        <f>SUM(表51!AK16,表52!AK16,表53!AK16,表55!AK16,表56!AK16)</f>
        <v>48929130</v>
      </c>
      <c r="AL16" s="330"/>
      <c r="AM16" s="330"/>
      <c r="AN16" s="330"/>
      <c r="AO16" s="330"/>
      <c r="AP16" s="330"/>
      <c r="AQ16" s="330"/>
      <c r="AR16" s="330"/>
      <c r="AS16" s="330"/>
      <c r="AT16" s="330"/>
      <c r="AU16" s="330"/>
      <c r="AV16" s="330"/>
      <c r="AW16" s="330"/>
      <c r="AX16" s="330"/>
      <c r="AY16" s="330"/>
      <c r="AZ16" s="330">
        <f>SUM(表51!AZ16,表52!AZ16,表53!AZ16,表55!AZ16,表56!AZ16)</f>
        <v>0</v>
      </c>
      <c r="BA16" s="330"/>
      <c r="BB16" s="330"/>
      <c r="BC16" s="330"/>
      <c r="BD16" s="330"/>
      <c r="BE16" s="330"/>
      <c r="BF16" s="330"/>
      <c r="BG16" s="330"/>
      <c r="BH16" s="330"/>
      <c r="BI16" s="330"/>
      <c r="BJ16" s="330"/>
      <c r="BK16" s="330"/>
      <c r="BL16" s="330"/>
      <c r="BM16" s="330"/>
      <c r="BN16" s="330"/>
      <c r="BO16" s="330">
        <f>SUM(表51!BO16,表52!BO16,表53!BO16,表55!BO16,表56!BO16)</f>
        <v>0</v>
      </c>
      <c r="BP16" s="330"/>
      <c r="BQ16" s="330"/>
      <c r="BR16" s="330"/>
      <c r="BS16" s="330"/>
      <c r="BT16" s="330"/>
      <c r="BU16" s="330"/>
      <c r="BV16" s="330"/>
      <c r="BW16" s="330"/>
      <c r="BX16" s="330"/>
      <c r="BY16" s="330"/>
      <c r="BZ16" s="330"/>
      <c r="CA16" s="330"/>
      <c r="CB16" s="330"/>
      <c r="CC16" s="330"/>
      <c r="CD16" s="330">
        <f t="shared" si="0"/>
        <v>48929130</v>
      </c>
      <c r="CE16" s="330"/>
      <c r="CF16" s="330"/>
      <c r="CG16" s="330"/>
      <c r="CH16" s="330"/>
      <c r="CI16" s="330"/>
      <c r="CJ16" s="330"/>
      <c r="CK16" s="330"/>
      <c r="CL16" s="330"/>
      <c r="CM16" s="330"/>
      <c r="CN16" s="330"/>
      <c r="CO16" s="330"/>
      <c r="CP16" s="330"/>
      <c r="CQ16" s="330"/>
      <c r="CR16" s="330"/>
      <c r="CS16" s="687"/>
      <c r="CT16" s="687"/>
      <c r="CU16" s="687"/>
      <c r="CV16" s="687"/>
      <c r="CW16" s="687"/>
      <c r="CX16" s="687"/>
      <c r="CY16" s="687"/>
      <c r="CZ16" s="687"/>
      <c r="DA16" s="687"/>
      <c r="DB16" s="687"/>
      <c r="DC16" s="687"/>
      <c r="DD16" s="687"/>
      <c r="DE16" s="687"/>
      <c r="DF16" s="687"/>
      <c r="DG16" s="852"/>
    </row>
    <row r="17" spans="1:115" ht="15" customHeight="1">
      <c r="A17" s="550"/>
      <c r="B17" s="549"/>
      <c r="C17" s="549"/>
      <c r="D17" s="549"/>
      <c r="E17" s="549"/>
      <c r="F17" s="558"/>
      <c r="G17" s="246" t="s">
        <v>6</v>
      </c>
      <c r="H17" s="246"/>
      <c r="I17" s="246"/>
      <c r="J17" s="246"/>
      <c r="K17" s="246"/>
      <c r="L17" s="246"/>
      <c r="M17" s="246"/>
      <c r="N17" s="246"/>
      <c r="O17" s="246"/>
      <c r="P17" s="246"/>
      <c r="Q17" s="246"/>
      <c r="R17" s="246"/>
      <c r="S17" s="246"/>
      <c r="T17" s="246"/>
      <c r="U17" s="246"/>
      <c r="V17" s="246"/>
      <c r="W17" s="246"/>
      <c r="X17" s="246"/>
      <c r="Y17" s="246"/>
      <c r="Z17" s="246"/>
      <c r="AA17" s="246"/>
      <c r="AB17" s="1017">
        <v>0</v>
      </c>
      <c r="AC17" s="1018"/>
      <c r="AD17" s="1019"/>
      <c r="AE17" s="1029">
        <v>5</v>
      </c>
      <c r="AF17" s="1018"/>
      <c r="AG17" s="1019"/>
      <c r="AH17" s="1029">
        <v>0</v>
      </c>
      <c r="AI17" s="1018"/>
      <c r="AJ17" s="1030"/>
      <c r="AK17" s="330">
        <f>SUM(表51!AK17,表52!AK17,表53!AK17,表55!AK17,表56!AK17)</f>
        <v>37577819</v>
      </c>
      <c r="AL17" s="330"/>
      <c r="AM17" s="330"/>
      <c r="AN17" s="330"/>
      <c r="AO17" s="330"/>
      <c r="AP17" s="330"/>
      <c r="AQ17" s="330"/>
      <c r="AR17" s="330"/>
      <c r="AS17" s="330"/>
      <c r="AT17" s="330"/>
      <c r="AU17" s="330"/>
      <c r="AV17" s="330"/>
      <c r="AW17" s="330"/>
      <c r="AX17" s="330"/>
      <c r="AY17" s="330"/>
      <c r="AZ17" s="330">
        <f>SUM(表51!AZ17,表52!AZ17,表53!AZ17,表55!AZ17,表56!AZ17)</f>
        <v>0</v>
      </c>
      <c r="BA17" s="330"/>
      <c r="BB17" s="330"/>
      <c r="BC17" s="330"/>
      <c r="BD17" s="330"/>
      <c r="BE17" s="330"/>
      <c r="BF17" s="330"/>
      <c r="BG17" s="330"/>
      <c r="BH17" s="330"/>
      <c r="BI17" s="330"/>
      <c r="BJ17" s="330"/>
      <c r="BK17" s="330"/>
      <c r="BL17" s="330"/>
      <c r="BM17" s="330"/>
      <c r="BN17" s="330"/>
      <c r="BO17" s="330">
        <f>SUM(表51!BO17,表52!BO17,表53!BO17,表55!BO17,表56!BO17)</f>
        <v>0</v>
      </c>
      <c r="BP17" s="330"/>
      <c r="BQ17" s="330"/>
      <c r="BR17" s="330"/>
      <c r="BS17" s="330"/>
      <c r="BT17" s="330"/>
      <c r="BU17" s="330"/>
      <c r="BV17" s="330"/>
      <c r="BW17" s="330"/>
      <c r="BX17" s="330"/>
      <c r="BY17" s="330"/>
      <c r="BZ17" s="330"/>
      <c r="CA17" s="330"/>
      <c r="CB17" s="330"/>
      <c r="CC17" s="330"/>
      <c r="CD17" s="330">
        <f t="shared" si="0"/>
        <v>37577819</v>
      </c>
      <c r="CE17" s="330"/>
      <c r="CF17" s="330"/>
      <c r="CG17" s="330"/>
      <c r="CH17" s="330"/>
      <c r="CI17" s="330"/>
      <c r="CJ17" s="330"/>
      <c r="CK17" s="330"/>
      <c r="CL17" s="330"/>
      <c r="CM17" s="330"/>
      <c r="CN17" s="330"/>
      <c r="CO17" s="330"/>
      <c r="CP17" s="330"/>
      <c r="CQ17" s="330"/>
      <c r="CR17" s="330"/>
      <c r="CS17" s="687"/>
      <c r="CT17" s="687"/>
      <c r="CU17" s="687"/>
      <c r="CV17" s="687"/>
      <c r="CW17" s="687"/>
      <c r="CX17" s="687"/>
      <c r="CY17" s="687"/>
      <c r="CZ17" s="687"/>
      <c r="DA17" s="687"/>
      <c r="DB17" s="687"/>
      <c r="DC17" s="687"/>
      <c r="DD17" s="687"/>
      <c r="DE17" s="687"/>
      <c r="DF17" s="687"/>
      <c r="DG17" s="852"/>
    </row>
    <row r="18" spans="1:115" ht="15" customHeight="1">
      <c r="A18" s="550"/>
      <c r="B18" s="549"/>
      <c r="C18" s="549"/>
      <c r="D18" s="549"/>
      <c r="E18" s="549"/>
      <c r="F18" s="558"/>
      <c r="G18" s="246" t="s">
        <v>7</v>
      </c>
      <c r="H18" s="246"/>
      <c r="I18" s="246"/>
      <c r="J18" s="246"/>
      <c r="K18" s="246"/>
      <c r="L18" s="246"/>
      <c r="M18" s="246"/>
      <c r="N18" s="246"/>
      <c r="O18" s="246"/>
      <c r="P18" s="246"/>
      <c r="Q18" s="246"/>
      <c r="R18" s="246"/>
      <c r="S18" s="246"/>
      <c r="T18" s="246"/>
      <c r="U18" s="246"/>
      <c r="V18" s="246"/>
      <c r="W18" s="246"/>
      <c r="X18" s="246"/>
      <c r="Y18" s="246"/>
      <c r="Z18" s="246"/>
      <c r="AA18" s="246"/>
      <c r="AB18" s="1017">
        <v>0</v>
      </c>
      <c r="AC18" s="1018"/>
      <c r="AD18" s="1019"/>
      <c r="AE18" s="1029">
        <v>6</v>
      </c>
      <c r="AF18" s="1018"/>
      <c r="AG18" s="1019"/>
      <c r="AH18" s="1029">
        <v>0</v>
      </c>
      <c r="AI18" s="1018"/>
      <c r="AJ18" s="1030"/>
      <c r="AK18" s="330">
        <f>SUM(表51!AK18,表52!AK18,表53!AK18,表55!AK18,表56!AK18)</f>
        <v>23711077</v>
      </c>
      <c r="AL18" s="330"/>
      <c r="AM18" s="330"/>
      <c r="AN18" s="330"/>
      <c r="AO18" s="330"/>
      <c r="AP18" s="330"/>
      <c r="AQ18" s="330"/>
      <c r="AR18" s="330"/>
      <c r="AS18" s="330"/>
      <c r="AT18" s="330"/>
      <c r="AU18" s="330"/>
      <c r="AV18" s="330"/>
      <c r="AW18" s="330"/>
      <c r="AX18" s="330"/>
      <c r="AY18" s="330"/>
      <c r="AZ18" s="330">
        <f>SUM(表51!AZ18,表52!AZ18,表53!AZ18,表55!AZ18,表56!AZ18)</f>
        <v>0</v>
      </c>
      <c r="BA18" s="330"/>
      <c r="BB18" s="330"/>
      <c r="BC18" s="330"/>
      <c r="BD18" s="330"/>
      <c r="BE18" s="330"/>
      <c r="BF18" s="330"/>
      <c r="BG18" s="330"/>
      <c r="BH18" s="330"/>
      <c r="BI18" s="330"/>
      <c r="BJ18" s="330"/>
      <c r="BK18" s="330"/>
      <c r="BL18" s="330"/>
      <c r="BM18" s="330"/>
      <c r="BN18" s="330"/>
      <c r="BO18" s="330">
        <f>SUM(表51!BO18,表52!BO18,表53!BO18,表55!BO18,表56!BO18)</f>
        <v>0</v>
      </c>
      <c r="BP18" s="330"/>
      <c r="BQ18" s="330"/>
      <c r="BR18" s="330"/>
      <c r="BS18" s="330"/>
      <c r="BT18" s="330"/>
      <c r="BU18" s="330"/>
      <c r="BV18" s="330"/>
      <c r="BW18" s="330"/>
      <c r="BX18" s="330"/>
      <c r="BY18" s="330"/>
      <c r="BZ18" s="330"/>
      <c r="CA18" s="330"/>
      <c r="CB18" s="330"/>
      <c r="CC18" s="330"/>
      <c r="CD18" s="330">
        <f t="shared" si="0"/>
        <v>23711077</v>
      </c>
      <c r="CE18" s="330"/>
      <c r="CF18" s="330"/>
      <c r="CG18" s="330"/>
      <c r="CH18" s="330"/>
      <c r="CI18" s="330"/>
      <c r="CJ18" s="330"/>
      <c r="CK18" s="330"/>
      <c r="CL18" s="330"/>
      <c r="CM18" s="330"/>
      <c r="CN18" s="330"/>
      <c r="CO18" s="330"/>
      <c r="CP18" s="330"/>
      <c r="CQ18" s="330"/>
      <c r="CR18" s="330"/>
      <c r="CS18" s="687"/>
      <c r="CT18" s="687"/>
      <c r="CU18" s="687"/>
      <c r="CV18" s="687"/>
      <c r="CW18" s="687"/>
      <c r="CX18" s="687"/>
      <c r="CY18" s="687"/>
      <c r="CZ18" s="687"/>
      <c r="DA18" s="687"/>
      <c r="DB18" s="687"/>
      <c r="DC18" s="687"/>
      <c r="DD18" s="687"/>
      <c r="DE18" s="687"/>
      <c r="DF18" s="687"/>
      <c r="DG18" s="852"/>
    </row>
    <row r="19" spans="1:115" ht="15" customHeight="1">
      <c r="A19" s="550"/>
      <c r="B19" s="549"/>
      <c r="C19" s="549"/>
      <c r="D19" s="549"/>
      <c r="E19" s="549"/>
      <c r="F19" s="558"/>
      <c r="G19" s="246" t="s">
        <v>8</v>
      </c>
      <c r="H19" s="246"/>
      <c r="I19" s="246"/>
      <c r="J19" s="246"/>
      <c r="K19" s="246"/>
      <c r="L19" s="246"/>
      <c r="M19" s="246"/>
      <c r="N19" s="246"/>
      <c r="O19" s="246"/>
      <c r="P19" s="246"/>
      <c r="Q19" s="246"/>
      <c r="R19" s="246"/>
      <c r="S19" s="246"/>
      <c r="T19" s="246"/>
      <c r="U19" s="246"/>
      <c r="V19" s="246"/>
      <c r="W19" s="246"/>
      <c r="X19" s="246"/>
      <c r="Y19" s="246"/>
      <c r="Z19" s="246"/>
      <c r="AA19" s="246"/>
      <c r="AB19" s="1017">
        <v>0</v>
      </c>
      <c r="AC19" s="1018"/>
      <c r="AD19" s="1019"/>
      <c r="AE19" s="1029">
        <v>7</v>
      </c>
      <c r="AF19" s="1018"/>
      <c r="AG19" s="1019"/>
      <c r="AH19" s="1029">
        <v>0</v>
      </c>
      <c r="AI19" s="1018"/>
      <c r="AJ19" s="1030"/>
      <c r="AK19" s="330">
        <f>SUM(表51!AK19,表52!AK19,表53!AK19,表55!AK19,表56!AK19)</f>
        <v>7343909</v>
      </c>
      <c r="AL19" s="330"/>
      <c r="AM19" s="330"/>
      <c r="AN19" s="330"/>
      <c r="AO19" s="330"/>
      <c r="AP19" s="330"/>
      <c r="AQ19" s="330"/>
      <c r="AR19" s="330"/>
      <c r="AS19" s="330"/>
      <c r="AT19" s="330"/>
      <c r="AU19" s="330"/>
      <c r="AV19" s="330"/>
      <c r="AW19" s="330"/>
      <c r="AX19" s="330"/>
      <c r="AY19" s="330"/>
      <c r="AZ19" s="330">
        <f>SUM(表51!AZ19,表52!AZ19,表53!AZ19,表55!AZ19,表56!AZ19)</f>
        <v>0</v>
      </c>
      <c r="BA19" s="330"/>
      <c r="BB19" s="330"/>
      <c r="BC19" s="330"/>
      <c r="BD19" s="330"/>
      <c r="BE19" s="330"/>
      <c r="BF19" s="330"/>
      <c r="BG19" s="330"/>
      <c r="BH19" s="330"/>
      <c r="BI19" s="330"/>
      <c r="BJ19" s="330"/>
      <c r="BK19" s="330"/>
      <c r="BL19" s="330"/>
      <c r="BM19" s="330"/>
      <c r="BN19" s="330"/>
      <c r="BO19" s="330">
        <f>SUM(表51!BO19,表52!BO19,表53!BO19,表55!BO19,表56!BO19)</f>
        <v>0</v>
      </c>
      <c r="BP19" s="330"/>
      <c r="BQ19" s="330"/>
      <c r="BR19" s="330"/>
      <c r="BS19" s="330"/>
      <c r="BT19" s="330"/>
      <c r="BU19" s="330"/>
      <c r="BV19" s="330"/>
      <c r="BW19" s="330"/>
      <c r="BX19" s="330"/>
      <c r="BY19" s="330"/>
      <c r="BZ19" s="330"/>
      <c r="CA19" s="330"/>
      <c r="CB19" s="330"/>
      <c r="CC19" s="330"/>
      <c r="CD19" s="330">
        <f t="shared" si="0"/>
        <v>7343909</v>
      </c>
      <c r="CE19" s="330"/>
      <c r="CF19" s="330"/>
      <c r="CG19" s="330"/>
      <c r="CH19" s="330"/>
      <c r="CI19" s="330"/>
      <c r="CJ19" s="330"/>
      <c r="CK19" s="330"/>
      <c r="CL19" s="330"/>
      <c r="CM19" s="330"/>
      <c r="CN19" s="330"/>
      <c r="CO19" s="330"/>
      <c r="CP19" s="330"/>
      <c r="CQ19" s="330"/>
      <c r="CR19" s="330"/>
      <c r="CS19" s="687"/>
      <c r="CT19" s="687"/>
      <c r="CU19" s="687"/>
      <c r="CV19" s="687"/>
      <c r="CW19" s="687"/>
      <c r="CX19" s="687"/>
      <c r="CY19" s="687"/>
      <c r="CZ19" s="687"/>
      <c r="DA19" s="687"/>
      <c r="DB19" s="687"/>
      <c r="DC19" s="687"/>
      <c r="DD19" s="687"/>
      <c r="DE19" s="687"/>
      <c r="DF19" s="687"/>
      <c r="DG19" s="852"/>
    </row>
    <row r="20" spans="1:115" ht="15" customHeight="1">
      <c r="A20" s="550"/>
      <c r="B20" s="549"/>
      <c r="C20" s="549"/>
      <c r="D20" s="549"/>
      <c r="E20" s="549"/>
      <c r="F20" s="558"/>
      <c r="G20" s="246" t="s">
        <v>9</v>
      </c>
      <c r="H20" s="246"/>
      <c r="I20" s="246"/>
      <c r="J20" s="246"/>
      <c r="K20" s="246"/>
      <c r="L20" s="246"/>
      <c r="M20" s="246"/>
      <c r="N20" s="246"/>
      <c r="O20" s="246"/>
      <c r="P20" s="246"/>
      <c r="Q20" s="246"/>
      <c r="R20" s="246"/>
      <c r="S20" s="246"/>
      <c r="T20" s="246"/>
      <c r="U20" s="246"/>
      <c r="V20" s="246"/>
      <c r="W20" s="246"/>
      <c r="X20" s="246"/>
      <c r="Y20" s="246"/>
      <c r="Z20" s="246"/>
      <c r="AA20" s="246"/>
      <c r="AB20" s="1017">
        <v>0</v>
      </c>
      <c r="AC20" s="1018"/>
      <c r="AD20" s="1019"/>
      <c r="AE20" s="1029">
        <v>8</v>
      </c>
      <c r="AF20" s="1018"/>
      <c r="AG20" s="1019"/>
      <c r="AH20" s="1029">
        <v>0</v>
      </c>
      <c r="AI20" s="1018"/>
      <c r="AJ20" s="1030"/>
      <c r="AK20" s="330">
        <f>SUM(表51!AK20,表52!AK20,表53!AK20,表55!AK20,表56!AK20)</f>
        <v>7180471</v>
      </c>
      <c r="AL20" s="330"/>
      <c r="AM20" s="330"/>
      <c r="AN20" s="330"/>
      <c r="AO20" s="330"/>
      <c r="AP20" s="330"/>
      <c r="AQ20" s="330"/>
      <c r="AR20" s="330"/>
      <c r="AS20" s="330"/>
      <c r="AT20" s="330"/>
      <c r="AU20" s="330"/>
      <c r="AV20" s="330"/>
      <c r="AW20" s="330"/>
      <c r="AX20" s="330"/>
      <c r="AY20" s="330"/>
      <c r="AZ20" s="330">
        <f>SUM(表51!AZ20,表52!AZ20,表53!AZ20,表55!AZ20,表56!AZ20)</f>
        <v>0</v>
      </c>
      <c r="BA20" s="330"/>
      <c r="BB20" s="330"/>
      <c r="BC20" s="330"/>
      <c r="BD20" s="330"/>
      <c r="BE20" s="330"/>
      <c r="BF20" s="330"/>
      <c r="BG20" s="330"/>
      <c r="BH20" s="330"/>
      <c r="BI20" s="330"/>
      <c r="BJ20" s="330"/>
      <c r="BK20" s="330"/>
      <c r="BL20" s="330"/>
      <c r="BM20" s="330"/>
      <c r="BN20" s="330"/>
      <c r="BO20" s="330">
        <f>SUM(表51!BO20,表52!BO20,表53!BO20,表55!BO20,表56!BO20)</f>
        <v>0</v>
      </c>
      <c r="BP20" s="330"/>
      <c r="BQ20" s="330"/>
      <c r="BR20" s="330"/>
      <c r="BS20" s="330"/>
      <c r="BT20" s="330"/>
      <c r="BU20" s="330"/>
      <c r="BV20" s="330"/>
      <c r="BW20" s="330"/>
      <c r="BX20" s="330"/>
      <c r="BY20" s="330"/>
      <c r="BZ20" s="330"/>
      <c r="CA20" s="330"/>
      <c r="CB20" s="330"/>
      <c r="CC20" s="330"/>
      <c r="CD20" s="330">
        <f t="shared" si="0"/>
        <v>7180471</v>
      </c>
      <c r="CE20" s="330"/>
      <c r="CF20" s="330"/>
      <c r="CG20" s="330"/>
      <c r="CH20" s="330"/>
      <c r="CI20" s="330"/>
      <c r="CJ20" s="330"/>
      <c r="CK20" s="330"/>
      <c r="CL20" s="330"/>
      <c r="CM20" s="330"/>
      <c r="CN20" s="330"/>
      <c r="CO20" s="330"/>
      <c r="CP20" s="330"/>
      <c r="CQ20" s="330"/>
      <c r="CR20" s="330"/>
      <c r="CS20" s="687"/>
      <c r="CT20" s="687"/>
      <c r="CU20" s="687"/>
      <c r="CV20" s="687"/>
      <c r="CW20" s="687"/>
      <c r="CX20" s="687"/>
      <c r="CY20" s="687"/>
      <c r="CZ20" s="687"/>
      <c r="DA20" s="687"/>
      <c r="DB20" s="687"/>
      <c r="DC20" s="687"/>
      <c r="DD20" s="687"/>
      <c r="DE20" s="687"/>
      <c r="DF20" s="687"/>
      <c r="DG20" s="852"/>
    </row>
    <row r="21" spans="1:115" ht="15" customHeight="1">
      <c r="A21" s="550"/>
      <c r="B21" s="549"/>
      <c r="C21" s="549"/>
      <c r="D21" s="549"/>
      <c r="E21" s="549"/>
      <c r="F21" s="558"/>
      <c r="G21" s="246" t="s">
        <v>10</v>
      </c>
      <c r="H21" s="246"/>
      <c r="I21" s="246"/>
      <c r="J21" s="246"/>
      <c r="K21" s="246"/>
      <c r="L21" s="246"/>
      <c r="M21" s="246"/>
      <c r="N21" s="246"/>
      <c r="O21" s="246"/>
      <c r="P21" s="246"/>
      <c r="Q21" s="246"/>
      <c r="R21" s="246"/>
      <c r="S21" s="246"/>
      <c r="T21" s="246"/>
      <c r="U21" s="246"/>
      <c r="V21" s="246"/>
      <c r="W21" s="246"/>
      <c r="X21" s="246"/>
      <c r="Y21" s="246"/>
      <c r="Z21" s="246"/>
      <c r="AA21" s="246"/>
      <c r="AB21" s="1017">
        <v>0</v>
      </c>
      <c r="AC21" s="1018"/>
      <c r="AD21" s="1019"/>
      <c r="AE21" s="1029">
        <v>9</v>
      </c>
      <c r="AF21" s="1018"/>
      <c r="AG21" s="1019"/>
      <c r="AH21" s="1029">
        <v>0</v>
      </c>
      <c r="AI21" s="1018"/>
      <c r="AJ21" s="1030"/>
      <c r="AK21" s="330">
        <f>SUM(表51!AK21,表52!AK21,表53!AK21,表55!AK21,表56!AK21)</f>
        <v>25025027</v>
      </c>
      <c r="AL21" s="330"/>
      <c r="AM21" s="330"/>
      <c r="AN21" s="330"/>
      <c r="AO21" s="330"/>
      <c r="AP21" s="330"/>
      <c r="AQ21" s="330"/>
      <c r="AR21" s="330"/>
      <c r="AS21" s="330"/>
      <c r="AT21" s="330"/>
      <c r="AU21" s="330"/>
      <c r="AV21" s="330"/>
      <c r="AW21" s="330"/>
      <c r="AX21" s="330"/>
      <c r="AY21" s="330"/>
      <c r="AZ21" s="330">
        <f>SUM(表51!AZ21,表52!AZ21,表53!AZ21,表55!AZ21,表56!AZ21)</f>
        <v>0</v>
      </c>
      <c r="BA21" s="330"/>
      <c r="BB21" s="330"/>
      <c r="BC21" s="330"/>
      <c r="BD21" s="330"/>
      <c r="BE21" s="330"/>
      <c r="BF21" s="330"/>
      <c r="BG21" s="330"/>
      <c r="BH21" s="330"/>
      <c r="BI21" s="330"/>
      <c r="BJ21" s="330"/>
      <c r="BK21" s="330"/>
      <c r="BL21" s="330"/>
      <c r="BM21" s="330"/>
      <c r="BN21" s="330"/>
      <c r="BO21" s="330">
        <f>SUM(表51!BO21,表52!BO21,表53!BO21,表55!BO21,表56!BO21)</f>
        <v>0</v>
      </c>
      <c r="BP21" s="330"/>
      <c r="BQ21" s="330"/>
      <c r="BR21" s="330"/>
      <c r="BS21" s="330"/>
      <c r="BT21" s="330"/>
      <c r="BU21" s="330"/>
      <c r="BV21" s="330"/>
      <c r="BW21" s="330"/>
      <c r="BX21" s="330"/>
      <c r="BY21" s="330"/>
      <c r="BZ21" s="330"/>
      <c r="CA21" s="330"/>
      <c r="CB21" s="330"/>
      <c r="CC21" s="330"/>
      <c r="CD21" s="330">
        <f t="shared" si="0"/>
        <v>25025027</v>
      </c>
      <c r="CE21" s="330"/>
      <c r="CF21" s="330"/>
      <c r="CG21" s="330"/>
      <c r="CH21" s="330"/>
      <c r="CI21" s="330"/>
      <c r="CJ21" s="330"/>
      <c r="CK21" s="330"/>
      <c r="CL21" s="330"/>
      <c r="CM21" s="330"/>
      <c r="CN21" s="330"/>
      <c r="CO21" s="330"/>
      <c r="CP21" s="330"/>
      <c r="CQ21" s="330"/>
      <c r="CR21" s="330"/>
      <c r="CS21" s="687"/>
      <c r="CT21" s="687"/>
      <c r="CU21" s="687"/>
      <c r="CV21" s="687"/>
      <c r="CW21" s="687"/>
      <c r="CX21" s="687"/>
      <c r="CY21" s="687"/>
      <c r="CZ21" s="687"/>
      <c r="DA21" s="687"/>
      <c r="DB21" s="687"/>
      <c r="DC21" s="687"/>
      <c r="DD21" s="687"/>
      <c r="DE21" s="687"/>
      <c r="DF21" s="687"/>
      <c r="DG21" s="852"/>
    </row>
    <row r="22" spans="1:115" ht="21.75" customHeight="1" thickBot="1">
      <c r="A22" s="550"/>
      <c r="B22" s="549"/>
      <c r="C22" s="549"/>
      <c r="D22" s="549"/>
      <c r="E22" s="549"/>
      <c r="F22" s="558"/>
      <c r="G22" s="246" t="s">
        <v>378</v>
      </c>
      <c r="H22" s="246"/>
      <c r="I22" s="246"/>
      <c r="J22" s="246"/>
      <c r="K22" s="246"/>
      <c r="L22" s="246"/>
      <c r="M22" s="246"/>
      <c r="N22" s="246"/>
      <c r="O22" s="246"/>
      <c r="P22" s="246"/>
      <c r="Q22" s="246"/>
      <c r="R22" s="246"/>
      <c r="S22" s="246"/>
      <c r="T22" s="246"/>
      <c r="U22" s="246"/>
      <c r="V22" s="246"/>
      <c r="W22" s="246"/>
      <c r="X22" s="246"/>
      <c r="Y22" s="246"/>
      <c r="Z22" s="246"/>
      <c r="AA22" s="246"/>
      <c r="AB22" s="1027">
        <v>1</v>
      </c>
      <c r="AC22" s="1021"/>
      <c r="AD22" s="1028"/>
      <c r="AE22" s="1020">
        <v>0</v>
      </c>
      <c r="AF22" s="1021"/>
      <c r="AG22" s="1028"/>
      <c r="AH22" s="1020">
        <v>0</v>
      </c>
      <c r="AI22" s="1021"/>
      <c r="AJ22" s="1022"/>
      <c r="AK22" s="484">
        <f>SUM(AK13:AY21)</f>
        <v>282224784</v>
      </c>
      <c r="AL22" s="485"/>
      <c r="AM22" s="485"/>
      <c r="AN22" s="485"/>
      <c r="AO22" s="485"/>
      <c r="AP22" s="485"/>
      <c r="AQ22" s="485"/>
      <c r="AR22" s="485"/>
      <c r="AS22" s="485"/>
      <c r="AT22" s="485"/>
      <c r="AU22" s="485"/>
      <c r="AV22" s="485"/>
      <c r="AW22" s="485"/>
      <c r="AX22" s="485"/>
      <c r="AY22" s="486"/>
      <c r="AZ22" s="484">
        <f>SUM(AZ13:BN21)</f>
        <v>1712</v>
      </c>
      <c r="BA22" s="485"/>
      <c r="BB22" s="485"/>
      <c r="BC22" s="485"/>
      <c r="BD22" s="485"/>
      <c r="BE22" s="485"/>
      <c r="BF22" s="485"/>
      <c r="BG22" s="485"/>
      <c r="BH22" s="485"/>
      <c r="BI22" s="485"/>
      <c r="BJ22" s="485"/>
      <c r="BK22" s="485"/>
      <c r="BL22" s="485"/>
      <c r="BM22" s="485"/>
      <c r="BN22" s="486"/>
      <c r="BO22" s="484">
        <f>SUM(BO13:CC21)</f>
        <v>0</v>
      </c>
      <c r="BP22" s="485"/>
      <c r="BQ22" s="485"/>
      <c r="BR22" s="485"/>
      <c r="BS22" s="485"/>
      <c r="BT22" s="485"/>
      <c r="BU22" s="485"/>
      <c r="BV22" s="485"/>
      <c r="BW22" s="485"/>
      <c r="BX22" s="485"/>
      <c r="BY22" s="485"/>
      <c r="BZ22" s="485"/>
      <c r="CA22" s="485"/>
      <c r="CB22" s="485"/>
      <c r="CC22" s="486"/>
      <c r="CD22" s="484">
        <f>SUM(CD13:CR21)</f>
        <v>282226496</v>
      </c>
      <c r="CE22" s="485"/>
      <c r="CF22" s="485"/>
      <c r="CG22" s="485"/>
      <c r="CH22" s="485"/>
      <c r="CI22" s="485"/>
      <c r="CJ22" s="485"/>
      <c r="CK22" s="485"/>
      <c r="CL22" s="485"/>
      <c r="CM22" s="485"/>
      <c r="CN22" s="485"/>
      <c r="CO22" s="485"/>
      <c r="CP22" s="485"/>
      <c r="CQ22" s="485"/>
      <c r="CR22" s="486"/>
      <c r="CS22" s="684"/>
      <c r="CT22" s="863"/>
      <c r="CU22" s="863"/>
      <c r="CV22" s="863"/>
      <c r="CW22" s="863"/>
      <c r="CX22" s="863"/>
      <c r="CY22" s="863"/>
      <c r="CZ22" s="863"/>
      <c r="DA22" s="863"/>
      <c r="DB22" s="863"/>
      <c r="DC22" s="863"/>
      <c r="DD22" s="863"/>
      <c r="DE22" s="863"/>
      <c r="DF22" s="863"/>
      <c r="DG22" s="864"/>
    </row>
    <row r="23" spans="1:115" ht="15" customHeight="1" thickBot="1">
      <c r="A23" s="550"/>
      <c r="B23" s="549"/>
      <c r="C23" s="549"/>
      <c r="D23" s="549"/>
      <c r="E23" s="549"/>
      <c r="F23" s="558"/>
      <c r="G23" s="115"/>
      <c r="H23" s="115"/>
      <c r="I23" s="115"/>
      <c r="J23" s="115"/>
      <c r="K23" s="115"/>
      <c r="L23" s="115"/>
      <c r="M23" s="115"/>
      <c r="N23" s="115"/>
      <c r="O23" s="115"/>
      <c r="P23" s="115"/>
      <c r="Q23" s="115"/>
      <c r="R23" s="115"/>
      <c r="S23" s="115"/>
      <c r="T23" s="115"/>
      <c r="U23" s="115"/>
      <c r="V23" s="115"/>
      <c r="W23" s="115"/>
      <c r="X23" s="115"/>
      <c r="Y23" s="115"/>
      <c r="Z23" s="115"/>
      <c r="AA23" s="115"/>
      <c r="AB23" s="65"/>
      <c r="AC23" s="65"/>
      <c r="AD23" s="65"/>
      <c r="AE23" s="65"/>
      <c r="AF23" s="65"/>
      <c r="AG23" s="65"/>
      <c r="AH23" s="65"/>
      <c r="AI23" s="65"/>
      <c r="AJ23" s="65"/>
      <c r="AK23" s="143"/>
      <c r="AL23" s="143"/>
      <c r="AM23" s="143"/>
      <c r="AN23" s="143"/>
      <c r="AO23" s="143"/>
      <c r="AP23" s="143"/>
      <c r="AQ23" s="143"/>
      <c r="AR23" s="143"/>
      <c r="AS23" s="143"/>
      <c r="AT23" s="143"/>
      <c r="AU23" s="143"/>
      <c r="AV23" s="143"/>
      <c r="AW23" s="143"/>
      <c r="AX23" s="143"/>
      <c r="AY23" s="143"/>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row>
    <row r="24" spans="1:115" ht="15" customHeight="1">
      <c r="A24" s="550"/>
      <c r="B24" s="549"/>
      <c r="C24" s="549"/>
      <c r="D24" s="549"/>
      <c r="E24" s="549"/>
      <c r="F24" s="558"/>
      <c r="G24" s="246" t="s">
        <v>11</v>
      </c>
      <c r="H24" s="246"/>
      <c r="I24" s="246"/>
      <c r="J24" s="246"/>
      <c r="K24" s="246"/>
      <c r="L24" s="246"/>
      <c r="M24" s="246"/>
      <c r="N24" s="246"/>
      <c r="O24" s="246"/>
      <c r="P24" s="246"/>
      <c r="Q24" s="246"/>
      <c r="R24" s="246"/>
      <c r="S24" s="246"/>
      <c r="T24" s="246"/>
      <c r="U24" s="246"/>
      <c r="V24" s="246"/>
      <c r="W24" s="246"/>
      <c r="X24" s="246"/>
      <c r="Y24" s="246"/>
      <c r="Z24" s="246"/>
      <c r="AA24" s="246"/>
      <c r="AB24" s="1031">
        <v>1</v>
      </c>
      <c r="AC24" s="1024"/>
      <c r="AD24" s="1025"/>
      <c r="AE24" s="1023">
        <v>1</v>
      </c>
      <c r="AF24" s="1024"/>
      <c r="AG24" s="1025"/>
      <c r="AH24" s="1023">
        <v>0</v>
      </c>
      <c r="AI24" s="1024"/>
      <c r="AJ24" s="1026"/>
      <c r="AK24" s="487">
        <f>SUM(AK13:AY15)</f>
        <v>132457351</v>
      </c>
      <c r="AL24" s="488"/>
      <c r="AM24" s="488"/>
      <c r="AN24" s="488"/>
      <c r="AO24" s="488"/>
      <c r="AP24" s="488"/>
      <c r="AQ24" s="488"/>
      <c r="AR24" s="488"/>
      <c r="AS24" s="488"/>
      <c r="AT24" s="488"/>
      <c r="AU24" s="488"/>
      <c r="AV24" s="488"/>
      <c r="AW24" s="488"/>
      <c r="AX24" s="488"/>
      <c r="AY24" s="489"/>
      <c r="AZ24" s="487">
        <f>SUM(AZ13:BN15)</f>
        <v>1712</v>
      </c>
      <c r="BA24" s="488"/>
      <c r="BB24" s="488"/>
      <c r="BC24" s="488"/>
      <c r="BD24" s="488"/>
      <c r="BE24" s="488"/>
      <c r="BF24" s="488"/>
      <c r="BG24" s="488"/>
      <c r="BH24" s="488"/>
      <c r="BI24" s="488"/>
      <c r="BJ24" s="488"/>
      <c r="BK24" s="488"/>
      <c r="BL24" s="488"/>
      <c r="BM24" s="488"/>
      <c r="BN24" s="489"/>
      <c r="BO24" s="487">
        <f>SUM(BO13:CC15)</f>
        <v>0</v>
      </c>
      <c r="BP24" s="488"/>
      <c r="BQ24" s="488"/>
      <c r="BR24" s="488"/>
      <c r="BS24" s="488"/>
      <c r="BT24" s="488"/>
      <c r="BU24" s="488"/>
      <c r="BV24" s="488"/>
      <c r="BW24" s="488"/>
      <c r="BX24" s="488"/>
      <c r="BY24" s="488"/>
      <c r="BZ24" s="488"/>
      <c r="CA24" s="488"/>
      <c r="CB24" s="488"/>
      <c r="CC24" s="489"/>
      <c r="CD24" s="487">
        <f>SUM(AK24:CC24)</f>
        <v>132459063</v>
      </c>
      <c r="CE24" s="488"/>
      <c r="CF24" s="488"/>
      <c r="CG24" s="488"/>
      <c r="CH24" s="488"/>
      <c r="CI24" s="488"/>
      <c r="CJ24" s="488"/>
      <c r="CK24" s="488"/>
      <c r="CL24" s="488"/>
      <c r="CM24" s="488"/>
      <c r="CN24" s="488"/>
      <c r="CO24" s="488"/>
      <c r="CP24" s="488"/>
      <c r="CQ24" s="488"/>
      <c r="CR24" s="489"/>
      <c r="CS24" s="853"/>
      <c r="CT24" s="854"/>
      <c r="CU24" s="854"/>
      <c r="CV24" s="854"/>
      <c r="CW24" s="854"/>
      <c r="CX24" s="854"/>
      <c r="CY24" s="854"/>
      <c r="CZ24" s="854"/>
      <c r="DA24" s="854"/>
      <c r="DB24" s="854"/>
      <c r="DC24" s="854"/>
      <c r="DD24" s="854"/>
      <c r="DE24" s="854"/>
      <c r="DF24" s="854"/>
      <c r="DG24" s="855"/>
    </row>
    <row r="25" spans="1:115" ht="15" customHeight="1">
      <c r="A25" s="550"/>
      <c r="B25" s="549"/>
      <c r="C25" s="549"/>
      <c r="D25" s="549"/>
      <c r="E25" s="549"/>
      <c r="F25" s="558"/>
      <c r="G25" s="245" t="s">
        <v>12</v>
      </c>
      <c r="H25" s="246"/>
      <c r="I25" s="246"/>
      <c r="J25" s="246"/>
      <c r="K25" s="246"/>
      <c r="L25" s="246"/>
      <c r="M25" s="246"/>
      <c r="N25" s="246"/>
      <c r="O25" s="246"/>
      <c r="P25" s="246"/>
      <c r="Q25" s="246"/>
      <c r="R25" s="246"/>
      <c r="S25" s="246"/>
      <c r="T25" s="246"/>
      <c r="U25" s="246"/>
      <c r="V25" s="246"/>
      <c r="W25" s="246"/>
      <c r="X25" s="246"/>
      <c r="Y25" s="246"/>
      <c r="Z25" s="246"/>
      <c r="AA25" s="513"/>
      <c r="AB25" s="1017">
        <v>1</v>
      </c>
      <c r="AC25" s="1018"/>
      <c r="AD25" s="1019"/>
      <c r="AE25" s="1029">
        <v>2</v>
      </c>
      <c r="AF25" s="1018"/>
      <c r="AG25" s="1019"/>
      <c r="AH25" s="1029">
        <v>0</v>
      </c>
      <c r="AI25" s="1018"/>
      <c r="AJ25" s="1030"/>
      <c r="AK25" s="481">
        <f>SUM(AK16:AY19)</f>
        <v>117561935</v>
      </c>
      <c r="AL25" s="482"/>
      <c r="AM25" s="482"/>
      <c r="AN25" s="482"/>
      <c r="AO25" s="482"/>
      <c r="AP25" s="482"/>
      <c r="AQ25" s="482"/>
      <c r="AR25" s="482"/>
      <c r="AS25" s="482"/>
      <c r="AT25" s="482"/>
      <c r="AU25" s="482"/>
      <c r="AV25" s="482"/>
      <c r="AW25" s="482"/>
      <c r="AX25" s="482"/>
      <c r="AY25" s="483"/>
      <c r="AZ25" s="481">
        <f>SUM(AZ16:BN19)</f>
        <v>0</v>
      </c>
      <c r="BA25" s="482"/>
      <c r="BB25" s="482"/>
      <c r="BC25" s="482"/>
      <c r="BD25" s="482"/>
      <c r="BE25" s="482"/>
      <c r="BF25" s="482"/>
      <c r="BG25" s="482"/>
      <c r="BH25" s="482"/>
      <c r="BI25" s="482"/>
      <c r="BJ25" s="482"/>
      <c r="BK25" s="482"/>
      <c r="BL25" s="482"/>
      <c r="BM25" s="482"/>
      <c r="BN25" s="483"/>
      <c r="BO25" s="481">
        <f>SUM(BO16:CC19)</f>
        <v>0</v>
      </c>
      <c r="BP25" s="482"/>
      <c r="BQ25" s="482"/>
      <c r="BR25" s="482"/>
      <c r="BS25" s="482"/>
      <c r="BT25" s="482"/>
      <c r="BU25" s="482"/>
      <c r="BV25" s="482"/>
      <c r="BW25" s="482"/>
      <c r="BX25" s="482"/>
      <c r="BY25" s="482"/>
      <c r="BZ25" s="482"/>
      <c r="CA25" s="482"/>
      <c r="CB25" s="482"/>
      <c r="CC25" s="483"/>
      <c r="CD25" s="481">
        <f>SUM(AK25:CC25)</f>
        <v>117561935</v>
      </c>
      <c r="CE25" s="482"/>
      <c r="CF25" s="482"/>
      <c r="CG25" s="482"/>
      <c r="CH25" s="482"/>
      <c r="CI25" s="482"/>
      <c r="CJ25" s="482"/>
      <c r="CK25" s="482"/>
      <c r="CL25" s="482"/>
      <c r="CM25" s="482"/>
      <c r="CN25" s="482"/>
      <c r="CO25" s="482"/>
      <c r="CP25" s="482"/>
      <c r="CQ25" s="482"/>
      <c r="CR25" s="483"/>
      <c r="CS25" s="856"/>
      <c r="CT25" s="857"/>
      <c r="CU25" s="857"/>
      <c r="CV25" s="857"/>
      <c r="CW25" s="857"/>
      <c r="CX25" s="857"/>
      <c r="CY25" s="857"/>
      <c r="CZ25" s="857"/>
      <c r="DA25" s="857"/>
      <c r="DB25" s="857"/>
      <c r="DC25" s="857"/>
      <c r="DD25" s="857"/>
      <c r="DE25" s="857"/>
      <c r="DF25" s="857"/>
      <c r="DG25" s="858"/>
    </row>
    <row r="26" spans="1:115" ht="15" customHeight="1">
      <c r="A26" s="550"/>
      <c r="B26" s="549"/>
      <c r="C26" s="549"/>
      <c r="D26" s="549"/>
      <c r="E26" s="549"/>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1017">
        <v>1</v>
      </c>
      <c r="AC26" s="1018"/>
      <c r="AD26" s="1019"/>
      <c r="AE26" s="1029">
        <v>3</v>
      </c>
      <c r="AF26" s="1018"/>
      <c r="AG26" s="1019"/>
      <c r="AH26" s="1029">
        <v>0</v>
      </c>
      <c r="AI26" s="1018"/>
      <c r="AJ26" s="1030"/>
      <c r="AK26" s="481">
        <f>AK20</f>
        <v>7180471</v>
      </c>
      <c r="AL26" s="482"/>
      <c r="AM26" s="482"/>
      <c r="AN26" s="482"/>
      <c r="AO26" s="482"/>
      <c r="AP26" s="482"/>
      <c r="AQ26" s="482"/>
      <c r="AR26" s="482"/>
      <c r="AS26" s="482"/>
      <c r="AT26" s="482"/>
      <c r="AU26" s="482"/>
      <c r="AV26" s="482"/>
      <c r="AW26" s="482"/>
      <c r="AX26" s="482"/>
      <c r="AY26" s="483"/>
      <c r="AZ26" s="481">
        <f>AZ20</f>
        <v>0</v>
      </c>
      <c r="BA26" s="482"/>
      <c r="BB26" s="482"/>
      <c r="BC26" s="482"/>
      <c r="BD26" s="482"/>
      <c r="BE26" s="482"/>
      <c r="BF26" s="482"/>
      <c r="BG26" s="482"/>
      <c r="BH26" s="482"/>
      <c r="BI26" s="482"/>
      <c r="BJ26" s="482"/>
      <c r="BK26" s="482"/>
      <c r="BL26" s="482"/>
      <c r="BM26" s="482"/>
      <c r="BN26" s="483"/>
      <c r="BO26" s="481">
        <f>BO20</f>
        <v>0</v>
      </c>
      <c r="BP26" s="482"/>
      <c r="BQ26" s="482"/>
      <c r="BR26" s="482"/>
      <c r="BS26" s="482"/>
      <c r="BT26" s="482"/>
      <c r="BU26" s="482"/>
      <c r="BV26" s="482"/>
      <c r="BW26" s="482"/>
      <c r="BX26" s="482"/>
      <c r="BY26" s="482"/>
      <c r="BZ26" s="482"/>
      <c r="CA26" s="482"/>
      <c r="CB26" s="482"/>
      <c r="CC26" s="483"/>
      <c r="CD26" s="481">
        <f>SUM(AK26:CC26)</f>
        <v>7180471</v>
      </c>
      <c r="CE26" s="482"/>
      <c r="CF26" s="482"/>
      <c r="CG26" s="482"/>
      <c r="CH26" s="482"/>
      <c r="CI26" s="482"/>
      <c r="CJ26" s="482"/>
      <c r="CK26" s="482"/>
      <c r="CL26" s="482"/>
      <c r="CM26" s="482"/>
      <c r="CN26" s="482"/>
      <c r="CO26" s="482"/>
      <c r="CP26" s="482"/>
      <c r="CQ26" s="482"/>
      <c r="CR26" s="483"/>
      <c r="CS26" s="856"/>
      <c r="CT26" s="857"/>
      <c r="CU26" s="857"/>
      <c r="CV26" s="857"/>
      <c r="CW26" s="857"/>
      <c r="CX26" s="857"/>
      <c r="CY26" s="857"/>
      <c r="CZ26" s="857"/>
      <c r="DA26" s="857"/>
      <c r="DB26" s="857"/>
      <c r="DC26" s="857"/>
      <c r="DD26" s="857"/>
      <c r="DE26" s="857"/>
      <c r="DF26" s="857"/>
      <c r="DG26" s="858"/>
    </row>
    <row r="27" spans="1:115"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1027">
        <v>1</v>
      </c>
      <c r="AC27" s="1021"/>
      <c r="AD27" s="1028"/>
      <c r="AE27" s="1020">
        <v>4</v>
      </c>
      <c r="AF27" s="1021"/>
      <c r="AG27" s="1028"/>
      <c r="AH27" s="1020">
        <v>0</v>
      </c>
      <c r="AI27" s="1021"/>
      <c r="AJ27" s="1022"/>
      <c r="AK27" s="484">
        <f>AK21</f>
        <v>25025027</v>
      </c>
      <c r="AL27" s="485"/>
      <c r="AM27" s="485"/>
      <c r="AN27" s="485"/>
      <c r="AO27" s="485"/>
      <c r="AP27" s="485"/>
      <c r="AQ27" s="485"/>
      <c r="AR27" s="485"/>
      <c r="AS27" s="485"/>
      <c r="AT27" s="485"/>
      <c r="AU27" s="485"/>
      <c r="AV27" s="485"/>
      <c r="AW27" s="485"/>
      <c r="AX27" s="485"/>
      <c r="AY27" s="486"/>
      <c r="AZ27" s="484">
        <f>AZ21</f>
        <v>0</v>
      </c>
      <c r="BA27" s="485"/>
      <c r="BB27" s="485"/>
      <c r="BC27" s="485"/>
      <c r="BD27" s="485"/>
      <c r="BE27" s="485"/>
      <c r="BF27" s="485"/>
      <c r="BG27" s="485"/>
      <c r="BH27" s="485"/>
      <c r="BI27" s="485"/>
      <c r="BJ27" s="485"/>
      <c r="BK27" s="485"/>
      <c r="BL27" s="485"/>
      <c r="BM27" s="485"/>
      <c r="BN27" s="486"/>
      <c r="BO27" s="484">
        <f>BO21</f>
        <v>0</v>
      </c>
      <c r="BP27" s="485"/>
      <c r="BQ27" s="485"/>
      <c r="BR27" s="485"/>
      <c r="BS27" s="485"/>
      <c r="BT27" s="485"/>
      <c r="BU27" s="485"/>
      <c r="BV27" s="485"/>
      <c r="BW27" s="485"/>
      <c r="BX27" s="485"/>
      <c r="BY27" s="485"/>
      <c r="BZ27" s="485"/>
      <c r="CA27" s="485"/>
      <c r="CB27" s="485"/>
      <c r="CC27" s="486"/>
      <c r="CD27" s="484">
        <f>SUM(AK27:CC27)</f>
        <v>25025027</v>
      </c>
      <c r="CE27" s="485"/>
      <c r="CF27" s="485"/>
      <c r="CG27" s="485"/>
      <c r="CH27" s="485"/>
      <c r="CI27" s="485"/>
      <c r="CJ27" s="485"/>
      <c r="CK27" s="485"/>
      <c r="CL27" s="485"/>
      <c r="CM27" s="485"/>
      <c r="CN27" s="485"/>
      <c r="CO27" s="485"/>
      <c r="CP27" s="485"/>
      <c r="CQ27" s="485"/>
      <c r="CR27" s="486"/>
      <c r="CS27" s="684"/>
      <c r="CT27" s="863"/>
      <c r="CU27" s="863"/>
      <c r="CV27" s="863"/>
      <c r="CW27" s="863"/>
      <c r="CX27" s="863"/>
      <c r="CY27" s="863"/>
      <c r="CZ27" s="863"/>
      <c r="DA27" s="863"/>
      <c r="DB27" s="863"/>
      <c r="DC27" s="863"/>
      <c r="DD27" s="863"/>
      <c r="DE27" s="863"/>
      <c r="DF27" s="863"/>
      <c r="DG27" s="864"/>
    </row>
    <row r="28" spans="1:115" ht="15" customHeight="1" thickBot="1">
      <c r="A28" s="1645"/>
      <c r="B28" s="139"/>
      <c r="C28" s="139"/>
      <c r="D28" s="139"/>
      <c r="E28" s="139"/>
      <c r="F28" s="139"/>
      <c r="M28" s="16"/>
      <c r="R28" s="16"/>
      <c r="U28" s="17"/>
      <c r="V28" s="17"/>
      <c r="W28" s="17"/>
      <c r="AB28" s="66"/>
      <c r="AC28" s="66"/>
      <c r="AD28" s="66"/>
      <c r="AE28" s="66"/>
      <c r="AF28" s="66"/>
      <c r="AG28" s="66"/>
      <c r="AH28" s="66"/>
      <c r="AI28" s="66"/>
      <c r="AJ28" s="66"/>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17"/>
      <c r="DI28" s="17"/>
      <c r="DJ28" s="17"/>
      <c r="DK28" s="17"/>
    </row>
    <row r="29" spans="1:115" ht="15" customHeight="1">
      <c r="A29" s="433" t="s">
        <v>14</v>
      </c>
      <c r="B29" s="1535"/>
      <c r="C29" s="1535"/>
      <c r="D29" s="434" t="s">
        <v>15</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1031">
        <v>1</v>
      </c>
      <c r="AC29" s="1024"/>
      <c r="AD29" s="1025"/>
      <c r="AE29" s="1023">
        <v>5</v>
      </c>
      <c r="AF29" s="1024"/>
      <c r="AG29" s="1025"/>
      <c r="AH29" s="1023">
        <v>0</v>
      </c>
      <c r="AI29" s="1024"/>
      <c r="AJ29" s="1026"/>
      <c r="AK29" s="347">
        <f>SUM(表51!AK29,表52!AK29,表53!AK29,表55!AK29,表56!AK30)</f>
        <v>249996424</v>
      </c>
      <c r="AL29" s="347"/>
      <c r="AM29" s="347"/>
      <c r="AN29" s="347"/>
      <c r="AO29" s="347"/>
      <c r="AP29" s="347"/>
      <c r="AQ29" s="347"/>
      <c r="AR29" s="347"/>
      <c r="AS29" s="347"/>
      <c r="AT29" s="347"/>
      <c r="AU29" s="347"/>
      <c r="AV29" s="347"/>
      <c r="AW29" s="347"/>
      <c r="AX29" s="347"/>
      <c r="AY29" s="347"/>
      <c r="AZ29" s="347">
        <f>SUM(表51!AZ29,表52!AZ29,表53!AZ29,表55!AZ29,表56!AZ30)</f>
        <v>1712</v>
      </c>
      <c r="BA29" s="347"/>
      <c r="BB29" s="347"/>
      <c r="BC29" s="347"/>
      <c r="BD29" s="347"/>
      <c r="BE29" s="347"/>
      <c r="BF29" s="347"/>
      <c r="BG29" s="347"/>
      <c r="BH29" s="347"/>
      <c r="BI29" s="347"/>
      <c r="BJ29" s="347"/>
      <c r="BK29" s="347"/>
      <c r="BL29" s="347"/>
      <c r="BM29" s="347"/>
      <c r="BN29" s="347"/>
      <c r="BO29" s="347">
        <f>SUM(表51!BO29,表52!BO29,表53!BO29,表55!BO29,表56!BO30)</f>
        <v>0</v>
      </c>
      <c r="BP29" s="347"/>
      <c r="BQ29" s="347"/>
      <c r="BR29" s="347"/>
      <c r="BS29" s="347"/>
      <c r="BT29" s="347"/>
      <c r="BU29" s="347"/>
      <c r="BV29" s="347"/>
      <c r="BW29" s="347"/>
      <c r="BX29" s="347"/>
      <c r="BY29" s="347"/>
      <c r="BZ29" s="347"/>
      <c r="CA29" s="347"/>
      <c r="CB29" s="347"/>
      <c r="CC29" s="347"/>
      <c r="CD29" s="347">
        <f>SUM(AK29:CC29)</f>
        <v>249998136</v>
      </c>
      <c r="CE29" s="347"/>
      <c r="CF29" s="347"/>
      <c r="CG29" s="347"/>
      <c r="CH29" s="347"/>
      <c r="CI29" s="347"/>
      <c r="CJ29" s="347"/>
      <c r="CK29" s="347"/>
      <c r="CL29" s="347"/>
      <c r="CM29" s="347"/>
      <c r="CN29" s="347"/>
      <c r="CO29" s="347"/>
      <c r="CP29" s="347"/>
      <c r="CQ29" s="347"/>
      <c r="CR29" s="347"/>
      <c r="CS29" s="861"/>
      <c r="CT29" s="861"/>
      <c r="CU29" s="861"/>
      <c r="CV29" s="861"/>
      <c r="CW29" s="861"/>
      <c r="CX29" s="861"/>
      <c r="CY29" s="861"/>
      <c r="CZ29" s="861"/>
      <c r="DA29" s="861"/>
      <c r="DB29" s="861"/>
      <c r="DC29" s="861"/>
      <c r="DD29" s="861"/>
      <c r="DE29" s="861"/>
      <c r="DF29" s="861"/>
      <c r="DG29" s="862"/>
    </row>
    <row r="30" spans="1:115" ht="15" customHeight="1">
      <c r="A30" s="548"/>
      <c r="B30" s="1549"/>
      <c r="C30" s="1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1017">
        <v>1</v>
      </c>
      <c r="AC30" s="1018"/>
      <c r="AD30" s="1019"/>
      <c r="AE30" s="1029">
        <v>6</v>
      </c>
      <c r="AF30" s="1018"/>
      <c r="AG30" s="1019"/>
      <c r="AH30" s="1029">
        <v>0</v>
      </c>
      <c r="AI30" s="1018"/>
      <c r="AJ30" s="1030"/>
      <c r="AK30" s="330">
        <f>SUM(表51!AK30,表52!AK30,表53!AK30,表55!AK30,表56!AK31)</f>
        <v>7180471</v>
      </c>
      <c r="AL30" s="330"/>
      <c r="AM30" s="330"/>
      <c r="AN30" s="330"/>
      <c r="AO30" s="330"/>
      <c r="AP30" s="330"/>
      <c r="AQ30" s="330"/>
      <c r="AR30" s="330"/>
      <c r="AS30" s="330"/>
      <c r="AT30" s="330"/>
      <c r="AU30" s="330"/>
      <c r="AV30" s="330"/>
      <c r="AW30" s="330"/>
      <c r="AX30" s="330"/>
      <c r="AY30" s="330"/>
      <c r="AZ30" s="330">
        <f>SUM(表51!AZ30,表52!AZ30,表53!AZ30,表55!AZ30,表56!AZ31)</f>
        <v>0</v>
      </c>
      <c r="BA30" s="330"/>
      <c r="BB30" s="330"/>
      <c r="BC30" s="330"/>
      <c r="BD30" s="330"/>
      <c r="BE30" s="330"/>
      <c r="BF30" s="330"/>
      <c r="BG30" s="330"/>
      <c r="BH30" s="330"/>
      <c r="BI30" s="330"/>
      <c r="BJ30" s="330"/>
      <c r="BK30" s="330"/>
      <c r="BL30" s="330"/>
      <c r="BM30" s="330"/>
      <c r="BN30" s="330"/>
      <c r="BO30" s="330">
        <f>SUM(表51!BO30,表52!BO30,表53!BO30,表55!BO30,表56!BO31)</f>
        <v>0</v>
      </c>
      <c r="BP30" s="330"/>
      <c r="BQ30" s="330"/>
      <c r="BR30" s="330"/>
      <c r="BS30" s="330"/>
      <c r="BT30" s="330"/>
      <c r="BU30" s="330"/>
      <c r="BV30" s="330"/>
      <c r="BW30" s="330"/>
      <c r="BX30" s="330"/>
      <c r="BY30" s="330"/>
      <c r="BZ30" s="330"/>
      <c r="CA30" s="330"/>
      <c r="CB30" s="330"/>
      <c r="CC30" s="330"/>
      <c r="CD30" s="330">
        <f>SUM(AK30:CC30)</f>
        <v>7180471</v>
      </c>
      <c r="CE30" s="330"/>
      <c r="CF30" s="330"/>
      <c r="CG30" s="330"/>
      <c r="CH30" s="330"/>
      <c r="CI30" s="330"/>
      <c r="CJ30" s="330"/>
      <c r="CK30" s="330"/>
      <c r="CL30" s="330"/>
      <c r="CM30" s="330"/>
      <c r="CN30" s="330"/>
      <c r="CO30" s="330"/>
      <c r="CP30" s="330"/>
      <c r="CQ30" s="330"/>
      <c r="CR30" s="330"/>
      <c r="CS30" s="687"/>
      <c r="CT30" s="687"/>
      <c r="CU30" s="687"/>
      <c r="CV30" s="687"/>
      <c r="CW30" s="687"/>
      <c r="CX30" s="687"/>
      <c r="CY30" s="687"/>
      <c r="CZ30" s="687"/>
      <c r="DA30" s="687"/>
      <c r="DB30" s="687"/>
      <c r="DC30" s="687"/>
      <c r="DD30" s="687"/>
      <c r="DE30" s="687"/>
      <c r="DF30" s="687"/>
      <c r="DG30" s="852"/>
    </row>
    <row r="31" spans="1:115" ht="15" customHeight="1">
      <c r="A31" s="1537"/>
      <c r="B31" s="1549"/>
      <c r="C31" s="1549"/>
      <c r="D31" s="551"/>
      <c r="E31" s="551"/>
      <c r="F31" s="552"/>
      <c r="G31" s="731" t="s">
        <v>333</v>
      </c>
      <c r="H31" s="732"/>
      <c r="I31" s="732"/>
      <c r="J31" s="732"/>
      <c r="K31" s="732"/>
      <c r="L31" s="732"/>
      <c r="M31" s="732"/>
      <c r="N31" s="732"/>
      <c r="O31" s="732"/>
      <c r="P31" s="732"/>
      <c r="Q31" s="732"/>
      <c r="R31" s="732"/>
      <c r="S31" s="732"/>
      <c r="T31" s="732"/>
      <c r="U31" s="732"/>
      <c r="V31" s="732"/>
      <c r="W31" s="732"/>
      <c r="X31" s="732"/>
      <c r="Y31" s="732"/>
      <c r="Z31" s="732"/>
      <c r="AA31" s="732"/>
      <c r="AB31" s="1017">
        <v>1</v>
      </c>
      <c r="AC31" s="1018"/>
      <c r="AD31" s="1019"/>
      <c r="AE31" s="1029">
        <v>7</v>
      </c>
      <c r="AF31" s="1018"/>
      <c r="AG31" s="1019"/>
      <c r="AH31" s="1029">
        <v>0</v>
      </c>
      <c r="AI31" s="1018"/>
      <c r="AJ31" s="1030"/>
      <c r="AK31" s="330">
        <f>SUM(表51!AK31,表52!AK31,表53!AK31,表55!AK31,表56!AK32)</f>
        <v>25025027</v>
      </c>
      <c r="AL31" s="330"/>
      <c r="AM31" s="330"/>
      <c r="AN31" s="330"/>
      <c r="AO31" s="330"/>
      <c r="AP31" s="330"/>
      <c r="AQ31" s="330"/>
      <c r="AR31" s="330"/>
      <c r="AS31" s="330"/>
      <c r="AT31" s="330"/>
      <c r="AU31" s="330"/>
      <c r="AV31" s="330"/>
      <c r="AW31" s="330"/>
      <c r="AX31" s="330"/>
      <c r="AY31" s="330"/>
      <c r="AZ31" s="330">
        <f>SUM(表51!AZ31,表52!AZ31,表53!AZ31,表55!AZ31,表56!AZ32)</f>
        <v>0</v>
      </c>
      <c r="BA31" s="330"/>
      <c r="BB31" s="330"/>
      <c r="BC31" s="330"/>
      <c r="BD31" s="330"/>
      <c r="BE31" s="330"/>
      <c r="BF31" s="330"/>
      <c r="BG31" s="330"/>
      <c r="BH31" s="330"/>
      <c r="BI31" s="330"/>
      <c r="BJ31" s="330"/>
      <c r="BK31" s="330"/>
      <c r="BL31" s="330"/>
      <c r="BM31" s="330"/>
      <c r="BN31" s="330"/>
      <c r="BO31" s="330">
        <f>SUM(表51!BO31,表52!BO31,表53!BO31,表55!BO31,表56!BO32)</f>
        <v>0</v>
      </c>
      <c r="BP31" s="330"/>
      <c r="BQ31" s="330"/>
      <c r="BR31" s="330"/>
      <c r="BS31" s="330"/>
      <c r="BT31" s="330"/>
      <c r="BU31" s="330"/>
      <c r="BV31" s="330"/>
      <c r="BW31" s="330"/>
      <c r="BX31" s="330"/>
      <c r="BY31" s="330"/>
      <c r="BZ31" s="330"/>
      <c r="CA31" s="330"/>
      <c r="CB31" s="330"/>
      <c r="CC31" s="330"/>
      <c r="CD31" s="330">
        <f>SUM(AK31:CC31)</f>
        <v>25025027</v>
      </c>
      <c r="CE31" s="330"/>
      <c r="CF31" s="330"/>
      <c r="CG31" s="330"/>
      <c r="CH31" s="330"/>
      <c r="CI31" s="330"/>
      <c r="CJ31" s="330"/>
      <c r="CK31" s="330"/>
      <c r="CL31" s="330"/>
      <c r="CM31" s="330"/>
      <c r="CN31" s="330"/>
      <c r="CO31" s="330"/>
      <c r="CP31" s="330"/>
      <c r="CQ31" s="330"/>
      <c r="CR31" s="330"/>
      <c r="CS31" s="687"/>
      <c r="CT31" s="687"/>
      <c r="CU31" s="687"/>
      <c r="CV31" s="687"/>
      <c r="CW31" s="687"/>
      <c r="CX31" s="687"/>
      <c r="CY31" s="687"/>
      <c r="CZ31" s="687"/>
      <c r="DA31" s="687"/>
      <c r="DB31" s="687"/>
      <c r="DC31" s="687"/>
      <c r="DD31" s="687"/>
      <c r="DE31" s="687"/>
      <c r="DF31" s="687"/>
      <c r="DG31" s="852"/>
      <c r="DH31" s="67"/>
      <c r="DI31" s="67"/>
      <c r="DJ31" s="67"/>
    </row>
    <row r="32" spans="1:115" ht="15" customHeight="1" thickBot="1">
      <c r="A32" s="436"/>
      <c r="B32" s="1541"/>
      <c r="C32" s="1541"/>
      <c r="D32" s="437"/>
      <c r="E32" s="437"/>
      <c r="F32" s="438"/>
      <c r="G32" s="245" t="s">
        <v>378</v>
      </c>
      <c r="H32" s="246"/>
      <c r="I32" s="246"/>
      <c r="J32" s="246"/>
      <c r="K32" s="246"/>
      <c r="L32" s="246"/>
      <c r="M32" s="246"/>
      <c r="N32" s="246"/>
      <c r="O32" s="246"/>
      <c r="P32" s="246"/>
      <c r="Q32" s="246"/>
      <c r="R32" s="246"/>
      <c r="S32" s="246"/>
      <c r="T32" s="246"/>
      <c r="U32" s="246"/>
      <c r="V32" s="246"/>
      <c r="W32" s="246"/>
      <c r="X32" s="246"/>
      <c r="Y32" s="246"/>
      <c r="Z32" s="246"/>
      <c r="AA32" s="513"/>
      <c r="AB32" s="1027">
        <v>1</v>
      </c>
      <c r="AC32" s="1021"/>
      <c r="AD32" s="1028"/>
      <c r="AE32" s="1020">
        <v>8</v>
      </c>
      <c r="AF32" s="1021"/>
      <c r="AG32" s="1028"/>
      <c r="AH32" s="1020">
        <v>0</v>
      </c>
      <c r="AI32" s="1021"/>
      <c r="AJ32" s="1022"/>
      <c r="AK32" s="484">
        <f>SUM(AK29:AY31)</f>
        <v>282201922</v>
      </c>
      <c r="AL32" s="485"/>
      <c r="AM32" s="485"/>
      <c r="AN32" s="485"/>
      <c r="AO32" s="485"/>
      <c r="AP32" s="485"/>
      <c r="AQ32" s="485"/>
      <c r="AR32" s="485"/>
      <c r="AS32" s="485"/>
      <c r="AT32" s="485"/>
      <c r="AU32" s="485"/>
      <c r="AV32" s="485"/>
      <c r="AW32" s="485"/>
      <c r="AX32" s="485"/>
      <c r="AY32" s="486"/>
      <c r="AZ32" s="484">
        <f>SUM(AZ29:BN31)</f>
        <v>1712</v>
      </c>
      <c r="BA32" s="485"/>
      <c r="BB32" s="485"/>
      <c r="BC32" s="485"/>
      <c r="BD32" s="485"/>
      <c r="BE32" s="485"/>
      <c r="BF32" s="485"/>
      <c r="BG32" s="485"/>
      <c r="BH32" s="485"/>
      <c r="BI32" s="485"/>
      <c r="BJ32" s="485"/>
      <c r="BK32" s="485"/>
      <c r="BL32" s="485"/>
      <c r="BM32" s="485"/>
      <c r="BN32" s="486"/>
      <c r="BO32" s="484">
        <f>SUM(BO29:CC31)</f>
        <v>0</v>
      </c>
      <c r="BP32" s="485"/>
      <c r="BQ32" s="485"/>
      <c r="BR32" s="485"/>
      <c r="BS32" s="485"/>
      <c r="BT32" s="485"/>
      <c r="BU32" s="485"/>
      <c r="BV32" s="485"/>
      <c r="BW32" s="485"/>
      <c r="BX32" s="485"/>
      <c r="BY32" s="485"/>
      <c r="BZ32" s="485"/>
      <c r="CA32" s="485"/>
      <c r="CB32" s="485"/>
      <c r="CC32" s="486"/>
      <c r="CD32" s="484">
        <f>SUM(AK32:CC32)</f>
        <v>282203634</v>
      </c>
      <c r="CE32" s="485"/>
      <c r="CF32" s="485"/>
      <c r="CG32" s="485"/>
      <c r="CH32" s="485"/>
      <c r="CI32" s="485"/>
      <c r="CJ32" s="485"/>
      <c r="CK32" s="485"/>
      <c r="CL32" s="485"/>
      <c r="CM32" s="485"/>
      <c r="CN32" s="485"/>
      <c r="CO32" s="485"/>
      <c r="CP32" s="485"/>
      <c r="CQ32" s="485"/>
      <c r="CR32" s="486"/>
      <c r="CS32" s="684"/>
      <c r="CT32" s="863"/>
      <c r="CU32" s="863"/>
      <c r="CV32" s="863"/>
      <c r="CW32" s="863"/>
      <c r="CX32" s="863"/>
      <c r="CY32" s="863"/>
      <c r="CZ32" s="863"/>
      <c r="DA32" s="863"/>
      <c r="DB32" s="863"/>
      <c r="DC32" s="863"/>
      <c r="DD32" s="863"/>
      <c r="DE32" s="863"/>
      <c r="DF32" s="863"/>
      <c r="DG32" s="864"/>
      <c r="DH32" s="67"/>
      <c r="DI32" s="67"/>
      <c r="DJ32" s="67"/>
    </row>
    <row r="33" spans="1:135" s="17" customFormat="1" ht="15" customHeight="1">
      <c r="A33" s="36"/>
      <c r="B33" s="1544"/>
      <c r="C33" s="1544"/>
      <c r="D33" s="36"/>
      <c r="E33" s="36"/>
      <c r="F33" s="36"/>
      <c r="G33" s="137"/>
      <c r="H33" s="138"/>
      <c r="I33" s="138"/>
      <c r="J33" s="138"/>
      <c r="K33" s="138"/>
      <c r="L33" s="138"/>
      <c r="M33" s="138"/>
      <c r="N33" s="138"/>
      <c r="O33" s="138"/>
      <c r="P33" s="138"/>
      <c r="Q33" s="138"/>
      <c r="R33" s="138"/>
      <c r="S33" s="138"/>
      <c r="T33" s="138"/>
      <c r="U33" s="138"/>
      <c r="V33" s="138"/>
      <c r="W33" s="138"/>
      <c r="X33" s="138"/>
      <c r="Y33" s="138"/>
      <c r="Z33" s="138"/>
      <c r="AA33" s="138"/>
      <c r="AB33" s="106"/>
      <c r="AC33" s="106"/>
      <c r="AD33" s="106"/>
      <c r="AE33" s="106"/>
      <c r="AF33" s="107"/>
      <c r="AG33" s="107"/>
      <c r="AH33" s="107"/>
      <c r="AI33" s="107"/>
      <c r="AJ33" s="107"/>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c r="DH33" s="108"/>
      <c r="DI33" s="108"/>
      <c r="DJ33" s="108"/>
    </row>
    <row r="34" spans="1:135" ht="12.75" customHeight="1">
      <c r="A34" s="1039"/>
      <c r="B34" s="1039"/>
      <c r="C34" s="1039"/>
      <c r="D34" s="1039"/>
      <c r="E34" s="1039"/>
      <c r="F34" s="1039"/>
      <c r="G34" s="1040"/>
      <c r="H34" s="1041" t="s">
        <v>62</v>
      </c>
      <c r="I34" s="1042"/>
      <c r="J34" s="1042"/>
      <c r="K34" s="1042"/>
      <c r="L34" s="1042"/>
      <c r="M34" s="1042"/>
      <c r="N34" s="1042"/>
      <c r="O34" s="1042"/>
      <c r="P34" s="1042"/>
      <c r="Q34" s="1042"/>
      <c r="R34" s="1042"/>
      <c r="S34" s="1042"/>
      <c r="T34" s="1042"/>
      <c r="U34" s="1042"/>
      <c r="V34" s="1042"/>
      <c r="W34" s="1042"/>
      <c r="X34" s="1042"/>
      <c r="Y34" s="1043"/>
      <c r="Z34" s="1047" t="s">
        <v>517</v>
      </c>
      <c r="AA34" s="1048"/>
      <c r="AB34" s="1048"/>
      <c r="AC34" s="1048"/>
      <c r="AD34" s="1048"/>
      <c r="AE34" s="1049"/>
      <c r="AF34" s="514" t="str">
        <f>"第58表　課税標準額段階別"&amp; LEFT(表00!AA1,6) &amp; "分所得割額等に関する調
　　　　　　　　　　　　　　　　　　　【合 計】（つづき）
第12表関係　(1)総所得金額等に関する調"</f>
        <v>第58表　課税標準額段階別平成29年度分所得割額等に関する調
　　　　　　　　　　　　　　　　　　　【合 計】（つづき）
第12表関係　(1)総所得金額等に関する調</v>
      </c>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1053" t="s">
        <v>608</v>
      </c>
      <c r="CZ34" s="1053"/>
      <c r="DA34" s="1053"/>
      <c r="DB34" s="1053"/>
      <c r="DC34" s="1053"/>
      <c r="DD34" s="1053"/>
      <c r="DE34" s="1053"/>
      <c r="DF34" s="1053"/>
      <c r="DG34" s="1053"/>
      <c r="DH34" s="1053"/>
      <c r="DI34" s="1053"/>
      <c r="DJ34" s="1053"/>
      <c r="DK34" s="290" t="str">
        <f>IF(DK1="","",DK1)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5" ht="12.75" customHeight="1" thickBot="1">
      <c r="A35" s="1039"/>
      <c r="B35" s="1039"/>
      <c r="C35" s="1039"/>
      <c r="D35" s="1039"/>
      <c r="E35" s="1039"/>
      <c r="F35" s="1039"/>
      <c r="G35" s="1040"/>
      <c r="H35" s="1044"/>
      <c r="I35" s="1045"/>
      <c r="J35" s="1045"/>
      <c r="K35" s="1045"/>
      <c r="L35" s="1045"/>
      <c r="M35" s="1045"/>
      <c r="N35" s="1045"/>
      <c r="O35" s="1045"/>
      <c r="P35" s="1045"/>
      <c r="Q35" s="1045"/>
      <c r="R35" s="1045"/>
      <c r="S35" s="1045"/>
      <c r="T35" s="1045"/>
      <c r="U35" s="1045"/>
      <c r="V35" s="1045"/>
      <c r="W35" s="1045"/>
      <c r="X35" s="1045"/>
      <c r="Y35" s="1046"/>
      <c r="Z35" s="1050"/>
      <c r="AA35" s="1051"/>
      <c r="AB35" s="1051"/>
      <c r="AC35" s="1051"/>
      <c r="AD35" s="1051"/>
      <c r="AE35" s="1052"/>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1054"/>
      <c r="CZ35" s="1054"/>
      <c r="DA35" s="1054"/>
      <c r="DB35" s="1054"/>
      <c r="DC35" s="1054"/>
      <c r="DD35" s="1054"/>
      <c r="DE35" s="1054"/>
      <c r="DF35" s="1054"/>
      <c r="DG35" s="1054"/>
      <c r="DH35" s="1054"/>
      <c r="DI35" s="1054"/>
      <c r="DJ35" s="1054"/>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5" ht="25.5" customHeight="1" thickBot="1">
      <c r="A36" s="1035"/>
      <c r="B36" s="1035"/>
      <c r="C36" s="1035"/>
      <c r="D36" s="1035"/>
      <c r="E36" s="1035"/>
      <c r="F36" s="1035"/>
      <c r="G36" s="1036"/>
      <c r="H36" s="1033">
        <f>IF(H3="","",H3)</f>
        <v>4</v>
      </c>
      <c r="I36" s="1037"/>
      <c r="J36" s="1038"/>
      <c r="K36" s="1033">
        <f>IF(K3="","",K3)</f>
        <v>2</v>
      </c>
      <c r="L36" s="1037"/>
      <c r="M36" s="1038"/>
      <c r="N36" s="1033">
        <f>IF(N3="","",N3)</f>
        <v>2</v>
      </c>
      <c r="O36" s="1037"/>
      <c r="P36" s="1038"/>
      <c r="Q36" s="1033">
        <f>IF(Q3="","",Q3)</f>
        <v>0</v>
      </c>
      <c r="R36" s="1037"/>
      <c r="S36" s="1038"/>
      <c r="T36" s="1033">
        <f>IF(T3="","",T3)</f>
        <v>2</v>
      </c>
      <c r="U36" s="1037"/>
      <c r="V36" s="1038"/>
      <c r="W36" s="1033">
        <f>IF(W3="","",W3)</f>
        <v>9</v>
      </c>
      <c r="X36" s="1037"/>
      <c r="Y36" s="1038"/>
      <c r="Z36" s="1032">
        <v>5</v>
      </c>
      <c r="AA36" s="276"/>
      <c r="AB36" s="277"/>
      <c r="AC36" s="1033">
        <v>8</v>
      </c>
      <c r="AD36" s="279"/>
      <c r="AE36" s="280"/>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1034" t="s">
        <v>515</v>
      </c>
      <c r="CZ36" s="1034"/>
      <c r="DA36" s="1034"/>
      <c r="DB36" s="1034"/>
      <c r="DC36" s="1034"/>
      <c r="DD36" s="1034"/>
      <c r="DE36" s="1034"/>
      <c r="DF36" s="1034"/>
      <c r="DG36" s="1034"/>
      <c r="DH36" s="1034"/>
      <c r="DI36" s="1034"/>
      <c r="DJ36" s="1034"/>
      <c r="DK36" s="289" t="str">
        <f>IF(DK3="","",DK3)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5" ht="13.5" customHeight="1">
      <c r="M37" s="16"/>
      <c r="R37" s="16"/>
    </row>
    <row r="38" spans="1:135" ht="13.5" customHeight="1">
      <c r="M38" s="16"/>
      <c r="R38" s="16"/>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DA38" s="16"/>
      <c r="DF38" s="16"/>
    </row>
    <row r="39" spans="1:135" ht="13.5" customHeight="1">
      <c r="AK39" s="271" t="s">
        <v>169</v>
      </c>
      <c r="AL39" s="271"/>
      <c r="AM39" s="271"/>
      <c r="AN39" s="271"/>
      <c r="AO39" s="271"/>
      <c r="AP39" s="271"/>
      <c r="AQ39" s="271"/>
      <c r="AR39" s="271"/>
      <c r="AS39" s="271" t="s">
        <v>170</v>
      </c>
      <c r="AT39" s="271"/>
      <c r="AU39" s="271"/>
      <c r="AV39" s="271"/>
      <c r="AW39" s="271"/>
      <c r="AX39" s="271"/>
      <c r="AY39" s="271"/>
      <c r="AZ39" s="271"/>
      <c r="BA39" s="271" t="s">
        <v>176</v>
      </c>
      <c r="BB39" s="271"/>
      <c r="BC39" s="271"/>
      <c r="BD39" s="271"/>
      <c r="BE39" s="271"/>
      <c r="BF39" s="271"/>
      <c r="BG39" s="271"/>
      <c r="BH39" s="271"/>
      <c r="BI39" s="271" t="s">
        <v>177</v>
      </c>
      <c r="BJ39" s="271"/>
      <c r="BK39" s="271"/>
      <c r="BL39" s="271"/>
      <c r="BM39" s="271"/>
      <c r="BN39" s="271"/>
      <c r="BO39" s="271"/>
      <c r="BP39" s="271"/>
      <c r="BQ39" s="271"/>
      <c r="BR39" s="271"/>
      <c r="DA39" s="16"/>
      <c r="DF39" s="16"/>
    </row>
    <row r="40" spans="1:135" ht="15" customHeight="1">
      <c r="A40" s="522" t="s">
        <v>814</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171</v>
      </c>
      <c r="AC40" s="201"/>
      <c r="AD40" s="201"/>
      <c r="AE40" s="201"/>
      <c r="AF40" s="201"/>
      <c r="AG40" s="201"/>
      <c r="AH40" s="201"/>
      <c r="AI40" s="201"/>
      <c r="AJ40" s="202"/>
      <c r="AK40" s="245" t="s">
        <v>714</v>
      </c>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1"/>
      <c r="DA40" s="16"/>
      <c r="DF40" s="16"/>
    </row>
    <row r="41" spans="1:135" ht="10.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92" t="s">
        <v>715</v>
      </c>
      <c r="AL41" s="293"/>
      <c r="AM41" s="293"/>
      <c r="AN41" s="293"/>
      <c r="AO41" s="293"/>
      <c r="AP41" s="293"/>
      <c r="AQ41" s="293"/>
      <c r="AR41" s="294"/>
      <c r="AS41" s="292" t="s">
        <v>716</v>
      </c>
      <c r="AT41" s="293"/>
      <c r="AU41" s="293"/>
      <c r="AV41" s="293"/>
      <c r="AW41" s="293"/>
      <c r="AX41" s="293"/>
      <c r="AY41" s="293"/>
      <c r="AZ41" s="294"/>
      <c r="BA41" s="259" t="s">
        <v>863</v>
      </c>
      <c r="BB41" s="260"/>
      <c r="BC41" s="260"/>
      <c r="BD41" s="260"/>
      <c r="BE41" s="260"/>
      <c r="BF41" s="260"/>
      <c r="BG41" s="260"/>
      <c r="BH41" s="261"/>
      <c r="BI41" s="200" t="s">
        <v>712</v>
      </c>
      <c r="BJ41" s="201"/>
      <c r="BK41" s="201"/>
      <c r="BL41" s="201"/>
      <c r="BM41" s="201"/>
      <c r="BN41" s="201"/>
      <c r="BO41" s="201"/>
      <c r="BP41" s="201"/>
      <c r="BQ41" s="201"/>
      <c r="BR41" s="202"/>
      <c r="DA41" s="16"/>
      <c r="DF41" s="16"/>
    </row>
    <row r="42" spans="1:135"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866"/>
      <c r="AL42" s="867"/>
      <c r="AM42" s="867"/>
      <c r="AN42" s="867"/>
      <c r="AO42" s="867"/>
      <c r="AP42" s="867"/>
      <c r="AQ42" s="867"/>
      <c r="AR42" s="868"/>
      <c r="AS42" s="866"/>
      <c r="AT42" s="867"/>
      <c r="AU42" s="867"/>
      <c r="AV42" s="867"/>
      <c r="AW42" s="867"/>
      <c r="AX42" s="867"/>
      <c r="AY42" s="867"/>
      <c r="AZ42" s="868"/>
      <c r="BA42" s="262"/>
      <c r="BB42" s="263"/>
      <c r="BC42" s="263"/>
      <c r="BD42" s="263"/>
      <c r="BE42" s="263"/>
      <c r="BF42" s="263"/>
      <c r="BG42" s="263"/>
      <c r="BH42" s="264"/>
      <c r="BI42" s="219"/>
      <c r="BJ42" s="220"/>
      <c r="BK42" s="220"/>
      <c r="BL42" s="220"/>
      <c r="BM42" s="220"/>
      <c r="BN42" s="220"/>
      <c r="BO42" s="220"/>
      <c r="BP42" s="220"/>
      <c r="BQ42" s="220"/>
      <c r="BR42" s="221"/>
      <c r="DA42" s="16"/>
      <c r="DF42" s="16"/>
    </row>
    <row r="43" spans="1:135"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866"/>
      <c r="AL43" s="867"/>
      <c r="AM43" s="867"/>
      <c r="AN43" s="867"/>
      <c r="AO43" s="867"/>
      <c r="AP43" s="867"/>
      <c r="AQ43" s="867"/>
      <c r="AR43" s="868"/>
      <c r="AS43" s="866"/>
      <c r="AT43" s="867"/>
      <c r="AU43" s="867"/>
      <c r="AV43" s="867"/>
      <c r="AW43" s="867"/>
      <c r="AX43" s="867"/>
      <c r="AY43" s="867"/>
      <c r="AZ43" s="868"/>
      <c r="BA43" s="262"/>
      <c r="BB43" s="263"/>
      <c r="BC43" s="263"/>
      <c r="BD43" s="263"/>
      <c r="BE43" s="263"/>
      <c r="BF43" s="263"/>
      <c r="BG43" s="263"/>
      <c r="BH43" s="264"/>
      <c r="BI43" s="219"/>
      <c r="BJ43" s="220"/>
      <c r="BK43" s="220"/>
      <c r="BL43" s="220"/>
      <c r="BM43" s="220"/>
      <c r="BN43" s="220"/>
      <c r="BO43" s="220"/>
      <c r="BP43" s="220"/>
      <c r="BQ43" s="220"/>
      <c r="BR43" s="221"/>
      <c r="DA43" s="16"/>
      <c r="DF43" s="16"/>
    </row>
    <row r="44" spans="1:135"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866"/>
      <c r="AL44" s="867"/>
      <c r="AM44" s="867"/>
      <c r="AN44" s="867"/>
      <c r="AO44" s="867"/>
      <c r="AP44" s="867"/>
      <c r="AQ44" s="867"/>
      <c r="AR44" s="868"/>
      <c r="AS44" s="866"/>
      <c r="AT44" s="867"/>
      <c r="AU44" s="867"/>
      <c r="AV44" s="867"/>
      <c r="AW44" s="867"/>
      <c r="AX44" s="867"/>
      <c r="AY44" s="867"/>
      <c r="AZ44" s="868"/>
      <c r="BA44" s="262"/>
      <c r="BB44" s="263"/>
      <c r="BC44" s="263"/>
      <c r="BD44" s="263"/>
      <c r="BE44" s="263"/>
      <c r="BF44" s="263"/>
      <c r="BG44" s="263"/>
      <c r="BH44" s="264"/>
      <c r="BI44" s="219"/>
      <c r="BJ44" s="220"/>
      <c r="BK44" s="220"/>
      <c r="BL44" s="220"/>
      <c r="BM44" s="220"/>
      <c r="BN44" s="220"/>
      <c r="BO44" s="220"/>
      <c r="BP44" s="220"/>
      <c r="BQ44" s="220"/>
      <c r="BR44" s="221"/>
      <c r="DA44" s="16"/>
      <c r="DF44" s="16"/>
    </row>
    <row r="45" spans="1:135"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413"/>
      <c r="AC45" s="414"/>
      <c r="AD45" s="414"/>
      <c r="AE45" s="414"/>
      <c r="AF45" s="414"/>
      <c r="AG45" s="414"/>
      <c r="AH45" s="414"/>
      <c r="AI45" s="414"/>
      <c r="AJ45" s="415"/>
      <c r="AK45" s="535" t="s">
        <v>442</v>
      </c>
      <c r="AL45" s="536"/>
      <c r="AM45" s="536"/>
      <c r="AN45" s="536"/>
      <c r="AO45" s="536"/>
      <c r="AP45" s="536"/>
      <c r="AQ45" s="536"/>
      <c r="AR45" s="536"/>
      <c r="AS45" s="535" t="s">
        <v>442</v>
      </c>
      <c r="AT45" s="536"/>
      <c r="AU45" s="536"/>
      <c r="AV45" s="536"/>
      <c r="AW45" s="536"/>
      <c r="AX45" s="536"/>
      <c r="AY45" s="536"/>
      <c r="AZ45" s="536"/>
      <c r="BA45" s="535" t="s">
        <v>442</v>
      </c>
      <c r="BB45" s="536"/>
      <c r="BC45" s="536"/>
      <c r="BD45" s="536"/>
      <c r="BE45" s="536"/>
      <c r="BF45" s="536"/>
      <c r="BG45" s="536"/>
      <c r="BH45" s="536"/>
      <c r="BI45" s="535" t="s">
        <v>442</v>
      </c>
      <c r="BJ45" s="536"/>
      <c r="BK45" s="536"/>
      <c r="BL45" s="536"/>
      <c r="BM45" s="536"/>
      <c r="BN45" s="536"/>
      <c r="BO45" s="536"/>
      <c r="BP45" s="536"/>
      <c r="BQ45" s="536"/>
      <c r="BR45" s="537"/>
      <c r="DA45" s="16"/>
      <c r="DF45" s="16"/>
    </row>
    <row r="46" spans="1:135" ht="21.75" customHeight="1">
      <c r="A46" s="433" t="s">
        <v>1</v>
      </c>
      <c r="B46" s="547"/>
      <c r="C46" s="547"/>
      <c r="D46" s="547"/>
      <c r="E46" s="547"/>
      <c r="F46" s="556"/>
      <c r="G46" s="246" t="s">
        <v>2</v>
      </c>
      <c r="H46" s="246"/>
      <c r="I46" s="246"/>
      <c r="J46" s="246"/>
      <c r="K46" s="246"/>
      <c r="L46" s="246"/>
      <c r="M46" s="246"/>
      <c r="N46" s="246"/>
      <c r="O46" s="246"/>
      <c r="P46" s="246"/>
      <c r="Q46" s="246"/>
      <c r="R46" s="246"/>
      <c r="S46" s="246"/>
      <c r="T46" s="246"/>
      <c r="U46" s="246"/>
      <c r="V46" s="246"/>
      <c r="W46" s="246"/>
      <c r="X46" s="246"/>
      <c r="Y46" s="246"/>
      <c r="Z46" s="246"/>
      <c r="AA46" s="246"/>
      <c r="AB46" s="1031">
        <v>0</v>
      </c>
      <c r="AC46" s="1024"/>
      <c r="AD46" s="1025"/>
      <c r="AE46" s="1023">
        <v>1</v>
      </c>
      <c r="AF46" s="1024"/>
      <c r="AG46" s="1025"/>
      <c r="AH46" s="1023">
        <v>1</v>
      </c>
      <c r="AI46" s="1024"/>
      <c r="AJ46" s="1026"/>
      <c r="AK46" s="487">
        <f>表56!AK47</f>
        <v>1219940</v>
      </c>
      <c r="AL46" s="801"/>
      <c r="AM46" s="801"/>
      <c r="AN46" s="801"/>
      <c r="AO46" s="801"/>
      <c r="AP46" s="801"/>
      <c r="AQ46" s="801"/>
      <c r="AR46" s="875"/>
      <c r="AS46" s="487">
        <f>表56!AS47</f>
        <v>250308</v>
      </c>
      <c r="AT46" s="801"/>
      <c r="AU46" s="801"/>
      <c r="AV46" s="801"/>
      <c r="AW46" s="801"/>
      <c r="AX46" s="801"/>
      <c r="AY46" s="801"/>
      <c r="AZ46" s="875"/>
      <c r="BA46" s="487">
        <f>表56!BA47</f>
        <v>93299</v>
      </c>
      <c r="BB46" s="801"/>
      <c r="BC46" s="801"/>
      <c r="BD46" s="801"/>
      <c r="BE46" s="801"/>
      <c r="BF46" s="801"/>
      <c r="BG46" s="801"/>
      <c r="BH46" s="875"/>
      <c r="BI46" s="487">
        <f t="shared" ref="BI46:BI54" si="1">SUM(AK46:BH46)</f>
        <v>1563547</v>
      </c>
      <c r="BJ46" s="801"/>
      <c r="BK46" s="801"/>
      <c r="BL46" s="801"/>
      <c r="BM46" s="801"/>
      <c r="BN46" s="801"/>
      <c r="BO46" s="801"/>
      <c r="BP46" s="801"/>
      <c r="BQ46" s="801"/>
      <c r="BR46" s="802"/>
      <c r="DA46" s="16"/>
      <c r="DF46" s="16"/>
    </row>
    <row r="47" spans="1:135" ht="15" customHeight="1">
      <c r="A47" s="550"/>
      <c r="B47" s="549"/>
      <c r="C47" s="549"/>
      <c r="D47" s="549"/>
      <c r="E47" s="549"/>
      <c r="F47" s="558"/>
      <c r="G47" s="246" t="s">
        <v>3</v>
      </c>
      <c r="H47" s="246"/>
      <c r="I47" s="246"/>
      <c r="J47" s="246"/>
      <c r="K47" s="246"/>
      <c r="L47" s="246"/>
      <c r="M47" s="246"/>
      <c r="N47" s="246"/>
      <c r="O47" s="246"/>
      <c r="P47" s="246"/>
      <c r="Q47" s="246"/>
      <c r="R47" s="246"/>
      <c r="S47" s="246"/>
      <c r="T47" s="246"/>
      <c r="U47" s="246"/>
      <c r="V47" s="246"/>
      <c r="W47" s="246"/>
      <c r="X47" s="246"/>
      <c r="Y47" s="246"/>
      <c r="Z47" s="246"/>
      <c r="AA47" s="246"/>
      <c r="AB47" s="1017">
        <v>0</v>
      </c>
      <c r="AC47" s="1018"/>
      <c r="AD47" s="1019"/>
      <c r="AE47" s="1029">
        <v>2</v>
      </c>
      <c r="AF47" s="1018"/>
      <c r="AG47" s="1019"/>
      <c r="AH47" s="1029">
        <v>1</v>
      </c>
      <c r="AI47" s="1018"/>
      <c r="AJ47" s="1030"/>
      <c r="AK47" s="481">
        <f>表56!AK48</f>
        <v>545978</v>
      </c>
      <c r="AL47" s="543"/>
      <c r="AM47" s="543"/>
      <c r="AN47" s="543"/>
      <c r="AO47" s="543"/>
      <c r="AP47" s="543"/>
      <c r="AQ47" s="543"/>
      <c r="AR47" s="544"/>
      <c r="AS47" s="481">
        <f>表56!AS48</f>
        <v>137451</v>
      </c>
      <c r="AT47" s="543"/>
      <c r="AU47" s="543"/>
      <c r="AV47" s="543"/>
      <c r="AW47" s="543"/>
      <c r="AX47" s="543"/>
      <c r="AY47" s="543"/>
      <c r="AZ47" s="544"/>
      <c r="BA47" s="481">
        <f>表56!BA48</f>
        <v>0</v>
      </c>
      <c r="BB47" s="543"/>
      <c r="BC47" s="543"/>
      <c r="BD47" s="543"/>
      <c r="BE47" s="543"/>
      <c r="BF47" s="543"/>
      <c r="BG47" s="543"/>
      <c r="BH47" s="544"/>
      <c r="BI47" s="481">
        <f t="shared" si="1"/>
        <v>683429</v>
      </c>
      <c r="BJ47" s="543"/>
      <c r="BK47" s="543"/>
      <c r="BL47" s="543"/>
      <c r="BM47" s="543"/>
      <c r="BN47" s="543"/>
      <c r="BO47" s="543"/>
      <c r="BP47" s="543"/>
      <c r="BQ47" s="543"/>
      <c r="BR47" s="865"/>
      <c r="DA47" s="16"/>
      <c r="DF47" s="16"/>
    </row>
    <row r="48" spans="1:135" ht="15" customHeight="1">
      <c r="A48" s="550"/>
      <c r="B48" s="549"/>
      <c r="C48" s="549"/>
      <c r="D48" s="549"/>
      <c r="E48" s="549"/>
      <c r="F48" s="558"/>
      <c r="G48" s="246" t="s">
        <v>4</v>
      </c>
      <c r="H48" s="246"/>
      <c r="I48" s="246"/>
      <c r="J48" s="246"/>
      <c r="K48" s="246"/>
      <c r="L48" s="246"/>
      <c r="M48" s="246"/>
      <c r="N48" s="246"/>
      <c r="O48" s="246"/>
      <c r="P48" s="246"/>
      <c r="Q48" s="246"/>
      <c r="R48" s="246"/>
      <c r="S48" s="246"/>
      <c r="T48" s="246"/>
      <c r="U48" s="246"/>
      <c r="V48" s="246"/>
      <c r="W48" s="246"/>
      <c r="X48" s="246"/>
      <c r="Y48" s="246"/>
      <c r="Z48" s="246"/>
      <c r="AA48" s="246"/>
      <c r="AB48" s="1017">
        <v>0</v>
      </c>
      <c r="AC48" s="1018"/>
      <c r="AD48" s="1019"/>
      <c r="AE48" s="1029">
        <v>3</v>
      </c>
      <c r="AF48" s="1018"/>
      <c r="AG48" s="1019"/>
      <c r="AH48" s="1029">
        <v>1</v>
      </c>
      <c r="AI48" s="1018"/>
      <c r="AJ48" s="1030"/>
      <c r="AK48" s="481">
        <f>表56!AK49</f>
        <v>321991</v>
      </c>
      <c r="AL48" s="543"/>
      <c r="AM48" s="543"/>
      <c r="AN48" s="543"/>
      <c r="AO48" s="543"/>
      <c r="AP48" s="543"/>
      <c r="AQ48" s="543"/>
      <c r="AR48" s="544"/>
      <c r="AS48" s="481">
        <f>表56!AS49</f>
        <v>96933</v>
      </c>
      <c r="AT48" s="543"/>
      <c r="AU48" s="543"/>
      <c r="AV48" s="543"/>
      <c r="AW48" s="543"/>
      <c r="AX48" s="543"/>
      <c r="AY48" s="543"/>
      <c r="AZ48" s="544"/>
      <c r="BA48" s="481">
        <f>表56!BA49</f>
        <v>0</v>
      </c>
      <c r="BB48" s="543"/>
      <c r="BC48" s="543"/>
      <c r="BD48" s="543"/>
      <c r="BE48" s="543"/>
      <c r="BF48" s="543"/>
      <c r="BG48" s="543"/>
      <c r="BH48" s="544"/>
      <c r="BI48" s="481">
        <f t="shared" si="1"/>
        <v>418924</v>
      </c>
      <c r="BJ48" s="543"/>
      <c r="BK48" s="543"/>
      <c r="BL48" s="543"/>
      <c r="BM48" s="543"/>
      <c r="BN48" s="543"/>
      <c r="BO48" s="543"/>
      <c r="BP48" s="543"/>
      <c r="BQ48" s="543"/>
      <c r="BR48" s="865"/>
      <c r="DA48" s="16"/>
      <c r="DF48" s="16"/>
    </row>
    <row r="49" spans="1:110" ht="15" customHeight="1">
      <c r="A49" s="550"/>
      <c r="B49" s="549"/>
      <c r="C49" s="549"/>
      <c r="D49" s="549"/>
      <c r="E49" s="549"/>
      <c r="F49" s="558"/>
      <c r="G49" s="246" t="s">
        <v>5</v>
      </c>
      <c r="H49" s="246"/>
      <c r="I49" s="246"/>
      <c r="J49" s="246"/>
      <c r="K49" s="246"/>
      <c r="L49" s="246"/>
      <c r="M49" s="246"/>
      <c r="N49" s="246"/>
      <c r="O49" s="246"/>
      <c r="P49" s="246"/>
      <c r="Q49" s="246"/>
      <c r="R49" s="246"/>
      <c r="S49" s="246"/>
      <c r="T49" s="246"/>
      <c r="U49" s="246"/>
      <c r="V49" s="246"/>
      <c r="W49" s="246"/>
      <c r="X49" s="246"/>
      <c r="Y49" s="246"/>
      <c r="Z49" s="246"/>
      <c r="AA49" s="246"/>
      <c r="AB49" s="1017">
        <v>0</v>
      </c>
      <c r="AC49" s="1018"/>
      <c r="AD49" s="1019"/>
      <c r="AE49" s="1029">
        <v>4</v>
      </c>
      <c r="AF49" s="1018"/>
      <c r="AG49" s="1019"/>
      <c r="AH49" s="1029">
        <v>1</v>
      </c>
      <c r="AI49" s="1018"/>
      <c r="AJ49" s="1030"/>
      <c r="AK49" s="481">
        <f>表56!AK50</f>
        <v>204787</v>
      </c>
      <c r="AL49" s="543"/>
      <c r="AM49" s="543"/>
      <c r="AN49" s="543"/>
      <c r="AO49" s="543"/>
      <c r="AP49" s="543"/>
      <c r="AQ49" s="543"/>
      <c r="AR49" s="544"/>
      <c r="AS49" s="481">
        <f>表56!AS50</f>
        <v>42843</v>
      </c>
      <c r="AT49" s="543"/>
      <c r="AU49" s="543"/>
      <c r="AV49" s="543"/>
      <c r="AW49" s="543"/>
      <c r="AX49" s="543"/>
      <c r="AY49" s="543"/>
      <c r="AZ49" s="544"/>
      <c r="BA49" s="481">
        <f>表56!BA50</f>
        <v>1533</v>
      </c>
      <c r="BB49" s="543"/>
      <c r="BC49" s="543"/>
      <c r="BD49" s="543"/>
      <c r="BE49" s="543"/>
      <c r="BF49" s="543"/>
      <c r="BG49" s="543"/>
      <c r="BH49" s="544"/>
      <c r="BI49" s="481">
        <f t="shared" si="1"/>
        <v>249163</v>
      </c>
      <c r="BJ49" s="543"/>
      <c r="BK49" s="543"/>
      <c r="BL49" s="543"/>
      <c r="BM49" s="543"/>
      <c r="BN49" s="543"/>
      <c r="BO49" s="543"/>
      <c r="BP49" s="543"/>
      <c r="BQ49" s="543"/>
      <c r="BR49" s="865"/>
      <c r="DA49" s="16"/>
      <c r="DF49" s="16"/>
    </row>
    <row r="50" spans="1:110" ht="15" customHeight="1">
      <c r="A50" s="550"/>
      <c r="B50" s="549"/>
      <c r="C50" s="549"/>
      <c r="D50" s="549"/>
      <c r="E50" s="549"/>
      <c r="F50" s="558"/>
      <c r="G50" s="246" t="s">
        <v>6</v>
      </c>
      <c r="H50" s="246"/>
      <c r="I50" s="246"/>
      <c r="J50" s="246"/>
      <c r="K50" s="246"/>
      <c r="L50" s="246"/>
      <c r="M50" s="246"/>
      <c r="N50" s="246"/>
      <c r="O50" s="246"/>
      <c r="P50" s="246"/>
      <c r="Q50" s="246"/>
      <c r="R50" s="246"/>
      <c r="S50" s="246"/>
      <c r="T50" s="246"/>
      <c r="U50" s="246"/>
      <c r="V50" s="246"/>
      <c r="W50" s="246"/>
      <c r="X50" s="246"/>
      <c r="Y50" s="246"/>
      <c r="Z50" s="246"/>
      <c r="AA50" s="246"/>
      <c r="AB50" s="1017">
        <v>0</v>
      </c>
      <c r="AC50" s="1018"/>
      <c r="AD50" s="1019"/>
      <c r="AE50" s="1029">
        <v>5</v>
      </c>
      <c r="AF50" s="1018"/>
      <c r="AG50" s="1019"/>
      <c r="AH50" s="1029">
        <v>1</v>
      </c>
      <c r="AI50" s="1018"/>
      <c r="AJ50" s="1030"/>
      <c r="AK50" s="481">
        <f>表56!AK51</f>
        <v>137207</v>
      </c>
      <c r="AL50" s="543"/>
      <c r="AM50" s="543"/>
      <c r="AN50" s="543"/>
      <c r="AO50" s="543"/>
      <c r="AP50" s="543"/>
      <c r="AQ50" s="543"/>
      <c r="AR50" s="544"/>
      <c r="AS50" s="481">
        <f>表56!AS51</f>
        <v>17144</v>
      </c>
      <c r="AT50" s="543"/>
      <c r="AU50" s="543"/>
      <c r="AV50" s="543"/>
      <c r="AW50" s="543"/>
      <c r="AX50" s="543"/>
      <c r="AY50" s="543"/>
      <c r="AZ50" s="544"/>
      <c r="BA50" s="481">
        <f>表56!BA51</f>
        <v>0</v>
      </c>
      <c r="BB50" s="543"/>
      <c r="BC50" s="543"/>
      <c r="BD50" s="543"/>
      <c r="BE50" s="543"/>
      <c r="BF50" s="543"/>
      <c r="BG50" s="543"/>
      <c r="BH50" s="544"/>
      <c r="BI50" s="481">
        <f t="shared" si="1"/>
        <v>154351</v>
      </c>
      <c r="BJ50" s="543"/>
      <c r="BK50" s="543"/>
      <c r="BL50" s="543"/>
      <c r="BM50" s="543"/>
      <c r="BN50" s="543"/>
      <c r="BO50" s="543"/>
      <c r="BP50" s="543"/>
      <c r="BQ50" s="543"/>
      <c r="BR50" s="865"/>
      <c r="DA50" s="16"/>
      <c r="DF50" s="16"/>
    </row>
    <row r="51" spans="1:110" ht="15" customHeight="1">
      <c r="A51" s="550"/>
      <c r="B51" s="549"/>
      <c r="C51" s="549"/>
      <c r="D51" s="549"/>
      <c r="E51" s="549"/>
      <c r="F51" s="558"/>
      <c r="G51" s="246" t="s">
        <v>7</v>
      </c>
      <c r="H51" s="246"/>
      <c r="I51" s="246"/>
      <c r="J51" s="246"/>
      <c r="K51" s="246"/>
      <c r="L51" s="246"/>
      <c r="M51" s="246"/>
      <c r="N51" s="246"/>
      <c r="O51" s="246"/>
      <c r="P51" s="246"/>
      <c r="Q51" s="246"/>
      <c r="R51" s="246"/>
      <c r="S51" s="246"/>
      <c r="T51" s="246"/>
      <c r="U51" s="246"/>
      <c r="V51" s="246"/>
      <c r="W51" s="246"/>
      <c r="X51" s="246"/>
      <c r="Y51" s="246"/>
      <c r="Z51" s="246"/>
      <c r="AA51" s="246"/>
      <c r="AB51" s="1017">
        <v>0</v>
      </c>
      <c r="AC51" s="1018"/>
      <c r="AD51" s="1019"/>
      <c r="AE51" s="1029">
        <v>6</v>
      </c>
      <c r="AF51" s="1018"/>
      <c r="AG51" s="1019"/>
      <c r="AH51" s="1029">
        <v>1</v>
      </c>
      <c r="AI51" s="1018"/>
      <c r="AJ51" s="1030"/>
      <c r="AK51" s="481">
        <f>表56!AK52</f>
        <v>300283</v>
      </c>
      <c r="AL51" s="543"/>
      <c r="AM51" s="543"/>
      <c r="AN51" s="543"/>
      <c r="AO51" s="543"/>
      <c r="AP51" s="543"/>
      <c r="AQ51" s="543"/>
      <c r="AR51" s="544"/>
      <c r="AS51" s="481">
        <f>表56!AS52</f>
        <v>140895</v>
      </c>
      <c r="AT51" s="543"/>
      <c r="AU51" s="543"/>
      <c r="AV51" s="543"/>
      <c r="AW51" s="543"/>
      <c r="AX51" s="543"/>
      <c r="AY51" s="543"/>
      <c r="AZ51" s="544"/>
      <c r="BA51" s="481">
        <f>表56!BA52</f>
        <v>0</v>
      </c>
      <c r="BB51" s="543"/>
      <c r="BC51" s="543"/>
      <c r="BD51" s="543"/>
      <c r="BE51" s="543"/>
      <c r="BF51" s="543"/>
      <c r="BG51" s="543"/>
      <c r="BH51" s="544"/>
      <c r="BI51" s="481">
        <f t="shared" si="1"/>
        <v>441178</v>
      </c>
      <c r="BJ51" s="543"/>
      <c r="BK51" s="543"/>
      <c r="BL51" s="543"/>
      <c r="BM51" s="543"/>
      <c r="BN51" s="543"/>
      <c r="BO51" s="543"/>
      <c r="BP51" s="543"/>
      <c r="BQ51" s="543"/>
      <c r="BR51" s="865"/>
      <c r="DA51" s="16"/>
      <c r="DF51" s="16"/>
    </row>
    <row r="52" spans="1:110" ht="15" customHeight="1">
      <c r="A52" s="550"/>
      <c r="B52" s="549"/>
      <c r="C52" s="549"/>
      <c r="D52" s="549"/>
      <c r="E52" s="549"/>
      <c r="F52" s="558"/>
      <c r="G52" s="246" t="s">
        <v>8</v>
      </c>
      <c r="H52" s="246"/>
      <c r="I52" s="246"/>
      <c r="J52" s="246"/>
      <c r="K52" s="246"/>
      <c r="L52" s="246"/>
      <c r="M52" s="246"/>
      <c r="N52" s="246"/>
      <c r="O52" s="246"/>
      <c r="P52" s="246"/>
      <c r="Q52" s="246"/>
      <c r="R52" s="246"/>
      <c r="S52" s="246"/>
      <c r="T52" s="246"/>
      <c r="U52" s="246"/>
      <c r="V52" s="246"/>
      <c r="W52" s="246"/>
      <c r="X52" s="246"/>
      <c r="Y52" s="246"/>
      <c r="Z52" s="246"/>
      <c r="AA52" s="246"/>
      <c r="AB52" s="1017">
        <v>0</v>
      </c>
      <c r="AC52" s="1018"/>
      <c r="AD52" s="1019"/>
      <c r="AE52" s="1029">
        <v>7</v>
      </c>
      <c r="AF52" s="1018"/>
      <c r="AG52" s="1019"/>
      <c r="AH52" s="1029">
        <v>1</v>
      </c>
      <c r="AI52" s="1018"/>
      <c r="AJ52" s="1030"/>
      <c r="AK52" s="481">
        <f>表56!AK53</f>
        <v>37958</v>
      </c>
      <c r="AL52" s="543"/>
      <c r="AM52" s="543"/>
      <c r="AN52" s="543"/>
      <c r="AO52" s="543"/>
      <c r="AP52" s="543"/>
      <c r="AQ52" s="543"/>
      <c r="AR52" s="544"/>
      <c r="AS52" s="481">
        <f>表56!AS53</f>
        <v>71645</v>
      </c>
      <c r="AT52" s="543"/>
      <c r="AU52" s="543"/>
      <c r="AV52" s="543"/>
      <c r="AW52" s="543"/>
      <c r="AX52" s="543"/>
      <c r="AY52" s="543"/>
      <c r="AZ52" s="544"/>
      <c r="BA52" s="481">
        <f>表56!BA53</f>
        <v>56117</v>
      </c>
      <c r="BB52" s="543"/>
      <c r="BC52" s="543"/>
      <c r="BD52" s="543"/>
      <c r="BE52" s="543"/>
      <c r="BF52" s="543"/>
      <c r="BG52" s="543"/>
      <c r="BH52" s="544"/>
      <c r="BI52" s="481">
        <f t="shared" si="1"/>
        <v>165720</v>
      </c>
      <c r="BJ52" s="543"/>
      <c r="BK52" s="543"/>
      <c r="BL52" s="543"/>
      <c r="BM52" s="543"/>
      <c r="BN52" s="543"/>
      <c r="BO52" s="543"/>
      <c r="BP52" s="543"/>
      <c r="BQ52" s="543"/>
      <c r="BR52" s="865"/>
      <c r="DA52" s="16"/>
      <c r="DF52" s="16"/>
    </row>
    <row r="53" spans="1:110" ht="15" customHeight="1">
      <c r="A53" s="550"/>
      <c r="B53" s="549"/>
      <c r="C53" s="549"/>
      <c r="D53" s="549"/>
      <c r="E53" s="549"/>
      <c r="F53" s="558"/>
      <c r="G53" s="246" t="s">
        <v>9</v>
      </c>
      <c r="H53" s="246"/>
      <c r="I53" s="246"/>
      <c r="J53" s="246"/>
      <c r="K53" s="246"/>
      <c r="L53" s="246"/>
      <c r="M53" s="246"/>
      <c r="N53" s="246"/>
      <c r="O53" s="246"/>
      <c r="P53" s="246"/>
      <c r="Q53" s="246"/>
      <c r="R53" s="246"/>
      <c r="S53" s="246"/>
      <c r="T53" s="246"/>
      <c r="U53" s="246"/>
      <c r="V53" s="246"/>
      <c r="W53" s="246"/>
      <c r="X53" s="246"/>
      <c r="Y53" s="246"/>
      <c r="Z53" s="246"/>
      <c r="AA53" s="246"/>
      <c r="AB53" s="1017">
        <v>0</v>
      </c>
      <c r="AC53" s="1018"/>
      <c r="AD53" s="1019"/>
      <c r="AE53" s="1029">
        <v>8</v>
      </c>
      <c r="AF53" s="1018"/>
      <c r="AG53" s="1019"/>
      <c r="AH53" s="1029">
        <v>1</v>
      </c>
      <c r="AI53" s="1018"/>
      <c r="AJ53" s="1030"/>
      <c r="AK53" s="481">
        <f>表56!AK54</f>
        <v>35380</v>
      </c>
      <c r="AL53" s="543"/>
      <c r="AM53" s="543"/>
      <c r="AN53" s="543"/>
      <c r="AO53" s="543"/>
      <c r="AP53" s="543"/>
      <c r="AQ53" s="543"/>
      <c r="AR53" s="544"/>
      <c r="AS53" s="481">
        <f>表56!AS54</f>
        <v>93732</v>
      </c>
      <c r="AT53" s="543"/>
      <c r="AU53" s="543"/>
      <c r="AV53" s="543"/>
      <c r="AW53" s="543"/>
      <c r="AX53" s="543"/>
      <c r="AY53" s="543"/>
      <c r="AZ53" s="544"/>
      <c r="BA53" s="481">
        <f>表56!BA54</f>
        <v>0</v>
      </c>
      <c r="BB53" s="543"/>
      <c r="BC53" s="543"/>
      <c r="BD53" s="543"/>
      <c r="BE53" s="543"/>
      <c r="BF53" s="543"/>
      <c r="BG53" s="543"/>
      <c r="BH53" s="544"/>
      <c r="BI53" s="481">
        <f t="shared" si="1"/>
        <v>129112</v>
      </c>
      <c r="BJ53" s="543"/>
      <c r="BK53" s="543"/>
      <c r="BL53" s="543"/>
      <c r="BM53" s="543"/>
      <c r="BN53" s="543"/>
      <c r="BO53" s="543"/>
      <c r="BP53" s="543"/>
      <c r="BQ53" s="543"/>
      <c r="BR53" s="865"/>
      <c r="DA53" s="16"/>
      <c r="DF53" s="16"/>
    </row>
    <row r="54" spans="1:110" ht="15" customHeight="1">
      <c r="A54" s="550"/>
      <c r="B54" s="549"/>
      <c r="C54" s="549"/>
      <c r="D54" s="549"/>
      <c r="E54" s="549"/>
      <c r="F54" s="558"/>
      <c r="G54" s="246" t="s">
        <v>10</v>
      </c>
      <c r="H54" s="246"/>
      <c r="I54" s="246"/>
      <c r="J54" s="246"/>
      <c r="K54" s="246"/>
      <c r="L54" s="246"/>
      <c r="M54" s="246"/>
      <c r="N54" s="246"/>
      <c r="O54" s="246"/>
      <c r="P54" s="246"/>
      <c r="Q54" s="246"/>
      <c r="R54" s="246"/>
      <c r="S54" s="246"/>
      <c r="T54" s="246"/>
      <c r="U54" s="246"/>
      <c r="V54" s="246"/>
      <c r="W54" s="246"/>
      <c r="X54" s="246"/>
      <c r="Y54" s="246"/>
      <c r="Z54" s="246"/>
      <c r="AA54" s="246"/>
      <c r="AB54" s="1017">
        <v>0</v>
      </c>
      <c r="AC54" s="1018"/>
      <c r="AD54" s="1019"/>
      <c r="AE54" s="1029">
        <v>9</v>
      </c>
      <c r="AF54" s="1018"/>
      <c r="AG54" s="1019"/>
      <c r="AH54" s="1029">
        <v>1</v>
      </c>
      <c r="AI54" s="1018"/>
      <c r="AJ54" s="1030"/>
      <c r="AK54" s="481">
        <f>表56!AK55</f>
        <v>329480</v>
      </c>
      <c r="AL54" s="543"/>
      <c r="AM54" s="543"/>
      <c r="AN54" s="543"/>
      <c r="AO54" s="543"/>
      <c r="AP54" s="543"/>
      <c r="AQ54" s="543"/>
      <c r="AR54" s="544"/>
      <c r="AS54" s="481">
        <f>表56!AS55</f>
        <v>10397</v>
      </c>
      <c r="AT54" s="543"/>
      <c r="AU54" s="543"/>
      <c r="AV54" s="543"/>
      <c r="AW54" s="543"/>
      <c r="AX54" s="543"/>
      <c r="AY54" s="543"/>
      <c r="AZ54" s="544"/>
      <c r="BA54" s="481">
        <f>表56!BA55</f>
        <v>0</v>
      </c>
      <c r="BB54" s="543"/>
      <c r="BC54" s="543"/>
      <c r="BD54" s="543"/>
      <c r="BE54" s="543"/>
      <c r="BF54" s="543"/>
      <c r="BG54" s="543"/>
      <c r="BH54" s="544"/>
      <c r="BI54" s="481">
        <f t="shared" si="1"/>
        <v>339877</v>
      </c>
      <c r="BJ54" s="543"/>
      <c r="BK54" s="543"/>
      <c r="BL54" s="543"/>
      <c r="BM54" s="543"/>
      <c r="BN54" s="543"/>
      <c r="BO54" s="543"/>
      <c r="BP54" s="543"/>
      <c r="BQ54" s="543"/>
      <c r="BR54" s="865"/>
      <c r="DA54" s="16"/>
      <c r="DF54" s="16"/>
    </row>
    <row r="55" spans="1:110" ht="21.75" customHeight="1" thickBot="1">
      <c r="A55" s="550"/>
      <c r="B55" s="549"/>
      <c r="C55" s="549"/>
      <c r="D55" s="549"/>
      <c r="E55" s="549"/>
      <c r="F55" s="558"/>
      <c r="G55" s="246" t="s">
        <v>378</v>
      </c>
      <c r="H55" s="246"/>
      <c r="I55" s="246"/>
      <c r="J55" s="246"/>
      <c r="K55" s="246"/>
      <c r="L55" s="246"/>
      <c r="M55" s="246"/>
      <c r="N55" s="246"/>
      <c r="O55" s="246"/>
      <c r="P55" s="246"/>
      <c r="Q55" s="246"/>
      <c r="R55" s="246"/>
      <c r="S55" s="246"/>
      <c r="T55" s="246"/>
      <c r="U55" s="246"/>
      <c r="V55" s="246"/>
      <c r="W55" s="246"/>
      <c r="X55" s="246"/>
      <c r="Y55" s="246"/>
      <c r="Z55" s="246"/>
      <c r="AA55" s="246"/>
      <c r="AB55" s="1027">
        <v>1</v>
      </c>
      <c r="AC55" s="1021"/>
      <c r="AD55" s="1028"/>
      <c r="AE55" s="1020">
        <v>0</v>
      </c>
      <c r="AF55" s="1021"/>
      <c r="AG55" s="1028"/>
      <c r="AH55" s="1020">
        <v>1</v>
      </c>
      <c r="AI55" s="1021"/>
      <c r="AJ55" s="1022"/>
      <c r="AK55" s="484">
        <f>SUM(AK46:AR54)</f>
        <v>3133004</v>
      </c>
      <c r="AL55" s="654"/>
      <c r="AM55" s="654"/>
      <c r="AN55" s="654"/>
      <c r="AO55" s="654"/>
      <c r="AP55" s="654"/>
      <c r="AQ55" s="654"/>
      <c r="AR55" s="655"/>
      <c r="AS55" s="484">
        <f>SUM(AS46:AZ54)</f>
        <v>861348</v>
      </c>
      <c r="AT55" s="654"/>
      <c r="AU55" s="654"/>
      <c r="AV55" s="654"/>
      <c r="AW55" s="654"/>
      <c r="AX55" s="654"/>
      <c r="AY55" s="654"/>
      <c r="AZ55" s="655"/>
      <c r="BA55" s="484">
        <f>SUM(BA46:BH54)</f>
        <v>150949</v>
      </c>
      <c r="BB55" s="654"/>
      <c r="BC55" s="654"/>
      <c r="BD55" s="654"/>
      <c r="BE55" s="654"/>
      <c r="BF55" s="654"/>
      <c r="BG55" s="654"/>
      <c r="BH55" s="655"/>
      <c r="BI55" s="484">
        <f>SUM(BI46:BR54)</f>
        <v>4145301</v>
      </c>
      <c r="BJ55" s="654"/>
      <c r="BK55" s="654"/>
      <c r="BL55" s="654"/>
      <c r="BM55" s="654"/>
      <c r="BN55" s="654"/>
      <c r="BO55" s="654"/>
      <c r="BP55" s="654"/>
      <c r="BQ55" s="654"/>
      <c r="BR55" s="1555"/>
      <c r="DA55" s="16"/>
      <c r="DF55" s="16"/>
    </row>
    <row r="56" spans="1:110" ht="15" customHeight="1" thickBot="1">
      <c r="A56" s="550"/>
      <c r="B56" s="549"/>
      <c r="C56" s="549"/>
      <c r="D56" s="549"/>
      <c r="E56" s="549"/>
      <c r="F56" s="558"/>
      <c r="G56" s="115"/>
      <c r="H56" s="115"/>
      <c r="I56" s="115"/>
      <c r="J56" s="115"/>
      <c r="K56" s="115"/>
      <c r="L56" s="115"/>
      <c r="M56" s="115"/>
      <c r="N56" s="115"/>
      <c r="O56" s="115"/>
      <c r="P56" s="115"/>
      <c r="Q56" s="115"/>
      <c r="R56" s="115"/>
      <c r="S56" s="115"/>
      <c r="T56" s="115"/>
      <c r="U56" s="115"/>
      <c r="V56" s="115"/>
      <c r="W56" s="115"/>
      <c r="X56" s="115"/>
      <c r="Y56" s="115"/>
      <c r="Z56" s="115"/>
      <c r="AA56" s="115"/>
      <c r="AB56" s="65"/>
      <c r="AC56" s="65"/>
      <c r="AD56" s="65"/>
      <c r="AE56" s="65"/>
      <c r="AF56" s="65"/>
      <c r="AG56" s="65"/>
      <c r="AH56" s="65"/>
      <c r="AI56" s="65"/>
      <c r="AJ56" s="65"/>
      <c r="AK56" s="68"/>
      <c r="AL56" s="79"/>
      <c r="AM56" s="79"/>
      <c r="AN56" s="79"/>
      <c r="AO56" s="79"/>
      <c r="AP56" s="79"/>
      <c r="AQ56" s="79"/>
      <c r="AR56" s="79"/>
      <c r="AS56" s="68"/>
      <c r="AT56" s="79"/>
      <c r="AU56" s="79"/>
      <c r="AV56" s="79"/>
      <c r="AW56" s="79"/>
      <c r="AX56" s="79"/>
      <c r="AY56" s="79"/>
      <c r="AZ56" s="79"/>
      <c r="BA56" s="68"/>
      <c r="BB56" s="79"/>
      <c r="BC56" s="79"/>
      <c r="BD56" s="79"/>
      <c r="BE56" s="79"/>
      <c r="BF56" s="79"/>
      <c r="BG56" s="79"/>
      <c r="BH56" s="79"/>
      <c r="BI56" s="68"/>
      <c r="BJ56" s="79"/>
      <c r="BK56" s="79"/>
      <c r="BL56" s="79"/>
      <c r="BM56" s="79"/>
      <c r="BN56" s="79"/>
      <c r="BO56" s="79"/>
      <c r="BP56" s="79"/>
      <c r="BQ56" s="79"/>
      <c r="BR56" s="79"/>
      <c r="BS56" s="137"/>
      <c r="BT56" s="137"/>
      <c r="BU56" s="137"/>
      <c r="BV56" s="137"/>
      <c r="BW56" s="137"/>
      <c r="DA56" s="16"/>
      <c r="DF56" s="16"/>
    </row>
    <row r="57" spans="1:110" ht="15" customHeight="1">
      <c r="A57" s="550"/>
      <c r="B57" s="549"/>
      <c r="C57" s="549"/>
      <c r="D57" s="549"/>
      <c r="E57" s="549"/>
      <c r="F57" s="558"/>
      <c r="G57" s="246" t="s">
        <v>11</v>
      </c>
      <c r="H57" s="246"/>
      <c r="I57" s="246"/>
      <c r="J57" s="246"/>
      <c r="K57" s="246"/>
      <c r="L57" s="246"/>
      <c r="M57" s="246"/>
      <c r="N57" s="246"/>
      <c r="O57" s="246"/>
      <c r="P57" s="246"/>
      <c r="Q57" s="246"/>
      <c r="R57" s="246"/>
      <c r="S57" s="246"/>
      <c r="T57" s="246"/>
      <c r="U57" s="246"/>
      <c r="V57" s="246"/>
      <c r="W57" s="246"/>
      <c r="X57" s="246"/>
      <c r="Y57" s="246"/>
      <c r="Z57" s="246"/>
      <c r="AA57" s="246"/>
      <c r="AB57" s="1031">
        <v>1</v>
      </c>
      <c r="AC57" s="1024"/>
      <c r="AD57" s="1025"/>
      <c r="AE57" s="1023">
        <v>1</v>
      </c>
      <c r="AF57" s="1024"/>
      <c r="AG57" s="1025"/>
      <c r="AH57" s="1023">
        <v>1</v>
      </c>
      <c r="AI57" s="1024"/>
      <c r="AJ57" s="1026"/>
      <c r="AK57" s="487">
        <f>SUM(AK46:AR48)</f>
        <v>2087909</v>
      </c>
      <c r="AL57" s="658"/>
      <c r="AM57" s="658"/>
      <c r="AN57" s="658"/>
      <c r="AO57" s="658"/>
      <c r="AP57" s="658"/>
      <c r="AQ57" s="658"/>
      <c r="AR57" s="659"/>
      <c r="AS57" s="487">
        <f>SUM(AS46:AZ48)</f>
        <v>484692</v>
      </c>
      <c r="AT57" s="658"/>
      <c r="AU57" s="658"/>
      <c r="AV57" s="658"/>
      <c r="AW57" s="658"/>
      <c r="AX57" s="658"/>
      <c r="AY57" s="658"/>
      <c r="AZ57" s="659"/>
      <c r="BA57" s="487">
        <f>SUM(BA46:BH48)</f>
        <v>93299</v>
      </c>
      <c r="BB57" s="658"/>
      <c r="BC57" s="658"/>
      <c r="BD57" s="658"/>
      <c r="BE57" s="658"/>
      <c r="BF57" s="658"/>
      <c r="BG57" s="658"/>
      <c r="BH57" s="659"/>
      <c r="BI57" s="487">
        <f>SUM(AK57:BH57)</f>
        <v>2665900</v>
      </c>
      <c r="BJ57" s="658"/>
      <c r="BK57" s="658"/>
      <c r="BL57" s="658"/>
      <c r="BM57" s="658"/>
      <c r="BN57" s="658"/>
      <c r="BO57" s="658"/>
      <c r="BP57" s="658"/>
      <c r="BQ57" s="658"/>
      <c r="BR57" s="1553"/>
      <c r="BS57" s="17"/>
      <c r="BT57" s="17"/>
      <c r="BU57" s="17"/>
      <c r="BV57" s="17"/>
      <c r="BW57" s="17"/>
      <c r="BX57" s="17"/>
      <c r="DA57" s="16"/>
      <c r="DF57" s="16"/>
    </row>
    <row r="58" spans="1:110" ht="15" customHeight="1">
      <c r="A58" s="550"/>
      <c r="B58" s="549"/>
      <c r="C58" s="549"/>
      <c r="D58" s="549"/>
      <c r="E58" s="549"/>
      <c r="F58" s="558"/>
      <c r="G58" s="246" t="s">
        <v>12</v>
      </c>
      <c r="H58" s="246"/>
      <c r="I58" s="246"/>
      <c r="J58" s="246"/>
      <c r="K58" s="246"/>
      <c r="L58" s="246"/>
      <c r="M58" s="246"/>
      <c r="N58" s="246"/>
      <c r="O58" s="246"/>
      <c r="P58" s="246"/>
      <c r="Q58" s="246"/>
      <c r="R58" s="246"/>
      <c r="S58" s="246"/>
      <c r="T58" s="246"/>
      <c r="U58" s="246"/>
      <c r="V58" s="246"/>
      <c r="W58" s="246"/>
      <c r="X58" s="246"/>
      <c r="Y58" s="246"/>
      <c r="Z58" s="246"/>
      <c r="AA58" s="246"/>
      <c r="AB58" s="1017">
        <v>1</v>
      </c>
      <c r="AC58" s="1018"/>
      <c r="AD58" s="1019"/>
      <c r="AE58" s="1029">
        <v>2</v>
      </c>
      <c r="AF58" s="1018"/>
      <c r="AG58" s="1019"/>
      <c r="AH58" s="1029">
        <v>1</v>
      </c>
      <c r="AI58" s="1018"/>
      <c r="AJ58" s="1030"/>
      <c r="AK58" s="481">
        <f>SUM(AK49:AR52)</f>
        <v>680235</v>
      </c>
      <c r="AL58" s="660"/>
      <c r="AM58" s="660"/>
      <c r="AN58" s="660"/>
      <c r="AO58" s="660"/>
      <c r="AP58" s="660"/>
      <c r="AQ58" s="660"/>
      <c r="AR58" s="661"/>
      <c r="AS58" s="481">
        <f>SUM(AS49:AZ52)</f>
        <v>272527</v>
      </c>
      <c r="AT58" s="660"/>
      <c r="AU58" s="660"/>
      <c r="AV58" s="660"/>
      <c r="AW58" s="660"/>
      <c r="AX58" s="660"/>
      <c r="AY58" s="660"/>
      <c r="AZ58" s="661"/>
      <c r="BA58" s="481">
        <f>SUM(BA49:BH52)</f>
        <v>57650</v>
      </c>
      <c r="BB58" s="660"/>
      <c r="BC58" s="660"/>
      <c r="BD58" s="660"/>
      <c r="BE58" s="660"/>
      <c r="BF58" s="660"/>
      <c r="BG58" s="660"/>
      <c r="BH58" s="661"/>
      <c r="BI58" s="481">
        <f>SUM(AK58:BH58)</f>
        <v>1010412</v>
      </c>
      <c r="BJ58" s="660"/>
      <c r="BK58" s="660"/>
      <c r="BL58" s="660"/>
      <c r="BM58" s="660"/>
      <c r="BN58" s="660"/>
      <c r="BO58" s="660"/>
      <c r="BP58" s="660"/>
      <c r="BQ58" s="660"/>
      <c r="BR58" s="1554"/>
      <c r="DA58" s="16"/>
      <c r="DF58" s="16"/>
    </row>
    <row r="59" spans="1:110" ht="15" customHeight="1">
      <c r="A59" s="550"/>
      <c r="B59" s="549"/>
      <c r="C59" s="549"/>
      <c r="D59" s="549"/>
      <c r="E59" s="549"/>
      <c r="F59" s="558"/>
      <c r="G59" s="245" t="s">
        <v>9</v>
      </c>
      <c r="H59" s="246"/>
      <c r="I59" s="246"/>
      <c r="J59" s="246"/>
      <c r="K59" s="246"/>
      <c r="L59" s="246"/>
      <c r="M59" s="246"/>
      <c r="N59" s="246"/>
      <c r="O59" s="246"/>
      <c r="P59" s="246"/>
      <c r="Q59" s="246"/>
      <c r="R59" s="246"/>
      <c r="S59" s="246"/>
      <c r="T59" s="246"/>
      <c r="U59" s="246"/>
      <c r="V59" s="246"/>
      <c r="W59" s="246"/>
      <c r="X59" s="246"/>
      <c r="Y59" s="246"/>
      <c r="Z59" s="246"/>
      <c r="AA59" s="513"/>
      <c r="AB59" s="1017">
        <v>1</v>
      </c>
      <c r="AC59" s="1018"/>
      <c r="AD59" s="1019"/>
      <c r="AE59" s="1029">
        <v>3</v>
      </c>
      <c r="AF59" s="1018"/>
      <c r="AG59" s="1019"/>
      <c r="AH59" s="1029">
        <v>1</v>
      </c>
      <c r="AI59" s="1018"/>
      <c r="AJ59" s="1030"/>
      <c r="AK59" s="481">
        <f>SUM(AK53)</f>
        <v>35380</v>
      </c>
      <c r="AL59" s="660"/>
      <c r="AM59" s="660"/>
      <c r="AN59" s="660"/>
      <c r="AO59" s="660"/>
      <c r="AP59" s="660"/>
      <c r="AQ59" s="660"/>
      <c r="AR59" s="661"/>
      <c r="AS59" s="481">
        <f>SUM(AS53)</f>
        <v>93732</v>
      </c>
      <c r="AT59" s="660"/>
      <c r="AU59" s="660"/>
      <c r="AV59" s="660"/>
      <c r="AW59" s="660"/>
      <c r="AX59" s="660"/>
      <c r="AY59" s="660"/>
      <c r="AZ59" s="661"/>
      <c r="BA59" s="481">
        <f>SUM(BA53)</f>
        <v>0</v>
      </c>
      <c r="BB59" s="660"/>
      <c r="BC59" s="660"/>
      <c r="BD59" s="660"/>
      <c r="BE59" s="660"/>
      <c r="BF59" s="660"/>
      <c r="BG59" s="660"/>
      <c r="BH59" s="661"/>
      <c r="BI59" s="481">
        <f>SUM(AK59:BH59)</f>
        <v>129112</v>
      </c>
      <c r="BJ59" s="660"/>
      <c r="BK59" s="660"/>
      <c r="BL59" s="660"/>
      <c r="BM59" s="660"/>
      <c r="BN59" s="660"/>
      <c r="BO59" s="660"/>
      <c r="BP59" s="660"/>
      <c r="BQ59" s="660"/>
      <c r="BR59" s="1554"/>
      <c r="DA59" s="16"/>
      <c r="DF59" s="16"/>
    </row>
    <row r="60" spans="1:110" ht="15" customHeight="1" thickBot="1">
      <c r="A60" s="559"/>
      <c r="B60" s="553"/>
      <c r="C60" s="553"/>
      <c r="D60" s="553"/>
      <c r="E60" s="553"/>
      <c r="F60" s="560"/>
      <c r="G60" s="245" t="s">
        <v>10</v>
      </c>
      <c r="H60" s="246"/>
      <c r="I60" s="246"/>
      <c r="J60" s="246"/>
      <c r="K60" s="246"/>
      <c r="L60" s="246"/>
      <c r="M60" s="246"/>
      <c r="N60" s="246"/>
      <c r="O60" s="246"/>
      <c r="P60" s="246"/>
      <c r="Q60" s="246"/>
      <c r="R60" s="246"/>
      <c r="S60" s="246"/>
      <c r="T60" s="246"/>
      <c r="U60" s="246"/>
      <c r="V60" s="246"/>
      <c r="W60" s="246"/>
      <c r="X60" s="246"/>
      <c r="Y60" s="246"/>
      <c r="Z60" s="246"/>
      <c r="AA60" s="513"/>
      <c r="AB60" s="1027">
        <v>1</v>
      </c>
      <c r="AC60" s="1021"/>
      <c r="AD60" s="1028"/>
      <c r="AE60" s="1020">
        <v>4</v>
      </c>
      <c r="AF60" s="1021"/>
      <c r="AG60" s="1028"/>
      <c r="AH60" s="1020">
        <v>1</v>
      </c>
      <c r="AI60" s="1021"/>
      <c r="AJ60" s="1022"/>
      <c r="AK60" s="484">
        <f>SUM(AK54)</f>
        <v>329480</v>
      </c>
      <c r="AL60" s="654"/>
      <c r="AM60" s="654"/>
      <c r="AN60" s="654"/>
      <c r="AO60" s="654"/>
      <c r="AP60" s="654"/>
      <c r="AQ60" s="654"/>
      <c r="AR60" s="655"/>
      <c r="AS60" s="484">
        <f>SUM(AS54)</f>
        <v>10397</v>
      </c>
      <c r="AT60" s="654"/>
      <c r="AU60" s="654"/>
      <c r="AV60" s="654"/>
      <c r="AW60" s="654"/>
      <c r="AX60" s="654"/>
      <c r="AY60" s="654"/>
      <c r="AZ60" s="655"/>
      <c r="BA60" s="484">
        <f>SUM(BA54)</f>
        <v>0</v>
      </c>
      <c r="BB60" s="654"/>
      <c r="BC60" s="654"/>
      <c r="BD60" s="654"/>
      <c r="BE60" s="654"/>
      <c r="BF60" s="654"/>
      <c r="BG60" s="654"/>
      <c r="BH60" s="655"/>
      <c r="BI60" s="484">
        <f>SUM(AK60:BH60)</f>
        <v>339877</v>
      </c>
      <c r="BJ60" s="654"/>
      <c r="BK60" s="654"/>
      <c r="BL60" s="654"/>
      <c r="BM60" s="654"/>
      <c r="BN60" s="654"/>
      <c r="BO60" s="654"/>
      <c r="BP60" s="654"/>
      <c r="BQ60" s="654"/>
      <c r="BR60" s="1555"/>
      <c r="DA60" s="16"/>
      <c r="DF60" s="16"/>
    </row>
    <row r="61" spans="1:110" ht="15" customHeight="1" thickBot="1">
      <c r="A61" s="1645"/>
      <c r="B61" s="139"/>
      <c r="C61" s="139"/>
      <c r="D61" s="139"/>
      <c r="E61" s="139"/>
      <c r="F61" s="139"/>
      <c r="M61" s="16"/>
      <c r="R61" s="16"/>
      <c r="U61" s="17"/>
      <c r="V61" s="17"/>
      <c r="W61" s="17"/>
      <c r="AB61" s="66"/>
      <c r="AC61" s="66"/>
      <c r="AD61" s="66"/>
      <c r="AE61" s="66"/>
      <c r="AF61" s="66"/>
      <c r="AG61" s="66"/>
      <c r="AH61" s="66"/>
      <c r="AI61" s="66"/>
      <c r="AJ61" s="66"/>
      <c r="BQ61" s="65"/>
      <c r="BR61" s="65"/>
      <c r="DA61" s="16"/>
      <c r="DF61" s="16"/>
    </row>
    <row r="62" spans="1:110" ht="15" customHeight="1">
      <c r="A62" s="433" t="s">
        <v>14</v>
      </c>
      <c r="B62" s="1535"/>
      <c r="C62" s="1535"/>
      <c r="D62" s="434" t="s">
        <v>717</v>
      </c>
      <c r="E62" s="547"/>
      <c r="F62" s="556"/>
      <c r="G62" s="245" t="s">
        <v>858</v>
      </c>
      <c r="H62" s="246"/>
      <c r="I62" s="246"/>
      <c r="J62" s="246"/>
      <c r="K62" s="246"/>
      <c r="L62" s="246"/>
      <c r="M62" s="246"/>
      <c r="N62" s="246"/>
      <c r="O62" s="246"/>
      <c r="P62" s="246"/>
      <c r="Q62" s="246"/>
      <c r="R62" s="246"/>
      <c r="S62" s="246"/>
      <c r="T62" s="246"/>
      <c r="U62" s="246"/>
      <c r="V62" s="246"/>
      <c r="W62" s="246"/>
      <c r="X62" s="246"/>
      <c r="Y62" s="246"/>
      <c r="Z62" s="246"/>
      <c r="AA62" s="513"/>
      <c r="AB62" s="1031">
        <v>1</v>
      </c>
      <c r="AC62" s="1024"/>
      <c r="AD62" s="1025"/>
      <c r="AE62" s="1023">
        <v>5</v>
      </c>
      <c r="AF62" s="1024"/>
      <c r="AG62" s="1025"/>
      <c r="AH62" s="1023">
        <v>1</v>
      </c>
      <c r="AI62" s="1024"/>
      <c r="AJ62" s="1026"/>
      <c r="AK62" s="487">
        <f>表56!AK64</f>
        <v>2768144</v>
      </c>
      <c r="AL62" s="801"/>
      <c r="AM62" s="801"/>
      <c r="AN62" s="801"/>
      <c r="AO62" s="801"/>
      <c r="AP62" s="801"/>
      <c r="AQ62" s="801"/>
      <c r="AR62" s="875"/>
      <c r="AS62" s="487">
        <f>表56!AS64</f>
        <v>757218</v>
      </c>
      <c r="AT62" s="801"/>
      <c r="AU62" s="801"/>
      <c r="AV62" s="801"/>
      <c r="AW62" s="801"/>
      <c r="AX62" s="801"/>
      <c r="AY62" s="801"/>
      <c r="AZ62" s="875"/>
      <c r="BA62" s="487">
        <f>表56!BA64</f>
        <v>150950</v>
      </c>
      <c r="BB62" s="801"/>
      <c r="BC62" s="801"/>
      <c r="BD62" s="801"/>
      <c r="BE62" s="801"/>
      <c r="BF62" s="801"/>
      <c r="BG62" s="801"/>
      <c r="BH62" s="875"/>
      <c r="BI62" s="487">
        <f>SUM(AK62:BH62)</f>
        <v>3676312</v>
      </c>
      <c r="BJ62" s="801"/>
      <c r="BK62" s="801"/>
      <c r="BL62" s="801"/>
      <c r="BM62" s="801"/>
      <c r="BN62" s="801"/>
      <c r="BO62" s="801"/>
      <c r="BP62" s="801"/>
      <c r="BQ62" s="801"/>
      <c r="BR62" s="802"/>
      <c r="DA62" s="16"/>
      <c r="DF62" s="16"/>
    </row>
    <row r="63" spans="1:110" ht="15" customHeight="1">
      <c r="A63" s="548"/>
      <c r="B63" s="1549"/>
      <c r="C63" s="1549"/>
      <c r="D63" s="551"/>
      <c r="E63" s="549"/>
      <c r="F63" s="558"/>
      <c r="G63" s="505" t="s">
        <v>317</v>
      </c>
      <c r="H63" s="506"/>
      <c r="I63" s="506"/>
      <c r="J63" s="506"/>
      <c r="K63" s="506"/>
      <c r="L63" s="506"/>
      <c r="M63" s="506"/>
      <c r="N63" s="506"/>
      <c r="O63" s="506"/>
      <c r="P63" s="506"/>
      <c r="Q63" s="506"/>
      <c r="R63" s="506"/>
      <c r="S63" s="506"/>
      <c r="T63" s="506"/>
      <c r="U63" s="506"/>
      <c r="V63" s="506"/>
      <c r="W63" s="506"/>
      <c r="X63" s="506"/>
      <c r="Y63" s="506"/>
      <c r="Z63" s="506"/>
      <c r="AA63" s="507"/>
      <c r="AB63" s="1017">
        <v>1</v>
      </c>
      <c r="AC63" s="1018"/>
      <c r="AD63" s="1019"/>
      <c r="AE63" s="1029">
        <v>6</v>
      </c>
      <c r="AF63" s="1018"/>
      <c r="AG63" s="1019"/>
      <c r="AH63" s="1029">
        <v>1</v>
      </c>
      <c r="AI63" s="1018"/>
      <c r="AJ63" s="1030"/>
      <c r="AK63" s="481">
        <f>表56!AK65</f>
        <v>35380</v>
      </c>
      <c r="AL63" s="543"/>
      <c r="AM63" s="543"/>
      <c r="AN63" s="543"/>
      <c r="AO63" s="543"/>
      <c r="AP63" s="543"/>
      <c r="AQ63" s="543"/>
      <c r="AR63" s="544"/>
      <c r="AS63" s="481">
        <f>表56!AS65</f>
        <v>93732</v>
      </c>
      <c r="AT63" s="543"/>
      <c r="AU63" s="543"/>
      <c r="AV63" s="543"/>
      <c r="AW63" s="543"/>
      <c r="AX63" s="543"/>
      <c r="AY63" s="543"/>
      <c r="AZ63" s="544"/>
      <c r="BA63" s="481">
        <f>表56!BA65</f>
        <v>0</v>
      </c>
      <c r="BB63" s="543"/>
      <c r="BC63" s="543"/>
      <c r="BD63" s="543"/>
      <c r="BE63" s="543"/>
      <c r="BF63" s="543"/>
      <c r="BG63" s="543"/>
      <c r="BH63" s="544"/>
      <c r="BI63" s="481">
        <f>SUM(AK63:BH63)</f>
        <v>129112</v>
      </c>
      <c r="BJ63" s="543"/>
      <c r="BK63" s="543"/>
      <c r="BL63" s="543"/>
      <c r="BM63" s="543"/>
      <c r="BN63" s="543"/>
      <c r="BO63" s="543"/>
      <c r="BP63" s="543"/>
      <c r="BQ63" s="543"/>
      <c r="BR63" s="865"/>
      <c r="DA63" s="16"/>
      <c r="DF63" s="16"/>
    </row>
    <row r="64" spans="1:110" ht="15" customHeight="1">
      <c r="A64" s="1537"/>
      <c r="B64" s="1549"/>
      <c r="C64" s="1549"/>
      <c r="D64" s="557"/>
      <c r="E64" s="557"/>
      <c r="F64" s="558"/>
      <c r="G64" s="731" t="s">
        <v>333</v>
      </c>
      <c r="H64" s="732"/>
      <c r="I64" s="732"/>
      <c r="J64" s="732"/>
      <c r="K64" s="732"/>
      <c r="L64" s="732"/>
      <c r="M64" s="732"/>
      <c r="N64" s="732"/>
      <c r="O64" s="732"/>
      <c r="P64" s="732"/>
      <c r="Q64" s="732"/>
      <c r="R64" s="732"/>
      <c r="S64" s="732"/>
      <c r="T64" s="732"/>
      <c r="U64" s="732"/>
      <c r="V64" s="732"/>
      <c r="W64" s="732"/>
      <c r="X64" s="732"/>
      <c r="Y64" s="732"/>
      <c r="Z64" s="732"/>
      <c r="AA64" s="732"/>
      <c r="AB64" s="1017">
        <v>1</v>
      </c>
      <c r="AC64" s="1018"/>
      <c r="AD64" s="1019"/>
      <c r="AE64" s="1029">
        <v>7</v>
      </c>
      <c r="AF64" s="1018"/>
      <c r="AG64" s="1019"/>
      <c r="AH64" s="1029">
        <v>1</v>
      </c>
      <c r="AI64" s="1018"/>
      <c r="AJ64" s="1030"/>
      <c r="AK64" s="481">
        <f>表56!AK66</f>
        <v>329480</v>
      </c>
      <c r="AL64" s="543"/>
      <c r="AM64" s="543"/>
      <c r="AN64" s="543"/>
      <c r="AO64" s="543"/>
      <c r="AP64" s="543"/>
      <c r="AQ64" s="543"/>
      <c r="AR64" s="544"/>
      <c r="AS64" s="481">
        <f>表56!AS66</f>
        <v>10397</v>
      </c>
      <c r="AT64" s="543"/>
      <c r="AU64" s="543"/>
      <c r="AV64" s="543"/>
      <c r="AW64" s="543"/>
      <c r="AX64" s="543"/>
      <c r="AY64" s="543"/>
      <c r="AZ64" s="544"/>
      <c r="BA64" s="481">
        <f>表56!BA66</f>
        <v>0</v>
      </c>
      <c r="BB64" s="543"/>
      <c r="BC64" s="543"/>
      <c r="BD64" s="543"/>
      <c r="BE64" s="543"/>
      <c r="BF64" s="543"/>
      <c r="BG64" s="543"/>
      <c r="BH64" s="544"/>
      <c r="BI64" s="481">
        <f>SUM(AK64:BH64)</f>
        <v>339877</v>
      </c>
      <c r="BJ64" s="543"/>
      <c r="BK64" s="543"/>
      <c r="BL64" s="543"/>
      <c r="BM64" s="543"/>
      <c r="BN64" s="543"/>
      <c r="BO64" s="543"/>
      <c r="BP64" s="543"/>
      <c r="BQ64" s="543"/>
      <c r="BR64" s="865"/>
      <c r="DA64" s="16"/>
      <c r="DF64" s="16"/>
    </row>
    <row r="65" spans="1:135" ht="15" customHeight="1" thickBot="1">
      <c r="A65" s="436"/>
      <c r="B65" s="1541"/>
      <c r="C65" s="1541"/>
      <c r="D65" s="553"/>
      <c r="E65" s="553"/>
      <c r="F65" s="560"/>
      <c r="G65" s="245" t="s">
        <v>378</v>
      </c>
      <c r="H65" s="1477"/>
      <c r="I65" s="1477"/>
      <c r="J65" s="1477"/>
      <c r="K65" s="1477"/>
      <c r="L65" s="1477"/>
      <c r="M65" s="1477"/>
      <c r="N65" s="1477"/>
      <c r="O65" s="1477"/>
      <c r="P65" s="1477"/>
      <c r="Q65" s="1477"/>
      <c r="R65" s="1477"/>
      <c r="S65" s="1477"/>
      <c r="T65" s="1477"/>
      <c r="U65" s="1477"/>
      <c r="V65" s="1477"/>
      <c r="W65" s="1477"/>
      <c r="X65" s="1477"/>
      <c r="Y65" s="1477"/>
      <c r="Z65" s="1477"/>
      <c r="AA65" s="1543"/>
      <c r="AB65" s="1027">
        <v>1</v>
      </c>
      <c r="AC65" s="1021"/>
      <c r="AD65" s="1028"/>
      <c r="AE65" s="1020">
        <v>8</v>
      </c>
      <c r="AF65" s="1021"/>
      <c r="AG65" s="1028"/>
      <c r="AH65" s="1020">
        <v>1</v>
      </c>
      <c r="AI65" s="1021"/>
      <c r="AJ65" s="1022"/>
      <c r="AK65" s="484">
        <f>SUM(AK62:AR64)</f>
        <v>3133004</v>
      </c>
      <c r="AL65" s="654"/>
      <c r="AM65" s="654"/>
      <c r="AN65" s="654"/>
      <c r="AO65" s="654"/>
      <c r="AP65" s="654"/>
      <c r="AQ65" s="654"/>
      <c r="AR65" s="655"/>
      <c r="AS65" s="484">
        <f>SUM(AS62:AZ64)</f>
        <v>861347</v>
      </c>
      <c r="AT65" s="654"/>
      <c r="AU65" s="654"/>
      <c r="AV65" s="654"/>
      <c r="AW65" s="654"/>
      <c r="AX65" s="654"/>
      <c r="AY65" s="654"/>
      <c r="AZ65" s="655"/>
      <c r="BA65" s="484">
        <f>SUM(BA62:BH64)</f>
        <v>150950</v>
      </c>
      <c r="BB65" s="654"/>
      <c r="BC65" s="654"/>
      <c r="BD65" s="654"/>
      <c r="BE65" s="654"/>
      <c r="BF65" s="654"/>
      <c r="BG65" s="654"/>
      <c r="BH65" s="655"/>
      <c r="BI65" s="484">
        <f>SUM(BI62:BR64)</f>
        <v>4145301</v>
      </c>
      <c r="BJ65" s="654"/>
      <c r="BK65" s="654"/>
      <c r="BL65" s="654"/>
      <c r="BM65" s="654"/>
      <c r="BN65" s="654"/>
      <c r="BO65" s="654"/>
      <c r="BP65" s="654"/>
      <c r="BQ65" s="654"/>
      <c r="BR65" s="1555"/>
      <c r="DA65" s="16"/>
      <c r="DF65" s="16"/>
    </row>
    <row r="66" spans="1:135" s="17" customFormat="1" ht="15" customHeight="1">
      <c r="A66" s="36"/>
      <c r="B66" s="1544"/>
      <c r="C66" s="1544"/>
      <c r="D66" s="40"/>
      <c r="E66" s="40"/>
      <c r="F66" s="40"/>
      <c r="G66" s="137"/>
      <c r="H66" s="1545"/>
      <c r="I66" s="1545"/>
      <c r="J66" s="1545"/>
      <c r="K66" s="1545"/>
      <c r="L66" s="1545"/>
      <c r="M66" s="1545"/>
      <c r="N66" s="1545"/>
      <c r="O66" s="1545"/>
      <c r="P66" s="1545"/>
      <c r="Q66" s="1545"/>
      <c r="R66" s="1545"/>
      <c r="S66" s="1545"/>
      <c r="T66" s="1545"/>
      <c r="U66" s="1545"/>
      <c r="V66" s="1545"/>
      <c r="W66" s="1545"/>
      <c r="X66" s="1545"/>
      <c r="Y66" s="1545"/>
      <c r="Z66" s="1545"/>
      <c r="AA66" s="1545"/>
      <c r="AB66" s="106"/>
      <c r="AC66" s="106"/>
      <c r="AD66" s="106"/>
      <c r="AE66" s="106"/>
      <c r="AF66" s="107"/>
      <c r="AG66" s="107"/>
      <c r="AH66" s="107"/>
      <c r="AI66" s="107"/>
      <c r="AJ66" s="107"/>
      <c r="AK66" s="143"/>
      <c r="AL66" s="144"/>
      <c r="AM66" s="144"/>
      <c r="AN66" s="144"/>
      <c r="AO66" s="144"/>
      <c r="AP66" s="144"/>
      <c r="AQ66" s="144"/>
      <c r="AR66" s="144"/>
      <c r="AS66" s="143"/>
      <c r="AT66" s="144"/>
      <c r="AU66" s="144"/>
      <c r="AV66" s="144"/>
      <c r="AW66" s="144"/>
      <c r="AX66" s="144"/>
      <c r="AY66" s="144"/>
      <c r="AZ66" s="144"/>
      <c r="BA66" s="143"/>
      <c r="BB66" s="144"/>
      <c r="BC66" s="144"/>
      <c r="BD66" s="144"/>
      <c r="BE66" s="144"/>
      <c r="BF66" s="144"/>
      <c r="BG66" s="144"/>
      <c r="BH66" s="144"/>
      <c r="BI66" s="143"/>
      <c r="BJ66" s="144"/>
      <c r="BK66" s="144"/>
      <c r="BL66" s="144"/>
      <c r="BM66" s="144"/>
      <c r="BN66" s="144"/>
      <c r="BO66" s="144"/>
      <c r="BP66" s="144"/>
      <c r="BQ66" s="144"/>
      <c r="BR66" s="144"/>
    </row>
    <row r="67" spans="1:135" ht="12.75" customHeight="1">
      <c r="A67" s="1039"/>
      <c r="B67" s="1039"/>
      <c r="C67" s="1039"/>
      <c r="D67" s="1039"/>
      <c r="E67" s="1039"/>
      <c r="F67" s="1039"/>
      <c r="G67" s="1040"/>
      <c r="H67" s="1041" t="s">
        <v>62</v>
      </c>
      <c r="I67" s="1042"/>
      <c r="J67" s="1042"/>
      <c r="K67" s="1042"/>
      <c r="L67" s="1042"/>
      <c r="M67" s="1042"/>
      <c r="N67" s="1042"/>
      <c r="O67" s="1042"/>
      <c r="P67" s="1042"/>
      <c r="Q67" s="1042"/>
      <c r="R67" s="1042"/>
      <c r="S67" s="1042"/>
      <c r="T67" s="1042"/>
      <c r="U67" s="1042"/>
      <c r="V67" s="1042"/>
      <c r="W67" s="1042"/>
      <c r="X67" s="1042"/>
      <c r="Y67" s="1043"/>
      <c r="Z67" s="1047" t="s">
        <v>517</v>
      </c>
      <c r="AA67" s="1048"/>
      <c r="AB67" s="1048"/>
      <c r="AC67" s="1048"/>
      <c r="AD67" s="1048"/>
      <c r="AE67" s="1049"/>
      <c r="AF67" s="514" t="str">
        <f>"第58表　課税標準額段階別"&amp; LEFT(表00!AA1,6) &amp; "分所得割額等に関する調
　　　　　　　　　　　　　　　　　　【合 計】（つづき）
第12表関係　(1)総所得金額等に関する調"</f>
        <v>第58表　課税標準額段階別平成29年度分所得割額等に関する調
　　　　　　　　　　　　　　　　　　【合 計】（つづき）
第12表関係　(1)総所得金額等に関する調</v>
      </c>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1053" t="s">
        <v>608</v>
      </c>
      <c r="CZ67" s="1053"/>
      <c r="DA67" s="1053"/>
      <c r="DB67" s="1053"/>
      <c r="DC67" s="1053"/>
      <c r="DD67" s="1053"/>
      <c r="DE67" s="1053"/>
      <c r="DF67" s="1053"/>
      <c r="DG67" s="1053"/>
      <c r="DH67" s="1053"/>
      <c r="DI67" s="1053"/>
      <c r="DJ67" s="1053"/>
      <c r="DK67" s="290" t="str">
        <f>IF(DK1="","",DK1)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5" ht="12.75" customHeight="1" thickBot="1">
      <c r="A68" s="1039"/>
      <c r="B68" s="1039"/>
      <c r="C68" s="1039"/>
      <c r="D68" s="1039"/>
      <c r="E68" s="1039"/>
      <c r="F68" s="1039"/>
      <c r="G68" s="1040"/>
      <c r="H68" s="1044"/>
      <c r="I68" s="1045"/>
      <c r="J68" s="1045"/>
      <c r="K68" s="1045"/>
      <c r="L68" s="1045"/>
      <c r="M68" s="1045"/>
      <c r="N68" s="1045"/>
      <c r="O68" s="1045"/>
      <c r="P68" s="1045"/>
      <c r="Q68" s="1045"/>
      <c r="R68" s="1045"/>
      <c r="S68" s="1045"/>
      <c r="T68" s="1045"/>
      <c r="U68" s="1045"/>
      <c r="V68" s="1045"/>
      <c r="W68" s="1045"/>
      <c r="X68" s="1045"/>
      <c r="Y68" s="1046"/>
      <c r="Z68" s="1050"/>
      <c r="AA68" s="1051"/>
      <c r="AB68" s="1051"/>
      <c r="AC68" s="1051"/>
      <c r="AD68" s="1051"/>
      <c r="AE68" s="1052"/>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1054"/>
      <c r="CZ68" s="1054"/>
      <c r="DA68" s="1054"/>
      <c r="DB68" s="1054"/>
      <c r="DC68" s="1054"/>
      <c r="DD68" s="1054"/>
      <c r="DE68" s="1054"/>
      <c r="DF68" s="1054"/>
      <c r="DG68" s="1054"/>
      <c r="DH68" s="1054"/>
      <c r="DI68" s="1054"/>
      <c r="DJ68" s="1054"/>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5" ht="25.5" customHeight="1" thickBot="1">
      <c r="A69" s="1035"/>
      <c r="B69" s="1035"/>
      <c r="C69" s="1035"/>
      <c r="D69" s="1035"/>
      <c r="E69" s="1035"/>
      <c r="F69" s="1035"/>
      <c r="G69" s="1036"/>
      <c r="H69" s="1033">
        <f>IF(H3="","",H3)</f>
        <v>4</v>
      </c>
      <c r="I69" s="1037"/>
      <c r="J69" s="1038"/>
      <c r="K69" s="1033">
        <f>IF(K3="","",K3)</f>
        <v>2</v>
      </c>
      <c r="L69" s="1037"/>
      <c r="M69" s="1038"/>
      <c r="N69" s="1033">
        <f>IF(N3="","",N3)</f>
        <v>2</v>
      </c>
      <c r="O69" s="1037"/>
      <c r="P69" s="1038"/>
      <c r="Q69" s="1033">
        <f>IF(Q3="","",Q3)</f>
        <v>0</v>
      </c>
      <c r="R69" s="1037"/>
      <c r="S69" s="1038"/>
      <c r="T69" s="1033">
        <f>IF(T3="","",T3)</f>
        <v>2</v>
      </c>
      <c r="U69" s="1037"/>
      <c r="V69" s="1038"/>
      <c r="W69" s="1033">
        <f>IF(W3="","",W3)</f>
        <v>9</v>
      </c>
      <c r="X69" s="1037"/>
      <c r="Y69" s="1038"/>
      <c r="Z69" s="1032">
        <v>5</v>
      </c>
      <c r="AA69" s="276"/>
      <c r="AB69" s="277"/>
      <c r="AC69" s="1033">
        <v>8</v>
      </c>
      <c r="AD69" s="279"/>
      <c r="AE69" s="280"/>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1034" t="s">
        <v>515</v>
      </c>
      <c r="CZ69" s="1034"/>
      <c r="DA69" s="1034"/>
      <c r="DB69" s="1034"/>
      <c r="DC69" s="1034"/>
      <c r="DD69" s="1034"/>
      <c r="DE69" s="1034"/>
      <c r="DF69" s="1034"/>
      <c r="DG69" s="1034"/>
      <c r="DH69" s="1034"/>
      <c r="DI69" s="1034"/>
      <c r="DJ69" s="1034"/>
      <c r="DK69" s="289" t="str">
        <f>IF(DK3="","",DK3)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5" ht="13.5" customHeight="1">
      <c r="M70" s="16"/>
      <c r="R70" s="16"/>
    </row>
    <row r="71" spans="1:135" ht="13.5" customHeight="1">
      <c r="M71" s="16"/>
      <c r="R71" s="16"/>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DA71" s="16"/>
      <c r="DF71" s="16"/>
    </row>
    <row r="72" spans="1:135" ht="13.5" customHeight="1">
      <c r="AK72" s="271" t="s">
        <v>178</v>
      </c>
      <c r="AL72" s="271"/>
      <c r="AM72" s="271"/>
      <c r="AN72" s="271"/>
      <c r="AO72" s="271"/>
      <c r="AP72" s="271"/>
      <c r="AQ72" s="271"/>
      <c r="AR72" s="271"/>
      <c r="AS72" s="271" t="s">
        <v>179</v>
      </c>
      <c r="AT72" s="271"/>
      <c r="AU72" s="271"/>
      <c r="AV72" s="271"/>
      <c r="AW72" s="271"/>
      <c r="AX72" s="271"/>
      <c r="AY72" s="271"/>
      <c r="AZ72" s="271"/>
      <c r="BA72" s="271" t="s">
        <v>180</v>
      </c>
      <c r="BB72" s="271"/>
      <c r="BC72" s="271"/>
      <c r="BD72" s="271"/>
      <c r="BE72" s="271"/>
      <c r="BF72" s="271"/>
      <c r="BG72" s="271"/>
      <c r="BH72" s="271"/>
      <c r="BI72" s="271" t="s">
        <v>181</v>
      </c>
      <c r="BJ72" s="271"/>
      <c r="BK72" s="271"/>
      <c r="BL72" s="271"/>
      <c r="BM72" s="271"/>
      <c r="BN72" s="271"/>
      <c r="BO72" s="271"/>
      <c r="BP72" s="271"/>
      <c r="BQ72" s="271"/>
      <c r="BR72" s="271"/>
      <c r="BS72" s="271"/>
      <c r="BT72" s="271" t="s">
        <v>182</v>
      </c>
      <c r="BU72" s="271"/>
      <c r="BV72" s="271"/>
      <c r="BW72" s="271"/>
      <c r="BX72" s="271"/>
      <c r="BY72" s="271"/>
      <c r="BZ72" s="271"/>
      <c r="CA72" s="271"/>
      <c r="CB72" s="271"/>
      <c r="CC72" s="271"/>
      <c r="CD72" s="271"/>
      <c r="CE72" s="271" t="s">
        <v>183</v>
      </c>
      <c r="CF72" s="271"/>
      <c r="CG72" s="271"/>
      <c r="CH72" s="271"/>
      <c r="CI72" s="271"/>
      <c r="CJ72" s="271"/>
      <c r="CK72" s="271"/>
      <c r="CL72" s="271"/>
      <c r="CM72" s="271"/>
      <c r="CN72" s="271"/>
      <c r="CO72" s="271"/>
      <c r="CP72" s="805" t="s">
        <v>941</v>
      </c>
      <c r="CQ72" s="805"/>
      <c r="CR72" s="805"/>
      <c r="CS72" s="805"/>
      <c r="CT72" s="805"/>
      <c r="CU72" s="805"/>
      <c r="CV72" s="805"/>
      <c r="CW72" s="805"/>
      <c r="CX72" s="805"/>
      <c r="CY72" s="805"/>
      <c r="CZ72" s="805"/>
      <c r="DA72" s="805" t="s">
        <v>942</v>
      </c>
      <c r="DB72" s="805"/>
      <c r="DC72" s="805"/>
      <c r="DD72" s="805"/>
      <c r="DE72" s="805"/>
      <c r="DF72" s="805"/>
      <c r="DG72" s="805"/>
      <c r="DH72" s="805"/>
      <c r="DI72" s="805"/>
      <c r="DJ72" s="805"/>
      <c r="DK72" s="112"/>
      <c r="DL72" s="112"/>
      <c r="DM72" s="112"/>
      <c r="DN72" s="112"/>
      <c r="DO72" s="112"/>
      <c r="DP72" s="112"/>
      <c r="DQ72" s="112"/>
      <c r="DR72" s="112"/>
      <c r="DS72" s="112"/>
      <c r="DT72" s="112"/>
      <c r="DU72" s="112"/>
    </row>
    <row r="73" spans="1:135" ht="15" customHeight="1">
      <c r="A73" s="522" t="s">
        <v>814</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171</v>
      </c>
      <c r="AC73" s="1456"/>
      <c r="AD73" s="1456"/>
      <c r="AE73" s="1456"/>
      <c r="AF73" s="1456"/>
      <c r="AG73" s="1456"/>
      <c r="AH73" s="1456"/>
      <c r="AI73" s="1456"/>
      <c r="AJ73" s="1457"/>
      <c r="AK73" s="245" t="s">
        <v>695</v>
      </c>
      <c r="AL73" s="1550"/>
      <c r="AM73" s="1550"/>
      <c r="AN73" s="1550"/>
      <c r="AO73" s="1550"/>
      <c r="AP73" s="1550"/>
      <c r="AQ73" s="1550"/>
      <c r="AR73" s="1550"/>
      <c r="AS73" s="1550"/>
      <c r="AT73" s="1550"/>
      <c r="AU73" s="1550"/>
      <c r="AV73" s="1550"/>
      <c r="AW73" s="1550"/>
      <c r="AX73" s="1550"/>
      <c r="AY73" s="1550"/>
      <c r="AZ73" s="1550"/>
      <c r="BA73" s="1550"/>
      <c r="BB73" s="1550"/>
      <c r="BC73" s="1550"/>
      <c r="BD73" s="1550"/>
      <c r="BE73" s="1550"/>
      <c r="BF73" s="1550"/>
      <c r="BG73" s="1550"/>
      <c r="BH73" s="1551"/>
      <c r="BI73" s="806" t="s">
        <v>903</v>
      </c>
      <c r="BJ73" s="807"/>
      <c r="BK73" s="807"/>
      <c r="BL73" s="807"/>
      <c r="BM73" s="807"/>
      <c r="BN73" s="807"/>
      <c r="BO73" s="807"/>
      <c r="BP73" s="807"/>
      <c r="BQ73" s="807"/>
      <c r="BR73" s="807"/>
      <c r="BS73" s="807"/>
      <c r="BT73" s="200" t="s">
        <v>939</v>
      </c>
      <c r="BU73" s="201"/>
      <c r="BV73" s="201"/>
      <c r="BW73" s="201"/>
      <c r="BX73" s="201"/>
      <c r="BY73" s="201"/>
      <c r="BZ73" s="201"/>
      <c r="CA73" s="201"/>
      <c r="CB73" s="201"/>
      <c r="CC73" s="201"/>
      <c r="CD73" s="202"/>
      <c r="CE73" s="200" t="s">
        <v>940</v>
      </c>
      <c r="CF73" s="201"/>
      <c r="CG73" s="201"/>
      <c r="CH73" s="201"/>
      <c r="CI73" s="201"/>
      <c r="CJ73" s="201"/>
      <c r="CK73" s="201"/>
      <c r="CL73" s="201"/>
      <c r="CM73" s="201"/>
      <c r="CN73" s="201"/>
      <c r="CO73" s="202"/>
      <c r="CP73" s="200" t="s">
        <v>696</v>
      </c>
      <c r="CQ73" s="201"/>
      <c r="CR73" s="201"/>
      <c r="CS73" s="201"/>
      <c r="CT73" s="201"/>
      <c r="CU73" s="201"/>
      <c r="CV73" s="201"/>
      <c r="CW73" s="201"/>
      <c r="CX73" s="201"/>
      <c r="CY73" s="201"/>
      <c r="CZ73" s="202"/>
      <c r="DA73" s="200" t="s">
        <v>641</v>
      </c>
      <c r="DB73" s="201"/>
      <c r="DC73" s="201"/>
      <c r="DD73" s="201"/>
      <c r="DE73" s="201"/>
      <c r="DF73" s="201"/>
      <c r="DG73" s="201"/>
      <c r="DH73" s="201"/>
      <c r="DI73" s="201"/>
      <c r="DJ73" s="202"/>
    </row>
    <row r="74" spans="1:135" ht="10.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1458"/>
      <c r="AC74" s="1503"/>
      <c r="AD74" s="1503"/>
      <c r="AE74" s="1503"/>
      <c r="AF74" s="1503"/>
      <c r="AG74" s="1503"/>
      <c r="AH74" s="1503"/>
      <c r="AI74" s="1503"/>
      <c r="AJ74" s="1460"/>
      <c r="AK74" s="292" t="s">
        <v>715</v>
      </c>
      <c r="AL74" s="293"/>
      <c r="AM74" s="293"/>
      <c r="AN74" s="293"/>
      <c r="AO74" s="293"/>
      <c r="AP74" s="293"/>
      <c r="AQ74" s="293"/>
      <c r="AR74" s="294"/>
      <c r="AS74" s="292" t="s">
        <v>261</v>
      </c>
      <c r="AT74" s="293"/>
      <c r="AU74" s="293"/>
      <c r="AV74" s="293"/>
      <c r="AW74" s="293"/>
      <c r="AX74" s="293"/>
      <c r="AY74" s="293"/>
      <c r="AZ74" s="294"/>
      <c r="BA74" s="200" t="s">
        <v>712</v>
      </c>
      <c r="BB74" s="201"/>
      <c r="BC74" s="201"/>
      <c r="BD74" s="201"/>
      <c r="BE74" s="201"/>
      <c r="BF74" s="201"/>
      <c r="BG74" s="201"/>
      <c r="BH74" s="202"/>
      <c r="BI74" s="809"/>
      <c r="BJ74" s="810"/>
      <c r="BK74" s="810"/>
      <c r="BL74" s="810"/>
      <c r="BM74" s="810"/>
      <c r="BN74" s="810"/>
      <c r="BO74" s="810"/>
      <c r="BP74" s="810"/>
      <c r="BQ74" s="810"/>
      <c r="BR74" s="810"/>
      <c r="BS74" s="810"/>
      <c r="BT74" s="219"/>
      <c r="BU74" s="220"/>
      <c r="BV74" s="220"/>
      <c r="BW74" s="220"/>
      <c r="BX74" s="220"/>
      <c r="BY74" s="220"/>
      <c r="BZ74" s="220"/>
      <c r="CA74" s="220"/>
      <c r="CB74" s="220"/>
      <c r="CC74" s="220"/>
      <c r="CD74" s="221"/>
      <c r="CE74" s="219"/>
      <c r="CF74" s="220"/>
      <c r="CG74" s="220"/>
      <c r="CH74" s="220"/>
      <c r="CI74" s="220"/>
      <c r="CJ74" s="220"/>
      <c r="CK74" s="220"/>
      <c r="CL74" s="220"/>
      <c r="CM74" s="220"/>
      <c r="CN74" s="220"/>
      <c r="CO74" s="221"/>
      <c r="CP74" s="219"/>
      <c r="CQ74" s="220"/>
      <c r="CR74" s="220"/>
      <c r="CS74" s="220"/>
      <c r="CT74" s="220"/>
      <c r="CU74" s="220"/>
      <c r="CV74" s="220"/>
      <c r="CW74" s="220"/>
      <c r="CX74" s="220"/>
      <c r="CY74" s="220"/>
      <c r="CZ74" s="221"/>
      <c r="DA74" s="219"/>
      <c r="DB74" s="220"/>
      <c r="DC74" s="220"/>
      <c r="DD74" s="220"/>
      <c r="DE74" s="220"/>
      <c r="DF74" s="220"/>
      <c r="DG74" s="220"/>
      <c r="DH74" s="220"/>
      <c r="DI74" s="220"/>
      <c r="DJ74" s="221"/>
    </row>
    <row r="75" spans="1:135"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1458"/>
      <c r="AC75" s="1503"/>
      <c r="AD75" s="1503"/>
      <c r="AE75" s="1503"/>
      <c r="AF75" s="1503"/>
      <c r="AG75" s="1503"/>
      <c r="AH75" s="1503"/>
      <c r="AI75" s="1503"/>
      <c r="AJ75" s="1460"/>
      <c r="AK75" s="866"/>
      <c r="AL75" s="867"/>
      <c r="AM75" s="867"/>
      <c r="AN75" s="867"/>
      <c r="AO75" s="867"/>
      <c r="AP75" s="867"/>
      <c r="AQ75" s="867"/>
      <c r="AR75" s="868"/>
      <c r="AS75" s="866"/>
      <c r="AT75" s="867"/>
      <c r="AU75" s="867"/>
      <c r="AV75" s="867"/>
      <c r="AW75" s="867"/>
      <c r="AX75" s="867"/>
      <c r="AY75" s="867"/>
      <c r="AZ75" s="868"/>
      <c r="BA75" s="219"/>
      <c r="BB75" s="220"/>
      <c r="BC75" s="220"/>
      <c r="BD75" s="220"/>
      <c r="BE75" s="220"/>
      <c r="BF75" s="220"/>
      <c r="BG75" s="220"/>
      <c r="BH75" s="221"/>
      <c r="BI75" s="809"/>
      <c r="BJ75" s="810"/>
      <c r="BK75" s="810"/>
      <c r="BL75" s="810"/>
      <c r="BM75" s="810"/>
      <c r="BN75" s="810"/>
      <c r="BO75" s="810"/>
      <c r="BP75" s="810"/>
      <c r="BQ75" s="810"/>
      <c r="BR75" s="810"/>
      <c r="BS75" s="810"/>
      <c r="BT75" s="219"/>
      <c r="BU75" s="220"/>
      <c r="BV75" s="220"/>
      <c r="BW75" s="220"/>
      <c r="BX75" s="220"/>
      <c r="BY75" s="220"/>
      <c r="BZ75" s="220"/>
      <c r="CA75" s="220"/>
      <c r="CB75" s="220"/>
      <c r="CC75" s="220"/>
      <c r="CD75" s="221"/>
      <c r="CE75" s="219"/>
      <c r="CF75" s="220"/>
      <c r="CG75" s="220"/>
      <c r="CH75" s="220"/>
      <c r="CI75" s="220"/>
      <c r="CJ75" s="220"/>
      <c r="CK75" s="220"/>
      <c r="CL75" s="220"/>
      <c r="CM75" s="220"/>
      <c r="CN75" s="220"/>
      <c r="CO75" s="221"/>
      <c r="CP75" s="219"/>
      <c r="CQ75" s="220"/>
      <c r="CR75" s="220"/>
      <c r="CS75" s="220"/>
      <c r="CT75" s="220"/>
      <c r="CU75" s="220"/>
      <c r="CV75" s="220"/>
      <c r="CW75" s="220"/>
      <c r="CX75" s="220"/>
      <c r="CY75" s="220"/>
      <c r="CZ75" s="221"/>
      <c r="DA75" s="219"/>
      <c r="DB75" s="220"/>
      <c r="DC75" s="220"/>
      <c r="DD75" s="220"/>
      <c r="DE75" s="220"/>
      <c r="DF75" s="220"/>
      <c r="DG75" s="220"/>
      <c r="DH75" s="220"/>
      <c r="DI75" s="220"/>
      <c r="DJ75" s="221"/>
    </row>
    <row r="76" spans="1:135"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1458"/>
      <c r="AC76" s="1503"/>
      <c r="AD76" s="1503"/>
      <c r="AE76" s="1503"/>
      <c r="AF76" s="1503"/>
      <c r="AG76" s="1503"/>
      <c r="AH76" s="1503"/>
      <c r="AI76" s="1503"/>
      <c r="AJ76" s="1460"/>
      <c r="AK76" s="866"/>
      <c r="AL76" s="867"/>
      <c r="AM76" s="867"/>
      <c r="AN76" s="867"/>
      <c r="AO76" s="867"/>
      <c r="AP76" s="867"/>
      <c r="AQ76" s="867"/>
      <c r="AR76" s="868"/>
      <c r="AS76" s="866"/>
      <c r="AT76" s="867"/>
      <c r="AU76" s="867"/>
      <c r="AV76" s="867"/>
      <c r="AW76" s="867"/>
      <c r="AX76" s="867"/>
      <c r="AY76" s="867"/>
      <c r="AZ76" s="868"/>
      <c r="BA76" s="219"/>
      <c r="BB76" s="220"/>
      <c r="BC76" s="220"/>
      <c r="BD76" s="220"/>
      <c r="BE76" s="220"/>
      <c r="BF76" s="220"/>
      <c r="BG76" s="220"/>
      <c r="BH76" s="221"/>
      <c r="BI76" s="809"/>
      <c r="BJ76" s="810"/>
      <c r="BK76" s="810"/>
      <c r="BL76" s="810"/>
      <c r="BM76" s="810"/>
      <c r="BN76" s="810"/>
      <c r="BO76" s="810"/>
      <c r="BP76" s="810"/>
      <c r="BQ76" s="810"/>
      <c r="BR76" s="810"/>
      <c r="BS76" s="810"/>
      <c r="BT76" s="219"/>
      <c r="BU76" s="220"/>
      <c r="BV76" s="220"/>
      <c r="BW76" s="220"/>
      <c r="BX76" s="220"/>
      <c r="BY76" s="220"/>
      <c r="BZ76" s="220"/>
      <c r="CA76" s="220"/>
      <c r="CB76" s="220"/>
      <c r="CC76" s="220"/>
      <c r="CD76" s="221"/>
      <c r="CE76" s="219"/>
      <c r="CF76" s="220"/>
      <c r="CG76" s="220"/>
      <c r="CH76" s="220"/>
      <c r="CI76" s="220"/>
      <c r="CJ76" s="220"/>
      <c r="CK76" s="220"/>
      <c r="CL76" s="220"/>
      <c r="CM76" s="220"/>
      <c r="CN76" s="220"/>
      <c r="CO76" s="221"/>
      <c r="CP76" s="219"/>
      <c r="CQ76" s="220"/>
      <c r="CR76" s="220"/>
      <c r="CS76" s="220"/>
      <c r="CT76" s="220"/>
      <c r="CU76" s="220"/>
      <c r="CV76" s="220"/>
      <c r="CW76" s="220"/>
      <c r="CX76" s="220"/>
      <c r="CY76" s="220"/>
      <c r="CZ76" s="221"/>
      <c r="DA76" s="219"/>
      <c r="DB76" s="220"/>
      <c r="DC76" s="220"/>
      <c r="DD76" s="220"/>
      <c r="DE76" s="220"/>
      <c r="DF76" s="220"/>
      <c r="DG76" s="220"/>
      <c r="DH76" s="220"/>
      <c r="DI76" s="220"/>
      <c r="DJ76" s="221"/>
    </row>
    <row r="77" spans="1:135"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1458"/>
      <c r="AC77" s="1503"/>
      <c r="AD77" s="1503"/>
      <c r="AE77" s="1503"/>
      <c r="AF77" s="1503"/>
      <c r="AG77" s="1503"/>
      <c r="AH77" s="1503"/>
      <c r="AI77" s="1503"/>
      <c r="AJ77" s="1460"/>
      <c r="AK77" s="866"/>
      <c r="AL77" s="867"/>
      <c r="AM77" s="867"/>
      <c r="AN77" s="867"/>
      <c r="AO77" s="867"/>
      <c r="AP77" s="867"/>
      <c r="AQ77" s="867"/>
      <c r="AR77" s="868"/>
      <c r="AS77" s="866"/>
      <c r="AT77" s="867"/>
      <c r="AU77" s="867"/>
      <c r="AV77" s="867"/>
      <c r="AW77" s="867"/>
      <c r="AX77" s="867"/>
      <c r="AY77" s="867"/>
      <c r="AZ77" s="868"/>
      <c r="BA77" s="219"/>
      <c r="BB77" s="220"/>
      <c r="BC77" s="220"/>
      <c r="BD77" s="220"/>
      <c r="BE77" s="220"/>
      <c r="BF77" s="220"/>
      <c r="BG77" s="220"/>
      <c r="BH77" s="221"/>
      <c r="BI77" s="809"/>
      <c r="BJ77" s="810"/>
      <c r="BK77" s="810"/>
      <c r="BL77" s="810"/>
      <c r="BM77" s="810"/>
      <c r="BN77" s="810"/>
      <c r="BO77" s="810"/>
      <c r="BP77" s="810"/>
      <c r="BQ77" s="810"/>
      <c r="BR77" s="810"/>
      <c r="BS77" s="810"/>
      <c r="BT77" s="219"/>
      <c r="BU77" s="220"/>
      <c r="BV77" s="220"/>
      <c r="BW77" s="220"/>
      <c r="BX77" s="220"/>
      <c r="BY77" s="220"/>
      <c r="BZ77" s="220"/>
      <c r="CA77" s="220"/>
      <c r="CB77" s="220"/>
      <c r="CC77" s="220"/>
      <c r="CD77" s="221"/>
      <c r="CE77" s="219"/>
      <c r="CF77" s="220"/>
      <c r="CG77" s="220"/>
      <c r="CH77" s="220"/>
      <c r="CI77" s="220"/>
      <c r="CJ77" s="220"/>
      <c r="CK77" s="220"/>
      <c r="CL77" s="220"/>
      <c r="CM77" s="220"/>
      <c r="CN77" s="220"/>
      <c r="CO77" s="221"/>
      <c r="CP77" s="219"/>
      <c r="CQ77" s="220"/>
      <c r="CR77" s="220"/>
      <c r="CS77" s="220"/>
      <c r="CT77" s="220"/>
      <c r="CU77" s="220"/>
      <c r="CV77" s="220"/>
      <c r="CW77" s="220"/>
      <c r="CX77" s="220"/>
      <c r="CY77" s="220"/>
      <c r="CZ77" s="221"/>
      <c r="DA77" s="219"/>
      <c r="DB77" s="220"/>
      <c r="DC77" s="220"/>
      <c r="DD77" s="220"/>
      <c r="DE77" s="220"/>
      <c r="DF77" s="220"/>
      <c r="DG77" s="220"/>
      <c r="DH77" s="220"/>
      <c r="DI77" s="220"/>
      <c r="DJ77" s="221"/>
    </row>
    <row r="78" spans="1:135"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1556"/>
      <c r="AC78" s="1557"/>
      <c r="AD78" s="1557"/>
      <c r="AE78" s="1557"/>
      <c r="AF78" s="1557"/>
      <c r="AG78" s="1557"/>
      <c r="AH78" s="1557"/>
      <c r="AI78" s="1557"/>
      <c r="AJ78" s="1558"/>
      <c r="AK78" s="535" t="s">
        <v>442</v>
      </c>
      <c r="AL78" s="536"/>
      <c r="AM78" s="536"/>
      <c r="AN78" s="536"/>
      <c r="AO78" s="536"/>
      <c r="AP78" s="536"/>
      <c r="AQ78" s="536"/>
      <c r="AR78" s="536"/>
      <c r="AS78" s="535" t="s">
        <v>442</v>
      </c>
      <c r="AT78" s="536"/>
      <c r="AU78" s="536"/>
      <c r="AV78" s="536"/>
      <c r="AW78" s="536"/>
      <c r="AX78" s="536"/>
      <c r="AY78" s="536"/>
      <c r="AZ78" s="536"/>
      <c r="BA78" s="535" t="s">
        <v>442</v>
      </c>
      <c r="BB78" s="536"/>
      <c r="BC78" s="536"/>
      <c r="BD78" s="536"/>
      <c r="BE78" s="536"/>
      <c r="BF78" s="536"/>
      <c r="BG78" s="536"/>
      <c r="BH78" s="536"/>
      <c r="BI78" s="535" t="s">
        <v>442</v>
      </c>
      <c r="BJ78" s="536"/>
      <c r="BK78" s="536"/>
      <c r="BL78" s="536"/>
      <c r="BM78" s="536"/>
      <c r="BN78" s="536"/>
      <c r="BO78" s="536"/>
      <c r="BP78" s="536"/>
      <c r="BQ78" s="536"/>
      <c r="BR78" s="536"/>
      <c r="BS78" s="537"/>
      <c r="BT78" s="535" t="s">
        <v>175</v>
      </c>
      <c r="BU78" s="536"/>
      <c r="BV78" s="536"/>
      <c r="BW78" s="536"/>
      <c r="BX78" s="536"/>
      <c r="BY78" s="536"/>
      <c r="BZ78" s="536"/>
      <c r="CA78" s="536"/>
      <c r="CB78" s="536"/>
      <c r="CC78" s="536"/>
      <c r="CD78" s="537"/>
      <c r="CE78" s="535" t="s">
        <v>442</v>
      </c>
      <c r="CF78" s="536"/>
      <c r="CG78" s="536"/>
      <c r="CH78" s="536"/>
      <c r="CI78" s="536"/>
      <c r="CJ78" s="536"/>
      <c r="CK78" s="536"/>
      <c r="CL78" s="536"/>
      <c r="CM78" s="536"/>
      <c r="CN78" s="536"/>
      <c r="CO78" s="537"/>
      <c r="CP78" s="535" t="s">
        <v>442</v>
      </c>
      <c r="CQ78" s="536"/>
      <c r="CR78" s="536"/>
      <c r="CS78" s="536"/>
      <c r="CT78" s="536"/>
      <c r="CU78" s="536"/>
      <c r="CV78" s="536"/>
      <c r="CW78" s="536"/>
      <c r="CX78" s="536"/>
      <c r="CY78" s="536"/>
      <c r="CZ78" s="537"/>
      <c r="DA78" s="535" t="s">
        <v>442</v>
      </c>
      <c r="DB78" s="536"/>
      <c r="DC78" s="536"/>
      <c r="DD78" s="536"/>
      <c r="DE78" s="536"/>
      <c r="DF78" s="536"/>
      <c r="DG78" s="536"/>
      <c r="DH78" s="536"/>
      <c r="DI78" s="536"/>
      <c r="DJ78" s="537"/>
    </row>
    <row r="79" spans="1:135" ht="21.75" customHeight="1">
      <c r="A79" s="433" t="s">
        <v>1</v>
      </c>
      <c r="B79" s="547"/>
      <c r="C79" s="547"/>
      <c r="D79" s="547"/>
      <c r="E79" s="547"/>
      <c r="F79" s="556"/>
      <c r="G79" s="246" t="s">
        <v>2</v>
      </c>
      <c r="H79" s="246"/>
      <c r="I79" s="246"/>
      <c r="J79" s="246"/>
      <c r="K79" s="246"/>
      <c r="L79" s="246"/>
      <c r="M79" s="246"/>
      <c r="N79" s="246"/>
      <c r="O79" s="246"/>
      <c r="P79" s="246"/>
      <c r="Q79" s="246"/>
      <c r="R79" s="246"/>
      <c r="S79" s="246"/>
      <c r="T79" s="246"/>
      <c r="U79" s="246"/>
      <c r="V79" s="246"/>
      <c r="W79" s="246"/>
      <c r="X79" s="246"/>
      <c r="Y79" s="246"/>
      <c r="Z79" s="246"/>
      <c r="AA79" s="246"/>
      <c r="AB79" s="1031">
        <v>0</v>
      </c>
      <c r="AC79" s="1024"/>
      <c r="AD79" s="1025"/>
      <c r="AE79" s="1023">
        <v>1</v>
      </c>
      <c r="AF79" s="1024"/>
      <c r="AG79" s="1025"/>
      <c r="AH79" s="1023">
        <v>2</v>
      </c>
      <c r="AI79" s="1024"/>
      <c r="AJ79" s="1026"/>
      <c r="AK79" s="487">
        <f>表56!AK81</f>
        <v>2968</v>
      </c>
      <c r="AL79" s="801"/>
      <c r="AM79" s="801"/>
      <c r="AN79" s="801"/>
      <c r="AO79" s="801"/>
      <c r="AP79" s="801"/>
      <c r="AQ79" s="801"/>
      <c r="AR79" s="875"/>
      <c r="AS79" s="487">
        <f>表56!AS81</f>
        <v>0</v>
      </c>
      <c r="AT79" s="801"/>
      <c r="AU79" s="801"/>
      <c r="AV79" s="801"/>
      <c r="AW79" s="801"/>
      <c r="AX79" s="801"/>
      <c r="AY79" s="801"/>
      <c r="AZ79" s="875"/>
      <c r="BA79" s="487">
        <f t="shared" ref="BA79:BA87" si="2">SUM(AK79:AZ79)</f>
        <v>2968</v>
      </c>
      <c r="BB79" s="801"/>
      <c r="BC79" s="801"/>
      <c r="BD79" s="801"/>
      <c r="BE79" s="801"/>
      <c r="BF79" s="801"/>
      <c r="BG79" s="801"/>
      <c r="BH79" s="875"/>
      <c r="BI79" s="487">
        <f>表56!BI81</f>
        <v>1067838</v>
      </c>
      <c r="BJ79" s="488"/>
      <c r="BK79" s="488"/>
      <c r="BL79" s="488"/>
      <c r="BM79" s="488"/>
      <c r="BN79" s="488"/>
      <c r="BO79" s="488"/>
      <c r="BP79" s="488"/>
      <c r="BQ79" s="488"/>
      <c r="BR79" s="488"/>
      <c r="BS79" s="489"/>
      <c r="BT79" s="871">
        <f>表56!BT81</f>
        <v>14822</v>
      </c>
      <c r="BU79" s="872"/>
      <c r="BV79" s="872"/>
      <c r="BW79" s="872"/>
      <c r="BX79" s="872"/>
      <c r="BY79" s="872"/>
      <c r="BZ79" s="872"/>
      <c r="CA79" s="872"/>
      <c r="CB79" s="872"/>
      <c r="CC79" s="872"/>
      <c r="CD79" s="1058"/>
      <c r="CE79" s="871">
        <f>表56!CE81</f>
        <v>561</v>
      </c>
      <c r="CF79" s="872"/>
      <c r="CG79" s="872"/>
      <c r="CH79" s="872"/>
      <c r="CI79" s="872"/>
      <c r="CJ79" s="872"/>
      <c r="CK79" s="872"/>
      <c r="CL79" s="872"/>
      <c r="CM79" s="872"/>
      <c r="CN79" s="872"/>
      <c r="CO79" s="1058"/>
      <c r="CP79" s="871">
        <f>表56!CP81</f>
        <v>9133</v>
      </c>
      <c r="CQ79" s="872"/>
      <c r="CR79" s="872"/>
      <c r="CS79" s="872"/>
      <c r="CT79" s="872"/>
      <c r="CU79" s="872"/>
      <c r="CV79" s="872"/>
      <c r="CW79" s="872"/>
      <c r="CX79" s="872"/>
      <c r="CY79" s="872"/>
      <c r="CZ79" s="1058"/>
      <c r="DA79" s="1013">
        <f t="shared" ref="DA79:DA88" si="3">SUM(CD13,CS13,BI46,BA79:CZ79)</f>
        <v>6051942</v>
      </c>
      <c r="DB79" s="1056"/>
      <c r="DC79" s="1056"/>
      <c r="DD79" s="1056"/>
      <c r="DE79" s="1056"/>
      <c r="DF79" s="1056"/>
      <c r="DG79" s="1056"/>
      <c r="DH79" s="1056"/>
      <c r="DI79" s="1056"/>
      <c r="DJ79" s="1057"/>
    </row>
    <row r="80" spans="1:135" ht="15" customHeight="1">
      <c r="A80" s="550"/>
      <c r="B80" s="549"/>
      <c r="C80" s="549"/>
      <c r="D80" s="549"/>
      <c r="E80" s="549"/>
      <c r="F80" s="558"/>
      <c r="G80" s="246" t="s">
        <v>3</v>
      </c>
      <c r="H80" s="246"/>
      <c r="I80" s="246"/>
      <c r="J80" s="246"/>
      <c r="K80" s="246"/>
      <c r="L80" s="246"/>
      <c r="M80" s="246"/>
      <c r="N80" s="246"/>
      <c r="O80" s="246"/>
      <c r="P80" s="246"/>
      <c r="Q80" s="246"/>
      <c r="R80" s="246"/>
      <c r="S80" s="246"/>
      <c r="T80" s="246"/>
      <c r="U80" s="246"/>
      <c r="V80" s="246"/>
      <c r="W80" s="246"/>
      <c r="X80" s="246"/>
      <c r="Y80" s="246"/>
      <c r="Z80" s="246"/>
      <c r="AA80" s="246"/>
      <c r="AB80" s="1017">
        <v>0</v>
      </c>
      <c r="AC80" s="1018"/>
      <c r="AD80" s="1019"/>
      <c r="AE80" s="1029">
        <v>2</v>
      </c>
      <c r="AF80" s="1018"/>
      <c r="AG80" s="1019"/>
      <c r="AH80" s="1029">
        <v>2</v>
      </c>
      <c r="AI80" s="1018"/>
      <c r="AJ80" s="1030"/>
      <c r="AK80" s="481">
        <f>表56!AK82</f>
        <v>2442</v>
      </c>
      <c r="AL80" s="543"/>
      <c r="AM80" s="543"/>
      <c r="AN80" s="543"/>
      <c r="AO80" s="543"/>
      <c r="AP80" s="543"/>
      <c r="AQ80" s="543"/>
      <c r="AR80" s="544"/>
      <c r="AS80" s="481">
        <f>表56!AS82</f>
        <v>0</v>
      </c>
      <c r="AT80" s="543"/>
      <c r="AU80" s="543"/>
      <c r="AV80" s="543"/>
      <c r="AW80" s="543"/>
      <c r="AX80" s="543"/>
      <c r="AY80" s="543"/>
      <c r="AZ80" s="544"/>
      <c r="BA80" s="481">
        <f t="shared" si="2"/>
        <v>2442</v>
      </c>
      <c r="BB80" s="543"/>
      <c r="BC80" s="543"/>
      <c r="BD80" s="543"/>
      <c r="BE80" s="543"/>
      <c r="BF80" s="543"/>
      <c r="BG80" s="543"/>
      <c r="BH80" s="544"/>
      <c r="BI80" s="481">
        <f>表56!BI82</f>
        <v>2036</v>
      </c>
      <c r="BJ80" s="482"/>
      <c r="BK80" s="482"/>
      <c r="BL80" s="482"/>
      <c r="BM80" s="482"/>
      <c r="BN80" s="482"/>
      <c r="BO80" s="482"/>
      <c r="BP80" s="482"/>
      <c r="BQ80" s="482"/>
      <c r="BR80" s="482"/>
      <c r="BS80" s="483"/>
      <c r="BT80" s="481">
        <f>表56!BT82</f>
        <v>23991</v>
      </c>
      <c r="BU80" s="543"/>
      <c r="BV80" s="543"/>
      <c r="BW80" s="543"/>
      <c r="BX80" s="543"/>
      <c r="BY80" s="543"/>
      <c r="BZ80" s="543"/>
      <c r="CA80" s="543"/>
      <c r="CB80" s="543"/>
      <c r="CC80" s="543"/>
      <c r="CD80" s="544"/>
      <c r="CE80" s="481">
        <f>表56!CE82</f>
        <v>5521</v>
      </c>
      <c r="CF80" s="543"/>
      <c r="CG80" s="543"/>
      <c r="CH80" s="543"/>
      <c r="CI80" s="543"/>
      <c r="CJ80" s="543"/>
      <c r="CK80" s="543"/>
      <c r="CL80" s="543"/>
      <c r="CM80" s="543"/>
      <c r="CN80" s="543"/>
      <c r="CO80" s="544"/>
      <c r="CP80" s="481">
        <f>表56!CP82</f>
        <v>2918</v>
      </c>
      <c r="CQ80" s="543"/>
      <c r="CR80" s="543"/>
      <c r="CS80" s="543"/>
      <c r="CT80" s="543"/>
      <c r="CU80" s="543"/>
      <c r="CV80" s="543"/>
      <c r="CW80" s="543"/>
      <c r="CX80" s="543"/>
      <c r="CY80" s="543"/>
      <c r="CZ80" s="544"/>
      <c r="DA80" s="481">
        <f t="shared" si="3"/>
        <v>59482766</v>
      </c>
      <c r="DB80" s="543"/>
      <c r="DC80" s="543"/>
      <c r="DD80" s="543"/>
      <c r="DE80" s="543"/>
      <c r="DF80" s="543"/>
      <c r="DG80" s="543"/>
      <c r="DH80" s="543"/>
      <c r="DI80" s="543"/>
      <c r="DJ80" s="865"/>
    </row>
    <row r="81" spans="1:120" ht="15" customHeight="1">
      <c r="A81" s="550"/>
      <c r="B81" s="549"/>
      <c r="C81" s="549"/>
      <c r="D81" s="549"/>
      <c r="E81" s="549"/>
      <c r="F81" s="558"/>
      <c r="G81" s="246" t="s">
        <v>4</v>
      </c>
      <c r="H81" s="246"/>
      <c r="I81" s="246"/>
      <c r="J81" s="246"/>
      <c r="K81" s="246"/>
      <c r="L81" s="246"/>
      <c r="M81" s="246"/>
      <c r="N81" s="246"/>
      <c r="O81" s="246"/>
      <c r="P81" s="246"/>
      <c r="Q81" s="246"/>
      <c r="R81" s="246"/>
      <c r="S81" s="246"/>
      <c r="T81" s="246"/>
      <c r="U81" s="246"/>
      <c r="V81" s="246"/>
      <c r="W81" s="246"/>
      <c r="X81" s="246"/>
      <c r="Y81" s="246"/>
      <c r="Z81" s="246"/>
      <c r="AA81" s="246"/>
      <c r="AB81" s="1017">
        <v>0</v>
      </c>
      <c r="AC81" s="1018"/>
      <c r="AD81" s="1019"/>
      <c r="AE81" s="1029">
        <v>3</v>
      </c>
      <c r="AF81" s="1018"/>
      <c r="AG81" s="1019"/>
      <c r="AH81" s="1029">
        <v>2</v>
      </c>
      <c r="AI81" s="1018"/>
      <c r="AJ81" s="1030"/>
      <c r="AK81" s="481">
        <f>表56!AK83</f>
        <v>2627</v>
      </c>
      <c r="AL81" s="543"/>
      <c r="AM81" s="543"/>
      <c r="AN81" s="543"/>
      <c r="AO81" s="543"/>
      <c r="AP81" s="543"/>
      <c r="AQ81" s="543"/>
      <c r="AR81" s="544"/>
      <c r="AS81" s="481">
        <f>表56!AS83</f>
        <v>0</v>
      </c>
      <c r="AT81" s="543"/>
      <c r="AU81" s="543"/>
      <c r="AV81" s="543"/>
      <c r="AW81" s="543"/>
      <c r="AX81" s="543"/>
      <c r="AY81" s="543"/>
      <c r="AZ81" s="544"/>
      <c r="BA81" s="481">
        <f t="shared" si="2"/>
        <v>2627</v>
      </c>
      <c r="BB81" s="543"/>
      <c r="BC81" s="543"/>
      <c r="BD81" s="543"/>
      <c r="BE81" s="543"/>
      <c r="BF81" s="543"/>
      <c r="BG81" s="543"/>
      <c r="BH81" s="544"/>
      <c r="BI81" s="481">
        <f>表56!BI83</f>
        <v>96107</v>
      </c>
      <c r="BJ81" s="482"/>
      <c r="BK81" s="482"/>
      <c r="BL81" s="482"/>
      <c r="BM81" s="482"/>
      <c r="BN81" s="482"/>
      <c r="BO81" s="482"/>
      <c r="BP81" s="482"/>
      <c r="BQ81" s="482"/>
      <c r="BR81" s="482"/>
      <c r="BS81" s="483"/>
      <c r="BT81" s="481">
        <f>表56!BT83</f>
        <v>26033</v>
      </c>
      <c r="BU81" s="543"/>
      <c r="BV81" s="543"/>
      <c r="BW81" s="543"/>
      <c r="BX81" s="543"/>
      <c r="BY81" s="543"/>
      <c r="BZ81" s="543"/>
      <c r="CA81" s="543"/>
      <c r="CB81" s="543"/>
      <c r="CC81" s="543"/>
      <c r="CD81" s="544"/>
      <c r="CE81" s="481">
        <f>表56!CE83</f>
        <v>1499</v>
      </c>
      <c r="CF81" s="543"/>
      <c r="CG81" s="543"/>
      <c r="CH81" s="543"/>
      <c r="CI81" s="543"/>
      <c r="CJ81" s="543"/>
      <c r="CK81" s="543"/>
      <c r="CL81" s="543"/>
      <c r="CM81" s="543"/>
      <c r="CN81" s="543"/>
      <c r="CO81" s="544"/>
      <c r="CP81" s="481">
        <f>表56!CP83</f>
        <v>3981</v>
      </c>
      <c r="CQ81" s="543"/>
      <c r="CR81" s="543"/>
      <c r="CS81" s="543"/>
      <c r="CT81" s="543"/>
      <c r="CU81" s="543"/>
      <c r="CV81" s="543"/>
      <c r="CW81" s="543"/>
      <c r="CX81" s="543"/>
      <c r="CY81" s="543"/>
      <c r="CZ81" s="544"/>
      <c r="DA81" s="481">
        <f t="shared" si="3"/>
        <v>70852732</v>
      </c>
      <c r="DB81" s="543"/>
      <c r="DC81" s="543"/>
      <c r="DD81" s="543"/>
      <c r="DE81" s="543"/>
      <c r="DF81" s="543"/>
      <c r="DG81" s="543"/>
      <c r="DH81" s="543"/>
      <c r="DI81" s="543"/>
      <c r="DJ81" s="865"/>
    </row>
    <row r="82" spans="1:120" ht="15" customHeight="1">
      <c r="A82" s="550"/>
      <c r="B82" s="549"/>
      <c r="C82" s="549"/>
      <c r="D82" s="549"/>
      <c r="E82" s="549"/>
      <c r="F82" s="558"/>
      <c r="G82" s="246" t="s">
        <v>5</v>
      </c>
      <c r="H82" s="246"/>
      <c r="I82" s="246"/>
      <c r="J82" s="246"/>
      <c r="K82" s="246"/>
      <c r="L82" s="246"/>
      <c r="M82" s="246"/>
      <c r="N82" s="246"/>
      <c r="O82" s="246"/>
      <c r="P82" s="246"/>
      <c r="Q82" s="246"/>
      <c r="R82" s="246"/>
      <c r="S82" s="246"/>
      <c r="T82" s="246"/>
      <c r="U82" s="246"/>
      <c r="V82" s="246"/>
      <c r="W82" s="246"/>
      <c r="X82" s="246"/>
      <c r="Y82" s="246"/>
      <c r="Z82" s="246"/>
      <c r="AA82" s="246"/>
      <c r="AB82" s="1017">
        <v>0</v>
      </c>
      <c r="AC82" s="1018"/>
      <c r="AD82" s="1019"/>
      <c r="AE82" s="1029">
        <v>4</v>
      </c>
      <c r="AF82" s="1018"/>
      <c r="AG82" s="1019"/>
      <c r="AH82" s="1029">
        <v>2</v>
      </c>
      <c r="AI82" s="1018"/>
      <c r="AJ82" s="1030"/>
      <c r="AK82" s="481">
        <f>表56!AK84</f>
        <v>3044</v>
      </c>
      <c r="AL82" s="543"/>
      <c r="AM82" s="543"/>
      <c r="AN82" s="543"/>
      <c r="AO82" s="543"/>
      <c r="AP82" s="543"/>
      <c r="AQ82" s="543"/>
      <c r="AR82" s="544"/>
      <c r="AS82" s="481">
        <f>表56!AS84</f>
        <v>0</v>
      </c>
      <c r="AT82" s="543"/>
      <c r="AU82" s="543"/>
      <c r="AV82" s="543"/>
      <c r="AW82" s="543"/>
      <c r="AX82" s="543"/>
      <c r="AY82" s="543"/>
      <c r="AZ82" s="544"/>
      <c r="BA82" s="481">
        <f t="shared" si="2"/>
        <v>3044</v>
      </c>
      <c r="BB82" s="543"/>
      <c r="BC82" s="543"/>
      <c r="BD82" s="543"/>
      <c r="BE82" s="543"/>
      <c r="BF82" s="543"/>
      <c r="BG82" s="543"/>
      <c r="BH82" s="544"/>
      <c r="BI82" s="481">
        <f>表56!BI84</f>
        <v>16469</v>
      </c>
      <c r="BJ82" s="482"/>
      <c r="BK82" s="482"/>
      <c r="BL82" s="482"/>
      <c r="BM82" s="482"/>
      <c r="BN82" s="482"/>
      <c r="BO82" s="482"/>
      <c r="BP82" s="482"/>
      <c r="BQ82" s="482"/>
      <c r="BR82" s="482"/>
      <c r="BS82" s="483"/>
      <c r="BT82" s="481">
        <f>表56!BT84</f>
        <v>7898</v>
      </c>
      <c r="BU82" s="543"/>
      <c r="BV82" s="543"/>
      <c r="BW82" s="543"/>
      <c r="BX82" s="543"/>
      <c r="BY82" s="543"/>
      <c r="BZ82" s="543"/>
      <c r="CA82" s="543"/>
      <c r="CB82" s="543"/>
      <c r="CC82" s="543"/>
      <c r="CD82" s="544"/>
      <c r="CE82" s="481">
        <f>表56!CE84</f>
        <v>4724</v>
      </c>
      <c r="CF82" s="543"/>
      <c r="CG82" s="543"/>
      <c r="CH82" s="543"/>
      <c r="CI82" s="543"/>
      <c r="CJ82" s="543"/>
      <c r="CK82" s="543"/>
      <c r="CL82" s="543"/>
      <c r="CM82" s="543"/>
      <c r="CN82" s="543"/>
      <c r="CO82" s="544"/>
      <c r="CP82" s="481">
        <f>表56!CP84</f>
        <v>8806</v>
      </c>
      <c r="CQ82" s="543"/>
      <c r="CR82" s="543"/>
      <c r="CS82" s="543"/>
      <c r="CT82" s="543"/>
      <c r="CU82" s="543"/>
      <c r="CV82" s="543"/>
      <c r="CW82" s="543"/>
      <c r="CX82" s="543"/>
      <c r="CY82" s="543"/>
      <c r="CZ82" s="544"/>
      <c r="DA82" s="481">
        <f t="shared" si="3"/>
        <v>49219234</v>
      </c>
      <c r="DB82" s="543"/>
      <c r="DC82" s="543"/>
      <c r="DD82" s="543"/>
      <c r="DE82" s="543"/>
      <c r="DF82" s="543"/>
      <c r="DG82" s="543"/>
      <c r="DH82" s="543"/>
      <c r="DI82" s="543"/>
      <c r="DJ82" s="865"/>
    </row>
    <row r="83" spans="1:120" ht="15" customHeight="1">
      <c r="A83" s="550"/>
      <c r="B83" s="549"/>
      <c r="C83" s="549"/>
      <c r="D83" s="549"/>
      <c r="E83" s="549"/>
      <c r="F83" s="558"/>
      <c r="G83" s="246" t="s">
        <v>6</v>
      </c>
      <c r="H83" s="246"/>
      <c r="I83" s="246"/>
      <c r="J83" s="246"/>
      <c r="K83" s="246"/>
      <c r="L83" s="246"/>
      <c r="M83" s="246"/>
      <c r="N83" s="246"/>
      <c r="O83" s="246"/>
      <c r="P83" s="246"/>
      <c r="Q83" s="246"/>
      <c r="R83" s="246"/>
      <c r="S83" s="246"/>
      <c r="T83" s="246"/>
      <c r="U83" s="246"/>
      <c r="V83" s="246"/>
      <c r="W83" s="246"/>
      <c r="X83" s="246"/>
      <c r="Y83" s="246"/>
      <c r="Z83" s="246"/>
      <c r="AA83" s="246"/>
      <c r="AB83" s="1017">
        <v>0</v>
      </c>
      <c r="AC83" s="1018"/>
      <c r="AD83" s="1019"/>
      <c r="AE83" s="1029">
        <v>5</v>
      </c>
      <c r="AF83" s="1018"/>
      <c r="AG83" s="1019"/>
      <c r="AH83" s="1029">
        <v>2</v>
      </c>
      <c r="AI83" s="1018"/>
      <c r="AJ83" s="1030"/>
      <c r="AK83" s="481">
        <f>表56!AK85</f>
        <v>2407</v>
      </c>
      <c r="AL83" s="543"/>
      <c r="AM83" s="543"/>
      <c r="AN83" s="543"/>
      <c r="AO83" s="543"/>
      <c r="AP83" s="543"/>
      <c r="AQ83" s="543"/>
      <c r="AR83" s="544"/>
      <c r="AS83" s="481">
        <f>表56!AS85</f>
        <v>0</v>
      </c>
      <c r="AT83" s="543"/>
      <c r="AU83" s="543"/>
      <c r="AV83" s="543"/>
      <c r="AW83" s="543"/>
      <c r="AX83" s="543"/>
      <c r="AY83" s="543"/>
      <c r="AZ83" s="544"/>
      <c r="BA83" s="481">
        <f t="shared" si="2"/>
        <v>2407</v>
      </c>
      <c r="BB83" s="543"/>
      <c r="BC83" s="543"/>
      <c r="BD83" s="543"/>
      <c r="BE83" s="543"/>
      <c r="BF83" s="543"/>
      <c r="BG83" s="543"/>
      <c r="BH83" s="544"/>
      <c r="BI83" s="481">
        <f>表56!BI85</f>
        <v>3820</v>
      </c>
      <c r="BJ83" s="482"/>
      <c r="BK83" s="482"/>
      <c r="BL83" s="482"/>
      <c r="BM83" s="482"/>
      <c r="BN83" s="482"/>
      <c r="BO83" s="482"/>
      <c r="BP83" s="482"/>
      <c r="BQ83" s="482"/>
      <c r="BR83" s="482"/>
      <c r="BS83" s="483"/>
      <c r="BT83" s="481">
        <f>表56!BT85</f>
        <v>3258</v>
      </c>
      <c r="BU83" s="543"/>
      <c r="BV83" s="543"/>
      <c r="BW83" s="543"/>
      <c r="BX83" s="543"/>
      <c r="BY83" s="543"/>
      <c r="BZ83" s="543"/>
      <c r="CA83" s="543"/>
      <c r="CB83" s="543"/>
      <c r="CC83" s="543"/>
      <c r="CD83" s="544"/>
      <c r="CE83" s="481">
        <f>表56!CE85</f>
        <v>602</v>
      </c>
      <c r="CF83" s="543"/>
      <c r="CG83" s="543"/>
      <c r="CH83" s="543"/>
      <c r="CI83" s="543"/>
      <c r="CJ83" s="543"/>
      <c r="CK83" s="543"/>
      <c r="CL83" s="543"/>
      <c r="CM83" s="543"/>
      <c r="CN83" s="543"/>
      <c r="CO83" s="544"/>
      <c r="CP83" s="481">
        <f>表56!CP85</f>
        <v>16785</v>
      </c>
      <c r="CQ83" s="543"/>
      <c r="CR83" s="543"/>
      <c r="CS83" s="543"/>
      <c r="CT83" s="543"/>
      <c r="CU83" s="543"/>
      <c r="CV83" s="543"/>
      <c r="CW83" s="543"/>
      <c r="CX83" s="543"/>
      <c r="CY83" s="543"/>
      <c r="CZ83" s="544"/>
      <c r="DA83" s="481">
        <f t="shared" si="3"/>
        <v>37759042</v>
      </c>
      <c r="DB83" s="543"/>
      <c r="DC83" s="543"/>
      <c r="DD83" s="543"/>
      <c r="DE83" s="543"/>
      <c r="DF83" s="543"/>
      <c r="DG83" s="543"/>
      <c r="DH83" s="543"/>
      <c r="DI83" s="543"/>
      <c r="DJ83" s="865"/>
    </row>
    <row r="84" spans="1:120" ht="15" customHeight="1">
      <c r="A84" s="550"/>
      <c r="B84" s="549"/>
      <c r="C84" s="549"/>
      <c r="D84" s="549"/>
      <c r="E84" s="549"/>
      <c r="F84" s="558"/>
      <c r="G84" s="246" t="s">
        <v>7</v>
      </c>
      <c r="H84" s="246"/>
      <c r="I84" s="246"/>
      <c r="J84" s="246"/>
      <c r="K84" s="246"/>
      <c r="L84" s="246"/>
      <c r="M84" s="246"/>
      <c r="N84" s="246"/>
      <c r="O84" s="246"/>
      <c r="P84" s="246"/>
      <c r="Q84" s="246"/>
      <c r="R84" s="246"/>
      <c r="S84" s="246"/>
      <c r="T84" s="246"/>
      <c r="U84" s="246"/>
      <c r="V84" s="246"/>
      <c r="W84" s="246"/>
      <c r="X84" s="246"/>
      <c r="Y84" s="246"/>
      <c r="Z84" s="246"/>
      <c r="AA84" s="246"/>
      <c r="AB84" s="1017">
        <v>0</v>
      </c>
      <c r="AC84" s="1018"/>
      <c r="AD84" s="1019"/>
      <c r="AE84" s="1029">
        <v>6</v>
      </c>
      <c r="AF84" s="1018"/>
      <c r="AG84" s="1019"/>
      <c r="AH84" s="1029">
        <v>2</v>
      </c>
      <c r="AI84" s="1018"/>
      <c r="AJ84" s="1030"/>
      <c r="AK84" s="481">
        <f>表56!AK86</f>
        <v>2957</v>
      </c>
      <c r="AL84" s="543"/>
      <c r="AM84" s="543"/>
      <c r="AN84" s="543"/>
      <c r="AO84" s="543"/>
      <c r="AP84" s="543"/>
      <c r="AQ84" s="543"/>
      <c r="AR84" s="544"/>
      <c r="AS84" s="481">
        <f>表56!AS86</f>
        <v>0</v>
      </c>
      <c r="AT84" s="543"/>
      <c r="AU84" s="543"/>
      <c r="AV84" s="543"/>
      <c r="AW84" s="543"/>
      <c r="AX84" s="543"/>
      <c r="AY84" s="543"/>
      <c r="AZ84" s="544"/>
      <c r="BA84" s="481">
        <f t="shared" si="2"/>
        <v>2957</v>
      </c>
      <c r="BB84" s="543"/>
      <c r="BC84" s="543"/>
      <c r="BD84" s="543"/>
      <c r="BE84" s="543"/>
      <c r="BF84" s="543"/>
      <c r="BG84" s="543"/>
      <c r="BH84" s="544"/>
      <c r="BI84" s="481">
        <f>表56!BI86</f>
        <v>0</v>
      </c>
      <c r="BJ84" s="482"/>
      <c r="BK84" s="482"/>
      <c r="BL84" s="482"/>
      <c r="BM84" s="482"/>
      <c r="BN84" s="482"/>
      <c r="BO84" s="482"/>
      <c r="BP84" s="482"/>
      <c r="BQ84" s="482"/>
      <c r="BR84" s="482"/>
      <c r="BS84" s="483"/>
      <c r="BT84" s="481">
        <f>表56!BT86</f>
        <v>809</v>
      </c>
      <c r="BU84" s="543"/>
      <c r="BV84" s="543"/>
      <c r="BW84" s="543"/>
      <c r="BX84" s="543"/>
      <c r="BY84" s="543"/>
      <c r="BZ84" s="543"/>
      <c r="CA84" s="543"/>
      <c r="CB84" s="543"/>
      <c r="CC84" s="543"/>
      <c r="CD84" s="544"/>
      <c r="CE84" s="481">
        <f>表56!CE86</f>
        <v>74</v>
      </c>
      <c r="CF84" s="543"/>
      <c r="CG84" s="543"/>
      <c r="CH84" s="543"/>
      <c r="CI84" s="543"/>
      <c r="CJ84" s="543"/>
      <c r="CK84" s="543"/>
      <c r="CL84" s="543"/>
      <c r="CM84" s="543"/>
      <c r="CN84" s="543"/>
      <c r="CO84" s="544"/>
      <c r="CP84" s="481">
        <f>表56!CP86</f>
        <v>0</v>
      </c>
      <c r="CQ84" s="543"/>
      <c r="CR84" s="543"/>
      <c r="CS84" s="543"/>
      <c r="CT84" s="543"/>
      <c r="CU84" s="543"/>
      <c r="CV84" s="543"/>
      <c r="CW84" s="543"/>
      <c r="CX84" s="543"/>
      <c r="CY84" s="543"/>
      <c r="CZ84" s="544"/>
      <c r="DA84" s="481">
        <f t="shared" si="3"/>
        <v>24156095</v>
      </c>
      <c r="DB84" s="543"/>
      <c r="DC84" s="543"/>
      <c r="DD84" s="543"/>
      <c r="DE84" s="543"/>
      <c r="DF84" s="543"/>
      <c r="DG84" s="543"/>
      <c r="DH84" s="543"/>
      <c r="DI84" s="543"/>
      <c r="DJ84" s="865"/>
    </row>
    <row r="85" spans="1:120" ht="15" customHeight="1">
      <c r="A85" s="550"/>
      <c r="B85" s="549"/>
      <c r="C85" s="549"/>
      <c r="D85" s="549"/>
      <c r="E85" s="549"/>
      <c r="F85" s="558"/>
      <c r="G85" s="246" t="s">
        <v>8</v>
      </c>
      <c r="H85" s="246"/>
      <c r="I85" s="246"/>
      <c r="J85" s="246"/>
      <c r="K85" s="246"/>
      <c r="L85" s="246"/>
      <c r="M85" s="246"/>
      <c r="N85" s="246"/>
      <c r="O85" s="246"/>
      <c r="P85" s="246"/>
      <c r="Q85" s="246"/>
      <c r="R85" s="246"/>
      <c r="S85" s="246"/>
      <c r="T85" s="246"/>
      <c r="U85" s="246"/>
      <c r="V85" s="246"/>
      <c r="W85" s="246"/>
      <c r="X85" s="246"/>
      <c r="Y85" s="246"/>
      <c r="Z85" s="246"/>
      <c r="AA85" s="246"/>
      <c r="AB85" s="1017">
        <v>0</v>
      </c>
      <c r="AC85" s="1018"/>
      <c r="AD85" s="1019"/>
      <c r="AE85" s="1029">
        <v>7</v>
      </c>
      <c r="AF85" s="1018"/>
      <c r="AG85" s="1019"/>
      <c r="AH85" s="1029">
        <v>2</v>
      </c>
      <c r="AI85" s="1018"/>
      <c r="AJ85" s="1030"/>
      <c r="AK85" s="481">
        <f>表56!AK87</f>
        <v>3009</v>
      </c>
      <c r="AL85" s="543"/>
      <c r="AM85" s="543"/>
      <c r="AN85" s="543"/>
      <c r="AO85" s="543"/>
      <c r="AP85" s="543"/>
      <c r="AQ85" s="543"/>
      <c r="AR85" s="544"/>
      <c r="AS85" s="481">
        <f>表56!AS87</f>
        <v>0</v>
      </c>
      <c r="AT85" s="543"/>
      <c r="AU85" s="543"/>
      <c r="AV85" s="543"/>
      <c r="AW85" s="543"/>
      <c r="AX85" s="543"/>
      <c r="AY85" s="543"/>
      <c r="AZ85" s="544"/>
      <c r="BA85" s="481">
        <f t="shared" si="2"/>
        <v>3009</v>
      </c>
      <c r="BB85" s="543"/>
      <c r="BC85" s="543"/>
      <c r="BD85" s="543"/>
      <c r="BE85" s="543"/>
      <c r="BF85" s="543"/>
      <c r="BG85" s="543"/>
      <c r="BH85" s="544"/>
      <c r="BI85" s="481">
        <f>表56!BI87</f>
        <v>41593</v>
      </c>
      <c r="BJ85" s="482"/>
      <c r="BK85" s="482"/>
      <c r="BL85" s="482"/>
      <c r="BM85" s="482"/>
      <c r="BN85" s="482"/>
      <c r="BO85" s="482"/>
      <c r="BP85" s="482"/>
      <c r="BQ85" s="482"/>
      <c r="BR85" s="482"/>
      <c r="BS85" s="483"/>
      <c r="BT85" s="481">
        <f>表56!BT87</f>
        <v>6068</v>
      </c>
      <c r="BU85" s="543"/>
      <c r="BV85" s="543"/>
      <c r="BW85" s="543"/>
      <c r="BX85" s="543"/>
      <c r="BY85" s="543"/>
      <c r="BZ85" s="543"/>
      <c r="CA85" s="543"/>
      <c r="CB85" s="543"/>
      <c r="CC85" s="543"/>
      <c r="CD85" s="544"/>
      <c r="CE85" s="481">
        <f>表56!CE87</f>
        <v>260</v>
      </c>
      <c r="CF85" s="543"/>
      <c r="CG85" s="543"/>
      <c r="CH85" s="543"/>
      <c r="CI85" s="543"/>
      <c r="CJ85" s="543"/>
      <c r="CK85" s="543"/>
      <c r="CL85" s="543"/>
      <c r="CM85" s="543"/>
      <c r="CN85" s="543"/>
      <c r="CO85" s="544"/>
      <c r="CP85" s="481">
        <f>表56!CP87</f>
        <v>0</v>
      </c>
      <c r="CQ85" s="543"/>
      <c r="CR85" s="543"/>
      <c r="CS85" s="543"/>
      <c r="CT85" s="543"/>
      <c r="CU85" s="543"/>
      <c r="CV85" s="543"/>
      <c r="CW85" s="543"/>
      <c r="CX85" s="543"/>
      <c r="CY85" s="543"/>
      <c r="CZ85" s="544"/>
      <c r="DA85" s="481">
        <f t="shared" si="3"/>
        <v>7560559</v>
      </c>
      <c r="DB85" s="543"/>
      <c r="DC85" s="543"/>
      <c r="DD85" s="543"/>
      <c r="DE85" s="543"/>
      <c r="DF85" s="543"/>
      <c r="DG85" s="543"/>
      <c r="DH85" s="543"/>
      <c r="DI85" s="543"/>
      <c r="DJ85" s="865"/>
    </row>
    <row r="86" spans="1:120" ht="15" customHeight="1">
      <c r="A86" s="550"/>
      <c r="B86" s="549"/>
      <c r="C86" s="549"/>
      <c r="D86" s="549"/>
      <c r="E86" s="549"/>
      <c r="F86" s="558"/>
      <c r="G86" s="246" t="s">
        <v>9</v>
      </c>
      <c r="H86" s="246"/>
      <c r="I86" s="246"/>
      <c r="J86" s="246"/>
      <c r="K86" s="246"/>
      <c r="L86" s="246"/>
      <c r="M86" s="246"/>
      <c r="N86" s="246"/>
      <c r="O86" s="246"/>
      <c r="P86" s="246"/>
      <c r="Q86" s="246"/>
      <c r="R86" s="246"/>
      <c r="S86" s="246"/>
      <c r="T86" s="246"/>
      <c r="U86" s="246"/>
      <c r="V86" s="246"/>
      <c r="W86" s="246"/>
      <c r="X86" s="246"/>
      <c r="Y86" s="246"/>
      <c r="Z86" s="246"/>
      <c r="AA86" s="246"/>
      <c r="AB86" s="1017">
        <v>0</v>
      </c>
      <c r="AC86" s="1018"/>
      <c r="AD86" s="1019"/>
      <c r="AE86" s="1029">
        <v>8</v>
      </c>
      <c r="AF86" s="1018"/>
      <c r="AG86" s="1019"/>
      <c r="AH86" s="1029">
        <v>2</v>
      </c>
      <c r="AI86" s="1018"/>
      <c r="AJ86" s="1030"/>
      <c r="AK86" s="481">
        <f>表56!AK88</f>
        <v>7546</v>
      </c>
      <c r="AL86" s="543"/>
      <c r="AM86" s="543"/>
      <c r="AN86" s="543"/>
      <c r="AO86" s="543"/>
      <c r="AP86" s="543"/>
      <c r="AQ86" s="543"/>
      <c r="AR86" s="544"/>
      <c r="AS86" s="481">
        <f>表56!AS88</f>
        <v>0</v>
      </c>
      <c r="AT86" s="543"/>
      <c r="AU86" s="543"/>
      <c r="AV86" s="543"/>
      <c r="AW86" s="543"/>
      <c r="AX86" s="543"/>
      <c r="AY86" s="543"/>
      <c r="AZ86" s="544"/>
      <c r="BA86" s="481">
        <f t="shared" si="2"/>
        <v>7546</v>
      </c>
      <c r="BB86" s="543"/>
      <c r="BC86" s="543"/>
      <c r="BD86" s="543"/>
      <c r="BE86" s="543"/>
      <c r="BF86" s="543"/>
      <c r="BG86" s="543"/>
      <c r="BH86" s="544"/>
      <c r="BI86" s="481">
        <f>表56!BI88</f>
        <v>0</v>
      </c>
      <c r="BJ86" s="482"/>
      <c r="BK86" s="482"/>
      <c r="BL86" s="482"/>
      <c r="BM86" s="482"/>
      <c r="BN86" s="482"/>
      <c r="BO86" s="482"/>
      <c r="BP86" s="482"/>
      <c r="BQ86" s="482"/>
      <c r="BR86" s="482"/>
      <c r="BS86" s="483"/>
      <c r="BT86" s="481">
        <f>表56!BT88</f>
        <v>11280</v>
      </c>
      <c r="BU86" s="543"/>
      <c r="BV86" s="543"/>
      <c r="BW86" s="543"/>
      <c r="BX86" s="543"/>
      <c r="BY86" s="543"/>
      <c r="BZ86" s="543"/>
      <c r="CA86" s="543"/>
      <c r="CB86" s="543"/>
      <c r="CC86" s="543"/>
      <c r="CD86" s="544"/>
      <c r="CE86" s="481">
        <f>表56!CE88</f>
        <v>3038</v>
      </c>
      <c r="CF86" s="543"/>
      <c r="CG86" s="543"/>
      <c r="CH86" s="543"/>
      <c r="CI86" s="543"/>
      <c r="CJ86" s="543"/>
      <c r="CK86" s="543"/>
      <c r="CL86" s="543"/>
      <c r="CM86" s="543"/>
      <c r="CN86" s="543"/>
      <c r="CO86" s="544"/>
      <c r="CP86" s="481">
        <f>表56!CP88</f>
        <v>0</v>
      </c>
      <c r="CQ86" s="543"/>
      <c r="CR86" s="543"/>
      <c r="CS86" s="543"/>
      <c r="CT86" s="543"/>
      <c r="CU86" s="543"/>
      <c r="CV86" s="543"/>
      <c r="CW86" s="543"/>
      <c r="CX86" s="543"/>
      <c r="CY86" s="543"/>
      <c r="CZ86" s="544"/>
      <c r="DA86" s="481">
        <f t="shared" si="3"/>
        <v>7331447</v>
      </c>
      <c r="DB86" s="543"/>
      <c r="DC86" s="543"/>
      <c r="DD86" s="543"/>
      <c r="DE86" s="543"/>
      <c r="DF86" s="543"/>
      <c r="DG86" s="543"/>
      <c r="DH86" s="543"/>
      <c r="DI86" s="543"/>
      <c r="DJ86" s="865"/>
    </row>
    <row r="87" spans="1:120" ht="15" customHeight="1">
      <c r="A87" s="550"/>
      <c r="B87" s="549"/>
      <c r="C87" s="549"/>
      <c r="D87" s="549"/>
      <c r="E87" s="549"/>
      <c r="F87" s="558"/>
      <c r="G87" s="246" t="s">
        <v>10</v>
      </c>
      <c r="H87" s="246"/>
      <c r="I87" s="246"/>
      <c r="J87" s="246"/>
      <c r="K87" s="246"/>
      <c r="L87" s="246"/>
      <c r="M87" s="246"/>
      <c r="N87" s="246"/>
      <c r="O87" s="246"/>
      <c r="P87" s="246"/>
      <c r="Q87" s="246"/>
      <c r="R87" s="246"/>
      <c r="S87" s="246"/>
      <c r="T87" s="246"/>
      <c r="U87" s="246"/>
      <c r="V87" s="246"/>
      <c r="W87" s="246"/>
      <c r="X87" s="246"/>
      <c r="Y87" s="246"/>
      <c r="Z87" s="246"/>
      <c r="AA87" s="246"/>
      <c r="AB87" s="1017">
        <v>0</v>
      </c>
      <c r="AC87" s="1018"/>
      <c r="AD87" s="1019"/>
      <c r="AE87" s="1029">
        <v>9</v>
      </c>
      <c r="AF87" s="1018"/>
      <c r="AG87" s="1019"/>
      <c r="AH87" s="1029">
        <v>2</v>
      </c>
      <c r="AI87" s="1018"/>
      <c r="AJ87" s="1030"/>
      <c r="AK87" s="481">
        <f>表56!AK89</f>
        <v>7961</v>
      </c>
      <c r="AL87" s="543"/>
      <c r="AM87" s="543"/>
      <c r="AN87" s="543"/>
      <c r="AO87" s="543"/>
      <c r="AP87" s="543"/>
      <c r="AQ87" s="543"/>
      <c r="AR87" s="544"/>
      <c r="AS87" s="481">
        <f>表56!AS89</f>
        <v>0</v>
      </c>
      <c r="AT87" s="543"/>
      <c r="AU87" s="543"/>
      <c r="AV87" s="543"/>
      <c r="AW87" s="543"/>
      <c r="AX87" s="543"/>
      <c r="AY87" s="543"/>
      <c r="AZ87" s="544"/>
      <c r="BA87" s="481">
        <f t="shared" si="2"/>
        <v>7961</v>
      </c>
      <c r="BB87" s="543"/>
      <c r="BC87" s="543"/>
      <c r="BD87" s="543"/>
      <c r="BE87" s="543"/>
      <c r="BF87" s="543"/>
      <c r="BG87" s="543"/>
      <c r="BH87" s="544"/>
      <c r="BI87" s="481">
        <f>表56!BI89</f>
        <v>3390261</v>
      </c>
      <c r="BJ87" s="482"/>
      <c r="BK87" s="482"/>
      <c r="BL87" s="482"/>
      <c r="BM87" s="482"/>
      <c r="BN87" s="482"/>
      <c r="BO87" s="482"/>
      <c r="BP87" s="482"/>
      <c r="BQ87" s="482"/>
      <c r="BR87" s="482"/>
      <c r="BS87" s="483"/>
      <c r="BT87" s="481">
        <f>表56!BT89</f>
        <v>26292</v>
      </c>
      <c r="BU87" s="543"/>
      <c r="BV87" s="543"/>
      <c r="BW87" s="543"/>
      <c r="BX87" s="543"/>
      <c r="BY87" s="543"/>
      <c r="BZ87" s="543"/>
      <c r="CA87" s="543"/>
      <c r="CB87" s="543"/>
      <c r="CC87" s="543"/>
      <c r="CD87" s="544"/>
      <c r="CE87" s="481">
        <f>表56!CE89</f>
        <v>18376</v>
      </c>
      <c r="CF87" s="543"/>
      <c r="CG87" s="543"/>
      <c r="CH87" s="543"/>
      <c r="CI87" s="543"/>
      <c r="CJ87" s="543"/>
      <c r="CK87" s="543"/>
      <c r="CL87" s="543"/>
      <c r="CM87" s="543"/>
      <c r="CN87" s="543"/>
      <c r="CO87" s="544"/>
      <c r="CP87" s="481">
        <f>表56!CP89</f>
        <v>0</v>
      </c>
      <c r="CQ87" s="543"/>
      <c r="CR87" s="543"/>
      <c r="CS87" s="543"/>
      <c r="CT87" s="543"/>
      <c r="CU87" s="543"/>
      <c r="CV87" s="543"/>
      <c r="CW87" s="543"/>
      <c r="CX87" s="543"/>
      <c r="CY87" s="543"/>
      <c r="CZ87" s="544"/>
      <c r="DA87" s="481">
        <f t="shared" si="3"/>
        <v>28807794</v>
      </c>
      <c r="DB87" s="543"/>
      <c r="DC87" s="543"/>
      <c r="DD87" s="543"/>
      <c r="DE87" s="543"/>
      <c r="DF87" s="543"/>
      <c r="DG87" s="543"/>
      <c r="DH87" s="543"/>
      <c r="DI87" s="543"/>
      <c r="DJ87" s="865"/>
    </row>
    <row r="88" spans="1:120" ht="21.75" customHeight="1" thickBot="1">
      <c r="A88" s="550"/>
      <c r="B88" s="549"/>
      <c r="C88" s="549"/>
      <c r="D88" s="549"/>
      <c r="E88" s="549"/>
      <c r="F88" s="558"/>
      <c r="G88" s="246" t="s">
        <v>378</v>
      </c>
      <c r="H88" s="246"/>
      <c r="I88" s="246"/>
      <c r="J88" s="246"/>
      <c r="K88" s="246"/>
      <c r="L88" s="246"/>
      <c r="M88" s="246"/>
      <c r="N88" s="246"/>
      <c r="O88" s="246"/>
      <c r="P88" s="246"/>
      <c r="Q88" s="246"/>
      <c r="R88" s="246"/>
      <c r="S88" s="246"/>
      <c r="T88" s="246"/>
      <c r="U88" s="246"/>
      <c r="V88" s="246"/>
      <c r="W88" s="246"/>
      <c r="X88" s="246"/>
      <c r="Y88" s="246"/>
      <c r="Z88" s="246"/>
      <c r="AA88" s="246"/>
      <c r="AB88" s="1027">
        <v>1</v>
      </c>
      <c r="AC88" s="1021"/>
      <c r="AD88" s="1028"/>
      <c r="AE88" s="1020">
        <v>0</v>
      </c>
      <c r="AF88" s="1021"/>
      <c r="AG88" s="1028"/>
      <c r="AH88" s="1020">
        <v>2</v>
      </c>
      <c r="AI88" s="1021"/>
      <c r="AJ88" s="1022"/>
      <c r="AK88" s="484">
        <f>SUM(AK79:AR87)</f>
        <v>34961</v>
      </c>
      <c r="AL88" s="654"/>
      <c r="AM88" s="654"/>
      <c r="AN88" s="654"/>
      <c r="AO88" s="654"/>
      <c r="AP88" s="654"/>
      <c r="AQ88" s="654"/>
      <c r="AR88" s="655"/>
      <c r="AS88" s="484">
        <f>SUM(AS79:AZ87)</f>
        <v>0</v>
      </c>
      <c r="AT88" s="654"/>
      <c r="AU88" s="654"/>
      <c r="AV88" s="654"/>
      <c r="AW88" s="654"/>
      <c r="AX88" s="654"/>
      <c r="AY88" s="654"/>
      <c r="AZ88" s="655"/>
      <c r="BA88" s="484">
        <f>SUM(BA79:BH87)</f>
        <v>34961</v>
      </c>
      <c r="BB88" s="654"/>
      <c r="BC88" s="654"/>
      <c r="BD88" s="654"/>
      <c r="BE88" s="654"/>
      <c r="BF88" s="654"/>
      <c r="BG88" s="654"/>
      <c r="BH88" s="655"/>
      <c r="BI88" s="484">
        <f>SUM(BI79:BS87)</f>
        <v>4618124</v>
      </c>
      <c r="BJ88" s="485"/>
      <c r="BK88" s="485"/>
      <c r="BL88" s="485"/>
      <c r="BM88" s="485"/>
      <c r="BN88" s="485"/>
      <c r="BO88" s="485"/>
      <c r="BP88" s="485"/>
      <c r="BQ88" s="485"/>
      <c r="BR88" s="485"/>
      <c r="BS88" s="486"/>
      <c r="BT88" s="484">
        <f>SUM(BT79:CD87)</f>
        <v>120451</v>
      </c>
      <c r="BU88" s="654"/>
      <c r="BV88" s="654"/>
      <c r="BW88" s="654"/>
      <c r="BX88" s="654"/>
      <c r="BY88" s="654"/>
      <c r="BZ88" s="654"/>
      <c r="CA88" s="654"/>
      <c r="CB88" s="654"/>
      <c r="CC88" s="654"/>
      <c r="CD88" s="655"/>
      <c r="CE88" s="484">
        <f>SUM(CE79:CO87)</f>
        <v>34655</v>
      </c>
      <c r="CF88" s="654"/>
      <c r="CG88" s="654"/>
      <c r="CH88" s="654"/>
      <c r="CI88" s="654"/>
      <c r="CJ88" s="654"/>
      <c r="CK88" s="654"/>
      <c r="CL88" s="654"/>
      <c r="CM88" s="654"/>
      <c r="CN88" s="654"/>
      <c r="CO88" s="655"/>
      <c r="CP88" s="484">
        <f>SUM(CP79:CZ87)</f>
        <v>41623</v>
      </c>
      <c r="CQ88" s="654"/>
      <c r="CR88" s="654"/>
      <c r="CS88" s="654"/>
      <c r="CT88" s="654"/>
      <c r="CU88" s="654"/>
      <c r="CV88" s="654"/>
      <c r="CW88" s="654"/>
      <c r="CX88" s="654"/>
      <c r="CY88" s="654"/>
      <c r="CZ88" s="655"/>
      <c r="DA88" s="484">
        <f t="shared" si="3"/>
        <v>291221611</v>
      </c>
      <c r="DB88" s="571"/>
      <c r="DC88" s="571"/>
      <c r="DD88" s="571"/>
      <c r="DE88" s="571"/>
      <c r="DF88" s="571"/>
      <c r="DG88" s="571"/>
      <c r="DH88" s="571"/>
      <c r="DI88" s="571"/>
      <c r="DJ88" s="874"/>
    </row>
    <row r="89" spans="1:120" ht="15" customHeight="1" thickBot="1">
      <c r="A89" s="550"/>
      <c r="B89" s="549"/>
      <c r="C89" s="549"/>
      <c r="D89" s="549"/>
      <c r="E89" s="549"/>
      <c r="F89" s="558"/>
      <c r="G89" s="115"/>
      <c r="H89" s="115"/>
      <c r="I89" s="115"/>
      <c r="J89" s="115"/>
      <c r="K89" s="115"/>
      <c r="L89" s="115"/>
      <c r="M89" s="115"/>
      <c r="N89" s="115"/>
      <c r="O89" s="115"/>
      <c r="P89" s="115"/>
      <c r="Q89" s="115"/>
      <c r="R89" s="115"/>
      <c r="S89" s="115"/>
      <c r="T89" s="115"/>
      <c r="U89" s="115"/>
      <c r="V89" s="115"/>
      <c r="W89" s="115"/>
      <c r="X89" s="115"/>
      <c r="Y89" s="115"/>
      <c r="Z89" s="115"/>
      <c r="AA89" s="115"/>
      <c r="AB89" s="69"/>
      <c r="AC89" s="69"/>
      <c r="AD89" s="69"/>
      <c r="AE89" s="69"/>
      <c r="AF89" s="69"/>
      <c r="AG89" s="69"/>
      <c r="AH89" s="69"/>
      <c r="AI89" s="69"/>
      <c r="AJ89" s="69"/>
      <c r="AK89" s="68"/>
      <c r="AL89" s="79"/>
      <c r="AM89" s="79"/>
      <c r="AN89" s="79"/>
      <c r="AO89" s="79"/>
      <c r="AP89" s="79"/>
      <c r="AQ89" s="79"/>
      <c r="AR89" s="79"/>
      <c r="AS89" s="68"/>
      <c r="AT89" s="79"/>
      <c r="AU89" s="79"/>
      <c r="AV89" s="79"/>
      <c r="AW89" s="79"/>
      <c r="AX89" s="79"/>
      <c r="AY89" s="79"/>
      <c r="AZ89" s="79"/>
      <c r="BA89" s="68"/>
      <c r="BB89" s="79"/>
      <c r="BC89" s="79"/>
      <c r="BD89" s="79"/>
      <c r="BE89" s="79"/>
      <c r="BF89" s="79"/>
      <c r="BG89" s="79"/>
      <c r="BH89" s="79"/>
      <c r="BI89" s="68"/>
      <c r="BJ89" s="68"/>
      <c r="BK89" s="68"/>
      <c r="BL89" s="68"/>
      <c r="BM89" s="68"/>
      <c r="BN89" s="68"/>
      <c r="BO89" s="68"/>
      <c r="BP89" s="68"/>
      <c r="BQ89" s="68"/>
      <c r="BR89" s="68"/>
      <c r="BS89" s="68"/>
      <c r="BT89" s="68"/>
      <c r="BU89" s="79"/>
      <c r="BV89" s="79"/>
      <c r="BW89" s="79"/>
      <c r="BX89" s="79"/>
      <c r="BY89" s="79"/>
      <c r="BZ89" s="79"/>
      <c r="CA89" s="79"/>
      <c r="CB89" s="79"/>
      <c r="CC89" s="79"/>
      <c r="CD89" s="79"/>
      <c r="CE89" s="68"/>
      <c r="CF89" s="79"/>
      <c r="CG89" s="79"/>
      <c r="CH89" s="79"/>
      <c r="CI89" s="79"/>
      <c r="CJ89" s="79"/>
      <c r="CK89" s="79"/>
      <c r="CL89" s="79"/>
      <c r="CM89" s="79"/>
      <c r="CN89" s="79"/>
      <c r="CO89" s="79"/>
      <c r="CP89" s="68"/>
      <c r="CQ89" s="79"/>
      <c r="CR89" s="79"/>
      <c r="CS89" s="79"/>
      <c r="CT89" s="79"/>
      <c r="CU89" s="79"/>
      <c r="CV89" s="79"/>
      <c r="CW89" s="79"/>
      <c r="CX89" s="79"/>
      <c r="CY89" s="79"/>
      <c r="CZ89" s="79"/>
      <c r="DA89" s="68"/>
      <c r="DB89" s="79"/>
      <c r="DC89" s="79"/>
      <c r="DD89" s="79"/>
      <c r="DE89" s="79"/>
      <c r="DF89" s="79"/>
      <c r="DG89" s="79"/>
      <c r="DH89" s="79"/>
      <c r="DI89" s="79"/>
      <c r="DJ89" s="79"/>
      <c r="DK89" s="137"/>
      <c r="DL89" s="137"/>
      <c r="DM89" s="137"/>
      <c r="DN89" s="137"/>
      <c r="DO89" s="137"/>
    </row>
    <row r="90" spans="1:120" ht="15" customHeight="1">
      <c r="A90" s="550"/>
      <c r="B90" s="549"/>
      <c r="C90" s="549"/>
      <c r="D90" s="549"/>
      <c r="E90" s="549"/>
      <c r="F90" s="558"/>
      <c r="G90" s="246" t="s">
        <v>11</v>
      </c>
      <c r="H90" s="246"/>
      <c r="I90" s="246"/>
      <c r="J90" s="246"/>
      <c r="K90" s="246"/>
      <c r="L90" s="246"/>
      <c r="M90" s="246"/>
      <c r="N90" s="246"/>
      <c r="O90" s="246"/>
      <c r="P90" s="246"/>
      <c r="Q90" s="246"/>
      <c r="R90" s="246"/>
      <c r="S90" s="246"/>
      <c r="T90" s="246"/>
      <c r="U90" s="246"/>
      <c r="V90" s="246"/>
      <c r="W90" s="246"/>
      <c r="X90" s="246"/>
      <c r="Y90" s="246"/>
      <c r="Z90" s="246"/>
      <c r="AA90" s="246"/>
      <c r="AB90" s="1031">
        <v>1</v>
      </c>
      <c r="AC90" s="1024"/>
      <c r="AD90" s="1025"/>
      <c r="AE90" s="1023">
        <v>1</v>
      </c>
      <c r="AF90" s="1024"/>
      <c r="AG90" s="1025"/>
      <c r="AH90" s="1023">
        <v>2</v>
      </c>
      <c r="AI90" s="1024"/>
      <c r="AJ90" s="1026"/>
      <c r="AK90" s="487">
        <f>SUM(AK79:AR81)</f>
        <v>8037</v>
      </c>
      <c r="AL90" s="658"/>
      <c r="AM90" s="658"/>
      <c r="AN90" s="658"/>
      <c r="AO90" s="658"/>
      <c r="AP90" s="658"/>
      <c r="AQ90" s="658"/>
      <c r="AR90" s="659"/>
      <c r="AS90" s="487">
        <f>SUM(AS79:AZ81)</f>
        <v>0</v>
      </c>
      <c r="AT90" s="658"/>
      <c r="AU90" s="658"/>
      <c r="AV90" s="658"/>
      <c r="AW90" s="658"/>
      <c r="AX90" s="658"/>
      <c r="AY90" s="658"/>
      <c r="AZ90" s="659"/>
      <c r="BA90" s="487">
        <f>SUM(AK90:AZ90)</f>
        <v>8037</v>
      </c>
      <c r="BB90" s="658"/>
      <c r="BC90" s="658"/>
      <c r="BD90" s="658"/>
      <c r="BE90" s="658"/>
      <c r="BF90" s="658"/>
      <c r="BG90" s="658"/>
      <c r="BH90" s="659"/>
      <c r="BI90" s="487">
        <f>SUM(BI79:BS81)</f>
        <v>1165981</v>
      </c>
      <c r="BJ90" s="488"/>
      <c r="BK90" s="488"/>
      <c r="BL90" s="488"/>
      <c r="BM90" s="488"/>
      <c r="BN90" s="488"/>
      <c r="BO90" s="488"/>
      <c r="BP90" s="488"/>
      <c r="BQ90" s="488"/>
      <c r="BR90" s="488"/>
      <c r="BS90" s="489"/>
      <c r="BT90" s="487">
        <f>SUM(BT79:CD81)</f>
        <v>64846</v>
      </c>
      <c r="BU90" s="658"/>
      <c r="BV90" s="658"/>
      <c r="BW90" s="658"/>
      <c r="BX90" s="658"/>
      <c r="BY90" s="658"/>
      <c r="BZ90" s="658"/>
      <c r="CA90" s="658"/>
      <c r="CB90" s="658"/>
      <c r="CC90" s="658"/>
      <c r="CD90" s="659"/>
      <c r="CE90" s="487">
        <f>SUM(CE79:CO81)</f>
        <v>7581</v>
      </c>
      <c r="CF90" s="658"/>
      <c r="CG90" s="658"/>
      <c r="CH90" s="658"/>
      <c r="CI90" s="658"/>
      <c r="CJ90" s="658"/>
      <c r="CK90" s="658"/>
      <c r="CL90" s="658"/>
      <c r="CM90" s="658"/>
      <c r="CN90" s="658"/>
      <c r="CO90" s="659"/>
      <c r="CP90" s="487">
        <f>SUM(CP79:CZ81)</f>
        <v>16032</v>
      </c>
      <c r="CQ90" s="658"/>
      <c r="CR90" s="658"/>
      <c r="CS90" s="658"/>
      <c r="CT90" s="658"/>
      <c r="CU90" s="658"/>
      <c r="CV90" s="658"/>
      <c r="CW90" s="658"/>
      <c r="CX90" s="658"/>
      <c r="CY90" s="658"/>
      <c r="CZ90" s="659"/>
      <c r="DA90" s="487">
        <f>SUM(CD24,CS24,BI57,BA90:CZ90)</f>
        <v>136387440</v>
      </c>
      <c r="DB90" s="801"/>
      <c r="DC90" s="801"/>
      <c r="DD90" s="801"/>
      <c r="DE90" s="801"/>
      <c r="DF90" s="801"/>
      <c r="DG90" s="801"/>
      <c r="DH90" s="801"/>
      <c r="DI90" s="801"/>
      <c r="DJ90" s="802"/>
      <c r="DK90" s="17"/>
      <c r="DL90" s="17"/>
      <c r="DM90" s="17"/>
      <c r="DN90" s="17"/>
      <c r="DO90" s="17"/>
      <c r="DP90" s="17"/>
    </row>
    <row r="91" spans="1:120" ht="15" customHeight="1">
      <c r="A91" s="550"/>
      <c r="B91" s="549"/>
      <c r="C91" s="549"/>
      <c r="D91" s="549"/>
      <c r="E91" s="549"/>
      <c r="F91" s="558"/>
      <c r="G91" s="246" t="s">
        <v>12</v>
      </c>
      <c r="H91" s="246"/>
      <c r="I91" s="246"/>
      <c r="J91" s="246"/>
      <c r="K91" s="246"/>
      <c r="L91" s="246"/>
      <c r="M91" s="246"/>
      <c r="N91" s="246"/>
      <c r="O91" s="246"/>
      <c r="P91" s="246"/>
      <c r="Q91" s="246"/>
      <c r="R91" s="246"/>
      <c r="S91" s="246"/>
      <c r="T91" s="246"/>
      <c r="U91" s="246"/>
      <c r="V91" s="246"/>
      <c r="W91" s="246"/>
      <c r="X91" s="246"/>
      <c r="Y91" s="246"/>
      <c r="Z91" s="246"/>
      <c r="AA91" s="246"/>
      <c r="AB91" s="1017">
        <v>1</v>
      </c>
      <c r="AC91" s="1018"/>
      <c r="AD91" s="1019"/>
      <c r="AE91" s="1029">
        <v>2</v>
      </c>
      <c r="AF91" s="1018"/>
      <c r="AG91" s="1019"/>
      <c r="AH91" s="1029">
        <v>2</v>
      </c>
      <c r="AI91" s="1018"/>
      <c r="AJ91" s="1030"/>
      <c r="AK91" s="481">
        <f>SUM(AK82:AR85)</f>
        <v>11417</v>
      </c>
      <c r="AL91" s="660"/>
      <c r="AM91" s="660"/>
      <c r="AN91" s="660"/>
      <c r="AO91" s="660"/>
      <c r="AP91" s="660"/>
      <c r="AQ91" s="660"/>
      <c r="AR91" s="661"/>
      <c r="AS91" s="481">
        <f>SUM(AS82:AZ85)</f>
        <v>0</v>
      </c>
      <c r="AT91" s="660"/>
      <c r="AU91" s="660"/>
      <c r="AV91" s="660"/>
      <c r="AW91" s="660"/>
      <c r="AX91" s="660"/>
      <c r="AY91" s="660"/>
      <c r="AZ91" s="661"/>
      <c r="BA91" s="481">
        <f>SUM(AK91:AZ91)</f>
        <v>11417</v>
      </c>
      <c r="BB91" s="660"/>
      <c r="BC91" s="660"/>
      <c r="BD91" s="660"/>
      <c r="BE91" s="660"/>
      <c r="BF91" s="660"/>
      <c r="BG91" s="660"/>
      <c r="BH91" s="661"/>
      <c r="BI91" s="481">
        <f>SUM(BI82:BS85)</f>
        <v>61882</v>
      </c>
      <c r="BJ91" s="482"/>
      <c r="BK91" s="482"/>
      <c r="BL91" s="482"/>
      <c r="BM91" s="482"/>
      <c r="BN91" s="482"/>
      <c r="BO91" s="482"/>
      <c r="BP91" s="482"/>
      <c r="BQ91" s="482"/>
      <c r="BR91" s="482"/>
      <c r="BS91" s="483"/>
      <c r="BT91" s="481">
        <f>SUM(BT82:CD85)</f>
        <v>18033</v>
      </c>
      <c r="BU91" s="660"/>
      <c r="BV91" s="660"/>
      <c r="BW91" s="660"/>
      <c r="BX91" s="660"/>
      <c r="BY91" s="660"/>
      <c r="BZ91" s="660"/>
      <c r="CA91" s="660"/>
      <c r="CB91" s="660"/>
      <c r="CC91" s="660"/>
      <c r="CD91" s="661"/>
      <c r="CE91" s="481">
        <f>SUM(CE82:CO85)</f>
        <v>5660</v>
      </c>
      <c r="CF91" s="660"/>
      <c r="CG91" s="660"/>
      <c r="CH91" s="660"/>
      <c r="CI91" s="660"/>
      <c r="CJ91" s="660"/>
      <c r="CK91" s="660"/>
      <c r="CL91" s="660"/>
      <c r="CM91" s="660"/>
      <c r="CN91" s="660"/>
      <c r="CO91" s="661"/>
      <c r="CP91" s="481">
        <f>SUM(CP82:CZ85)</f>
        <v>25591</v>
      </c>
      <c r="CQ91" s="660"/>
      <c r="CR91" s="660"/>
      <c r="CS91" s="660"/>
      <c r="CT91" s="660"/>
      <c r="CU91" s="660"/>
      <c r="CV91" s="660"/>
      <c r="CW91" s="660"/>
      <c r="CX91" s="660"/>
      <c r="CY91" s="660"/>
      <c r="CZ91" s="661"/>
      <c r="DA91" s="481">
        <f>SUM(CD25,CS25,BI58,BA91:CZ91)</f>
        <v>118694930</v>
      </c>
      <c r="DB91" s="543"/>
      <c r="DC91" s="543"/>
      <c r="DD91" s="543"/>
      <c r="DE91" s="543"/>
      <c r="DF91" s="543"/>
      <c r="DG91" s="543"/>
      <c r="DH91" s="543"/>
      <c r="DI91" s="543"/>
      <c r="DJ91" s="865"/>
    </row>
    <row r="92" spans="1:120" ht="15" customHeight="1">
      <c r="A92" s="550"/>
      <c r="B92" s="549"/>
      <c r="C92" s="549"/>
      <c r="D92" s="549"/>
      <c r="E92" s="549"/>
      <c r="F92" s="558"/>
      <c r="G92" s="245" t="s">
        <v>9</v>
      </c>
      <c r="H92" s="246"/>
      <c r="I92" s="246"/>
      <c r="J92" s="246"/>
      <c r="K92" s="246"/>
      <c r="L92" s="246"/>
      <c r="M92" s="246"/>
      <c r="N92" s="246"/>
      <c r="O92" s="246"/>
      <c r="P92" s="246"/>
      <c r="Q92" s="246"/>
      <c r="R92" s="246"/>
      <c r="S92" s="246"/>
      <c r="T92" s="246"/>
      <c r="U92" s="246"/>
      <c r="V92" s="246"/>
      <c r="W92" s="246"/>
      <c r="X92" s="246"/>
      <c r="Y92" s="246"/>
      <c r="Z92" s="246"/>
      <c r="AA92" s="513"/>
      <c r="AB92" s="1017">
        <v>1</v>
      </c>
      <c r="AC92" s="1018"/>
      <c r="AD92" s="1019"/>
      <c r="AE92" s="1029">
        <v>3</v>
      </c>
      <c r="AF92" s="1018"/>
      <c r="AG92" s="1019"/>
      <c r="AH92" s="1029">
        <v>2</v>
      </c>
      <c r="AI92" s="1018"/>
      <c r="AJ92" s="1030"/>
      <c r="AK92" s="481">
        <f>SUM(AK86)</f>
        <v>7546</v>
      </c>
      <c r="AL92" s="660"/>
      <c r="AM92" s="660"/>
      <c r="AN92" s="660"/>
      <c r="AO92" s="660"/>
      <c r="AP92" s="660"/>
      <c r="AQ92" s="660"/>
      <c r="AR92" s="661"/>
      <c r="AS92" s="481">
        <f>SUM(AS86)</f>
        <v>0</v>
      </c>
      <c r="AT92" s="660"/>
      <c r="AU92" s="660"/>
      <c r="AV92" s="660"/>
      <c r="AW92" s="660"/>
      <c r="AX92" s="660"/>
      <c r="AY92" s="660"/>
      <c r="AZ92" s="661"/>
      <c r="BA92" s="481">
        <f>SUM(AK92:AZ92)</f>
        <v>7546</v>
      </c>
      <c r="BB92" s="660"/>
      <c r="BC92" s="660"/>
      <c r="BD92" s="660"/>
      <c r="BE92" s="660"/>
      <c r="BF92" s="660"/>
      <c r="BG92" s="660"/>
      <c r="BH92" s="661"/>
      <c r="BI92" s="481">
        <f>SUM(BI86)</f>
        <v>0</v>
      </c>
      <c r="BJ92" s="482"/>
      <c r="BK92" s="482"/>
      <c r="BL92" s="482"/>
      <c r="BM92" s="482"/>
      <c r="BN92" s="482"/>
      <c r="BO92" s="482"/>
      <c r="BP92" s="482"/>
      <c r="BQ92" s="482"/>
      <c r="BR92" s="482"/>
      <c r="BS92" s="483"/>
      <c r="BT92" s="481">
        <f>SUM(BT86)</f>
        <v>11280</v>
      </c>
      <c r="BU92" s="660"/>
      <c r="BV92" s="660"/>
      <c r="BW92" s="660"/>
      <c r="BX92" s="660"/>
      <c r="BY92" s="660"/>
      <c r="BZ92" s="660"/>
      <c r="CA92" s="660"/>
      <c r="CB92" s="660"/>
      <c r="CC92" s="660"/>
      <c r="CD92" s="661"/>
      <c r="CE92" s="481">
        <f>SUM(CE86)</f>
        <v>3038</v>
      </c>
      <c r="CF92" s="660"/>
      <c r="CG92" s="660"/>
      <c r="CH92" s="660"/>
      <c r="CI92" s="660"/>
      <c r="CJ92" s="660"/>
      <c r="CK92" s="660"/>
      <c r="CL92" s="660"/>
      <c r="CM92" s="660"/>
      <c r="CN92" s="660"/>
      <c r="CO92" s="661"/>
      <c r="CP92" s="481">
        <f>SUM(CP86)</f>
        <v>0</v>
      </c>
      <c r="CQ92" s="660"/>
      <c r="CR92" s="660"/>
      <c r="CS92" s="660"/>
      <c r="CT92" s="660"/>
      <c r="CU92" s="660"/>
      <c r="CV92" s="660"/>
      <c r="CW92" s="660"/>
      <c r="CX92" s="660"/>
      <c r="CY92" s="660"/>
      <c r="CZ92" s="661"/>
      <c r="DA92" s="481">
        <f>SUM(CD26,CS26,BI59,BA92:CZ92)</f>
        <v>7331447</v>
      </c>
      <c r="DB92" s="543"/>
      <c r="DC92" s="543"/>
      <c r="DD92" s="543"/>
      <c r="DE92" s="543"/>
      <c r="DF92" s="543"/>
      <c r="DG92" s="543"/>
      <c r="DH92" s="543"/>
      <c r="DI92" s="543"/>
      <c r="DJ92" s="865"/>
    </row>
    <row r="93" spans="1:120" ht="15" customHeight="1" thickBot="1">
      <c r="A93" s="559"/>
      <c r="B93" s="553"/>
      <c r="C93" s="553"/>
      <c r="D93" s="553"/>
      <c r="E93" s="553"/>
      <c r="F93" s="560"/>
      <c r="G93" s="245" t="s">
        <v>10</v>
      </c>
      <c r="H93" s="246"/>
      <c r="I93" s="246"/>
      <c r="J93" s="246"/>
      <c r="K93" s="246"/>
      <c r="L93" s="246"/>
      <c r="M93" s="246"/>
      <c r="N93" s="246"/>
      <c r="O93" s="246"/>
      <c r="P93" s="246"/>
      <c r="Q93" s="246"/>
      <c r="R93" s="246"/>
      <c r="S93" s="246"/>
      <c r="T93" s="246"/>
      <c r="U93" s="246"/>
      <c r="V93" s="246"/>
      <c r="W93" s="246"/>
      <c r="X93" s="246"/>
      <c r="Y93" s="246"/>
      <c r="Z93" s="246"/>
      <c r="AA93" s="513"/>
      <c r="AB93" s="1027">
        <v>1</v>
      </c>
      <c r="AC93" s="1021"/>
      <c r="AD93" s="1028"/>
      <c r="AE93" s="1020">
        <v>4</v>
      </c>
      <c r="AF93" s="1021"/>
      <c r="AG93" s="1028"/>
      <c r="AH93" s="1020">
        <v>2</v>
      </c>
      <c r="AI93" s="1021"/>
      <c r="AJ93" s="1022"/>
      <c r="AK93" s="484">
        <f>SUM(AK87)</f>
        <v>7961</v>
      </c>
      <c r="AL93" s="654"/>
      <c r="AM93" s="654"/>
      <c r="AN93" s="654"/>
      <c r="AO93" s="654"/>
      <c r="AP93" s="654"/>
      <c r="AQ93" s="654"/>
      <c r="AR93" s="655"/>
      <c r="AS93" s="484">
        <f>SUM(AS87)</f>
        <v>0</v>
      </c>
      <c r="AT93" s="654"/>
      <c r="AU93" s="654"/>
      <c r="AV93" s="654"/>
      <c r="AW93" s="654"/>
      <c r="AX93" s="654"/>
      <c r="AY93" s="654"/>
      <c r="AZ93" s="655"/>
      <c r="BA93" s="484">
        <f>SUM(BA87)</f>
        <v>7961</v>
      </c>
      <c r="BB93" s="654"/>
      <c r="BC93" s="654"/>
      <c r="BD93" s="654"/>
      <c r="BE93" s="654"/>
      <c r="BF93" s="654"/>
      <c r="BG93" s="654"/>
      <c r="BH93" s="655"/>
      <c r="BI93" s="484">
        <f>SUM(BI87)</f>
        <v>3390261</v>
      </c>
      <c r="BJ93" s="485"/>
      <c r="BK93" s="485"/>
      <c r="BL93" s="485"/>
      <c r="BM93" s="485"/>
      <c r="BN93" s="485"/>
      <c r="BO93" s="485"/>
      <c r="BP93" s="485"/>
      <c r="BQ93" s="485"/>
      <c r="BR93" s="485"/>
      <c r="BS93" s="486"/>
      <c r="BT93" s="484">
        <f>SUM(BT87)</f>
        <v>26292</v>
      </c>
      <c r="BU93" s="654"/>
      <c r="BV93" s="654"/>
      <c r="BW93" s="654"/>
      <c r="BX93" s="654"/>
      <c r="BY93" s="654"/>
      <c r="BZ93" s="654"/>
      <c r="CA93" s="654"/>
      <c r="CB93" s="654"/>
      <c r="CC93" s="654"/>
      <c r="CD93" s="655"/>
      <c r="CE93" s="484">
        <f>SUM(CE87)</f>
        <v>18376</v>
      </c>
      <c r="CF93" s="654"/>
      <c r="CG93" s="654"/>
      <c r="CH93" s="654"/>
      <c r="CI93" s="654"/>
      <c r="CJ93" s="654"/>
      <c r="CK93" s="654"/>
      <c r="CL93" s="654"/>
      <c r="CM93" s="654"/>
      <c r="CN93" s="654"/>
      <c r="CO93" s="655"/>
      <c r="CP93" s="484">
        <f>SUM(CP87)</f>
        <v>0</v>
      </c>
      <c r="CQ93" s="654"/>
      <c r="CR93" s="654"/>
      <c r="CS93" s="654"/>
      <c r="CT93" s="654"/>
      <c r="CU93" s="654"/>
      <c r="CV93" s="654"/>
      <c r="CW93" s="654"/>
      <c r="CX93" s="654"/>
      <c r="CY93" s="654"/>
      <c r="CZ93" s="655"/>
      <c r="DA93" s="484">
        <f>SUM(CD27,CS27,BI60,BA93:CZ93)</f>
        <v>28807794</v>
      </c>
      <c r="DB93" s="571"/>
      <c r="DC93" s="571"/>
      <c r="DD93" s="571"/>
      <c r="DE93" s="571"/>
      <c r="DF93" s="571"/>
      <c r="DG93" s="571"/>
      <c r="DH93" s="571"/>
      <c r="DI93" s="571"/>
      <c r="DJ93" s="874"/>
    </row>
    <row r="94" spans="1:120" ht="15" customHeight="1" thickBot="1">
      <c r="A94" s="1645"/>
      <c r="B94" s="139"/>
      <c r="C94" s="139"/>
      <c r="D94" s="139"/>
      <c r="E94" s="139"/>
      <c r="F94" s="139"/>
      <c r="M94" s="16"/>
      <c r="R94" s="16"/>
      <c r="U94" s="17"/>
      <c r="V94" s="17"/>
      <c r="W94" s="17"/>
      <c r="AB94" s="65"/>
      <c r="AC94" s="65"/>
      <c r="AD94" s="65"/>
      <c r="AE94" s="65"/>
      <c r="AF94" s="65"/>
      <c r="AG94" s="65"/>
      <c r="AH94" s="65"/>
      <c r="DA94" s="16"/>
      <c r="DF94" s="16"/>
    </row>
    <row r="95" spans="1:120" ht="15" customHeight="1">
      <c r="A95" s="433" t="s">
        <v>14</v>
      </c>
      <c r="B95" s="1535"/>
      <c r="C95" s="1535"/>
      <c r="D95" s="434" t="s">
        <v>717</v>
      </c>
      <c r="E95" s="547"/>
      <c r="F95" s="556"/>
      <c r="G95" s="245" t="s">
        <v>858</v>
      </c>
      <c r="H95" s="246"/>
      <c r="I95" s="246"/>
      <c r="J95" s="246"/>
      <c r="K95" s="246"/>
      <c r="L95" s="246"/>
      <c r="M95" s="246"/>
      <c r="N95" s="246"/>
      <c r="O95" s="246"/>
      <c r="P95" s="246"/>
      <c r="Q95" s="246"/>
      <c r="R95" s="246"/>
      <c r="S95" s="246"/>
      <c r="T95" s="246"/>
      <c r="U95" s="246"/>
      <c r="V95" s="246"/>
      <c r="W95" s="246"/>
      <c r="X95" s="246"/>
      <c r="Y95" s="246"/>
      <c r="Z95" s="246"/>
      <c r="AA95" s="513"/>
      <c r="AB95" s="1031">
        <v>1</v>
      </c>
      <c r="AC95" s="1024"/>
      <c r="AD95" s="1025"/>
      <c r="AE95" s="1023">
        <v>5</v>
      </c>
      <c r="AF95" s="1024"/>
      <c r="AG95" s="1025"/>
      <c r="AH95" s="1023">
        <v>2</v>
      </c>
      <c r="AI95" s="1024"/>
      <c r="AJ95" s="1026"/>
      <c r="AK95" s="487">
        <f>表56!AK98</f>
        <v>19454</v>
      </c>
      <c r="AL95" s="801"/>
      <c r="AM95" s="801"/>
      <c r="AN95" s="801"/>
      <c r="AO95" s="801"/>
      <c r="AP95" s="801"/>
      <c r="AQ95" s="801"/>
      <c r="AR95" s="875"/>
      <c r="AS95" s="487">
        <f>表56!AS98</f>
        <v>0</v>
      </c>
      <c r="AT95" s="801"/>
      <c r="AU95" s="801"/>
      <c r="AV95" s="801"/>
      <c r="AW95" s="801"/>
      <c r="AX95" s="801"/>
      <c r="AY95" s="801"/>
      <c r="AZ95" s="875"/>
      <c r="BA95" s="487">
        <f>SUM(AK95:AZ95)</f>
        <v>19454</v>
      </c>
      <c r="BB95" s="801"/>
      <c r="BC95" s="801"/>
      <c r="BD95" s="801"/>
      <c r="BE95" s="801"/>
      <c r="BF95" s="801"/>
      <c r="BG95" s="801"/>
      <c r="BH95" s="875"/>
      <c r="BI95" s="487">
        <f>表56!BI98</f>
        <v>1227863</v>
      </c>
      <c r="BJ95" s="488"/>
      <c r="BK95" s="488"/>
      <c r="BL95" s="488"/>
      <c r="BM95" s="488"/>
      <c r="BN95" s="488"/>
      <c r="BO95" s="488"/>
      <c r="BP95" s="488"/>
      <c r="BQ95" s="488"/>
      <c r="BR95" s="488"/>
      <c r="BS95" s="489"/>
      <c r="BT95" s="487">
        <f>表56!BT98</f>
        <v>82879</v>
      </c>
      <c r="BU95" s="801"/>
      <c r="BV95" s="801"/>
      <c r="BW95" s="801"/>
      <c r="BX95" s="801"/>
      <c r="BY95" s="801"/>
      <c r="BZ95" s="801"/>
      <c r="CA95" s="801"/>
      <c r="CB95" s="801"/>
      <c r="CC95" s="801"/>
      <c r="CD95" s="875"/>
      <c r="CE95" s="487">
        <f>表56!CE98</f>
        <v>13241</v>
      </c>
      <c r="CF95" s="801"/>
      <c r="CG95" s="801"/>
      <c r="CH95" s="801"/>
      <c r="CI95" s="801"/>
      <c r="CJ95" s="801"/>
      <c r="CK95" s="801"/>
      <c r="CL95" s="801"/>
      <c r="CM95" s="801"/>
      <c r="CN95" s="801"/>
      <c r="CO95" s="875"/>
      <c r="CP95" s="487">
        <f>表56!CP98</f>
        <v>41623</v>
      </c>
      <c r="CQ95" s="801"/>
      <c r="CR95" s="801"/>
      <c r="CS95" s="801"/>
      <c r="CT95" s="801"/>
      <c r="CU95" s="801"/>
      <c r="CV95" s="801"/>
      <c r="CW95" s="801"/>
      <c r="CX95" s="801"/>
      <c r="CY95" s="801"/>
      <c r="CZ95" s="875"/>
      <c r="DA95" s="487">
        <f>SUM(CD29,CS29,BI62,BA95:CZ95)</f>
        <v>255059508</v>
      </c>
      <c r="DB95" s="801"/>
      <c r="DC95" s="801"/>
      <c r="DD95" s="801"/>
      <c r="DE95" s="801"/>
      <c r="DF95" s="801"/>
      <c r="DG95" s="801"/>
      <c r="DH95" s="801"/>
      <c r="DI95" s="801"/>
      <c r="DJ95" s="802"/>
    </row>
    <row r="96" spans="1:120" ht="15" customHeight="1">
      <c r="A96" s="548"/>
      <c r="B96" s="1549"/>
      <c r="C96" s="1549"/>
      <c r="D96" s="551"/>
      <c r="E96" s="549"/>
      <c r="F96" s="558"/>
      <c r="G96" s="505" t="s">
        <v>317</v>
      </c>
      <c r="H96" s="506"/>
      <c r="I96" s="506"/>
      <c r="J96" s="506"/>
      <c r="K96" s="506"/>
      <c r="L96" s="506"/>
      <c r="M96" s="506"/>
      <c r="N96" s="506"/>
      <c r="O96" s="506"/>
      <c r="P96" s="506"/>
      <c r="Q96" s="506"/>
      <c r="R96" s="506"/>
      <c r="S96" s="506"/>
      <c r="T96" s="506"/>
      <c r="U96" s="506"/>
      <c r="V96" s="506"/>
      <c r="W96" s="506"/>
      <c r="X96" s="506"/>
      <c r="Y96" s="506"/>
      <c r="Z96" s="506"/>
      <c r="AA96" s="507"/>
      <c r="AB96" s="1017">
        <v>1</v>
      </c>
      <c r="AC96" s="1018"/>
      <c r="AD96" s="1019"/>
      <c r="AE96" s="1029">
        <v>6</v>
      </c>
      <c r="AF96" s="1018"/>
      <c r="AG96" s="1019"/>
      <c r="AH96" s="1029">
        <v>2</v>
      </c>
      <c r="AI96" s="1018"/>
      <c r="AJ96" s="1030"/>
      <c r="AK96" s="481">
        <f>表56!AK99</f>
        <v>7546</v>
      </c>
      <c r="AL96" s="543"/>
      <c r="AM96" s="543"/>
      <c r="AN96" s="543"/>
      <c r="AO96" s="543"/>
      <c r="AP96" s="543"/>
      <c r="AQ96" s="543"/>
      <c r="AR96" s="544"/>
      <c r="AS96" s="481">
        <f>表56!AS99</f>
        <v>0</v>
      </c>
      <c r="AT96" s="543"/>
      <c r="AU96" s="543"/>
      <c r="AV96" s="543"/>
      <c r="AW96" s="543"/>
      <c r="AX96" s="543"/>
      <c r="AY96" s="543"/>
      <c r="AZ96" s="544"/>
      <c r="BA96" s="481">
        <f>SUM(AK96:AZ96)</f>
        <v>7546</v>
      </c>
      <c r="BB96" s="543"/>
      <c r="BC96" s="543"/>
      <c r="BD96" s="543"/>
      <c r="BE96" s="543"/>
      <c r="BF96" s="543"/>
      <c r="BG96" s="543"/>
      <c r="BH96" s="544"/>
      <c r="BI96" s="481">
        <f>表56!BI99</f>
        <v>0</v>
      </c>
      <c r="BJ96" s="482"/>
      <c r="BK96" s="482"/>
      <c r="BL96" s="482"/>
      <c r="BM96" s="482"/>
      <c r="BN96" s="482"/>
      <c r="BO96" s="482"/>
      <c r="BP96" s="482"/>
      <c r="BQ96" s="482"/>
      <c r="BR96" s="482"/>
      <c r="BS96" s="483"/>
      <c r="BT96" s="481">
        <f>表56!BT99</f>
        <v>11280</v>
      </c>
      <c r="BU96" s="543"/>
      <c r="BV96" s="543"/>
      <c r="BW96" s="543"/>
      <c r="BX96" s="543"/>
      <c r="BY96" s="543"/>
      <c r="BZ96" s="543"/>
      <c r="CA96" s="543"/>
      <c r="CB96" s="543"/>
      <c r="CC96" s="543"/>
      <c r="CD96" s="544"/>
      <c r="CE96" s="481">
        <f>表56!CE99</f>
        <v>3038</v>
      </c>
      <c r="CF96" s="543"/>
      <c r="CG96" s="543"/>
      <c r="CH96" s="543"/>
      <c r="CI96" s="543"/>
      <c r="CJ96" s="543"/>
      <c r="CK96" s="543"/>
      <c r="CL96" s="543"/>
      <c r="CM96" s="543"/>
      <c r="CN96" s="543"/>
      <c r="CO96" s="544"/>
      <c r="CP96" s="481">
        <f>表56!CP99</f>
        <v>0</v>
      </c>
      <c r="CQ96" s="543"/>
      <c r="CR96" s="543"/>
      <c r="CS96" s="543"/>
      <c r="CT96" s="543"/>
      <c r="CU96" s="543"/>
      <c r="CV96" s="543"/>
      <c r="CW96" s="543"/>
      <c r="CX96" s="543"/>
      <c r="CY96" s="543"/>
      <c r="CZ96" s="544"/>
      <c r="DA96" s="481">
        <f>SUM(CD30,CS30,BI63,BA96:CZ96)</f>
        <v>7331447</v>
      </c>
      <c r="DB96" s="543"/>
      <c r="DC96" s="543"/>
      <c r="DD96" s="543"/>
      <c r="DE96" s="543"/>
      <c r="DF96" s="543"/>
      <c r="DG96" s="543"/>
      <c r="DH96" s="543"/>
      <c r="DI96" s="543"/>
      <c r="DJ96" s="865"/>
    </row>
    <row r="97" spans="1:135" ht="15" customHeight="1">
      <c r="A97" s="1537"/>
      <c r="B97" s="1549"/>
      <c r="C97" s="1549"/>
      <c r="D97" s="557"/>
      <c r="E97" s="557"/>
      <c r="F97" s="558"/>
      <c r="G97" s="731" t="s">
        <v>333</v>
      </c>
      <c r="H97" s="732"/>
      <c r="I97" s="732"/>
      <c r="J97" s="732"/>
      <c r="K97" s="732"/>
      <c r="L97" s="732"/>
      <c r="M97" s="732"/>
      <c r="N97" s="732"/>
      <c r="O97" s="732"/>
      <c r="P97" s="732"/>
      <c r="Q97" s="732"/>
      <c r="R97" s="732"/>
      <c r="S97" s="732"/>
      <c r="T97" s="732"/>
      <c r="U97" s="732"/>
      <c r="V97" s="732"/>
      <c r="W97" s="732"/>
      <c r="X97" s="732"/>
      <c r="Y97" s="732"/>
      <c r="Z97" s="732"/>
      <c r="AA97" s="732"/>
      <c r="AB97" s="1017">
        <v>1</v>
      </c>
      <c r="AC97" s="1018"/>
      <c r="AD97" s="1019"/>
      <c r="AE97" s="1029">
        <v>7</v>
      </c>
      <c r="AF97" s="1018"/>
      <c r="AG97" s="1019"/>
      <c r="AH97" s="1029">
        <v>2</v>
      </c>
      <c r="AI97" s="1018"/>
      <c r="AJ97" s="1030"/>
      <c r="AK97" s="481">
        <f>表56!AK100</f>
        <v>7961</v>
      </c>
      <c r="AL97" s="543"/>
      <c r="AM97" s="543"/>
      <c r="AN97" s="543"/>
      <c r="AO97" s="543"/>
      <c r="AP97" s="543"/>
      <c r="AQ97" s="543"/>
      <c r="AR97" s="544"/>
      <c r="AS97" s="481">
        <f>表56!AS100</f>
        <v>0</v>
      </c>
      <c r="AT97" s="543"/>
      <c r="AU97" s="543"/>
      <c r="AV97" s="543"/>
      <c r="AW97" s="543"/>
      <c r="AX97" s="543"/>
      <c r="AY97" s="543"/>
      <c r="AZ97" s="544"/>
      <c r="BA97" s="481">
        <f>SUM(AK97:AZ97)</f>
        <v>7961</v>
      </c>
      <c r="BB97" s="543"/>
      <c r="BC97" s="543"/>
      <c r="BD97" s="543"/>
      <c r="BE97" s="543"/>
      <c r="BF97" s="543"/>
      <c r="BG97" s="543"/>
      <c r="BH97" s="544"/>
      <c r="BI97" s="481">
        <f>表56!BI100</f>
        <v>3390261</v>
      </c>
      <c r="BJ97" s="482"/>
      <c r="BK97" s="482"/>
      <c r="BL97" s="482"/>
      <c r="BM97" s="482"/>
      <c r="BN97" s="482"/>
      <c r="BO97" s="482"/>
      <c r="BP97" s="482"/>
      <c r="BQ97" s="482"/>
      <c r="BR97" s="482"/>
      <c r="BS97" s="483"/>
      <c r="BT97" s="481">
        <f>表56!BT100</f>
        <v>26292</v>
      </c>
      <c r="BU97" s="543"/>
      <c r="BV97" s="543"/>
      <c r="BW97" s="543"/>
      <c r="BX97" s="543"/>
      <c r="BY97" s="543"/>
      <c r="BZ97" s="543"/>
      <c r="CA97" s="543"/>
      <c r="CB97" s="543"/>
      <c r="CC97" s="543"/>
      <c r="CD97" s="544"/>
      <c r="CE97" s="481">
        <f>表56!CE100</f>
        <v>18376</v>
      </c>
      <c r="CF97" s="543"/>
      <c r="CG97" s="543"/>
      <c r="CH97" s="543"/>
      <c r="CI97" s="543"/>
      <c r="CJ97" s="543"/>
      <c r="CK97" s="543"/>
      <c r="CL97" s="543"/>
      <c r="CM97" s="543"/>
      <c r="CN97" s="543"/>
      <c r="CO97" s="544"/>
      <c r="CP97" s="481">
        <f>表56!CP100</f>
        <v>0</v>
      </c>
      <c r="CQ97" s="543"/>
      <c r="CR97" s="543"/>
      <c r="CS97" s="543"/>
      <c r="CT97" s="543"/>
      <c r="CU97" s="543"/>
      <c r="CV97" s="543"/>
      <c r="CW97" s="543"/>
      <c r="CX97" s="543"/>
      <c r="CY97" s="543"/>
      <c r="CZ97" s="544"/>
      <c r="DA97" s="481">
        <f>SUM(CD31,CS31,BI64,BA97:CZ97)</f>
        <v>28807794</v>
      </c>
      <c r="DB97" s="543"/>
      <c r="DC97" s="543"/>
      <c r="DD97" s="543"/>
      <c r="DE97" s="543"/>
      <c r="DF97" s="543"/>
      <c r="DG97" s="543"/>
      <c r="DH97" s="543"/>
      <c r="DI97" s="543"/>
      <c r="DJ97" s="865"/>
    </row>
    <row r="98" spans="1:135" ht="15" customHeight="1" thickBot="1">
      <c r="A98" s="436"/>
      <c r="B98" s="1541"/>
      <c r="C98" s="1541"/>
      <c r="D98" s="553"/>
      <c r="E98" s="553"/>
      <c r="F98" s="560"/>
      <c r="G98" s="245" t="s">
        <v>378</v>
      </c>
      <c r="H98" s="1477"/>
      <c r="I98" s="1477"/>
      <c r="J98" s="1477"/>
      <c r="K98" s="1477"/>
      <c r="L98" s="1477"/>
      <c r="M98" s="1477"/>
      <c r="N98" s="1477"/>
      <c r="O98" s="1477"/>
      <c r="P98" s="1477"/>
      <c r="Q98" s="1477"/>
      <c r="R98" s="1477"/>
      <c r="S98" s="1477"/>
      <c r="T98" s="1477"/>
      <c r="U98" s="1477"/>
      <c r="V98" s="1477"/>
      <c r="W98" s="1477"/>
      <c r="X98" s="1477"/>
      <c r="Y98" s="1477"/>
      <c r="Z98" s="1477"/>
      <c r="AA98" s="1543"/>
      <c r="AB98" s="1027">
        <v>1</v>
      </c>
      <c r="AC98" s="1021"/>
      <c r="AD98" s="1028"/>
      <c r="AE98" s="1020">
        <v>8</v>
      </c>
      <c r="AF98" s="1021"/>
      <c r="AG98" s="1028"/>
      <c r="AH98" s="1020">
        <v>2</v>
      </c>
      <c r="AI98" s="1021"/>
      <c r="AJ98" s="1022"/>
      <c r="AK98" s="484">
        <f>SUM(AK95:AR97)</f>
        <v>34961</v>
      </c>
      <c r="AL98" s="654"/>
      <c r="AM98" s="654"/>
      <c r="AN98" s="654"/>
      <c r="AO98" s="654"/>
      <c r="AP98" s="654"/>
      <c r="AQ98" s="654"/>
      <c r="AR98" s="655"/>
      <c r="AS98" s="484">
        <f>SUM(AS95:AZ97)</f>
        <v>0</v>
      </c>
      <c r="AT98" s="654"/>
      <c r="AU98" s="654"/>
      <c r="AV98" s="654"/>
      <c r="AW98" s="654"/>
      <c r="AX98" s="654"/>
      <c r="AY98" s="654"/>
      <c r="AZ98" s="655"/>
      <c r="BA98" s="484">
        <f>SUM(BA95:BH97)</f>
        <v>34961</v>
      </c>
      <c r="BB98" s="654"/>
      <c r="BC98" s="654"/>
      <c r="BD98" s="654"/>
      <c r="BE98" s="654"/>
      <c r="BF98" s="654"/>
      <c r="BG98" s="654"/>
      <c r="BH98" s="655"/>
      <c r="BI98" s="484">
        <f>SUM(BI95:BS97)</f>
        <v>4618124</v>
      </c>
      <c r="BJ98" s="485"/>
      <c r="BK98" s="485"/>
      <c r="BL98" s="485"/>
      <c r="BM98" s="485"/>
      <c r="BN98" s="485"/>
      <c r="BO98" s="485"/>
      <c r="BP98" s="485"/>
      <c r="BQ98" s="485"/>
      <c r="BR98" s="485"/>
      <c r="BS98" s="486"/>
      <c r="BT98" s="484">
        <f>SUM(BT95:CD97)</f>
        <v>120451</v>
      </c>
      <c r="BU98" s="654"/>
      <c r="BV98" s="654"/>
      <c r="BW98" s="654"/>
      <c r="BX98" s="654"/>
      <c r="BY98" s="654"/>
      <c r="BZ98" s="654"/>
      <c r="CA98" s="654"/>
      <c r="CB98" s="654"/>
      <c r="CC98" s="654"/>
      <c r="CD98" s="655"/>
      <c r="CE98" s="484">
        <f>SUM(CE95:CO97)</f>
        <v>34655</v>
      </c>
      <c r="CF98" s="654"/>
      <c r="CG98" s="654"/>
      <c r="CH98" s="654"/>
      <c r="CI98" s="654"/>
      <c r="CJ98" s="654"/>
      <c r="CK98" s="654"/>
      <c r="CL98" s="654"/>
      <c r="CM98" s="654"/>
      <c r="CN98" s="654"/>
      <c r="CO98" s="655"/>
      <c r="CP98" s="484">
        <f>SUM(CP95:CZ97)</f>
        <v>41623</v>
      </c>
      <c r="CQ98" s="654"/>
      <c r="CR98" s="654"/>
      <c r="CS98" s="654"/>
      <c r="CT98" s="654"/>
      <c r="CU98" s="654"/>
      <c r="CV98" s="654"/>
      <c r="CW98" s="654"/>
      <c r="CX98" s="654"/>
      <c r="CY98" s="654"/>
      <c r="CZ98" s="655"/>
      <c r="DA98" s="484">
        <f>SUM(CD32,CS32,BI65,BA98:CZ98)</f>
        <v>291198749</v>
      </c>
      <c r="DB98" s="571"/>
      <c r="DC98" s="571"/>
      <c r="DD98" s="571"/>
      <c r="DE98" s="571"/>
      <c r="DF98" s="571"/>
      <c r="DG98" s="571"/>
      <c r="DH98" s="571"/>
      <c r="DI98" s="571"/>
      <c r="DJ98" s="874"/>
    </row>
    <row r="99" spans="1:135" s="17" customFormat="1" ht="15" customHeight="1">
      <c r="A99" s="36"/>
      <c r="B99" s="1544"/>
      <c r="C99" s="1544"/>
      <c r="D99" s="40"/>
      <c r="E99" s="40"/>
      <c r="F99" s="40"/>
      <c r="G99" s="137"/>
      <c r="H99" s="1545"/>
      <c r="I99" s="1545"/>
      <c r="J99" s="1545"/>
      <c r="K99" s="1545"/>
      <c r="L99" s="1545"/>
      <c r="M99" s="1545"/>
      <c r="N99" s="1545"/>
      <c r="O99" s="1545"/>
      <c r="P99" s="1545"/>
      <c r="Q99" s="1545"/>
      <c r="R99" s="1545"/>
      <c r="S99" s="1545"/>
      <c r="T99" s="1545"/>
      <c r="U99" s="1545"/>
      <c r="V99" s="1545"/>
      <c r="W99" s="1545"/>
      <c r="X99" s="1545"/>
      <c r="Y99" s="1545"/>
      <c r="Z99" s="1545"/>
      <c r="AA99" s="1545"/>
      <c r="AB99" s="106"/>
      <c r="AC99" s="106"/>
      <c r="AD99" s="106"/>
      <c r="AE99" s="106"/>
      <c r="AF99" s="107"/>
      <c r="AG99" s="107"/>
      <c r="AH99" s="107"/>
      <c r="AI99" s="107"/>
      <c r="AJ99" s="107"/>
      <c r="AK99" s="143"/>
      <c r="AL99" s="144"/>
      <c r="AM99" s="144"/>
      <c r="AN99" s="144"/>
      <c r="AO99" s="144"/>
      <c r="AP99" s="144"/>
      <c r="AQ99" s="144"/>
      <c r="AR99" s="144"/>
      <c r="AS99" s="143"/>
      <c r="AT99" s="144"/>
      <c r="AU99" s="144"/>
      <c r="AV99" s="144"/>
      <c r="AW99" s="144"/>
      <c r="AX99" s="144"/>
      <c r="AY99" s="144"/>
      <c r="AZ99" s="144"/>
      <c r="BA99" s="143"/>
      <c r="BB99" s="144"/>
      <c r="BC99" s="144"/>
      <c r="BD99" s="144"/>
      <c r="BE99" s="144"/>
      <c r="BF99" s="144"/>
      <c r="BG99" s="144"/>
      <c r="BH99" s="144"/>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07"/>
      <c r="CQ99" s="107"/>
      <c r="CR99" s="107"/>
      <c r="CS99" s="107"/>
      <c r="CT99" s="107"/>
      <c r="CU99" s="107"/>
      <c r="CV99" s="107"/>
      <c r="CW99" s="107"/>
      <c r="CX99" s="107"/>
      <c r="CY99" s="143"/>
      <c r="CZ99" s="144"/>
      <c r="DA99" s="144"/>
      <c r="DB99" s="144"/>
      <c r="DC99" s="144"/>
      <c r="DD99" s="144"/>
      <c r="DE99" s="144"/>
      <c r="DF99" s="144"/>
      <c r="DG99" s="144"/>
      <c r="DH99" s="144"/>
      <c r="DI99" s="144"/>
      <c r="DJ99" s="143"/>
      <c r="DK99" s="144"/>
      <c r="DL99" s="144"/>
      <c r="DM99" s="144"/>
      <c r="DN99" s="144"/>
      <c r="DO99" s="144"/>
      <c r="DP99" s="144"/>
      <c r="DQ99" s="144"/>
      <c r="DR99" s="144"/>
      <c r="DS99" s="144"/>
    </row>
    <row r="100" spans="1:135" ht="12.75" customHeight="1">
      <c r="A100" s="1039"/>
      <c r="B100" s="1039"/>
      <c r="C100" s="1039"/>
      <c r="D100" s="1039"/>
      <c r="E100" s="1039"/>
      <c r="F100" s="1039"/>
      <c r="G100" s="1040"/>
      <c r="H100" s="1041" t="s">
        <v>62</v>
      </c>
      <c r="I100" s="1042"/>
      <c r="J100" s="1042"/>
      <c r="K100" s="1042"/>
      <c r="L100" s="1042"/>
      <c r="M100" s="1042"/>
      <c r="N100" s="1042"/>
      <c r="O100" s="1042"/>
      <c r="P100" s="1042"/>
      <c r="Q100" s="1042"/>
      <c r="R100" s="1042"/>
      <c r="S100" s="1042"/>
      <c r="T100" s="1042"/>
      <c r="U100" s="1042"/>
      <c r="V100" s="1042"/>
      <c r="W100" s="1042"/>
      <c r="X100" s="1042"/>
      <c r="Y100" s="1043"/>
      <c r="Z100" s="1047" t="s">
        <v>517</v>
      </c>
      <c r="AA100" s="1048"/>
      <c r="AB100" s="1048"/>
      <c r="AC100" s="1048"/>
      <c r="AD100" s="1048"/>
      <c r="AE100" s="1049"/>
      <c r="AF100" s="514" t="str">
        <f>"第58表　課税標準額段階別"&amp; LEFT(表00!AA1,6) &amp; "分所得割額等に関する調
　　　　　　　　　　　　　　　　　　【合 計】（つづき）
第12表関係　(2)所得控除額に関する調"</f>
        <v>第58表　課税標準額段階別平成29年度分所得割額等に関する調
　　　　　　　　　　　　　　　　　　【合 計】（つづき）
第12表関係　(2)所得控除額に関する調</v>
      </c>
      <c r="AG100" s="514"/>
      <c r="AH100" s="514"/>
      <c r="AI100" s="514"/>
      <c r="AJ100" s="514"/>
      <c r="AK100" s="514"/>
      <c r="AL100" s="514"/>
      <c r="AM100" s="514"/>
      <c r="AN100" s="514"/>
      <c r="AO100" s="514"/>
      <c r="AP100" s="514"/>
      <c r="AQ100" s="514"/>
      <c r="AR100" s="514"/>
      <c r="AS100" s="514"/>
      <c r="AT100" s="514"/>
      <c r="AU100" s="514"/>
      <c r="AV100" s="514"/>
      <c r="AW100" s="514"/>
      <c r="AX100" s="514"/>
      <c r="AY100" s="514"/>
      <c r="AZ100" s="514"/>
      <c r="BA100" s="514"/>
      <c r="BB100" s="514"/>
      <c r="BC100" s="514"/>
      <c r="BD100" s="514"/>
      <c r="BE100" s="514"/>
      <c r="BF100" s="514"/>
      <c r="BG100" s="514"/>
      <c r="BH100" s="514"/>
      <c r="BI100" s="514"/>
      <c r="BJ100" s="514"/>
      <c r="BK100" s="514"/>
      <c r="BL100" s="514"/>
      <c r="BM100" s="514"/>
      <c r="BN100" s="514"/>
      <c r="BO100" s="514"/>
      <c r="BP100" s="514"/>
      <c r="BQ100" s="514"/>
      <c r="BR100" s="514"/>
      <c r="BS100" s="514"/>
      <c r="BT100" s="514"/>
      <c r="BU100" s="514"/>
      <c r="BV100" s="514"/>
      <c r="BW100" s="514"/>
      <c r="BX100" s="514"/>
      <c r="BY100" s="514"/>
      <c r="BZ100" s="514"/>
      <c r="CA100" s="514"/>
      <c r="CB100" s="514"/>
      <c r="CC100" s="514"/>
      <c r="CD100" s="514"/>
      <c r="CE100" s="514"/>
      <c r="CF100" s="514"/>
      <c r="CG100" s="514"/>
      <c r="CH100" s="514"/>
      <c r="CI100" s="514"/>
      <c r="CJ100" s="514"/>
      <c r="CK100" s="514"/>
      <c r="CL100" s="514"/>
      <c r="CM100" s="514"/>
      <c r="CN100" s="514"/>
      <c r="CO100" s="514"/>
      <c r="CP100" s="514"/>
      <c r="CQ100" s="514"/>
      <c r="CR100" s="514"/>
      <c r="CS100" s="514"/>
      <c r="CT100" s="514"/>
      <c r="CU100" s="514"/>
      <c r="CV100" s="514"/>
      <c r="CW100" s="514"/>
      <c r="CX100" s="514"/>
      <c r="CY100" s="1053" t="s">
        <v>608</v>
      </c>
      <c r="CZ100" s="1053"/>
      <c r="DA100" s="1053"/>
      <c r="DB100" s="1053"/>
      <c r="DC100" s="1053"/>
      <c r="DD100" s="1053"/>
      <c r="DE100" s="1053"/>
      <c r="DF100" s="1053"/>
      <c r="DG100" s="1053"/>
      <c r="DH100" s="1053"/>
      <c r="DI100" s="1053"/>
      <c r="DJ100" s="1053"/>
      <c r="DK100" s="290" t="str">
        <f>IF(DK1="","",DK1)</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35" ht="12.75" customHeight="1" thickBot="1">
      <c r="A101" s="1039"/>
      <c r="B101" s="1039"/>
      <c r="C101" s="1039"/>
      <c r="D101" s="1039"/>
      <c r="E101" s="1039"/>
      <c r="F101" s="1039"/>
      <c r="G101" s="1040"/>
      <c r="H101" s="1044"/>
      <c r="I101" s="1045"/>
      <c r="J101" s="1045"/>
      <c r="K101" s="1045"/>
      <c r="L101" s="1045"/>
      <c r="M101" s="1045"/>
      <c r="N101" s="1045"/>
      <c r="O101" s="1045"/>
      <c r="P101" s="1045"/>
      <c r="Q101" s="1045"/>
      <c r="R101" s="1045"/>
      <c r="S101" s="1045"/>
      <c r="T101" s="1045"/>
      <c r="U101" s="1045"/>
      <c r="V101" s="1045"/>
      <c r="W101" s="1045"/>
      <c r="X101" s="1045"/>
      <c r="Y101" s="1046"/>
      <c r="Z101" s="1050"/>
      <c r="AA101" s="1051"/>
      <c r="AB101" s="1051"/>
      <c r="AC101" s="1051"/>
      <c r="AD101" s="1051"/>
      <c r="AE101" s="1052"/>
      <c r="AF101" s="514"/>
      <c r="AG101" s="514"/>
      <c r="AH101" s="514"/>
      <c r="AI101" s="514"/>
      <c r="AJ101" s="514"/>
      <c r="AK101" s="514"/>
      <c r="AL101" s="514"/>
      <c r="AM101" s="514"/>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c r="CC101" s="514"/>
      <c r="CD101" s="514"/>
      <c r="CE101" s="514"/>
      <c r="CF101" s="514"/>
      <c r="CG101" s="514"/>
      <c r="CH101" s="514"/>
      <c r="CI101" s="514"/>
      <c r="CJ101" s="514"/>
      <c r="CK101" s="514"/>
      <c r="CL101" s="514"/>
      <c r="CM101" s="514"/>
      <c r="CN101" s="514"/>
      <c r="CO101" s="514"/>
      <c r="CP101" s="514"/>
      <c r="CQ101" s="514"/>
      <c r="CR101" s="514"/>
      <c r="CS101" s="514"/>
      <c r="CT101" s="514"/>
      <c r="CU101" s="514"/>
      <c r="CV101" s="514"/>
      <c r="CW101" s="514"/>
      <c r="CX101" s="514"/>
      <c r="CY101" s="1054"/>
      <c r="CZ101" s="1054"/>
      <c r="DA101" s="1054"/>
      <c r="DB101" s="1054"/>
      <c r="DC101" s="1054"/>
      <c r="DD101" s="1054"/>
      <c r="DE101" s="1054"/>
      <c r="DF101" s="1054"/>
      <c r="DG101" s="1054"/>
      <c r="DH101" s="1054"/>
      <c r="DI101" s="1054"/>
      <c r="DJ101" s="1054"/>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35" ht="25.5" customHeight="1" thickBot="1">
      <c r="A102" s="1035"/>
      <c r="B102" s="1035"/>
      <c r="C102" s="1035"/>
      <c r="D102" s="1035"/>
      <c r="E102" s="1035"/>
      <c r="F102" s="1035"/>
      <c r="G102" s="1036"/>
      <c r="H102" s="1033">
        <f>IF(H3="","",H3)</f>
        <v>4</v>
      </c>
      <c r="I102" s="1037"/>
      <c r="J102" s="1038"/>
      <c r="K102" s="1033">
        <f>IF(K3="","",K3)</f>
        <v>2</v>
      </c>
      <c r="L102" s="1037"/>
      <c r="M102" s="1038"/>
      <c r="N102" s="1033">
        <f>IF(N3="","",N3)</f>
        <v>2</v>
      </c>
      <c r="O102" s="1037"/>
      <c r="P102" s="1038"/>
      <c r="Q102" s="1033">
        <f>IF(Q3="","",Q3)</f>
        <v>0</v>
      </c>
      <c r="R102" s="1037"/>
      <c r="S102" s="1038"/>
      <c r="T102" s="1033">
        <f>IF(T3="","",T3)</f>
        <v>2</v>
      </c>
      <c r="U102" s="1037"/>
      <c r="V102" s="1038"/>
      <c r="W102" s="1033">
        <f>IF(W3="","",W3)</f>
        <v>9</v>
      </c>
      <c r="X102" s="1037"/>
      <c r="Y102" s="1038"/>
      <c r="Z102" s="1032">
        <v>5</v>
      </c>
      <c r="AA102" s="276"/>
      <c r="AB102" s="277"/>
      <c r="AC102" s="1033">
        <v>8</v>
      </c>
      <c r="AD102" s="279"/>
      <c r="AE102" s="280"/>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1034" t="s">
        <v>515</v>
      </c>
      <c r="CZ102" s="1034"/>
      <c r="DA102" s="1034"/>
      <c r="DB102" s="1034"/>
      <c r="DC102" s="1034"/>
      <c r="DD102" s="1034"/>
      <c r="DE102" s="1034"/>
      <c r="DF102" s="1034"/>
      <c r="DG102" s="1034"/>
      <c r="DH102" s="1034"/>
      <c r="DI102" s="1034"/>
      <c r="DJ102" s="1034"/>
      <c r="DK102" s="289" t="str">
        <f>IF(DK3="","",DK3)</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35" ht="13.5" customHeight="1">
      <c r="M103" s="16"/>
      <c r="R103" s="16"/>
    </row>
    <row r="104" spans="1:135" ht="13.5" customHeight="1">
      <c r="M104" s="16"/>
      <c r="R104" s="16"/>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DA104" s="16"/>
      <c r="DF104" s="16"/>
    </row>
    <row r="105" spans="1:135" ht="13.5" customHeight="1">
      <c r="AK105" s="889" t="s">
        <v>943</v>
      </c>
      <c r="AL105" s="889"/>
      <c r="AM105" s="889"/>
      <c r="AN105" s="889"/>
      <c r="AO105" s="889"/>
      <c r="AP105" s="889"/>
      <c r="AQ105" s="889"/>
      <c r="AR105" s="889"/>
      <c r="AS105" s="889"/>
      <c r="AT105" s="889" t="s">
        <v>944</v>
      </c>
      <c r="AU105" s="889"/>
      <c r="AV105" s="889"/>
      <c r="AW105" s="889"/>
      <c r="AX105" s="889"/>
      <c r="AY105" s="889"/>
      <c r="AZ105" s="889"/>
      <c r="BA105" s="889"/>
      <c r="BB105" s="889"/>
      <c r="BC105" s="889" t="s">
        <v>945</v>
      </c>
      <c r="BD105" s="889"/>
      <c r="BE105" s="889"/>
      <c r="BF105" s="889"/>
      <c r="BG105" s="889"/>
      <c r="BH105" s="889"/>
      <c r="BI105" s="889"/>
      <c r="BJ105" s="889"/>
      <c r="BK105" s="889"/>
      <c r="BL105" s="889" t="s">
        <v>946</v>
      </c>
      <c r="BM105" s="889"/>
      <c r="BN105" s="889"/>
      <c r="BO105" s="889"/>
      <c r="BP105" s="889"/>
      <c r="BQ105" s="889"/>
      <c r="BR105" s="889"/>
      <c r="BS105" s="889"/>
      <c r="BT105" s="889"/>
      <c r="BU105" s="889" t="s">
        <v>947</v>
      </c>
      <c r="BV105" s="889"/>
      <c r="BW105" s="889"/>
      <c r="BX105" s="889"/>
      <c r="BY105" s="889"/>
      <c r="BZ105" s="889"/>
      <c r="CA105" s="889"/>
      <c r="CB105" s="889"/>
      <c r="CC105" s="889"/>
      <c r="CD105" s="889" t="s">
        <v>948</v>
      </c>
      <c r="CE105" s="889"/>
      <c r="CF105" s="889"/>
      <c r="CG105" s="889"/>
      <c r="CH105" s="889"/>
      <c r="CI105" s="889"/>
      <c r="CJ105" s="889"/>
      <c r="CK105" s="889"/>
      <c r="CL105" s="889"/>
      <c r="CM105" s="889" t="s">
        <v>949</v>
      </c>
      <c r="CN105" s="889"/>
      <c r="CO105" s="889"/>
      <c r="CP105" s="889"/>
      <c r="CQ105" s="889"/>
      <c r="CR105" s="889"/>
      <c r="CS105" s="889"/>
      <c r="CT105" s="889"/>
      <c r="CU105" s="889"/>
      <c r="CV105" s="889" t="s">
        <v>950</v>
      </c>
      <c r="CW105" s="889"/>
      <c r="CX105" s="889"/>
      <c r="CY105" s="889"/>
      <c r="CZ105" s="889"/>
      <c r="DA105" s="889"/>
      <c r="DB105" s="889"/>
      <c r="DC105" s="889"/>
      <c r="DD105" s="889"/>
      <c r="DE105" s="889" t="s">
        <v>951</v>
      </c>
      <c r="DF105" s="889"/>
      <c r="DG105" s="889"/>
      <c r="DH105" s="889"/>
      <c r="DI105" s="889"/>
      <c r="DJ105" s="889"/>
      <c r="DK105" s="889"/>
      <c r="DL105" s="889"/>
      <c r="DM105" s="889"/>
    </row>
    <row r="106" spans="1:135" ht="15" customHeight="1">
      <c r="A106" s="522" t="s">
        <v>814</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171</v>
      </c>
      <c r="AC106" s="201"/>
      <c r="AD106" s="201"/>
      <c r="AE106" s="201"/>
      <c r="AF106" s="201"/>
      <c r="AG106" s="201"/>
      <c r="AH106" s="201"/>
      <c r="AI106" s="201"/>
      <c r="AJ106" s="202"/>
      <c r="AK106" s="200" t="s">
        <v>438</v>
      </c>
      <c r="AL106" s="201"/>
      <c r="AM106" s="201"/>
      <c r="AN106" s="201"/>
      <c r="AO106" s="201"/>
      <c r="AP106" s="201"/>
      <c r="AQ106" s="201"/>
      <c r="AR106" s="201"/>
      <c r="AS106" s="202"/>
      <c r="AT106" s="200" t="s">
        <v>24</v>
      </c>
      <c r="AU106" s="201"/>
      <c r="AV106" s="201"/>
      <c r="AW106" s="201"/>
      <c r="AX106" s="201"/>
      <c r="AY106" s="201"/>
      <c r="AZ106" s="201"/>
      <c r="BA106" s="201"/>
      <c r="BB106" s="202"/>
      <c r="BC106" s="200" t="s">
        <v>104</v>
      </c>
      <c r="BD106" s="201"/>
      <c r="BE106" s="201"/>
      <c r="BF106" s="201"/>
      <c r="BG106" s="201"/>
      <c r="BH106" s="201"/>
      <c r="BI106" s="201"/>
      <c r="BJ106" s="201"/>
      <c r="BK106" s="202"/>
      <c r="BL106" s="200" t="s">
        <v>105</v>
      </c>
      <c r="BM106" s="201"/>
      <c r="BN106" s="201"/>
      <c r="BO106" s="201"/>
      <c r="BP106" s="201"/>
      <c r="BQ106" s="201"/>
      <c r="BR106" s="201"/>
      <c r="BS106" s="201"/>
      <c r="BT106" s="202"/>
      <c r="BU106" s="200" t="s">
        <v>103</v>
      </c>
      <c r="BV106" s="201"/>
      <c r="BW106" s="201"/>
      <c r="BX106" s="201"/>
      <c r="BY106" s="201"/>
      <c r="BZ106" s="201"/>
      <c r="CA106" s="201"/>
      <c r="CB106" s="201"/>
      <c r="CC106" s="202"/>
      <c r="CD106" s="200" t="s">
        <v>440</v>
      </c>
      <c r="CE106" s="201"/>
      <c r="CF106" s="201"/>
      <c r="CG106" s="201"/>
      <c r="CH106" s="201"/>
      <c r="CI106" s="201"/>
      <c r="CJ106" s="201"/>
      <c r="CK106" s="201"/>
      <c r="CL106" s="202"/>
      <c r="CM106" s="200" t="s">
        <v>106</v>
      </c>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2"/>
    </row>
    <row r="107" spans="1:135" ht="10.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1"/>
      <c r="AK107" s="219"/>
      <c r="AL107" s="220"/>
      <c r="AM107" s="220"/>
      <c r="AN107" s="220"/>
      <c r="AO107" s="220"/>
      <c r="AP107" s="220"/>
      <c r="AQ107" s="220"/>
      <c r="AR107" s="220"/>
      <c r="AS107" s="221"/>
      <c r="AT107" s="219"/>
      <c r="AU107" s="220"/>
      <c r="AV107" s="220"/>
      <c r="AW107" s="220"/>
      <c r="AX107" s="220"/>
      <c r="AY107" s="220"/>
      <c r="AZ107" s="220"/>
      <c r="BA107" s="220"/>
      <c r="BB107" s="221"/>
      <c r="BC107" s="219"/>
      <c r="BD107" s="220"/>
      <c r="BE107" s="220"/>
      <c r="BF107" s="220"/>
      <c r="BG107" s="220"/>
      <c r="BH107" s="220"/>
      <c r="BI107" s="220"/>
      <c r="BJ107" s="220"/>
      <c r="BK107" s="221"/>
      <c r="BL107" s="219"/>
      <c r="BM107" s="220"/>
      <c r="BN107" s="220"/>
      <c r="BO107" s="220"/>
      <c r="BP107" s="220"/>
      <c r="BQ107" s="220"/>
      <c r="BR107" s="220"/>
      <c r="BS107" s="220"/>
      <c r="BT107" s="221"/>
      <c r="BU107" s="219"/>
      <c r="BV107" s="220"/>
      <c r="BW107" s="220"/>
      <c r="BX107" s="220"/>
      <c r="BY107" s="220"/>
      <c r="BZ107" s="220"/>
      <c r="CA107" s="220"/>
      <c r="CB107" s="220"/>
      <c r="CC107" s="221"/>
      <c r="CD107" s="219"/>
      <c r="CE107" s="220"/>
      <c r="CF107" s="220"/>
      <c r="CG107" s="220"/>
      <c r="CH107" s="220"/>
      <c r="CI107" s="220"/>
      <c r="CJ107" s="220"/>
      <c r="CK107" s="220"/>
      <c r="CL107" s="221"/>
      <c r="CM107" s="465"/>
      <c r="CN107" s="466"/>
      <c r="CO107" s="466"/>
      <c r="CP107" s="466"/>
      <c r="CQ107" s="466"/>
      <c r="CR107" s="466"/>
      <c r="CS107" s="466"/>
      <c r="CT107" s="466"/>
      <c r="CU107" s="466"/>
      <c r="CV107" s="466"/>
      <c r="CW107" s="466"/>
      <c r="CX107" s="466"/>
      <c r="CY107" s="466"/>
      <c r="CZ107" s="466"/>
      <c r="DA107" s="466"/>
      <c r="DB107" s="466"/>
      <c r="DC107" s="466"/>
      <c r="DD107" s="466"/>
      <c r="DE107" s="466"/>
      <c r="DF107" s="466"/>
      <c r="DG107" s="466"/>
      <c r="DH107" s="466"/>
      <c r="DI107" s="466"/>
      <c r="DJ107" s="466"/>
      <c r="DK107" s="466"/>
      <c r="DL107" s="466"/>
      <c r="DM107" s="467"/>
    </row>
    <row r="108" spans="1:135" ht="1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1"/>
      <c r="AK108" s="219"/>
      <c r="AL108" s="220"/>
      <c r="AM108" s="220"/>
      <c r="AN108" s="220"/>
      <c r="AO108" s="220"/>
      <c r="AP108" s="220"/>
      <c r="AQ108" s="220"/>
      <c r="AR108" s="220"/>
      <c r="AS108" s="221"/>
      <c r="AT108" s="219"/>
      <c r="AU108" s="220"/>
      <c r="AV108" s="220"/>
      <c r="AW108" s="220"/>
      <c r="AX108" s="220"/>
      <c r="AY108" s="220"/>
      <c r="AZ108" s="220"/>
      <c r="BA108" s="220"/>
      <c r="BB108" s="221"/>
      <c r="BC108" s="219"/>
      <c r="BD108" s="220"/>
      <c r="BE108" s="220"/>
      <c r="BF108" s="220"/>
      <c r="BG108" s="220"/>
      <c r="BH108" s="220"/>
      <c r="BI108" s="220"/>
      <c r="BJ108" s="220"/>
      <c r="BK108" s="221"/>
      <c r="BL108" s="219"/>
      <c r="BM108" s="220"/>
      <c r="BN108" s="220"/>
      <c r="BO108" s="220"/>
      <c r="BP108" s="220"/>
      <c r="BQ108" s="220"/>
      <c r="BR108" s="220"/>
      <c r="BS108" s="220"/>
      <c r="BT108" s="221"/>
      <c r="BU108" s="219"/>
      <c r="BV108" s="220"/>
      <c r="BW108" s="220"/>
      <c r="BX108" s="220"/>
      <c r="BY108" s="220"/>
      <c r="BZ108" s="220"/>
      <c r="CA108" s="220"/>
      <c r="CB108" s="220"/>
      <c r="CC108" s="221"/>
      <c r="CD108" s="219"/>
      <c r="CE108" s="220"/>
      <c r="CF108" s="220"/>
      <c r="CG108" s="220"/>
      <c r="CH108" s="220"/>
      <c r="CI108" s="220"/>
      <c r="CJ108" s="220"/>
      <c r="CK108" s="220"/>
      <c r="CL108" s="221"/>
      <c r="CM108" s="200" t="s">
        <v>624</v>
      </c>
      <c r="CN108" s="201"/>
      <c r="CO108" s="201"/>
      <c r="CP108" s="201"/>
      <c r="CQ108" s="201"/>
      <c r="CR108" s="201"/>
      <c r="CS108" s="201"/>
      <c r="CT108" s="201"/>
      <c r="CU108" s="202"/>
      <c r="CV108" s="200" t="s">
        <v>383</v>
      </c>
      <c r="CW108" s="201"/>
      <c r="CX108" s="201"/>
      <c r="CY108" s="201"/>
      <c r="CZ108" s="201"/>
      <c r="DA108" s="201"/>
      <c r="DB108" s="201"/>
      <c r="DC108" s="201"/>
      <c r="DD108" s="202"/>
      <c r="DE108" s="200" t="s">
        <v>376</v>
      </c>
      <c r="DF108" s="201"/>
      <c r="DG108" s="201"/>
      <c r="DH108" s="201"/>
      <c r="DI108" s="201"/>
      <c r="DJ108" s="201"/>
      <c r="DK108" s="201"/>
      <c r="DL108" s="201"/>
      <c r="DM108" s="202"/>
    </row>
    <row r="109" spans="1:135" ht="1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1"/>
      <c r="AK109" s="219"/>
      <c r="AL109" s="220"/>
      <c r="AM109" s="220"/>
      <c r="AN109" s="220"/>
      <c r="AO109" s="220"/>
      <c r="AP109" s="220"/>
      <c r="AQ109" s="220"/>
      <c r="AR109" s="220"/>
      <c r="AS109" s="221"/>
      <c r="AT109" s="219"/>
      <c r="AU109" s="220"/>
      <c r="AV109" s="220"/>
      <c r="AW109" s="220"/>
      <c r="AX109" s="220"/>
      <c r="AY109" s="220"/>
      <c r="AZ109" s="220"/>
      <c r="BA109" s="220"/>
      <c r="BB109" s="221"/>
      <c r="BC109" s="219"/>
      <c r="BD109" s="220"/>
      <c r="BE109" s="220"/>
      <c r="BF109" s="220"/>
      <c r="BG109" s="220"/>
      <c r="BH109" s="220"/>
      <c r="BI109" s="220"/>
      <c r="BJ109" s="220"/>
      <c r="BK109" s="221"/>
      <c r="BL109" s="219"/>
      <c r="BM109" s="220"/>
      <c r="BN109" s="220"/>
      <c r="BO109" s="220"/>
      <c r="BP109" s="220"/>
      <c r="BQ109" s="220"/>
      <c r="BR109" s="220"/>
      <c r="BS109" s="220"/>
      <c r="BT109" s="221"/>
      <c r="BU109" s="219"/>
      <c r="BV109" s="220"/>
      <c r="BW109" s="220"/>
      <c r="BX109" s="220"/>
      <c r="BY109" s="220"/>
      <c r="BZ109" s="220"/>
      <c r="CA109" s="220"/>
      <c r="CB109" s="220"/>
      <c r="CC109" s="221"/>
      <c r="CD109" s="219"/>
      <c r="CE109" s="220"/>
      <c r="CF109" s="220"/>
      <c r="CG109" s="220"/>
      <c r="CH109" s="220"/>
      <c r="CI109" s="220"/>
      <c r="CJ109" s="220"/>
      <c r="CK109" s="220"/>
      <c r="CL109" s="221"/>
      <c r="CM109" s="219"/>
      <c r="CN109" s="220"/>
      <c r="CO109" s="220"/>
      <c r="CP109" s="220"/>
      <c r="CQ109" s="220"/>
      <c r="CR109" s="220"/>
      <c r="CS109" s="220"/>
      <c r="CT109" s="220"/>
      <c r="CU109" s="221"/>
      <c r="CV109" s="219"/>
      <c r="CW109" s="220"/>
      <c r="CX109" s="220"/>
      <c r="CY109" s="220"/>
      <c r="CZ109" s="220"/>
      <c r="DA109" s="220"/>
      <c r="DB109" s="220"/>
      <c r="DC109" s="220"/>
      <c r="DD109" s="221"/>
      <c r="DE109" s="219"/>
      <c r="DF109" s="220"/>
      <c r="DG109" s="220"/>
      <c r="DH109" s="220"/>
      <c r="DI109" s="220"/>
      <c r="DJ109" s="220"/>
      <c r="DK109" s="220"/>
      <c r="DL109" s="220"/>
      <c r="DM109" s="221"/>
    </row>
    <row r="110" spans="1:135" ht="1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219"/>
      <c r="AL110" s="220"/>
      <c r="AM110" s="220"/>
      <c r="AN110" s="220"/>
      <c r="AO110" s="220"/>
      <c r="AP110" s="220"/>
      <c r="AQ110" s="220"/>
      <c r="AR110" s="220"/>
      <c r="AS110" s="221"/>
      <c r="AT110" s="219"/>
      <c r="AU110" s="220"/>
      <c r="AV110" s="220"/>
      <c r="AW110" s="220"/>
      <c r="AX110" s="220"/>
      <c r="AY110" s="220"/>
      <c r="AZ110" s="220"/>
      <c r="BA110" s="220"/>
      <c r="BB110" s="221"/>
      <c r="BC110" s="219"/>
      <c r="BD110" s="220"/>
      <c r="BE110" s="220"/>
      <c r="BF110" s="220"/>
      <c r="BG110" s="220"/>
      <c r="BH110" s="220"/>
      <c r="BI110" s="220"/>
      <c r="BJ110" s="220"/>
      <c r="BK110" s="221"/>
      <c r="BL110" s="219"/>
      <c r="BM110" s="220"/>
      <c r="BN110" s="220"/>
      <c r="BO110" s="220"/>
      <c r="BP110" s="220"/>
      <c r="BQ110" s="220"/>
      <c r="BR110" s="220"/>
      <c r="BS110" s="220"/>
      <c r="BT110" s="221"/>
      <c r="BU110" s="219"/>
      <c r="BV110" s="220"/>
      <c r="BW110" s="220"/>
      <c r="BX110" s="220"/>
      <c r="BY110" s="220"/>
      <c r="BZ110" s="220"/>
      <c r="CA110" s="220"/>
      <c r="CB110" s="220"/>
      <c r="CC110" s="221"/>
      <c r="CD110" s="219"/>
      <c r="CE110" s="220"/>
      <c r="CF110" s="220"/>
      <c r="CG110" s="220"/>
      <c r="CH110" s="220"/>
      <c r="CI110" s="220"/>
      <c r="CJ110" s="220"/>
      <c r="CK110" s="220"/>
      <c r="CL110" s="221"/>
      <c r="CM110" s="219"/>
      <c r="CN110" s="220"/>
      <c r="CO110" s="220"/>
      <c r="CP110" s="220"/>
      <c r="CQ110" s="220"/>
      <c r="CR110" s="220"/>
      <c r="CS110" s="220"/>
      <c r="CT110" s="220"/>
      <c r="CU110" s="221"/>
      <c r="CV110" s="219"/>
      <c r="CW110" s="220"/>
      <c r="CX110" s="220"/>
      <c r="CY110" s="220"/>
      <c r="CZ110" s="220"/>
      <c r="DA110" s="220"/>
      <c r="DB110" s="220"/>
      <c r="DC110" s="220"/>
      <c r="DD110" s="221"/>
      <c r="DE110" s="219"/>
      <c r="DF110" s="220"/>
      <c r="DG110" s="220"/>
      <c r="DH110" s="220"/>
      <c r="DI110" s="220"/>
      <c r="DJ110" s="220"/>
      <c r="DK110" s="220"/>
      <c r="DL110" s="220"/>
      <c r="DM110" s="221"/>
    </row>
    <row r="111" spans="1:135" ht="1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219"/>
      <c r="AC111" s="220"/>
      <c r="AD111" s="220"/>
      <c r="AE111" s="220"/>
      <c r="AF111" s="220"/>
      <c r="AG111" s="220"/>
      <c r="AH111" s="220"/>
      <c r="AI111" s="220"/>
      <c r="AJ111" s="221"/>
      <c r="AK111" s="535" t="s">
        <v>442</v>
      </c>
      <c r="AL111" s="536"/>
      <c r="AM111" s="536"/>
      <c r="AN111" s="536"/>
      <c r="AO111" s="536"/>
      <c r="AP111" s="536"/>
      <c r="AQ111" s="536"/>
      <c r="AR111" s="536"/>
      <c r="AS111" s="537"/>
      <c r="AT111" s="535" t="s">
        <v>442</v>
      </c>
      <c r="AU111" s="536"/>
      <c r="AV111" s="536"/>
      <c r="AW111" s="536"/>
      <c r="AX111" s="536"/>
      <c r="AY111" s="536"/>
      <c r="AZ111" s="536"/>
      <c r="BA111" s="536"/>
      <c r="BB111" s="537"/>
      <c r="BC111" s="535" t="s">
        <v>442</v>
      </c>
      <c r="BD111" s="536"/>
      <c r="BE111" s="536"/>
      <c r="BF111" s="536"/>
      <c r="BG111" s="536"/>
      <c r="BH111" s="536"/>
      <c r="BI111" s="536"/>
      <c r="BJ111" s="536"/>
      <c r="BK111" s="537"/>
      <c r="BL111" s="535" t="s">
        <v>442</v>
      </c>
      <c r="BM111" s="536"/>
      <c r="BN111" s="536"/>
      <c r="BO111" s="536"/>
      <c r="BP111" s="536"/>
      <c r="BQ111" s="536"/>
      <c r="BR111" s="536"/>
      <c r="BS111" s="536"/>
      <c r="BT111" s="537"/>
      <c r="BU111" s="535" t="s">
        <v>442</v>
      </c>
      <c r="BV111" s="536"/>
      <c r="BW111" s="536"/>
      <c r="BX111" s="536"/>
      <c r="BY111" s="536"/>
      <c r="BZ111" s="536"/>
      <c r="CA111" s="536"/>
      <c r="CB111" s="536"/>
      <c r="CC111" s="537"/>
      <c r="CD111" s="535" t="s">
        <v>442</v>
      </c>
      <c r="CE111" s="536"/>
      <c r="CF111" s="536"/>
      <c r="CG111" s="536"/>
      <c r="CH111" s="536"/>
      <c r="CI111" s="536"/>
      <c r="CJ111" s="536"/>
      <c r="CK111" s="536"/>
      <c r="CL111" s="537"/>
      <c r="CM111" s="535" t="s">
        <v>442</v>
      </c>
      <c r="CN111" s="536"/>
      <c r="CO111" s="536"/>
      <c r="CP111" s="536"/>
      <c r="CQ111" s="536"/>
      <c r="CR111" s="536"/>
      <c r="CS111" s="536"/>
      <c r="CT111" s="536"/>
      <c r="CU111" s="537"/>
      <c r="CV111" s="535" t="s">
        <v>442</v>
      </c>
      <c r="CW111" s="536"/>
      <c r="CX111" s="536"/>
      <c r="CY111" s="536"/>
      <c r="CZ111" s="536"/>
      <c r="DA111" s="536"/>
      <c r="DB111" s="536"/>
      <c r="DC111" s="536"/>
      <c r="DD111" s="537"/>
      <c r="DE111" s="535" t="s">
        <v>442</v>
      </c>
      <c r="DF111" s="536"/>
      <c r="DG111" s="536"/>
      <c r="DH111" s="536"/>
      <c r="DI111" s="536"/>
      <c r="DJ111" s="536"/>
      <c r="DK111" s="536"/>
      <c r="DL111" s="536"/>
      <c r="DM111" s="537"/>
    </row>
    <row r="112" spans="1:135" ht="21.75" customHeight="1">
      <c r="A112" s="433" t="s">
        <v>1</v>
      </c>
      <c r="B112" s="547"/>
      <c r="C112" s="547"/>
      <c r="D112" s="547"/>
      <c r="E112" s="547"/>
      <c r="F112" s="556"/>
      <c r="G112" s="246" t="s">
        <v>2</v>
      </c>
      <c r="H112" s="246"/>
      <c r="I112" s="246"/>
      <c r="J112" s="246"/>
      <c r="K112" s="246"/>
      <c r="L112" s="246"/>
      <c r="M112" s="246"/>
      <c r="N112" s="246"/>
      <c r="O112" s="246"/>
      <c r="P112" s="246"/>
      <c r="Q112" s="246"/>
      <c r="R112" s="246"/>
      <c r="S112" s="246"/>
      <c r="T112" s="246"/>
      <c r="U112" s="246"/>
      <c r="V112" s="246"/>
      <c r="W112" s="246"/>
      <c r="X112" s="246"/>
      <c r="Y112" s="246"/>
      <c r="Z112" s="246"/>
      <c r="AA112" s="246"/>
      <c r="AB112" s="1031">
        <v>0</v>
      </c>
      <c r="AC112" s="1024"/>
      <c r="AD112" s="1025"/>
      <c r="AE112" s="1023">
        <v>1</v>
      </c>
      <c r="AF112" s="1024"/>
      <c r="AG112" s="1025"/>
      <c r="AH112" s="1023">
        <v>3</v>
      </c>
      <c r="AI112" s="1024"/>
      <c r="AJ112" s="1026"/>
      <c r="AK112" s="487">
        <f>SUM(表51!AK46,表52!AK46,表53!AK46,表55!AK46,表56!AK115)</f>
        <v>1006</v>
      </c>
      <c r="AL112" s="801"/>
      <c r="AM112" s="801"/>
      <c r="AN112" s="801"/>
      <c r="AO112" s="801"/>
      <c r="AP112" s="801"/>
      <c r="AQ112" s="801"/>
      <c r="AR112" s="801"/>
      <c r="AS112" s="875"/>
      <c r="AT112" s="487">
        <f>SUM(表51!AS46,表52!AS46,表53!AS46,表55!AS46,表56!AT115)</f>
        <v>93583</v>
      </c>
      <c r="AU112" s="801"/>
      <c r="AV112" s="801"/>
      <c r="AW112" s="801"/>
      <c r="AX112" s="801"/>
      <c r="AY112" s="801"/>
      <c r="AZ112" s="801"/>
      <c r="BA112" s="801"/>
      <c r="BB112" s="875"/>
      <c r="BC112" s="487">
        <f>SUM(表51!AZ46,表52!AZ46,表53!AZ46,表55!AZ46,表56!BC115)</f>
        <v>710974</v>
      </c>
      <c r="BD112" s="801"/>
      <c r="BE112" s="801"/>
      <c r="BF112" s="801"/>
      <c r="BG112" s="801"/>
      <c r="BH112" s="801"/>
      <c r="BI112" s="801"/>
      <c r="BJ112" s="801"/>
      <c r="BK112" s="875"/>
      <c r="BL112" s="487">
        <f>SUM(表51!BJ46,表52!BJ46,表53!BJ46,表55!BJ46,表56!BL115)</f>
        <v>14673</v>
      </c>
      <c r="BM112" s="801"/>
      <c r="BN112" s="801"/>
      <c r="BO112" s="801"/>
      <c r="BP112" s="801"/>
      <c r="BQ112" s="801"/>
      <c r="BR112" s="801"/>
      <c r="BS112" s="801"/>
      <c r="BT112" s="875"/>
      <c r="BU112" s="487">
        <f>SUM(表51!BS46,表52!BS46,表53!BS46,表55!BS46,表56!BU115)</f>
        <v>116862</v>
      </c>
      <c r="BV112" s="801"/>
      <c r="BW112" s="801"/>
      <c r="BX112" s="801"/>
      <c r="BY112" s="801"/>
      <c r="BZ112" s="801"/>
      <c r="CA112" s="801"/>
      <c r="CB112" s="801"/>
      <c r="CC112" s="801"/>
      <c r="CD112" s="487">
        <f>SUM(表51!CC46,表52!CC46,表53!CC46,表55!CC46,表56!CD115)</f>
        <v>3463</v>
      </c>
      <c r="CE112" s="801"/>
      <c r="CF112" s="801"/>
      <c r="CG112" s="801"/>
      <c r="CH112" s="801"/>
      <c r="CI112" s="801"/>
      <c r="CJ112" s="801"/>
      <c r="CK112" s="801"/>
      <c r="CL112" s="875"/>
      <c r="CM112" s="487">
        <f>SUM(表51!CM46,表52!CM46,表53!CM46,表55!CM46,表56!CM115)</f>
        <v>31200</v>
      </c>
      <c r="CN112" s="488"/>
      <c r="CO112" s="488"/>
      <c r="CP112" s="488"/>
      <c r="CQ112" s="488"/>
      <c r="CR112" s="488"/>
      <c r="CS112" s="488"/>
      <c r="CT112" s="488"/>
      <c r="CU112" s="489"/>
      <c r="CV112" s="487">
        <f>SUM(表51!CV46,表52!CV46,表53!CV46,表55!CV46,表56!CV115)</f>
        <v>35100</v>
      </c>
      <c r="CW112" s="801"/>
      <c r="CX112" s="801"/>
      <c r="CY112" s="801"/>
      <c r="CZ112" s="801"/>
      <c r="DA112" s="801"/>
      <c r="DB112" s="801"/>
      <c r="DC112" s="801"/>
      <c r="DD112" s="875"/>
      <c r="DE112" s="487">
        <f>SUM(CM112:DD112)</f>
        <v>66300</v>
      </c>
      <c r="DF112" s="801"/>
      <c r="DG112" s="801"/>
      <c r="DH112" s="801"/>
      <c r="DI112" s="801"/>
      <c r="DJ112" s="801"/>
      <c r="DK112" s="801"/>
      <c r="DL112" s="801"/>
      <c r="DM112" s="802"/>
    </row>
    <row r="113" spans="1:117" ht="15" customHeight="1">
      <c r="A113" s="550"/>
      <c r="B113" s="549"/>
      <c r="C113" s="549"/>
      <c r="D113" s="549"/>
      <c r="E113" s="549"/>
      <c r="F113" s="558"/>
      <c r="G113" s="246" t="s">
        <v>3</v>
      </c>
      <c r="H113" s="246"/>
      <c r="I113" s="246"/>
      <c r="J113" s="246"/>
      <c r="K113" s="246"/>
      <c r="L113" s="246"/>
      <c r="M113" s="246"/>
      <c r="N113" s="246"/>
      <c r="O113" s="246"/>
      <c r="P113" s="246"/>
      <c r="Q113" s="246"/>
      <c r="R113" s="246"/>
      <c r="S113" s="246"/>
      <c r="T113" s="246"/>
      <c r="U113" s="246"/>
      <c r="V113" s="246"/>
      <c r="W113" s="246"/>
      <c r="X113" s="246"/>
      <c r="Y113" s="246"/>
      <c r="Z113" s="246"/>
      <c r="AA113" s="246"/>
      <c r="AB113" s="1017">
        <v>0</v>
      </c>
      <c r="AC113" s="1018"/>
      <c r="AD113" s="1019"/>
      <c r="AE113" s="1029">
        <v>2</v>
      </c>
      <c r="AF113" s="1018"/>
      <c r="AG113" s="1019"/>
      <c r="AH113" s="1029">
        <v>3</v>
      </c>
      <c r="AI113" s="1018"/>
      <c r="AJ113" s="1030"/>
      <c r="AK113" s="481">
        <f>SUM(表51!AK47,表52!AK47,表53!AK47,表55!AK47,表56!AK116)</f>
        <v>2312</v>
      </c>
      <c r="AL113" s="543"/>
      <c r="AM113" s="543"/>
      <c r="AN113" s="543"/>
      <c r="AO113" s="543"/>
      <c r="AP113" s="543"/>
      <c r="AQ113" s="543"/>
      <c r="AR113" s="543"/>
      <c r="AS113" s="544"/>
      <c r="AT113" s="481">
        <f>SUM(表51!AS47,表52!AS47,表53!AS47,表55!AS47,表56!AT116)</f>
        <v>564520</v>
      </c>
      <c r="AU113" s="543"/>
      <c r="AV113" s="543"/>
      <c r="AW113" s="543"/>
      <c r="AX113" s="543"/>
      <c r="AY113" s="543"/>
      <c r="AZ113" s="543"/>
      <c r="BA113" s="543"/>
      <c r="BB113" s="544"/>
      <c r="BC113" s="481">
        <f>SUM(表51!AZ47,表52!AZ47,表53!AZ47,表55!AZ47,表56!BC116)</f>
        <v>12373211</v>
      </c>
      <c r="BD113" s="543"/>
      <c r="BE113" s="543"/>
      <c r="BF113" s="543"/>
      <c r="BG113" s="543"/>
      <c r="BH113" s="543"/>
      <c r="BI113" s="543"/>
      <c r="BJ113" s="543"/>
      <c r="BK113" s="544"/>
      <c r="BL113" s="481">
        <f>SUM(表51!BJ47,表52!BJ47,表53!BJ47,表55!BJ47,表56!BL116)</f>
        <v>101742</v>
      </c>
      <c r="BM113" s="543"/>
      <c r="BN113" s="543"/>
      <c r="BO113" s="543"/>
      <c r="BP113" s="543"/>
      <c r="BQ113" s="543"/>
      <c r="BR113" s="543"/>
      <c r="BS113" s="543"/>
      <c r="BT113" s="544"/>
      <c r="BU113" s="481">
        <f>SUM(表51!BS47,表52!BS47,表53!BS47,表55!BS47,表56!BU116)</f>
        <v>1295208</v>
      </c>
      <c r="BV113" s="543"/>
      <c r="BW113" s="543"/>
      <c r="BX113" s="543"/>
      <c r="BY113" s="543"/>
      <c r="BZ113" s="543"/>
      <c r="CA113" s="543"/>
      <c r="CB113" s="543"/>
      <c r="CC113" s="543"/>
      <c r="CD113" s="481">
        <f>SUM(表51!CC47,表52!CC47,表53!CC47,表55!CC47,表56!CD116)</f>
        <v>27320</v>
      </c>
      <c r="CE113" s="543"/>
      <c r="CF113" s="543"/>
      <c r="CG113" s="543"/>
      <c r="CH113" s="543"/>
      <c r="CI113" s="543"/>
      <c r="CJ113" s="543"/>
      <c r="CK113" s="543"/>
      <c r="CL113" s="544"/>
      <c r="CM113" s="481">
        <f>SUM(表51!CM47,表52!CM47,表53!CM47,表55!CM47,表56!CM116)</f>
        <v>282360</v>
      </c>
      <c r="CN113" s="482"/>
      <c r="CO113" s="482"/>
      <c r="CP113" s="482"/>
      <c r="CQ113" s="482"/>
      <c r="CR113" s="482"/>
      <c r="CS113" s="482"/>
      <c r="CT113" s="482"/>
      <c r="CU113" s="483"/>
      <c r="CV113" s="481">
        <f>SUM(表51!CV47,表52!CV47,表53!CV47,表55!CV47,表56!CV116)</f>
        <v>218700</v>
      </c>
      <c r="CW113" s="543"/>
      <c r="CX113" s="543"/>
      <c r="CY113" s="543"/>
      <c r="CZ113" s="543"/>
      <c r="DA113" s="543"/>
      <c r="DB113" s="543"/>
      <c r="DC113" s="543"/>
      <c r="DD113" s="544"/>
      <c r="DE113" s="481">
        <f t="shared" ref="DE113:DE120" si="4">SUM(CM113:DD113)</f>
        <v>501060</v>
      </c>
      <c r="DF113" s="543"/>
      <c r="DG113" s="543"/>
      <c r="DH113" s="543"/>
      <c r="DI113" s="543"/>
      <c r="DJ113" s="543"/>
      <c r="DK113" s="543"/>
      <c r="DL113" s="543"/>
      <c r="DM113" s="865"/>
    </row>
    <row r="114" spans="1:117" ht="15" customHeight="1">
      <c r="A114" s="550"/>
      <c r="B114" s="549"/>
      <c r="C114" s="549"/>
      <c r="D114" s="549"/>
      <c r="E114" s="549"/>
      <c r="F114" s="558"/>
      <c r="G114" s="246" t="s">
        <v>4</v>
      </c>
      <c r="H114" s="246"/>
      <c r="I114" s="246"/>
      <c r="J114" s="246"/>
      <c r="K114" s="246"/>
      <c r="L114" s="246"/>
      <c r="M114" s="246"/>
      <c r="N114" s="246"/>
      <c r="O114" s="246"/>
      <c r="P114" s="246"/>
      <c r="Q114" s="246"/>
      <c r="R114" s="246"/>
      <c r="S114" s="246"/>
      <c r="T114" s="246"/>
      <c r="U114" s="246"/>
      <c r="V114" s="246"/>
      <c r="W114" s="246"/>
      <c r="X114" s="246"/>
      <c r="Y114" s="246"/>
      <c r="Z114" s="246"/>
      <c r="AA114" s="246"/>
      <c r="AB114" s="1017">
        <v>0</v>
      </c>
      <c r="AC114" s="1018"/>
      <c r="AD114" s="1019"/>
      <c r="AE114" s="1029">
        <v>3</v>
      </c>
      <c r="AF114" s="1018"/>
      <c r="AG114" s="1019"/>
      <c r="AH114" s="1029">
        <v>3</v>
      </c>
      <c r="AI114" s="1018"/>
      <c r="AJ114" s="1030"/>
      <c r="AK114" s="481">
        <f>SUM(表51!AK48,表52!AK48,表53!AK48,表55!AK48,表56!AK117)</f>
        <v>652</v>
      </c>
      <c r="AL114" s="543"/>
      <c r="AM114" s="543"/>
      <c r="AN114" s="543"/>
      <c r="AO114" s="543"/>
      <c r="AP114" s="543"/>
      <c r="AQ114" s="543"/>
      <c r="AR114" s="543"/>
      <c r="AS114" s="544"/>
      <c r="AT114" s="481">
        <f>SUM(表51!AS48,表52!AS48,表53!AS48,表55!AS48,表56!AT117)</f>
        <v>261645</v>
      </c>
      <c r="AU114" s="543"/>
      <c r="AV114" s="543"/>
      <c r="AW114" s="543"/>
      <c r="AX114" s="543"/>
      <c r="AY114" s="543"/>
      <c r="AZ114" s="543"/>
      <c r="BA114" s="543"/>
      <c r="BB114" s="544"/>
      <c r="BC114" s="481">
        <f>SUM(表51!AZ48,表52!AZ48,表53!AZ48,表55!AZ48,表56!BC117)</f>
        <v>14380335</v>
      </c>
      <c r="BD114" s="543"/>
      <c r="BE114" s="543"/>
      <c r="BF114" s="543"/>
      <c r="BG114" s="543"/>
      <c r="BH114" s="543"/>
      <c r="BI114" s="543"/>
      <c r="BJ114" s="543"/>
      <c r="BK114" s="544"/>
      <c r="BL114" s="481">
        <f>SUM(表51!BJ48,表52!BJ48,表53!BJ48,表55!BJ48,表56!BL117)</f>
        <v>101190</v>
      </c>
      <c r="BM114" s="543"/>
      <c r="BN114" s="543"/>
      <c r="BO114" s="543"/>
      <c r="BP114" s="543"/>
      <c r="BQ114" s="543"/>
      <c r="BR114" s="543"/>
      <c r="BS114" s="543"/>
      <c r="BT114" s="544"/>
      <c r="BU114" s="481">
        <f>SUM(表51!BS48,表52!BS48,表53!BS48,表55!BS48,表56!BU117)</f>
        <v>1114511</v>
      </c>
      <c r="BV114" s="543"/>
      <c r="BW114" s="543"/>
      <c r="BX114" s="543"/>
      <c r="BY114" s="543"/>
      <c r="BZ114" s="543"/>
      <c r="CA114" s="543"/>
      <c r="CB114" s="543"/>
      <c r="CC114" s="543"/>
      <c r="CD114" s="481">
        <f>SUM(表51!CC48,表52!CC48,表53!CC48,表55!CC48,表56!CD117)</f>
        <v>18718</v>
      </c>
      <c r="CE114" s="543"/>
      <c r="CF114" s="543"/>
      <c r="CG114" s="543"/>
      <c r="CH114" s="543"/>
      <c r="CI114" s="543"/>
      <c r="CJ114" s="543"/>
      <c r="CK114" s="543"/>
      <c r="CL114" s="544"/>
      <c r="CM114" s="481">
        <f>SUM(表51!CM48,表52!CM48,表53!CM48,表55!CM48,表56!CM117)</f>
        <v>105040</v>
      </c>
      <c r="CN114" s="482"/>
      <c r="CO114" s="482"/>
      <c r="CP114" s="482"/>
      <c r="CQ114" s="482"/>
      <c r="CR114" s="482"/>
      <c r="CS114" s="482"/>
      <c r="CT114" s="482"/>
      <c r="CU114" s="483"/>
      <c r="CV114" s="481">
        <f>SUM(表51!CV48,表52!CV48,表53!CV48,表55!CV48,表56!CV117)</f>
        <v>90900</v>
      </c>
      <c r="CW114" s="543"/>
      <c r="CX114" s="543"/>
      <c r="CY114" s="543"/>
      <c r="CZ114" s="543"/>
      <c r="DA114" s="543"/>
      <c r="DB114" s="543"/>
      <c r="DC114" s="543"/>
      <c r="DD114" s="544"/>
      <c r="DE114" s="481">
        <f t="shared" si="4"/>
        <v>195940</v>
      </c>
      <c r="DF114" s="543"/>
      <c r="DG114" s="543"/>
      <c r="DH114" s="543"/>
      <c r="DI114" s="543"/>
      <c r="DJ114" s="543"/>
      <c r="DK114" s="543"/>
      <c r="DL114" s="543"/>
      <c r="DM114" s="865"/>
    </row>
    <row r="115" spans="1:117" ht="15" customHeight="1">
      <c r="A115" s="550"/>
      <c r="B115" s="549"/>
      <c r="C115" s="549"/>
      <c r="D115" s="549"/>
      <c r="E115" s="549"/>
      <c r="F115" s="558"/>
      <c r="G115" s="246" t="s">
        <v>5</v>
      </c>
      <c r="H115" s="246"/>
      <c r="I115" s="246"/>
      <c r="J115" s="246"/>
      <c r="K115" s="246"/>
      <c r="L115" s="246"/>
      <c r="M115" s="246"/>
      <c r="N115" s="246"/>
      <c r="O115" s="246"/>
      <c r="P115" s="246"/>
      <c r="Q115" s="246"/>
      <c r="R115" s="246"/>
      <c r="S115" s="246"/>
      <c r="T115" s="246"/>
      <c r="U115" s="246"/>
      <c r="V115" s="246"/>
      <c r="W115" s="246"/>
      <c r="X115" s="246"/>
      <c r="Y115" s="246"/>
      <c r="Z115" s="246"/>
      <c r="AA115" s="246"/>
      <c r="AB115" s="1017">
        <v>0</v>
      </c>
      <c r="AC115" s="1018"/>
      <c r="AD115" s="1019"/>
      <c r="AE115" s="1029">
        <v>4</v>
      </c>
      <c r="AF115" s="1018"/>
      <c r="AG115" s="1019"/>
      <c r="AH115" s="1029">
        <v>3</v>
      </c>
      <c r="AI115" s="1018"/>
      <c r="AJ115" s="1030"/>
      <c r="AK115" s="481">
        <f>SUM(表51!AK49,表52!AK49,表53!AK49,表55!AK49,表56!AK118)</f>
        <v>913</v>
      </c>
      <c r="AL115" s="543"/>
      <c r="AM115" s="543"/>
      <c r="AN115" s="543"/>
      <c r="AO115" s="543"/>
      <c r="AP115" s="543"/>
      <c r="AQ115" s="543"/>
      <c r="AR115" s="543"/>
      <c r="AS115" s="544"/>
      <c r="AT115" s="481">
        <f>SUM(表51!AS49,表52!AS49,表53!AS49,表55!AS49,表56!AT118)</f>
        <v>155857</v>
      </c>
      <c r="AU115" s="543"/>
      <c r="AV115" s="543"/>
      <c r="AW115" s="543"/>
      <c r="AX115" s="543"/>
      <c r="AY115" s="543"/>
      <c r="AZ115" s="543"/>
      <c r="BA115" s="543"/>
      <c r="BB115" s="544"/>
      <c r="BC115" s="481">
        <f>SUM(表51!AZ49,表52!AZ49,表53!AZ49,表55!AZ49,表56!BC118)</f>
        <v>9493819</v>
      </c>
      <c r="BD115" s="543"/>
      <c r="BE115" s="543"/>
      <c r="BF115" s="543"/>
      <c r="BG115" s="543"/>
      <c r="BH115" s="543"/>
      <c r="BI115" s="543"/>
      <c r="BJ115" s="543"/>
      <c r="BK115" s="544"/>
      <c r="BL115" s="481">
        <f>SUM(表51!BJ49,表52!BJ49,表53!BJ49,表55!BJ49,表56!BL118)</f>
        <v>80579</v>
      </c>
      <c r="BM115" s="543"/>
      <c r="BN115" s="543"/>
      <c r="BO115" s="543"/>
      <c r="BP115" s="543"/>
      <c r="BQ115" s="543"/>
      <c r="BR115" s="543"/>
      <c r="BS115" s="543"/>
      <c r="BT115" s="544"/>
      <c r="BU115" s="481">
        <f>SUM(表51!BS49,表52!BS49,表53!BS49,表55!BS49,表56!BU118)</f>
        <v>605103</v>
      </c>
      <c r="BV115" s="543"/>
      <c r="BW115" s="543"/>
      <c r="BX115" s="543"/>
      <c r="BY115" s="543"/>
      <c r="BZ115" s="543"/>
      <c r="CA115" s="543"/>
      <c r="CB115" s="543"/>
      <c r="CC115" s="543"/>
      <c r="CD115" s="481">
        <f>SUM(表51!CC49,表52!CC49,表53!CC49,表55!CC49,表56!CD118)</f>
        <v>10222</v>
      </c>
      <c r="CE115" s="543"/>
      <c r="CF115" s="543"/>
      <c r="CG115" s="543"/>
      <c r="CH115" s="543"/>
      <c r="CI115" s="543"/>
      <c r="CJ115" s="543"/>
      <c r="CK115" s="543"/>
      <c r="CL115" s="544"/>
      <c r="CM115" s="481">
        <f>SUM(表51!CM49,表52!CM49,表53!CM49,表55!CM49,表56!CM118)</f>
        <v>52260</v>
      </c>
      <c r="CN115" s="482"/>
      <c r="CO115" s="482"/>
      <c r="CP115" s="482"/>
      <c r="CQ115" s="482"/>
      <c r="CR115" s="482"/>
      <c r="CS115" s="482"/>
      <c r="CT115" s="482"/>
      <c r="CU115" s="483"/>
      <c r="CV115" s="481">
        <f>SUM(表51!CV49,表52!CV49,表53!CV49,表55!CV49,表56!CV118)</f>
        <v>48000</v>
      </c>
      <c r="CW115" s="543"/>
      <c r="CX115" s="543"/>
      <c r="CY115" s="543"/>
      <c r="CZ115" s="543"/>
      <c r="DA115" s="543"/>
      <c r="DB115" s="543"/>
      <c r="DC115" s="543"/>
      <c r="DD115" s="544"/>
      <c r="DE115" s="481">
        <f t="shared" si="4"/>
        <v>100260</v>
      </c>
      <c r="DF115" s="543"/>
      <c r="DG115" s="543"/>
      <c r="DH115" s="543"/>
      <c r="DI115" s="543"/>
      <c r="DJ115" s="543"/>
      <c r="DK115" s="543"/>
      <c r="DL115" s="543"/>
      <c r="DM115" s="865"/>
    </row>
    <row r="116" spans="1:117" ht="15" customHeight="1">
      <c r="A116" s="550"/>
      <c r="B116" s="549"/>
      <c r="C116" s="549"/>
      <c r="D116" s="549"/>
      <c r="E116" s="549"/>
      <c r="F116" s="558"/>
      <c r="G116" s="246" t="s">
        <v>6</v>
      </c>
      <c r="H116" s="246"/>
      <c r="I116" s="246"/>
      <c r="J116" s="246"/>
      <c r="K116" s="246"/>
      <c r="L116" s="246"/>
      <c r="M116" s="246"/>
      <c r="N116" s="246"/>
      <c r="O116" s="246"/>
      <c r="P116" s="246"/>
      <c r="Q116" s="246"/>
      <c r="R116" s="246"/>
      <c r="S116" s="246"/>
      <c r="T116" s="246"/>
      <c r="U116" s="246"/>
      <c r="V116" s="246"/>
      <c r="W116" s="246"/>
      <c r="X116" s="246"/>
      <c r="Y116" s="246"/>
      <c r="Z116" s="246"/>
      <c r="AA116" s="246"/>
      <c r="AB116" s="1017">
        <v>0</v>
      </c>
      <c r="AC116" s="1018"/>
      <c r="AD116" s="1019"/>
      <c r="AE116" s="1029">
        <v>5</v>
      </c>
      <c r="AF116" s="1018"/>
      <c r="AG116" s="1019"/>
      <c r="AH116" s="1029">
        <v>3</v>
      </c>
      <c r="AI116" s="1018"/>
      <c r="AJ116" s="1030"/>
      <c r="AK116" s="481">
        <f>SUM(表51!AK50,表52!AK50,表53!AK50,表55!AK50,表56!AK119)</f>
        <v>125</v>
      </c>
      <c r="AL116" s="543"/>
      <c r="AM116" s="543"/>
      <c r="AN116" s="543"/>
      <c r="AO116" s="543"/>
      <c r="AP116" s="543"/>
      <c r="AQ116" s="543"/>
      <c r="AR116" s="543"/>
      <c r="AS116" s="544"/>
      <c r="AT116" s="481">
        <f>SUM(表51!AS50,表52!AS50,表53!AS50,表55!AS50,表56!AT119)</f>
        <v>114131</v>
      </c>
      <c r="AU116" s="543"/>
      <c r="AV116" s="543"/>
      <c r="AW116" s="543"/>
      <c r="AX116" s="543"/>
      <c r="AY116" s="543"/>
      <c r="AZ116" s="543"/>
      <c r="BA116" s="543"/>
      <c r="BB116" s="544"/>
      <c r="BC116" s="481">
        <f>SUM(表51!AZ50,表52!AZ50,表53!AZ50,表55!AZ50,表56!BC119)</f>
        <v>7074513</v>
      </c>
      <c r="BD116" s="543"/>
      <c r="BE116" s="543"/>
      <c r="BF116" s="543"/>
      <c r="BG116" s="543"/>
      <c r="BH116" s="543"/>
      <c r="BI116" s="543"/>
      <c r="BJ116" s="543"/>
      <c r="BK116" s="544"/>
      <c r="BL116" s="481">
        <f>SUM(表51!BJ50,表52!BJ50,表53!BJ50,表55!BJ50,表56!BL119)</f>
        <v>67880</v>
      </c>
      <c r="BM116" s="543"/>
      <c r="BN116" s="543"/>
      <c r="BO116" s="543"/>
      <c r="BP116" s="543"/>
      <c r="BQ116" s="543"/>
      <c r="BR116" s="543"/>
      <c r="BS116" s="543"/>
      <c r="BT116" s="544"/>
      <c r="BU116" s="481">
        <f>SUM(表51!BS50,表52!BS50,表53!BS50,表55!BS50,表56!BU119)</f>
        <v>375576</v>
      </c>
      <c r="BV116" s="543"/>
      <c r="BW116" s="543"/>
      <c r="BX116" s="543"/>
      <c r="BY116" s="543"/>
      <c r="BZ116" s="543"/>
      <c r="CA116" s="543"/>
      <c r="CB116" s="543"/>
      <c r="CC116" s="543"/>
      <c r="CD116" s="481">
        <f>SUM(表51!CC50,表52!CC50,表53!CC50,表55!CC50,表56!CD119)</f>
        <v>7423</v>
      </c>
      <c r="CE116" s="543"/>
      <c r="CF116" s="543"/>
      <c r="CG116" s="543"/>
      <c r="CH116" s="543"/>
      <c r="CI116" s="543"/>
      <c r="CJ116" s="543"/>
      <c r="CK116" s="543"/>
      <c r="CL116" s="544"/>
      <c r="CM116" s="481">
        <f>SUM(表51!CM50,表52!CM50,表53!CM50,表55!CM50,表56!CM119)</f>
        <v>30160</v>
      </c>
      <c r="CN116" s="482"/>
      <c r="CO116" s="482"/>
      <c r="CP116" s="482"/>
      <c r="CQ116" s="482"/>
      <c r="CR116" s="482"/>
      <c r="CS116" s="482"/>
      <c r="CT116" s="482"/>
      <c r="CU116" s="483"/>
      <c r="CV116" s="481">
        <f>SUM(表51!CV50,表52!CV50,表53!CV50,表55!CV50,表56!CV119)</f>
        <v>29400</v>
      </c>
      <c r="CW116" s="543"/>
      <c r="CX116" s="543"/>
      <c r="CY116" s="543"/>
      <c r="CZ116" s="543"/>
      <c r="DA116" s="543"/>
      <c r="DB116" s="543"/>
      <c r="DC116" s="543"/>
      <c r="DD116" s="544"/>
      <c r="DE116" s="481">
        <f t="shared" si="4"/>
        <v>59560</v>
      </c>
      <c r="DF116" s="543"/>
      <c r="DG116" s="543"/>
      <c r="DH116" s="543"/>
      <c r="DI116" s="543"/>
      <c r="DJ116" s="543"/>
      <c r="DK116" s="543"/>
      <c r="DL116" s="543"/>
      <c r="DM116" s="865"/>
    </row>
    <row r="117" spans="1:117" ht="15" customHeight="1">
      <c r="A117" s="550"/>
      <c r="B117" s="549"/>
      <c r="C117" s="549"/>
      <c r="D117" s="549"/>
      <c r="E117" s="549"/>
      <c r="F117" s="558"/>
      <c r="G117" s="246" t="s">
        <v>7</v>
      </c>
      <c r="H117" s="246"/>
      <c r="I117" s="246"/>
      <c r="J117" s="246"/>
      <c r="K117" s="246"/>
      <c r="L117" s="246"/>
      <c r="M117" s="246"/>
      <c r="N117" s="246"/>
      <c r="O117" s="246"/>
      <c r="P117" s="246"/>
      <c r="Q117" s="246"/>
      <c r="R117" s="246"/>
      <c r="S117" s="246"/>
      <c r="T117" s="246"/>
      <c r="U117" s="246"/>
      <c r="V117" s="246"/>
      <c r="W117" s="246"/>
      <c r="X117" s="246"/>
      <c r="Y117" s="246"/>
      <c r="Z117" s="246"/>
      <c r="AA117" s="246"/>
      <c r="AB117" s="1017">
        <v>0</v>
      </c>
      <c r="AC117" s="1018"/>
      <c r="AD117" s="1019"/>
      <c r="AE117" s="1029">
        <v>6</v>
      </c>
      <c r="AF117" s="1018"/>
      <c r="AG117" s="1019"/>
      <c r="AH117" s="1029">
        <v>3</v>
      </c>
      <c r="AI117" s="1018"/>
      <c r="AJ117" s="1030"/>
      <c r="AK117" s="481">
        <f>SUM(表51!AK51,表52!AK51,表53!AK51,表55!AK51,表56!AK120)</f>
        <v>205</v>
      </c>
      <c r="AL117" s="543"/>
      <c r="AM117" s="543"/>
      <c r="AN117" s="543"/>
      <c r="AO117" s="543"/>
      <c r="AP117" s="543"/>
      <c r="AQ117" s="543"/>
      <c r="AR117" s="543"/>
      <c r="AS117" s="544"/>
      <c r="AT117" s="481">
        <f>SUM(表51!AS51,表52!AS51,表53!AS51,表55!AS51,表56!AT120)</f>
        <v>60088</v>
      </c>
      <c r="AU117" s="543"/>
      <c r="AV117" s="543"/>
      <c r="AW117" s="543"/>
      <c r="AX117" s="543"/>
      <c r="AY117" s="543"/>
      <c r="AZ117" s="543"/>
      <c r="BA117" s="543"/>
      <c r="BB117" s="544"/>
      <c r="BC117" s="481">
        <f>SUM(表51!AZ51,表52!AZ51,表53!AZ51,表55!AZ51,表56!BC120)</f>
        <v>4087456</v>
      </c>
      <c r="BD117" s="543"/>
      <c r="BE117" s="543"/>
      <c r="BF117" s="543"/>
      <c r="BG117" s="543"/>
      <c r="BH117" s="543"/>
      <c r="BI117" s="543"/>
      <c r="BJ117" s="543"/>
      <c r="BK117" s="544"/>
      <c r="BL117" s="481">
        <f>SUM(表51!BJ51,表52!BJ51,表53!BJ51,表55!BJ51,表56!BL120)</f>
        <v>79339</v>
      </c>
      <c r="BM117" s="543"/>
      <c r="BN117" s="543"/>
      <c r="BO117" s="543"/>
      <c r="BP117" s="543"/>
      <c r="BQ117" s="543"/>
      <c r="BR117" s="543"/>
      <c r="BS117" s="543"/>
      <c r="BT117" s="544"/>
      <c r="BU117" s="481">
        <f>SUM(表51!BS51,表52!BS51,表53!BS51,表55!BS51,表56!BU120)</f>
        <v>193484</v>
      </c>
      <c r="BV117" s="543"/>
      <c r="BW117" s="543"/>
      <c r="BX117" s="543"/>
      <c r="BY117" s="543"/>
      <c r="BZ117" s="543"/>
      <c r="CA117" s="543"/>
      <c r="CB117" s="543"/>
      <c r="CC117" s="543"/>
      <c r="CD117" s="481">
        <f>SUM(表51!CC51,表52!CC51,表53!CC51,表55!CC51,表56!CD120)</f>
        <v>4080</v>
      </c>
      <c r="CE117" s="543"/>
      <c r="CF117" s="543"/>
      <c r="CG117" s="543"/>
      <c r="CH117" s="543"/>
      <c r="CI117" s="543"/>
      <c r="CJ117" s="543"/>
      <c r="CK117" s="543"/>
      <c r="CL117" s="544"/>
      <c r="CM117" s="481">
        <f>SUM(表51!CM51,表52!CM51,表53!CM51,表55!CM51,表56!CM120)</f>
        <v>17680</v>
      </c>
      <c r="CN117" s="482"/>
      <c r="CO117" s="482"/>
      <c r="CP117" s="482"/>
      <c r="CQ117" s="482"/>
      <c r="CR117" s="482"/>
      <c r="CS117" s="482"/>
      <c r="CT117" s="482"/>
      <c r="CU117" s="483"/>
      <c r="CV117" s="481">
        <f>SUM(表51!CV51,表52!CV51,表53!CV51,表55!CV51,表56!CV120)</f>
        <v>9600</v>
      </c>
      <c r="CW117" s="543"/>
      <c r="CX117" s="543"/>
      <c r="CY117" s="543"/>
      <c r="CZ117" s="543"/>
      <c r="DA117" s="543"/>
      <c r="DB117" s="543"/>
      <c r="DC117" s="543"/>
      <c r="DD117" s="544"/>
      <c r="DE117" s="481">
        <f t="shared" si="4"/>
        <v>27280</v>
      </c>
      <c r="DF117" s="543"/>
      <c r="DG117" s="543"/>
      <c r="DH117" s="543"/>
      <c r="DI117" s="543"/>
      <c r="DJ117" s="543"/>
      <c r="DK117" s="543"/>
      <c r="DL117" s="543"/>
      <c r="DM117" s="865"/>
    </row>
    <row r="118" spans="1:117" ht="15" customHeight="1">
      <c r="A118" s="550"/>
      <c r="B118" s="549"/>
      <c r="C118" s="549"/>
      <c r="D118" s="549"/>
      <c r="E118" s="549"/>
      <c r="F118" s="558"/>
      <c r="G118" s="246" t="s">
        <v>8</v>
      </c>
      <c r="H118" s="246"/>
      <c r="I118" s="246"/>
      <c r="J118" s="246"/>
      <c r="K118" s="246"/>
      <c r="L118" s="246"/>
      <c r="M118" s="246"/>
      <c r="N118" s="246"/>
      <c r="O118" s="246"/>
      <c r="P118" s="246"/>
      <c r="Q118" s="246"/>
      <c r="R118" s="246"/>
      <c r="S118" s="246"/>
      <c r="T118" s="246"/>
      <c r="U118" s="246"/>
      <c r="V118" s="246"/>
      <c r="W118" s="246"/>
      <c r="X118" s="246"/>
      <c r="Y118" s="246"/>
      <c r="Z118" s="246"/>
      <c r="AA118" s="246"/>
      <c r="AB118" s="1017">
        <v>0</v>
      </c>
      <c r="AC118" s="1018"/>
      <c r="AD118" s="1019"/>
      <c r="AE118" s="1029">
        <v>7</v>
      </c>
      <c r="AF118" s="1018"/>
      <c r="AG118" s="1019"/>
      <c r="AH118" s="1029">
        <v>3</v>
      </c>
      <c r="AI118" s="1018"/>
      <c r="AJ118" s="1030"/>
      <c r="AK118" s="481">
        <f>SUM(表51!AK52,表52!AK52,表53!AK52,表55!AK52,表56!AK121)</f>
        <v>36</v>
      </c>
      <c r="AL118" s="543"/>
      <c r="AM118" s="543"/>
      <c r="AN118" s="543"/>
      <c r="AO118" s="543"/>
      <c r="AP118" s="543"/>
      <c r="AQ118" s="543"/>
      <c r="AR118" s="543"/>
      <c r="AS118" s="544"/>
      <c r="AT118" s="481">
        <f>SUM(表51!AS52,表52!AS52,表53!AS52,表55!AS52,表56!AT121)</f>
        <v>38171</v>
      </c>
      <c r="AU118" s="543"/>
      <c r="AV118" s="543"/>
      <c r="AW118" s="543"/>
      <c r="AX118" s="543"/>
      <c r="AY118" s="543"/>
      <c r="AZ118" s="543"/>
      <c r="BA118" s="543"/>
      <c r="BB118" s="544"/>
      <c r="BC118" s="481">
        <f>SUM(表51!AZ52,表52!AZ52,表53!AZ52,表55!AZ52,表56!BC121)</f>
        <v>1014709</v>
      </c>
      <c r="BD118" s="543"/>
      <c r="BE118" s="543"/>
      <c r="BF118" s="543"/>
      <c r="BG118" s="543"/>
      <c r="BH118" s="543"/>
      <c r="BI118" s="543"/>
      <c r="BJ118" s="543"/>
      <c r="BK118" s="544"/>
      <c r="BL118" s="481">
        <f>SUM(表51!BJ52,表52!BJ52,表53!BJ52,表55!BJ52,表56!BL121)</f>
        <v>41901</v>
      </c>
      <c r="BM118" s="543"/>
      <c r="BN118" s="543"/>
      <c r="BO118" s="543"/>
      <c r="BP118" s="543"/>
      <c r="BQ118" s="543"/>
      <c r="BR118" s="543"/>
      <c r="BS118" s="543"/>
      <c r="BT118" s="544"/>
      <c r="BU118" s="481">
        <f>SUM(表51!BS52,表52!BS52,表53!BS52,表55!BS52,表56!BU121)</f>
        <v>46175</v>
      </c>
      <c r="BV118" s="543"/>
      <c r="BW118" s="543"/>
      <c r="BX118" s="543"/>
      <c r="BY118" s="543"/>
      <c r="BZ118" s="543"/>
      <c r="CA118" s="543"/>
      <c r="CB118" s="543"/>
      <c r="CC118" s="543"/>
      <c r="CD118" s="481">
        <f>SUM(表51!CC52,表52!CC52,表53!CC52,表55!CC52,表56!CD121)</f>
        <v>1909</v>
      </c>
      <c r="CE118" s="543"/>
      <c r="CF118" s="543"/>
      <c r="CG118" s="543"/>
      <c r="CH118" s="543"/>
      <c r="CI118" s="543"/>
      <c r="CJ118" s="543"/>
      <c r="CK118" s="543"/>
      <c r="CL118" s="544"/>
      <c r="CM118" s="481">
        <f>SUM(表51!CM52,表52!CM52,表53!CM52,表55!CM52,表56!CM121)</f>
        <v>5720</v>
      </c>
      <c r="CN118" s="482"/>
      <c r="CO118" s="482"/>
      <c r="CP118" s="482"/>
      <c r="CQ118" s="482"/>
      <c r="CR118" s="482"/>
      <c r="CS118" s="482"/>
      <c r="CT118" s="482"/>
      <c r="CU118" s="483"/>
      <c r="CV118" s="481">
        <f>SUM(表51!CV52,表52!CV52,表53!CV52,表55!CV52,表56!CV121)</f>
        <v>7500</v>
      </c>
      <c r="CW118" s="543"/>
      <c r="CX118" s="543"/>
      <c r="CY118" s="543"/>
      <c r="CZ118" s="543"/>
      <c r="DA118" s="543"/>
      <c r="DB118" s="543"/>
      <c r="DC118" s="543"/>
      <c r="DD118" s="544"/>
      <c r="DE118" s="481">
        <f t="shared" si="4"/>
        <v>13220</v>
      </c>
      <c r="DF118" s="543"/>
      <c r="DG118" s="543"/>
      <c r="DH118" s="543"/>
      <c r="DI118" s="543"/>
      <c r="DJ118" s="543"/>
      <c r="DK118" s="543"/>
      <c r="DL118" s="543"/>
      <c r="DM118" s="865"/>
    </row>
    <row r="119" spans="1:117" ht="15" customHeight="1">
      <c r="A119" s="550"/>
      <c r="B119" s="549"/>
      <c r="C119" s="549"/>
      <c r="D119" s="549"/>
      <c r="E119" s="549"/>
      <c r="F119" s="558"/>
      <c r="G119" s="246" t="s">
        <v>9</v>
      </c>
      <c r="H119" s="246"/>
      <c r="I119" s="246"/>
      <c r="J119" s="246"/>
      <c r="K119" s="246"/>
      <c r="L119" s="246"/>
      <c r="M119" s="246"/>
      <c r="N119" s="246"/>
      <c r="O119" s="246"/>
      <c r="P119" s="246"/>
      <c r="Q119" s="246"/>
      <c r="R119" s="246"/>
      <c r="S119" s="246"/>
      <c r="T119" s="246"/>
      <c r="U119" s="246"/>
      <c r="V119" s="246"/>
      <c r="W119" s="246"/>
      <c r="X119" s="246"/>
      <c r="Y119" s="246"/>
      <c r="Z119" s="246"/>
      <c r="AA119" s="246"/>
      <c r="AB119" s="1017">
        <v>0</v>
      </c>
      <c r="AC119" s="1018"/>
      <c r="AD119" s="1019"/>
      <c r="AE119" s="1029">
        <v>8</v>
      </c>
      <c r="AF119" s="1018"/>
      <c r="AG119" s="1019"/>
      <c r="AH119" s="1029">
        <v>3</v>
      </c>
      <c r="AI119" s="1018"/>
      <c r="AJ119" s="1030"/>
      <c r="AK119" s="481">
        <f>SUM(表51!AK53,表52!AK53,表53!AK53,表55!AK53,表56!AK122)</f>
        <v>450</v>
      </c>
      <c r="AL119" s="543"/>
      <c r="AM119" s="543"/>
      <c r="AN119" s="543"/>
      <c r="AO119" s="543"/>
      <c r="AP119" s="543"/>
      <c r="AQ119" s="543"/>
      <c r="AR119" s="543"/>
      <c r="AS119" s="544"/>
      <c r="AT119" s="481">
        <f>SUM(表51!AS53,表52!AS53,表53!AS53,表55!AS53,表56!AT122)</f>
        <v>35877</v>
      </c>
      <c r="AU119" s="543"/>
      <c r="AV119" s="543"/>
      <c r="AW119" s="543"/>
      <c r="AX119" s="543"/>
      <c r="AY119" s="543"/>
      <c r="AZ119" s="543"/>
      <c r="BA119" s="543"/>
      <c r="BB119" s="544"/>
      <c r="BC119" s="481">
        <f>SUM(表51!AZ53,表52!AZ53,表53!AZ53,表55!AZ53,表56!BC122)</f>
        <v>814051</v>
      </c>
      <c r="BD119" s="543"/>
      <c r="BE119" s="543"/>
      <c r="BF119" s="543"/>
      <c r="BG119" s="543"/>
      <c r="BH119" s="543"/>
      <c r="BI119" s="543"/>
      <c r="BJ119" s="543"/>
      <c r="BK119" s="544"/>
      <c r="BL119" s="481">
        <f>SUM(表51!BJ53,表52!BJ53,表53!BJ53,表55!BJ53,表56!BL122)</f>
        <v>55219</v>
      </c>
      <c r="BM119" s="543"/>
      <c r="BN119" s="543"/>
      <c r="BO119" s="543"/>
      <c r="BP119" s="543"/>
      <c r="BQ119" s="543"/>
      <c r="BR119" s="543"/>
      <c r="BS119" s="543"/>
      <c r="BT119" s="544"/>
      <c r="BU119" s="481">
        <f>SUM(表51!BS53,表52!BS53,表53!BS53,表55!BS53,表56!BU122)</f>
        <v>34474</v>
      </c>
      <c r="BV119" s="543"/>
      <c r="BW119" s="543"/>
      <c r="BX119" s="543"/>
      <c r="BY119" s="543"/>
      <c r="BZ119" s="543"/>
      <c r="CA119" s="543"/>
      <c r="CB119" s="543"/>
      <c r="CC119" s="543"/>
      <c r="CD119" s="481">
        <f>SUM(表51!CC53,表52!CC53,表53!CC53,表55!CC53,表56!CD122)</f>
        <v>1423</v>
      </c>
      <c r="CE119" s="543"/>
      <c r="CF119" s="543"/>
      <c r="CG119" s="543"/>
      <c r="CH119" s="543"/>
      <c r="CI119" s="543"/>
      <c r="CJ119" s="543"/>
      <c r="CK119" s="543"/>
      <c r="CL119" s="544"/>
      <c r="CM119" s="481">
        <f>SUM(表51!CM53,表52!CM53,表53!CM53,表55!CM53,表56!CM122)</f>
        <v>4940</v>
      </c>
      <c r="CN119" s="482"/>
      <c r="CO119" s="482"/>
      <c r="CP119" s="482"/>
      <c r="CQ119" s="482"/>
      <c r="CR119" s="482"/>
      <c r="CS119" s="482"/>
      <c r="CT119" s="482"/>
      <c r="CU119" s="483"/>
      <c r="CV119" s="481">
        <f>SUM(表51!CV53,表52!CV53,表53!CV53,表55!CV53,表56!CV122)</f>
        <v>4800</v>
      </c>
      <c r="CW119" s="543"/>
      <c r="CX119" s="543"/>
      <c r="CY119" s="543"/>
      <c r="CZ119" s="543"/>
      <c r="DA119" s="543"/>
      <c r="DB119" s="543"/>
      <c r="DC119" s="543"/>
      <c r="DD119" s="544"/>
      <c r="DE119" s="481">
        <f t="shared" si="4"/>
        <v>9740</v>
      </c>
      <c r="DF119" s="543"/>
      <c r="DG119" s="543"/>
      <c r="DH119" s="543"/>
      <c r="DI119" s="543"/>
      <c r="DJ119" s="543"/>
      <c r="DK119" s="543"/>
      <c r="DL119" s="543"/>
      <c r="DM119" s="865"/>
    </row>
    <row r="120" spans="1:117" ht="15" customHeight="1">
      <c r="A120" s="550"/>
      <c r="B120" s="549"/>
      <c r="C120" s="549"/>
      <c r="D120" s="549"/>
      <c r="E120" s="549"/>
      <c r="F120" s="558"/>
      <c r="G120" s="246" t="s">
        <v>10</v>
      </c>
      <c r="H120" s="246"/>
      <c r="I120" s="246"/>
      <c r="J120" s="246"/>
      <c r="K120" s="246"/>
      <c r="L120" s="246"/>
      <c r="M120" s="246"/>
      <c r="N120" s="246"/>
      <c r="O120" s="246"/>
      <c r="P120" s="246"/>
      <c r="Q120" s="246"/>
      <c r="R120" s="246"/>
      <c r="S120" s="246"/>
      <c r="T120" s="246"/>
      <c r="U120" s="246"/>
      <c r="V120" s="246"/>
      <c r="W120" s="246"/>
      <c r="X120" s="246"/>
      <c r="Y120" s="246"/>
      <c r="Z120" s="246"/>
      <c r="AA120" s="246"/>
      <c r="AB120" s="1017">
        <v>0</v>
      </c>
      <c r="AC120" s="1018"/>
      <c r="AD120" s="1019"/>
      <c r="AE120" s="1029">
        <v>9</v>
      </c>
      <c r="AF120" s="1018"/>
      <c r="AG120" s="1019"/>
      <c r="AH120" s="1029">
        <v>3</v>
      </c>
      <c r="AI120" s="1018"/>
      <c r="AJ120" s="1030"/>
      <c r="AK120" s="481">
        <f>SUM(表51!AK54,表52!AK54,表53!AK54,表55!AK54,表56!AK123)</f>
        <v>0</v>
      </c>
      <c r="AL120" s="543"/>
      <c r="AM120" s="543"/>
      <c r="AN120" s="543"/>
      <c r="AO120" s="543"/>
      <c r="AP120" s="543"/>
      <c r="AQ120" s="543"/>
      <c r="AR120" s="543"/>
      <c r="AS120" s="544"/>
      <c r="AT120" s="481">
        <f>SUM(表51!AS54,表52!AS54,表53!AS54,表55!AS54,表56!AT123)</f>
        <v>84814</v>
      </c>
      <c r="AU120" s="543"/>
      <c r="AV120" s="543"/>
      <c r="AW120" s="543"/>
      <c r="AX120" s="543"/>
      <c r="AY120" s="543"/>
      <c r="AZ120" s="543"/>
      <c r="BA120" s="543"/>
      <c r="BB120" s="544"/>
      <c r="BC120" s="481">
        <f>SUM(表51!AZ54,表52!AZ54,表53!AZ54,表55!AZ54,表56!BC123)</f>
        <v>1510346</v>
      </c>
      <c r="BD120" s="543"/>
      <c r="BE120" s="543"/>
      <c r="BF120" s="543"/>
      <c r="BG120" s="543"/>
      <c r="BH120" s="543"/>
      <c r="BI120" s="543"/>
      <c r="BJ120" s="543"/>
      <c r="BK120" s="544"/>
      <c r="BL120" s="481">
        <f>SUM(表51!BJ54,表52!BJ54,表53!BJ54,表55!BJ54,表56!BL123)</f>
        <v>126306</v>
      </c>
      <c r="BM120" s="543"/>
      <c r="BN120" s="543"/>
      <c r="BO120" s="543"/>
      <c r="BP120" s="543"/>
      <c r="BQ120" s="543"/>
      <c r="BR120" s="543"/>
      <c r="BS120" s="543"/>
      <c r="BT120" s="544"/>
      <c r="BU120" s="481">
        <f>SUM(表51!BS54,表52!BS54,表53!BS54,表55!BS54,表56!BU123)</f>
        <v>52917</v>
      </c>
      <c r="BV120" s="543"/>
      <c r="BW120" s="543"/>
      <c r="BX120" s="543"/>
      <c r="BY120" s="543"/>
      <c r="BZ120" s="543"/>
      <c r="CA120" s="543"/>
      <c r="CB120" s="543"/>
      <c r="CC120" s="543"/>
      <c r="CD120" s="481">
        <f>SUM(表51!CC54,表52!CC54,表53!CC54,表55!CC54,表56!CD123)</f>
        <v>2697</v>
      </c>
      <c r="CE120" s="543"/>
      <c r="CF120" s="543"/>
      <c r="CG120" s="543"/>
      <c r="CH120" s="543"/>
      <c r="CI120" s="543"/>
      <c r="CJ120" s="543"/>
      <c r="CK120" s="543"/>
      <c r="CL120" s="544"/>
      <c r="CM120" s="481">
        <f>SUM(表51!CM54,表52!CM54,表53!CM54,表55!CM54,表56!CM123)</f>
        <v>9360</v>
      </c>
      <c r="CN120" s="482"/>
      <c r="CO120" s="482"/>
      <c r="CP120" s="482"/>
      <c r="CQ120" s="482"/>
      <c r="CR120" s="482"/>
      <c r="CS120" s="482"/>
      <c r="CT120" s="482"/>
      <c r="CU120" s="483"/>
      <c r="CV120" s="481">
        <f>SUM(表51!CV54,表52!CV54,表53!CV54,表55!CV54,表56!CV123)</f>
        <v>9000</v>
      </c>
      <c r="CW120" s="543"/>
      <c r="CX120" s="543"/>
      <c r="CY120" s="543"/>
      <c r="CZ120" s="543"/>
      <c r="DA120" s="543"/>
      <c r="DB120" s="543"/>
      <c r="DC120" s="543"/>
      <c r="DD120" s="544"/>
      <c r="DE120" s="481">
        <f t="shared" si="4"/>
        <v>18360</v>
      </c>
      <c r="DF120" s="543"/>
      <c r="DG120" s="543"/>
      <c r="DH120" s="543"/>
      <c r="DI120" s="543"/>
      <c r="DJ120" s="543"/>
      <c r="DK120" s="543"/>
      <c r="DL120" s="543"/>
      <c r="DM120" s="865"/>
    </row>
    <row r="121" spans="1:117" ht="21.75" customHeight="1" thickBot="1">
      <c r="A121" s="550"/>
      <c r="B121" s="549"/>
      <c r="C121" s="549"/>
      <c r="D121" s="549"/>
      <c r="E121" s="549"/>
      <c r="F121" s="558"/>
      <c r="G121" s="246" t="s">
        <v>378</v>
      </c>
      <c r="H121" s="246"/>
      <c r="I121" s="246"/>
      <c r="J121" s="246"/>
      <c r="K121" s="246"/>
      <c r="L121" s="246"/>
      <c r="M121" s="246"/>
      <c r="N121" s="246"/>
      <c r="O121" s="246"/>
      <c r="P121" s="246"/>
      <c r="Q121" s="246"/>
      <c r="R121" s="246"/>
      <c r="S121" s="246"/>
      <c r="T121" s="246"/>
      <c r="U121" s="246"/>
      <c r="V121" s="246"/>
      <c r="W121" s="246"/>
      <c r="X121" s="246"/>
      <c r="Y121" s="246"/>
      <c r="Z121" s="246"/>
      <c r="AA121" s="246"/>
      <c r="AB121" s="1027">
        <v>1</v>
      </c>
      <c r="AC121" s="1021"/>
      <c r="AD121" s="1028"/>
      <c r="AE121" s="1020">
        <v>0</v>
      </c>
      <c r="AF121" s="1021"/>
      <c r="AG121" s="1028"/>
      <c r="AH121" s="1020">
        <v>3</v>
      </c>
      <c r="AI121" s="1021"/>
      <c r="AJ121" s="1022"/>
      <c r="AK121" s="484">
        <f>SUM(AK112:AS120)</f>
        <v>5699</v>
      </c>
      <c r="AL121" s="571"/>
      <c r="AM121" s="571"/>
      <c r="AN121" s="571"/>
      <c r="AO121" s="571"/>
      <c r="AP121" s="571"/>
      <c r="AQ121" s="571"/>
      <c r="AR121" s="571"/>
      <c r="AS121" s="572"/>
      <c r="AT121" s="484">
        <f>SUM(AT112:BB120)</f>
        <v>1408686</v>
      </c>
      <c r="AU121" s="571"/>
      <c r="AV121" s="571"/>
      <c r="AW121" s="571"/>
      <c r="AX121" s="571"/>
      <c r="AY121" s="571"/>
      <c r="AZ121" s="571"/>
      <c r="BA121" s="571"/>
      <c r="BB121" s="572"/>
      <c r="BC121" s="484">
        <f>SUM(BC112:BK120)</f>
        <v>51459414</v>
      </c>
      <c r="BD121" s="571"/>
      <c r="BE121" s="571"/>
      <c r="BF121" s="571"/>
      <c r="BG121" s="571"/>
      <c r="BH121" s="571"/>
      <c r="BI121" s="571"/>
      <c r="BJ121" s="571"/>
      <c r="BK121" s="572"/>
      <c r="BL121" s="484">
        <f>SUM(BL112:BT120)</f>
        <v>668829</v>
      </c>
      <c r="BM121" s="571"/>
      <c r="BN121" s="571"/>
      <c r="BO121" s="571"/>
      <c r="BP121" s="571"/>
      <c r="BQ121" s="571"/>
      <c r="BR121" s="571"/>
      <c r="BS121" s="571"/>
      <c r="BT121" s="572"/>
      <c r="BU121" s="484">
        <f>SUM(BU112:CC120)</f>
        <v>3834310</v>
      </c>
      <c r="BV121" s="571"/>
      <c r="BW121" s="571"/>
      <c r="BX121" s="571"/>
      <c r="BY121" s="571"/>
      <c r="BZ121" s="571"/>
      <c r="CA121" s="571"/>
      <c r="CB121" s="571"/>
      <c r="CC121" s="571"/>
      <c r="CD121" s="484">
        <f>SUM(CD112:CL120)</f>
        <v>77255</v>
      </c>
      <c r="CE121" s="571"/>
      <c r="CF121" s="571"/>
      <c r="CG121" s="571"/>
      <c r="CH121" s="571"/>
      <c r="CI121" s="571"/>
      <c r="CJ121" s="571"/>
      <c r="CK121" s="571"/>
      <c r="CL121" s="572"/>
      <c r="CM121" s="484">
        <f>SUM(CM112:CU120)</f>
        <v>538720</v>
      </c>
      <c r="CN121" s="485"/>
      <c r="CO121" s="485"/>
      <c r="CP121" s="485"/>
      <c r="CQ121" s="485"/>
      <c r="CR121" s="485"/>
      <c r="CS121" s="485"/>
      <c r="CT121" s="485"/>
      <c r="CU121" s="486"/>
      <c r="CV121" s="484">
        <f>SUM(CV112:DD120)</f>
        <v>453000</v>
      </c>
      <c r="CW121" s="571"/>
      <c r="CX121" s="571"/>
      <c r="CY121" s="571"/>
      <c r="CZ121" s="571"/>
      <c r="DA121" s="571"/>
      <c r="DB121" s="571"/>
      <c r="DC121" s="571"/>
      <c r="DD121" s="572"/>
      <c r="DE121" s="484">
        <f>SUM(DE112:DM120)</f>
        <v>991720</v>
      </c>
      <c r="DF121" s="571"/>
      <c r="DG121" s="571"/>
      <c r="DH121" s="571"/>
      <c r="DI121" s="571"/>
      <c r="DJ121" s="571"/>
      <c r="DK121" s="571"/>
      <c r="DL121" s="571"/>
      <c r="DM121" s="874"/>
    </row>
    <row r="122" spans="1:117" ht="15" customHeight="1" thickBot="1">
      <c r="A122" s="550"/>
      <c r="B122" s="549"/>
      <c r="C122" s="549"/>
      <c r="D122" s="549"/>
      <c r="E122" s="549"/>
      <c r="F122" s="558"/>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65"/>
      <c r="AC122" s="65"/>
      <c r="AD122" s="65"/>
      <c r="AE122" s="65"/>
      <c r="AF122" s="65"/>
      <c r="AG122" s="65"/>
      <c r="AH122" s="65"/>
      <c r="AI122" s="65"/>
      <c r="AJ122" s="65"/>
      <c r="DA122" s="16"/>
      <c r="DF122" s="16"/>
    </row>
    <row r="123" spans="1:117" ht="15" customHeight="1">
      <c r="A123" s="550"/>
      <c r="B123" s="549"/>
      <c r="C123" s="549"/>
      <c r="D123" s="549"/>
      <c r="E123" s="549"/>
      <c r="F123" s="558"/>
      <c r="G123" s="246" t="s">
        <v>11</v>
      </c>
      <c r="H123" s="246"/>
      <c r="I123" s="246"/>
      <c r="J123" s="246"/>
      <c r="K123" s="246"/>
      <c r="L123" s="246"/>
      <c r="M123" s="246"/>
      <c r="N123" s="246"/>
      <c r="O123" s="246"/>
      <c r="P123" s="246"/>
      <c r="Q123" s="246"/>
      <c r="R123" s="246"/>
      <c r="S123" s="246"/>
      <c r="T123" s="246"/>
      <c r="U123" s="246"/>
      <c r="V123" s="246"/>
      <c r="W123" s="246"/>
      <c r="X123" s="246"/>
      <c r="Y123" s="246"/>
      <c r="Z123" s="246"/>
      <c r="AA123" s="246"/>
      <c r="AB123" s="1031">
        <v>1</v>
      </c>
      <c r="AC123" s="1024"/>
      <c r="AD123" s="1025"/>
      <c r="AE123" s="1023">
        <v>1</v>
      </c>
      <c r="AF123" s="1024"/>
      <c r="AG123" s="1025"/>
      <c r="AH123" s="1023">
        <v>3</v>
      </c>
      <c r="AI123" s="1024"/>
      <c r="AJ123" s="1026"/>
      <c r="AK123" s="487">
        <f>SUM(AK112:AS114)</f>
        <v>3970</v>
      </c>
      <c r="AL123" s="801"/>
      <c r="AM123" s="801"/>
      <c r="AN123" s="801"/>
      <c r="AO123" s="801"/>
      <c r="AP123" s="801"/>
      <c r="AQ123" s="801"/>
      <c r="AR123" s="801"/>
      <c r="AS123" s="875"/>
      <c r="AT123" s="487">
        <f>SUM(AT112:BB114)</f>
        <v>919748</v>
      </c>
      <c r="AU123" s="801"/>
      <c r="AV123" s="801"/>
      <c r="AW123" s="801"/>
      <c r="AX123" s="801"/>
      <c r="AY123" s="801"/>
      <c r="AZ123" s="801"/>
      <c r="BA123" s="801"/>
      <c r="BB123" s="875"/>
      <c r="BC123" s="487">
        <f>SUM(BC112:BK114)</f>
        <v>27464520</v>
      </c>
      <c r="BD123" s="801"/>
      <c r="BE123" s="801"/>
      <c r="BF123" s="801"/>
      <c r="BG123" s="801"/>
      <c r="BH123" s="801"/>
      <c r="BI123" s="801"/>
      <c r="BJ123" s="801"/>
      <c r="BK123" s="875"/>
      <c r="BL123" s="487">
        <f>SUM(BL112:BT114)</f>
        <v>217605</v>
      </c>
      <c r="BM123" s="801"/>
      <c r="BN123" s="801"/>
      <c r="BO123" s="801"/>
      <c r="BP123" s="801"/>
      <c r="BQ123" s="801"/>
      <c r="BR123" s="801"/>
      <c r="BS123" s="801"/>
      <c r="BT123" s="875"/>
      <c r="BU123" s="487">
        <f>SUM(BU112:CC114)</f>
        <v>2526581</v>
      </c>
      <c r="BV123" s="801"/>
      <c r="BW123" s="801"/>
      <c r="BX123" s="801"/>
      <c r="BY123" s="801"/>
      <c r="BZ123" s="801"/>
      <c r="CA123" s="801"/>
      <c r="CB123" s="801"/>
      <c r="CC123" s="875"/>
      <c r="CD123" s="487">
        <f>SUM(CD112:CL114)</f>
        <v>49501</v>
      </c>
      <c r="CE123" s="801"/>
      <c r="CF123" s="801"/>
      <c r="CG123" s="801"/>
      <c r="CH123" s="801"/>
      <c r="CI123" s="801"/>
      <c r="CJ123" s="801"/>
      <c r="CK123" s="801"/>
      <c r="CL123" s="875"/>
      <c r="CM123" s="487">
        <f>SUM(CM112:CU114)</f>
        <v>418600</v>
      </c>
      <c r="CN123" s="801"/>
      <c r="CO123" s="801"/>
      <c r="CP123" s="801"/>
      <c r="CQ123" s="801"/>
      <c r="CR123" s="801"/>
      <c r="CS123" s="801"/>
      <c r="CT123" s="801"/>
      <c r="CU123" s="875"/>
      <c r="CV123" s="487">
        <f>SUM(CV112:DD114)</f>
        <v>344700</v>
      </c>
      <c r="CW123" s="801"/>
      <c r="CX123" s="801"/>
      <c r="CY123" s="801"/>
      <c r="CZ123" s="801"/>
      <c r="DA123" s="801"/>
      <c r="DB123" s="801"/>
      <c r="DC123" s="801"/>
      <c r="DD123" s="875"/>
      <c r="DE123" s="487">
        <f>SUM(CM123:DD123)</f>
        <v>763300</v>
      </c>
      <c r="DF123" s="801"/>
      <c r="DG123" s="801"/>
      <c r="DH123" s="801"/>
      <c r="DI123" s="801"/>
      <c r="DJ123" s="801"/>
      <c r="DK123" s="801"/>
      <c r="DL123" s="801"/>
      <c r="DM123" s="802"/>
    </row>
    <row r="124" spans="1:117" ht="15" customHeight="1">
      <c r="A124" s="550"/>
      <c r="B124" s="549"/>
      <c r="C124" s="549"/>
      <c r="D124" s="549"/>
      <c r="E124" s="549"/>
      <c r="F124" s="558"/>
      <c r="G124" s="246" t="s">
        <v>12</v>
      </c>
      <c r="H124" s="246"/>
      <c r="I124" s="246"/>
      <c r="J124" s="246"/>
      <c r="K124" s="246"/>
      <c r="L124" s="246"/>
      <c r="M124" s="246"/>
      <c r="N124" s="246"/>
      <c r="O124" s="246"/>
      <c r="P124" s="246"/>
      <c r="Q124" s="246"/>
      <c r="R124" s="246"/>
      <c r="S124" s="246"/>
      <c r="T124" s="246"/>
      <c r="U124" s="246"/>
      <c r="V124" s="246"/>
      <c r="W124" s="246"/>
      <c r="X124" s="246"/>
      <c r="Y124" s="246"/>
      <c r="Z124" s="246"/>
      <c r="AA124" s="246"/>
      <c r="AB124" s="1017">
        <v>1</v>
      </c>
      <c r="AC124" s="1018"/>
      <c r="AD124" s="1019"/>
      <c r="AE124" s="1029">
        <v>2</v>
      </c>
      <c r="AF124" s="1018"/>
      <c r="AG124" s="1019"/>
      <c r="AH124" s="1029">
        <v>3</v>
      </c>
      <c r="AI124" s="1018"/>
      <c r="AJ124" s="1030"/>
      <c r="AK124" s="481">
        <f>SUM(AK115:AS118)</f>
        <v>1279</v>
      </c>
      <c r="AL124" s="543"/>
      <c r="AM124" s="543"/>
      <c r="AN124" s="543"/>
      <c r="AO124" s="543"/>
      <c r="AP124" s="543"/>
      <c r="AQ124" s="543"/>
      <c r="AR124" s="543"/>
      <c r="AS124" s="544"/>
      <c r="AT124" s="481">
        <f>SUM(AT115:BB118)</f>
        <v>368247</v>
      </c>
      <c r="AU124" s="543"/>
      <c r="AV124" s="543"/>
      <c r="AW124" s="543"/>
      <c r="AX124" s="543"/>
      <c r="AY124" s="543"/>
      <c r="AZ124" s="543"/>
      <c r="BA124" s="543"/>
      <c r="BB124" s="544"/>
      <c r="BC124" s="481">
        <f>SUM(BC115:BK118)</f>
        <v>21670497</v>
      </c>
      <c r="BD124" s="543"/>
      <c r="BE124" s="543"/>
      <c r="BF124" s="543"/>
      <c r="BG124" s="543"/>
      <c r="BH124" s="543"/>
      <c r="BI124" s="543"/>
      <c r="BJ124" s="543"/>
      <c r="BK124" s="544"/>
      <c r="BL124" s="481">
        <f>SUM(BL115:BT118)</f>
        <v>269699</v>
      </c>
      <c r="BM124" s="543"/>
      <c r="BN124" s="543"/>
      <c r="BO124" s="543"/>
      <c r="BP124" s="543"/>
      <c r="BQ124" s="543"/>
      <c r="BR124" s="543"/>
      <c r="BS124" s="543"/>
      <c r="BT124" s="544"/>
      <c r="BU124" s="481">
        <f>SUM(BU115:CC118)</f>
        <v>1220338</v>
      </c>
      <c r="BV124" s="543"/>
      <c r="BW124" s="543"/>
      <c r="BX124" s="543"/>
      <c r="BY124" s="543"/>
      <c r="BZ124" s="543"/>
      <c r="CA124" s="543"/>
      <c r="CB124" s="543"/>
      <c r="CC124" s="544"/>
      <c r="CD124" s="481">
        <f>SUM(CD115:CL118)</f>
        <v>23634</v>
      </c>
      <c r="CE124" s="543"/>
      <c r="CF124" s="543"/>
      <c r="CG124" s="543"/>
      <c r="CH124" s="543"/>
      <c r="CI124" s="543"/>
      <c r="CJ124" s="543"/>
      <c r="CK124" s="543"/>
      <c r="CL124" s="544"/>
      <c r="CM124" s="481">
        <f>SUM(CM115:CU118)</f>
        <v>105820</v>
      </c>
      <c r="CN124" s="482"/>
      <c r="CO124" s="482"/>
      <c r="CP124" s="482"/>
      <c r="CQ124" s="482"/>
      <c r="CR124" s="482"/>
      <c r="CS124" s="482"/>
      <c r="CT124" s="482"/>
      <c r="CU124" s="483"/>
      <c r="CV124" s="481">
        <f>SUM(CV115:DD118)</f>
        <v>94500</v>
      </c>
      <c r="CW124" s="543"/>
      <c r="CX124" s="543"/>
      <c r="CY124" s="543"/>
      <c r="CZ124" s="543"/>
      <c r="DA124" s="543"/>
      <c r="DB124" s="543"/>
      <c r="DC124" s="543"/>
      <c r="DD124" s="544"/>
      <c r="DE124" s="481">
        <f>SUM(CM124:DD124)</f>
        <v>200320</v>
      </c>
      <c r="DF124" s="543"/>
      <c r="DG124" s="543"/>
      <c r="DH124" s="543"/>
      <c r="DI124" s="543"/>
      <c r="DJ124" s="543"/>
      <c r="DK124" s="543"/>
      <c r="DL124" s="543"/>
      <c r="DM124" s="865"/>
    </row>
    <row r="125" spans="1:117" ht="15" customHeight="1">
      <c r="A125" s="550"/>
      <c r="B125" s="549"/>
      <c r="C125" s="549"/>
      <c r="D125" s="549"/>
      <c r="E125" s="549"/>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1017">
        <v>1</v>
      </c>
      <c r="AC125" s="1018"/>
      <c r="AD125" s="1019"/>
      <c r="AE125" s="1029">
        <v>3</v>
      </c>
      <c r="AF125" s="1018"/>
      <c r="AG125" s="1019"/>
      <c r="AH125" s="1029">
        <v>3</v>
      </c>
      <c r="AI125" s="1018"/>
      <c r="AJ125" s="1030"/>
      <c r="AK125" s="481">
        <f>SUM(AK119)</f>
        <v>450</v>
      </c>
      <c r="AL125" s="543"/>
      <c r="AM125" s="543"/>
      <c r="AN125" s="543"/>
      <c r="AO125" s="543"/>
      <c r="AP125" s="543"/>
      <c r="AQ125" s="543"/>
      <c r="AR125" s="543"/>
      <c r="AS125" s="544"/>
      <c r="AT125" s="481">
        <f>SUM(AT119)</f>
        <v>35877</v>
      </c>
      <c r="AU125" s="543"/>
      <c r="AV125" s="543"/>
      <c r="AW125" s="543"/>
      <c r="AX125" s="543"/>
      <c r="AY125" s="543"/>
      <c r="AZ125" s="543"/>
      <c r="BA125" s="543"/>
      <c r="BB125" s="544"/>
      <c r="BC125" s="481">
        <f>SUM(BC119)</f>
        <v>814051</v>
      </c>
      <c r="BD125" s="543"/>
      <c r="BE125" s="543"/>
      <c r="BF125" s="543"/>
      <c r="BG125" s="543"/>
      <c r="BH125" s="543"/>
      <c r="BI125" s="543"/>
      <c r="BJ125" s="543"/>
      <c r="BK125" s="544"/>
      <c r="BL125" s="481">
        <f>SUM(BL119)</f>
        <v>55219</v>
      </c>
      <c r="BM125" s="543"/>
      <c r="BN125" s="543"/>
      <c r="BO125" s="543"/>
      <c r="BP125" s="543"/>
      <c r="BQ125" s="543"/>
      <c r="BR125" s="543"/>
      <c r="BS125" s="543"/>
      <c r="BT125" s="544"/>
      <c r="BU125" s="481">
        <f>SUM(BU119)</f>
        <v>34474</v>
      </c>
      <c r="BV125" s="543"/>
      <c r="BW125" s="543"/>
      <c r="BX125" s="543"/>
      <c r="BY125" s="543"/>
      <c r="BZ125" s="543"/>
      <c r="CA125" s="543"/>
      <c r="CB125" s="543"/>
      <c r="CC125" s="544"/>
      <c r="CD125" s="481">
        <f>SUM(CD119)</f>
        <v>1423</v>
      </c>
      <c r="CE125" s="543"/>
      <c r="CF125" s="543"/>
      <c r="CG125" s="543"/>
      <c r="CH125" s="543"/>
      <c r="CI125" s="543"/>
      <c r="CJ125" s="543"/>
      <c r="CK125" s="543"/>
      <c r="CL125" s="544"/>
      <c r="CM125" s="481">
        <f>SUM(CM119)</f>
        <v>4940</v>
      </c>
      <c r="CN125" s="482"/>
      <c r="CO125" s="482"/>
      <c r="CP125" s="482"/>
      <c r="CQ125" s="482"/>
      <c r="CR125" s="482"/>
      <c r="CS125" s="482"/>
      <c r="CT125" s="482"/>
      <c r="CU125" s="483"/>
      <c r="CV125" s="481">
        <f>SUM(CV119)</f>
        <v>4800</v>
      </c>
      <c r="CW125" s="543"/>
      <c r="CX125" s="543"/>
      <c r="CY125" s="543"/>
      <c r="CZ125" s="543"/>
      <c r="DA125" s="543"/>
      <c r="DB125" s="543"/>
      <c r="DC125" s="543"/>
      <c r="DD125" s="544"/>
      <c r="DE125" s="481">
        <f>SUM(CM125:DD125)</f>
        <v>9740</v>
      </c>
      <c r="DF125" s="543"/>
      <c r="DG125" s="543"/>
      <c r="DH125" s="543"/>
      <c r="DI125" s="543"/>
      <c r="DJ125" s="543"/>
      <c r="DK125" s="543"/>
      <c r="DL125" s="543"/>
      <c r="DM125" s="865"/>
    </row>
    <row r="126" spans="1:117" ht="1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1027">
        <v>1</v>
      </c>
      <c r="AC126" s="1021"/>
      <c r="AD126" s="1028"/>
      <c r="AE126" s="1020">
        <v>4</v>
      </c>
      <c r="AF126" s="1021"/>
      <c r="AG126" s="1028"/>
      <c r="AH126" s="1020">
        <v>3</v>
      </c>
      <c r="AI126" s="1021"/>
      <c r="AJ126" s="1022"/>
      <c r="AK126" s="484">
        <f>SUM(AK120)</f>
        <v>0</v>
      </c>
      <c r="AL126" s="571"/>
      <c r="AM126" s="571"/>
      <c r="AN126" s="571"/>
      <c r="AO126" s="571"/>
      <c r="AP126" s="571"/>
      <c r="AQ126" s="571"/>
      <c r="AR126" s="571"/>
      <c r="AS126" s="572"/>
      <c r="AT126" s="484">
        <f>SUM(AT120)</f>
        <v>84814</v>
      </c>
      <c r="AU126" s="571"/>
      <c r="AV126" s="571"/>
      <c r="AW126" s="571"/>
      <c r="AX126" s="571"/>
      <c r="AY126" s="571"/>
      <c r="AZ126" s="571"/>
      <c r="BA126" s="571"/>
      <c r="BB126" s="572"/>
      <c r="BC126" s="484">
        <f>SUM(BC120)</f>
        <v>1510346</v>
      </c>
      <c r="BD126" s="571"/>
      <c r="BE126" s="571"/>
      <c r="BF126" s="571"/>
      <c r="BG126" s="571"/>
      <c r="BH126" s="571"/>
      <c r="BI126" s="571"/>
      <c r="BJ126" s="571"/>
      <c r="BK126" s="572"/>
      <c r="BL126" s="484">
        <f>SUM(BL120)</f>
        <v>126306</v>
      </c>
      <c r="BM126" s="571"/>
      <c r="BN126" s="571"/>
      <c r="BO126" s="571"/>
      <c r="BP126" s="571"/>
      <c r="BQ126" s="571"/>
      <c r="BR126" s="571"/>
      <c r="BS126" s="571"/>
      <c r="BT126" s="572"/>
      <c r="BU126" s="484">
        <f>SUM(BU120)</f>
        <v>52917</v>
      </c>
      <c r="BV126" s="571"/>
      <c r="BW126" s="571"/>
      <c r="BX126" s="571"/>
      <c r="BY126" s="571"/>
      <c r="BZ126" s="571"/>
      <c r="CA126" s="571"/>
      <c r="CB126" s="571"/>
      <c r="CC126" s="572"/>
      <c r="CD126" s="484">
        <f>SUM(CD120)</f>
        <v>2697</v>
      </c>
      <c r="CE126" s="571"/>
      <c r="CF126" s="571"/>
      <c r="CG126" s="571"/>
      <c r="CH126" s="571"/>
      <c r="CI126" s="571"/>
      <c r="CJ126" s="571"/>
      <c r="CK126" s="571"/>
      <c r="CL126" s="572"/>
      <c r="CM126" s="484">
        <f>SUM(CM120)</f>
        <v>9360</v>
      </c>
      <c r="CN126" s="571"/>
      <c r="CO126" s="571"/>
      <c r="CP126" s="571"/>
      <c r="CQ126" s="571"/>
      <c r="CR126" s="571"/>
      <c r="CS126" s="571"/>
      <c r="CT126" s="571"/>
      <c r="CU126" s="572"/>
      <c r="CV126" s="484">
        <f>SUM(CV120)</f>
        <v>9000</v>
      </c>
      <c r="CW126" s="571"/>
      <c r="CX126" s="571"/>
      <c r="CY126" s="571"/>
      <c r="CZ126" s="571"/>
      <c r="DA126" s="571"/>
      <c r="DB126" s="571"/>
      <c r="DC126" s="571"/>
      <c r="DD126" s="572"/>
      <c r="DE126" s="484">
        <f>SUM(CM126:DD126)</f>
        <v>18360</v>
      </c>
      <c r="DF126" s="571"/>
      <c r="DG126" s="571"/>
      <c r="DH126" s="571"/>
      <c r="DI126" s="571"/>
      <c r="DJ126" s="571"/>
      <c r="DK126" s="571"/>
      <c r="DL126" s="571"/>
      <c r="DM126" s="874"/>
    </row>
    <row r="127" spans="1:117" ht="15" customHeight="1" thickBot="1">
      <c r="A127" s="1645"/>
      <c r="B127" s="139"/>
      <c r="C127" s="139"/>
      <c r="D127" s="139"/>
      <c r="E127" s="139"/>
      <c r="F127" s="139"/>
      <c r="M127" s="16"/>
      <c r="R127" s="16"/>
      <c r="U127" s="17"/>
      <c r="V127" s="17"/>
      <c r="W127" s="17"/>
      <c r="AB127" s="66"/>
      <c r="AC127" s="66"/>
      <c r="AD127" s="66"/>
      <c r="AE127" s="66"/>
      <c r="AF127" s="66"/>
      <c r="AG127" s="66"/>
      <c r="AH127" s="66"/>
      <c r="AI127" s="66"/>
      <c r="AJ127" s="66"/>
      <c r="CN127" s="17"/>
      <c r="DA127" s="16"/>
      <c r="DF127" s="16"/>
    </row>
    <row r="128" spans="1:117" ht="12.75" customHeight="1">
      <c r="A128" s="433" t="s">
        <v>14</v>
      </c>
      <c r="B128" s="1535"/>
      <c r="C128" s="1535"/>
      <c r="D128" s="434" t="s">
        <v>15</v>
      </c>
      <c r="E128" s="434"/>
      <c r="F128" s="435"/>
      <c r="G128" s="245" t="s">
        <v>858</v>
      </c>
      <c r="H128" s="246"/>
      <c r="I128" s="246"/>
      <c r="J128" s="246"/>
      <c r="K128" s="246"/>
      <c r="L128" s="246"/>
      <c r="M128" s="246"/>
      <c r="N128" s="246"/>
      <c r="O128" s="246"/>
      <c r="P128" s="246"/>
      <c r="Q128" s="246"/>
      <c r="R128" s="246"/>
      <c r="S128" s="246"/>
      <c r="T128" s="246"/>
      <c r="U128" s="246"/>
      <c r="V128" s="246"/>
      <c r="W128" s="246"/>
      <c r="X128" s="246"/>
      <c r="Y128" s="246"/>
      <c r="Z128" s="246"/>
      <c r="AA128" s="513"/>
      <c r="AB128" s="1031">
        <v>1</v>
      </c>
      <c r="AC128" s="1024"/>
      <c r="AD128" s="1025"/>
      <c r="AE128" s="1023">
        <v>5</v>
      </c>
      <c r="AF128" s="1024"/>
      <c r="AG128" s="1025"/>
      <c r="AH128" s="1023">
        <v>3</v>
      </c>
      <c r="AI128" s="1024"/>
      <c r="AJ128" s="1026"/>
      <c r="AK128" s="347">
        <f>SUM(表51!AK62,表52!AK62,表53!AK62,表55!AK62,表56!AK132)</f>
        <v>5249</v>
      </c>
      <c r="AL128" s="348"/>
      <c r="AM128" s="348"/>
      <c r="AN128" s="348"/>
      <c r="AO128" s="348"/>
      <c r="AP128" s="348"/>
      <c r="AQ128" s="348"/>
      <c r="AR128" s="348"/>
      <c r="AS128" s="348"/>
      <c r="AT128" s="347">
        <f>SUM(表51!AS62,表52!AS62,表53!AS62,表55!AS62,表56!AT132)</f>
        <v>1287433</v>
      </c>
      <c r="AU128" s="348"/>
      <c r="AV128" s="348"/>
      <c r="AW128" s="348"/>
      <c r="AX128" s="348"/>
      <c r="AY128" s="348"/>
      <c r="AZ128" s="348"/>
      <c r="BA128" s="348"/>
      <c r="BB128" s="348"/>
      <c r="BC128" s="347">
        <f>SUM(表51!AZ62,表52!AZ62,表53!AZ62,表55!AZ62,表56!BC132)</f>
        <v>49131182</v>
      </c>
      <c r="BD128" s="348"/>
      <c r="BE128" s="348"/>
      <c r="BF128" s="348"/>
      <c r="BG128" s="348"/>
      <c r="BH128" s="348"/>
      <c r="BI128" s="348"/>
      <c r="BJ128" s="348"/>
      <c r="BK128" s="348"/>
      <c r="BL128" s="347">
        <f>SUM(表51!BJ62,表52!BJ62,表53!BJ62,表55!BJ62,表56!BL132)</f>
        <v>486464</v>
      </c>
      <c r="BM128" s="348"/>
      <c r="BN128" s="348"/>
      <c r="BO128" s="348"/>
      <c r="BP128" s="348"/>
      <c r="BQ128" s="348"/>
      <c r="BR128" s="348"/>
      <c r="BS128" s="348"/>
      <c r="BT128" s="348"/>
      <c r="BU128" s="347">
        <f>SUM(表51!BS62,表52!BS62,表53!BS62,表55!BS62,表56!BU132)</f>
        <v>3745569</v>
      </c>
      <c r="BV128" s="348"/>
      <c r="BW128" s="348"/>
      <c r="BX128" s="348"/>
      <c r="BY128" s="348"/>
      <c r="BZ128" s="348"/>
      <c r="CA128" s="348"/>
      <c r="CB128" s="348"/>
      <c r="CC128" s="657"/>
      <c r="CD128" s="347">
        <f>SUM(表51!CC62,表52!CC62,表53!CC62,表55!CC62,表56!CD132)</f>
        <v>73133</v>
      </c>
      <c r="CE128" s="348"/>
      <c r="CF128" s="348"/>
      <c r="CG128" s="348"/>
      <c r="CH128" s="348"/>
      <c r="CI128" s="348"/>
      <c r="CJ128" s="348"/>
      <c r="CK128" s="348"/>
      <c r="CL128" s="348"/>
      <c r="CM128" s="347">
        <f>SUM(表51!CM62,表52!CM62,表53!CM62,表55!CM62,表56!CM132)</f>
        <v>524420</v>
      </c>
      <c r="CN128" s="347"/>
      <c r="CO128" s="347"/>
      <c r="CP128" s="347"/>
      <c r="CQ128" s="347"/>
      <c r="CR128" s="347"/>
      <c r="CS128" s="347"/>
      <c r="CT128" s="347"/>
      <c r="CU128" s="347"/>
      <c r="CV128" s="347">
        <f>SUM(表51!CV62,表52!CV62,表53!CV62,表55!CV62,表56!CV132)</f>
        <v>438900</v>
      </c>
      <c r="CW128" s="348"/>
      <c r="CX128" s="348"/>
      <c r="CY128" s="348"/>
      <c r="CZ128" s="348"/>
      <c r="DA128" s="348"/>
      <c r="DB128" s="348"/>
      <c r="DC128" s="348"/>
      <c r="DD128" s="348"/>
      <c r="DE128" s="487">
        <f>SUM(CM128:DD128)</f>
        <v>963320</v>
      </c>
      <c r="DF128" s="801"/>
      <c r="DG128" s="801"/>
      <c r="DH128" s="801"/>
      <c r="DI128" s="801"/>
      <c r="DJ128" s="801"/>
      <c r="DK128" s="801"/>
      <c r="DL128" s="801"/>
      <c r="DM128" s="802"/>
    </row>
    <row r="129" spans="1:135" ht="12.75" customHeight="1">
      <c r="A129" s="548"/>
      <c r="B129" s="1549"/>
      <c r="C129" s="1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1017">
        <v>1</v>
      </c>
      <c r="AC129" s="1018"/>
      <c r="AD129" s="1019"/>
      <c r="AE129" s="1029">
        <v>6</v>
      </c>
      <c r="AF129" s="1018"/>
      <c r="AG129" s="1019"/>
      <c r="AH129" s="1029">
        <v>3</v>
      </c>
      <c r="AI129" s="1018"/>
      <c r="AJ129" s="1030"/>
      <c r="AK129" s="330">
        <f>SUM(表51!AK63,表52!AK63,表53!AK63,表55!AK63,表56!AK133)</f>
        <v>450</v>
      </c>
      <c r="AL129" s="331"/>
      <c r="AM129" s="331"/>
      <c r="AN129" s="331"/>
      <c r="AO129" s="331"/>
      <c r="AP129" s="331"/>
      <c r="AQ129" s="331"/>
      <c r="AR129" s="331"/>
      <c r="AS129" s="331"/>
      <c r="AT129" s="330">
        <f>SUM(表51!AS63,表52!AS63,表53!AS63,表55!AS63,表56!AT133)</f>
        <v>35877</v>
      </c>
      <c r="AU129" s="331"/>
      <c r="AV129" s="331"/>
      <c r="AW129" s="331"/>
      <c r="AX129" s="331"/>
      <c r="AY129" s="331"/>
      <c r="AZ129" s="331"/>
      <c r="BA129" s="331"/>
      <c r="BB129" s="331"/>
      <c r="BC129" s="330">
        <f>SUM(表51!AZ63,表52!AZ63,表53!AZ63,表55!AZ63,表56!BC133)</f>
        <v>814051</v>
      </c>
      <c r="BD129" s="331"/>
      <c r="BE129" s="331"/>
      <c r="BF129" s="331"/>
      <c r="BG129" s="331"/>
      <c r="BH129" s="331"/>
      <c r="BI129" s="331"/>
      <c r="BJ129" s="331"/>
      <c r="BK129" s="331"/>
      <c r="BL129" s="330">
        <f>SUM(表51!BJ63,表52!BJ63,表53!BJ63,表55!BJ63,表56!BL133)</f>
        <v>55219</v>
      </c>
      <c r="BM129" s="331"/>
      <c r="BN129" s="331"/>
      <c r="BO129" s="331"/>
      <c r="BP129" s="331"/>
      <c r="BQ129" s="331"/>
      <c r="BR129" s="331"/>
      <c r="BS129" s="331"/>
      <c r="BT129" s="331"/>
      <c r="BU129" s="330">
        <f>SUM(表51!BS63,表52!BS63,表53!BS63,表55!BS63,表56!BU133)</f>
        <v>34474</v>
      </c>
      <c r="BV129" s="331"/>
      <c r="BW129" s="331"/>
      <c r="BX129" s="331"/>
      <c r="BY129" s="331"/>
      <c r="BZ129" s="331"/>
      <c r="CA129" s="331"/>
      <c r="CB129" s="331"/>
      <c r="CC129" s="662"/>
      <c r="CD129" s="330">
        <f>SUM(表51!CC63,表52!CC63,表53!CC63,表55!CC63,表56!CD133)</f>
        <v>1423</v>
      </c>
      <c r="CE129" s="331"/>
      <c r="CF129" s="331"/>
      <c r="CG129" s="331"/>
      <c r="CH129" s="331"/>
      <c r="CI129" s="331"/>
      <c r="CJ129" s="331"/>
      <c r="CK129" s="331"/>
      <c r="CL129" s="331"/>
      <c r="CM129" s="330">
        <f>SUM(表51!CM63,表52!CM63,表53!CM63,表55!CM63,表56!CM133)</f>
        <v>4940</v>
      </c>
      <c r="CN129" s="330"/>
      <c r="CO129" s="330"/>
      <c r="CP129" s="330"/>
      <c r="CQ129" s="330"/>
      <c r="CR129" s="330"/>
      <c r="CS129" s="330"/>
      <c r="CT129" s="330"/>
      <c r="CU129" s="330"/>
      <c r="CV129" s="330">
        <f>SUM(表51!CV63,表52!CV63,表53!CV63,表55!CV63,表56!CV133)</f>
        <v>4800</v>
      </c>
      <c r="CW129" s="331"/>
      <c r="CX129" s="331"/>
      <c r="CY129" s="331"/>
      <c r="CZ129" s="331"/>
      <c r="DA129" s="331"/>
      <c r="DB129" s="331"/>
      <c r="DC129" s="331"/>
      <c r="DD129" s="331"/>
      <c r="DE129" s="481">
        <f>SUM(CM129:DD129)</f>
        <v>9740</v>
      </c>
      <c r="DF129" s="543"/>
      <c r="DG129" s="543"/>
      <c r="DH129" s="543"/>
      <c r="DI129" s="543"/>
      <c r="DJ129" s="543"/>
      <c r="DK129" s="543"/>
      <c r="DL129" s="543"/>
      <c r="DM129" s="865"/>
    </row>
    <row r="130" spans="1:135" ht="15" customHeight="1">
      <c r="A130" s="1537"/>
      <c r="B130" s="1549"/>
      <c r="C130" s="1549"/>
      <c r="D130" s="551"/>
      <c r="E130" s="551"/>
      <c r="F130" s="552"/>
      <c r="G130" s="731" t="s">
        <v>333</v>
      </c>
      <c r="H130" s="732"/>
      <c r="I130" s="732"/>
      <c r="J130" s="732"/>
      <c r="K130" s="732"/>
      <c r="L130" s="732"/>
      <c r="M130" s="732"/>
      <c r="N130" s="732"/>
      <c r="O130" s="732"/>
      <c r="P130" s="732"/>
      <c r="Q130" s="732"/>
      <c r="R130" s="732"/>
      <c r="S130" s="732"/>
      <c r="T130" s="732"/>
      <c r="U130" s="732"/>
      <c r="V130" s="732"/>
      <c r="W130" s="732"/>
      <c r="X130" s="732"/>
      <c r="Y130" s="732"/>
      <c r="Z130" s="732"/>
      <c r="AA130" s="732"/>
      <c r="AB130" s="1017">
        <v>1</v>
      </c>
      <c r="AC130" s="1018"/>
      <c r="AD130" s="1019"/>
      <c r="AE130" s="1029">
        <v>7</v>
      </c>
      <c r="AF130" s="1018"/>
      <c r="AG130" s="1019"/>
      <c r="AH130" s="1029">
        <v>3</v>
      </c>
      <c r="AI130" s="1018"/>
      <c r="AJ130" s="1030"/>
      <c r="AK130" s="330">
        <f>SUM(表51!AK64,表52!AK64,表53!AK64,表55!AK64,表56!AK134)</f>
        <v>0</v>
      </c>
      <c r="AL130" s="331"/>
      <c r="AM130" s="331"/>
      <c r="AN130" s="331"/>
      <c r="AO130" s="331"/>
      <c r="AP130" s="331"/>
      <c r="AQ130" s="331"/>
      <c r="AR130" s="331"/>
      <c r="AS130" s="331"/>
      <c r="AT130" s="330">
        <f>SUM(表51!AS64,表52!AS64,表53!AS64,表55!AS64,表56!AT134)</f>
        <v>84814</v>
      </c>
      <c r="AU130" s="331"/>
      <c r="AV130" s="331"/>
      <c r="AW130" s="331"/>
      <c r="AX130" s="331"/>
      <c r="AY130" s="331"/>
      <c r="AZ130" s="331"/>
      <c r="BA130" s="331"/>
      <c r="BB130" s="331"/>
      <c r="BC130" s="330">
        <f>SUM(表51!AZ64,表52!AZ64,表53!AZ64,表55!AZ64,表56!BC134)</f>
        <v>1510346</v>
      </c>
      <c r="BD130" s="331"/>
      <c r="BE130" s="331"/>
      <c r="BF130" s="331"/>
      <c r="BG130" s="331"/>
      <c r="BH130" s="331"/>
      <c r="BI130" s="331"/>
      <c r="BJ130" s="331"/>
      <c r="BK130" s="331"/>
      <c r="BL130" s="330">
        <f>SUM(表51!BJ64,表52!BJ64,表53!BJ64,表55!BJ64,表56!BL134)</f>
        <v>126306</v>
      </c>
      <c r="BM130" s="331"/>
      <c r="BN130" s="331"/>
      <c r="BO130" s="331"/>
      <c r="BP130" s="331"/>
      <c r="BQ130" s="331"/>
      <c r="BR130" s="331"/>
      <c r="BS130" s="331"/>
      <c r="BT130" s="331"/>
      <c r="BU130" s="330">
        <f>SUM(表51!BS64,表52!BS64,表53!BS64,表55!BS64,表56!BU134)</f>
        <v>52917</v>
      </c>
      <c r="BV130" s="331"/>
      <c r="BW130" s="331"/>
      <c r="BX130" s="331"/>
      <c r="BY130" s="331"/>
      <c r="BZ130" s="331"/>
      <c r="CA130" s="331"/>
      <c r="CB130" s="331"/>
      <c r="CC130" s="662"/>
      <c r="CD130" s="330">
        <f>SUM(表51!CC64,表52!CC64,表53!CC64,表55!CC64,表56!CD134)</f>
        <v>2697</v>
      </c>
      <c r="CE130" s="331"/>
      <c r="CF130" s="331"/>
      <c r="CG130" s="331"/>
      <c r="CH130" s="331"/>
      <c r="CI130" s="331"/>
      <c r="CJ130" s="331"/>
      <c r="CK130" s="331"/>
      <c r="CL130" s="331"/>
      <c r="CM130" s="330">
        <f>SUM(表51!CM64,表52!CM64,表53!CM64,表55!CM64,表56!CM134)</f>
        <v>9360</v>
      </c>
      <c r="CN130" s="330"/>
      <c r="CO130" s="330"/>
      <c r="CP130" s="330"/>
      <c r="CQ130" s="330"/>
      <c r="CR130" s="330"/>
      <c r="CS130" s="330"/>
      <c r="CT130" s="330"/>
      <c r="CU130" s="330"/>
      <c r="CV130" s="330">
        <f>SUM(表51!CV64,表52!CV64,表53!CV64,表55!CV64,表56!CV134)</f>
        <v>9000</v>
      </c>
      <c r="CW130" s="331"/>
      <c r="CX130" s="331"/>
      <c r="CY130" s="331"/>
      <c r="CZ130" s="331"/>
      <c r="DA130" s="331"/>
      <c r="DB130" s="331"/>
      <c r="DC130" s="331"/>
      <c r="DD130" s="331"/>
      <c r="DE130" s="481">
        <f>SUM(CM130:DD130)</f>
        <v>18360</v>
      </c>
      <c r="DF130" s="543"/>
      <c r="DG130" s="543"/>
      <c r="DH130" s="543"/>
      <c r="DI130" s="543"/>
      <c r="DJ130" s="543"/>
      <c r="DK130" s="543"/>
      <c r="DL130" s="543"/>
      <c r="DM130" s="865"/>
    </row>
    <row r="131" spans="1:135" ht="15" customHeight="1" thickBot="1">
      <c r="A131" s="436"/>
      <c r="B131" s="1541"/>
      <c r="C131" s="1541"/>
      <c r="D131" s="437"/>
      <c r="E131" s="437"/>
      <c r="F131" s="438"/>
      <c r="G131" s="245" t="s">
        <v>378</v>
      </c>
      <c r="H131" s="1477"/>
      <c r="I131" s="1477"/>
      <c r="J131" s="1477"/>
      <c r="K131" s="1477"/>
      <c r="L131" s="1477"/>
      <c r="M131" s="1477"/>
      <c r="N131" s="1477"/>
      <c r="O131" s="1477"/>
      <c r="P131" s="1477"/>
      <c r="Q131" s="1477"/>
      <c r="R131" s="1477"/>
      <c r="S131" s="1477"/>
      <c r="T131" s="1477"/>
      <c r="U131" s="1477"/>
      <c r="V131" s="1477"/>
      <c r="W131" s="1477"/>
      <c r="X131" s="1477"/>
      <c r="Y131" s="1477"/>
      <c r="Z131" s="1477"/>
      <c r="AA131" s="1543"/>
      <c r="AB131" s="1027">
        <v>1</v>
      </c>
      <c r="AC131" s="1021"/>
      <c r="AD131" s="1028"/>
      <c r="AE131" s="1020">
        <v>8</v>
      </c>
      <c r="AF131" s="1021"/>
      <c r="AG131" s="1028"/>
      <c r="AH131" s="1020">
        <v>3</v>
      </c>
      <c r="AI131" s="1021"/>
      <c r="AJ131" s="1022"/>
      <c r="AK131" s="321">
        <f>SUM(AK128:AS130)</f>
        <v>5699</v>
      </c>
      <c r="AL131" s="534"/>
      <c r="AM131" s="534"/>
      <c r="AN131" s="534"/>
      <c r="AO131" s="534"/>
      <c r="AP131" s="534"/>
      <c r="AQ131" s="534"/>
      <c r="AR131" s="534"/>
      <c r="AS131" s="534"/>
      <c r="AT131" s="321">
        <f>SUM(AT128:BB130)</f>
        <v>1408124</v>
      </c>
      <c r="AU131" s="534"/>
      <c r="AV131" s="534"/>
      <c r="AW131" s="534"/>
      <c r="AX131" s="534"/>
      <c r="AY131" s="534"/>
      <c r="AZ131" s="534"/>
      <c r="BA131" s="534"/>
      <c r="BB131" s="534"/>
      <c r="BC131" s="321">
        <f>SUM(BC128:BK130)</f>
        <v>51455579</v>
      </c>
      <c r="BD131" s="534"/>
      <c r="BE131" s="534"/>
      <c r="BF131" s="534"/>
      <c r="BG131" s="534"/>
      <c r="BH131" s="534"/>
      <c r="BI131" s="534"/>
      <c r="BJ131" s="534"/>
      <c r="BK131" s="534"/>
      <c r="BL131" s="321">
        <f>SUM(BL128:BT130)</f>
        <v>667989</v>
      </c>
      <c r="BM131" s="534"/>
      <c r="BN131" s="534"/>
      <c r="BO131" s="534"/>
      <c r="BP131" s="534"/>
      <c r="BQ131" s="534"/>
      <c r="BR131" s="534"/>
      <c r="BS131" s="534"/>
      <c r="BT131" s="534"/>
      <c r="BU131" s="321">
        <f>SUM(BU128:CC130)</f>
        <v>3832960</v>
      </c>
      <c r="BV131" s="534"/>
      <c r="BW131" s="534"/>
      <c r="BX131" s="534"/>
      <c r="BY131" s="534"/>
      <c r="BZ131" s="534"/>
      <c r="CA131" s="534"/>
      <c r="CB131" s="534"/>
      <c r="CC131" s="656"/>
      <c r="CD131" s="321">
        <f>SUM(CD128:CL130)</f>
        <v>77253</v>
      </c>
      <c r="CE131" s="534"/>
      <c r="CF131" s="534"/>
      <c r="CG131" s="534"/>
      <c r="CH131" s="534"/>
      <c r="CI131" s="534"/>
      <c r="CJ131" s="534"/>
      <c r="CK131" s="534"/>
      <c r="CL131" s="534"/>
      <c r="CM131" s="321">
        <f>SUM(CM128:CU130)</f>
        <v>538720</v>
      </c>
      <c r="CN131" s="321"/>
      <c r="CO131" s="321"/>
      <c r="CP131" s="321"/>
      <c r="CQ131" s="321"/>
      <c r="CR131" s="321"/>
      <c r="CS131" s="321"/>
      <c r="CT131" s="321"/>
      <c r="CU131" s="321"/>
      <c r="CV131" s="321">
        <f>SUM(CV128:DD130)</f>
        <v>452700</v>
      </c>
      <c r="CW131" s="534"/>
      <c r="CX131" s="534"/>
      <c r="CY131" s="534"/>
      <c r="CZ131" s="534"/>
      <c r="DA131" s="534"/>
      <c r="DB131" s="534"/>
      <c r="DC131" s="534"/>
      <c r="DD131" s="534"/>
      <c r="DE131" s="484">
        <f>SUM(DE128:DM130)</f>
        <v>991420</v>
      </c>
      <c r="DF131" s="571"/>
      <c r="DG131" s="571"/>
      <c r="DH131" s="571"/>
      <c r="DI131" s="571"/>
      <c r="DJ131" s="571"/>
      <c r="DK131" s="571"/>
      <c r="DL131" s="571"/>
      <c r="DM131" s="874"/>
    </row>
    <row r="132" spans="1:135" s="17" customFormat="1" ht="15" customHeight="1">
      <c r="A132" s="36"/>
      <c r="B132" s="1544"/>
      <c r="C132" s="1544"/>
      <c r="D132" s="36"/>
      <c r="E132" s="36"/>
      <c r="F132" s="36"/>
      <c r="G132" s="137"/>
      <c r="H132" s="1545"/>
      <c r="I132" s="1545"/>
      <c r="J132" s="1545"/>
      <c r="K132" s="1545"/>
      <c r="L132" s="1545"/>
      <c r="M132" s="1545"/>
      <c r="N132" s="1545"/>
      <c r="O132" s="1545"/>
      <c r="P132" s="1545"/>
      <c r="Q132" s="1545"/>
      <c r="R132" s="1545"/>
      <c r="S132" s="1545"/>
      <c r="T132" s="1545"/>
      <c r="U132" s="1545"/>
      <c r="V132" s="1545"/>
      <c r="W132" s="1545"/>
      <c r="X132" s="1545"/>
      <c r="Y132" s="1545"/>
      <c r="Z132" s="1545"/>
      <c r="AA132" s="1545"/>
      <c r="AB132" s="107"/>
      <c r="AC132" s="107"/>
      <c r="AD132" s="107"/>
      <c r="AE132" s="107"/>
      <c r="AF132" s="107"/>
      <c r="AG132" s="107"/>
      <c r="AH132" s="107"/>
      <c r="AI132" s="107"/>
      <c r="AJ132" s="107"/>
      <c r="AK132" s="143"/>
      <c r="AL132" s="144"/>
      <c r="AM132" s="144"/>
      <c r="AN132" s="144"/>
      <c r="AO132" s="144"/>
      <c r="AP132" s="144"/>
      <c r="AQ132" s="144"/>
      <c r="AR132" s="144"/>
      <c r="AS132" s="144"/>
      <c r="AT132" s="143"/>
      <c r="AU132" s="144"/>
      <c r="AV132" s="144"/>
      <c r="AW132" s="144"/>
      <c r="AX132" s="144"/>
      <c r="AY132" s="144"/>
      <c r="AZ132" s="144"/>
      <c r="BA132" s="144"/>
      <c r="BB132" s="144"/>
      <c r="BC132" s="143"/>
      <c r="BD132" s="144"/>
      <c r="BE132" s="144"/>
      <c r="BF132" s="144"/>
      <c r="BG132" s="144"/>
      <c r="BH132" s="144"/>
      <c r="BI132" s="144"/>
      <c r="BJ132" s="144"/>
      <c r="BK132" s="144"/>
      <c r="BL132" s="143"/>
      <c r="BM132" s="144"/>
      <c r="BN132" s="144"/>
      <c r="BO132" s="144"/>
      <c r="BP132" s="144"/>
      <c r="BQ132" s="144"/>
      <c r="BR132" s="144"/>
      <c r="BS132" s="144"/>
      <c r="BT132" s="144"/>
      <c r="BU132" s="143"/>
      <c r="BV132" s="144"/>
      <c r="BW132" s="144"/>
      <c r="BX132" s="144"/>
      <c r="BY132" s="144"/>
      <c r="BZ132" s="144"/>
      <c r="CA132" s="144"/>
      <c r="CB132" s="144"/>
      <c r="CC132" s="144"/>
      <c r="CD132" s="107"/>
      <c r="CE132" s="107"/>
      <c r="CF132" s="107"/>
      <c r="CG132" s="107"/>
      <c r="CH132" s="107"/>
      <c r="CI132" s="107"/>
      <c r="CJ132" s="107"/>
      <c r="CK132" s="107"/>
      <c r="CL132" s="107"/>
      <c r="CM132" s="143"/>
      <c r="CN132" s="144"/>
      <c r="CO132" s="144"/>
      <c r="CP132" s="144"/>
      <c r="CQ132" s="144"/>
      <c r="CR132" s="144"/>
      <c r="CS132" s="144"/>
      <c r="CT132" s="144"/>
      <c r="CU132" s="144"/>
      <c r="CV132" s="143"/>
      <c r="CW132" s="144"/>
      <c r="CX132" s="144"/>
      <c r="CY132" s="144"/>
      <c r="CZ132" s="144"/>
      <c r="DA132" s="144"/>
      <c r="DB132" s="144"/>
      <c r="DC132" s="144"/>
      <c r="DD132" s="144"/>
      <c r="DE132" s="143"/>
      <c r="DF132" s="143"/>
      <c r="DG132" s="143"/>
      <c r="DH132" s="143"/>
      <c r="DI132" s="143"/>
      <c r="DJ132" s="143"/>
      <c r="DK132" s="143"/>
      <c r="DL132" s="143"/>
      <c r="DM132" s="143"/>
      <c r="DN132" s="143"/>
      <c r="DO132" s="144"/>
      <c r="DP132" s="144"/>
      <c r="DQ132" s="144"/>
      <c r="DR132" s="144"/>
      <c r="DS132" s="144"/>
      <c r="DT132" s="144"/>
      <c r="DU132" s="144"/>
      <c r="DV132" s="144"/>
      <c r="DW132" s="143"/>
      <c r="DX132" s="144"/>
      <c r="DY132" s="144"/>
      <c r="DZ132" s="144"/>
      <c r="EA132" s="144"/>
      <c r="EB132" s="144"/>
      <c r="EC132" s="144"/>
      <c r="ED132" s="144"/>
      <c r="EE132" s="144"/>
    </row>
    <row r="133" spans="1:135" ht="12.75" customHeight="1">
      <c r="A133" s="1039"/>
      <c r="B133" s="1039"/>
      <c r="C133" s="1039"/>
      <c r="D133" s="1039"/>
      <c r="E133" s="1039"/>
      <c r="F133" s="1039"/>
      <c r="G133" s="1040"/>
      <c r="H133" s="1041" t="s">
        <v>62</v>
      </c>
      <c r="I133" s="1042"/>
      <c r="J133" s="1042"/>
      <c r="K133" s="1042"/>
      <c r="L133" s="1042"/>
      <c r="M133" s="1042"/>
      <c r="N133" s="1042"/>
      <c r="O133" s="1042"/>
      <c r="P133" s="1042"/>
      <c r="Q133" s="1042"/>
      <c r="R133" s="1042"/>
      <c r="S133" s="1042"/>
      <c r="T133" s="1042"/>
      <c r="U133" s="1042"/>
      <c r="V133" s="1042"/>
      <c r="W133" s="1042"/>
      <c r="X133" s="1042"/>
      <c r="Y133" s="1043"/>
      <c r="Z133" s="1047" t="s">
        <v>517</v>
      </c>
      <c r="AA133" s="1048"/>
      <c r="AB133" s="1048"/>
      <c r="AC133" s="1048"/>
      <c r="AD133" s="1048"/>
      <c r="AE133" s="1049"/>
      <c r="AF133" s="514" t="str">
        <f>"第58表　課税標準額段階別"&amp; LEFT(表00!AA1,6) &amp; "分所得割額等に関する調
　　　　　　　　　　　　　　　　　　【合 計】（つづき）
第12表関係　(2)所得控除額に関する調"</f>
        <v>第58表　課税標準額段階別平成29年度分所得割額等に関する調
　　　　　　　　　　　　　　　　　　【合 計】（つづき）
第12表関係　(2)所得控除額に関する調</v>
      </c>
      <c r="AG133" s="514"/>
      <c r="AH133" s="514"/>
      <c r="AI133" s="514"/>
      <c r="AJ133" s="514"/>
      <c r="AK133" s="514"/>
      <c r="AL133" s="514"/>
      <c r="AM133" s="514"/>
      <c r="AN133" s="514"/>
      <c r="AO133" s="514"/>
      <c r="AP133" s="514"/>
      <c r="AQ133" s="514"/>
      <c r="AR133" s="514"/>
      <c r="AS133" s="514"/>
      <c r="AT133" s="514"/>
      <c r="AU133" s="514"/>
      <c r="AV133" s="514"/>
      <c r="AW133" s="514"/>
      <c r="AX133" s="514"/>
      <c r="AY133" s="514"/>
      <c r="AZ133" s="514"/>
      <c r="BA133" s="514"/>
      <c r="BB133" s="514"/>
      <c r="BC133" s="514"/>
      <c r="BD133" s="514"/>
      <c r="BE133" s="514"/>
      <c r="BF133" s="514"/>
      <c r="BG133" s="514"/>
      <c r="BH133" s="514"/>
      <c r="BI133" s="514"/>
      <c r="BJ133" s="514"/>
      <c r="BK133" s="514"/>
      <c r="BL133" s="514"/>
      <c r="BM133" s="514"/>
      <c r="BN133" s="514"/>
      <c r="BO133" s="514"/>
      <c r="BP133" s="514"/>
      <c r="BQ133" s="514"/>
      <c r="BR133" s="514"/>
      <c r="BS133" s="514"/>
      <c r="BT133" s="514"/>
      <c r="BU133" s="514"/>
      <c r="BV133" s="514"/>
      <c r="BW133" s="514"/>
      <c r="BX133" s="514"/>
      <c r="BY133" s="514"/>
      <c r="BZ133" s="514"/>
      <c r="CA133" s="514"/>
      <c r="CB133" s="514"/>
      <c r="CC133" s="514"/>
      <c r="CD133" s="514"/>
      <c r="CE133" s="514"/>
      <c r="CF133" s="514"/>
      <c r="CG133" s="514"/>
      <c r="CH133" s="514"/>
      <c r="CI133" s="514"/>
      <c r="CJ133" s="514"/>
      <c r="CK133" s="514"/>
      <c r="CL133" s="514"/>
      <c r="CM133" s="514"/>
      <c r="CN133" s="514"/>
      <c r="CO133" s="514"/>
      <c r="CP133" s="514"/>
      <c r="CQ133" s="514"/>
      <c r="CR133" s="514"/>
      <c r="CS133" s="514"/>
      <c r="CT133" s="514"/>
      <c r="CU133" s="514"/>
      <c r="CV133" s="514"/>
      <c r="CW133" s="514"/>
      <c r="CX133" s="514"/>
      <c r="CY133" s="1053" t="s">
        <v>608</v>
      </c>
      <c r="CZ133" s="1053"/>
      <c r="DA133" s="1053"/>
      <c r="DB133" s="1053"/>
      <c r="DC133" s="1053"/>
      <c r="DD133" s="1053"/>
      <c r="DE133" s="1053"/>
      <c r="DF133" s="1053"/>
      <c r="DG133" s="1053"/>
      <c r="DH133" s="1053"/>
      <c r="DI133" s="1053"/>
      <c r="DJ133" s="1053"/>
      <c r="DK133" s="290" t="str">
        <f>IF(DK1="","",DK1)</f>
        <v>長崎県</v>
      </c>
      <c r="DL133" s="290"/>
      <c r="DM133" s="290"/>
      <c r="DN133" s="290"/>
      <c r="DO133" s="290"/>
      <c r="DP133" s="290"/>
      <c r="DQ133" s="290"/>
      <c r="DR133" s="290"/>
      <c r="DS133" s="290"/>
      <c r="DT133" s="290"/>
      <c r="DU133" s="290"/>
      <c r="DV133" s="290"/>
      <c r="DW133" s="290"/>
      <c r="DX133" s="290"/>
      <c r="DY133" s="290"/>
      <c r="DZ133" s="290"/>
      <c r="EA133" s="290"/>
      <c r="EB133" s="290"/>
      <c r="EC133" s="290"/>
      <c r="ED133" s="290"/>
      <c r="EE133" s="290"/>
    </row>
    <row r="134" spans="1:135" ht="12.75" customHeight="1" thickBot="1">
      <c r="A134" s="1039"/>
      <c r="B134" s="1039"/>
      <c r="C134" s="1039"/>
      <c r="D134" s="1039"/>
      <c r="E134" s="1039"/>
      <c r="F134" s="1039"/>
      <c r="G134" s="1040"/>
      <c r="H134" s="1044"/>
      <c r="I134" s="1045"/>
      <c r="J134" s="1045"/>
      <c r="K134" s="1045"/>
      <c r="L134" s="1045"/>
      <c r="M134" s="1045"/>
      <c r="N134" s="1045"/>
      <c r="O134" s="1045"/>
      <c r="P134" s="1045"/>
      <c r="Q134" s="1045"/>
      <c r="R134" s="1045"/>
      <c r="S134" s="1045"/>
      <c r="T134" s="1045"/>
      <c r="U134" s="1045"/>
      <c r="V134" s="1045"/>
      <c r="W134" s="1045"/>
      <c r="X134" s="1045"/>
      <c r="Y134" s="1046"/>
      <c r="Z134" s="1050"/>
      <c r="AA134" s="1051"/>
      <c r="AB134" s="1051"/>
      <c r="AC134" s="1051"/>
      <c r="AD134" s="1051"/>
      <c r="AE134" s="1052"/>
      <c r="AF134" s="514"/>
      <c r="AG134" s="514"/>
      <c r="AH134" s="514"/>
      <c r="AI134" s="514"/>
      <c r="AJ134" s="514"/>
      <c r="AK134" s="514"/>
      <c r="AL134" s="514"/>
      <c r="AM134" s="514"/>
      <c r="AN134" s="514"/>
      <c r="AO134" s="514"/>
      <c r="AP134" s="514"/>
      <c r="AQ134" s="514"/>
      <c r="AR134" s="514"/>
      <c r="AS134" s="514"/>
      <c r="AT134" s="514"/>
      <c r="AU134" s="514"/>
      <c r="AV134" s="514"/>
      <c r="AW134" s="514"/>
      <c r="AX134" s="514"/>
      <c r="AY134" s="514"/>
      <c r="AZ134" s="514"/>
      <c r="BA134" s="514"/>
      <c r="BB134" s="514"/>
      <c r="BC134" s="514"/>
      <c r="BD134" s="514"/>
      <c r="BE134" s="514"/>
      <c r="BF134" s="514"/>
      <c r="BG134" s="514"/>
      <c r="BH134" s="514"/>
      <c r="BI134" s="514"/>
      <c r="BJ134" s="514"/>
      <c r="BK134" s="514"/>
      <c r="BL134" s="514"/>
      <c r="BM134" s="514"/>
      <c r="BN134" s="514"/>
      <c r="BO134" s="514"/>
      <c r="BP134" s="514"/>
      <c r="BQ134" s="514"/>
      <c r="BR134" s="514"/>
      <c r="BS134" s="514"/>
      <c r="BT134" s="514"/>
      <c r="BU134" s="514"/>
      <c r="BV134" s="514"/>
      <c r="BW134" s="514"/>
      <c r="BX134" s="514"/>
      <c r="BY134" s="514"/>
      <c r="BZ134" s="514"/>
      <c r="CA134" s="514"/>
      <c r="CB134" s="514"/>
      <c r="CC134" s="514"/>
      <c r="CD134" s="514"/>
      <c r="CE134" s="514"/>
      <c r="CF134" s="514"/>
      <c r="CG134" s="514"/>
      <c r="CH134" s="514"/>
      <c r="CI134" s="514"/>
      <c r="CJ134" s="514"/>
      <c r="CK134" s="514"/>
      <c r="CL134" s="514"/>
      <c r="CM134" s="514"/>
      <c r="CN134" s="514"/>
      <c r="CO134" s="514"/>
      <c r="CP134" s="514"/>
      <c r="CQ134" s="514"/>
      <c r="CR134" s="514"/>
      <c r="CS134" s="514"/>
      <c r="CT134" s="514"/>
      <c r="CU134" s="514"/>
      <c r="CV134" s="514"/>
      <c r="CW134" s="514"/>
      <c r="CX134" s="514"/>
      <c r="CY134" s="1054"/>
      <c r="CZ134" s="1054"/>
      <c r="DA134" s="1054"/>
      <c r="DB134" s="1054"/>
      <c r="DC134" s="1054"/>
      <c r="DD134" s="1054"/>
      <c r="DE134" s="1054"/>
      <c r="DF134" s="1054"/>
      <c r="DG134" s="1054"/>
      <c r="DH134" s="1054"/>
      <c r="DI134" s="1054"/>
      <c r="DJ134" s="1054"/>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c r="EE134" s="291"/>
    </row>
    <row r="135" spans="1:135" ht="25.5" customHeight="1" thickBot="1">
      <c r="A135" s="1035"/>
      <c r="B135" s="1035"/>
      <c r="C135" s="1035"/>
      <c r="D135" s="1035"/>
      <c r="E135" s="1035"/>
      <c r="F135" s="1035"/>
      <c r="G135" s="1036"/>
      <c r="H135" s="1033">
        <f>IF(H3="","",H3)</f>
        <v>4</v>
      </c>
      <c r="I135" s="1037"/>
      <c r="J135" s="1038"/>
      <c r="K135" s="1033">
        <f>IF(K3="","",K3)</f>
        <v>2</v>
      </c>
      <c r="L135" s="1037"/>
      <c r="M135" s="1038"/>
      <c r="N135" s="1033">
        <f>IF(N3="","",N3)</f>
        <v>2</v>
      </c>
      <c r="O135" s="1037"/>
      <c r="P135" s="1038"/>
      <c r="Q135" s="1033">
        <f>IF(Q3="","",Q3)</f>
        <v>0</v>
      </c>
      <c r="R135" s="1037"/>
      <c r="S135" s="1038"/>
      <c r="T135" s="1033">
        <f>IF(T3="","",T3)</f>
        <v>2</v>
      </c>
      <c r="U135" s="1037"/>
      <c r="V135" s="1038"/>
      <c r="W135" s="1033">
        <f>IF(W3="","",W3)</f>
        <v>9</v>
      </c>
      <c r="X135" s="1037"/>
      <c r="Y135" s="1038"/>
      <c r="Z135" s="1032">
        <v>5</v>
      </c>
      <c r="AA135" s="276"/>
      <c r="AB135" s="277"/>
      <c r="AC135" s="1033">
        <v>8</v>
      </c>
      <c r="AD135" s="279"/>
      <c r="AE135" s="280"/>
      <c r="AF135" s="514"/>
      <c r="AG135" s="514"/>
      <c r="AH135" s="514"/>
      <c r="AI135" s="514"/>
      <c r="AJ135" s="514"/>
      <c r="AK135" s="514"/>
      <c r="AL135" s="514"/>
      <c r="AM135" s="514"/>
      <c r="AN135" s="514"/>
      <c r="AO135" s="514"/>
      <c r="AP135" s="514"/>
      <c r="AQ135" s="514"/>
      <c r="AR135" s="514"/>
      <c r="AS135" s="514"/>
      <c r="AT135" s="514"/>
      <c r="AU135" s="514"/>
      <c r="AV135" s="514"/>
      <c r="AW135" s="514"/>
      <c r="AX135" s="514"/>
      <c r="AY135" s="514"/>
      <c r="AZ135" s="514"/>
      <c r="BA135" s="514"/>
      <c r="BB135" s="514"/>
      <c r="BC135" s="514"/>
      <c r="BD135" s="514"/>
      <c r="BE135" s="514"/>
      <c r="BF135" s="514"/>
      <c r="BG135" s="514"/>
      <c r="BH135" s="514"/>
      <c r="BI135" s="514"/>
      <c r="BJ135" s="514"/>
      <c r="BK135" s="514"/>
      <c r="BL135" s="514"/>
      <c r="BM135" s="514"/>
      <c r="BN135" s="514"/>
      <c r="BO135" s="514"/>
      <c r="BP135" s="514"/>
      <c r="BQ135" s="514"/>
      <c r="BR135" s="514"/>
      <c r="BS135" s="514"/>
      <c r="BT135" s="514"/>
      <c r="BU135" s="514"/>
      <c r="BV135" s="514"/>
      <c r="BW135" s="514"/>
      <c r="BX135" s="514"/>
      <c r="BY135" s="514"/>
      <c r="BZ135" s="514"/>
      <c r="CA135" s="514"/>
      <c r="CB135" s="514"/>
      <c r="CC135" s="514"/>
      <c r="CD135" s="514"/>
      <c r="CE135" s="514"/>
      <c r="CF135" s="514"/>
      <c r="CG135" s="514"/>
      <c r="CH135" s="514"/>
      <c r="CI135" s="514"/>
      <c r="CJ135" s="514"/>
      <c r="CK135" s="514"/>
      <c r="CL135" s="514"/>
      <c r="CM135" s="514"/>
      <c r="CN135" s="514"/>
      <c r="CO135" s="514"/>
      <c r="CP135" s="514"/>
      <c r="CQ135" s="514"/>
      <c r="CR135" s="514"/>
      <c r="CS135" s="514"/>
      <c r="CT135" s="514"/>
      <c r="CU135" s="514"/>
      <c r="CV135" s="514"/>
      <c r="CW135" s="514"/>
      <c r="CX135" s="514"/>
      <c r="CY135" s="1034" t="s">
        <v>515</v>
      </c>
      <c r="CZ135" s="1034"/>
      <c r="DA135" s="1034"/>
      <c r="DB135" s="1034"/>
      <c r="DC135" s="1034"/>
      <c r="DD135" s="1034"/>
      <c r="DE135" s="1034"/>
      <c r="DF135" s="1034"/>
      <c r="DG135" s="1034"/>
      <c r="DH135" s="1034"/>
      <c r="DI135" s="1034"/>
      <c r="DJ135" s="1034"/>
      <c r="DK135" s="289" t="str">
        <f>IF(DK3="","",DK3)</f>
        <v>佐世保市</v>
      </c>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row>
    <row r="136" spans="1:135" ht="13.5" customHeight="1">
      <c r="M136" s="16"/>
      <c r="R136" s="16"/>
    </row>
    <row r="137" spans="1:135" ht="13.5" customHeight="1">
      <c r="M137" s="16"/>
      <c r="R137" s="16"/>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DA137" s="16"/>
      <c r="DF137" s="16"/>
    </row>
    <row r="138" spans="1:135" ht="13.5" customHeight="1">
      <c r="AK138" s="889" t="s">
        <v>952</v>
      </c>
      <c r="AL138" s="889"/>
      <c r="AM138" s="889"/>
      <c r="AN138" s="889"/>
      <c r="AO138" s="889"/>
      <c r="AP138" s="889"/>
      <c r="AQ138" s="889"/>
      <c r="AR138" s="889" t="s">
        <v>953</v>
      </c>
      <c r="AS138" s="889"/>
      <c r="AT138" s="889"/>
      <c r="AU138" s="889"/>
      <c r="AV138" s="889"/>
      <c r="AW138" s="889"/>
      <c r="AX138" s="889"/>
      <c r="AY138" s="889" t="s">
        <v>954</v>
      </c>
      <c r="AZ138" s="889"/>
      <c r="BA138" s="889"/>
      <c r="BB138" s="889"/>
      <c r="BC138" s="889"/>
      <c r="BD138" s="889"/>
      <c r="BE138" s="889"/>
      <c r="BF138" s="889" t="s">
        <v>362</v>
      </c>
      <c r="BG138" s="889"/>
      <c r="BH138" s="889"/>
      <c r="BI138" s="889"/>
      <c r="BJ138" s="889"/>
      <c r="BK138" s="889"/>
      <c r="BL138" s="889"/>
      <c r="BM138" s="889" t="s">
        <v>908</v>
      </c>
      <c r="BN138" s="889"/>
      <c r="BO138" s="889"/>
      <c r="BP138" s="889"/>
      <c r="BQ138" s="889"/>
      <c r="BR138" s="889"/>
      <c r="BS138" s="889"/>
      <c r="BT138" s="889" t="s">
        <v>871</v>
      </c>
      <c r="BU138" s="889"/>
      <c r="BV138" s="889"/>
      <c r="BW138" s="889"/>
      <c r="BX138" s="889"/>
      <c r="BY138" s="889"/>
      <c r="BZ138" s="889"/>
      <c r="CA138" s="889"/>
      <c r="CB138" s="889" t="s">
        <v>955</v>
      </c>
      <c r="CC138" s="889"/>
      <c r="CD138" s="889"/>
      <c r="CE138" s="889"/>
      <c r="CF138" s="889"/>
      <c r="CG138" s="889"/>
      <c r="CH138" s="889"/>
      <c r="CI138" s="889"/>
      <c r="CJ138" s="889" t="s">
        <v>956</v>
      </c>
      <c r="CK138" s="889"/>
      <c r="CL138" s="889"/>
      <c r="CM138" s="889"/>
      <c r="CN138" s="889"/>
      <c r="CO138" s="889"/>
      <c r="CP138" s="889"/>
      <c r="CQ138" s="889"/>
      <c r="CR138" s="889" t="s">
        <v>957</v>
      </c>
      <c r="CS138" s="889"/>
      <c r="CT138" s="889"/>
      <c r="CU138" s="889"/>
      <c r="CV138" s="889"/>
      <c r="CW138" s="889"/>
      <c r="CX138" s="889"/>
      <c r="CY138" s="889"/>
      <c r="DA138" s="16"/>
      <c r="DF138" s="16"/>
    </row>
    <row r="139" spans="1:135" ht="15" customHeight="1">
      <c r="A139" s="522" t="s">
        <v>814</v>
      </c>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4"/>
      <c r="AB139" s="200" t="s">
        <v>171</v>
      </c>
      <c r="AC139" s="201"/>
      <c r="AD139" s="201"/>
      <c r="AE139" s="201"/>
      <c r="AF139" s="201"/>
      <c r="AG139" s="201"/>
      <c r="AH139" s="201"/>
      <c r="AI139" s="201"/>
      <c r="AJ139" s="202"/>
      <c r="AK139" s="245" t="s">
        <v>296</v>
      </c>
      <c r="AL139" s="246"/>
      <c r="AM139" s="246"/>
      <c r="AN139" s="246"/>
      <c r="AO139" s="246"/>
      <c r="AP139" s="246"/>
      <c r="AQ139" s="246"/>
      <c r="AR139" s="246"/>
      <c r="AS139" s="246"/>
      <c r="AT139" s="246"/>
      <c r="AU139" s="246"/>
      <c r="AV139" s="246"/>
      <c r="AW139" s="246"/>
      <c r="AX139" s="246"/>
      <c r="AY139" s="246"/>
      <c r="AZ139" s="246"/>
      <c r="BA139" s="246"/>
      <c r="BB139" s="246"/>
      <c r="BC139" s="246"/>
      <c r="BD139" s="246"/>
      <c r="BE139" s="247"/>
      <c r="BF139" s="200" t="s">
        <v>441</v>
      </c>
      <c r="BG139" s="201"/>
      <c r="BH139" s="201"/>
      <c r="BI139" s="201"/>
      <c r="BJ139" s="201"/>
      <c r="BK139" s="201"/>
      <c r="BL139" s="202"/>
      <c r="BM139" s="200" t="s">
        <v>293</v>
      </c>
      <c r="BN139" s="201"/>
      <c r="BO139" s="201"/>
      <c r="BP139" s="201"/>
      <c r="BQ139" s="201"/>
      <c r="BR139" s="201"/>
      <c r="BS139" s="202"/>
      <c r="BT139" s="245" t="s">
        <v>294</v>
      </c>
      <c r="BU139" s="246"/>
      <c r="BV139" s="246"/>
      <c r="BW139" s="246"/>
      <c r="BX139" s="246"/>
      <c r="BY139" s="246"/>
      <c r="BZ139" s="246"/>
      <c r="CA139" s="246"/>
      <c r="CB139" s="246"/>
      <c r="CC139" s="246"/>
      <c r="CD139" s="246"/>
      <c r="CE139" s="246"/>
      <c r="CF139" s="246"/>
      <c r="CG139" s="246"/>
      <c r="CH139" s="246"/>
      <c r="CI139" s="246"/>
      <c r="CJ139" s="246"/>
      <c r="CK139" s="246"/>
      <c r="CL139" s="246"/>
      <c r="CM139" s="246"/>
      <c r="CN139" s="246"/>
      <c r="CO139" s="246"/>
      <c r="CP139" s="246"/>
      <c r="CQ139" s="247"/>
      <c r="CR139" s="609" t="s">
        <v>297</v>
      </c>
      <c r="CS139" s="610"/>
      <c r="CT139" s="610"/>
      <c r="CU139" s="610"/>
      <c r="CV139" s="610"/>
      <c r="CW139" s="610"/>
      <c r="CX139" s="610"/>
      <c r="CY139" s="611"/>
      <c r="DA139" s="16"/>
      <c r="DF139" s="16"/>
    </row>
    <row r="140" spans="1:135" ht="10.5" customHeight="1">
      <c r="A140" s="525"/>
      <c r="B140" s="526"/>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7"/>
      <c r="AB140" s="219"/>
      <c r="AC140" s="220"/>
      <c r="AD140" s="220"/>
      <c r="AE140" s="220"/>
      <c r="AF140" s="220"/>
      <c r="AG140" s="220"/>
      <c r="AH140" s="220"/>
      <c r="AI140" s="220"/>
      <c r="AJ140" s="221"/>
      <c r="AK140" s="200" t="s">
        <v>626</v>
      </c>
      <c r="AL140" s="201"/>
      <c r="AM140" s="201"/>
      <c r="AN140" s="201"/>
      <c r="AO140" s="201"/>
      <c r="AP140" s="201"/>
      <c r="AQ140" s="202"/>
      <c r="AR140" s="200" t="s">
        <v>204</v>
      </c>
      <c r="AS140" s="201"/>
      <c r="AT140" s="201"/>
      <c r="AU140" s="201"/>
      <c r="AV140" s="201"/>
      <c r="AW140" s="201"/>
      <c r="AX140" s="202"/>
      <c r="AY140" s="200" t="s">
        <v>376</v>
      </c>
      <c r="AZ140" s="201"/>
      <c r="BA140" s="201"/>
      <c r="BB140" s="201"/>
      <c r="BC140" s="201"/>
      <c r="BD140" s="201"/>
      <c r="BE140" s="202"/>
      <c r="BF140" s="219"/>
      <c r="BG140" s="220"/>
      <c r="BH140" s="220"/>
      <c r="BI140" s="220"/>
      <c r="BJ140" s="220"/>
      <c r="BK140" s="220"/>
      <c r="BL140" s="221"/>
      <c r="BM140" s="219"/>
      <c r="BN140" s="220"/>
      <c r="BO140" s="220"/>
      <c r="BP140" s="220"/>
      <c r="BQ140" s="220"/>
      <c r="BR140" s="220"/>
      <c r="BS140" s="221"/>
      <c r="BT140" s="200" t="s">
        <v>385</v>
      </c>
      <c r="BU140" s="201"/>
      <c r="BV140" s="201"/>
      <c r="BW140" s="201"/>
      <c r="BX140" s="201"/>
      <c r="BY140" s="201"/>
      <c r="BZ140" s="201"/>
      <c r="CA140" s="202"/>
      <c r="CB140" s="609" t="s">
        <v>386</v>
      </c>
      <c r="CC140" s="610"/>
      <c r="CD140" s="610"/>
      <c r="CE140" s="610"/>
      <c r="CF140" s="610"/>
      <c r="CG140" s="610"/>
      <c r="CH140" s="610"/>
      <c r="CI140" s="611"/>
      <c r="CJ140" s="200" t="s">
        <v>376</v>
      </c>
      <c r="CK140" s="201"/>
      <c r="CL140" s="201"/>
      <c r="CM140" s="201"/>
      <c r="CN140" s="201"/>
      <c r="CO140" s="201"/>
      <c r="CP140" s="201"/>
      <c r="CQ140" s="202"/>
      <c r="CR140" s="612"/>
      <c r="CS140" s="613"/>
      <c r="CT140" s="613"/>
      <c r="CU140" s="613"/>
      <c r="CV140" s="613"/>
      <c r="CW140" s="613"/>
      <c r="CX140" s="613"/>
      <c r="CY140" s="614"/>
      <c r="DA140" s="16"/>
      <c r="DF140" s="16"/>
    </row>
    <row r="141" spans="1:135" ht="15" customHeight="1">
      <c r="A141" s="525"/>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7"/>
      <c r="AB141" s="219"/>
      <c r="AC141" s="220"/>
      <c r="AD141" s="220"/>
      <c r="AE141" s="220"/>
      <c r="AF141" s="220"/>
      <c r="AG141" s="220"/>
      <c r="AH141" s="220"/>
      <c r="AI141" s="220"/>
      <c r="AJ141" s="221"/>
      <c r="AK141" s="219"/>
      <c r="AL141" s="220"/>
      <c r="AM141" s="220"/>
      <c r="AN141" s="220"/>
      <c r="AO141" s="220"/>
      <c r="AP141" s="220"/>
      <c r="AQ141" s="221"/>
      <c r="AR141" s="219"/>
      <c r="AS141" s="220"/>
      <c r="AT141" s="220"/>
      <c r="AU141" s="220"/>
      <c r="AV141" s="220"/>
      <c r="AW141" s="220"/>
      <c r="AX141" s="221"/>
      <c r="AY141" s="219"/>
      <c r="AZ141" s="220"/>
      <c r="BA141" s="220"/>
      <c r="BB141" s="220"/>
      <c r="BC141" s="220"/>
      <c r="BD141" s="220"/>
      <c r="BE141" s="221"/>
      <c r="BF141" s="219"/>
      <c r="BG141" s="220"/>
      <c r="BH141" s="220"/>
      <c r="BI141" s="220"/>
      <c r="BJ141" s="220"/>
      <c r="BK141" s="220"/>
      <c r="BL141" s="221"/>
      <c r="BM141" s="219"/>
      <c r="BN141" s="220"/>
      <c r="BO141" s="220"/>
      <c r="BP141" s="220"/>
      <c r="BQ141" s="220"/>
      <c r="BR141" s="220"/>
      <c r="BS141" s="221"/>
      <c r="BT141" s="219"/>
      <c r="BU141" s="220"/>
      <c r="BV141" s="220"/>
      <c r="BW141" s="220"/>
      <c r="BX141" s="220"/>
      <c r="BY141" s="220"/>
      <c r="BZ141" s="220"/>
      <c r="CA141" s="221"/>
      <c r="CB141" s="612"/>
      <c r="CC141" s="613"/>
      <c r="CD141" s="613"/>
      <c r="CE141" s="613"/>
      <c r="CF141" s="613"/>
      <c r="CG141" s="613"/>
      <c r="CH141" s="613"/>
      <c r="CI141" s="614"/>
      <c r="CJ141" s="219"/>
      <c r="CK141" s="220"/>
      <c r="CL141" s="220"/>
      <c r="CM141" s="220"/>
      <c r="CN141" s="220"/>
      <c r="CO141" s="220"/>
      <c r="CP141" s="220"/>
      <c r="CQ141" s="221"/>
      <c r="CR141" s="612"/>
      <c r="CS141" s="613"/>
      <c r="CT141" s="613"/>
      <c r="CU141" s="613"/>
      <c r="CV141" s="613"/>
      <c r="CW141" s="613"/>
      <c r="CX141" s="613"/>
      <c r="CY141" s="614"/>
      <c r="DA141" s="16"/>
      <c r="DF141" s="16"/>
    </row>
    <row r="142" spans="1:135" ht="15" customHeight="1">
      <c r="A142" s="525"/>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7"/>
      <c r="AB142" s="219"/>
      <c r="AC142" s="220"/>
      <c r="AD142" s="220"/>
      <c r="AE142" s="220"/>
      <c r="AF142" s="220"/>
      <c r="AG142" s="220"/>
      <c r="AH142" s="220"/>
      <c r="AI142" s="220"/>
      <c r="AJ142" s="221"/>
      <c r="AK142" s="219"/>
      <c r="AL142" s="220"/>
      <c r="AM142" s="220"/>
      <c r="AN142" s="220"/>
      <c r="AO142" s="220"/>
      <c r="AP142" s="220"/>
      <c r="AQ142" s="221"/>
      <c r="AR142" s="219"/>
      <c r="AS142" s="220"/>
      <c r="AT142" s="220"/>
      <c r="AU142" s="220"/>
      <c r="AV142" s="220"/>
      <c r="AW142" s="220"/>
      <c r="AX142" s="221"/>
      <c r="AY142" s="219"/>
      <c r="AZ142" s="220"/>
      <c r="BA142" s="220"/>
      <c r="BB142" s="220"/>
      <c r="BC142" s="220"/>
      <c r="BD142" s="220"/>
      <c r="BE142" s="221"/>
      <c r="BF142" s="219"/>
      <c r="BG142" s="220"/>
      <c r="BH142" s="220"/>
      <c r="BI142" s="220"/>
      <c r="BJ142" s="220"/>
      <c r="BK142" s="220"/>
      <c r="BL142" s="221"/>
      <c r="BM142" s="219"/>
      <c r="BN142" s="220"/>
      <c r="BO142" s="220"/>
      <c r="BP142" s="220"/>
      <c r="BQ142" s="220"/>
      <c r="BR142" s="220"/>
      <c r="BS142" s="221"/>
      <c r="BT142" s="219"/>
      <c r="BU142" s="220"/>
      <c r="BV142" s="220"/>
      <c r="BW142" s="220"/>
      <c r="BX142" s="220"/>
      <c r="BY142" s="220"/>
      <c r="BZ142" s="220"/>
      <c r="CA142" s="221"/>
      <c r="CB142" s="612"/>
      <c r="CC142" s="613"/>
      <c r="CD142" s="613"/>
      <c r="CE142" s="613"/>
      <c r="CF142" s="613"/>
      <c r="CG142" s="613"/>
      <c r="CH142" s="613"/>
      <c r="CI142" s="614"/>
      <c r="CJ142" s="219"/>
      <c r="CK142" s="220"/>
      <c r="CL142" s="220"/>
      <c r="CM142" s="220"/>
      <c r="CN142" s="220"/>
      <c r="CO142" s="220"/>
      <c r="CP142" s="220"/>
      <c r="CQ142" s="221"/>
      <c r="CR142" s="612"/>
      <c r="CS142" s="613"/>
      <c r="CT142" s="613"/>
      <c r="CU142" s="613"/>
      <c r="CV142" s="613"/>
      <c r="CW142" s="613"/>
      <c r="CX142" s="613"/>
      <c r="CY142" s="614"/>
      <c r="DA142" s="16"/>
      <c r="DF142" s="16"/>
    </row>
    <row r="143" spans="1:135" ht="15" customHeight="1">
      <c r="A143" s="525"/>
      <c r="B143" s="526"/>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7"/>
      <c r="AB143" s="219"/>
      <c r="AC143" s="220"/>
      <c r="AD143" s="220"/>
      <c r="AE143" s="220"/>
      <c r="AF143" s="220"/>
      <c r="AG143" s="220"/>
      <c r="AH143" s="220"/>
      <c r="AI143" s="220"/>
      <c r="AJ143" s="221"/>
      <c r="AK143" s="219"/>
      <c r="AL143" s="220"/>
      <c r="AM143" s="220"/>
      <c r="AN143" s="220"/>
      <c r="AO143" s="220"/>
      <c r="AP143" s="220"/>
      <c r="AQ143" s="221"/>
      <c r="AR143" s="219"/>
      <c r="AS143" s="220"/>
      <c r="AT143" s="220"/>
      <c r="AU143" s="220"/>
      <c r="AV143" s="220"/>
      <c r="AW143" s="220"/>
      <c r="AX143" s="221"/>
      <c r="AY143" s="219"/>
      <c r="AZ143" s="220"/>
      <c r="BA143" s="220"/>
      <c r="BB143" s="220"/>
      <c r="BC143" s="220"/>
      <c r="BD143" s="220"/>
      <c r="BE143" s="221"/>
      <c r="BF143" s="219"/>
      <c r="BG143" s="220"/>
      <c r="BH143" s="220"/>
      <c r="BI143" s="220"/>
      <c r="BJ143" s="220"/>
      <c r="BK143" s="220"/>
      <c r="BL143" s="221"/>
      <c r="BM143" s="219"/>
      <c r="BN143" s="220"/>
      <c r="BO143" s="220"/>
      <c r="BP143" s="220"/>
      <c r="BQ143" s="220"/>
      <c r="BR143" s="220"/>
      <c r="BS143" s="221"/>
      <c r="BT143" s="219"/>
      <c r="BU143" s="220"/>
      <c r="BV143" s="220"/>
      <c r="BW143" s="220"/>
      <c r="BX143" s="220"/>
      <c r="BY143" s="220"/>
      <c r="BZ143" s="220"/>
      <c r="CA143" s="221"/>
      <c r="CB143" s="612"/>
      <c r="CC143" s="613"/>
      <c r="CD143" s="613"/>
      <c r="CE143" s="613"/>
      <c r="CF143" s="613"/>
      <c r="CG143" s="613"/>
      <c r="CH143" s="613"/>
      <c r="CI143" s="614"/>
      <c r="CJ143" s="219"/>
      <c r="CK143" s="220"/>
      <c r="CL143" s="220"/>
      <c r="CM143" s="220"/>
      <c r="CN143" s="220"/>
      <c r="CO143" s="220"/>
      <c r="CP143" s="220"/>
      <c r="CQ143" s="221"/>
      <c r="CR143" s="612"/>
      <c r="CS143" s="613"/>
      <c r="CT143" s="613"/>
      <c r="CU143" s="613"/>
      <c r="CV143" s="613"/>
      <c r="CW143" s="613"/>
      <c r="CX143" s="613"/>
      <c r="CY143" s="614"/>
      <c r="DA143" s="16"/>
      <c r="DF143" s="16"/>
    </row>
    <row r="144" spans="1:135" ht="15" customHeight="1" thickBot="1">
      <c r="A144" s="528"/>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30"/>
      <c r="AB144" s="219"/>
      <c r="AC144" s="220"/>
      <c r="AD144" s="220"/>
      <c r="AE144" s="220"/>
      <c r="AF144" s="220"/>
      <c r="AG144" s="220"/>
      <c r="AH144" s="220"/>
      <c r="AI144" s="220"/>
      <c r="AJ144" s="221"/>
      <c r="AK144" s="535" t="s">
        <v>442</v>
      </c>
      <c r="AL144" s="536"/>
      <c r="AM144" s="536"/>
      <c r="AN144" s="536"/>
      <c r="AO144" s="536"/>
      <c r="AP144" s="536"/>
      <c r="AQ144" s="537"/>
      <c r="AR144" s="535" t="s">
        <v>442</v>
      </c>
      <c r="AS144" s="536"/>
      <c r="AT144" s="536"/>
      <c r="AU144" s="536"/>
      <c r="AV144" s="536"/>
      <c r="AW144" s="536"/>
      <c r="AX144" s="537"/>
      <c r="AY144" s="535" t="s">
        <v>442</v>
      </c>
      <c r="AZ144" s="536"/>
      <c r="BA144" s="536"/>
      <c r="BB144" s="536"/>
      <c r="BC144" s="536"/>
      <c r="BD144" s="536"/>
      <c r="BE144" s="537"/>
      <c r="BF144" s="535" t="s">
        <v>442</v>
      </c>
      <c r="BG144" s="536"/>
      <c r="BH144" s="536"/>
      <c r="BI144" s="536"/>
      <c r="BJ144" s="536"/>
      <c r="BK144" s="536"/>
      <c r="BL144" s="537"/>
      <c r="BM144" s="535" t="s">
        <v>442</v>
      </c>
      <c r="BN144" s="536"/>
      <c r="BO144" s="536"/>
      <c r="BP144" s="536"/>
      <c r="BQ144" s="536"/>
      <c r="BR144" s="536"/>
      <c r="BS144" s="537"/>
      <c r="BT144" s="535" t="s">
        <v>442</v>
      </c>
      <c r="BU144" s="536"/>
      <c r="BV144" s="536"/>
      <c r="BW144" s="536"/>
      <c r="BX144" s="536"/>
      <c r="BY144" s="536"/>
      <c r="BZ144" s="536"/>
      <c r="CA144" s="537"/>
      <c r="CB144" s="535" t="s">
        <v>442</v>
      </c>
      <c r="CC144" s="536"/>
      <c r="CD144" s="536"/>
      <c r="CE144" s="536"/>
      <c r="CF144" s="536"/>
      <c r="CG144" s="536"/>
      <c r="CH144" s="536"/>
      <c r="CI144" s="537"/>
      <c r="CJ144" s="535" t="s">
        <v>442</v>
      </c>
      <c r="CK144" s="536"/>
      <c r="CL144" s="536"/>
      <c r="CM144" s="536"/>
      <c r="CN144" s="536"/>
      <c r="CO144" s="536"/>
      <c r="CP144" s="536"/>
      <c r="CQ144" s="537"/>
      <c r="CR144" s="535" t="s">
        <v>442</v>
      </c>
      <c r="CS144" s="536"/>
      <c r="CT144" s="536"/>
      <c r="CU144" s="536"/>
      <c r="CV144" s="536"/>
      <c r="CW144" s="536"/>
      <c r="CX144" s="536"/>
      <c r="CY144" s="537"/>
      <c r="DA144" s="16"/>
      <c r="DF144" s="16"/>
    </row>
    <row r="145" spans="1:117" ht="21.75" customHeight="1">
      <c r="A145" s="433" t="s">
        <v>1</v>
      </c>
      <c r="B145" s="547"/>
      <c r="C145" s="547"/>
      <c r="D145" s="547"/>
      <c r="E145" s="547"/>
      <c r="F145" s="556"/>
      <c r="G145" s="246" t="s">
        <v>2</v>
      </c>
      <c r="H145" s="246"/>
      <c r="I145" s="246"/>
      <c r="J145" s="246"/>
      <c r="K145" s="246"/>
      <c r="L145" s="246"/>
      <c r="M145" s="246"/>
      <c r="N145" s="246"/>
      <c r="O145" s="246"/>
      <c r="P145" s="246"/>
      <c r="Q145" s="246"/>
      <c r="R145" s="246"/>
      <c r="S145" s="246"/>
      <c r="T145" s="246"/>
      <c r="U145" s="246"/>
      <c r="V145" s="246"/>
      <c r="W145" s="246"/>
      <c r="X145" s="246"/>
      <c r="Y145" s="246"/>
      <c r="Z145" s="246"/>
      <c r="AA145" s="246"/>
      <c r="AB145" s="1031">
        <v>0</v>
      </c>
      <c r="AC145" s="1024"/>
      <c r="AD145" s="1025"/>
      <c r="AE145" s="1023">
        <v>1</v>
      </c>
      <c r="AF145" s="1024"/>
      <c r="AG145" s="1025"/>
      <c r="AH145" s="1023">
        <v>4</v>
      </c>
      <c r="AI145" s="1024"/>
      <c r="AJ145" s="1026"/>
      <c r="AK145" s="487">
        <f>SUM(表51!AK79,表52!AK79,表53!AK79,表55!AK79,表56!AK149)</f>
        <v>9880</v>
      </c>
      <c r="AL145" s="488"/>
      <c r="AM145" s="488"/>
      <c r="AN145" s="488"/>
      <c r="AO145" s="488"/>
      <c r="AP145" s="488"/>
      <c r="AQ145" s="489"/>
      <c r="AR145" s="487">
        <f>SUM(表51!AS79,表52!AS79,表53!AS79,表55!AS79,表56!AR149)</f>
        <v>26400</v>
      </c>
      <c r="AS145" s="488"/>
      <c r="AT145" s="488"/>
      <c r="AU145" s="488"/>
      <c r="AV145" s="488"/>
      <c r="AW145" s="488"/>
      <c r="AX145" s="489"/>
      <c r="AY145" s="487">
        <f>SUM(AK145:AX145)</f>
        <v>36280</v>
      </c>
      <c r="AZ145" s="488"/>
      <c r="BA145" s="488"/>
      <c r="BB145" s="488"/>
      <c r="BC145" s="488"/>
      <c r="BD145" s="488"/>
      <c r="BE145" s="489"/>
      <c r="BF145" s="487">
        <f>SUM(表51!BI79,表52!BI79,表53!BI79,表55!BI79,表56!BF149)</f>
        <v>2600</v>
      </c>
      <c r="BG145" s="488"/>
      <c r="BH145" s="488"/>
      <c r="BI145" s="488"/>
      <c r="BJ145" s="488"/>
      <c r="BK145" s="488"/>
      <c r="BL145" s="488"/>
      <c r="BM145" s="487">
        <f>SUM(表51!BQ79,表52!BQ79,表53!BQ79,表55!BQ79,表56!BM149)</f>
        <v>780</v>
      </c>
      <c r="BN145" s="488"/>
      <c r="BO145" s="488"/>
      <c r="BP145" s="488"/>
      <c r="BQ145" s="488"/>
      <c r="BR145" s="488"/>
      <c r="BS145" s="489"/>
      <c r="BT145" s="487">
        <f>SUM(表51!BX79,表52!BX79,表53!BX79,表55!BX79,表56!BT149)</f>
        <v>116160</v>
      </c>
      <c r="BU145" s="488"/>
      <c r="BV145" s="488"/>
      <c r="BW145" s="488"/>
      <c r="BX145" s="488"/>
      <c r="BY145" s="488"/>
      <c r="BZ145" s="488"/>
      <c r="CA145" s="489"/>
      <c r="CB145" s="487">
        <f>SUM(表51!CE79,表52!CE79,表53!CE79,表55!CE79,表56!CB149)</f>
        <v>92340</v>
      </c>
      <c r="CC145" s="488"/>
      <c r="CD145" s="488"/>
      <c r="CE145" s="488"/>
      <c r="CF145" s="488"/>
      <c r="CG145" s="488"/>
      <c r="CH145" s="488"/>
      <c r="CI145" s="489"/>
      <c r="CJ145" s="487">
        <f>SUM(BT145:CI145)</f>
        <v>208500</v>
      </c>
      <c r="CK145" s="801"/>
      <c r="CL145" s="801"/>
      <c r="CM145" s="801"/>
      <c r="CN145" s="801"/>
      <c r="CO145" s="801"/>
      <c r="CP145" s="801"/>
      <c r="CQ145" s="875"/>
      <c r="CR145" s="487">
        <f>SUM(表51!CS79,表52!CS79,表53!CS79,表55!CS79,表56!CR149)</f>
        <v>30370</v>
      </c>
      <c r="CS145" s="488"/>
      <c r="CT145" s="488"/>
      <c r="CU145" s="488"/>
      <c r="CV145" s="488"/>
      <c r="CW145" s="488"/>
      <c r="CX145" s="488"/>
      <c r="CY145" s="577"/>
      <c r="DA145" s="16"/>
      <c r="DF145" s="16"/>
    </row>
    <row r="146" spans="1:117" ht="15" customHeight="1">
      <c r="A146" s="550"/>
      <c r="B146" s="549"/>
      <c r="C146" s="549"/>
      <c r="D146" s="549"/>
      <c r="E146" s="549"/>
      <c r="F146" s="558"/>
      <c r="G146" s="246" t="s">
        <v>3</v>
      </c>
      <c r="H146" s="246"/>
      <c r="I146" s="246"/>
      <c r="J146" s="246"/>
      <c r="K146" s="246"/>
      <c r="L146" s="246"/>
      <c r="M146" s="246"/>
      <c r="N146" s="246"/>
      <c r="O146" s="246"/>
      <c r="P146" s="246"/>
      <c r="Q146" s="246"/>
      <c r="R146" s="246"/>
      <c r="S146" s="246"/>
      <c r="T146" s="246"/>
      <c r="U146" s="246"/>
      <c r="V146" s="246"/>
      <c r="W146" s="246"/>
      <c r="X146" s="246"/>
      <c r="Y146" s="246"/>
      <c r="Z146" s="246"/>
      <c r="AA146" s="246"/>
      <c r="AB146" s="1017">
        <v>0</v>
      </c>
      <c r="AC146" s="1018"/>
      <c r="AD146" s="1019"/>
      <c r="AE146" s="1029">
        <v>2</v>
      </c>
      <c r="AF146" s="1018"/>
      <c r="AG146" s="1019"/>
      <c r="AH146" s="1029">
        <v>4</v>
      </c>
      <c r="AI146" s="1018"/>
      <c r="AJ146" s="1030"/>
      <c r="AK146" s="481">
        <f>SUM(表51!AK80,表52!AK80,表53!AK80,表55!AK80,表56!AK150)</f>
        <v>149760</v>
      </c>
      <c r="AL146" s="482"/>
      <c r="AM146" s="482"/>
      <c r="AN146" s="482"/>
      <c r="AO146" s="482"/>
      <c r="AP146" s="482"/>
      <c r="AQ146" s="483"/>
      <c r="AR146" s="481">
        <f>SUM(表51!AS80,表52!AS80,表53!AS80,表55!AS80,表56!AR150)</f>
        <v>259200</v>
      </c>
      <c r="AS146" s="482"/>
      <c r="AT146" s="482"/>
      <c r="AU146" s="482"/>
      <c r="AV146" s="482"/>
      <c r="AW146" s="482"/>
      <c r="AX146" s="483"/>
      <c r="AY146" s="481">
        <f t="shared" ref="AY146:AY153" si="5">SUM(AK146:AX146)</f>
        <v>408960</v>
      </c>
      <c r="AZ146" s="482"/>
      <c r="BA146" s="482"/>
      <c r="BB146" s="482"/>
      <c r="BC146" s="482"/>
      <c r="BD146" s="482"/>
      <c r="BE146" s="483"/>
      <c r="BF146" s="481">
        <f>SUM(表51!BI80,表52!BI80,表53!BI80,表55!BI80,表56!BF150)</f>
        <v>33280</v>
      </c>
      <c r="BG146" s="482"/>
      <c r="BH146" s="482"/>
      <c r="BI146" s="482"/>
      <c r="BJ146" s="482"/>
      <c r="BK146" s="482"/>
      <c r="BL146" s="482"/>
      <c r="BM146" s="856"/>
      <c r="BN146" s="857"/>
      <c r="BO146" s="857"/>
      <c r="BP146" s="857"/>
      <c r="BQ146" s="857"/>
      <c r="BR146" s="857"/>
      <c r="BS146" s="878"/>
      <c r="BT146" s="481">
        <f>SUM(表51!BX80,表52!BX80,表53!BX80,表55!BX80,表56!BT150)</f>
        <v>1686630</v>
      </c>
      <c r="BU146" s="482"/>
      <c r="BV146" s="482"/>
      <c r="BW146" s="482"/>
      <c r="BX146" s="482"/>
      <c r="BY146" s="482"/>
      <c r="BZ146" s="482"/>
      <c r="CA146" s="483"/>
      <c r="CB146" s="481">
        <f>SUM(表51!CE80,表52!CE80,表53!CE80,表55!CE80,表56!CB150)</f>
        <v>1223980</v>
      </c>
      <c r="CC146" s="482"/>
      <c r="CD146" s="482"/>
      <c r="CE146" s="482"/>
      <c r="CF146" s="482"/>
      <c r="CG146" s="482"/>
      <c r="CH146" s="482"/>
      <c r="CI146" s="483"/>
      <c r="CJ146" s="481">
        <f t="shared" ref="CJ146:CJ153" si="6">SUM(BT146:CI146)</f>
        <v>2910610</v>
      </c>
      <c r="CK146" s="543"/>
      <c r="CL146" s="543"/>
      <c r="CM146" s="543"/>
      <c r="CN146" s="543"/>
      <c r="CO146" s="543"/>
      <c r="CP146" s="543"/>
      <c r="CQ146" s="544"/>
      <c r="CR146" s="481">
        <f>SUM(表51!CS80,表52!CS80,表53!CS80,表55!CS80,表56!CR150)</f>
        <v>243000</v>
      </c>
      <c r="CS146" s="482"/>
      <c r="CT146" s="482"/>
      <c r="CU146" s="482"/>
      <c r="CV146" s="482"/>
      <c r="CW146" s="482"/>
      <c r="CX146" s="482"/>
      <c r="CY146" s="545"/>
      <c r="DA146" s="16"/>
      <c r="DF146" s="16"/>
    </row>
    <row r="147" spans="1:117" ht="15" customHeight="1">
      <c r="A147" s="550"/>
      <c r="B147" s="549"/>
      <c r="C147" s="549"/>
      <c r="D147" s="549"/>
      <c r="E147" s="549"/>
      <c r="F147" s="558"/>
      <c r="G147" s="246" t="s">
        <v>4</v>
      </c>
      <c r="H147" s="246"/>
      <c r="I147" s="246"/>
      <c r="J147" s="246"/>
      <c r="K147" s="246"/>
      <c r="L147" s="246"/>
      <c r="M147" s="246"/>
      <c r="N147" s="246"/>
      <c r="O147" s="246"/>
      <c r="P147" s="246"/>
      <c r="Q147" s="246"/>
      <c r="R147" s="246"/>
      <c r="S147" s="246"/>
      <c r="T147" s="246"/>
      <c r="U147" s="246"/>
      <c r="V147" s="246"/>
      <c r="W147" s="246"/>
      <c r="X147" s="246"/>
      <c r="Y147" s="246"/>
      <c r="Z147" s="246"/>
      <c r="AA147" s="246"/>
      <c r="AB147" s="1017">
        <v>0</v>
      </c>
      <c r="AC147" s="1018"/>
      <c r="AD147" s="1019"/>
      <c r="AE147" s="1029">
        <v>3</v>
      </c>
      <c r="AF147" s="1018"/>
      <c r="AG147" s="1019"/>
      <c r="AH147" s="1029">
        <v>4</v>
      </c>
      <c r="AI147" s="1018"/>
      <c r="AJ147" s="1030"/>
      <c r="AK147" s="481">
        <f>SUM(表51!AK81,表52!AK81,表53!AK81,表55!AK81,表56!AK151)</f>
        <v>61880</v>
      </c>
      <c r="AL147" s="482"/>
      <c r="AM147" s="482"/>
      <c r="AN147" s="482"/>
      <c r="AO147" s="482"/>
      <c r="AP147" s="482"/>
      <c r="AQ147" s="483"/>
      <c r="AR147" s="481">
        <f>SUM(表51!AS81,表52!AS81,表53!AS81,表55!AS81,表56!AR151)</f>
        <v>95700</v>
      </c>
      <c r="AS147" s="482"/>
      <c r="AT147" s="482"/>
      <c r="AU147" s="482"/>
      <c r="AV147" s="482"/>
      <c r="AW147" s="482"/>
      <c r="AX147" s="483"/>
      <c r="AY147" s="481">
        <f t="shared" si="5"/>
        <v>157580</v>
      </c>
      <c r="AZ147" s="482"/>
      <c r="BA147" s="482"/>
      <c r="BB147" s="482"/>
      <c r="BC147" s="482"/>
      <c r="BD147" s="482"/>
      <c r="BE147" s="483"/>
      <c r="BF147" s="481">
        <f>SUM(表51!BI81,表52!BI81,表53!BI81,表55!BI81,表56!BF151)</f>
        <v>25220</v>
      </c>
      <c r="BG147" s="482"/>
      <c r="BH147" s="482"/>
      <c r="BI147" s="482"/>
      <c r="BJ147" s="482"/>
      <c r="BK147" s="482"/>
      <c r="BL147" s="482"/>
      <c r="BM147" s="856"/>
      <c r="BN147" s="857"/>
      <c r="BO147" s="857"/>
      <c r="BP147" s="857"/>
      <c r="BQ147" s="857"/>
      <c r="BR147" s="857"/>
      <c r="BS147" s="878"/>
      <c r="BT147" s="481">
        <f>SUM(表51!BX81,表52!BX81,表53!BX81,表55!BX81,表56!BT151)</f>
        <v>1607100</v>
      </c>
      <c r="BU147" s="482"/>
      <c r="BV147" s="482"/>
      <c r="BW147" s="482"/>
      <c r="BX147" s="482"/>
      <c r="BY147" s="482"/>
      <c r="BZ147" s="482"/>
      <c r="CA147" s="483"/>
      <c r="CB147" s="481">
        <f>SUM(表51!CE81,表52!CE81,表53!CE81,表55!CE81,表56!CB151)</f>
        <v>209760</v>
      </c>
      <c r="CC147" s="482"/>
      <c r="CD147" s="482"/>
      <c r="CE147" s="482"/>
      <c r="CF147" s="482"/>
      <c r="CG147" s="482"/>
      <c r="CH147" s="482"/>
      <c r="CI147" s="483"/>
      <c r="CJ147" s="481">
        <f t="shared" si="6"/>
        <v>1816860</v>
      </c>
      <c r="CK147" s="543"/>
      <c r="CL147" s="543"/>
      <c r="CM147" s="543"/>
      <c r="CN147" s="543"/>
      <c r="CO147" s="543"/>
      <c r="CP147" s="543"/>
      <c r="CQ147" s="544"/>
      <c r="CR147" s="481">
        <f>SUM(表51!CS81,表52!CS81,表53!CS81,表55!CS81,表56!CR151)</f>
        <v>222650</v>
      </c>
      <c r="CS147" s="482"/>
      <c r="CT147" s="482"/>
      <c r="CU147" s="482"/>
      <c r="CV147" s="482"/>
      <c r="CW147" s="482"/>
      <c r="CX147" s="482"/>
      <c r="CY147" s="545"/>
      <c r="DA147" s="16"/>
      <c r="DF147" s="16"/>
    </row>
    <row r="148" spans="1:117" ht="15" customHeight="1">
      <c r="A148" s="550"/>
      <c r="B148" s="549"/>
      <c r="C148" s="549"/>
      <c r="D148" s="549"/>
      <c r="E148" s="549"/>
      <c r="F148" s="558"/>
      <c r="G148" s="246" t="s">
        <v>5</v>
      </c>
      <c r="H148" s="246"/>
      <c r="I148" s="246"/>
      <c r="J148" s="246"/>
      <c r="K148" s="246"/>
      <c r="L148" s="246"/>
      <c r="M148" s="246"/>
      <c r="N148" s="246"/>
      <c r="O148" s="246"/>
      <c r="P148" s="246"/>
      <c r="Q148" s="246"/>
      <c r="R148" s="246"/>
      <c r="S148" s="246"/>
      <c r="T148" s="246"/>
      <c r="U148" s="246"/>
      <c r="V148" s="246"/>
      <c r="W148" s="246"/>
      <c r="X148" s="246"/>
      <c r="Y148" s="246"/>
      <c r="Z148" s="246"/>
      <c r="AA148" s="246"/>
      <c r="AB148" s="1017">
        <v>0</v>
      </c>
      <c r="AC148" s="1018"/>
      <c r="AD148" s="1019"/>
      <c r="AE148" s="1029">
        <v>4</v>
      </c>
      <c r="AF148" s="1018"/>
      <c r="AG148" s="1019"/>
      <c r="AH148" s="1029">
        <v>4</v>
      </c>
      <c r="AI148" s="1018"/>
      <c r="AJ148" s="1030"/>
      <c r="AK148" s="481">
        <f>SUM(表51!AK82,表52!AK82,表53!AK82,表55!AK82,表56!AK152)</f>
        <v>22360</v>
      </c>
      <c r="AL148" s="482"/>
      <c r="AM148" s="482"/>
      <c r="AN148" s="482"/>
      <c r="AO148" s="482"/>
      <c r="AP148" s="482"/>
      <c r="AQ148" s="483"/>
      <c r="AR148" s="481">
        <f>SUM(表51!AS82,表52!AS82,表53!AS82,表55!AS82,表56!AR152)</f>
        <v>29400</v>
      </c>
      <c r="AS148" s="482"/>
      <c r="AT148" s="482"/>
      <c r="AU148" s="482"/>
      <c r="AV148" s="482"/>
      <c r="AW148" s="482"/>
      <c r="AX148" s="483"/>
      <c r="AY148" s="481">
        <f t="shared" si="5"/>
        <v>51760</v>
      </c>
      <c r="AZ148" s="482"/>
      <c r="BA148" s="482"/>
      <c r="BB148" s="482"/>
      <c r="BC148" s="482"/>
      <c r="BD148" s="482"/>
      <c r="BE148" s="483"/>
      <c r="BF148" s="481">
        <f>SUM(表51!BI82,表52!BI82,表53!BI82,表55!BI82,表56!BF152)</f>
        <v>12220</v>
      </c>
      <c r="BG148" s="482"/>
      <c r="BH148" s="482"/>
      <c r="BI148" s="482"/>
      <c r="BJ148" s="482"/>
      <c r="BK148" s="482"/>
      <c r="BL148" s="482"/>
      <c r="BM148" s="856"/>
      <c r="BN148" s="857"/>
      <c r="BO148" s="857"/>
      <c r="BP148" s="857"/>
      <c r="BQ148" s="857"/>
      <c r="BR148" s="857"/>
      <c r="BS148" s="878"/>
      <c r="BT148" s="481">
        <f>SUM(表51!BX82,表52!BX82,表53!BX82,表55!BX82,表56!BT152)</f>
        <v>1247400</v>
      </c>
      <c r="BU148" s="482"/>
      <c r="BV148" s="482"/>
      <c r="BW148" s="482"/>
      <c r="BX148" s="482"/>
      <c r="BY148" s="482"/>
      <c r="BZ148" s="482"/>
      <c r="CA148" s="483"/>
      <c r="CB148" s="481">
        <f>SUM(表51!CE82,表52!CE82,表53!CE82,表55!CE82,表56!CB152)</f>
        <v>43320</v>
      </c>
      <c r="CC148" s="482"/>
      <c r="CD148" s="482"/>
      <c r="CE148" s="482"/>
      <c r="CF148" s="482"/>
      <c r="CG148" s="482"/>
      <c r="CH148" s="482"/>
      <c r="CI148" s="483"/>
      <c r="CJ148" s="481">
        <f t="shared" si="6"/>
        <v>1290720</v>
      </c>
      <c r="CK148" s="543"/>
      <c r="CL148" s="543"/>
      <c r="CM148" s="543"/>
      <c r="CN148" s="543"/>
      <c r="CO148" s="543"/>
      <c r="CP148" s="543"/>
      <c r="CQ148" s="544"/>
      <c r="CR148" s="481">
        <f>SUM(表51!CS82,表52!CS82,表53!CS82,表55!CS82,表56!CR152)</f>
        <v>136090</v>
      </c>
      <c r="CS148" s="482"/>
      <c r="CT148" s="482"/>
      <c r="CU148" s="482"/>
      <c r="CV148" s="482"/>
      <c r="CW148" s="482"/>
      <c r="CX148" s="482"/>
      <c r="CY148" s="545"/>
      <c r="DA148" s="16"/>
      <c r="DF148" s="16"/>
    </row>
    <row r="149" spans="1:117" ht="15" customHeight="1">
      <c r="A149" s="550"/>
      <c r="B149" s="549"/>
      <c r="C149" s="549"/>
      <c r="D149" s="549"/>
      <c r="E149" s="549"/>
      <c r="F149" s="558"/>
      <c r="G149" s="246" t="s">
        <v>6</v>
      </c>
      <c r="H149" s="246"/>
      <c r="I149" s="246"/>
      <c r="J149" s="246"/>
      <c r="K149" s="246"/>
      <c r="L149" s="246"/>
      <c r="M149" s="246"/>
      <c r="N149" s="246"/>
      <c r="O149" s="246"/>
      <c r="P149" s="246"/>
      <c r="Q149" s="246"/>
      <c r="R149" s="246"/>
      <c r="S149" s="246"/>
      <c r="T149" s="246"/>
      <c r="U149" s="246"/>
      <c r="V149" s="246"/>
      <c r="W149" s="246"/>
      <c r="X149" s="246"/>
      <c r="Y149" s="246"/>
      <c r="Z149" s="246"/>
      <c r="AA149" s="246"/>
      <c r="AB149" s="1017">
        <v>0</v>
      </c>
      <c r="AC149" s="1018"/>
      <c r="AD149" s="1019"/>
      <c r="AE149" s="1029">
        <v>5</v>
      </c>
      <c r="AF149" s="1018"/>
      <c r="AG149" s="1019"/>
      <c r="AH149" s="1029">
        <v>4</v>
      </c>
      <c r="AI149" s="1018"/>
      <c r="AJ149" s="1030"/>
      <c r="AK149" s="481">
        <f>SUM(表51!AK83,表52!AK83,表53!AK83,表55!AK83,表56!AK153)</f>
        <v>26260</v>
      </c>
      <c r="AL149" s="482"/>
      <c r="AM149" s="482"/>
      <c r="AN149" s="482"/>
      <c r="AO149" s="482"/>
      <c r="AP149" s="482"/>
      <c r="AQ149" s="483"/>
      <c r="AR149" s="481">
        <f>SUM(表51!AS83,表52!AS83,表53!AS83,表55!AS83,表56!AR153)</f>
        <v>3000</v>
      </c>
      <c r="AS149" s="482"/>
      <c r="AT149" s="482"/>
      <c r="AU149" s="482"/>
      <c r="AV149" s="482"/>
      <c r="AW149" s="482"/>
      <c r="AX149" s="483"/>
      <c r="AY149" s="481">
        <f t="shared" si="5"/>
        <v>29260</v>
      </c>
      <c r="AZ149" s="482"/>
      <c r="BA149" s="482"/>
      <c r="BB149" s="482"/>
      <c r="BC149" s="482"/>
      <c r="BD149" s="482"/>
      <c r="BE149" s="483"/>
      <c r="BF149" s="481">
        <f>SUM(表51!BI83,表52!BI83,表53!BI83,表55!BI83,表56!BF153)</f>
        <v>1300</v>
      </c>
      <c r="BG149" s="482"/>
      <c r="BH149" s="482"/>
      <c r="BI149" s="482"/>
      <c r="BJ149" s="482"/>
      <c r="BK149" s="482"/>
      <c r="BL149" s="482"/>
      <c r="BM149" s="856"/>
      <c r="BN149" s="857"/>
      <c r="BO149" s="857"/>
      <c r="BP149" s="857"/>
      <c r="BQ149" s="857"/>
      <c r="BR149" s="857"/>
      <c r="BS149" s="878"/>
      <c r="BT149" s="481">
        <f>SUM(表51!BX83,表52!BX83,表53!BX83,表55!BX83,表56!BT153)</f>
        <v>836220</v>
      </c>
      <c r="BU149" s="482"/>
      <c r="BV149" s="482"/>
      <c r="BW149" s="482"/>
      <c r="BX149" s="482"/>
      <c r="BY149" s="482"/>
      <c r="BZ149" s="482"/>
      <c r="CA149" s="483"/>
      <c r="CB149" s="481">
        <f>SUM(表51!CE83,表52!CE83,表53!CE83,表55!CE83,表56!CB153)</f>
        <v>18620</v>
      </c>
      <c r="CC149" s="482"/>
      <c r="CD149" s="482"/>
      <c r="CE149" s="482"/>
      <c r="CF149" s="482"/>
      <c r="CG149" s="482"/>
      <c r="CH149" s="482"/>
      <c r="CI149" s="483"/>
      <c r="CJ149" s="481">
        <f t="shared" si="6"/>
        <v>854840</v>
      </c>
      <c r="CK149" s="543"/>
      <c r="CL149" s="543"/>
      <c r="CM149" s="543"/>
      <c r="CN149" s="543"/>
      <c r="CO149" s="543"/>
      <c r="CP149" s="543"/>
      <c r="CQ149" s="544"/>
      <c r="CR149" s="481">
        <f>SUM(表51!CS83,表52!CS83,表53!CS83,表55!CS83,表56!CR153)</f>
        <v>79080</v>
      </c>
      <c r="CS149" s="482"/>
      <c r="CT149" s="482"/>
      <c r="CU149" s="482"/>
      <c r="CV149" s="482"/>
      <c r="CW149" s="482"/>
      <c r="CX149" s="482"/>
      <c r="CY149" s="545"/>
      <c r="DA149" s="16"/>
      <c r="DF149" s="16"/>
    </row>
    <row r="150" spans="1:117" ht="15" customHeight="1">
      <c r="A150" s="550"/>
      <c r="B150" s="549"/>
      <c r="C150" s="549"/>
      <c r="D150" s="549"/>
      <c r="E150" s="549"/>
      <c r="F150" s="558"/>
      <c r="G150" s="246" t="s">
        <v>7</v>
      </c>
      <c r="H150" s="246"/>
      <c r="I150" s="246"/>
      <c r="J150" s="246"/>
      <c r="K150" s="246"/>
      <c r="L150" s="246"/>
      <c r="M150" s="246"/>
      <c r="N150" s="246"/>
      <c r="O150" s="246"/>
      <c r="P150" s="246"/>
      <c r="Q150" s="246"/>
      <c r="R150" s="246"/>
      <c r="S150" s="246"/>
      <c r="T150" s="246"/>
      <c r="U150" s="246"/>
      <c r="V150" s="246"/>
      <c r="W150" s="246"/>
      <c r="X150" s="246"/>
      <c r="Y150" s="246"/>
      <c r="Z150" s="246"/>
      <c r="AA150" s="246"/>
      <c r="AB150" s="1017">
        <v>0</v>
      </c>
      <c r="AC150" s="1018"/>
      <c r="AD150" s="1019"/>
      <c r="AE150" s="1029">
        <v>6</v>
      </c>
      <c r="AF150" s="1018"/>
      <c r="AG150" s="1019"/>
      <c r="AH150" s="1029">
        <v>4</v>
      </c>
      <c r="AI150" s="1018"/>
      <c r="AJ150" s="1030"/>
      <c r="AK150" s="481">
        <f>SUM(表51!AK84,表52!AK84,表53!AK84,表55!AK84,表56!AK154)</f>
        <v>4420</v>
      </c>
      <c r="AL150" s="482"/>
      <c r="AM150" s="482"/>
      <c r="AN150" s="482"/>
      <c r="AO150" s="482"/>
      <c r="AP150" s="482"/>
      <c r="AQ150" s="483"/>
      <c r="AR150" s="481">
        <f>SUM(表51!AS84,表52!AS84,表53!AS84,表55!AS84,表56!AR154)</f>
        <v>0</v>
      </c>
      <c r="AS150" s="482"/>
      <c r="AT150" s="482"/>
      <c r="AU150" s="482"/>
      <c r="AV150" s="482"/>
      <c r="AW150" s="482"/>
      <c r="AX150" s="483"/>
      <c r="AY150" s="481">
        <f t="shared" si="5"/>
        <v>4420</v>
      </c>
      <c r="AZ150" s="482"/>
      <c r="BA150" s="482"/>
      <c r="BB150" s="482"/>
      <c r="BC150" s="482"/>
      <c r="BD150" s="482"/>
      <c r="BE150" s="483"/>
      <c r="BF150" s="481">
        <f>SUM(表51!BI84,表52!BI84,表53!BI84,表55!BI84,表56!BF154)</f>
        <v>0</v>
      </c>
      <c r="BG150" s="482"/>
      <c r="BH150" s="482"/>
      <c r="BI150" s="482"/>
      <c r="BJ150" s="482"/>
      <c r="BK150" s="482"/>
      <c r="BL150" s="482"/>
      <c r="BM150" s="856"/>
      <c r="BN150" s="857"/>
      <c r="BO150" s="857"/>
      <c r="BP150" s="857"/>
      <c r="BQ150" s="857"/>
      <c r="BR150" s="857"/>
      <c r="BS150" s="878"/>
      <c r="BT150" s="481">
        <f>SUM(表51!BX84,表52!BX84,表53!BX84,表55!BX84,表56!BT154)</f>
        <v>507870</v>
      </c>
      <c r="BU150" s="482"/>
      <c r="BV150" s="482"/>
      <c r="BW150" s="482"/>
      <c r="BX150" s="482"/>
      <c r="BY150" s="482"/>
      <c r="BZ150" s="482"/>
      <c r="CA150" s="483"/>
      <c r="CB150" s="481">
        <f>SUM(表51!CE84,表52!CE84,表53!CE84,表55!CE84,表56!CB154)</f>
        <v>11780</v>
      </c>
      <c r="CC150" s="482"/>
      <c r="CD150" s="482"/>
      <c r="CE150" s="482"/>
      <c r="CF150" s="482"/>
      <c r="CG150" s="482"/>
      <c r="CH150" s="482"/>
      <c r="CI150" s="483"/>
      <c r="CJ150" s="481">
        <f t="shared" si="6"/>
        <v>519650</v>
      </c>
      <c r="CK150" s="543"/>
      <c r="CL150" s="543"/>
      <c r="CM150" s="543"/>
      <c r="CN150" s="543"/>
      <c r="CO150" s="543"/>
      <c r="CP150" s="543"/>
      <c r="CQ150" s="544"/>
      <c r="CR150" s="481">
        <f>SUM(表51!CS84,表52!CS84,表53!CS84,表55!CS84,表56!CR154)</f>
        <v>45560</v>
      </c>
      <c r="CS150" s="482"/>
      <c r="CT150" s="482"/>
      <c r="CU150" s="482"/>
      <c r="CV150" s="482"/>
      <c r="CW150" s="482"/>
      <c r="CX150" s="482"/>
      <c r="CY150" s="545"/>
      <c r="DA150" s="16"/>
      <c r="DF150" s="16"/>
    </row>
    <row r="151" spans="1:117" ht="15" customHeight="1">
      <c r="A151" s="550"/>
      <c r="B151" s="549"/>
      <c r="C151" s="549"/>
      <c r="D151" s="549"/>
      <c r="E151" s="549"/>
      <c r="F151" s="558"/>
      <c r="G151" s="246" t="s">
        <v>8</v>
      </c>
      <c r="H151" s="246"/>
      <c r="I151" s="246"/>
      <c r="J151" s="246"/>
      <c r="K151" s="246"/>
      <c r="L151" s="246"/>
      <c r="M151" s="246"/>
      <c r="N151" s="246"/>
      <c r="O151" s="246"/>
      <c r="P151" s="246"/>
      <c r="Q151" s="246"/>
      <c r="R151" s="246"/>
      <c r="S151" s="246"/>
      <c r="T151" s="246"/>
      <c r="U151" s="246"/>
      <c r="V151" s="246"/>
      <c r="W151" s="246"/>
      <c r="X151" s="246"/>
      <c r="Y151" s="246"/>
      <c r="Z151" s="246"/>
      <c r="AA151" s="246"/>
      <c r="AB151" s="1017">
        <v>0</v>
      </c>
      <c r="AC151" s="1018"/>
      <c r="AD151" s="1019"/>
      <c r="AE151" s="1029">
        <v>7</v>
      </c>
      <c r="AF151" s="1018"/>
      <c r="AG151" s="1019"/>
      <c r="AH151" s="1029">
        <v>4</v>
      </c>
      <c r="AI151" s="1018"/>
      <c r="AJ151" s="1030"/>
      <c r="AK151" s="481">
        <f>SUM(表51!AK85,表52!AK85,表53!AK85,表55!AK85,表56!AK155)</f>
        <v>1040</v>
      </c>
      <c r="AL151" s="482"/>
      <c r="AM151" s="482"/>
      <c r="AN151" s="482"/>
      <c r="AO151" s="482"/>
      <c r="AP151" s="482"/>
      <c r="AQ151" s="483"/>
      <c r="AR151" s="856"/>
      <c r="AS151" s="857"/>
      <c r="AT151" s="857"/>
      <c r="AU151" s="857"/>
      <c r="AV151" s="857"/>
      <c r="AW151" s="857"/>
      <c r="AX151" s="878"/>
      <c r="AY151" s="481">
        <f t="shared" si="5"/>
        <v>1040</v>
      </c>
      <c r="AZ151" s="482"/>
      <c r="BA151" s="482"/>
      <c r="BB151" s="482"/>
      <c r="BC151" s="482"/>
      <c r="BD151" s="482"/>
      <c r="BE151" s="483"/>
      <c r="BF151" s="856"/>
      <c r="BG151" s="857"/>
      <c r="BH151" s="857"/>
      <c r="BI151" s="857"/>
      <c r="BJ151" s="857"/>
      <c r="BK151" s="857"/>
      <c r="BL151" s="857"/>
      <c r="BM151" s="856"/>
      <c r="BN151" s="857"/>
      <c r="BO151" s="857"/>
      <c r="BP151" s="857"/>
      <c r="BQ151" s="857"/>
      <c r="BR151" s="857"/>
      <c r="BS151" s="878"/>
      <c r="BT151" s="481">
        <f>SUM(表51!BX85,表52!BX85,表53!BX85,表55!BX85,表56!BT155)</f>
        <v>119130</v>
      </c>
      <c r="BU151" s="482"/>
      <c r="BV151" s="482"/>
      <c r="BW151" s="482"/>
      <c r="BX151" s="482"/>
      <c r="BY151" s="482"/>
      <c r="BZ151" s="482"/>
      <c r="CA151" s="483"/>
      <c r="CB151" s="481">
        <f>SUM(表51!CE85,表52!CE85,表53!CE85,表55!CE85,表56!CB155)</f>
        <v>9120</v>
      </c>
      <c r="CC151" s="482"/>
      <c r="CD151" s="482"/>
      <c r="CE151" s="482"/>
      <c r="CF151" s="482"/>
      <c r="CG151" s="482"/>
      <c r="CH151" s="482"/>
      <c r="CI151" s="483"/>
      <c r="CJ151" s="481">
        <f t="shared" si="6"/>
        <v>128250</v>
      </c>
      <c r="CK151" s="543"/>
      <c r="CL151" s="543"/>
      <c r="CM151" s="543"/>
      <c r="CN151" s="543"/>
      <c r="CO151" s="543"/>
      <c r="CP151" s="543"/>
      <c r="CQ151" s="544"/>
      <c r="CR151" s="481">
        <f>SUM(表51!CS85,表52!CS85,表53!CS85,表55!CS85,表56!CR155)</f>
        <v>7690</v>
      </c>
      <c r="CS151" s="482"/>
      <c r="CT151" s="482"/>
      <c r="CU151" s="482"/>
      <c r="CV151" s="482"/>
      <c r="CW151" s="482"/>
      <c r="CX151" s="482"/>
      <c r="CY151" s="545"/>
      <c r="DA151" s="16"/>
      <c r="DF151" s="16"/>
    </row>
    <row r="152" spans="1:117" ht="15" customHeight="1">
      <c r="A152" s="550"/>
      <c r="B152" s="549"/>
      <c r="C152" s="549"/>
      <c r="D152" s="549"/>
      <c r="E152" s="549"/>
      <c r="F152" s="558"/>
      <c r="G152" s="246" t="s">
        <v>9</v>
      </c>
      <c r="H152" s="246"/>
      <c r="I152" s="246"/>
      <c r="J152" s="246"/>
      <c r="K152" s="246"/>
      <c r="L152" s="246"/>
      <c r="M152" s="246"/>
      <c r="N152" s="246"/>
      <c r="O152" s="246"/>
      <c r="P152" s="246"/>
      <c r="Q152" s="246"/>
      <c r="R152" s="246"/>
      <c r="S152" s="246"/>
      <c r="T152" s="246"/>
      <c r="U152" s="246"/>
      <c r="V152" s="246"/>
      <c r="W152" s="246"/>
      <c r="X152" s="246"/>
      <c r="Y152" s="246"/>
      <c r="Z152" s="246"/>
      <c r="AA152" s="246"/>
      <c r="AB152" s="1017">
        <v>0</v>
      </c>
      <c r="AC152" s="1018"/>
      <c r="AD152" s="1019"/>
      <c r="AE152" s="1029">
        <v>8</v>
      </c>
      <c r="AF152" s="1018"/>
      <c r="AG152" s="1019"/>
      <c r="AH152" s="1029">
        <v>4</v>
      </c>
      <c r="AI152" s="1018"/>
      <c r="AJ152" s="1030"/>
      <c r="AK152" s="481">
        <f>SUM(表51!AK86,表52!AK86,表53!AK86,表55!AK86,表56!AK156)</f>
        <v>1040</v>
      </c>
      <c r="AL152" s="482"/>
      <c r="AM152" s="482"/>
      <c r="AN152" s="482"/>
      <c r="AO152" s="482"/>
      <c r="AP152" s="482"/>
      <c r="AQ152" s="483"/>
      <c r="AR152" s="856"/>
      <c r="AS152" s="857"/>
      <c r="AT152" s="857"/>
      <c r="AU152" s="857"/>
      <c r="AV152" s="857"/>
      <c r="AW152" s="857"/>
      <c r="AX152" s="878"/>
      <c r="AY152" s="481">
        <f t="shared" si="5"/>
        <v>1040</v>
      </c>
      <c r="AZ152" s="482"/>
      <c r="BA152" s="482"/>
      <c r="BB152" s="482"/>
      <c r="BC152" s="482"/>
      <c r="BD152" s="482"/>
      <c r="BE152" s="483"/>
      <c r="BF152" s="856"/>
      <c r="BG152" s="857"/>
      <c r="BH152" s="857"/>
      <c r="BI152" s="857"/>
      <c r="BJ152" s="857"/>
      <c r="BK152" s="857"/>
      <c r="BL152" s="857"/>
      <c r="BM152" s="856"/>
      <c r="BN152" s="857"/>
      <c r="BO152" s="857"/>
      <c r="BP152" s="857"/>
      <c r="BQ152" s="857"/>
      <c r="BR152" s="857"/>
      <c r="BS152" s="878"/>
      <c r="BT152" s="481">
        <f>SUM(表51!BX86,表52!BX86,表53!BX86,表55!BX86,表56!BT156)</f>
        <v>70620</v>
      </c>
      <c r="BU152" s="482"/>
      <c r="BV152" s="482"/>
      <c r="BW152" s="482"/>
      <c r="BX152" s="482"/>
      <c r="BY152" s="482"/>
      <c r="BZ152" s="482"/>
      <c r="CA152" s="483"/>
      <c r="CB152" s="481">
        <f>SUM(表51!CE86,表52!CE86,表53!CE86,表55!CE86,表56!CB156)</f>
        <v>5700</v>
      </c>
      <c r="CC152" s="482"/>
      <c r="CD152" s="482"/>
      <c r="CE152" s="482"/>
      <c r="CF152" s="482"/>
      <c r="CG152" s="482"/>
      <c r="CH152" s="482"/>
      <c r="CI152" s="483"/>
      <c r="CJ152" s="481">
        <f t="shared" si="6"/>
        <v>76320</v>
      </c>
      <c r="CK152" s="543"/>
      <c r="CL152" s="543"/>
      <c r="CM152" s="543"/>
      <c r="CN152" s="543"/>
      <c r="CO152" s="543"/>
      <c r="CP152" s="543"/>
      <c r="CQ152" s="544"/>
      <c r="CR152" s="481">
        <f>SUM(表51!CS86,表52!CS86,表53!CS86,表55!CS86,表56!CR156)</f>
        <v>3260</v>
      </c>
      <c r="CS152" s="482"/>
      <c r="CT152" s="482"/>
      <c r="CU152" s="482"/>
      <c r="CV152" s="482"/>
      <c r="CW152" s="482"/>
      <c r="CX152" s="482"/>
      <c r="CY152" s="545"/>
      <c r="DA152" s="16"/>
      <c r="DF152" s="16"/>
    </row>
    <row r="153" spans="1:117" ht="15" customHeight="1">
      <c r="A153" s="550"/>
      <c r="B153" s="549"/>
      <c r="C153" s="549"/>
      <c r="D153" s="549"/>
      <c r="E153" s="549"/>
      <c r="F153" s="558"/>
      <c r="G153" s="246" t="s">
        <v>10</v>
      </c>
      <c r="H153" s="246"/>
      <c r="I153" s="246"/>
      <c r="J153" s="246"/>
      <c r="K153" s="246"/>
      <c r="L153" s="246"/>
      <c r="M153" s="246"/>
      <c r="N153" s="246"/>
      <c r="O153" s="246"/>
      <c r="P153" s="246"/>
      <c r="Q153" s="246"/>
      <c r="R153" s="246"/>
      <c r="S153" s="246"/>
      <c r="T153" s="246"/>
      <c r="U153" s="246"/>
      <c r="V153" s="246"/>
      <c r="W153" s="246"/>
      <c r="X153" s="246"/>
      <c r="Y153" s="246"/>
      <c r="Z153" s="246"/>
      <c r="AA153" s="246"/>
      <c r="AB153" s="1017">
        <v>0</v>
      </c>
      <c r="AC153" s="1018"/>
      <c r="AD153" s="1019"/>
      <c r="AE153" s="1029">
        <v>9</v>
      </c>
      <c r="AF153" s="1018"/>
      <c r="AG153" s="1019"/>
      <c r="AH153" s="1029">
        <v>4</v>
      </c>
      <c r="AI153" s="1018"/>
      <c r="AJ153" s="1030"/>
      <c r="AK153" s="481">
        <f>SUM(表51!AK87,表52!AK87,表53!AK87,表55!AK87,表56!AK157)</f>
        <v>2340</v>
      </c>
      <c r="AL153" s="482"/>
      <c r="AM153" s="482"/>
      <c r="AN153" s="482"/>
      <c r="AO153" s="482"/>
      <c r="AP153" s="482"/>
      <c r="AQ153" s="483"/>
      <c r="AR153" s="856"/>
      <c r="AS153" s="857"/>
      <c r="AT153" s="857"/>
      <c r="AU153" s="857"/>
      <c r="AV153" s="857"/>
      <c r="AW153" s="857"/>
      <c r="AX153" s="878"/>
      <c r="AY153" s="481">
        <f t="shared" si="5"/>
        <v>2340</v>
      </c>
      <c r="AZ153" s="482"/>
      <c r="BA153" s="482"/>
      <c r="BB153" s="482"/>
      <c r="BC153" s="482"/>
      <c r="BD153" s="482"/>
      <c r="BE153" s="483"/>
      <c r="BF153" s="856"/>
      <c r="BG153" s="857"/>
      <c r="BH153" s="857"/>
      <c r="BI153" s="857"/>
      <c r="BJ153" s="857"/>
      <c r="BK153" s="857"/>
      <c r="BL153" s="857"/>
      <c r="BM153" s="856"/>
      <c r="BN153" s="857"/>
      <c r="BO153" s="857"/>
      <c r="BP153" s="857"/>
      <c r="BQ153" s="857"/>
      <c r="BR153" s="857"/>
      <c r="BS153" s="878"/>
      <c r="BT153" s="481">
        <f>SUM(表51!BX87,表52!BX87,表53!BX87,表55!BX87,表56!BT157)</f>
        <v>110220</v>
      </c>
      <c r="BU153" s="482"/>
      <c r="BV153" s="482"/>
      <c r="BW153" s="482"/>
      <c r="BX153" s="482"/>
      <c r="BY153" s="482"/>
      <c r="BZ153" s="482"/>
      <c r="CA153" s="483"/>
      <c r="CB153" s="481">
        <f>SUM(表51!CE87,表52!CE87,表53!CE87,表55!CE87,表56!CB157)</f>
        <v>8360</v>
      </c>
      <c r="CC153" s="482"/>
      <c r="CD153" s="482"/>
      <c r="CE153" s="482"/>
      <c r="CF153" s="482"/>
      <c r="CG153" s="482"/>
      <c r="CH153" s="482"/>
      <c r="CI153" s="483"/>
      <c r="CJ153" s="481">
        <f t="shared" si="6"/>
        <v>118580</v>
      </c>
      <c r="CK153" s="543"/>
      <c r="CL153" s="543"/>
      <c r="CM153" s="543"/>
      <c r="CN153" s="543"/>
      <c r="CO153" s="543"/>
      <c r="CP153" s="543"/>
      <c r="CQ153" s="544"/>
      <c r="CR153" s="856"/>
      <c r="CS153" s="857"/>
      <c r="CT153" s="857"/>
      <c r="CU153" s="857"/>
      <c r="CV153" s="857"/>
      <c r="CW153" s="857"/>
      <c r="CX153" s="857"/>
      <c r="CY153" s="858"/>
      <c r="DA153" s="16"/>
      <c r="DF153" s="16"/>
    </row>
    <row r="154" spans="1:117" ht="21.75" customHeight="1" thickBot="1">
      <c r="A154" s="550"/>
      <c r="B154" s="549"/>
      <c r="C154" s="549"/>
      <c r="D154" s="549"/>
      <c r="E154" s="549"/>
      <c r="F154" s="558"/>
      <c r="G154" s="246" t="s">
        <v>378</v>
      </c>
      <c r="H154" s="246"/>
      <c r="I154" s="246"/>
      <c r="J154" s="246"/>
      <c r="K154" s="246"/>
      <c r="L154" s="246"/>
      <c r="M154" s="246"/>
      <c r="N154" s="246"/>
      <c r="O154" s="246"/>
      <c r="P154" s="246"/>
      <c r="Q154" s="246"/>
      <c r="R154" s="246"/>
      <c r="S154" s="246"/>
      <c r="T154" s="246"/>
      <c r="U154" s="246"/>
      <c r="V154" s="246"/>
      <c r="W154" s="246"/>
      <c r="X154" s="246"/>
      <c r="Y154" s="246"/>
      <c r="Z154" s="246"/>
      <c r="AA154" s="246"/>
      <c r="AB154" s="1027">
        <v>1</v>
      </c>
      <c r="AC154" s="1021"/>
      <c r="AD154" s="1028"/>
      <c r="AE154" s="1020">
        <v>0</v>
      </c>
      <c r="AF154" s="1021"/>
      <c r="AG154" s="1028"/>
      <c r="AH154" s="1020">
        <v>4</v>
      </c>
      <c r="AI154" s="1021"/>
      <c r="AJ154" s="1022"/>
      <c r="AK154" s="484">
        <f>SUM(AK145:AQ153)</f>
        <v>278980</v>
      </c>
      <c r="AL154" s="485"/>
      <c r="AM154" s="485"/>
      <c r="AN154" s="485"/>
      <c r="AO154" s="485"/>
      <c r="AP154" s="485"/>
      <c r="AQ154" s="486"/>
      <c r="AR154" s="484">
        <f>SUM(AR145:AX153)</f>
        <v>413700</v>
      </c>
      <c r="AS154" s="485"/>
      <c r="AT154" s="485"/>
      <c r="AU154" s="485"/>
      <c r="AV154" s="485"/>
      <c r="AW154" s="485"/>
      <c r="AX154" s="486"/>
      <c r="AY154" s="484">
        <f>SUM(AY145:BE153)</f>
        <v>692680</v>
      </c>
      <c r="AZ154" s="485"/>
      <c r="BA154" s="485"/>
      <c r="BB154" s="485"/>
      <c r="BC154" s="485"/>
      <c r="BD154" s="485"/>
      <c r="BE154" s="486"/>
      <c r="BF154" s="484">
        <f>SUM(BF145:BL153)</f>
        <v>74620</v>
      </c>
      <c r="BG154" s="485"/>
      <c r="BH154" s="485"/>
      <c r="BI154" s="485"/>
      <c r="BJ154" s="485"/>
      <c r="BK154" s="485"/>
      <c r="BL154" s="485"/>
      <c r="BM154" s="484">
        <f>SUM(BM145:BS153)</f>
        <v>780</v>
      </c>
      <c r="BN154" s="485"/>
      <c r="BO154" s="485"/>
      <c r="BP154" s="485"/>
      <c r="BQ154" s="485"/>
      <c r="BR154" s="485"/>
      <c r="BS154" s="486"/>
      <c r="BT154" s="484">
        <f>SUM(BT145:CA153)</f>
        <v>6301350</v>
      </c>
      <c r="BU154" s="485"/>
      <c r="BV154" s="485"/>
      <c r="BW154" s="485"/>
      <c r="BX154" s="485"/>
      <c r="BY154" s="485"/>
      <c r="BZ154" s="485"/>
      <c r="CA154" s="486"/>
      <c r="CB154" s="484">
        <f>SUM(CB145:CI153)</f>
        <v>1622980</v>
      </c>
      <c r="CC154" s="485"/>
      <c r="CD154" s="485"/>
      <c r="CE154" s="485"/>
      <c r="CF154" s="485"/>
      <c r="CG154" s="485"/>
      <c r="CH154" s="485"/>
      <c r="CI154" s="486"/>
      <c r="CJ154" s="484">
        <f>SUM(CJ145:CQ153)</f>
        <v>7924330</v>
      </c>
      <c r="CK154" s="485"/>
      <c r="CL154" s="485"/>
      <c r="CM154" s="485"/>
      <c r="CN154" s="485"/>
      <c r="CO154" s="485"/>
      <c r="CP154" s="485"/>
      <c r="CQ154" s="486"/>
      <c r="CR154" s="484">
        <f>SUM(CR145:CY153)</f>
        <v>767700</v>
      </c>
      <c r="CS154" s="485"/>
      <c r="CT154" s="485"/>
      <c r="CU154" s="485"/>
      <c r="CV154" s="485"/>
      <c r="CW154" s="485"/>
      <c r="CX154" s="485"/>
      <c r="CY154" s="574"/>
      <c r="DA154" s="16"/>
      <c r="DF154" s="16"/>
    </row>
    <row r="155" spans="1:117" ht="15" customHeight="1" thickBot="1">
      <c r="A155" s="550"/>
      <c r="B155" s="549"/>
      <c r="C155" s="549"/>
      <c r="D155" s="549"/>
      <c r="E155" s="549"/>
      <c r="F155" s="558"/>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65"/>
      <c r="AC155" s="65"/>
      <c r="AD155" s="65"/>
      <c r="AE155" s="65"/>
      <c r="AF155" s="65"/>
      <c r="AG155" s="65"/>
      <c r="AH155" s="65"/>
      <c r="AI155" s="65"/>
      <c r="AJ155" s="65"/>
      <c r="CK155" s="17"/>
      <c r="CP155" s="17"/>
      <c r="CY155" s="25"/>
      <c r="DA155" s="16"/>
      <c r="DF155" s="16"/>
      <c r="DG155" s="17"/>
      <c r="DH155" s="17"/>
      <c r="DI155" s="17"/>
      <c r="DJ155" s="17"/>
      <c r="DK155" s="17"/>
      <c r="DL155" s="17"/>
      <c r="DM155" s="17"/>
    </row>
    <row r="156" spans="1:117" ht="15" customHeight="1">
      <c r="A156" s="550"/>
      <c r="B156" s="549"/>
      <c r="C156" s="549"/>
      <c r="D156" s="549"/>
      <c r="E156" s="549"/>
      <c r="F156" s="558"/>
      <c r="G156" s="246" t="s">
        <v>11</v>
      </c>
      <c r="H156" s="246"/>
      <c r="I156" s="246"/>
      <c r="J156" s="246"/>
      <c r="K156" s="246"/>
      <c r="L156" s="246"/>
      <c r="M156" s="246"/>
      <c r="N156" s="246"/>
      <c r="O156" s="246"/>
      <c r="P156" s="246"/>
      <c r="Q156" s="246"/>
      <c r="R156" s="246"/>
      <c r="S156" s="246"/>
      <c r="T156" s="246"/>
      <c r="U156" s="246"/>
      <c r="V156" s="246"/>
      <c r="W156" s="246"/>
      <c r="X156" s="246"/>
      <c r="Y156" s="246"/>
      <c r="Z156" s="246"/>
      <c r="AA156" s="246"/>
      <c r="AB156" s="1031">
        <v>1</v>
      </c>
      <c r="AC156" s="1024"/>
      <c r="AD156" s="1025"/>
      <c r="AE156" s="1023">
        <v>1</v>
      </c>
      <c r="AF156" s="1024"/>
      <c r="AG156" s="1025"/>
      <c r="AH156" s="1023">
        <v>4</v>
      </c>
      <c r="AI156" s="1024"/>
      <c r="AJ156" s="1026"/>
      <c r="AK156" s="487">
        <f>SUM(AK145:AQ147)</f>
        <v>221520</v>
      </c>
      <c r="AL156" s="488"/>
      <c r="AM156" s="488"/>
      <c r="AN156" s="488"/>
      <c r="AO156" s="488"/>
      <c r="AP156" s="488"/>
      <c r="AQ156" s="489"/>
      <c r="AR156" s="487">
        <f>SUM(AR145:AX147)</f>
        <v>381300</v>
      </c>
      <c r="AS156" s="488"/>
      <c r="AT156" s="488"/>
      <c r="AU156" s="488"/>
      <c r="AV156" s="488"/>
      <c r="AW156" s="488"/>
      <c r="AX156" s="489"/>
      <c r="AY156" s="487">
        <f>SUM(AY145:BE147)</f>
        <v>602820</v>
      </c>
      <c r="AZ156" s="488"/>
      <c r="BA156" s="488"/>
      <c r="BB156" s="488"/>
      <c r="BC156" s="488"/>
      <c r="BD156" s="488"/>
      <c r="BE156" s="489"/>
      <c r="BF156" s="487">
        <f>SUM(BF145:BL147)</f>
        <v>61100</v>
      </c>
      <c r="BG156" s="488"/>
      <c r="BH156" s="488"/>
      <c r="BI156" s="488"/>
      <c r="BJ156" s="488"/>
      <c r="BK156" s="488"/>
      <c r="BL156" s="488"/>
      <c r="BM156" s="487">
        <f>SUM(BM145:BS147)</f>
        <v>780</v>
      </c>
      <c r="BN156" s="488"/>
      <c r="BO156" s="488"/>
      <c r="BP156" s="488"/>
      <c r="BQ156" s="488"/>
      <c r="BR156" s="488"/>
      <c r="BS156" s="489"/>
      <c r="BT156" s="487">
        <f>SUM(BT145:CA147)</f>
        <v>3409890</v>
      </c>
      <c r="BU156" s="488"/>
      <c r="BV156" s="488"/>
      <c r="BW156" s="488"/>
      <c r="BX156" s="488"/>
      <c r="BY156" s="488"/>
      <c r="BZ156" s="488"/>
      <c r="CA156" s="489"/>
      <c r="CB156" s="487">
        <f>SUM(CB145:CI147)</f>
        <v>1526080</v>
      </c>
      <c r="CC156" s="488"/>
      <c r="CD156" s="488"/>
      <c r="CE156" s="488"/>
      <c r="CF156" s="488"/>
      <c r="CG156" s="488"/>
      <c r="CH156" s="488"/>
      <c r="CI156" s="489"/>
      <c r="CJ156" s="487">
        <f>SUM(CJ145:CQ147)</f>
        <v>4935970</v>
      </c>
      <c r="CK156" s="488"/>
      <c r="CL156" s="488"/>
      <c r="CM156" s="488"/>
      <c r="CN156" s="488"/>
      <c r="CO156" s="488"/>
      <c r="CP156" s="488"/>
      <c r="CQ156" s="489"/>
      <c r="CR156" s="487">
        <f>SUM(CR145:CY147)</f>
        <v>496020</v>
      </c>
      <c r="CS156" s="488"/>
      <c r="CT156" s="488"/>
      <c r="CU156" s="488"/>
      <c r="CV156" s="488"/>
      <c r="CW156" s="488"/>
      <c r="CX156" s="488"/>
      <c r="CY156" s="577"/>
      <c r="DA156" s="16"/>
      <c r="DF156" s="16"/>
      <c r="DG156" s="143"/>
      <c r="DH156" s="143"/>
      <c r="DI156" s="143"/>
      <c r="DJ156" s="143"/>
      <c r="DK156" s="143"/>
      <c r="DL156" s="143"/>
      <c r="DM156" s="143"/>
    </row>
    <row r="157" spans="1:117" ht="15" customHeight="1">
      <c r="A157" s="550"/>
      <c r="B157" s="549"/>
      <c r="C157" s="549"/>
      <c r="D157" s="549"/>
      <c r="E157" s="549"/>
      <c r="F157" s="558"/>
      <c r="G157" s="246" t="s">
        <v>12</v>
      </c>
      <c r="H157" s="246"/>
      <c r="I157" s="246"/>
      <c r="J157" s="246"/>
      <c r="K157" s="246"/>
      <c r="L157" s="246"/>
      <c r="M157" s="246"/>
      <c r="N157" s="246"/>
      <c r="O157" s="246"/>
      <c r="P157" s="246"/>
      <c r="Q157" s="246"/>
      <c r="R157" s="246"/>
      <c r="S157" s="246"/>
      <c r="T157" s="246"/>
      <c r="U157" s="246"/>
      <c r="V157" s="246"/>
      <c r="W157" s="246"/>
      <c r="X157" s="246"/>
      <c r="Y157" s="246"/>
      <c r="Z157" s="246"/>
      <c r="AA157" s="246"/>
      <c r="AB157" s="1017">
        <v>1</v>
      </c>
      <c r="AC157" s="1018"/>
      <c r="AD157" s="1019"/>
      <c r="AE157" s="1029">
        <v>2</v>
      </c>
      <c r="AF157" s="1018"/>
      <c r="AG157" s="1019"/>
      <c r="AH157" s="1029">
        <v>4</v>
      </c>
      <c r="AI157" s="1018"/>
      <c r="AJ157" s="1030"/>
      <c r="AK157" s="481">
        <f>SUM(AK148:AQ151)</f>
        <v>54080</v>
      </c>
      <c r="AL157" s="482"/>
      <c r="AM157" s="482"/>
      <c r="AN157" s="482"/>
      <c r="AO157" s="482"/>
      <c r="AP157" s="482"/>
      <c r="AQ157" s="483"/>
      <c r="AR157" s="481">
        <f>SUM(AR148:AX151)</f>
        <v>32400</v>
      </c>
      <c r="AS157" s="482"/>
      <c r="AT157" s="482"/>
      <c r="AU157" s="482"/>
      <c r="AV157" s="482"/>
      <c r="AW157" s="482"/>
      <c r="AX157" s="483"/>
      <c r="AY157" s="481">
        <f>SUM(AY148:BE151)</f>
        <v>86480</v>
      </c>
      <c r="AZ157" s="482"/>
      <c r="BA157" s="482"/>
      <c r="BB157" s="482"/>
      <c r="BC157" s="482"/>
      <c r="BD157" s="482"/>
      <c r="BE157" s="483"/>
      <c r="BF157" s="481">
        <f>SUM(BF148:BL151)</f>
        <v>13520</v>
      </c>
      <c r="BG157" s="482"/>
      <c r="BH157" s="482"/>
      <c r="BI157" s="482"/>
      <c r="BJ157" s="482"/>
      <c r="BK157" s="482"/>
      <c r="BL157" s="482"/>
      <c r="BM157" s="856"/>
      <c r="BN157" s="857"/>
      <c r="BO157" s="857"/>
      <c r="BP157" s="857"/>
      <c r="BQ157" s="857"/>
      <c r="BR157" s="857"/>
      <c r="BS157" s="878"/>
      <c r="BT157" s="481">
        <f>SUM(BT148:CA151)</f>
        <v>2710620</v>
      </c>
      <c r="BU157" s="482"/>
      <c r="BV157" s="482"/>
      <c r="BW157" s="482"/>
      <c r="BX157" s="482"/>
      <c r="BY157" s="482"/>
      <c r="BZ157" s="482"/>
      <c r="CA157" s="483"/>
      <c r="CB157" s="481">
        <f>SUM(CB148:CI151)</f>
        <v>82840</v>
      </c>
      <c r="CC157" s="482"/>
      <c r="CD157" s="482"/>
      <c r="CE157" s="482"/>
      <c r="CF157" s="482"/>
      <c r="CG157" s="482"/>
      <c r="CH157" s="482"/>
      <c r="CI157" s="483"/>
      <c r="CJ157" s="481">
        <f>SUM(CJ148:CQ151)</f>
        <v>2793460</v>
      </c>
      <c r="CK157" s="482"/>
      <c r="CL157" s="482"/>
      <c r="CM157" s="482"/>
      <c r="CN157" s="482"/>
      <c r="CO157" s="482"/>
      <c r="CP157" s="482"/>
      <c r="CQ157" s="483"/>
      <c r="CR157" s="481">
        <f>SUM(CR148:CY151)</f>
        <v>268420</v>
      </c>
      <c r="CS157" s="482"/>
      <c r="CT157" s="482"/>
      <c r="CU157" s="482"/>
      <c r="CV157" s="482"/>
      <c r="CW157" s="482"/>
      <c r="CX157" s="482"/>
      <c r="CY157" s="545"/>
      <c r="DA157" s="16"/>
      <c r="DF157" s="16"/>
      <c r="DG157" s="143"/>
      <c r="DH157" s="143"/>
      <c r="DI157" s="143"/>
      <c r="DJ157" s="143"/>
      <c r="DK157" s="143"/>
      <c r="DL157" s="143"/>
      <c r="DM157" s="143"/>
    </row>
    <row r="158" spans="1:117" ht="15" customHeight="1">
      <c r="A158" s="550"/>
      <c r="B158" s="549"/>
      <c r="C158" s="549"/>
      <c r="D158" s="549"/>
      <c r="E158" s="549"/>
      <c r="F158" s="558"/>
      <c r="G158" s="245" t="s">
        <v>9</v>
      </c>
      <c r="H158" s="246"/>
      <c r="I158" s="246"/>
      <c r="J158" s="246"/>
      <c r="K158" s="246"/>
      <c r="L158" s="246"/>
      <c r="M158" s="246"/>
      <c r="N158" s="246"/>
      <c r="O158" s="246"/>
      <c r="P158" s="246"/>
      <c r="Q158" s="246"/>
      <c r="R158" s="246"/>
      <c r="S158" s="246"/>
      <c r="T158" s="246"/>
      <c r="U158" s="246"/>
      <c r="V158" s="246"/>
      <c r="W158" s="246"/>
      <c r="X158" s="246"/>
      <c r="Y158" s="246"/>
      <c r="Z158" s="246"/>
      <c r="AA158" s="513"/>
      <c r="AB158" s="1017">
        <v>1</v>
      </c>
      <c r="AC158" s="1018"/>
      <c r="AD158" s="1019"/>
      <c r="AE158" s="1029">
        <v>3</v>
      </c>
      <c r="AF158" s="1018"/>
      <c r="AG158" s="1019"/>
      <c r="AH158" s="1029">
        <v>4</v>
      </c>
      <c r="AI158" s="1018"/>
      <c r="AJ158" s="1030"/>
      <c r="AK158" s="481">
        <f>SUM(AK152)</f>
        <v>1040</v>
      </c>
      <c r="AL158" s="482"/>
      <c r="AM158" s="482"/>
      <c r="AN158" s="482"/>
      <c r="AO158" s="482"/>
      <c r="AP158" s="482"/>
      <c r="AQ158" s="483"/>
      <c r="AR158" s="856"/>
      <c r="AS158" s="857"/>
      <c r="AT158" s="857"/>
      <c r="AU158" s="857"/>
      <c r="AV158" s="857"/>
      <c r="AW158" s="857"/>
      <c r="AX158" s="878"/>
      <c r="AY158" s="481">
        <f>SUM(AY152)</f>
        <v>1040</v>
      </c>
      <c r="AZ158" s="482"/>
      <c r="BA158" s="482"/>
      <c r="BB158" s="482"/>
      <c r="BC158" s="482"/>
      <c r="BD158" s="482"/>
      <c r="BE158" s="483"/>
      <c r="BF158" s="856"/>
      <c r="BG158" s="857"/>
      <c r="BH158" s="857"/>
      <c r="BI158" s="857"/>
      <c r="BJ158" s="857"/>
      <c r="BK158" s="857"/>
      <c r="BL158" s="857"/>
      <c r="BM158" s="856"/>
      <c r="BN158" s="857"/>
      <c r="BO158" s="857"/>
      <c r="BP158" s="857"/>
      <c r="BQ158" s="857"/>
      <c r="BR158" s="857"/>
      <c r="BS158" s="878"/>
      <c r="BT158" s="481">
        <f>SUM(BT152)</f>
        <v>70620</v>
      </c>
      <c r="BU158" s="482"/>
      <c r="BV158" s="482"/>
      <c r="BW158" s="482"/>
      <c r="BX158" s="482"/>
      <c r="BY158" s="482"/>
      <c r="BZ158" s="482"/>
      <c r="CA158" s="483"/>
      <c r="CB158" s="481">
        <f>SUM(CB152)</f>
        <v>5700</v>
      </c>
      <c r="CC158" s="482"/>
      <c r="CD158" s="482"/>
      <c r="CE158" s="482"/>
      <c r="CF158" s="482"/>
      <c r="CG158" s="482"/>
      <c r="CH158" s="482"/>
      <c r="CI158" s="483"/>
      <c r="CJ158" s="481">
        <f>SUM(CJ152)</f>
        <v>76320</v>
      </c>
      <c r="CK158" s="482"/>
      <c r="CL158" s="482"/>
      <c r="CM158" s="482"/>
      <c r="CN158" s="482"/>
      <c r="CO158" s="482"/>
      <c r="CP158" s="482"/>
      <c r="CQ158" s="483"/>
      <c r="CR158" s="481">
        <f>SUM(CR152)</f>
        <v>3260</v>
      </c>
      <c r="CS158" s="482"/>
      <c r="CT158" s="482"/>
      <c r="CU158" s="482"/>
      <c r="CV158" s="482"/>
      <c r="CW158" s="482"/>
      <c r="CX158" s="482"/>
      <c r="CY158" s="545"/>
      <c r="DA158" s="16"/>
      <c r="DF158" s="16"/>
      <c r="DG158" s="143"/>
      <c r="DH158" s="143"/>
      <c r="DI158" s="143"/>
      <c r="DJ158" s="143"/>
      <c r="DK158" s="143"/>
      <c r="DL158" s="143"/>
      <c r="DM158" s="143"/>
    </row>
    <row r="159" spans="1:117" ht="15" customHeight="1" thickBot="1">
      <c r="A159" s="559"/>
      <c r="B159" s="553"/>
      <c r="C159" s="553"/>
      <c r="D159" s="553"/>
      <c r="E159" s="553"/>
      <c r="F159" s="560"/>
      <c r="G159" s="245" t="s">
        <v>10</v>
      </c>
      <c r="H159" s="246"/>
      <c r="I159" s="246"/>
      <c r="J159" s="246"/>
      <c r="K159" s="246"/>
      <c r="L159" s="246"/>
      <c r="M159" s="246"/>
      <c r="N159" s="246"/>
      <c r="O159" s="246"/>
      <c r="P159" s="246"/>
      <c r="Q159" s="246"/>
      <c r="R159" s="246"/>
      <c r="S159" s="246"/>
      <c r="T159" s="246"/>
      <c r="U159" s="246"/>
      <c r="V159" s="246"/>
      <c r="W159" s="246"/>
      <c r="X159" s="246"/>
      <c r="Y159" s="246"/>
      <c r="Z159" s="246"/>
      <c r="AA159" s="513"/>
      <c r="AB159" s="1027">
        <v>1</v>
      </c>
      <c r="AC159" s="1021"/>
      <c r="AD159" s="1028"/>
      <c r="AE159" s="1020">
        <v>4</v>
      </c>
      <c r="AF159" s="1021"/>
      <c r="AG159" s="1028"/>
      <c r="AH159" s="1020">
        <v>4</v>
      </c>
      <c r="AI159" s="1021"/>
      <c r="AJ159" s="1022"/>
      <c r="AK159" s="484">
        <f>SUM(AK153)</f>
        <v>2340</v>
      </c>
      <c r="AL159" s="485"/>
      <c r="AM159" s="485"/>
      <c r="AN159" s="485"/>
      <c r="AO159" s="485"/>
      <c r="AP159" s="485"/>
      <c r="AQ159" s="486"/>
      <c r="AR159" s="684"/>
      <c r="AS159" s="863"/>
      <c r="AT159" s="863"/>
      <c r="AU159" s="863"/>
      <c r="AV159" s="863"/>
      <c r="AW159" s="863"/>
      <c r="AX159" s="879"/>
      <c r="AY159" s="484">
        <f>SUM(AY153)</f>
        <v>2340</v>
      </c>
      <c r="AZ159" s="485"/>
      <c r="BA159" s="485"/>
      <c r="BB159" s="485"/>
      <c r="BC159" s="485"/>
      <c r="BD159" s="485"/>
      <c r="BE159" s="486"/>
      <c r="BF159" s="684"/>
      <c r="BG159" s="863"/>
      <c r="BH159" s="863"/>
      <c r="BI159" s="863"/>
      <c r="BJ159" s="863"/>
      <c r="BK159" s="863"/>
      <c r="BL159" s="863"/>
      <c r="BM159" s="684"/>
      <c r="BN159" s="863"/>
      <c r="BO159" s="863"/>
      <c r="BP159" s="863"/>
      <c r="BQ159" s="863"/>
      <c r="BR159" s="863"/>
      <c r="BS159" s="879"/>
      <c r="BT159" s="484">
        <f>SUM(BT153)</f>
        <v>110220</v>
      </c>
      <c r="BU159" s="485"/>
      <c r="BV159" s="485"/>
      <c r="BW159" s="485"/>
      <c r="BX159" s="485"/>
      <c r="BY159" s="485"/>
      <c r="BZ159" s="485"/>
      <c r="CA159" s="486"/>
      <c r="CB159" s="484">
        <f>SUM(CB153)</f>
        <v>8360</v>
      </c>
      <c r="CC159" s="485"/>
      <c r="CD159" s="485"/>
      <c r="CE159" s="485"/>
      <c r="CF159" s="485"/>
      <c r="CG159" s="485"/>
      <c r="CH159" s="485"/>
      <c r="CI159" s="486"/>
      <c r="CJ159" s="484">
        <f>SUM(CJ153)</f>
        <v>118580</v>
      </c>
      <c r="CK159" s="571"/>
      <c r="CL159" s="571"/>
      <c r="CM159" s="571"/>
      <c r="CN159" s="571"/>
      <c r="CO159" s="571"/>
      <c r="CP159" s="571"/>
      <c r="CQ159" s="572"/>
      <c r="CR159" s="684"/>
      <c r="CS159" s="863"/>
      <c r="CT159" s="863"/>
      <c r="CU159" s="863"/>
      <c r="CV159" s="863"/>
      <c r="CW159" s="863"/>
      <c r="CX159" s="863"/>
      <c r="CY159" s="864"/>
      <c r="DA159" s="16"/>
      <c r="DF159" s="16"/>
      <c r="DG159" s="143"/>
      <c r="DH159" s="143"/>
      <c r="DI159" s="143"/>
      <c r="DJ159" s="143"/>
      <c r="DK159" s="143"/>
      <c r="DL159" s="143"/>
      <c r="DM159" s="143"/>
    </row>
    <row r="160" spans="1:117" ht="15" customHeight="1" thickBot="1">
      <c r="A160" s="1645"/>
      <c r="B160" s="139"/>
      <c r="C160" s="139"/>
      <c r="D160" s="139"/>
      <c r="E160" s="139"/>
      <c r="F160" s="139"/>
      <c r="M160" s="16"/>
      <c r="R160" s="16"/>
      <c r="U160" s="17"/>
      <c r="V160" s="17"/>
      <c r="W160" s="17"/>
      <c r="AB160" s="66"/>
      <c r="AC160" s="66"/>
      <c r="AD160" s="66"/>
      <c r="AE160" s="66"/>
      <c r="AF160" s="66"/>
      <c r="AG160" s="66"/>
      <c r="AH160" s="66"/>
      <c r="AI160" s="66"/>
      <c r="AJ160" s="66"/>
      <c r="CK160" s="17"/>
      <c r="CP160" s="17"/>
      <c r="CY160" s="110"/>
      <c r="DA160" s="16"/>
      <c r="DF160" s="16"/>
      <c r="DG160" s="17"/>
      <c r="DH160" s="17"/>
      <c r="DI160" s="17"/>
      <c r="DJ160" s="17"/>
      <c r="DK160" s="17"/>
      <c r="DL160" s="17"/>
      <c r="DM160" s="17"/>
    </row>
    <row r="161" spans="1:135" ht="12.75" customHeight="1">
      <c r="A161" s="433" t="s">
        <v>14</v>
      </c>
      <c r="B161" s="1535"/>
      <c r="C161" s="1535"/>
      <c r="D161" s="434" t="s">
        <v>15</v>
      </c>
      <c r="E161" s="434"/>
      <c r="F161" s="435"/>
      <c r="G161" s="245" t="s">
        <v>858</v>
      </c>
      <c r="H161" s="246"/>
      <c r="I161" s="246"/>
      <c r="J161" s="246"/>
      <c r="K161" s="246"/>
      <c r="L161" s="246"/>
      <c r="M161" s="246"/>
      <c r="N161" s="246"/>
      <c r="O161" s="246"/>
      <c r="P161" s="246"/>
      <c r="Q161" s="246"/>
      <c r="R161" s="246"/>
      <c r="S161" s="246"/>
      <c r="T161" s="246"/>
      <c r="U161" s="246"/>
      <c r="V161" s="246"/>
      <c r="W161" s="246"/>
      <c r="X161" s="246"/>
      <c r="Y161" s="246"/>
      <c r="Z161" s="246"/>
      <c r="AA161" s="513"/>
      <c r="AB161" s="1031">
        <v>1</v>
      </c>
      <c r="AC161" s="1024"/>
      <c r="AD161" s="1025"/>
      <c r="AE161" s="1023">
        <v>5</v>
      </c>
      <c r="AF161" s="1024"/>
      <c r="AG161" s="1025"/>
      <c r="AH161" s="1023">
        <v>4</v>
      </c>
      <c r="AI161" s="1024"/>
      <c r="AJ161" s="1026"/>
      <c r="AK161" s="487">
        <f>SUM(表51!AK95,表52!AK95,表53!AK95,表55!AK95,表56!AK166)</f>
        <v>275600</v>
      </c>
      <c r="AL161" s="488"/>
      <c r="AM161" s="488"/>
      <c r="AN161" s="488"/>
      <c r="AO161" s="488"/>
      <c r="AP161" s="488"/>
      <c r="AQ161" s="489"/>
      <c r="AR161" s="487">
        <f>SUM(表51!AS95,表52!AS95,表53!AS95,表55!AS95,表56!AR166)</f>
        <v>413700</v>
      </c>
      <c r="AS161" s="488"/>
      <c r="AT161" s="488"/>
      <c r="AU161" s="488"/>
      <c r="AV161" s="488"/>
      <c r="AW161" s="488"/>
      <c r="AX161" s="489"/>
      <c r="AY161" s="487">
        <f>SUM(AK161:AX161)</f>
        <v>689300</v>
      </c>
      <c r="AZ161" s="488"/>
      <c r="BA161" s="488"/>
      <c r="BB161" s="488"/>
      <c r="BC161" s="488"/>
      <c r="BD161" s="488"/>
      <c r="BE161" s="489"/>
      <c r="BF161" s="487">
        <f>SUM(表51!BI95,表52!BI95,表53!BI95,表55!BI95,表56!BF166)</f>
        <v>74620</v>
      </c>
      <c r="BG161" s="488"/>
      <c r="BH161" s="488"/>
      <c r="BI161" s="488"/>
      <c r="BJ161" s="488"/>
      <c r="BK161" s="488"/>
      <c r="BL161" s="488"/>
      <c r="BM161" s="487">
        <f>SUM(表51!BQ95,表52!BQ95,表53!BQ95,表55!BQ95,表56!BM166)</f>
        <v>780</v>
      </c>
      <c r="BN161" s="488"/>
      <c r="BO161" s="488"/>
      <c r="BP161" s="488"/>
      <c r="BQ161" s="488"/>
      <c r="BR161" s="488"/>
      <c r="BS161" s="489"/>
      <c r="BT161" s="487">
        <f>SUM(表51!BX95,表52!BX95,表53!BX95,表55!BX95,表56!BT166)</f>
        <v>6120180</v>
      </c>
      <c r="BU161" s="488"/>
      <c r="BV161" s="488"/>
      <c r="BW161" s="488"/>
      <c r="BX161" s="488"/>
      <c r="BY161" s="488"/>
      <c r="BZ161" s="488"/>
      <c r="CA161" s="489"/>
      <c r="CB161" s="487">
        <f>SUM(表51!CE95,表52!CE95,表53!CE95,表55!CE95,表56!CB166)</f>
        <v>1608540</v>
      </c>
      <c r="CC161" s="488"/>
      <c r="CD161" s="488"/>
      <c r="CE161" s="488"/>
      <c r="CF161" s="488"/>
      <c r="CG161" s="488"/>
      <c r="CH161" s="488"/>
      <c r="CI161" s="489"/>
      <c r="CJ161" s="487">
        <f>SUM(BT161:CI161)</f>
        <v>7728720</v>
      </c>
      <c r="CK161" s="801"/>
      <c r="CL161" s="801"/>
      <c r="CM161" s="801"/>
      <c r="CN161" s="801"/>
      <c r="CO161" s="801"/>
      <c r="CP161" s="801"/>
      <c r="CQ161" s="875"/>
      <c r="CR161" s="487">
        <f>SUM(表51!CS95,表52!CS95,表53!CS95,表55!CS95,表56!CR166)</f>
        <v>764110</v>
      </c>
      <c r="CS161" s="488"/>
      <c r="CT161" s="488"/>
      <c r="CU161" s="488"/>
      <c r="CV161" s="488"/>
      <c r="CW161" s="488"/>
      <c r="CX161" s="488"/>
      <c r="CY161" s="577"/>
      <c r="DA161" s="16"/>
      <c r="DF161" s="16"/>
      <c r="DG161" s="143"/>
      <c r="DH161" s="143"/>
      <c r="DI161" s="143"/>
      <c r="DJ161" s="143"/>
      <c r="DK161" s="143"/>
      <c r="DL161" s="143"/>
      <c r="DM161" s="143"/>
    </row>
    <row r="162" spans="1:135" ht="12.75" customHeight="1">
      <c r="A162" s="548"/>
      <c r="B162" s="1549"/>
      <c r="C162" s="1549"/>
      <c r="D162" s="551"/>
      <c r="E162" s="551"/>
      <c r="F162" s="552"/>
      <c r="G162" s="505" t="s">
        <v>317</v>
      </c>
      <c r="H162" s="506"/>
      <c r="I162" s="506"/>
      <c r="J162" s="506"/>
      <c r="K162" s="506"/>
      <c r="L162" s="506"/>
      <c r="M162" s="506"/>
      <c r="N162" s="506"/>
      <c r="O162" s="506"/>
      <c r="P162" s="506"/>
      <c r="Q162" s="506"/>
      <c r="R162" s="506"/>
      <c r="S162" s="506"/>
      <c r="T162" s="506"/>
      <c r="U162" s="506"/>
      <c r="V162" s="506"/>
      <c r="W162" s="506"/>
      <c r="X162" s="506"/>
      <c r="Y162" s="506"/>
      <c r="Z162" s="506"/>
      <c r="AA162" s="507"/>
      <c r="AB162" s="1017">
        <v>1</v>
      </c>
      <c r="AC162" s="1018"/>
      <c r="AD162" s="1019"/>
      <c r="AE162" s="1029">
        <v>6</v>
      </c>
      <c r="AF162" s="1018"/>
      <c r="AG162" s="1019"/>
      <c r="AH162" s="1029">
        <v>4</v>
      </c>
      <c r="AI162" s="1018"/>
      <c r="AJ162" s="1030"/>
      <c r="AK162" s="481">
        <f>SUM(表51!AK96,表52!AK96,表53!AK96,表55!AK96,表56!AK167)</f>
        <v>1040</v>
      </c>
      <c r="AL162" s="482"/>
      <c r="AM162" s="482"/>
      <c r="AN162" s="482"/>
      <c r="AO162" s="482"/>
      <c r="AP162" s="482"/>
      <c r="AQ162" s="483"/>
      <c r="AR162" s="856"/>
      <c r="AS162" s="857"/>
      <c r="AT162" s="857"/>
      <c r="AU162" s="857"/>
      <c r="AV162" s="857"/>
      <c r="AW162" s="857"/>
      <c r="AX162" s="878"/>
      <c r="AY162" s="481">
        <f>SUM(AK162:AX162)</f>
        <v>1040</v>
      </c>
      <c r="AZ162" s="482"/>
      <c r="BA162" s="482"/>
      <c r="BB162" s="482"/>
      <c r="BC162" s="482"/>
      <c r="BD162" s="482"/>
      <c r="BE162" s="483"/>
      <c r="BF162" s="856"/>
      <c r="BG162" s="857"/>
      <c r="BH162" s="857"/>
      <c r="BI162" s="857"/>
      <c r="BJ162" s="857"/>
      <c r="BK162" s="857"/>
      <c r="BL162" s="857"/>
      <c r="BM162" s="856"/>
      <c r="BN162" s="857"/>
      <c r="BO162" s="857"/>
      <c r="BP162" s="857"/>
      <c r="BQ162" s="857"/>
      <c r="BR162" s="857"/>
      <c r="BS162" s="878"/>
      <c r="BT162" s="481">
        <f>SUM(表51!BX96,表52!BX96,表53!BX96,表55!BX96,表56!BT167)</f>
        <v>70620</v>
      </c>
      <c r="BU162" s="482"/>
      <c r="BV162" s="482"/>
      <c r="BW162" s="482"/>
      <c r="BX162" s="482"/>
      <c r="BY162" s="482"/>
      <c r="BZ162" s="482"/>
      <c r="CA162" s="483"/>
      <c r="CB162" s="481">
        <f>SUM(表51!CE96,表52!CE96,表53!CE96,表55!CE96,表56!CB167)</f>
        <v>5700</v>
      </c>
      <c r="CC162" s="482"/>
      <c r="CD162" s="482"/>
      <c r="CE162" s="482"/>
      <c r="CF162" s="482"/>
      <c r="CG162" s="482"/>
      <c r="CH162" s="482"/>
      <c r="CI162" s="483"/>
      <c r="CJ162" s="481">
        <f>SUM(BT162:CI162)</f>
        <v>76320</v>
      </c>
      <c r="CK162" s="543"/>
      <c r="CL162" s="543"/>
      <c r="CM162" s="543"/>
      <c r="CN162" s="543"/>
      <c r="CO162" s="543"/>
      <c r="CP162" s="543"/>
      <c r="CQ162" s="544"/>
      <c r="CR162" s="481">
        <f>SUM(表51!CS96,表52!CS96,表53!CS96,表55!CS96,表56!CR167)</f>
        <v>3260</v>
      </c>
      <c r="CS162" s="482"/>
      <c r="CT162" s="482"/>
      <c r="CU162" s="482"/>
      <c r="CV162" s="482"/>
      <c r="CW162" s="482"/>
      <c r="CX162" s="482"/>
      <c r="CY162" s="545"/>
      <c r="DA162" s="16"/>
      <c r="DF162" s="16"/>
      <c r="DG162" s="143"/>
      <c r="DH162" s="143"/>
      <c r="DI162" s="143"/>
      <c r="DJ162" s="143"/>
      <c r="DK162" s="143"/>
      <c r="DL162" s="143"/>
      <c r="DM162" s="143"/>
    </row>
    <row r="163" spans="1:135" ht="15" customHeight="1">
      <c r="A163" s="1537"/>
      <c r="B163" s="1549"/>
      <c r="C163" s="1549"/>
      <c r="D163" s="551"/>
      <c r="E163" s="551"/>
      <c r="F163" s="552"/>
      <c r="G163" s="731" t="s">
        <v>333</v>
      </c>
      <c r="H163" s="732"/>
      <c r="I163" s="732"/>
      <c r="J163" s="732"/>
      <c r="K163" s="732"/>
      <c r="L163" s="732"/>
      <c r="M163" s="732"/>
      <c r="N163" s="732"/>
      <c r="O163" s="732"/>
      <c r="P163" s="732"/>
      <c r="Q163" s="732"/>
      <c r="R163" s="732"/>
      <c r="S163" s="732"/>
      <c r="T163" s="732"/>
      <c r="U163" s="732"/>
      <c r="V163" s="732"/>
      <c r="W163" s="732"/>
      <c r="X163" s="732"/>
      <c r="Y163" s="732"/>
      <c r="Z163" s="732"/>
      <c r="AA163" s="732"/>
      <c r="AB163" s="1017">
        <v>1</v>
      </c>
      <c r="AC163" s="1018"/>
      <c r="AD163" s="1019"/>
      <c r="AE163" s="1029">
        <v>7</v>
      </c>
      <c r="AF163" s="1018"/>
      <c r="AG163" s="1019"/>
      <c r="AH163" s="1029">
        <v>4</v>
      </c>
      <c r="AI163" s="1018"/>
      <c r="AJ163" s="1030"/>
      <c r="AK163" s="481">
        <f>SUM(表51!AK97,表52!AK97,表53!AK97,表55!AK97,表56!AK168)</f>
        <v>2340</v>
      </c>
      <c r="AL163" s="482"/>
      <c r="AM163" s="482"/>
      <c r="AN163" s="482"/>
      <c r="AO163" s="482"/>
      <c r="AP163" s="482"/>
      <c r="AQ163" s="483"/>
      <c r="AR163" s="856"/>
      <c r="AS163" s="857"/>
      <c r="AT163" s="857"/>
      <c r="AU163" s="857"/>
      <c r="AV163" s="857"/>
      <c r="AW163" s="857"/>
      <c r="AX163" s="878"/>
      <c r="AY163" s="481">
        <f>SUM(AK163:AX163)</f>
        <v>2340</v>
      </c>
      <c r="AZ163" s="482"/>
      <c r="BA163" s="482"/>
      <c r="BB163" s="482"/>
      <c r="BC163" s="482"/>
      <c r="BD163" s="482"/>
      <c r="BE163" s="483"/>
      <c r="BF163" s="856"/>
      <c r="BG163" s="857"/>
      <c r="BH163" s="857"/>
      <c r="BI163" s="857"/>
      <c r="BJ163" s="857"/>
      <c r="BK163" s="857"/>
      <c r="BL163" s="857"/>
      <c r="BM163" s="856"/>
      <c r="BN163" s="857"/>
      <c r="BO163" s="857"/>
      <c r="BP163" s="857"/>
      <c r="BQ163" s="857"/>
      <c r="BR163" s="857"/>
      <c r="BS163" s="878"/>
      <c r="BT163" s="481">
        <f>SUM(表51!BX97,表52!BX97,表53!BX97,表55!BX97,表56!BT168)</f>
        <v>110220</v>
      </c>
      <c r="BU163" s="482"/>
      <c r="BV163" s="482"/>
      <c r="BW163" s="482"/>
      <c r="BX163" s="482"/>
      <c r="BY163" s="482"/>
      <c r="BZ163" s="482"/>
      <c r="CA163" s="483"/>
      <c r="CB163" s="481">
        <f>SUM(表51!CE97,表52!CE97,表53!CE97,表55!CE97,表56!CB168)</f>
        <v>8360</v>
      </c>
      <c r="CC163" s="482"/>
      <c r="CD163" s="482"/>
      <c r="CE163" s="482"/>
      <c r="CF163" s="482"/>
      <c r="CG163" s="482"/>
      <c r="CH163" s="482"/>
      <c r="CI163" s="483"/>
      <c r="CJ163" s="481">
        <f>SUM(BT163:CI163)</f>
        <v>118580</v>
      </c>
      <c r="CK163" s="543"/>
      <c r="CL163" s="543"/>
      <c r="CM163" s="543"/>
      <c r="CN163" s="543"/>
      <c r="CO163" s="543"/>
      <c r="CP163" s="543"/>
      <c r="CQ163" s="544"/>
      <c r="CR163" s="481">
        <f>SUM(表51!CS97,表52!CS97,表53!CS97,表55!CS97,表56!CR168)</f>
        <v>0</v>
      </c>
      <c r="CS163" s="482"/>
      <c r="CT163" s="482"/>
      <c r="CU163" s="482"/>
      <c r="CV163" s="482"/>
      <c r="CW163" s="482"/>
      <c r="CX163" s="482"/>
      <c r="CY163" s="545"/>
      <c r="DA163" s="16"/>
      <c r="DF163" s="16"/>
      <c r="DG163" s="143"/>
      <c r="DH163" s="143"/>
      <c r="DI163" s="143"/>
      <c r="DJ163" s="143"/>
      <c r="DK163" s="143"/>
      <c r="DL163" s="143"/>
      <c r="DM163" s="143"/>
    </row>
    <row r="164" spans="1:135" ht="15" customHeight="1" thickBot="1">
      <c r="A164" s="436"/>
      <c r="B164" s="1541"/>
      <c r="C164" s="1541"/>
      <c r="D164" s="437"/>
      <c r="E164" s="437"/>
      <c r="F164" s="438"/>
      <c r="G164" s="245" t="s">
        <v>378</v>
      </c>
      <c r="H164" s="1477"/>
      <c r="I164" s="1477"/>
      <c r="J164" s="1477"/>
      <c r="K164" s="1477"/>
      <c r="L164" s="1477"/>
      <c r="M164" s="1477"/>
      <c r="N164" s="1477"/>
      <c r="O164" s="1477"/>
      <c r="P164" s="1477"/>
      <c r="Q164" s="1477"/>
      <c r="R164" s="1477"/>
      <c r="S164" s="1477"/>
      <c r="T164" s="1477"/>
      <c r="U164" s="1477"/>
      <c r="V164" s="1477"/>
      <c r="W164" s="1477"/>
      <c r="X164" s="1477"/>
      <c r="Y164" s="1477"/>
      <c r="Z164" s="1477"/>
      <c r="AA164" s="1543"/>
      <c r="AB164" s="1027">
        <v>1</v>
      </c>
      <c r="AC164" s="1021"/>
      <c r="AD164" s="1028"/>
      <c r="AE164" s="1020">
        <v>8</v>
      </c>
      <c r="AF164" s="1021"/>
      <c r="AG164" s="1028"/>
      <c r="AH164" s="1020">
        <v>4</v>
      </c>
      <c r="AI164" s="1021"/>
      <c r="AJ164" s="1022"/>
      <c r="AK164" s="321">
        <f>SUM(AK161:AQ163)</f>
        <v>278980</v>
      </c>
      <c r="AL164" s="321"/>
      <c r="AM164" s="321"/>
      <c r="AN164" s="321"/>
      <c r="AO164" s="321"/>
      <c r="AP164" s="321"/>
      <c r="AQ164" s="321"/>
      <c r="AR164" s="321">
        <f>SUM(AR161:AX163)</f>
        <v>413700</v>
      </c>
      <c r="AS164" s="321"/>
      <c r="AT164" s="321"/>
      <c r="AU164" s="321"/>
      <c r="AV164" s="321"/>
      <c r="AW164" s="321"/>
      <c r="AX164" s="321"/>
      <c r="AY164" s="484">
        <f>SUM(AY161:BE163)</f>
        <v>692680</v>
      </c>
      <c r="AZ164" s="485"/>
      <c r="BA164" s="485"/>
      <c r="BB164" s="485"/>
      <c r="BC164" s="485"/>
      <c r="BD164" s="485"/>
      <c r="BE164" s="486"/>
      <c r="BF164" s="321">
        <f>SUM(BF161:BL163)</f>
        <v>74620</v>
      </c>
      <c r="BG164" s="321"/>
      <c r="BH164" s="321"/>
      <c r="BI164" s="321"/>
      <c r="BJ164" s="321"/>
      <c r="BK164" s="321"/>
      <c r="BL164" s="484"/>
      <c r="BM164" s="484">
        <f>SUM(BM161:BS163)</f>
        <v>780</v>
      </c>
      <c r="BN164" s="485"/>
      <c r="BO164" s="485"/>
      <c r="BP164" s="485"/>
      <c r="BQ164" s="485"/>
      <c r="BR164" s="485"/>
      <c r="BS164" s="486"/>
      <c r="BT164" s="484">
        <f>SUM(BT161:CA163)</f>
        <v>6301020</v>
      </c>
      <c r="BU164" s="485"/>
      <c r="BV164" s="485"/>
      <c r="BW164" s="485"/>
      <c r="BX164" s="485"/>
      <c r="BY164" s="485"/>
      <c r="BZ164" s="485"/>
      <c r="CA164" s="486"/>
      <c r="CB164" s="484">
        <f>SUM(CB161:CI163)</f>
        <v>1622600</v>
      </c>
      <c r="CC164" s="485"/>
      <c r="CD164" s="485"/>
      <c r="CE164" s="485"/>
      <c r="CF164" s="485"/>
      <c r="CG164" s="485"/>
      <c r="CH164" s="485"/>
      <c r="CI164" s="486"/>
      <c r="CJ164" s="484">
        <f>SUM(CJ161:CQ163)</f>
        <v>7923620</v>
      </c>
      <c r="CK164" s="571"/>
      <c r="CL164" s="571"/>
      <c r="CM164" s="571"/>
      <c r="CN164" s="571"/>
      <c r="CO164" s="571"/>
      <c r="CP164" s="571"/>
      <c r="CQ164" s="572"/>
      <c r="CR164" s="484">
        <f>SUM(CR161:CY163)</f>
        <v>767370</v>
      </c>
      <c r="CS164" s="485"/>
      <c r="CT164" s="485"/>
      <c r="CU164" s="485"/>
      <c r="CV164" s="485"/>
      <c r="CW164" s="485"/>
      <c r="CX164" s="485"/>
      <c r="CY164" s="574"/>
      <c r="DA164" s="16"/>
      <c r="DF164" s="16"/>
      <c r="DG164" s="143"/>
      <c r="DH164" s="143"/>
      <c r="DI164" s="143"/>
      <c r="DJ164" s="143"/>
      <c r="DK164" s="143"/>
      <c r="DL164" s="143"/>
      <c r="DM164" s="143"/>
    </row>
    <row r="165" spans="1:135" s="17" customFormat="1" ht="15" customHeight="1">
      <c r="A165" s="36"/>
      <c r="B165" s="1544"/>
      <c r="C165" s="1544"/>
      <c r="D165" s="36"/>
      <c r="E165" s="36"/>
      <c r="F165" s="36"/>
      <c r="G165" s="137"/>
      <c r="H165" s="1545"/>
      <c r="I165" s="1545"/>
      <c r="J165" s="1545"/>
      <c r="K165" s="1545"/>
      <c r="L165" s="1545"/>
      <c r="M165" s="1545"/>
      <c r="N165" s="1545"/>
      <c r="O165" s="1545"/>
      <c r="P165" s="1545"/>
      <c r="Q165" s="1545"/>
      <c r="R165" s="1545"/>
      <c r="S165" s="1545"/>
      <c r="T165" s="1545"/>
      <c r="U165" s="1545"/>
      <c r="V165" s="1545"/>
      <c r="W165" s="1545"/>
      <c r="X165" s="1545"/>
      <c r="Y165" s="1545"/>
      <c r="Z165" s="1545"/>
      <c r="AA165" s="1545"/>
      <c r="AB165" s="106"/>
      <c r="AC165" s="106"/>
      <c r="AD165" s="106"/>
      <c r="AE165" s="106"/>
      <c r="AF165" s="107"/>
      <c r="AG165" s="107"/>
      <c r="AH165" s="107"/>
      <c r="AI165" s="107"/>
      <c r="AJ165" s="107"/>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07"/>
      <c r="BN165" s="107"/>
      <c r="BO165" s="107"/>
      <c r="BP165" s="107"/>
      <c r="BQ165" s="107"/>
      <c r="BR165" s="107"/>
      <c r="BS165" s="107"/>
      <c r="BT165" s="107"/>
      <c r="BU165" s="107"/>
      <c r="BV165" s="143"/>
      <c r="BW165" s="143"/>
      <c r="BX165" s="143"/>
      <c r="BY165" s="143"/>
      <c r="BZ165" s="143"/>
      <c r="CA165" s="143"/>
      <c r="CB165" s="143"/>
      <c r="CC165" s="143"/>
      <c r="CD165" s="143"/>
      <c r="CE165" s="143"/>
      <c r="CF165" s="143"/>
      <c r="CG165" s="143"/>
      <c r="CH165" s="143"/>
      <c r="CI165" s="143"/>
      <c r="CJ165" s="143"/>
      <c r="CK165" s="143"/>
      <c r="CL165" s="143"/>
      <c r="CM165" s="143"/>
      <c r="CN165" s="143"/>
      <c r="CO165" s="143"/>
      <c r="CP165" s="143"/>
      <c r="CQ165" s="143"/>
      <c r="CR165" s="143"/>
      <c r="CS165" s="143"/>
      <c r="CT165" s="144"/>
      <c r="CU165" s="144"/>
      <c r="CV165" s="144"/>
      <c r="CW165" s="144"/>
      <c r="CX165" s="144"/>
      <c r="CY165" s="144"/>
      <c r="CZ165" s="144"/>
      <c r="DA165" s="143"/>
      <c r="DB165" s="143"/>
      <c r="DC165" s="143"/>
      <c r="DD165" s="143"/>
      <c r="DE165" s="143"/>
      <c r="DF165" s="143"/>
      <c r="DG165" s="143"/>
      <c r="DH165" s="143"/>
      <c r="DP165" s="143"/>
      <c r="DQ165" s="143"/>
      <c r="DR165" s="143"/>
      <c r="DS165" s="143"/>
      <c r="DT165" s="143"/>
      <c r="DU165" s="143"/>
      <c r="DV165" s="143"/>
    </row>
    <row r="166" spans="1:135" ht="12.75" customHeight="1">
      <c r="A166" s="1039"/>
      <c r="B166" s="1039"/>
      <c r="C166" s="1039"/>
      <c r="D166" s="1039"/>
      <c r="E166" s="1039"/>
      <c r="F166" s="1039"/>
      <c r="G166" s="1040"/>
      <c r="H166" s="1041" t="s">
        <v>62</v>
      </c>
      <c r="I166" s="1042"/>
      <c r="J166" s="1042"/>
      <c r="K166" s="1042"/>
      <c r="L166" s="1042"/>
      <c r="M166" s="1042"/>
      <c r="N166" s="1042"/>
      <c r="O166" s="1042"/>
      <c r="P166" s="1042"/>
      <c r="Q166" s="1042"/>
      <c r="R166" s="1042"/>
      <c r="S166" s="1042"/>
      <c r="T166" s="1042"/>
      <c r="U166" s="1042"/>
      <c r="V166" s="1042"/>
      <c r="W166" s="1042"/>
      <c r="X166" s="1042"/>
      <c r="Y166" s="1043"/>
      <c r="Z166" s="1047" t="s">
        <v>517</v>
      </c>
      <c r="AA166" s="1048"/>
      <c r="AB166" s="1048"/>
      <c r="AC166" s="1048"/>
      <c r="AD166" s="1048"/>
      <c r="AE166" s="1049"/>
      <c r="AF166" s="514" t="str">
        <f>"第58表　課税標準額段階別"&amp; LEFT(表00!AA1,6) &amp; "分所得割額等に関する調
　　　　　　　　　　　　　　　　　　【合 計】（つづき）
第12表関係　(2)所得控除額に関する調"</f>
        <v>第58表　課税標準額段階別平成29年度分所得割額等に関する調
　　　　　　　　　　　　　　　　　　【合 計】（つづき）
第12表関係　(2)所得控除額に関する調</v>
      </c>
      <c r="AG166" s="514"/>
      <c r="AH166" s="514"/>
      <c r="AI166" s="514"/>
      <c r="AJ166" s="514"/>
      <c r="AK166" s="514"/>
      <c r="AL166" s="514"/>
      <c r="AM166" s="514"/>
      <c r="AN166" s="514"/>
      <c r="AO166" s="514"/>
      <c r="AP166" s="514"/>
      <c r="AQ166" s="514"/>
      <c r="AR166" s="514"/>
      <c r="AS166" s="514"/>
      <c r="AT166" s="514"/>
      <c r="AU166" s="514"/>
      <c r="AV166" s="514"/>
      <c r="AW166" s="514"/>
      <c r="AX166" s="514"/>
      <c r="AY166" s="514"/>
      <c r="AZ166" s="514"/>
      <c r="BA166" s="514"/>
      <c r="BB166" s="514"/>
      <c r="BC166" s="514"/>
      <c r="BD166" s="514"/>
      <c r="BE166" s="514"/>
      <c r="BF166" s="514"/>
      <c r="BG166" s="514"/>
      <c r="BH166" s="514"/>
      <c r="BI166" s="514"/>
      <c r="BJ166" s="514"/>
      <c r="BK166" s="514"/>
      <c r="BL166" s="514"/>
      <c r="BM166" s="514"/>
      <c r="BN166" s="514"/>
      <c r="BO166" s="514"/>
      <c r="BP166" s="514"/>
      <c r="BQ166" s="514"/>
      <c r="BR166" s="514"/>
      <c r="BS166" s="514"/>
      <c r="BT166" s="514"/>
      <c r="BU166" s="514"/>
      <c r="BV166" s="514"/>
      <c r="BW166" s="514"/>
      <c r="BX166" s="514"/>
      <c r="BY166" s="514"/>
      <c r="BZ166" s="514"/>
      <c r="CA166" s="514"/>
      <c r="CB166" s="514"/>
      <c r="CC166" s="514"/>
      <c r="CD166" s="514"/>
      <c r="CE166" s="514"/>
      <c r="CF166" s="514"/>
      <c r="CG166" s="514"/>
      <c r="CH166" s="514"/>
      <c r="CI166" s="514"/>
      <c r="CJ166" s="514"/>
      <c r="CK166" s="514"/>
      <c r="CL166" s="514"/>
      <c r="CM166" s="514"/>
      <c r="CN166" s="514"/>
      <c r="CO166" s="514"/>
      <c r="CP166" s="514"/>
      <c r="CQ166" s="514"/>
      <c r="CR166" s="514"/>
      <c r="CS166" s="514"/>
      <c r="CT166" s="514"/>
      <c r="CU166" s="514"/>
      <c r="CV166" s="514"/>
      <c r="CW166" s="514"/>
      <c r="CX166" s="514"/>
      <c r="CY166" s="1053" t="s">
        <v>608</v>
      </c>
      <c r="CZ166" s="1053"/>
      <c r="DA166" s="1053"/>
      <c r="DB166" s="1053"/>
      <c r="DC166" s="1053"/>
      <c r="DD166" s="1053"/>
      <c r="DE166" s="1053"/>
      <c r="DF166" s="1053"/>
      <c r="DG166" s="1053"/>
      <c r="DH166" s="1053"/>
      <c r="DI166" s="1053"/>
      <c r="DJ166" s="1053"/>
      <c r="DK166" s="290" t="str">
        <f>IF(DK1="","",DK1)</f>
        <v>長崎県</v>
      </c>
      <c r="DL166" s="290"/>
      <c r="DM166" s="290"/>
      <c r="DN166" s="290"/>
      <c r="DO166" s="290"/>
      <c r="DP166" s="290"/>
      <c r="DQ166" s="290"/>
      <c r="DR166" s="290"/>
      <c r="DS166" s="290"/>
      <c r="DT166" s="290"/>
      <c r="DU166" s="290"/>
      <c r="DV166" s="290"/>
      <c r="DW166" s="290"/>
      <c r="DX166" s="290"/>
      <c r="DY166" s="290"/>
      <c r="DZ166" s="290"/>
      <c r="EA166" s="290"/>
      <c r="EB166" s="290"/>
      <c r="EC166" s="290"/>
      <c r="ED166" s="290"/>
      <c r="EE166" s="290"/>
    </row>
    <row r="167" spans="1:135" ht="12.75" customHeight="1" thickBot="1">
      <c r="A167" s="1039"/>
      <c r="B167" s="1039"/>
      <c r="C167" s="1039"/>
      <c r="D167" s="1039"/>
      <c r="E167" s="1039"/>
      <c r="F167" s="1039"/>
      <c r="G167" s="1040"/>
      <c r="H167" s="1044"/>
      <c r="I167" s="1045"/>
      <c r="J167" s="1045"/>
      <c r="K167" s="1045"/>
      <c r="L167" s="1045"/>
      <c r="M167" s="1045"/>
      <c r="N167" s="1045"/>
      <c r="O167" s="1045"/>
      <c r="P167" s="1045"/>
      <c r="Q167" s="1045"/>
      <c r="R167" s="1045"/>
      <c r="S167" s="1045"/>
      <c r="T167" s="1045"/>
      <c r="U167" s="1045"/>
      <c r="V167" s="1045"/>
      <c r="W167" s="1045"/>
      <c r="X167" s="1045"/>
      <c r="Y167" s="1046"/>
      <c r="Z167" s="1050"/>
      <c r="AA167" s="1051"/>
      <c r="AB167" s="1051"/>
      <c r="AC167" s="1051"/>
      <c r="AD167" s="1051"/>
      <c r="AE167" s="1052"/>
      <c r="AF167" s="514"/>
      <c r="AG167" s="514"/>
      <c r="AH167" s="514"/>
      <c r="AI167" s="514"/>
      <c r="AJ167" s="514"/>
      <c r="AK167" s="514"/>
      <c r="AL167" s="514"/>
      <c r="AM167" s="514"/>
      <c r="AN167" s="514"/>
      <c r="AO167" s="514"/>
      <c r="AP167" s="514"/>
      <c r="AQ167" s="514"/>
      <c r="AR167" s="514"/>
      <c r="AS167" s="514"/>
      <c r="AT167" s="514"/>
      <c r="AU167" s="514"/>
      <c r="AV167" s="514"/>
      <c r="AW167" s="514"/>
      <c r="AX167" s="514"/>
      <c r="AY167" s="514"/>
      <c r="AZ167" s="514"/>
      <c r="BA167" s="514"/>
      <c r="BB167" s="514"/>
      <c r="BC167" s="514"/>
      <c r="BD167" s="514"/>
      <c r="BE167" s="514"/>
      <c r="BF167" s="514"/>
      <c r="BG167" s="514"/>
      <c r="BH167" s="514"/>
      <c r="BI167" s="514"/>
      <c r="BJ167" s="514"/>
      <c r="BK167" s="514"/>
      <c r="BL167" s="514"/>
      <c r="BM167" s="514"/>
      <c r="BN167" s="514"/>
      <c r="BO167" s="514"/>
      <c r="BP167" s="514"/>
      <c r="BQ167" s="514"/>
      <c r="BR167" s="514"/>
      <c r="BS167" s="514"/>
      <c r="BT167" s="514"/>
      <c r="BU167" s="514"/>
      <c r="BV167" s="514"/>
      <c r="BW167" s="514"/>
      <c r="BX167" s="514"/>
      <c r="BY167" s="514"/>
      <c r="BZ167" s="514"/>
      <c r="CA167" s="514"/>
      <c r="CB167" s="514"/>
      <c r="CC167" s="514"/>
      <c r="CD167" s="514"/>
      <c r="CE167" s="514"/>
      <c r="CF167" s="514"/>
      <c r="CG167" s="514"/>
      <c r="CH167" s="514"/>
      <c r="CI167" s="514"/>
      <c r="CJ167" s="514"/>
      <c r="CK167" s="514"/>
      <c r="CL167" s="514"/>
      <c r="CM167" s="514"/>
      <c r="CN167" s="514"/>
      <c r="CO167" s="514"/>
      <c r="CP167" s="514"/>
      <c r="CQ167" s="514"/>
      <c r="CR167" s="514"/>
      <c r="CS167" s="514"/>
      <c r="CT167" s="514"/>
      <c r="CU167" s="514"/>
      <c r="CV167" s="514"/>
      <c r="CW167" s="514"/>
      <c r="CX167" s="514"/>
      <c r="CY167" s="1054"/>
      <c r="CZ167" s="1054"/>
      <c r="DA167" s="1054"/>
      <c r="DB167" s="1054"/>
      <c r="DC167" s="1054"/>
      <c r="DD167" s="1054"/>
      <c r="DE167" s="1054"/>
      <c r="DF167" s="1054"/>
      <c r="DG167" s="1054"/>
      <c r="DH167" s="1054"/>
      <c r="DI167" s="1054"/>
      <c r="DJ167" s="1054"/>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row>
    <row r="168" spans="1:135" ht="25.5" customHeight="1" thickBot="1">
      <c r="A168" s="1035"/>
      <c r="B168" s="1035"/>
      <c r="C168" s="1035"/>
      <c r="D168" s="1035"/>
      <c r="E168" s="1035"/>
      <c r="F168" s="1035"/>
      <c r="G168" s="1036"/>
      <c r="H168" s="1033">
        <f>IF(H3="","",H3)</f>
        <v>4</v>
      </c>
      <c r="I168" s="1037"/>
      <c r="J168" s="1038"/>
      <c r="K168" s="1033">
        <f>IF(K3="","",K3)</f>
        <v>2</v>
      </c>
      <c r="L168" s="1037"/>
      <c r="M168" s="1038"/>
      <c r="N168" s="1033">
        <f>IF(N3="","",N3)</f>
        <v>2</v>
      </c>
      <c r="O168" s="1037"/>
      <c r="P168" s="1038"/>
      <c r="Q168" s="1033">
        <f>IF(Q3="","",Q3)</f>
        <v>0</v>
      </c>
      <c r="R168" s="1037"/>
      <c r="S168" s="1038"/>
      <c r="T168" s="1033">
        <f>IF(T3="","",T3)</f>
        <v>2</v>
      </c>
      <c r="U168" s="1037"/>
      <c r="V168" s="1038"/>
      <c r="W168" s="1033">
        <f>IF(W3="","",W3)</f>
        <v>9</v>
      </c>
      <c r="X168" s="1037"/>
      <c r="Y168" s="1038"/>
      <c r="Z168" s="1032">
        <v>5</v>
      </c>
      <c r="AA168" s="276"/>
      <c r="AB168" s="277"/>
      <c r="AC168" s="1033">
        <v>8</v>
      </c>
      <c r="AD168" s="279"/>
      <c r="AE168" s="280"/>
      <c r="AF168" s="514"/>
      <c r="AG168" s="514"/>
      <c r="AH168" s="514"/>
      <c r="AI168" s="514"/>
      <c r="AJ168" s="514"/>
      <c r="AK168" s="514"/>
      <c r="AL168" s="514"/>
      <c r="AM168" s="514"/>
      <c r="AN168" s="514"/>
      <c r="AO168" s="514"/>
      <c r="AP168" s="514"/>
      <c r="AQ168" s="514"/>
      <c r="AR168" s="514"/>
      <c r="AS168" s="514"/>
      <c r="AT168" s="514"/>
      <c r="AU168" s="514"/>
      <c r="AV168" s="514"/>
      <c r="AW168" s="514"/>
      <c r="AX168" s="514"/>
      <c r="AY168" s="514"/>
      <c r="AZ168" s="514"/>
      <c r="BA168" s="514"/>
      <c r="BB168" s="514"/>
      <c r="BC168" s="514"/>
      <c r="BD168" s="514"/>
      <c r="BE168" s="514"/>
      <c r="BF168" s="514"/>
      <c r="BG168" s="514"/>
      <c r="BH168" s="514"/>
      <c r="BI168" s="514"/>
      <c r="BJ168" s="514"/>
      <c r="BK168" s="514"/>
      <c r="BL168" s="514"/>
      <c r="BM168" s="514"/>
      <c r="BN168" s="514"/>
      <c r="BO168" s="514"/>
      <c r="BP168" s="514"/>
      <c r="BQ168" s="514"/>
      <c r="BR168" s="514"/>
      <c r="BS168" s="514"/>
      <c r="BT168" s="514"/>
      <c r="BU168" s="514"/>
      <c r="BV168" s="514"/>
      <c r="BW168" s="514"/>
      <c r="BX168" s="514"/>
      <c r="BY168" s="514"/>
      <c r="BZ168" s="514"/>
      <c r="CA168" s="514"/>
      <c r="CB168" s="514"/>
      <c r="CC168" s="514"/>
      <c r="CD168" s="514"/>
      <c r="CE168" s="514"/>
      <c r="CF168" s="514"/>
      <c r="CG168" s="514"/>
      <c r="CH168" s="514"/>
      <c r="CI168" s="514"/>
      <c r="CJ168" s="514"/>
      <c r="CK168" s="514"/>
      <c r="CL168" s="514"/>
      <c r="CM168" s="514"/>
      <c r="CN168" s="514"/>
      <c r="CO168" s="514"/>
      <c r="CP168" s="514"/>
      <c r="CQ168" s="514"/>
      <c r="CR168" s="514"/>
      <c r="CS168" s="514"/>
      <c r="CT168" s="514"/>
      <c r="CU168" s="514"/>
      <c r="CV168" s="514"/>
      <c r="CW168" s="514"/>
      <c r="CX168" s="514"/>
      <c r="CY168" s="1034" t="s">
        <v>515</v>
      </c>
      <c r="CZ168" s="1034"/>
      <c r="DA168" s="1034"/>
      <c r="DB168" s="1034"/>
      <c r="DC168" s="1034"/>
      <c r="DD168" s="1034"/>
      <c r="DE168" s="1034"/>
      <c r="DF168" s="1034"/>
      <c r="DG168" s="1034"/>
      <c r="DH168" s="1034"/>
      <c r="DI168" s="1034"/>
      <c r="DJ168" s="1034"/>
      <c r="DK168" s="289" t="str">
        <f>IF(DK3="","",DK3)</f>
        <v>佐世保市</v>
      </c>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row>
    <row r="169" spans="1:135" ht="13.5" customHeight="1">
      <c r="M169" s="16"/>
      <c r="R169" s="16"/>
    </row>
    <row r="170" spans="1:135" ht="13.5" customHeight="1">
      <c r="M170" s="16"/>
      <c r="R170" s="16"/>
      <c r="Z170" s="154"/>
      <c r="AA170" s="154"/>
      <c r="AB170" s="154"/>
      <c r="AC170" s="154"/>
      <c r="AD170" s="154"/>
      <c r="AE170" s="154"/>
      <c r="AF170" s="154"/>
      <c r="AG170" s="154"/>
      <c r="AH170" s="154"/>
      <c r="AI170" s="154"/>
      <c r="AJ170" s="154"/>
    </row>
    <row r="171" spans="1:135" ht="13.5" customHeight="1">
      <c r="AK171" s="889" t="s">
        <v>958</v>
      </c>
      <c r="AL171" s="889"/>
      <c r="AM171" s="889"/>
      <c r="AN171" s="889"/>
      <c r="AO171" s="889"/>
      <c r="AP171" s="889"/>
      <c r="AQ171" s="889"/>
      <c r="AR171" s="889"/>
      <c r="AS171" s="889"/>
      <c r="AT171" s="889"/>
      <c r="AU171" s="889"/>
      <c r="AV171" s="889" t="s">
        <v>959</v>
      </c>
      <c r="AW171" s="889"/>
      <c r="AX171" s="889"/>
      <c r="AY171" s="889"/>
      <c r="AZ171" s="889"/>
      <c r="BA171" s="889"/>
      <c r="BB171" s="889"/>
      <c r="BC171" s="889"/>
      <c r="BD171" s="889"/>
      <c r="BE171" s="889"/>
      <c r="BF171" s="889"/>
      <c r="BG171" s="889" t="s">
        <v>960</v>
      </c>
      <c r="BH171" s="889"/>
      <c r="BI171" s="889"/>
      <c r="BJ171" s="889"/>
      <c r="BK171" s="889"/>
      <c r="BL171" s="889"/>
      <c r="BM171" s="889"/>
      <c r="BN171" s="889"/>
      <c r="BO171" s="889"/>
      <c r="BP171" s="889"/>
      <c r="BQ171" s="889"/>
      <c r="BR171" s="889" t="s">
        <v>870</v>
      </c>
      <c r="BS171" s="889"/>
      <c r="BT171" s="889"/>
      <c r="BU171" s="889"/>
      <c r="BV171" s="889"/>
      <c r="BW171" s="889"/>
      <c r="BX171" s="889"/>
      <c r="BY171" s="889"/>
      <c r="BZ171" s="889"/>
      <c r="CA171" s="889"/>
      <c r="CB171" s="889"/>
      <c r="CC171" s="889" t="s">
        <v>872</v>
      </c>
      <c r="CD171" s="889"/>
      <c r="CE171" s="889"/>
      <c r="CF171" s="889"/>
      <c r="CG171" s="889"/>
      <c r="CH171" s="889"/>
      <c r="CI171" s="889"/>
      <c r="CJ171" s="889"/>
      <c r="CK171" s="889"/>
      <c r="CL171" s="889"/>
      <c r="CM171" s="889"/>
      <c r="CN171" s="889" t="s">
        <v>916</v>
      </c>
      <c r="CO171" s="889"/>
      <c r="CP171" s="889"/>
      <c r="CQ171" s="889"/>
      <c r="CR171" s="889"/>
      <c r="CS171" s="889"/>
      <c r="CT171" s="889"/>
      <c r="CU171" s="889"/>
      <c r="CV171" s="889"/>
      <c r="CW171" s="889"/>
      <c r="CX171" s="889"/>
      <c r="CY171" s="889" t="s">
        <v>917</v>
      </c>
      <c r="CZ171" s="889"/>
      <c r="DA171" s="889"/>
      <c r="DB171" s="889"/>
      <c r="DC171" s="889"/>
      <c r="DD171" s="889"/>
      <c r="DE171" s="889"/>
      <c r="DF171" s="889"/>
      <c r="DG171" s="889"/>
      <c r="DH171" s="889"/>
      <c r="DI171" s="889" t="s">
        <v>961</v>
      </c>
      <c r="DJ171" s="889"/>
      <c r="DK171" s="889"/>
      <c r="DL171" s="889"/>
      <c r="DM171" s="889"/>
      <c r="DN171" s="889"/>
      <c r="DO171" s="889"/>
      <c r="DP171" s="889"/>
      <c r="DQ171" s="889"/>
      <c r="DR171" s="889"/>
      <c r="DS171" s="889"/>
      <c r="DT171" s="889"/>
      <c r="DU171" s="889"/>
      <c r="DV171" s="889"/>
    </row>
    <row r="172" spans="1:135" ht="15" customHeight="1">
      <c r="A172" s="522" t="s">
        <v>814</v>
      </c>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4"/>
      <c r="AB172" s="200" t="s">
        <v>171</v>
      </c>
      <c r="AC172" s="201"/>
      <c r="AD172" s="201"/>
      <c r="AE172" s="201"/>
      <c r="AF172" s="201"/>
      <c r="AG172" s="201"/>
      <c r="AH172" s="201"/>
      <c r="AI172" s="201"/>
      <c r="AJ172" s="202"/>
      <c r="AK172" s="355" t="s">
        <v>213</v>
      </c>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201" t="s">
        <v>311</v>
      </c>
      <c r="CO172" s="201"/>
      <c r="CP172" s="201"/>
      <c r="CQ172" s="201"/>
      <c r="CR172" s="201"/>
      <c r="CS172" s="201"/>
      <c r="CT172" s="201"/>
      <c r="CU172" s="201"/>
      <c r="CV172" s="201"/>
      <c r="CW172" s="201"/>
      <c r="CX172" s="202"/>
      <c r="CY172" s="200" t="s">
        <v>665</v>
      </c>
      <c r="CZ172" s="201"/>
      <c r="DA172" s="201"/>
      <c r="DB172" s="201"/>
      <c r="DC172" s="201"/>
      <c r="DD172" s="201"/>
      <c r="DE172" s="201"/>
      <c r="DF172" s="201"/>
      <c r="DG172" s="201"/>
      <c r="DH172" s="202"/>
      <c r="DI172" s="200" t="s">
        <v>376</v>
      </c>
      <c r="DJ172" s="201"/>
      <c r="DK172" s="201"/>
      <c r="DL172" s="201"/>
      <c r="DM172" s="201"/>
      <c r="DN172" s="201"/>
      <c r="DO172" s="201"/>
      <c r="DP172" s="201"/>
      <c r="DQ172" s="201"/>
      <c r="DR172" s="201"/>
      <c r="DS172" s="201"/>
      <c r="DT172" s="201"/>
      <c r="DU172" s="201"/>
      <c r="DV172" s="202"/>
    </row>
    <row r="173" spans="1:135" ht="10.5" customHeight="1">
      <c r="A173" s="525"/>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7"/>
      <c r="AB173" s="219"/>
      <c r="AC173" s="220"/>
      <c r="AD173" s="220"/>
      <c r="AE173" s="220"/>
      <c r="AF173" s="220"/>
      <c r="AG173" s="220"/>
      <c r="AH173" s="220"/>
      <c r="AI173" s="220"/>
      <c r="AJ173" s="220"/>
      <c r="AK173" s="883" t="s">
        <v>309</v>
      </c>
      <c r="AL173" s="884"/>
      <c r="AM173" s="884"/>
      <c r="AN173" s="884"/>
      <c r="AO173" s="884"/>
      <c r="AP173" s="884"/>
      <c r="AQ173" s="884"/>
      <c r="AR173" s="884"/>
      <c r="AS173" s="884"/>
      <c r="AT173" s="884"/>
      <c r="AU173" s="885"/>
      <c r="AV173" s="883" t="s">
        <v>307</v>
      </c>
      <c r="AW173" s="884"/>
      <c r="AX173" s="884"/>
      <c r="AY173" s="884"/>
      <c r="AZ173" s="884"/>
      <c r="BA173" s="884"/>
      <c r="BB173" s="884"/>
      <c r="BC173" s="884"/>
      <c r="BD173" s="884"/>
      <c r="BE173" s="884"/>
      <c r="BF173" s="885"/>
      <c r="BG173" s="200" t="s">
        <v>291</v>
      </c>
      <c r="BH173" s="201"/>
      <c r="BI173" s="201"/>
      <c r="BJ173" s="201"/>
      <c r="BK173" s="201"/>
      <c r="BL173" s="201"/>
      <c r="BM173" s="201"/>
      <c r="BN173" s="201"/>
      <c r="BO173" s="201"/>
      <c r="BP173" s="201"/>
      <c r="BQ173" s="202"/>
      <c r="BR173" s="200" t="s">
        <v>292</v>
      </c>
      <c r="BS173" s="201"/>
      <c r="BT173" s="201"/>
      <c r="BU173" s="201"/>
      <c r="BV173" s="201"/>
      <c r="BW173" s="201"/>
      <c r="BX173" s="201"/>
      <c r="BY173" s="201"/>
      <c r="BZ173" s="201"/>
      <c r="CA173" s="201"/>
      <c r="CB173" s="202"/>
      <c r="CC173" s="200" t="s">
        <v>376</v>
      </c>
      <c r="CD173" s="201"/>
      <c r="CE173" s="201"/>
      <c r="CF173" s="201"/>
      <c r="CG173" s="201"/>
      <c r="CH173" s="201"/>
      <c r="CI173" s="201"/>
      <c r="CJ173" s="201"/>
      <c r="CK173" s="201"/>
      <c r="CL173" s="201"/>
      <c r="CM173" s="202"/>
      <c r="CN173" s="220"/>
      <c r="CO173" s="220"/>
      <c r="CP173" s="220"/>
      <c r="CQ173" s="220"/>
      <c r="CR173" s="220"/>
      <c r="CS173" s="220"/>
      <c r="CT173" s="220"/>
      <c r="CU173" s="220"/>
      <c r="CV173" s="220"/>
      <c r="CW173" s="220"/>
      <c r="CX173" s="221"/>
      <c r="CY173" s="219"/>
      <c r="CZ173" s="220"/>
      <c r="DA173" s="220"/>
      <c r="DB173" s="220"/>
      <c r="DC173" s="220"/>
      <c r="DD173" s="220"/>
      <c r="DE173" s="220"/>
      <c r="DF173" s="220"/>
      <c r="DG173" s="220"/>
      <c r="DH173" s="221"/>
      <c r="DI173" s="219"/>
      <c r="DJ173" s="220"/>
      <c r="DK173" s="220"/>
      <c r="DL173" s="220"/>
      <c r="DM173" s="220"/>
      <c r="DN173" s="220"/>
      <c r="DO173" s="220"/>
      <c r="DP173" s="220"/>
      <c r="DQ173" s="220"/>
      <c r="DR173" s="220"/>
      <c r="DS173" s="220"/>
      <c r="DT173" s="220"/>
      <c r="DU173" s="220"/>
      <c r="DV173" s="221"/>
    </row>
    <row r="174" spans="1:135" ht="15" customHeight="1">
      <c r="A174" s="525"/>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7"/>
      <c r="AB174" s="219"/>
      <c r="AC174" s="220"/>
      <c r="AD174" s="220"/>
      <c r="AE174" s="220"/>
      <c r="AF174" s="220"/>
      <c r="AG174" s="220"/>
      <c r="AH174" s="220"/>
      <c r="AI174" s="220"/>
      <c r="AJ174" s="220"/>
      <c r="AK174" s="886"/>
      <c r="AL174" s="887"/>
      <c r="AM174" s="887"/>
      <c r="AN174" s="887"/>
      <c r="AO174" s="887"/>
      <c r="AP174" s="887"/>
      <c r="AQ174" s="887"/>
      <c r="AR174" s="887"/>
      <c r="AS174" s="887"/>
      <c r="AT174" s="887"/>
      <c r="AU174" s="888"/>
      <c r="AV174" s="886"/>
      <c r="AW174" s="887"/>
      <c r="AX174" s="887"/>
      <c r="AY174" s="887"/>
      <c r="AZ174" s="887"/>
      <c r="BA174" s="887"/>
      <c r="BB174" s="887"/>
      <c r="BC174" s="887"/>
      <c r="BD174" s="887"/>
      <c r="BE174" s="887"/>
      <c r="BF174" s="888"/>
      <c r="BG174" s="219"/>
      <c r="BH174" s="220"/>
      <c r="BI174" s="220"/>
      <c r="BJ174" s="220"/>
      <c r="BK174" s="220"/>
      <c r="BL174" s="220"/>
      <c r="BM174" s="220"/>
      <c r="BN174" s="220"/>
      <c r="BO174" s="220"/>
      <c r="BP174" s="220"/>
      <c r="BQ174" s="221"/>
      <c r="BR174" s="219"/>
      <c r="BS174" s="220"/>
      <c r="BT174" s="220"/>
      <c r="BU174" s="220"/>
      <c r="BV174" s="220"/>
      <c r="BW174" s="220"/>
      <c r="BX174" s="220"/>
      <c r="BY174" s="220"/>
      <c r="BZ174" s="220"/>
      <c r="CA174" s="220"/>
      <c r="CB174" s="221"/>
      <c r="CC174" s="219"/>
      <c r="CD174" s="220"/>
      <c r="CE174" s="220"/>
      <c r="CF174" s="220"/>
      <c r="CG174" s="220"/>
      <c r="CH174" s="220"/>
      <c r="CI174" s="220"/>
      <c r="CJ174" s="220"/>
      <c r="CK174" s="220"/>
      <c r="CL174" s="220"/>
      <c r="CM174" s="221"/>
      <c r="CN174" s="220"/>
      <c r="CO174" s="220"/>
      <c r="CP174" s="220"/>
      <c r="CQ174" s="220"/>
      <c r="CR174" s="220"/>
      <c r="CS174" s="220"/>
      <c r="CT174" s="220"/>
      <c r="CU174" s="220"/>
      <c r="CV174" s="220"/>
      <c r="CW174" s="220"/>
      <c r="CX174" s="221"/>
      <c r="CY174" s="219"/>
      <c r="CZ174" s="220"/>
      <c r="DA174" s="220"/>
      <c r="DB174" s="220"/>
      <c r="DC174" s="220"/>
      <c r="DD174" s="220"/>
      <c r="DE174" s="220"/>
      <c r="DF174" s="220"/>
      <c r="DG174" s="220"/>
      <c r="DH174" s="221"/>
      <c r="DI174" s="219"/>
      <c r="DJ174" s="220"/>
      <c r="DK174" s="220"/>
      <c r="DL174" s="220"/>
      <c r="DM174" s="220"/>
      <c r="DN174" s="220"/>
      <c r="DO174" s="220"/>
      <c r="DP174" s="220"/>
      <c r="DQ174" s="220"/>
      <c r="DR174" s="220"/>
      <c r="DS174" s="220"/>
      <c r="DT174" s="220"/>
      <c r="DU174" s="220"/>
      <c r="DV174" s="221"/>
    </row>
    <row r="175" spans="1:135" ht="15" customHeight="1">
      <c r="A175" s="525"/>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7"/>
      <c r="AB175" s="219"/>
      <c r="AC175" s="220"/>
      <c r="AD175" s="220"/>
      <c r="AE175" s="220"/>
      <c r="AF175" s="220"/>
      <c r="AG175" s="220"/>
      <c r="AH175" s="220"/>
      <c r="AI175" s="220"/>
      <c r="AJ175" s="220"/>
      <c r="AK175" s="886"/>
      <c r="AL175" s="887"/>
      <c r="AM175" s="887"/>
      <c r="AN175" s="887"/>
      <c r="AO175" s="887"/>
      <c r="AP175" s="887"/>
      <c r="AQ175" s="887"/>
      <c r="AR175" s="887"/>
      <c r="AS175" s="887"/>
      <c r="AT175" s="887"/>
      <c r="AU175" s="888"/>
      <c r="AV175" s="886"/>
      <c r="AW175" s="887"/>
      <c r="AX175" s="887"/>
      <c r="AY175" s="887"/>
      <c r="AZ175" s="887"/>
      <c r="BA175" s="887"/>
      <c r="BB175" s="887"/>
      <c r="BC175" s="887"/>
      <c r="BD175" s="887"/>
      <c r="BE175" s="887"/>
      <c r="BF175" s="888"/>
      <c r="BG175" s="219"/>
      <c r="BH175" s="220"/>
      <c r="BI175" s="220"/>
      <c r="BJ175" s="220"/>
      <c r="BK175" s="220"/>
      <c r="BL175" s="220"/>
      <c r="BM175" s="220"/>
      <c r="BN175" s="220"/>
      <c r="BO175" s="220"/>
      <c r="BP175" s="220"/>
      <c r="BQ175" s="221"/>
      <c r="BR175" s="219"/>
      <c r="BS175" s="220"/>
      <c r="BT175" s="220"/>
      <c r="BU175" s="220"/>
      <c r="BV175" s="220"/>
      <c r="BW175" s="220"/>
      <c r="BX175" s="220"/>
      <c r="BY175" s="220"/>
      <c r="BZ175" s="220"/>
      <c r="CA175" s="220"/>
      <c r="CB175" s="221"/>
      <c r="CC175" s="219"/>
      <c r="CD175" s="220"/>
      <c r="CE175" s="220"/>
      <c r="CF175" s="220"/>
      <c r="CG175" s="220"/>
      <c r="CH175" s="220"/>
      <c r="CI175" s="220"/>
      <c r="CJ175" s="220"/>
      <c r="CK175" s="220"/>
      <c r="CL175" s="220"/>
      <c r="CM175" s="221"/>
      <c r="CN175" s="220"/>
      <c r="CO175" s="220"/>
      <c r="CP175" s="220"/>
      <c r="CQ175" s="220"/>
      <c r="CR175" s="220"/>
      <c r="CS175" s="220"/>
      <c r="CT175" s="220"/>
      <c r="CU175" s="220"/>
      <c r="CV175" s="220"/>
      <c r="CW175" s="220"/>
      <c r="CX175" s="221"/>
      <c r="CY175" s="219"/>
      <c r="CZ175" s="220"/>
      <c r="DA175" s="220"/>
      <c r="DB175" s="220"/>
      <c r="DC175" s="220"/>
      <c r="DD175" s="220"/>
      <c r="DE175" s="220"/>
      <c r="DF175" s="220"/>
      <c r="DG175" s="220"/>
      <c r="DH175" s="221"/>
      <c r="DI175" s="219"/>
      <c r="DJ175" s="220"/>
      <c r="DK175" s="220"/>
      <c r="DL175" s="220"/>
      <c r="DM175" s="220"/>
      <c r="DN175" s="220"/>
      <c r="DO175" s="220"/>
      <c r="DP175" s="220"/>
      <c r="DQ175" s="220"/>
      <c r="DR175" s="220"/>
      <c r="DS175" s="220"/>
      <c r="DT175" s="220"/>
      <c r="DU175" s="220"/>
      <c r="DV175" s="221"/>
    </row>
    <row r="176" spans="1:135" ht="15" customHeight="1">
      <c r="A176" s="525"/>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7"/>
      <c r="AB176" s="219"/>
      <c r="AC176" s="220"/>
      <c r="AD176" s="220"/>
      <c r="AE176" s="220"/>
      <c r="AF176" s="220"/>
      <c r="AG176" s="220"/>
      <c r="AH176" s="220"/>
      <c r="AI176" s="220"/>
      <c r="AJ176" s="220"/>
      <c r="AK176" s="886"/>
      <c r="AL176" s="887"/>
      <c r="AM176" s="887"/>
      <c r="AN176" s="887"/>
      <c r="AO176" s="887"/>
      <c r="AP176" s="887"/>
      <c r="AQ176" s="887"/>
      <c r="AR176" s="887"/>
      <c r="AS176" s="887"/>
      <c r="AT176" s="887"/>
      <c r="AU176" s="888"/>
      <c r="AV176" s="886"/>
      <c r="AW176" s="887"/>
      <c r="AX176" s="887"/>
      <c r="AY176" s="887"/>
      <c r="AZ176" s="887"/>
      <c r="BA176" s="887"/>
      <c r="BB176" s="887"/>
      <c r="BC176" s="887"/>
      <c r="BD176" s="887"/>
      <c r="BE176" s="887"/>
      <c r="BF176" s="888"/>
      <c r="BG176" s="219"/>
      <c r="BH176" s="220"/>
      <c r="BI176" s="220"/>
      <c r="BJ176" s="220"/>
      <c r="BK176" s="220"/>
      <c r="BL176" s="220"/>
      <c r="BM176" s="220"/>
      <c r="BN176" s="220"/>
      <c r="BO176" s="220"/>
      <c r="BP176" s="220"/>
      <c r="BQ176" s="221"/>
      <c r="BR176" s="219"/>
      <c r="BS176" s="220"/>
      <c r="BT176" s="220"/>
      <c r="BU176" s="220"/>
      <c r="BV176" s="220"/>
      <c r="BW176" s="220"/>
      <c r="BX176" s="220"/>
      <c r="BY176" s="220"/>
      <c r="BZ176" s="220"/>
      <c r="CA176" s="220"/>
      <c r="CB176" s="221"/>
      <c r="CC176" s="219"/>
      <c r="CD176" s="220"/>
      <c r="CE176" s="220"/>
      <c r="CF176" s="220"/>
      <c r="CG176" s="220"/>
      <c r="CH176" s="220"/>
      <c r="CI176" s="220"/>
      <c r="CJ176" s="220"/>
      <c r="CK176" s="220"/>
      <c r="CL176" s="220"/>
      <c r="CM176" s="221"/>
      <c r="CN176" s="220"/>
      <c r="CO176" s="220"/>
      <c r="CP176" s="220"/>
      <c r="CQ176" s="220"/>
      <c r="CR176" s="220"/>
      <c r="CS176" s="220"/>
      <c r="CT176" s="220"/>
      <c r="CU176" s="220"/>
      <c r="CV176" s="220"/>
      <c r="CW176" s="220"/>
      <c r="CX176" s="221"/>
      <c r="CY176" s="219"/>
      <c r="CZ176" s="220"/>
      <c r="DA176" s="220"/>
      <c r="DB176" s="220"/>
      <c r="DC176" s="220"/>
      <c r="DD176" s="220"/>
      <c r="DE176" s="220"/>
      <c r="DF176" s="220"/>
      <c r="DG176" s="220"/>
      <c r="DH176" s="221"/>
      <c r="DI176" s="219"/>
      <c r="DJ176" s="220"/>
      <c r="DK176" s="220"/>
      <c r="DL176" s="220"/>
      <c r="DM176" s="220"/>
      <c r="DN176" s="220"/>
      <c r="DO176" s="220"/>
      <c r="DP176" s="220"/>
      <c r="DQ176" s="220"/>
      <c r="DR176" s="220"/>
      <c r="DS176" s="220"/>
      <c r="DT176" s="220"/>
      <c r="DU176" s="220"/>
      <c r="DV176" s="221"/>
    </row>
    <row r="177" spans="1:126" ht="15" customHeight="1" thickBot="1">
      <c r="A177" s="528"/>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30"/>
      <c r="AB177" s="219"/>
      <c r="AC177" s="220"/>
      <c r="AD177" s="220"/>
      <c r="AE177" s="220"/>
      <c r="AF177" s="220"/>
      <c r="AG177" s="220"/>
      <c r="AH177" s="220"/>
      <c r="AI177" s="220"/>
      <c r="AJ177" s="220"/>
      <c r="AK177" s="315" t="s">
        <v>442</v>
      </c>
      <c r="AL177" s="316"/>
      <c r="AM177" s="316"/>
      <c r="AN177" s="316"/>
      <c r="AO177" s="316"/>
      <c r="AP177" s="316"/>
      <c r="AQ177" s="316"/>
      <c r="AR177" s="316"/>
      <c r="AS177" s="316"/>
      <c r="AT177" s="316"/>
      <c r="AU177" s="317"/>
      <c r="AV177" s="315" t="s">
        <v>442</v>
      </c>
      <c r="AW177" s="316"/>
      <c r="AX177" s="316"/>
      <c r="AY177" s="316"/>
      <c r="AZ177" s="316"/>
      <c r="BA177" s="316"/>
      <c r="BB177" s="316"/>
      <c r="BC177" s="316"/>
      <c r="BD177" s="316"/>
      <c r="BE177" s="316"/>
      <c r="BF177" s="317"/>
      <c r="BG177" s="315" t="s">
        <v>442</v>
      </c>
      <c r="BH177" s="316"/>
      <c r="BI177" s="316"/>
      <c r="BJ177" s="316"/>
      <c r="BK177" s="316"/>
      <c r="BL177" s="316"/>
      <c r="BM177" s="316"/>
      <c r="BN177" s="316"/>
      <c r="BO177" s="316"/>
      <c r="BP177" s="316"/>
      <c r="BQ177" s="317"/>
      <c r="BR177" s="315" t="s">
        <v>442</v>
      </c>
      <c r="BS177" s="316"/>
      <c r="BT177" s="316"/>
      <c r="BU177" s="316"/>
      <c r="BV177" s="316"/>
      <c r="BW177" s="316"/>
      <c r="BX177" s="316"/>
      <c r="BY177" s="316"/>
      <c r="BZ177" s="316"/>
      <c r="CA177" s="316"/>
      <c r="CB177" s="317"/>
      <c r="CC177" s="315" t="s">
        <v>442</v>
      </c>
      <c r="CD177" s="316"/>
      <c r="CE177" s="316"/>
      <c r="CF177" s="316"/>
      <c r="CG177" s="316"/>
      <c r="CH177" s="316"/>
      <c r="CI177" s="316"/>
      <c r="CJ177" s="316"/>
      <c r="CK177" s="316"/>
      <c r="CL177" s="316"/>
      <c r="CM177" s="317"/>
      <c r="CN177" s="316" t="s">
        <v>442</v>
      </c>
      <c r="CO177" s="316"/>
      <c r="CP177" s="316"/>
      <c r="CQ177" s="316"/>
      <c r="CR177" s="316"/>
      <c r="CS177" s="316"/>
      <c r="CT177" s="316"/>
      <c r="CU177" s="316"/>
      <c r="CV177" s="316"/>
      <c r="CW177" s="316"/>
      <c r="CX177" s="316"/>
      <c r="CY177" s="315" t="s">
        <v>442</v>
      </c>
      <c r="CZ177" s="316"/>
      <c r="DA177" s="316"/>
      <c r="DB177" s="316"/>
      <c r="DC177" s="316"/>
      <c r="DD177" s="316"/>
      <c r="DE177" s="316"/>
      <c r="DF177" s="316"/>
      <c r="DG177" s="316"/>
      <c r="DH177" s="317"/>
      <c r="DI177" s="315" t="s">
        <v>442</v>
      </c>
      <c r="DJ177" s="316"/>
      <c r="DK177" s="316"/>
      <c r="DL177" s="316"/>
      <c r="DM177" s="316"/>
      <c r="DN177" s="316"/>
      <c r="DO177" s="316"/>
      <c r="DP177" s="316"/>
      <c r="DQ177" s="316"/>
      <c r="DR177" s="316"/>
      <c r="DS177" s="316"/>
      <c r="DT177" s="316"/>
      <c r="DU177" s="316"/>
      <c r="DV177" s="317"/>
    </row>
    <row r="178" spans="1:126" ht="21.75" customHeight="1">
      <c r="A178" s="433" t="s">
        <v>1</v>
      </c>
      <c r="B178" s="547"/>
      <c r="C178" s="547"/>
      <c r="D178" s="547"/>
      <c r="E178" s="547"/>
      <c r="F178" s="556"/>
      <c r="G178" s="246" t="s">
        <v>2</v>
      </c>
      <c r="H178" s="246"/>
      <c r="I178" s="246"/>
      <c r="J178" s="246"/>
      <c r="K178" s="246"/>
      <c r="L178" s="246"/>
      <c r="M178" s="246"/>
      <c r="N178" s="246"/>
      <c r="O178" s="246"/>
      <c r="P178" s="246"/>
      <c r="Q178" s="246"/>
      <c r="R178" s="246"/>
      <c r="S178" s="246"/>
      <c r="T178" s="246"/>
      <c r="U178" s="246"/>
      <c r="V178" s="246"/>
      <c r="W178" s="246"/>
      <c r="X178" s="246"/>
      <c r="Y178" s="246"/>
      <c r="Z178" s="246"/>
      <c r="AA178" s="246"/>
      <c r="AB178" s="1031">
        <v>0</v>
      </c>
      <c r="AC178" s="1024"/>
      <c r="AD178" s="1025"/>
      <c r="AE178" s="1023">
        <v>1</v>
      </c>
      <c r="AF178" s="1024"/>
      <c r="AG178" s="1025"/>
      <c r="AH178" s="1023">
        <v>5</v>
      </c>
      <c r="AI178" s="1024"/>
      <c r="AJ178" s="1026"/>
      <c r="AK178" s="487">
        <f>SUM(表51!AK112,表52!AK112,表53!AK112,表55!AK112,表56!AK183)</f>
        <v>82500</v>
      </c>
      <c r="AL178" s="488"/>
      <c r="AM178" s="488"/>
      <c r="AN178" s="488"/>
      <c r="AO178" s="488"/>
      <c r="AP178" s="488"/>
      <c r="AQ178" s="488"/>
      <c r="AR178" s="488"/>
      <c r="AS178" s="488"/>
      <c r="AT178" s="488"/>
      <c r="AU178" s="489"/>
      <c r="AV178" s="487">
        <f>SUM(表51!AU112,表52!AU112,表53!AU112,表55!AU112,表56!AV183)</f>
        <v>41850</v>
      </c>
      <c r="AW178" s="488"/>
      <c r="AX178" s="488"/>
      <c r="AY178" s="488"/>
      <c r="AZ178" s="488"/>
      <c r="BA178" s="488"/>
      <c r="BB178" s="488"/>
      <c r="BC178" s="488"/>
      <c r="BD178" s="488"/>
      <c r="BE178" s="488"/>
      <c r="BF178" s="489"/>
      <c r="BG178" s="487">
        <f>SUM(表51!BE112,表52!BE112,表53!BE112,表55!BE112,表56!BG183)</f>
        <v>13300</v>
      </c>
      <c r="BH178" s="488"/>
      <c r="BI178" s="488"/>
      <c r="BJ178" s="488"/>
      <c r="BK178" s="488"/>
      <c r="BL178" s="488"/>
      <c r="BM178" s="488"/>
      <c r="BN178" s="488"/>
      <c r="BO178" s="488"/>
      <c r="BP178" s="488"/>
      <c r="BQ178" s="489"/>
      <c r="BR178" s="487">
        <f>SUM(表51!BO112,表52!BO112,表53!BO112,表55!BO112,表56!BR183)</f>
        <v>72900</v>
      </c>
      <c r="BS178" s="488"/>
      <c r="BT178" s="488"/>
      <c r="BU178" s="488"/>
      <c r="BV178" s="488"/>
      <c r="BW178" s="488"/>
      <c r="BX178" s="488"/>
      <c r="BY178" s="488"/>
      <c r="BZ178" s="488"/>
      <c r="CA178" s="488"/>
      <c r="CB178" s="489"/>
      <c r="CC178" s="487">
        <f t="shared" ref="CC178:CC186" si="7">SUM(AK178:CB178)</f>
        <v>210550</v>
      </c>
      <c r="CD178" s="488"/>
      <c r="CE178" s="488"/>
      <c r="CF178" s="488"/>
      <c r="CG178" s="488"/>
      <c r="CH178" s="488"/>
      <c r="CI178" s="488"/>
      <c r="CJ178" s="488"/>
      <c r="CK178" s="488"/>
      <c r="CL178" s="488"/>
      <c r="CM178" s="489"/>
      <c r="CN178" s="487">
        <f>SUM(表51!CI112,表52!CI112,表53!CI112,表55!CI112,表56!CN183)</f>
        <v>14030</v>
      </c>
      <c r="CO178" s="488"/>
      <c r="CP178" s="488"/>
      <c r="CQ178" s="488"/>
      <c r="CR178" s="488"/>
      <c r="CS178" s="488"/>
      <c r="CT178" s="488"/>
      <c r="CU178" s="488"/>
      <c r="CV178" s="488"/>
      <c r="CW178" s="488"/>
      <c r="CX178" s="488"/>
      <c r="CY178" s="487">
        <f>SUM(表51!CS112,表52!CS112,表53!CS112,表55!CS112,表56!CY183)</f>
        <v>1731510</v>
      </c>
      <c r="CZ178" s="488"/>
      <c r="DA178" s="488"/>
      <c r="DB178" s="488"/>
      <c r="DC178" s="488"/>
      <c r="DD178" s="488"/>
      <c r="DE178" s="488"/>
      <c r="DF178" s="488"/>
      <c r="DG178" s="488"/>
      <c r="DH178" s="489"/>
      <c r="DI178" s="487">
        <f t="shared" ref="DI178:DI187" si="8">SUM(AK112,AT112,BC112,BL112,BU112,CD112,DE112,AY145,BF145,BM145,CJ145,CR145,CC178,CN178,CY178)</f>
        <v>3241481</v>
      </c>
      <c r="DJ178" s="488"/>
      <c r="DK178" s="488"/>
      <c r="DL178" s="488"/>
      <c r="DM178" s="488"/>
      <c r="DN178" s="488"/>
      <c r="DO178" s="488"/>
      <c r="DP178" s="488"/>
      <c r="DQ178" s="488"/>
      <c r="DR178" s="488"/>
      <c r="DS178" s="488"/>
      <c r="DT178" s="488"/>
      <c r="DU178" s="488"/>
      <c r="DV178" s="577"/>
    </row>
    <row r="179" spans="1:126" ht="15" customHeight="1">
      <c r="A179" s="550"/>
      <c r="B179" s="549"/>
      <c r="C179" s="549"/>
      <c r="D179" s="549"/>
      <c r="E179" s="549"/>
      <c r="F179" s="558"/>
      <c r="G179" s="246" t="s">
        <v>3</v>
      </c>
      <c r="H179" s="246"/>
      <c r="I179" s="246"/>
      <c r="J179" s="246"/>
      <c r="K179" s="246"/>
      <c r="L179" s="246"/>
      <c r="M179" s="246"/>
      <c r="N179" s="246"/>
      <c r="O179" s="246"/>
      <c r="P179" s="246"/>
      <c r="Q179" s="246"/>
      <c r="R179" s="246"/>
      <c r="S179" s="246"/>
      <c r="T179" s="246"/>
      <c r="U179" s="246"/>
      <c r="V179" s="246"/>
      <c r="W179" s="246"/>
      <c r="X179" s="246"/>
      <c r="Y179" s="246"/>
      <c r="Z179" s="246"/>
      <c r="AA179" s="246"/>
      <c r="AB179" s="1017">
        <v>0</v>
      </c>
      <c r="AC179" s="1018"/>
      <c r="AD179" s="1019"/>
      <c r="AE179" s="1029">
        <v>2</v>
      </c>
      <c r="AF179" s="1018"/>
      <c r="AG179" s="1019"/>
      <c r="AH179" s="1029">
        <v>5</v>
      </c>
      <c r="AI179" s="1018"/>
      <c r="AJ179" s="1030"/>
      <c r="AK179" s="481">
        <f>SUM(表51!AK113,表52!AK113,表53!AK113,表55!AK113,表56!AK184)</f>
        <v>871530</v>
      </c>
      <c r="AL179" s="482"/>
      <c r="AM179" s="482"/>
      <c r="AN179" s="482"/>
      <c r="AO179" s="482"/>
      <c r="AP179" s="482"/>
      <c r="AQ179" s="482"/>
      <c r="AR179" s="482"/>
      <c r="AS179" s="482"/>
      <c r="AT179" s="482"/>
      <c r="AU179" s="483"/>
      <c r="AV179" s="481">
        <f>SUM(表51!AU113,表52!AU113,表53!AU113,表55!AU113,表56!AV184)</f>
        <v>396900</v>
      </c>
      <c r="AW179" s="482"/>
      <c r="AX179" s="482"/>
      <c r="AY179" s="482"/>
      <c r="AZ179" s="482"/>
      <c r="BA179" s="482"/>
      <c r="BB179" s="482"/>
      <c r="BC179" s="482"/>
      <c r="BD179" s="482"/>
      <c r="BE179" s="482"/>
      <c r="BF179" s="483"/>
      <c r="BG179" s="481">
        <f>SUM(表51!BE113,表52!BE113,表53!BE113,表55!BE113,表56!BG184)</f>
        <v>160360</v>
      </c>
      <c r="BH179" s="482"/>
      <c r="BI179" s="482"/>
      <c r="BJ179" s="482"/>
      <c r="BK179" s="482"/>
      <c r="BL179" s="482"/>
      <c r="BM179" s="482"/>
      <c r="BN179" s="482"/>
      <c r="BO179" s="482"/>
      <c r="BP179" s="482"/>
      <c r="BQ179" s="483"/>
      <c r="BR179" s="481">
        <f>SUM(表51!BO113,表52!BO113,表53!BO113,表55!BO113,表56!BR184)</f>
        <v>555300</v>
      </c>
      <c r="BS179" s="482"/>
      <c r="BT179" s="482"/>
      <c r="BU179" s="482"/>
      <c r="BV179" s="482"/>
      <c r="BW179" s="482"/>
      <c r="BX179" s="482"/>
      <c r="BY179" s="482"/>
      <c r="BZ179" s="482"/>
      <c r="CA179" s="482"/>
      <c r="CB179" s="483"/>
      <c r="CC179" s="481">
        <f t="shared" si="7"/>
        <v>1984090</v>
      </c>
      <c r="CD179" s="482"/>
      <c r="CE179" s="482"/>
      <c r="CF179" s="482"/>
      <c r="CG179" s="482"/>
      <c r="CH179" s="482"/>
      <c r="CI179" s="482"/>
      <c r="CJ179" s="482"/>
      <c r="CK179" s="482"/>
      <c r="CL179" s="482"/>
      <c r="CM179" s="483"/>
      <c r="CN179" s="481">
        <f>SUM(表51!CI113,表52!CI113,表53!CI113,表55!CI113,表56!CN184)</f>
        <v>74980</v>
      </c>
      <c r="CO179" s="482"/>
      <c r="CP179" s="482"/>
      <c r="CQ179" s="482"/>
      <c r="CR179" s="482"/>
      <c r="CS179" s="482"/>
      <c r="CT179" s="482"/>
      <c r="CU179" s="482"/>
      <c r="CV179" s="482"/>
      <c r="CW179" s="482"/>
      <c r="CX179" s="482"/>
      <c r="CY179" s="481">
        <f>SUM(表51!CS113,表52!CS113,表53!CS113,表55!CS113,表56!CY184)</f>
        <v>14331570</v>
      </c>
      <c r="CZ179" s="482"/>
      <c r="DA179" s="482"/>
      <c r="DB179" s="482"/>
      <c r="DC179" s="482"/>
      <c r="DD179" s="482"/>
      <c r="DE179" s="482"/>
      <c r="DF179" s="482"/>
      <c r="DG179" s="482"/>
      <c r="DH179" s="483"/>
      <c r="DI179" s="481">
        <f t="shared" si="8"/>
        <v>34851863</v>
      </c>
      <c r="DJ179" s="482"/>
      <c r="DK179" s="482"/>
      <c r="DL179" s="482"/>
      <c r="DM179" s="482"/>
      <c r="DN179" s="482"/>
      <c r="DO179" s="482"/>
      <c r="DP179" s="482"/>
      <c r="DQ179" s="482"/>
      <c r="DR179" s="482"/>
      <c r="DS179" s="482"/>
      <c r="DT179" s="482"/>
      <c r="DU179" s="482"/>
      <c r="DV179" s="545"/>
    </row>
    <row r="180" spans="1:126" ht="15" customHeight="1">
      <c r="A180" s="550"/>
      <c r="B180" s="549"/>
      <c r="C180" s="549"/>
      <c r="D180" s="549"/>
      <c r="E180" s="549"/>
      <c r="F180" s="558"/>
      <c r="G180" s="246" t="s">
        <v>4</v>
      </c>
      <c r="H180" s="246"/>
      <c r="I180" s="246"/>
      <c r="J180" s="246"/>
      <c r="K180" s="246"/>
      <c r="L180" s="246"/>
      <c r="M180" s="246"/>
      <c r="N180" s="246"/>
      <c r="O180" s="246"/>
      <c r="P180" s="246"/>
      <c r="Q180" s="246"/>
      <c r="R180" s="246"/>
      <c r="S180" s="246"/>
      <c r="T180" s="246"/>
      <c r="U180" s="246"/>
      <c r="V180" s="246"/>
      <c r="W180" s="246"/>
      <c r="X180" s="246"/>
      <c r="Y180" s="246"/>
      <c r="Z180" s="246"/>
      <c r="AA180" s="246"/>
      <c r="AB180" s="1017">
        <v>0</v>
      </c>
      <c r="AC180" s="1018"/>
      <c r="AD180" s="1019"/>
      <c r="AE180" s="1029">
        <v>3</v>
      </c>
      <c r="AF180" s="1018"/>
      <c r="AG180" s="1019"/>
      <c r="AH180" s="1029">
        <v>5</v>
      </c>
      <c r="AI180" s="1018"/>
      <c r="AJ180" s="1030"/>
      <c r="AK180" s="481">
        <f>SUM(表51!AK114,表52!AK114,表53!AK114,表55!AK114,表56!AK185)</f>
        <v>698940</v>
      </c>
      <c r="AL180" s="482"/>
      <c r="AM180" s="482"/>
      <c r="AN180" s="482"/>
      <c r="AO180" s="482"/>
      <c r="AP180" s="482"/>
      <c r="AQ180" s="482"/>
      <c r="AR180" s="482"/>
      <c r="AS180" s="482"/>
      <c r="AT180" s="482"/>
      <c r="AU180" s="483"/>
      <c r="AV180" s="481">
        <f>SUM(表51!AU114,表52!AU114,表53!AU114,表55!AU114,表56!AV185)</f>
        <v>393300</v>
      </c>
      <c r="AW180" s="482"/>
      <c r="AX180" s="482"/>
      <c r="AY180" s="482"/>
      <c r="AZ180" s="482"/>
      <c r="BA180" s="482"/>
      <c r="BB180" s="482"/>
      <c r="BC180" s="482"/>
      <c r="BD180" s="482"/>
      <c r="BE180" s="482"/>
      <c r="BF180" s="483"/>
      <c r="BG180" s="481">
        <f>SUM(表51!BE114,表52!BE114,表53!BE114,表55!BE114,表56!BG185)</f>
        <v>119320</v>
      </c>
      <c r="BH180" s="482"/>
      <c r="BI180" s="482"/>
      <c r="BJ180" s="482"/>
      <c r="BK180" s="482"/>
      <c r="BL180" s="482"/>
      <c r="BM180" s="482"/>
      <c r="BN180" s="482"/>
      <c r="BO180" s="482"/>
      <c r="BP180" s="482"/>
      <c r="BQ180" s="483"/>
      <c r="BR180" s="481">
        <f>SUM(表51!BO114,表52!BO114,表53!BO114,表55!BO114,表56!BR185)</f>
        <v>330300</v>
      </c>
      <c r="BS180" s="482"/>
      <c r="BT180" s="482"/>
      <c r="BU180" s="482"/>
      <c r="BV180" s="482"/>
      <c r="BW180" s="482"/>
      <c r="BX180" s="482"/>
      <c r="BY180" s="482"/>
      <c r="BZ180" s="482"/>
      <c r="CA180" s="482"/>
      <c r="CB180" s="483"/>
      <c r="CC180" s="481">
        <f t="shared" si="7"/>
        <v>1541860</v>
      </c>
      <c r="CD180" s="482"/>
      <c r="CE180" s="482"/>
      <c r="CF180" s="482"/>
      <c r="CG180" s="482"/>
      <c r="CH180" s="482"/>
      <c r="CI180" s="482"/>
      <c r="CJ180" s="482"/>
      <c r="CK180" s="482"/>
      <c r="CL180" s="482"/>
      <c r="CM180" s="483"/>
      <c r="CN180" s="481">
        <f>SUM(表51!CI114,表52!CI114,表53!CI114,表55!CI114,表56!CN185)</f>
        <v>36800</v>
      </c>
      <c r="CO180" s="482"/>
      <c r="CP180" s="482"/>
      <c r="CQ180" s="482"/>
      <c r="CR180" s="482"/>
      <c r="CS180" s="482"/>
      <c r="CT180" s="482"/>
      <c r="CU180" s="482"/>
      <c r="CV180" s="482"/>
      <c r="CW180" s="482"/>
      <c r="CX180" s="482"/>
      <c r="CY180" s="481">
        <f>SUM(表51!CS114,表52!CS114,表53!CS114,表55!CS114,表56!CY185)</f>
        <v>9475950</v>
      </c>
      <c r="CZ180" s="482"/>
      <c r="DA180" s="482"/>
      <c r="DB180" s="482"/>
      <c r="DC180" s="482"/>
      <c r="DD180" s="482"/>
      <c r="DE180" s="482"/>
      <c r="DF180" s="482"/>
      <c r="DG180" s="482"/>
      <c r="DH180" s="483"/>
      <c r="DI180" s="481">
        <f t="shared" si="8"/>
        <v>29349911</v>
      </c>
      <c r="DJ180" s="482"/>
      <c r="DK180" s="482"/>
      <c r="DL180" s="482"/>
      <c r="DM180" s="482"/>
      <c r="DN180" s="482"/>
      <c r="DO180" s="482"/>
      <c r="DP180" s="482"/>
      <c r="DQ180" s="482"/>
      <c r="DR180" s="482"/>
      <c r="DS180" s="482"/>
      <c r="DT180" s="482"/>
      <c r="DU180" s="482"/>
      <c r="DV180" s="545"/>
    </row>
    <row r="181" spans="1:126" ht="15" customHeight="1">
      <c r="A181" s="550"/>
      <c r="B181" s="549"/>
      <c r="C181" s="549"/>
      <c r="D181" s="549"/>
      <c r="E181" s="549"/>
      <c r="F181" s="558"/>
      <c r="G181" s="246" t="s">
        <v>5</v>
      </c>
      <c r="H181" s="246"/>
      <c r="I181" s="246"/>
      <c r="J181" s="246"/>
      <c r="K181" s="246"/>
      <c r="L181" s="246"/>
      <c r="M181" s="246"/>
      <c r="N181" s="246"/>
      <c r="O181" s="246"/>
      <c r="P181" s="246"/>
      <c r="Q181" s="246"/>
      <c r="R181" s="246"/>
      <c r="S181" s="246"/>
      <c r="T181" s="246"/>
      <c r="U181" s="246"/>
      <c r="V181" s="246"/>
      <c r="W181" s="246"/>
      <c r="X181" s="246"/>
      <c r="Y181" s="246"/>
      <c r="Z181" s="246"/>
      <c r="AA181" s="246"/>
      <c r="AB181" s="1017">
        <v>0</v>
      </c>
      <c r="AC181" s="1018"/>
      <c r="AD181" s="1019"/>
      <c r="AE181" s="1029">
        <v>4</v>
      </c>
      <c r="AF181" s="1018"/>
      <c r="AG181" s="1019"/>
      <c r="AH181" s="1029">
        <v>5</v>
      </c>
      <c r="AI181" s="1018"/>
      <c r="AJ181" s="1030"/>
      <c r="AK181" s="481">
        <f>SUM(表51!AK115,表52!AK115,表53!AK115,表55!AK115,表56!AK186)</f>
        <v>469260</v>
      </c>
      <c r="AL181" s="482"/>
      <c r="AM181" s="482"/>
      <c r="AN181" s="482"/>
      <c r="AO181" s="482"/>
      <c r="AP181" s="482"/>
      <c r="AQ181" s="482"/>
      <c r="AR181" s="482"/>
      <c r="AS181" s="482"/>
      <c r="AT181" s="482"/>
      <c r="AU181" s="483"/>
      <c r="AV181" s="481">
        <f>SUM(表51!AU115,表52!AU115,表53!AU115,表55!AU115,表56!AV186)</f>
        <v>307800</v>
      </c>
      <c r="AW181" s="482"/>
      <c r="AX181" s="482"/>
      <c r="AY181" s="482"/>
      <c r="AZ181" s="482"/>
      <c r="BA181" s="482"/>
      <c r="BB181" s="482"/>
      <c r="BC181" s="482"/>
      <c r="BD181" s="482"/>
      <c r="BE181" s="482"/>
      <c r="BF181" s="483"/>
      <c r="BG181" s="481">
        <f>SUM(表51!BE115,表52!BE115,表53!BE115,表55!BE115,表56!BG186)</f>
        <v>78660</v>
      </c>
      <c r="BH181" s="482"/>
      <c r="BI181" s="482"/>
      <c r="BJ181" s="482"/>
      <c r="BK181" s="482"/>
      <c r="BL181" s="482"/>
      <c r="BM181" s="482"/>
      <c r="BN181" s="482"/>
      <c r="BO181" s="482"/>
      <c r="BP181" s="482"/>
      <c r="BQ181" s="483"/>
      <c r="BR181" s="481">
        <f>SUM(表51!BO115,表52!BO115,表53!BO115,表55!BO115,表56!BR186)</f>
        <v>182250</v>
      </c>
      <c r="BS181" s="482"/>
      <c r="BT181" s="482"/>
      <c r="BU181" s="482"/>
      <c r="BV181" s="482"/>
      <c r="BW181" s="482"/>
      <c r="BX181" s="482"/>
      <c r="BY181" s="482"/>
      <c r="BZ181" s="482"/>
      <c r="CA181" s="482"/>
      <c r="CB181" s="483"/>
      <c r="CC181" s="481">
        <f t="shared" si="7"/>
        <v>1037970</v>
      </c>
      <c r="CD181" s="482"/>
      <c r="CE181" s="482"/>
      <c r="CF181" s="482"/>
      <c r="CG181" s="482"/>
      <c r="CH181" s="482"/>
      <c r="CI181" s="482"/>
      <c r="CJ181" s="482"/>
      <c r="CK181" s="482"/>
      <c r="CL181" s="482"/>
      <c r="CM181" s="483"/>
      <c r="CN181" s="481">
        <f>SUM(表51!CI115,表52!CI115,表53!CI115,表55!CI115,表56!CN186)</f>
        <v>23460</v>
      </c>
      <c r="CO181" s="482"/>
      <c r="CP181" s="482"/>
      <c r="CQ181" s="482"/>
      <c r="CR181" s="482"/>
      <c r="CS181" s="482"/>
      <c r="CT181" s="482"/>
      <c r="CU181" s="482"/>
      <c r="CV181" s="482"/>
      <c r="CW181" s="482"/>
      <c r="CX181" s="482"/>
      <c r="CY181" s="481">
        <f>SUM(表51!CS115,表52!CS115,表53!CS115,表55!CS115,表56!CY186)</f>
        <v>4265250</v>
      </c>
      <c r="CZ181" s="482"/>
      <c r="DA181" s="482"/>
      <c r="DB181" s="482"/>
      <c r="DC181" s="482"/>
      <c r="DD181" s="482"/>
      <c r="DE181" s="482"/>
      <c r="DF181" s="482"/>
      <c r="DG181" s="482"/>
      <c r="DH181" s="483"/>
      <c r="DI181" s="481">
        <f t="shared" si="8"/>
        <v>17264223</v>
      </c>
      <c r="DJ181" s="482"/>
      <c r="DK181" s="482"/>
      <c r="DL181" s="482"/>
      <c r="DM181" s="482"/>
      <c r="DN181" s="482"/>
      <c r="DO181" s="482"/>
      <c r="DP181" s="482"/>
      <c r="DQ181" s="482"/>
      <c r="DR181" s="482"/>
      <c r="DS181" s="482"/>
      <c r="DT181" s="482"/>
      <c r="DU181" s="482"/>
      <c r="DV181" s="545"/>
    </row>
    <row r="182" spans="1:126" ht="15" customHeight="1">
      <c r="A182" s="550"/>
      <c r="B182" s="549"/>
      <c r="C182" s="549"/>
      <c r="D182" s="549"/>
      <c r="E182" s="549"/>
      <c r="F182" s="558"/>
      <c r="G182" s="246" t="s">
        <v>6</v>
      </c>
      <c r="H182" s="246"/>
      <c r="I182" s="246"/>
      <c r="J182" s="246"/>
      <c r="K182" s="246"/>
      <c r="L182" s="246"/>
      <c r="M182" s="246"/>
      <c r="N182" s="246"/>
      <c r="O182" s="246"/>
      <c r="P182" s="246"/>
      <c r="Q182" s="246"/>
      <c r="R182" s="246"/>
      <c r="S182" s="246"/>
      <c r="T182" s="246"/>
      <c r="U182" s="246"/>
      <c r="V182" s="246"/>
      <c r="W182" s="246"/>
      <c r="X182" s="246"/>
      <c r="Y182" s="246"/>
      <c r="Z182" s="246"/>
      <c r="AA182" s="246"/>
      <c r="AB182" s="1017">
        <v>0</v>
      </c>
      <c r="AC182" s="1018"/>
      <c r="AD182" s="1019"/>
      <c r="AE182" s="1029">
        <v>5</v>
      </c>
      <c r="AF182" s="1018"/>
      <c r="AG182" s="1019"/>
      <c r="AH182" s="1029">
        <v>5</v>
      </c>
      <c r="AI182" s="1018"/>
      <c r="AJ182" s="1030"/>
      <c r="AK182" s="481">
        <f>SUM(表51!AK116,表52!AK116,表53!AK116,表55!AK116,表56!AK187)</f>
        <v>429000</v>
      </c>
      <c r="AL182" s="482"/>
      <c r="AM182" s="482"/>
      <c r="AN182" s="482"/>
      <c r="AO182" s="482"/>
      <c r="AP182" s="482"/>
      <c r="AQ182" s="482"/>
      <c r="AR182" s="482"/>
      <c r="AS182" s="482"/>
      <c r="AT182" s="482"/>
      <c r="AU182" s="483"/>
      <c r="AV182" s="481">
        <f>SUM(表51!AU116,表52!AU116,表53!AU116,表55!AU116,表56!AV187)</f>
        <v>373050</v>
      </c>
      <c r="AW182" s="482"/>
      <c r="AX182" s="482"/>
      <c r="AY182" s="482"/>
      <c r="AZ182" s="482"/>
      <c r="BA182" s="482"/>
      <c r="BB182" s="482"/>
      <c r="BC182" s="482"/>
      <c r="BD182" s="482"/>
      <c r="BE182" s="482"/>
      <c r="BF182" s="483"/>
      <c r="BG182" s="481">
        <f>SUM(表51!BE116,表52!BE116,表53!BE116,表55!BE116,表56!BG187)</f>
        <v>62320</v>
      </c>
      <c r="BH182" s="482"/>
      <c r="BI182" s="482"/>
      <c r="BJ182" s="482"/>
      <c r="BK182" s="482"/>
      <c r="BL182" s="482"/>
      <c r="BM182" s="482"/>
      <c r="BN182" s="482"/>
      <c r="BO182" s="482"/>
      <c r="BP182" s="482"/>
      <c r="BQ182" s="483"/>
      <c r="BR182" s="481">
        <f>SUM(表51!BO116,表52!BO116,表53!BO116,表55!BO116,表56!BR187)</f>
        <v>110700</v>
      </c>
      <c r="BS182" s="482"/>
      <c r="BT182" s="482"/>
      <c r="BU182" s="482"/>
      <c r="BV182" s="482"/>
      <c r="BW182" s="482"/>
      <c r="BX182" s="482"/>
      <c r="BY182" s="482"/>
      <c r="BZ182" s="482"/>
      <c r="CA182" s="482"/>
      <c r="CB182" s="483"/>
      <c r="CC182" s="481">
        <f t="shared" si="7"/>
        <v>975070</v>
      </c>
      <c r="CD182" s="482"/>
      <c r="CE182" s="482"/>
      <c r="CF182" s="482"/>
      <c r="CG182" s="482"/>
      <c r="CH182" s="482"/>
      <c r="CI182" s="482"/>
      <c r="CJ182" s="482"/>
      <c r="CK182" s="482"/>
      <c r="CL182" s="482"/>
      <c r="CM182" s="483"/>
      <c r="CN182" s="481">
        <f>SUM(表51!CI116,表52!CI116,表53!CI116,表55!CI116,表56!CN187)</f>
        <v>11730</v>
      </c>
      <c r="CO182" s="482"/>
      <c r="CP182" s="482"/>
      <c r="CQ182" s="482"/>
      <c r="CR182" s="482"/>
      <c r="CS182" s="482"/>
      <c r="CT182" s="482"/>
      <c r="CU182" s="482"/>
      <c r="CV182" s="482"/>
      <c r="CW182" s="482"/>
      <c r="CX182" s="482"/>
      <c r="CY182" s="481">
        <f>SUM(表51!CS116,表52!CS116,表53!CS116,表55!CS116,表56!CY187)</f>
        <v>2431110</v>
      </c>
      <c r="CZ182" s="482"/>
      <c r="DA182" s="482"/>
      <c r="DB182" s="482"/>
      <c r="DC182" s="482"/>
      <c r="DD182" s="482"/>
      <c r="DE182" s="482"/>
      <c r="DF182" s="482"/>
      <c r="DG182" s="482"/>
      <c r="DH182" s="483"/>
      <c r="DI182" s="481">
        <f t="shared" si="8"/>
        <v>12081598</v>
      </c>
      <c r="DJ182" s="482"/>
      <c r="DK182" s="482"/>
      <c r="DL182" s="482"/>
      <c r="DM182" s="482"/>
      <c r="DN182" s="482"/>
      <c r="DO182" s="482"/>
      <c r="DP182" s="482"/>
      <c r="DQ182" s="482"/>
      <c r="DR182" s="482"/>
      <c r="DS182" s="482"/>
      <c r="DT182" s="482"/>
      <c r="DU182" s="482"/>
      <c r="DV182" s="545"/>
    </row>
    <row r="183" spans="1:126" ht="15" customHeight="1">
      <c r="A183" s="550"/>
      <c r="B183" s="549"/>
      <c r="C183" s="549"/>
      <c r="D183" s="549"/>
      <c r="E183" s="549"/>
      <c r="F183" s="558"/>
      <c r="G183" s="246" t="s">
        <v>7</v>
      </c>
      <c r="H183" s="246"/>
      <c r="I183" s="246"/>
      <c r="J183" s="246"/>
      <c r="K183" s="246"/>
      <c r="L183" s="246"/>
      <c r="M183" s="246"/>
      <c r="N183" s="246"/>
      <c r="O183" s="246"/>
      <c r="P183" s="246"/>
      <c r="Q183" s="246"/>
      <c r="R183" s="246"/>
      <c r="S183" s="246"/>
      <c r="T183" s="246"/>
      <c r="U183" s="246"/>
      <c r="V183" s="246"/>
      <c r="W183" s="246"/>
      <c r="X183" s="246"/>
      <c r="Y183" s="246"/>
      <c r="Z183" s="246"/>
      <c r="AA183" s="246"/>
      <c r="AB183" s="1017">
        <v>0</v>
      </c>
      <c r="AC183" s="1018"/>
      <c r="AD183" s="1019"/>
      <c r="AE183" s="1029">
        <v>6</v>
      </c>
      <c r="AF183" s="1018"/>
      <c r="AG183" s="1019"/>
      <c r="AH183" s="1029">
        <v>5</v>
      </c>
      <c r="AI183" s="1018"/>
      <c r="AJ183" s="1030"/>
      <c r="AK183" s="481">
        <f>SUM(表51!AK117,表52!AK117,表53!AK117,表55!AK117,表56!AK188)</f>
        <v>242880</v>
      </c>
      <c r="AL183" s="482"/>
      <c r="AM183" s="482"/>
      <c r="AN183" s="482"/>
      <c r="AO183" s="482"/>
      <c r="AP183" s="482"/>
      <c r="AQ183" s="482"/>
      <c r="AR183" s="482"/>
      <c r="AS183" s="482"/>
      <c r="AT183" s="482"/>
      <c r="AU183" s="483"/>
      <c r="AV183" s="481">
        <f>SUM(表51!AU117,表52!AU117,表53!AU117,表55!AU117,表56!AV188)</f>
        <v>210600</v>
      </c>
      <c r="AW183" s="482"/>
      <c r="AX183" s="482"/>
      <c r="AY183" s="482"/>
      <c r="AZ183" s="482"/>
      <c r="BA183" s="482"/>
      <c r="BB183" s="482"/>
      <c r="BC183" s="482"/>
      <c r="BD183" s="482"/>
      <c r="BE183" s="482"/>
      <c r="BF183" s="483"/>
      <c r="BG183" s="481">
        <f>SUM(表51!BE117,表52!BE117,表53!BE117,表55!BE117,表56!BG188)</f>
        <v>33060</v>
      </c>
      <c r="BH183" s="482"/>
      <c r="BI183" s="482"/>
      <c r="BJ183" s="482"/>
      <c r="BK183" s="482"/>
      <c r="BL183" s="482"/>
      <c r="BM183" s="482"/>
      <c r="BN183" s="482"/>
      <c r="BO183" s="482"/>
      <c r="BP183" s="482"/>
      <c r="BQ183" s="483"/>
      <c r="BR183" s="481">
        <f>SUM(表51!BO117,表52!BO117,表53!BO117,表55!BO117,表56!BR188)</f>
        <v>48600</v>
      </c>
      <c r="BS183" s="482"/>
      <c r="BT183" s="482"/>
      <c r="BU183" s="482"/>
      <c r="BV183" s="482"/>
      <c r="BW183" s="482"/>
      <c r="BX183" s="482"/>
      <c r="BY183" s="482"/>
      <c r="BZ183" s="482"/>
      <c r="CA183" s="482"/>
      <c r="CB183" s="483"/>
      <c r="CC183" s="481">
        <f t="shared" si="7"/>
        <v>535140</v>
      </c>
      <c r="CD183" s="482"/>
      <c r="CE183" s="482"/>
      <c r="CF183" s="482"/>
      <c r="CG183" s="482"/>
      <c r="CH183" s="482"/>
      <c r="CI183" s="482"/>
      <c r="CJ183" s="482"/>
      <c r="CK183" s="482"/>
      <c r="CL183" s="482"/>
      <c r="CM183" s="483"/>
      <c r="CN183" s="481">
        <f>SUM(表51!CI117,表52!CI117,表53!CI117,表55!CI117,表56!CN188)</f>
        <v>3450</v>
      </c>
      <c r="CO183" s="482"/>
      <c r="CP183" s="482"/>
      <c r="CQ183" s="482"/>
      <c r="CR183" s="482"/>
      <c r="CS183" s="482"/>
      <c r="CT183" s="482"/>
      <c r="CU183" s="482"/>
      <c r="CV183" s="482"/>
      <c r="CW183" s="482"/>
      <c r="CX183" s="482"/>
      <c r="CY183" s="481">
        <f>SUM(表51!CS117,表52!CS117,表53!CS117,表55!CS117,表56!CY188)</f>
        <v>1229910</v>
      </c>
      <c r="CZ183" s="482"/>
      <c r="DA183" s="482"/>
      <c r="DB183" s="482"/>
      <c r="DC183" s="482"/>
      <c r="DD183" s="482"/>
      <c r="DE183" s="482"/>
      <c r="DF183" s="482"/>
      <c r="DG183" s="482"/>
      <c r="DH183" s="483"/>
      <c r="DI183" s="481">
        <f t="shared" si="8"/>
        <v>6790062</v>
      </c>
      <c r="DJ183" s="482"/>
      <c r="DK183" s="482"/>
      <c r="DL183" s="482"/>
      <c r="DM183" s="482"/>
      <c r="DN183" s="482"/>
      <c r="DO183" s="482"/>
      <c r="DP183" s="482"/>
      <c r="DQ183" s="482"/>
      <c r="DR183" s="482"/>
      <c r="DS183" s="482"/>
      <c r="DT183" s="482"/>
      <c r="DU183" s="482"/>
      <c r="DV183" s="545"/>
    </row>
    <row r="184" spans="1:126" ht="15" customHeight="1">
      <c r="A184" s="550"/>
      <c r="B184" s="549"/>
      <c r="C184" s="549"/>
      <c r="D184" s="549"/>
      <c r="E184" s="549"/>
      <c r="F184" s="558"/>
      <c r="G184" s="246" t="s">
        <v>8</v>
      </c>
      <c r="H184" s="246"/>
      <c r="I184" s="246"/>
      <c r="J184" s="246"/>
      <c r="K184" s="246"/>
      <c r="L184" s="246"/>
      <c r="M184" s="246"/>
      <c r="N184" s="246"/>
      <c r="O184" s="246"/>
      <c r="P184" s="246"/>
      <c r="Q184" s="246"/>
      <c r="R184" s="246"/>
      <c r="S184" s="246"/>
      <c r="T184" s="246"/>
      <c r="U184" s="246"/>
      <c r="V184" s="246"/>
      <c r="W184" s="246"/>
      <c r="X184" s="246"/>
      <c r="Y184" s="246"/>
      <c r="Z184" s="246"/>
      <c r="AA184" s="246"/>
      <c r="AB184" s="1017">
        <v>0</v>
      </c>
      <c r="AC184" s="1018"/>
      <c r="AD184" s="1019"/>
      <c r="AE184" s="1029">
        <v>7</v>
      </c>
      <c r="AF184" s="1018"/>
      <c r="AG184" s="1019"/>
      <c r="AH184" s="1029">
        <v>5</v>
      </c>
      <c r="AI184" s="1018"/>
      <c r="AJ184" s="1030"/>
      <c r="AK184" s="481">
        <f>SUM(表51!AK118,表52!AK118,表53!AK118,表55!AK118,表56!AK189)</f>
        <v>61710</v>
      </c>
      <c r="AL184" s="482"/>
      <c r="AM184" s="482"/>
      <c r="AN184" s="482"/>
      <c r="AO184" s="482"/>
      <c r="AP184" s="482"/>
      <c r="AQ184" s="482"/>
      <c r="AR184" s="482"/>
      <c r="AS184" s="482"/>
      <c r="AT184" s="482"/>
      <c r="AU184" s="483"/>
      <c r="AV184" s="481">
        <f>SUM(表51!AU118,表52!AU118,表53!AU118,表55!AU118,表56!AV189)</f>
        <v>52650</v>
      </c>
      <c r="AW184" s="482"/>
      <c r="AX184" s="482"/>
      <c r="AY184" s="482"/>
      <c r="AZ184" s="482"/>
      <c r="BA184" s="482"/>
      <c r="BB184" s="482"/>
      <c r="BC184" s="482"/>
      <c r="BD184" s="482"/>
      <c r="BE184" s="482"/>
      <c r="BF184" s="483"/>
      <c r="BG184" s="481">
        <f>SUM(表51!BE118,表52!BE118,表53!BE118,表55!BE118,表56!BG189)</f>
        <v>15200</v>
      </c>
      <c r="BH184" s="482"/>
      <c r="BI184" s="482"/>
      <c r="BJ184" s="482"/>
      <c r="BK184" s="482"/>
      <c r="BL184" s="482"/>
      <c r="BM184" s="482"/>
      <c r="BN184" s="482"/>
      <c r="BO184" s="482"/>
      <c r="BP184" s="482"/>
      <c r="BQ184" s="483"/>
      <c r="BR184" s="481">
        <f>SUM(表51!BO118,表52!BO118,表53!BO118,表55!BO118,表56!BR189)</f>
        <v>13050</v>
      </c>
      <c r="BS184" s="482"/>
      <c r="BT184" s="482"/>
      <c r="BU184" s="482"/>
      <c r="BV184" s="482"/>
      <c r="BW184" s="482"/>
      <c r="BX184" s="482"/>
      <c r="BY184" s="482"/>
      <c r="BZ184" s="482"/>
      <c r="CA184" s="482"/>
      <c r="CB184" s="483"/>
      <c r="CC184" s="481">
        <f t="shared" si="7"/>
        <v>142610</v>
      </c>
      <c r="CD184" s="482"/>
      <c r="CE184" s="482"/>
      <c r="CF184" s="482"/>
      <c r="CG184" s="482"/>
      <c r="CH184" s="482"/>
      <c r="CI184" s="482"/>
      <c r="CJ184" s="482"/>
      <c r="CK184" s="482"/>
      <c r="CL184" s="482"/>
      <c r="CM184" s="483"/>
      <c r="CN184" s="481">
        <f>SUM(表51!CI118,表52!CI118,表53!CI118,表55!CI118,表56!CN189)</f>
        <v>2300</v>
      </c>
      <c r="CO184" s="482"/>
      <c r="CP184" s="482"/>
      <c r="CQ184" s="482"/>
      <c r="CR184" s="482"/>
      <c r="CS184" s="482"/>
      <c r="CT184" s="482"/>
      <c r="CU184" s="482"/>
      <c r="CV184" s="482"/>
      <c r="CW184" s="482"/>
      <c r="CX184" s="482"/>
      <c r="CY184" s="481">
        <f>SUM(表51!CS118,表52!CS118,表53!CS118,表55!CS118,表56!CY189)</f>
        <v>302280</v>
      </c>
      <c r="CZ184" s="482"/>
      <c r="DA184" s="482"/>
      <c r="DB184" s="482"/>
      <c r="DC184" s="482"/>
      <c r="DD184" s="482"/>
      <c r="DE184" s="482"/>
      <c r="DF184" s="482"/>
      <c r="DG184" s="482"/>
      <c r="DH184" s="483"/>
      <c r="DI184" s="481">
        <f t="shared" si="8"/>
        <v>1740291</v>
      </c>
      <c r="DJ184" s="482"/>
      <c r="DK184" s="482"/>
      <c r="DL184" s="482"/>
      <c r="DM184" s="482"/>
      <c r="DN184" s="482"/>
      <c r="DO184" s="482"/>
      <c r="DP184" s="482"/>
      <c r="DQ184" s="482"/>
      <c r="DR184" s="482"/>
      <c r="DS184" s="482"/>
      <c r="DT184" s="482"/>
      <c r="DU184" s="482"/>
      <c r="DV184" s="545"/>
    </row>
    <row r="185" spans="1:126" ht="15" customHeight="1">
      <c r="A185" s="550"/>
      <c r="B185" s="549"/>
      <c r="C185" s="549"/>
      <c r="D185" s="549"/>
      <c r="E185" s="549"/>
      <c r="F185" s="558"/>
      <c r="G185" s="246" t="s">
        <v>9</v>
      </c>
      <c r="H185" s="246"/>
      <c r="I185" s="246"/>
      <c r="J185" s="246"/>
      <c r="K185" s="246"/>
      <c r="L185" s="246"/>
      <c r="M185" s="246"/>
      <c r="N185" s="246"/>
      <c r="O185" s="246"/>
      <c r="P185" s="246"/>
      <c r="Q185" s="246"/>
      <c r="R185" s="246"/>
      <c r="S185" s="246"/>
      <c r="T185" s="246"/>
      <c r="U185" s="246"/>
      <c r="V185" s="246"/>
      <c r="W185" s="246"/>
      <c r="X185" s="246"/>
      <c r="Y185" s="246"/>
      <c r="Z185" s="246"/>
      <c r="AA185" s="246"/>
      <c r="AB185" s="1017">
        <v>0</v>
      </c>
      <c r="AC185" s="1018"/>
      <c r="AD185" s="1019"/>
      <c r="AE185" s="1029">
        <v>8</v>
      </c>
      <c r="AF185" s="1018"/>
      <c r="AG185" s="1019"/>
      <c r="AH185" s="1029">
        <v>5</v>
      </c>
      <c r="AI185" s="1018"/>
      <c r="AJ185" s="1030"/>
      <c r="AK185" s="481">
        <f>SUM(表51!AK119,表52!AK119,表53!AK119,表55!AK119,表56!AK190)</f>
        <v>40260</v>
      </c>
      <c r="AL185" s="482"/>
      <c r="AM185" s="482"/>
      <c r="AN185" s="482"/>
      <c r="AO185" s="482"/>
      <c r="AP185" s="482"/>
      <c r="AQ185" s="482"/>
      <c r="AR185" s="482"/>
      <c r="AS185" s="482"/>
      <c r="AT185" s="482"/>
      <c r="AU185" s="483"/>
      <c r="AV185" s="481">
        <f>SUM(表51!AU119,表52!AU119,表53!AU119,表55!AU119,表56!AV190)</f>
        <v>31950</v>
      </c>
      <c r="AW185" s="482"/>
      <c r="AX185" s="482"/>
      <c r="AY185" s="482"/>
      <c r="AZ185" s="482"/>
      <c r="BA185" s="482"/>
      <c r="BB185" s="482"/>
      <c r="BC185" s="482"/>
      <c r="BD185" s="482"/>
      <c r="BE185" s="482"/>
      <c r="BF185" s="483"/>
      <c r="BG185" s="481">
        <f>SUM(表51!BE119,表52!BE119,表53!BE119,表55!BE119,表56!BG190)</f>
        <v>12540</v>
      </c>
      <c r="BH185" s="482"/>
      <c r="BI185" s="482"/>
      <c r="BJ185" s="482"/>
      <c r="BK185" s="482"/>
      <c r="BL185" s="482"/>
      <c r="BM185" s="482"/>
      <c r="BN185" s="482"/>
      <c r="BO185" s="482"/>
      <c r="BP185" s="482"/>
      <c r="BQ185" s="483"/>
      <c r="BR185" s="481">
        <f>SUM(表51!BO119,表52!BO119,表53!BO119,表55!BO119,表56!BR190)</f>
        <v>8100</v>
      </c>
      <c r="BS185" s="482"/>
      <c r="BT185" s="482"/>
      <c r="BU185" s="482"/>
      <c r="BV185" s="482"/>
      <c r="BW185" s="482"/>
      <c r="BX185" s="482"/>
      <c r="BY185" s="482"/>
      <c r="BZ185" s="482"/>
      <c r="CA185" s="482"/>
      <c r="CB185" s="483"/>
      <c r="CC185" s="481">
        <f t="shared" si="7"/>
        <v>92850</v>
      </c>
      <c r="CD185" s="482"/>
      <c r="CE185" s="482"/>
      <c r="CF185" s="482"/>
      <c r="CG185" s="482"/>
      <c r="CH185" s="482"/>
      <c r="CI185" s="482"/>
      <c r="CJ185" s="482"/>
      <c r="CK185" s="482"/>
      <c r="CL185" s="482"/>
      <c r="CM185" s="483"/>
      <c r="CN185" s="481">
        <f>SUM(表51!CI119,表52!CI119,表53!CI119,表55!CI119,表56!CN190)</f>
        <v>1610</v>
      </c>
      <c r="CO185" s="482"/>
      <c r="CP185" s="482"/>
      <c r="CQ185" s="482"/>
      <c r="CR185" s="482"/>
      <c r="CS185" s="482"/>
      <c r="CT185" s="482"/>
      <c r="CU185" s="482"/>
      <c r="CV185" s="482"/>
      <c r="CW185" s="482"/>
      <c r="CX185" s="482"/>
      <c r="CY185" s="481">
        <f>SUM(表51!CS119,表52!CS119,表53!CS119,表55!CS119,表56!CY190)</f>
        <v>232980</v>
      </c>
      <c r="CZ185" s="482"/>
      <c r="DA185" s="482"/>
      <c r="DB185" s="482"/>
      <c r="DC185" s="482"/>
      <c r="DD185" s="482"/>
      <c r="DE185" s="482"/>
      <c r="DF185" s="482"/>
      <c r="DG185" s="482"/>
      <c r="DH185" s="483"/>
      <c r="DI185" s="481">
        <f t="shared" si="8"/>
        <v>1359294</v>
      </c>
      <c r="DJ185" s="482"/>
      <c r="DK185" s="482"/>
      <c r="DL185" s="482"/>
      <c r="DM185" s="482"/>
      <c r="DN185" s="482"/>
      <c r="DO185" s="482"/>
      <c r="DP185" s="482"/>
      <c r="DQ185" s="482"/>
      <c r="DR185" s="482"/>
      <c r="DS185" s="482"/>
      <c r="DT185" s="482"/>
      <c r="DU185" s="482"/>
      <c r="DV185" s="545"/>
    </row>
    <row r="186" spans="1:126" ht="15" customHeight="1">
      <c r="A186" s="550"/>
      <c r="B186" s="549"/>
      <c r="C186" s="549"/>
      <c r="D186" s="549"/>
      <c r="E186" s="549"/>
      <c r="F186" s="558"/>
      <c r="G186" s="246" t="s">
        <v>10</v>
      </c>
      <c r="H186" s="246"/>
      <c r="I186" s="246"/>
      <c r="J186" s="246"/>
      <c r="K186" s="246"/>
      <c r="L186" s="246"/>
      <c r="M186" s="246"/>
      <c r="N186" s="246"/>
      <c r="O186" s="246"/>
      <c r="P186" s="246"/>
      <c r="Q186" s="246"/>
      <c r="R186" s="246"/>
      <c r="S186" s="246"/>
      <c r="T186" s="246"/>
      <c r="U186" s="246"/>
      <c r="V186" s="246"/>
      <c r="W186" s="246"/>
      <c r="X186" s="246"/>
      <c r="Y186" s="246"/>
      <c r="Z186" s="246"/>
      <c r="AA186" s="246"/>
      <c r="AB186" s="1017">
        <v>0</v>
      </c>
      <c r="AC186" s="1018"/>
      <c r="AD186" s="1019"/>
      <c r="AE186" s="1029">
        <v>9</v>
      </c>
      <c r="AF186" s="1018"/>
      <c r="AG186" s="1019"/>
      <c r="AH186" s="1029">
        <v>5</v>
      </c>
      <c r="AI186" s="1018"/>
      <c r="AJ186" s="1030"/>
      <c r="AK186" s="481">
        <f>SUM(表51!AK120,表52!AK120,表53!AK120,表55!AK120,表56!AK191)</f>
        <v>98340</v>
      </c>
      <c r="AL186" s="482"/>
      <c r="AM186" s="482"/>
      <c r="AN186" s="482"/>
      <c r="AO186" s="482"/>
      <c r="AP186" s="482"/>
      <c r="AQ186" s="482"/>
      <c r="AR186" s="482"/>
      <c r="AS186" s="482"/>
      <c r="AT186" s="482"/>
      <c r="AU186" s="483"/>
      <c r="AV186" s="481">
        <f>SUM(表51!AU120,表52!AU120,表53!AU120,表55!AU120,表56!AV191)</f>
        <v>70650</v>
      </c>
      <c r="AW186" s="482"/>
      <c r="AX186" s="482"/>
      <c r="AY186" s="482"/>
      <c r="AZ186" s="482"/>
      <c r="BA186" s="482"/>
      <c r="BB186" s="482"/>
      <c r="BC186" s="482"/>
      <c r="BD186" s="482"/>
      <c r="BE186" s="482"/>
      <c r="BF186" s="483"/>
      <c r="BG186" s="481">
        <f>SUM(表51!BE120,表52!BE120,表53!BE120,表55!BE120,表56!BG191)</f>
        <v>16720</v>
      </c>
      <c r="BH186" s="482"/>
      <c r="BI186" s="482"/>
      <c r="BJ186" s="482"/>
      <c r="BK186" s="482"/>
      <c r="BL186" s="482"/>
      <c r="BM186" s="482"/>
      <c r="BN186" s="482"/>
      <c r="BO186" s="482"/>
      <c r="BP186" s="482"/>
      <c r="BQ186" s="483"/>
      <c r="BR186" s="481">
        <f>SUM(表51!BO120,表52!BO120,表53!BO120,表55!BO120,表56!BR191)</f>
        <v>19800</v>
      </c>
      <c r="BS186" s="482"/>
      <c r="BT186" s="482"/>
      <c r="BU186" s="482"/>
      <c r="BV186" s="482"/>
      <c r="BW186" s="482"/>
      <c r="BX186" s="482"/>
      <c r="BY186" s="482"/>
      <c r="BZ186" s="482"/>
      <c r="CA186" s="482"/>
      <c r="CB186" s="483"/>
      <c r="CC186" s="481">
        <f t="shared" si="7"/>
        <v>205510</v>
      </c>
      <c r="CD186" s="482"/>
      <c r="CE186" s="482"/>
      <c r="CF186" s="482"/>
      <c r="CG186" s="482"/>
      <c r="CH186" s="482"/>
      <c r="CI186" s="482"/>
      <c r="CJ186" s="482"/>
      <c r="CK186" s="482"/>
      <c r="CL186" s="482"/>
      <c r="CM186" s="483"/>
      <c r="CN186" s="481">
        <f>SUM(表51!CI120,表52!CI120,表53!CI120,表55!CI120,表56!CN191)</f>
        <v>3220</v>
      </c>
      <c r="CO186" s="482"/>
      <c r="CP186" s="482"/>
      <c r="CQ186" s="482"/>
      <c r="CR186" s="482"/>
      <c r="CS186" s="482"/>
      <c r="CT186" s="482"/>
      <c r="CU186" s="482"/>
      <c r="CV186" s="482"/>
      <c r="CW186" s="482"/>
      <c r="CX186" s="482"/>
      <c r="CY186" s="481">
        <f>SUM(表51!CS120,表52!CS120,表53!CS120,表55!CS120,表56!CY191)</f>
        <v>357720</v>
      </c>
      <c r="CZ186" s="482"/>
      <c r="DA186" s="482"/>
      <c r="DB186" s="482"/>
      <c r="DC186" s="482"/>
      <c r="DD186" s="482"/>
      <c r="DE186" s="482"/>
      <c r="DF186" s="482"/>
      <c r="DG186" s="482"/>
      <c r="DH186" s="483"/>
      <c r="DI186" s="481">
        <f t="shared" si="8"/>
        <v>2482810</v>
      </c>
      <c r="DJ186" s="482"/>
      <c r="DK186" s="482"/>
      <c r="DL186" s="482"/>
      <c r="DM186" s="482"/>
      <c r="DN186" s="482"/>
      <c r="DO186" s="482"/>
      <c r="DP186" s="482"/>
      <c r="DQ186" s="482"/>
      <c r="DR186" s="482"/>
      <c r="DS186" s="482"/>
      <c r="DT186" s="482"/>
      <c r="DU186" s="482"/>
      <c r="DV186" s="545"/>
    </row>
    <row r="187" spans="1:126" ht="21.75" customHeight="1" thickBot="1">
      <c r="A187" s="550"/>
      <c r="B187" s="549"/>
      <c r="C187" s="549"/>
      <c r="D187" s="549"/>
      <c r="E187" s="549"/>
      <c r="F187" s="558"/>
      <c r="G187" s="246" t="s">
        <v>378</v>
      </c>
      <c r="H187" s="246"/>
      <c r="I187" s="246"/>
      <c r="J187" s="246"/>
      <c r="K187" s="246"/>
      <c r="L187" s="246"/>
      <c r="M187" s="246"/>
      <c r="N187" s="246"/>
      <c r="O187" s="246"/>
      <c r="P187" s="246"/>
      <c r="Q187" s="246"/>
      <c r="R187" s="246"/>
      <c r="S187" s="246"/>
      <c r="T187" s="246"/>
      <c r="U187" s="246"/>
      <c r="V187" s="246"/>
      <c r="W187" s="246"/>
      <c r="X187" s="246"/>
      <c r="Y187" s="246"/>
      <c r="Z187" s="246"/>
      <c r="AA187" s="246"/>
      <c r="AB187" s="1027">
        <v>1</v>
      </c>
      <c r="AC187" s="1021"/>
      <c r="AD187" s="1028"/>
      <c r="AE187" s="1020">
        <v>0</v>
      </c>
      <c r="AF187" s="1021"/>
      <c r="AG187" s="1028"/>
      <c r="AH187" s="1020">
        <v>5</v>
      </c>
      <c r="AI187" s="1021"/>
      <c r="AJ187" s="1022"/>
      <c r="AK187" s="484">
        <f>SUM(AK178:AU186)</f>
        <v>2994420</v>
      </c>
      <c r="AL187" s="485"/>
      <c r="AM187" s="485"/>
      <c r="AN187" s="485"/>
      <c r="AO187" s="485"/>
      <c r="AP187" s="485"/>
      <c r="AQ187" s="485"/>
      <c r="AR187" s="485"/>
      <c r="AS187" s="485"/>
      <c r="AT187" s="485"/>
      <c r="AU187" s="486"/>
      <c r="AV187" s="484">
        <f>SUM(AV178:BF186)</f>
        <v>1878750</v>
      </c>
      <c r="AW187" s="485"/>
      <c r="AX187" s="485"/>
      <c r="AY187" s="485"/>
      <c r="AZ187" s="485"/>
      <c r="BA187" s="485"/>
      <c r="BB187" s="485"/>
      <c r="BC187" s="485"/>
      <c r="BD187" s="485"/>
      <c r="BE187" s="485"/>
      <c r="BF187" s="486"/>
      <c r="BG187" s="484">
        <f>SUM(BG178:BQ186)</f>
        <v>511480</v>
      </c>
      <c r="BH187" s="485"/>
      <c r="BI187" s="485"/>
      <c r="BJ187" s="485"/>
      <c r="BK187" s="485"/>
      <c r="BL187" s="485"/>
      <c r="BM187" s="485"/>
      <c r="BN187" s="485"/>
      <c r="BO187" s="485"/>
      <c r="BP187" s="485"/>
      <c r="BQ187" s="486"/>
      <c r="BR187" s="484">
        <f>SUM(BR178:CB186)</f>
        <v>1341000</v>
      </c>
      <c r="BS187" s="485"/>
      <c r="BT187" s="485"/>
      <c r="BU187" s="485"/>
      <c r="BV187" s="485"/>
      <c r="BW187" s="485"/>
      <c r="BX187" s="485"/>
      <c r="BY187" s="485"/>
      <c r="BZ187" s="485"/>
      <c r="CA187" s="485"/>
      <c r="CB187" s="486"/>
      <c r="CC187" s="484">
        <f>SUM(CC178:CM186)</f>
        <v>6725650</v>
      </c>
      <c r="CD187" s="485"/>
      <c r="CE187" s="485"/>
      <c r="CF187" s="485"/>
      <c r="CG187" s="485"/>
      <c r="CH187" s="485"/>
      <c r="CI187" s="485"/>
      <c r="CJ187" s="485"/>
      <c r="CK187" s="485"/>
      <c r="CL187" s="485"/>
      <c r="CM187" s="486"/>
      <c r="CN187" s="484">
        <f>SUM(CN178:CX186)</f>
        <v>171580</v>
      </c>
      <c r="CO187" s="485"/>
      <c r="CP187" s="485"/>
      <c r="CQ187" s="485"/>
      <c r="CR187" s="485"/>
      <c r="CS187" s="485"/>
      <c r="CT187" s="485"/>
      <c r="CU187" s="485"/>
      <c r="CV187" s="485"/>
      <c r="CW187" s="485"/>
      <c r="CX187" s="485"/>
      <c r="CY187" s="484">
        <f>SUM(CY178:DH186)</f>
        <v>34358280</v>
      </c>
      <c r="CZ187" s="485"/>
      <c r="DA187" s="485"/>
      <c r="DB187" s="485"/>
      <c r="DC187" s="485"/>
      <c r="DD187" s="485"/>
      <c r="DE187" s="485"/>
      <c r="DF187" s="485"/>
      <c r="DG187" s="485"/>
      <c r="DH187" s="486"/>
      <c r="DI187" s="484">
        <f t="shared" si="8"/>
        <v>109161533</v>
      </c>
      <c r="DJ187" s="485"/>
      <c r="DK187" s="485"/>
      <c r="DL187" s="485"/>
      <c r="DM187" s="485"/>
      <c r="DN187" s="485"/>
      <c r="DO187" s="485"/>
      <c r="DP187" s="485"/>
      <c r="DQ187" s="485"/>
      <c r="DR187" s="485"/>
      <c r="DS187" s="485"/>
      <c r="DT187" s="485"/>
      <c r="DU187" s="485"/>
      <c r="DV187" s="574"/>
    </row>
    <row r="188" spans="1:126" ht="15" customHeight="1" thickBot="1">
      <c r="A188" s="550"/>
      <c r="B188" s="549"/>
      <c r="C188" s="549"/>
      <c r="D188" s="549"/>
      <c r="E188" s="549"/>
      <c r="F188" s="558"/>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65"/>
      <c r="AC188" s="65"/>
      <c r="AD188" s="65"/>
      <c r="AE188" s="65"/>
      <c r="AF188" s="65"/>
      <c r="AG188" s="65"/>
      <c r="AH188" s="65"/>
      <c r="AI188" s="65"/>
      <c r="AJ188" s="65"/>
      <c r="DA188" s="16"/>
      <c r="DF188" s="16"/>
    </row>
    <row r="189" spans="1:126" ht="15" customHeight="1">
      <c r="A189" s="550"/>
      <c r="B189" s="549"/>
      <c r="C189" s="549"/>
      <c r="D189" s="549"/>
      <c r="E189" s="549"/>
      <c r="F189" s="558"/>
      <c r="G189" s="246" t="s">
        <v>11</v>
      </c>
      <c r="H189" s="246"/>
      <c r="I189" s="246"/>
      <c r="J189" s="246"/>
      <c r="K189" s="246"/>
      <c r="L189" s="246"/>
      <c r="M189" s="246"/>
      <c r="N189" s="246"/>
      <c r="O189" s="246"/>
      <c r="P189" s="246"/>
      <c r="Q189" s="246"/>
      <c r="R189" s="246"/>
      <c r="S189" s="246"/>
      <c r="T189" s="246"/>
      <c r="U189" s="246"/>
      <c r="V189" s="246"/>
      <c r="W189" s="246"/>
      <c r="X189" s="246"/>
      <c r="Y189" s="246"/>
      <c r="Z189" s="246"/>
      <c r="AA189" s="246"/>
      <c r="AB189" s="1031">
        <v>1</v>
      </c>
      <c r="AC189" s="1024"/>
      <c r="AD189" s="1025"/>
      <c r="AE189" s="1023">
        <v>1</v>
      </c>
      <c r="AF189" s="1024"/>
      <c r="AG189" s="1025"/>
      <c r="AH189" s="1023">
        <v>5</v>
      </c>
      <c r="AI189" s="1024"/>
      <c r="AJ189" s="1026"/>
      <c r="AK189" s="487">
        <f>SUM(AK178:AU180)</f>
        <v>1652970</v>
      </c>
      <c r="AL189" s="488"/>
      <c r="AM189" s="488"/>
      <c r="AN189" s="488"/>
      <c r="AO189" s="488"/>
      <c r="AP189" s="488"/>
      <c r="AQ189" s="488"/>
      <c r="AR189" s="488"/>
      <c r="AS189" s="488"/>
      <c r="AT189" s="488"/>
      <c r="AU189" s="489"/>
      <c r="AV189" s="487">
        <f>SUM(AV178:BF180)</f>
        <v>832050</v>
      </c>
      <c r="AW189" s="488"/>
      <c r="AX189" s="488"/>
      <c r="AY189" s="488"/>
      <c r="AZ189" s="488"/>
      <c r="BA189" s="488"/>
      <c r="BB189" s="488"/>
      <c r="BC189" s="488"/>
      <c r="BD189" s="488"/>
      <c r="BE189" s="488"/>
      <c r="BF189" s="489"/>
      <c r="BG189" s="487">
        <f>SUM(BG178:BQ180)</f>
        <v>292980</v>
      </c>
      <c r="BH189" s="488"/>
      <c r="BI189" s="488"/>
      <c r="BJ189" s="488"/>
      <c r="BK189" s="488"/>
      <c r="BL189" s="488"/>
      <c r="BM189" s="488"/>
      <c r="BN189" s="488"/>
      <c r="BO189" s="488"/>
      <c r="BP189" s="488"/>
      <c r="BQ189" s="489"/>
      <c r="BR189" s="487">
        <f>SUM(BR178:CB180)</f>
        <v>958500</v>
      </c>
      <c r="BS189" s="488"/>
      <c r="BT189" s="488"/>
      <c r="BU189" s="488"/>
      <c r="BV189" s="488"/>
      <c r="BW189" s="488"/>
      <c r="BX189" s="488"/>
      <c r="BY189" s="488"/>
      <c r="BZ189" s="488"/>
      <c r="CA189" s="488"/>
      <c r="CB189" s="489"/>
      <c r="CC189" s="487">
        <f>SUM(AK189:CB189)</f>
        <v>3736500</v>
      </c>
      <c r="CD189" s="488"/>
      <c r="CE189" s="488"/>
      <c r="CF189" s="488"/>
      <c r="CG189" s="488"/>
      <c r="CH189" s="488"/>
      <c r="CI189" s="488"/>
      <c r="CJ189" s="488"/>
      <c r="CK189" s="488"/>
      <c r="CL189" s="488"/>
      <c r="CM189" s="489"/>
      <c r="CN189" s="487">
        <f>SUM(CN178:CX180)</f>
        <v>125810</v>
      </c>
      <c r="CO189" s="488"/>
      <c r="CP189" s="488"/>
      <c r="CQ189" s="488"/>
      <c r="CR189" s="488"/>
      <c r="CS189" s="488"/>
      <c r="CT189" s="488"/>
      <c r="CU189" s="488"/>
      <c r="CV189" s="488"/>
      <c r="CW189" s="488"/>
      <c r="CX189" s="488"/>
      <c r="CY189" s="487">
        <f>SUM(CY178:DH180)</f>
        <v>25539030</v>
      </c>
      <c r="CZ189" s="488"/>
      <c r="DA189" s="488"/>
      <c r="DB189" s="488"/>
      <c r="DC189" s="488"/>
      <c r="DD189" s="488"/>
      <c r="DE189" s="488"/>
      <c r="DF189" s="488"/>
      <c r="DG189" s="488"/>
      <c r="DH189" s="489"/>
      <c r="DI189" s="487">
        <f>SUM(AK123,AT123,BC123,BL123,BU123,CD123,DE123,AY156,BF156,BM156,CJ156,CR156,CC189,CN189,CY189)</f>
        <v>67443255</v>
      </c>
      <c r="DJ189" s="488"/>
      <c r="DK189" s="488"/>
      <c r="DL189" s="488"/>
      <c r="DM189" s="488"/>
      <c r="DN189" s="488"/>
      <c r="DO189" s="488"/>
      <c r="DP189" s="488"/>
      <c r="DQ189" s="488"/>
      <c r="DR189" s="488"/>
      <c r="DS189" s="488"/>
      <c r="DT189" s="488"/>
      <c r="DU189" s="488"/>
      <c r="DV189" s="577"/>
    </row>
    <row r="190" spans="1:126" ht="15" customHeight="1">
      <c r="A190" s="550"/>
      <c r="B190" s="549"/>
      <c r="C190" s="549"/>
      <c r="D190" s="549"/>
      <c r="E190" s="549"/>
      <c r="F190" s="558"/>
      <c r="G190" s="246" t="s">
        <v>12</v>
      </c>
      <c r="H190" s="246"/>
      <c r="I190" s="246"/>
      <c r="J190" s="246"/>
      <c r="K190" s="246"/>
      <c r="L190" s="246"/>
      <c r="M190" s="246"/>
      <c r="N190" s="246"/>
      <c r="O190" s="246"/>
      <c r="P190" s="246"/>
      <c r="Q190" s="246"/>
      <c r="R190" s="246"/>
      <c r="S190" s="246"/>
      <c r="T190" s="246"/>
      <c r="U190" s="246"/>
      <c r="V190" s="246"/>
      <c r="W190" s="246"/>
      <c r="X190" s="246"/>
      <c r="Y190" s="246"/>
      <c r="Z190" s="246"/>
      <c r="AA190" s="246"/>
      <c r="AB190" s="1017">
        <v>1</v>
      </c>
      <c r="AC190" s="1018"/>
      <c r="AD190" s="1019"/>
      <c r="AE190" s="1029">
        <v>2</v>
      </c>
      <c r="AF190" s="1018"/>
      <c r="AG190" s="1019"/>
      <c r="AH190" s="1029">
        <v>5</v>
      </c>
      <c r="AI190" s="1018"/>
      <c r="AJ190" s="1030"/>
      <c r="AK190" s="481">
        <f>SUM(AK181:AU184)</f>
        <v>1202850</v>
      </c>
      <c r="AL190" s="482"/>
      <c r="AM190" s="482"/>
      <c r="AN190" s="482"/>
      <c r="AO190" s="482"/>
      <c r="AP190" s="482"/>
      <c r="AQ190" s="482"/>
      <c r="AR190" s="482"/>
      <c r="AS190" s="482"/>
      <c r="AT190" s="482"/>
      <c r="AU190" s="483"/>
      <c r="AV190" s="481">
        <f>SUM(AV181:BF184)</f>
        <v>944100</v>
      </c>
      <c r="AW190" s="482"/>
      <c r="AX190" s="482"/>
      <c r="AY190" s="482"/>
      <c r="AZ190" s="482"/>
      <c r="BA190" s="482"/>
      <c r="BB190" s="482"/>
      <c r="BC190" s="482"/>
      <c r="BD190" s="482"/>
      <c r="BE190" s="482"/>
      <c r="BF190" s="483"/>
      <c r="BG190" s="481">
        <f>SUM(BG181:BQ184)</f>
        <v>189240</v>
      </c>
      <c r="BH190" s="482"/>
      <c r="BI190" s="482"/>
      <c r="BJ190" s="482"/>
      <c r="BK190" s="482"/>
      <c r="BL190" s="482"/>
      <c r="BM190" s="482"/>
      <c r="BN190" s="482"/>
      <c r="BO190" s="482"/>
      <c r="BP190" s="482"/>
      <c r="BQ190" s="483"/>
      <c r="BR190" s="481">
        <f>SUM(BR181:CB184)</f>
        <v>354600</v>
      </c>
      <c r="BS190" s="482"/>
      <c r="BT190" s="482"/>
      <c r="BU190" s="482"/>
      <c r="BV190" s="482"/>
      <c r="BW190" s="482"/>
      <c r="BX190" s="482"/>
      <c r="BY190" s="482"/>
      <c r="BZ190" s="482"/>
      <c r="CA190" s="482"/>
      <c r="CB190" s="483"/>
      <c r="CC190" s="481">
        <f>SUM(AK190:CB190)</f>
        <v>2690790</v>
      </c>
      <c r="CD190" s="482"/>
      <c r="CE190" s="482"/>
      <c r="CF190" s="482"/>
      <c r="CG190" s="482"/>
      <c r="CH190" s="482"/>
      <c r="CI190" s="482"/>
      <c r="CJ190" s="482"/>
      <c r="CK190" s="482"/>
      <c r="CL190" s="482"/>
      <c r="CM190" s="483"/>
      <c r="CN190" s="481">
        <f>SUM(CN181:CX184)</f>
        <v>40940</v>
      </c>
      <c r="CO190" s="482"/>
      <c r="CP190" s="482"/>
      <c r="CQ190" s="482"/>
      <c r="CR190" s="482"/>
      <c r="CS190" s="482"/>
      <c r="CT190" s="482"/>
      <c r="CU190" s="482"/>
      <c r="CV190" s="482"/>
      <c r="CW190" s="482"/>
      <c r="CX190" s="482"/>
      <c r="CY190" s="481">
        <f>SUM(CY181:DH184)</f>
        <v>8228550</v>
      </c>
      <c r="CZ190" s="482"/>
      <c r="DA190" s="482"/>
      <c r="DB190" s="482"/>
      <c r="DC190" s="482"/>
      <c r="DD190" s="482"/>
      <c r="DE190" s="482"/>
      <c r="DF190" s="482"/>
      <c r="DG190" s="482"/>
      <c r="DH190" s="483"/>
      <c r="DI190" s="481">
        <f>SUM(AK124,AT124,BC124,BL124,BU124,CD124,DE124,AY157,BF157,BM157,CJ157,CR157,CC190,CN190,CY190)</f>
        <v>37876174</v>
      </c>
      <c r="DJ190" s="482"/>
      <c r="DK190" s="482"/>
      <c r="DL190" s="482"/>
      <c r="DM190" s="482"/>
      <c r="DN190" s="482"/>
      <c r="DO190" s="482"/>
      <c r="DP190" s="482"/>
      <c r="DQ190" s="482"/>
      <c r="DR190" s="482"/>
      <c r="DS190" s="482"/>
      <c r="DT190" s="482"/>
      <c r="DU190" s="482"/>
      <c r="DV190" s="545"/>
    </row>
    <row r="191" spans="1:126" ht="15" customHeight="1">
      <c r="A191" s="550"/>
      <c r="B191" s="549"/>
      <c r="C191" s="549"/>
      <c r="D191" s="549"/>
      <c r="E191" s="549"/>
      <c r="F191" s="558"/>
      <c r="G191" s="245" t="s">
        <v>9</v>
      </c>
      <c r="H191" s="246"/>
      <c r="I191" s="246"/>
      <c r="J191" s="246"/>
      <c r="K191" s="246"/>
      <c r="L191" s="246"/>
      <c r="M191" s="246"/>
      <c r="N191" s="246"/>
      <c r="O191" s="246"/>
      <c r="P191" s="246"/>
      <c r="Q191" s="246"/>
      <c r="R191" s="246"/>
      <c r="S191" s="246"/>
      <c r="T191" s="246"/>
      <c r="U191" s="246"/>
      <c r="V191" s="246"/>
      <c r="W191" s="246"/>
      <c r="X191" s="246"/>
      <c r="Y191" s="246"/>
      <c r="Z191" s="246"/>
      <c r="AA191" s="513"/>
      <c r="AB191" s="1017">
        <v>1</v>
      </c>
      <c r="AC191" s="1018"/>
      <c r="AD191" s="1019"/>
      <c r="AE191" s="1029">
        <v>3</v>
      </c>
      <c r="AF191" s="1018"/>
      <c r="AG191" s="1019"/>
      <c r="AH191" s="1029">
        <v>5</v>
      </c>
      <c r="AI191" s="1018"/>
      <c r="AJ191" s="1030"/>
      <c r="AK191" s="481">
        <f>AK185</f>
        <v>40260</v>
      </c>
      <c r="AL191" s="482"/>
      <c r="AM191" s="482"/>
      <c r="AN191" s="482"/>
      <c r="AO191" s="482"/>
      <c r="AP191" s="482"/>
      <c r="AQ191" s="482"/>
      <c r="AR191" s="482"/>
      <c r="AS191" s="482"/>
      <c r="AT191" s="482"/>
      <c r="AU191" s="483"/>
      <c r="AV191" s="481">
        <f>AV185</f>
        <v>31950</v>
      </c>
      <c r="AW191" s="482"/>
      <c r="AX191" s="482"/>
      <c r="AY191" s="482"/>
      <c r="AZ191" s="482"/>
      <c r="BA191" s="482"/>
      <c r="BB191" s="482"/>
      <c r="BC191" s="482"/>
      <c r="BD191" s="482"/>
      <c r="BE191" s="482"/>
      <c r="BF191" s="483"/>
      <c r="BG191" s="481">
        <f>BG185</f>
        <v>12540</v>
      </c>
      <c r="BH191" s="482"/>
      <c r="BI191" s="482"/>
      <c r="BJ191" s="482"/>
      <c r="BK191" s="482"/>
      <c r="BL191" s="482"/>
      <c r="BM191" s="482"/>
      <c r="BN191" s="482"/>
      <c r="BO191" s="482"/>
      <c r="BP191" s="482"/>
      <c r="BQ191" s="483"/>
      <c r="BR191" s="481">
        <f>BR185</f>
        <v>8100</v>
      </c>
      <c r="BS191" s="482"/>
      <c r="BT191" s="482"/>
      <c r="BU191" s="482"/>
      <c r="BV191" s="482"/>
      <c r="BW191" s="482"/>
      <c r="BX191" s="482"/>
      <c r="BY191" s="482"/>
      <c r="BZ191" s="482"/>
      <c r="CA191" s="482"/>
      <c r="CB191" s="483"/>
      <c r="CC191" s="481">
        <f>SUM(AK191:CB191)</f>
        <v>92850</v>
      </c>
      <c r="CD191" s="482"/>
      <c r="CE191" s="482"/>
      <c r="CF191" s="482"/>
      <c r="CG191" s="482"/>
      <c r="CH191" s="482"/>
      <c r="CI191" s="482"/>
      <c r="CJ191" s="482"/>
      <c r="CK191" s="482"/>
      <c r="CL191" s="482"/>
      <c r="CM191" s="483"/>
      <c r="CN191" s="481">
        <f>CN185</f>
        <v>1610</v>
      </c>
      <c r="CO191" s="482"/>
      <c r="CP191" s="482"/>
      <c r="CQ191" s="482"/>
      <c r="CR191" s="482"/>
      <c r="CS191" s="482"/>
      <c r="CT191" s="482"/>
      <c r="CU191" s="482"/>
      <c r="CV191" s="482"/>
      <c r="CW191" s="482"/>
      <c r="CX191" s="482"/>
      <c r="CY191" s="481">
        <f>CY185</f>
        <v>232980</v>
      </c>
      <c r="CZ191" s="482"/>
      <c r="DA191" s="482"/>
      <c r="DB191" s="482"/>
      <c r="DC191" s="482"/>
      <c r="DD191" s="482"/>
      <c r="DE191" s="482"/>
      <c r="DF191" s="482"/>
      <c r="DG191" s="482"/>
      <c r="DH191" s="483"/>
      <c r="DI191" s="481">
        <f>SUM(AK125,AT125,BC125,BL125,BU125,CD125,DE125,AY158,BF158,BM158,CJ158,CR158,CC191,CN191,CY191)</f>
        <v>1359294</v>
      </c>
      <c r="DJ191" s="482"/>
      <c r="DK191" s="482"/>
      <c r="DL191" s="482"/>
      <c r="DM191" s="482"/>
      <c r="DN191" s="482"/>
      <c r="DO191" s="482"/>
      <c r="DP191" s="482"/>
      <c r="DQ191" s="482"/>
      <c r="DR191" s="482"/>
      <c r="DS191" s="482"/>
      <c r="DT191" s="482"/>
      <c r="DU191" s="482"/>
      <c r="DV191" s="545"/>
    </row>
    <row r="192" spans="1:126" ht="15" customHeight="1" thickBot="1">
      <c r="A192" s="559"/>
      <c r="B192" s="553"/>
      <c r="C192" s="553"/>
      <c r="D192" s="553"/>
      <c r="E192" s="553"/>
      <c r="F192" s="560"/>
      <c r="G192" s="245" t="s">
        <v>10</v>
      </c>
      <c r="H192" s="246"/>
      <c r="I192" s="246"/>
      <c r="J192" s="246"/>
      <c r="K192" s="246"/>
      <c r="L192" s="246"/>
      <c r="M192" s="246"/>
      <c r="N192" s="246"/>
      <c r="O192" s="246"/>
      <c r="P192" s="246"/>
      <c r="Q192" s="246"/>
      <c r="R192" s="246"/>
      <c r="S192" s="246"/>
      <c r="T192" s="246"/>
      <c r="U192" s="246"/>
      <c r="V192" s="246"/>
      <c r="W192" s="246"/>
      <c r="X192" s="246"/>
      <c r="Y192" s="246"/>
      <c r="Z192" s="246"/>
      <c r="AA192" s="513"/>
      <c r="AB192" s="1027">
        <v>1</v>
      </c>
      <c r="AC192" s="1021"/>
      <c r="AD192" s="1028"/>
      <c r="AE192" s="1020">
        <v>4</v>
      </c>
      <c r="AF192" s="1021"/>
      <c r="AG192" s="1028"/>
      <c r="AH192" s="1020">
        <v>5</v>
      </c>
      <c r="AI192" s="1021"/>
      <c r="AJ192" s="1022"/>
      <c r="AK192" s="484">
        <f>AK186</f>
        <v>98340</v>
      </c>
      <c r="AL192" s="485"/>
      <c r="AM192" s="485"/>
      <c r="AN192" s="485"/>
      <c r="AO192" s="485"/>
      <c r="AP192" s="485"/>
      <c r="AQ192" s="485"/>
      <c r="AR192" s="485"/>
      <c r="AS192" s="485"/>
      <c r="AT192" s="485"/>
      <c r="AU192" s="486"/>
      <c r="AV192" s="484">
        <f>AV186</f>
        <v>70650</v>
      </c>
      <c r="AW192" s="485"/>
      <c r="AX192" s="485"/>
      <c r="AY192" s="485"/>
      <c r="AZ192" s="485"/>
      <c r="BA192" s="485"/>
      <c r="BB192" s="485"/>
      <c r="BC192" s="485"/>
      <c r="BD192" s="485"/>
      <c r="BE192" s="485"/>
      <c r="BF192" s="486"/>
      <c r="BG192" s="484">
        <f>BG186</f>
        <v>16720</v>
      </c>
      <c r="BH192" s="485"/>
      <c r="BI192" s="485"/>
      <c r="BJ192" s="485"/>
      <c r="BK192" s="485"/>
      <c r="BL192" s="485"/>
      <c r="BM192" s="485"/>
      <c r="BN192" s="485"/>
      <c r="BO192" s="485"/>
      <c r="BP192" s="485"/>
      <c r="BQ192" s="486"/>
      <c r="BR192" s="484">
        <f>BR186</f>
        <v>19800</v>
      </c>
      <c r="BS192" s="485"/>
      <c r="BT192" s="485"/>
      <c r="BU192" s="485"/>
      <c r="BV192" s="485"/>
      <c r="BW192" s="485"/>
      <c r="BX192" s="485"/>
      <c r="BY192" s="485"/>
      <c r="BZ192" s="485"/>
      <c r="CA192" s="485"/>
      <c r="CB192" s="486"/>
      <c r="CC192" s="484">
        <f>SUM(AK192:CB192)</f>
        <v>205510</v>
      </c>
      <c r="CD192" s="485"/>
      <c r="CE192" s="485"/>
      <c r="CF192" s="485"/>
      <c r="CG192" s="485"/>
      <c r="CH192" s="485"/>
      <c r="CI192" s="485"/>
      <c r="CJ192" s="485"/>
      <c r="CK192" s="485"/>
      <c r="CL192" s="485"/>
      <c r="CM192" s="486"/>
      <c r="CN192" s="484">
        <f>CN186</f>
        <v>3220</v>
      </c>
      <c r="CO192" s="485"/>
      <c r="CP192" s="485"/>
      <c r="CQ192" s="485"/>
      <c r="CR192" s="485"/>
      <c r="CS192" s="485"/>
      <c r="CT192" s="485"/>
      <c r="CU192" s="485"/>
      <c r="CV192" s="485"/>
      <c r="CW192" s="485"/>
      <c r="CX192" s="485"/>
      <c r="CY192" s="484">
        <f>CY186</f>
        <v>357720</v>
      </c>
      <c r="CZ192" s="485"/>
      <c r="DA192" s="485"/>
      <c r="DB192" s="485"/>
      <c r="DC192" s="485"/>
      <c r="DD192" s="485"/>
      <c r="DE192" s="485"/>
      <c r="DF192" s="485"/>
      <c r="DG192" s="485"/>
      <c r="DH192" s="486"/>
      <c r="DI192" s="484">
        <f>SUM(AK126,AT126,BC126,BL126,BU126,CD126,DE126,AY159,BF159,BM159,CJ159,CR159,CC192,CN192,CY192)</f>
        <v>2482810</v>
      </c>
      <c r="DJ192" s="485"/>
      <c r="DK192" s="485"/>
      <c r="DL192" s="485"/>
      <c r="DM192" s="485"/>
      <c r="DN192" s="485"/>
      <c r="DO192" s="485"/>
      <c r="DP192" s="485"/>
      <c r="DQ192" s="485"/>
      <c r="DR192" s="485"/>
      <c r="DS192" s="485"/>
      <c r="DT192" s="485"/>
      <c r="DU192" s="485"/>
      <c r="DV192" s="574"/>
    </row>
    <row r="193" spans="1:126" ht="15" customHeight="1" thickBot="1">
      <c r="A193" s="1645"/>
      <c r="B193" s="139"/>
      <c r="C193" s="139"/>
      <c r="D193" s="139"/>
      <c r="E193" s="139"/>
      <c r="F193" s="139"/>
      <c r="M193" s="16"/>
      <c r="R193" s="16"/>
      <c r="U193" s="17"/>
      <c r="V193" s="17"/>
      <c r="W193" s="17"/>
      <c r="AB193" s="66"/>
      <c r="AC193" s="66"/>
      <c r="AD193" s="66"/>
      <c r="AE193" s="66"/>
      <c r="AF193" s="66"/>
      <c r="AG193" s="66"/>
      <c r="AH193" s="66"/>
      <c r="AI193" s="66"/>
      <c r="AJ193" s="66"/>
      <c r="DA193" s="16"/>
      <c r="DF193" s="16"/>
    </row>
    <row r="194" spans="1:126" ht="12.75" customHeight="1">
      <c r="A194" s="433" t="s">
        <v>14</v>
      </c>
      <c r="B194" s="1535"/>
      <c r="C194" s="1535"/>
      <c r="D194" s="434" t="s">
        <v>15</v>
      </c>
      <c r="E194" s="434"/>
      <c r="F194" s="435"/>
      <c r="G194" s="245" t="s">
        <v>858</v>
      </c>
      <c r="H194" s="246"/>
      <c r="I194" s="246"/>
      <c r="J194" s="246"/>
      <c r="K194" s="246"/>
      <c r="L194" s="246"/>
      <c r="M194" s="246"/>
      <c r="N194" s="246"/>
      <c r="O194" s="246"/>
      <c r="P194" s="246"/>
      <c r="Q194" s="246"/>
      <c r="R194" s="246"/>
      <c r="S194" s="246"/>
      <c r="T194" s="246"/>
      <c r="U194" s="246"/>
      <c r="V194" s="246"/>
      <c r="W194" s="246"/>
      <c r="X194" s="246"/>
      <c r="Y194" s="246"/>
      <c r="Z194" s="246"/>
      <c r="AA194" s="513"/>
      <c r="AB194" s="1031">
        <v>1</v>
      </c>
      <c r="AC194" s="1024"/>
      <c r="AD194" s="1025"/>
      <c r="AE194" s="1023">
        <v>5</v>
      </c>
      <c r="AF194" s="1024"/>
      <c r="AG194" s="1025"/>
      <c r="AH194" s="1023">
        <v>5</v>
      </c>
      <c r="AI194" s="1024"/>
      <c r="AJ194" s="1026"/>
      <c r="AK194" s="487">
        <f>SUM(表51!AK128,表52!AK128,表53!AK128,表55!AK128,表56!AK200)</f>
        <v>2855490</v>
      </c>
      <c r="AL194" s="488"/>
      <c r="AM194" s="488"/>
      <c r="AN194" s="488"/>
      <c r="AO194" s="488"/>
      <c r="AP194" s="488"/>
      <c r="AQ194" s="488"/>
      <c r="AR194" s="488"/>
      <c r="AS194" s="488"/>
      <c r="AT194" s="488"/>
      <c r="AU194" s="489"/>
      <c r="AV194" s="487">
        <f>SUM(表51!AU128,表52!AU128,表53!AU128,表55!AU128,表56!AV200)</f>
        <v>1776150</v>
      </c>
      <c r="AW194" s="488"/>
      <c r="AX194" s="488"/>
      <c r="AY194" s="488"/>
      <c r="AZ194" s="488"/>
      <c r="BA194" s="488"/>
      <c r="BB194" s="488"/>
      <c r="BC194" s="488"/>
      <c r="BD194" s="488"/>
      <c r="BE194" s="488"/>
      <c r="BF194" s="489"/>
      <c r="BG194" s="487">
        <f>SUM(表51!BE128,表52!BE128,表53!BE128,表55!BE128,表56!BG200)</f>
        <v>482220</v>
      </c>
      <c r="BH194" s="488"/>
      <c r="BI194" s="488"/>
      <c r="BJ194" s="488"/>
      <c r="BK194" s="488"/>
      <c r="BL194" s="488"/>
      <c r="BM194" s="488"/>
      <c r="BN194" s="488"/>
      <c r="BO194" s="488"/>
      <c r="BP194" s="488"/>
      <c r="BQ194" s="489"/>
      <c r="BR194" s="487">
        <f>SUM(表51!BO128,表52!BO128,表53!BO128,表55!BO128,表56!BR200)</f>
        <v>1313100</v>
      </c>
      <c r="BS194" s="488"/>
      <c r="BT194" s="488"/>
      <c r="BU194" s="488"/>
      <c r="BV194" s="488"/>
      <c r="BW194" s="488"/>
      <c r="BX194" s="488"/>
      <c r="BY194" s="488"/>
      <c r="BZ194" s="488"/>
      <c r="CA194" s="488"/>
      <c r="CB194" s="489"/>
      <c r="CC194" s="487">
        <f>SUM(AK194:CB194)</f>
        <v>6426960</v>
      </c>
      <c r="CD194" s="488"/>
      <c r="CE194" s="488"/>
      <c r="CF194" s="488"/>
      <c r="CG194" s="488"/>
      <c r="CH194" s="488"/>
      <c r="CI194" s="488"/>
      <c r="CJ194" s="488"/>
      <c r="CK194" s="488"/>
      <c r="CL194" s="488"/>
      <c r="CM194" s="489"/>
      <c r="CN194" s="487">
        <f>SUM(表51!CI128,表52!CI128,表53!CI128,表55!CI128,表56!CN200)</f>
        <v>166520</v>
      </c>
      <c r="CO194" s="488"/>
      <c r="CP194" s="488"/>
      <c r="CQ194" s="488"/>
      <c r="CR194" s="488"/>
      <c r="CS194" s="488"/>
      <c r="CT194" s="488"/>
      <c r="CU194" s="488"/>
      <c r="CV194" s="488"/>
      <c r="CW194" s="488"/>
      <c r="CX194" s="488"/>
      <c r="CY194" s="487">
        <f>SUM(表51!CS128,表52!CS128,表53!CS128,表55!CS128,表56!CY200)</f>
        <v>33753390</v>
      </c>
      <c r="CZ194" s="488"/>
      <c r="DA194" s="488"/>
      <c r="DB194" s="488"/>
      <c r="DC194" s="488"/>
      <c r="DD194" s="488"/>
      <c r="DE194" s="488"/>
      <c r="DF194" s="488"/>
      <c r="DG194" s="488"/>
      <c r="DH194" s="489"/>
      <c r="DI194" s="487">
        <f>SUM(AK128,AT128,BC128,BL128,BU128,CD128,DE128,AY161,BF161,BM161,CJ161,CR161,CC194,CN194,CY194)</f>
        <v>105296750</v>
      </c>
      <c r="DJ194" s="488"/>
      <c r="DK194" s="488"/>
      <c r="DL194" s="488"/>
      <c r="DM194" s="488"/>
      <c r="DN194" s="488"/>
      <c r="DO194" s="488"/>
      <c r="DP194" s="488"/>
      <c r="DQ194" s="488"/>
      <c r="DR194" s="488"/>
      <c r="DS194" s="488"/>
      <c r="DT194" s="488"/>
      <c r="DU194" s="488"/>
      <c r="DV194" s="577"/>
    </row>
    <row r="195" spans="1:126" ht="12.75" customHeight="1">
      <c r="A195" s="548"/>
      <c r="B195" s="1549"/>
      <c r="C195" s="1549"/>
      <c r="D195" s="551"/>
      <c r="E195" s="551"/>
      <c r="F195" s="552"/>
      <c r="G195" s="505" t="s">
        <v>317</v>
      </c>
      <c r="H195" s="506"/>
      <c r="I195" s="506"/>
      <c r="J195" s="506"/>
      <c r="K195" s="506"/>
      <c r="L195" s="506"/>
      <c r="M195" s="506"/>
      <c r="N195" s="506"/>
      <c r="O195" s="506"/>
      <c r="P195" s="506"/>
      <c r="Q195" s="506"/>
      <c r="R195" s="506"/>
      <c r="S195" s="506"/>
      <c r="T195" s="506"/>
      <c r="U195" s="506"/>
      <c r="V195" s="506"/>
      <c r="W195" s="506"/>
      <c r="X195" s="506"/>
      <c r="Y195" s="506"/>
      <c r="Z195" s="506"/>
      <c r="AA195" s="507"/>
      <c r="AB195" s="1017">
        <v>1</v>
      </c>
      <c r="AC195" s="1018"/>
      <c r="AD195" s="1019"/>
      <c r="AE195" s="1029">
        <v>6</v>
      </c>
      <c r="AF195" s="1018"/>
      <c r="AG195" s="1019"/>
      <c r="AH195" s="1029">
        <v>5</v>
      </c>
      <c r="AI195" s="1018"/>
      <c r="AJ195" s="1030"/>
      <c r="AK195" s="481">
        <f>SUM(表51!AK129,表52!AK129,表53!AK129,表55!AK129,表56!AK201)</f>
        <v>40260</v>
      </c>
      <c r="AL195" s="482"/>
      <c r="AM195" s="482"/>
      <c r="AN195" s="482"/>
      <c r="AO195" s="482"/>
      <c r="AP195" s="482"/>
      <c r="AQ195" s="482"/>
      <c r="AR195" s="482"/>
      <c r="AS195" s="482"/>
      <c r="AT195" s="482"/>
      <c r="AU195" s="483"/>
      <c r="AV195" s="481">
        <f>SUM(表51!AU129,表52!AU129,表53!AU129,表55!AU129,表56!AV201)</f>
        <v>31950</v>
      </c>
      <c r="AW195" s="482"/>
      <c r="AX195" s="482"/>
      <c r="AY195" s="482"/>
      <c r="AZ195" s="482"/>
      <c r="BA195" s="482"/>
      <c r="BB195" s="482"/>
      <c r="BC195" s="482"/>
      <c r="BD195" s="482"/>
      <c r="BE195" s="482"/>
      <c r="BF195" s="483"/>
      <c r="BG195" s="481">
        <f>SUM(表51!BE129,表52!BE129,表53!BE129,表55!BE129,表56!BG201)</f>
        <v>12540</v>
      </c>
      <c r="BH195" s="482"/>
      <c r="BI195" s="482"/>
      <c r="BJ195" s="482"/>
      <c r="BK195" s="482"/>
      <c r="BL195" s="482"/>
      <c r="BM195" s="482"/>
      <c r="BN195" s="482"/>
      <c r="BO195" s="482"/>
      <c r="BP195" s="482"/>
      <c r="BQ195" s="483"/>
      <c r="BR195" s="481">
        <f>SUM(表51!BO129,表52!BO129,表53!BO129,表55!BO129,表56!BR201)</f>
        <v>8100</v>
      </c>
      <c r="BS195" s="482"/>
      <c r="BT195" s="482"/>
      <c r="BU195" s="482"/>
      <c r="BV195" s="482"/>
      <c r="BW195" s="482"/>
      <c r="BX195" s="482"/>
      <c r="BY195" s="482"/>
      <c r="BZ195" s="482"/>
      <c r="CA195" s="482"/>
      <c r="CB195" s="483"/>
      <c r="CC195" s="481">
        <f>SUM(AK195:CB195)</f>
        <v>92850</v>
      </c>
      <c r="CD195" s="482"/>
      <c r="CE195" s="482"/>
      <c r="CF195" s="482"/>
      <c r="CG195" s="482"/>
      <c r="CH195" s="482"/>
      <c r="CI195" s="482"/>
      <c r="CJ195" s="482"/>
      <c r="CK195" s="482"/>
      <c r="CL195" s="482"/>
      <c r="CM195" s="483"/>
      <c r="CN195" s="481">
        <f>SUM(表51!CI129,表52!CI129,表53!CI129,表55!CI129,表56!CN201)</f>
        <v>1610</v>
      </c>
      <c r="CO195" s="482"/>
      <c r="CP195" s="482"/>
      <c r="CQ195" s="482"/>
      <c r="CR195" s="482"/>
      <c r="CS195" s="482"/>
      <c r="CT195" s="482"/>
      <c r="CU195" s="482"/>
      <c r="CV195" s="482"/>
      <c r="CW195" s="482"/>
      <c r="CX195" s="482"/>
      <c r="CY195" s="481">
        <f>SUM(表51!CS129,表52!CS129,表53!CS129,表55!CS129,表56!CY201)</f>
        <v>232980</v>
      </c>
      <c r="CZ195" s="482"/>
      <c r="DA195" s="482"/>
      <c r="DB195" s="482"/>
      <c r="DC195" s="482"/>
      <c r="DD195" s="482"/>
      <c r="DE195" s="482"/>
      <c r="DF195" s="482"/>
      <c r="DG195" s="482"/>
      <c r="DH195" s="483"/>
      <c r="DI195" s="481">
        <f>SUM(AK129,AT129,BC129,BL129,BU129,CD129,DE129,AY162,BF162,BM162,CJ162,CR162,CC195,CN195,CY195)</f>
        <v>1359294</v>
      </c>
      <c r="DJ195" s="482"/>
      <c r="DK195" s="482"/>
      <c r="DL195" s="482"/>
      <c r="DM195" s="482"/>
      <c r="DN195" s="482"/>
      <c r="DO195" s="482"/>
      <c r="DP195" s="482"/>
      <c r="DQ195" s="482"/>
      <c r="DR195" s="482"/>
      <c r="DS195" s="482"/>
      <c r="DT195" s="482"/>
      <c r="DU195" s="482"/>
      <c r="DV195" s="545"/>
    </row>
    <row r="196" spans="1:126" ht="15" customHeight="1">
      <c r="A196" s="1537"/>
      <c r="B196" s="1549"/>
      <c r="C196" s="1549"/>
      <c r="D196" s="551"/>
      <c r="E196" s="551"/>
      <c r="F196" s="552"/>
      <c r="G196" s="731" t="s">
        <v>333</v>
      </c>
      <c r="H196" s="732"/>
      <c r="I196" s="732"/>
      <c r="J196" s="732"/>
      <c r="K196" s="732"/>
      <c r="L196" s="732"/>
      <c r="M196" s="732"/>
      <c r="N196" s="732"/>
      <c r="O196" s="732"/>
      <c r="P196" s="732"/>
      <c r="Q196" s="732"/>
      <c r="R196" s="732"/>
      <c r="S196" s="732"/>
      <c r="T196" s="732"/>
      <c r="U196" s="732"/>
      <c r="V196" s="732"/>
      <c r="W196" s="732"/>
      <c r="X196" s="732"/>
      <c r="Y196" s="732"/>
      <c r="Z196" s="732"/>
      <c r="AA196" s="732"/>
      <c r="AB196" s="1017">
        <v>1</v>
      </c>
      <c r="AC196" s="1018"/>
      <c r="AD196" s="1019"/>
      <c r="AE196" s="1029">
        <v>7</v>
      </c>
      <c r="AF196" s="1018"/>
      <c r="AG196" s="1019"/>
      <c r="AH196" s="1029">
        <v>5</v>
      </c>
      <c r="AI196" s="1018"/>
      <c r="AJ196" s="1030"/>
      <c r="AK196" s="481">
        <f>SUM(表51!AK130,表52!AK130,表53!AK130,表55!AK130,表56!AK202)</f>
        <v>98340</v>
      </c>
      <c r="AL196" s="482"/>
      <c r="AM196" s="482"/>
      <c r="AN196" s="482"/>
      <c r="AO196" s="482"/>
      <c r="AP196" s="482"/>
      <c r="AQ196" s="482"/>
      <c r="AR196" s="482"/>
      <c r="AS196" s="482"/>
      <c r="AT196" s="482"/>
      <c r="AU196" s="483"/>
      <c r="AV196" s="481">
        <f>SUM(表51!AU130,表52!AU130,表53!AU130,表55!AU130,表56!AV202)</f>
        <v>70650</v>
      </c>
      <c r="AW196" s="482"/>
      <c r="AX196" s="482"/>
      <c r="AY196" s="482"/>
      <c r="AZ196" s="482"/>
      <c r="BA196" s="482"/>
      <c r="BB196" s="482"/>
      <c r="BC196" s="482"/>
      <c r="BD196" s="482"/>
      <c r="BE196" s="482"/>
      <c r="BF196" s="483"/>
      <c r="BG196" s="481">
        <f>SUM(表51!BE130,表52!BE130,表53!BE130,表55!BE130,表56!BG202)</f>
        <v>16720</v>
      </c>
      <c r="BH196" s="482"/>
      <c r="BI196" s="482"/>
      <c r="BJ196" s="482"/>
      <c r="BK196" s="482"/>
      <c r="BL196" s="482"/>
      <c r="BM196" s="482"/>
      <c r="BN196" s="482"/>
      <c r="BO196" s="482"/>
      <c r="BP196" s="482"/>
      <c r="BQ196" s="483"/>
      <c r="BR196" s="481">
        <f>SUM(表51!BO130,表52!BO130,表53!BO130,表55!BO130,表56!BR202)</f>
        <v>19800</v>
      </c>
      <c r="BS196" s="482"/>
      <c r="BT196" s="482"/>
      <c r="BU196" s="482"/>
      <c r="BV196" s="482"/>
      <c r="BW196" s="482"/>
      <c r="BX196" s="482"/>
      <c r="BY196" s="482"/>
      <c r="BZ196" s="482"/>
      <c r="CA196" s="482"/>
      <c r="CB196" s="483"/>
      <c r="CC196" s="481">
        <f>SUM(AK196:CB196)</f>
        <v>205510</v>
      </c>
      <c r="CD196" s="482"/>
      <c r="CE196" s="482"/>
      <c r="CF196" s="482"/>
      <c r="CG196" s="482"/>
      <c r="CH196" s="482"/>
      <c r="CI196" s="482"/>
      <c r="CJ196" s="482"/>
      <c r="CK196" s="482"/>
      <c r="CL196" s="482"/>
      <c r="CM196" s="483"/>
      <c r="CN196" s="481">
        <f>SUM(表51!CI130,表52!CI130,表53!CI130,表55!CI130,表56!CN202)</f>
        <v>3220</v>
      </c>
      <c r="CO196" s="482"/>
      <c r="CP196" s="482"/>
      <c r="CQ196" s="482"/>
      <c r="CR196" s="482"/>
      <c r="CS196" s="482"/>
      <c r="CT196" s="482"/>
      <c r="CU196" s="482"/>
      <c r="CV196" s="482"/>
      <c r="CW196" s="482"/>
      <c r="CX196" s="482"/>
      <c r="CY196" s="481">
        <f>SUM(表51!CS130,表52!CS130,表53!CS130,表55!CS130,表56!CY202)</f>
        <v>357720</v>
      </c>
      <c r="CZ196" s="482"/>
      <c r="DA196" s="482"/>
      <c r="DB196" s="482"/>
      <c r="DC196" s="482"/>
      <c r="DD196" s="482"/>
      <c r="DE196" s="482"/>
      <c r="DF196" s="482"/>
      <c r="DG196" s="482"/>
      <c r="DH196" s="483"/>
      <c r="DI196" s="481">
        <f>SUM(AK130,AT130,BC130,BL130,BU130,CD130,DE130,AY163,BF163,BM163,CJ163,CR163,CC196,CN196,CY196)</f>
        <v>2482810</v>
      </c>
      <c r="DJ196" s="482"/>
      <c r="DK196" s="482"/>
      <c r="DL196" s="482"/>
      <c r="DM196" s="482"/>
      <c r="DN196" s="482"/>
      <c r="DO196" s="482"/>
      <c r="DP196" s="482"/>
      <c r="DQ196" s="482"/>
      <c r="DR196" s="482"/>
      <c r="DS196" s="482"/>
      <c r="DT196" s="482"/>
      <c r="DU196" s="482"/>
      <c r="DV196" s="545"/>
    </row>
    <row r="197" spans="1:126" ht="15" customHeight="1" thickBot="1">
      <c r="A197" s="436"/>
      <c r="B197" s="1541"/>
      <c r="C197" s="1541"/>
      <c r="D197" s="437"/>
      <c r="E197" s="437"/>
      <c r="F197" s="438"/>
      <c r="G197" s="245" t="s">
        <v>378</v>
      </c>
      <c r="H197" s="246"/>
      <c r="I197" s="246"/>
      <c r="J197" s="246"/>
      <c r="K197" s="246"/>
      <c r="L197" s="246"/>
      <c r="M197" s="246"/>
      <c r="N197" s="246"/>
      <c r="O197" s="246"/>
      <c r="P197" s="246"/>
      <c r="Q197" s="246"/>
      <c r="R197" s="246"/>
      <c r="S197" s="246"/>
      <c r="T197" s="246"/>
      <c r="U197" s="246"/>
      <c r="V197" s="246"/>
      <c r="W197" s="246"/>
      <c r="X197" s="246"/>
      <c r="Y197" s="246"/>
      <c r="Z197" s="246"/>
      <c r="AA197" s="246"/>
      <c r="AB197" s="1027">
        <v>1</v>
      </c>
      <c r="AC197" s="1021"/>
      <c r="AD197" s="1028"/>
      <c r="AE197" s="1020">
        <v>8</v>
      </c>
      <c r="AF197" s="1021"/>
      <c r="AG197" s="1028"/>
      <c r="AH197" s="1020">
        <v>5</v>
      </c>
      <c r="AI197" s="1021"/>
      <c r="AJ197" s="1022"/>
      <c r="AK197" s="484">
        <f>SUM(AK194:AU196)</f>
        <v>2994090</v>
      </c>
      <c r="AL197" s="485"/>
      <c r="AM197" s="485"/>
      <c r="AN197" s="485"/>
      <c r="AO197" s="485"/>
      <c r="AP197" s="485"/>
      <c r="AQ197" s="485"/>
      <c r="AR197" s="485"/>
      <c r="AS197" s="485"/>
      <c r="AT197" s="485"/>
      <c r="AU197" s="486"/>
      <c r="AV197" s="484">
        <f>SUM(AV194:BF196)</f>
        <v>1878750</v>
      </c>
      <c r="AW197" s="485"/>
      <c r="AX197" s="485"/>
      <c r="AY197" s="485"/>
      <c r="AZ197" s="485"/>
      <c r="BA197" s="485"/>
      <c r="BB197" s="485"/>
      <c r="BC197" s="485"/>
      <c r="BD197" s="485"/>
      <c r="BE197" s="485"/>
      <c r="BF197" s="486"/>
      <c r="BG197" s="484">
        <f>SUM(BG194:BQ196)</f>
        <v>511480</v>
      </c>
      <c r="BH197" s="485"/>
      <c r="BI197" s="485"/>
      <c r="BJ197" s="485"/>
      <c r="BK197" s="485"/>
      <c r="BL197" s="485"/>
      <c r="BM197" s="485"/>
      <c r="BN197" s="485"/>
      <c r="BO197" s="485"/>
      <c r="BP197" s="485"/>
      <c r="BQ197" s="486"/>
      <c r="BR197" s="484">
        <f>SUM(BR194:CB196)</f>
        <v>1341000</v>
      </c>
      <c r="BS197" s="485"/>
      <c r="BT197" s="485"/>
      <c r="BU197" s="485"/>
      <c r="BV197" s="485"/>
      <c r="BW197" s="485"/>
      <c r="BX197" s="485"/>
      <c r="BY197" s="485"/>
      <c r="BZ197" s="485"/>
      <c r="CA197" s="485"/>
      <c r="CB197" s="486"/>
      <c r="CC197" s="484">
        <f>SUM(CC194:CM196)</f>
        <v>6725320</v>
      </c>
      <c r="CD197" s="485"/>
      <c r="CE197" s="485"/>
      <c r="CF197" s="485"/>
      <c r="CG197" s="485"/>
      <c r="CH197" s="485"/>
      <c r="CI197" s="485"/>
      <c r="CJ197" s="485"/>
      <c r="CK197" s="485"/>
      <c r="CL197" s="485"/>
      <c r="CM197" s="486"/>
      <c r="CN197" s="484">
        <f>SUM(CN194:CX196)</f>
        <v>171350</v>
      </c>
      <c r="CO197" s="485"/>
      <c r="CP197" s="485"/>
      <c r="CQ197" s="485"/>
      <c r="CR197" s="485"/>
      <c r="CS197" s="485"/>
      <c r="CT197" s="485"/>
      <c r="CU197" s="485"/>
      <c r="CV197" s="485"/>
      <c r="CW197" s="485"/>
      <c r="CX197" s="485"/>
      <c r="CY197" s="484">
        <f>SUM(CY194:DH196)</f>
        <v>34344090</v>
      </c>
      <c r="CZ197" s="485"/>
      <c r="DA197" s="485"/>
      <c r="DB197" s="485"/>
      <c r="DC197" s="485"/>
      <c r="DD197" s="485"/>
      <c r="DE197" s="485"/>
      <c r="DF197" s="485"/>
      <c r="DG197" s="485"/>
      <c r="DH197" s="486"/>
      <c r="DI197" s="484">
        <f>SUM(AK131,AT131,BC131,BL131,BU131,CD131,DE131,AY164,BF164,BM164,CJ164,CR164,CC197,CN197,CY197)</f>
        <v>109138854</v>
      </c>
      <c r="DJ197" s="485"/>
      <c r="DK197" s="485"/>
      <c r="DL197" s="485"/>
      <c r="DM197" s="485"/>
      <c r="DN197" s="485"/>
      <c r="DO197" s="485"/>
      <c r="DP197" s="485"/>
      <c r="DQ197" s="485"/>
      <c r="DR197" s="485"/>
      <c r="DS197" s="485"/>
      <c r="DT197" s="485"/>
      <c r="DU197" s="485"/>
      <c r="DV197" s="574"/>
    </row>
    <row r="198" spans="1:126" ht="15" customHeight="1">
      <c r="A198" s="70"/>
      <c r="B198" s="80"/>
      <c r="C198" s="80"/>
      <c r="D198" s="70"/>
      <c r="E198" s="70"/>
      <c r="F198" s="70"/>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71"/>
      <c r="AC198" s="71"/>
      <c r="AD198" s="71"/>
      <c r="AE198" s="71"/>
      <c r="AF198" s="71"/>
      <c r="AG198" s="71"/>
      <c r="AH198" s="71"/>
      <c r="AI198" s="71"/>
      <c r="AJ198" s="71"/>
      <c r="CY198" s="71"/>
      <c r="CZ198" s="71"/>
      <c r="DA198" s="71"/>
      <c r="DB198" s="71"/>
      <c r="DC198" s="71"/>
      <c r="DD198" s="71"/>
      <c r="DE198" s="71"/>
      <c r="DF198" s="71"/>
      <c r="DG198" s="71"/>
    </row>
  </sheetData>
  <sheetProtection algorithmName="SHA-512" hashValue="IEHbfFg0/ejmgDzodyRs/8/yDtx38OpXt4fyQJccW5JY3gqRHFLS6A2TWmHlIXZZX7bMEZEUD6vChhGUSuzmSw==" saltValue="z6DS4+xjAit90B6tf4Pe8Q==" spinCount="100000" sheet="1" objects="1" scenarios="1" selectLockedCells="1"/>
  <mergeCells count="1479">
    <mergeCell ref="BT72:CD72"/>
    <mergeCell ref="CE72:CO72"/>
    <mergeCell ref="BG192:BQ192"/>
    <mergeCell ref="BR192:CB192"/>
    <mergeCell ref="BG195:BQ195"/>
    <mergeCell ref="BR195:CB195"/>
    <mergeCell ref="CY195:DH195"/>
    <mergeCell ref="DI195:DV195"/>
    <mergeCell ref="CC195:CM195"/>
    <mergeCell ref="CN195:CX195"/>
    <mergeCell ref="CE82:CO82"/>
    <mergeCell ref="CE83:CO83"/>
    <mergeCell ref="CE84:CO84"/>
    <mergeCell ref="CE85:CO85"/>
    <mergeCell ref="CE73:CO77"/>
    <mergeCell ref="CE78:CO78"/>
    <mergeCell ref="CE79:CO79"/>
    <mergeCell ref="CE80:CO80"/>
    <mergeCell ref="CE87:CO87"/>
    <mergeCell ref="CE88:CO88"/>
    <mergeCell ref="CE90:CO90"/>
    <mergeCell ref="CE97:CO97"/>
    <mergeCell ref="CE91:CO91"/>
    <mergeCell ref="CE92:CO92"/>
    <mergeCell ref="CE93:CO93"/>
    <mergeCell ref="CE95:CO95"/>
    <mergeCell ref="BL126:BT126"/>
    <mergeCell ref="CD126:CL126"/>
    <mergeCell ref="DE115:DM115"/>
    <mergeCell ref="CD115:CL115"/>
    <mergeCell ref="BM158:BS158"/>
    <mergeCell ref="BT158:CA158"/>
    <mergeCell ref="BI73:BS77"/>
    <mergeCell ref="DI191:DV191"/>
    <mergeCell ref="BR191:CB191"/>
    <mergeCell ref="CC191:CM191"/>
    <mergeCell ref="CN191:CX191"/>
    <mergeCell ref="CR144:CY144"/>
    <mergeCell ref="CJ146:CQ146"/>
    <mergeCell ref="BC113:BK113"/>
    <mergeCell ref="BL113:BT113"/>
    <mergeCell ref="DE113:DM113"/>
    <mergeCell ref="CD113:CL113"/>
    <mergeCell ref="CM113:CU113"/>
    <mergeCell ref="CV113:DD113"/>
    <mergeCell ref="BU113:CC113"/>
    <mergeCell ref="CD114:CL114"/>
    <mergeCell ref="CP81:CZ81"/>
    <mergeCell ref="CM115:CU115"/>
    <mergeCell ref="CV115:DD115"/>
    <mergeCell ref="BT73:CD77"/>
    <mergeCell ref="BT90:CD90"/>
    <mergeCell ref="BT91:CD91"/>
    <mergeCell ref="BT92:CD92"/>
    <mergeCell ref="CE81:CO81"/>
    <mergeCell ref="BT78:CD78"/>
    <mergeCell ref="BT79:CD79"/>
    <mergeCell ref="BT80:CD80"/>
    <mergeCell ref="BT81:CD81"/>
    <mergeCell ref="BT82:CD82"/>
    <mergeCell ref="BT83:CD83"/>
    <mergeCell ref="BG173:BQ176"/>
    <mergeCell ref="CN172:CX176"/>
    <mergeCell ref="CR158:CY158"/>
    <mergeCell ref="G125:AA125"/>
    <mergeCell ref="AB125:AD125"/>
    <mergeCell ref="AE125:AG125"/>
    <mergeCell ref="AH125:AJ125"/>
    <mergeCell ref="AK125:AS125"/>
    <mergeCell ref="AT125:BB125"/>
    <mergeCell ref="BC125:BK125"/>
    <mergeCell ref="BL125:BT125"/>
    <mergeCell ref="BU125:CC125"/>
    <mergeCell ref="CV126:DD126"/>
    <mergeCell ref="BU126:CC126"/>
    <mergeCell ref="AH98:AJ98"/>
    <mergeCell ref="AK98:AR98"/>
    <mergeCell ref="AS98:AZ98"/>
    <mergeCell ref="A100:G101"/>
    <mergeCell ref="H100:Y101"/>
    <mergeCell ref="A98:C98"/>
    <mergeCell ref="G98:AA98"/>
    <mergeCell ref="AB98:AD98"/>
    <mergeCell ref="AE98:AG98"/>
    <mergeCell ref="BI98:BS98"/>
    <mergeCell ref="AE126:AG126"/>
    <mergeCell ref="AH126:AJ126"/>
    <mergeCell ref="CM126:CU126"/>
    <mergeCell ref="CD111:CL111"/>
    <mergeCell ref="CM108:CU110"/>
    <mergeCell ref="CV108:DD110"/>
    <mergeCell ref="CM111:CU111"/>
    <mergeCell ref="CV111:DD111"/>
    <mergeCell ref="CY102:DJ102"/>
    <mergeCell ref="A106:AA111"/>
    <mergeCell ref="AB106:AJ111"/>
    <mergeCell ref="G85:AA85"/>
    <mergeCell ref="AB85:AD85"/>
    <mergeCell ref="CP83:CZ83"/>
    <mergeCell ref="A79:F93"/>
    <mergeCell ref="G86:AA86"/>
    <mergeCell ref="G87:AA87"/>
    <mergeCell ref="A73:AA78"/>
    <mergeCell ref="AB73:AJ78"/>
    <mergeCell ref="AK73:BH73"/>
    <mergeCell ref="AK74:AR77"/>
    <mergeCell ref="AS74:AZ77"/>
    <mergeCell ref="AC135:AE135"/>
    <mergeCell ref="CY135:DJ135"/>
    <mergeCell ref="BT146:CA146"/>
    <mergeCell ref="CB146:CI146"/>
    <mergeCell ref="DE125:DM125"/>
    <mergeCell ref="CD125:CL125"/>
    <mergeCell ref="CM125:CU125"/>
    <mergeCell ref="CV125:DD125"/>
    <mergeCell ref="DE126:DM126"/>
    <mergeCell ref="DK135:EE135"/>
    <mergeCell ref="A139:AA144"/>
    <mergeCell ref="AB139:AJ144"/>
    <mergeCell ref="AK139:BE139"/>
    <mergeCell ref="AK140:AQ143"/>
    <mergeCell ref="AR140:AX143"/>
    <mergeCell ref="AY140:BE143"/>
    <mergeCell ref="H135:J135"/>
    <mergeCell ref="K135:M135"/>
    <mergeCell ref="A128:C130"/>
    <mergeCell ref="D128:F131"/>
    <mergeCell ref="G128:AA128"/>
    <mergeCell ref="AB128:AD128"/>
    <mergeCell ref="AE128:AG128"/>
    <mergeCell ref="AH128:AJ128"/>
    <mergeCell ref="AK128:AS128"/>
    <mergeCell ref="G126:AA126"/>
    <mergeCell ref="AB126:AD126"/>
    <mergeCell ref="AH63:AJ63"/>
    <mergeCell ref="AK63:AR63"/>
    <mergeCell ref="AS63:AZ63"/>
    <mergeCell ref="BA63:BH63"/>
    <mergeCell ref="BI63:BR63"/>
    <mergeCell ref="AH59:AJ59"/>
    <mergeCell ref="AS92:AZ92"/>
    <mergeCell ref="BA92:BH92"/>
    <mergeCell ref="BI92:BS92"/>
    <mergeCell ref="G92:AA92"/>
    <mergeCell ref="AB92:AD92"/>
    <mergeCell ref="AE92:AG92"/>
    <mergeCell ref="AH92:AJ92"/>
    <mergeCell ref="AK79:AR79"/>
    <mergeCell ref="AK92:AR92"/>
    <mergeCell ref="AK59:AR59"/>
    <mergeCell ref="AS59:AZ59"/>
    <mergeCell ref="BA59:BH59"/>
    <mergeCell ref="G59:AA59"/>
    <mergeCell ref="AB59:AD59"/>
    <mergeCell ref="AE59:AG59"/>
    <mergeCell ref="BI59:BR59"/>
    <mergeCell ref="G63:AA63"/>
    <mergeCell ref="AB63:AD63"/>
    <mergeCell ref="AB81:AD81"/>
    <mergeCell ref="AE85:AG85"/>
    <mergeCell ref="AH85:AJ85"/>
    <mergeCell ref="AK85:AR85"/>
    <mergeCell ref="AB86:AD86"/>
    <mergeCell ref="AE86:AG86"/>
    <mergeCell ref="AC69:AE69"/>
    <mergeCell ref="BA74:BH77"/>
    <mergeCell ref="CS27:DG27"/>
    <mergeCell ref="CS31:DG31"/>
    <mergeCell ref="DK69:EE69"/>
    <mergeCell ref="DA92:DJ92"/>
    <mergeCell ref="DA80:DJ80"/>
    <mergeCell ref="CP80:CZ80"/>
    <mergeCell ref="BI80:BS80"/>
    <mergeCell ref="AB80:AD80"/>
    <mergeCell ref="DA81:DJ81"/>
    <mergeCell ref="AE79:AG79"/>
    <mergeCell ref="AE80:AG80"/>
    <mergeCell ref="AH80:AJ80"/>
    <mergeCell ref="AK80:AR80"/>
    <mergeCell ref="AE63:AG63"/>
    <mergeCell ref="CS29:DG29"/>
    <mergeCell ref="CD27:CR27"/>
    <mergeCell ref="CY67:DJ68"/>
    <mergeCell ref="CY69:DJ69"/>
    <mergeCell ref="BI91:BS91"/>
    <mergeCell ref="DK36:EE36"/>
    <mergeCell ref="DK34:EE35"/>
    <mergeCell ref="DA90:DJ90"/>
    <mergeCell ref="AH90:AJ90"/>
    <mergeCell ref="AK90:AR90"/>
    <mergeCell ref="CP87:CZ87"/>
    <mergeCell ref="AK46:AR46"/>
    <mergeCell ref="G31:AA31"/>
    <mergeCell ref="AB31:AD31"/>
    <mergeCell ref="AE31:AG31"/>
    <mergeCell ref="AH31:AJ31"/>
    <mergeCell ref="AK31:AY31"/>
    <mergeCell ref="AZ31:BN31"/>
    <mergeCell ref="BO31:CC31"/>
    <mergeCell ref="CD31:CR31"/>
    <mergeCell ref="DK67:EE68"/>
    <mergeCell ref="A69:G69"/>
    <mergeCell ref="H69:J69"/>
    <mergeCell ref="K69:M69"/>
    <mergeCell ref="N69:P69"/>
    <mergeCell ref="Q69:S69"/>
    <mergeCell ref="T69:V69"/>
    <mergeCell ref="W69:Y69"/>
    <mergeCell ref="Z69:AB69"/>
    <mergeCell ref="A29:C31"/>
    <mergeCell ref="D29:F32"/>
    <mergeCell ref="G29:AA29"/>
    <mergeCell ref="AB29:AD29"/>
    <mergeCell ref="AE29:AG29"/>
    <mergeCell ref="AH29:AJ29"/>
    <mergeCell ref="AK29:AY29"/>
    <mergeCell ref="AZ29:BN29"/>
    <mergeCell ref="CD32:CR32"/>
    <mergeCell ref="CD29:CR29"/>
    <mergeCell ref="CS32:DG32"/>
    <mergeCell ref="A67:G68"/>
    <mergeCell ref="H67:Y68"/>
    <mergeCell ref="Z67:AE68"/>
    <mergeCell ref="AF67:CX69"/>
    <mergeCell ref="CB158:CI158"/>
    <mergeCell ref="CJ158:CQ158"/>
    <mergeCell ref="CJ159:CQ159"/>
    <mergeCell ref="CB159:CI159"/>
    <mergeCell ref="CY172:DH176"/>
    <mergeCell ref="BR173:CB176"/>
    <mergeCell ref="CC173:CM176"/>
    <mergeCell ref="CP79:CZ79"/>
    <mergeCell ref="DA82:DJ82"/>
    <mergeCell ref="CP82:CZ82"/>
    <mergeCell ref="DA83:DJ83"/>
    <mergeCell ref="AE82:AG82"/>
    <mergeCell ref="AH82:AJ82"/>
    <mergeCell ref="AK82:AR82"/>
    <mergeCell ref="BA81:BH81"/>
    <mergeCell ref="BI79:BS79"/>
    <mergeCell ref="DA84:DJ84"/>
    <mergeCell ref="AE97:AG97"/>
    <mergeCell ref="AH97:AJ97"/>
    <mergeCell ref="AK97:AR97"/>
    <mergeCell ref="DA91:DJ91"/>
    <mergeCell ref="DA93:DJ93"/>
    <mergeCell ref="CP96:CZ96"/>
    <mergeCell ref="CE96:CO96"/>
    <mergeCell ref="DA96:DJ96"/>
    <mergeCell ref="CP95:CZ95"/>
    <mergeCell ref="AH95:AJ95"/>
    <mergeCell ref="BI97:BS97"/>
    <mergeCell ref="AS97:AZ97"/>
    <mergeCell ref="AH79:AJ79"/>
    <mergeCell ref="AS79:AZ79"/>
    <mergeCell ref="BA79:BH79"/>
    <mergeCell ref="G13:AA13"/>
    <mergeCell ref="AB13:AD13"/>
    <mergeCell ref="AE13:AG13"/>
    <mergeCell ref="G14:AA14"/>
    <mergeCell ref="CS12:DG12"/>
    <mergeCell ref="AK7:AY11"/>
    <mergeCell ref="CP73:CZ77"/>
    <mergeCell ref="DA73:DJ77"/>
    <mergeCell ref="AK78:AR78"/>
    <mergeCell ref="AS78:AZ78"/>
    <mergeCell ref="BA78:BH78"/>
    <mergeCell ref="BI78:BS78"/>
    <mergeCell ref="CP78:CZ78"/>
    <mergeCell ref="DA78:DJ78"/>
    <mergeCell ref="AK106:AS110"/>
    <mergeCell ref="AT106:BB110"/>
    <mergeCell ref="BC106:BK110"/>
    <mergeCell ref="BL106:BT110"/>
    <mergeCell ref="BU106:CC110"/>
    <mergeCell ref="CD106:CL110"/>
    <mergeCell ref="DA79:DJ79"/>
    <mergeCell ref="CD26:CR26"/>
    <mergeCell ref="CS26:DG26"/>
    <mergeCell ref="AK30:AY30"/>
    <mergeCell ref="AZ30:BN30"/>
    <mergeCell ref="BO30:CC30"/>
    <mergeCell ref="CD30:CR30"/>
    <mergeCell ref="CS30:DG30"/>
    <mergeCell ref="CS14:DG14"/>
    <mergeCell ref="CD18:CR18"/>
    <mergeCell ref="CS18:DG18"/>
    <mergeCell ref="CD21:CR21"/>
    <mergeCell ref="AK6:AY6"/>
    <mergeCell ref="AZ6:BN6"/>
    <mergeCell ref="BO6:CC6"/>
    <mergeCell ref="CD6:CR6"/>
    <mergeCell ref="CS6:DG6"/>
    <mergeCell ref="AZ7:BN11"/>
    <mergeCell ref="AK12:AY12"/>
    <mergeCell ref="AZ12:BN12"/>
    <mergeCell ref="BO12:CC12"/>
    <mergeCell ref="CD12:CR12"/>
    <mergeCell ref="CD13:CR13"/>
    <mergeCell ref="CS13:DG13"/>
    <mergeCell ref="AK15:AY15"/>
    <mergeCell ref="AZ15:BN15"/>
    <mergeCell ref="BO15:CC15"/>
    <mergeCell ref="CD15:CR15"/>
    <mergeCell ref="AH13:AJ13"/>
    <mergeCell ref="AK13:AY13"/>
    <mergeCell ref="AZ13:BN13"/>
    <mergeCell ref="BO13:CC13"/>
    <mergeCell ref="AK14:AY14"/>
    <mergeCell ref="AZ14:BN14"/>
    <mergeCell ref="BO14:CC14"/>
    <mergeCell ref="AZ17:BN17"/>
    <mergeCell ref="AH15:AJ15"/>
    <mergeCell ref="G16:AA16"/>
    <mergeCell ref="AB16:AD16"/>
    <mergeCell ref="AE16:AG16"/>
    <mergeCell ref="AH16:AJ16"/>
    <mergeCell ref="AK16:AY16"/>
    <mergeCell ref="CD14:CR14"/>
    <mergeCell ref="AH14:AJ14"/>
    <mergeCell ref="CS15:DG15"/>
    <mergeCell ref="CY1:DJ2"/>
    <mergeCell ref="DK1:EE2"/>
    <mergeCell ref="A3:G3"/>
    <mergeCell ref="H3:J3"/>
    <mergeCell ref="K3:M3"/>
    <mergeCell ref="N3:P3"/>
    <mergeCell ref="Q3:S3"/>
    <mergeCell ref="T3:V3"/>
    <mergeCell ref="W3:Y3"/>
    <mergeCell ref="Z3:AB3"/>
    <mergeCell ref="BO7:CC11"/>
    <mergeCell ref="CD7:CR11"/>
    <mergeCell ref="A1:G2"/>
    <mergeCell ref="H1:Y2"/>
    <mergeCell ref="Z1:AE2"/>
    <mergeCell ref="AF1:CX3"/>
    <mergeCell ref="AC3:AE3"/>
    <mergeCell ref="CS7:DG11"/>
    <mergeCell ref="CY3:DJ3"/>
    <mergeCell ref="DK3:EE3"/>
    <mergeCell ref="A7:AA12"/>
    <mergeCell ref="AB7:AJ12"/>
    <mergeCell ref="BO17:CC17"/>
    <mergeCell ref="CD17:CR17"/>
    <mergeCell ref="CS17:DG17"/>
    <mergeCell ref="G18:AA18"/>
    <mergeCell ref="AB18:AD18"/>
    <mergeCell ref="AE18:AG18"/>
    <mergeCell ref="AH18:AJ18"/>
    <mergeCell ref="AK18:AY18"/>
    <mergeCell ref="AZ18:BN18"/>
    <mergeCell ref="BO18:CC18"/>
    <mergeCell ref="AB14:AD14"/>
    <mergeCell ref="AE14:AG14"/>
    <mergeCell ref="G15:AA15"/>
    <mergeCell ref="AB15:AD15"/>
    <mergeCell ref="AE15:AG15"/>
    <mergeCell ref="G26:AA26"/>
    <mergeCell ref="AB26:AD26"/>
    <mergeCell ref="AE26:AG26"/>
    <mergeCell ref="AH26:AJ26"/>
    <mergeCell ref="AZ16:BN16"/>
    <mergeCell ref="BO16:CC16"/>
    <mergeCell ref="BO21:CC21"/>
    <mergeCell ref="AK26:AY26"/>
    <mergeCell ref="AZ26:BN26"/>
    <mergeCell ref="BO26:CC26"/>
    <mergeCell ref="CD16:CR16"/>
    <mergeCell ref="CS16:DG16"/>
    <mergeCell ref="G17:AA17"/>
    <mergeCell ref="AB17:AD17"/>
    <mergeCell ref="AE17:AG17"/>
    <mergeCell ref="AH17:AJ17"/>
    <mergeCell ref="AK17:AY17"/>
    <mergeCell ref="AK21:AY21"/>
    <mergeCell ref="AZ21:BN21"/>
    <mergeCell ref="CS19:DG19"/>
    <mergeCell ref="G20:AA20"/>
    <mergeCell ref="AB20:AD20"/>
    <mergeCell ref="AE20:AG20"/>
    <mergeCell ref="AH20:AJ20"/>
    <mergeCell ref="CS20:DG20"/>
    <mergeCell ref="AK20:AY20"/>
    <mergeCell ref="AZ20:BN20"/>
    <mergeCell ref="BO20:CC20"/>
    <mergeCell ref="CD20:CR20"/>
    <mergeCell ref="G19:AA19"/>
    <mergeCell ref="AB19:AD19"/>
    <mergeCell ref="AE19:AG19"/>
    <mergeCell ref="AH19:AJ19"/>
    <mergeCell ref="AK19:AY19"/>
    <mergeCell ref="AZ19:BN19"/>
    <mergeCell ref="BO19:CC19"/>
    <mergeCell ref="CD19:CR19"/>
    <mergeCell ref="CS21:DG21"/>
    <mergeCell ref="CD25:CR25"/>
    <mergeCell ref="CS25:DG25"/>
    <mergeCell ref="CD22:CR22"/>
    <mergeCell ref="CS22:DG22"/>
    <mergeCell ref="G24:AA24"/>
    <mergeCell ref="AB24:AD24"/>
    <mergeCell ref="AE24:AG24"/>
    <mergeCell ref="AH24:AJ24"/>
    <mergeCell ref="AK24:AY24"/>
    <mergeCell ref="AZ24:BN24"/>
    <mergeCell ref="BO24:CC24"/>
    <mergeCell ref="CD24:CR24"/>
    <mergeCell ref="G22:AA22"/>
    <mergeCell ref="AB22:AD22"/>
    <mergeCell ref="AE22:AG22"/>
    <mergeCell ref="AH22:AJ22"/>
    <mergeCell ref="AK22:AY22"/>
    <mergeCell ref="AZ22:BN22"/>
    <mergeCell ref="BO22:CC22"/>
    <mergeCell ref="CS24:DG24"/>
    <mergeCell ref="G27:AA27"/>
    <mergeCell ref="AB27:AD27"/>
    <mergeCell ref="AE27:AG27"/>
    <mergeCell ref="AH27:AJ27"/>
    <mergeCell ref="BO29:CC29"/>
    <mergeCell ref="AK27:AY27"/>
    <mergeCell ref="AZ27:BN27"/>
    <mergeCell ref="BO27:CC27"/>
    <mergeCell ref="G30:AA30"/>
    <mergeCell ref="AB30:AD30"/>
    <mergeCell ref="AE30:AG30"/>
    <mergeCell ref="AH30:AJ30"/>
    <mergeCell ref="A32:C32"/>
    <mergeCell ref="G32:AA32"/>
    <mergeCell ref="AB32:AD32"/>
    <mergeCell ref="AE32:AG32"/>
    <mergeCell ref="AH32:AJ32"/>
    <mergeCell ref="AK32:AY32"/>
    <mergeCell ref="AZ32:BN32"/>
    <mergeCell ref="BO32:CC32"/>
    <mergeCell ref="A13:F27"/>
    <mergeCell ref="G25:AA25"/>
    <mergeCell ref="AB25:AD25"/>
    <mergeCell ref="AE25:AG25"/>
    <mergeCell ref="AH25:AJ25"/>
    <mergeCell ref="AK25:AY25"/>
    <mergeCell ref="AZ25:BN25"/>
    <mergeCell ref="BO25:CC25"/>
    <mergeCell ref="G21:AA21"/>
    <mergeCell ref="AB21:AD21"/>
    <mergeCell ref="AE21:AG21"/>
    <mergeCell ref="AH21:AJ21"/>
    <mergeCell ref="A34:G35"/>
    <mergeCell ref="H34:Y35"/>
    <mergeCell ref="Z34:AE35"/>
    <mergeCell ref="AS45:AZ45"/>
    <mergeCell ref="BA45:BH45"/>
    <mergeCell ref="BI45:BR45"/>
    <mergeCell ref="Z36:AB36"/>
    <mergeCell ref="AC36:AE36"/>
    <mergeCell ref="A36:G36"/>
    <mergeCell ref="H36:J36"/>
    <mergeCell ref="K36:M36"/>
    <mergeCell ref="N36:P36"/>
    <mergeCell ref="Q36:S36"/>
    <mergeCell ref="T36:V36"/>
    <mergeCell ref="W36:Y36"/>
    <mergeCell ref="CY36:DJ36"/>
    <mergeCell ref="A46:F60"/>
    <mergeCell ref="G46:AA46"/>
    <mergeCell ref="AB46:AD46"/>
    <mergeCell ref="AE46:AG46"/>
    <mergeCell ref="G60:AA60"/>
    <mergeCell ref="BA47:BH47"/>
    <mergeCell ref="BI48:BR48"/>
    <mergeCell ref="G48:AA48"/>
    <mergeCell ref="AB48:AD48"/>
    <mergeCell ref="AF34:CX36"/>
    <mergeCell ref="CY34:DJ35"/>
    <mergeCell ref="AK40:BR40"/>
    <mergeCell ref="A40:AA45"/>
    <mergeCell ref="AB40:AJ45"/>
    <mergeCell ref="BI46:BR46"/>
    <mergeCell ref="AH46:AJ46"/>
    <mergeCell ref="AS82:AZ82"/>
    <mergeCell ref="BA82:BH82"/>
    <mergeCell ref="BI82:BS82"/>
    <mergeCell ref="AE81:AG81"/>
    <mergeCell ref="AH81:AJ81"/>
    <mergeCell ref="AK81:AR81"/>
    <mergeCell ref="AS81:AZ81"/>
    <mergeCell ref="AB82:AD82"/>
    <mergeCell ref="AB84:AD84"/>
    <mergeCell ref="AE84:AG84"/>
    <mergeCell ref="AH84:AJ84"/>
    <mergeCell ref="AK84:AR84"/>
    <mergeCell ref="AS84:AZ84"/>
    <mergeCell ref="BA84:BH84"/>
    <mergeCell ref="AE83:AG83"/>
    <mergeCell ref="AH83:AJ83"/>
    <mergeCell ref="AK83:AR83"/>
    <mergeCell ref="AS83:AZ83"/>
    <mergeCell ref="BI83:BS83"/>
    <mergeCell ref="BA83:BH83"/>
    <mergeCell ref="BI81:BS81"/>
    <mergeCell ref="G79:AA79"/>
    <mergeCell ref="G82:AA82"/>
    <mergeCell ref="G84:AA84"/>
    <mergeCell ref="G81:AA81"/>
    <mergeCell ref="AB79:AD79"/>
    <mergeCell ref="BT84:CD84"/>
    <mergeCell ref="BT85:CD85"/>
    <mergeCell ref="BT86:CD86"/>
    <mergeCell ref="BT87:CD87"/>
    <mergeCell ref="BT88:CD88"/>
    <mergeCell ref="CP93:CZ93"/>
    <mergeCell ref="AS91:AZ91"/>
    <mergeCell ref="AK93:AR93"/>
    <mergeCell ref="CP91:CZ91"/>
    <mergeCell ref="BT93:CD93"/>
    <mergeCell ref="AE88:AG88"/>
    <mergeCell ref="AH88:AJ88"/>
    <mergeCell ref="AK88:AR88"/>
    <mergeCell ref="AS88:AZ88"/>
    <mergeCell ref="AB87:AD87"/>
    <mergeCell ref="AE87:AG87"/>
    <mergeCell ref="AH87:AJ87"/>
    <mergeCell ref="AK87:AR87"/>
    <mergeCell ref="G88:AA88"/>
    <mergeCell ref="AB88:AD88"/>
    <mergeCell ref="AS87:AZ87"/>
    <mergeCell ref="BA87:BH87"/>
    <mergeCell ref="G91:AA91"/>
    <mergeCell ref="AB91:AD91"/>
    <mergeCell ref="AB93:AD93"/>
    <mergeCell ref="AE93:AG93"/>
    <mergeCell ref="AH93:AJ93"/>
    <mergeCell ref="AE91:AG91"/>
    <mergeCell ref="AH91:AJ91"/>
    <mergeCell ref="AK91:AR91"/>
    <mergeCell ref="G90:AA90"/>
    <mergeCell ref="G80:AA80"/>
    <mergeCell ref="AH86:AJ86"/>
    <mergeCell ref="AS80:AZ80"/>
    <mergeCell ref="BA80:BH80"/>
    <mergeCell ref="BA97:BH97"/>
    <mergeCell ref="AB97:AD97"/>
    <mergeCell ref="CP97:CZ97"/>
    <mergeCell ref="CP92:CZ92"/>
    <mergeCell ref="BT96:CD96"/>
    <mergeCell ref="BT97:CD97"/>
    <mergeCell ref="G97:AA97"/>
    <mergeCell ref="AK95:AR95"/>
    <mergeCell ref="AS95:AZ95"/>
    <mergeCell ref="BA95:BH95"/>
    <mergeCell ref="BI95:BS95"/>
    <mergeCell ref="AB95:AD95"/>
    <mergeCell ref="AE95:AG95"/>
    <mergeCell ref="BA91:BH91"/>
    <mergeCell ref="AS90:AZ90"/>
    <mergeCell ref="BA90:BH90"/>
    <mergeCell ref="CP90:CZ90"/>
    <mergeCell ref="BI90:BS90"/>
    <mergeCell ref="BI88:BS88"/>
    <mergeCell ref="BA88:BH88"/>
    <mergeCell ref="AB90:AD90"/>
    <mergeCell ref="AE90:AG90"/>
    <mergeCell ref="G83:AA83"/>
    <mergeCell ref="AB83:AD83"/>
    <mergeCell ref="A95:C97"/>
    <mergeCell ref="D95:F98"/>
    <mergeCell ref="G95:AA95"/>
    <mergeCell ref="CE98:CO98"/>
    <mergeCell ref="G96:AA96"/>
    <mergeCell ref="AB96:AD96"/>
    <mergeCell ref="AE96:AG96"/>
    <mergeCell ref="AH96:AJ96"/>
    <mergeCell ref="AK96:AR96"/>
    <mergeCell ref="BA98:BH98"/>
    <mergeCell ref="CP98:CZ98"/>
    <mergeCell ref="BT98:CD98"/>
    <mergeCell ref="BT95:CD95"/>
    <mergeCell ref="AS96:AZ96"/>
    <mergeCell ref="BA96:BH96"/>
    <mergeCell ref="BI96:BS96"/>
    <mergeCell ref="AS93:AZ93"/>
    <mergeCell ref="G93:AA93"/>
    <mergeCell ref="BA93:BH93"/>
    <mergeCell ref="BI93:BS93"/>
    <mergeCell ref="AK111:AS111"/>
    <mergeCell ref="AT111:BB111"/>
    <mergeCell ref="BC111:BK111"/>
    <mergeCell ref="BL111:BT111"/>
    <mergeCell ref="BU111:CC111"/>
    <mergeCell ref="CM106:DM107"/>
    <mergeCell ref="CY100:DJ101"/>
    <mergeCell ref="DK100:EE101"/>
    <mergeCell ref="A102:G102"/>
    <mergeCell ref="H102:J102"/>
    <mergeCell ref="AF100:CX102"/>
    <mergeCell ref="AC102:AE102"/>
    <mergeCell ref="DE111:DM111"/>
    <mergeCell ref="DE108:DM110"/>
    <mergeCell ref="DK102:EE102"/>
    <mergeCell ref="K102:M102"/>
    <mergeCell ref="N102:P102"/>
    <mergeCell ref="Q102:S102"/>
    <mergeCell ref="T102:V102"/>
    <mergeCell ref="W102:Y102"/>
    <mergeCell ref="Z102:AB102"/>
    <mergeCell ref="Z100:AE101"/>
    <mergeCell ref="AB113:AD113"/>
    <mergeCell ref="AE113:AG113"/>
    <mergeCell ref="AH113:AJ113"/>
    <mergeCell ref="AK113:AS113"/>
    <mergeCell ref="AT113:BB113"/>
    <mergeCell ref="AH112:AJ112"/>
    <mergeCell ref="AK112:AS112"/>
    <mergeCell ref="AT112:BB112"/>
    <mergeCell ref="BC112:BK112"/>
    <mergeCell ref="CV112:DD112"/>
    <mergeCell ref="DE112:DM112"/>
    <mergeCell ref="G112:AA112"/>
    <mergeCell ref="AB112:AD112"/>
    <mergeCell ref="AE112:AG112"/>
    <mergeCell ref="G114:AA114"/>
    <mergeCell ref="AB114:AD114"/>
    <mergeCell ref="AE114:AG114"/>
    <mergeCell ref="CD112:CL112"/>
    <mergeCell ref="CM112:CU112"/>
    <mergeCell ref="BL112:BT112"/>
    <mergeCell ref="BU112:CC112"/>
    <mergeCell ref="G113:AA113"/>
    <mergeCell ref="DE114:DM114"/>
    <mergeCell ref="G115:AA115"/>
    <mergeCell ref="AB115:AD115"/>
    <mergeCell ref="AE115:AG115"/>
    <mergeCell ref="AH115:AJ115"/>
    <mergeCell ref="AK115:AS115"/>
    <mergeCell ref="AT115:BB115"/>
    <mergeCell ref="BC115:BK115"/>
    <mergeCell ref="BL115:BT115"/>
    <mergeCell ref="BU115:CC115"/>
    <mergeCell ref="CM114:CU114"/>
    <mergeCell ref="CV114:DD114"/>
    <mergeCell ref="AH114:AJ114"/>
    <mergeCell ref="AK114:AS114"/>
    <mergeCell ref="AT114:BB114"/>
    <mergeCell ref="BC114:BK114"/>
    <mergeCell ref="G116:AA116"/>
    <mergeCell ref="AB116:AD116"/>
    <mergeCell ref="AE116:AG116"/>
    <mergeCell ref="BL114:BT114"/>
    <mergeCell ref="BU114:CC114"/>
    <mergeCell ref="DE117:DM117"/>
    <mergeCell ref="G118:AA118"/>
    <mergeCell ref="AB118:AD118"/>
    <mergeCell ref="AE118:AG118"/>
    <mergeCell ref="AH118:AJ118"/>
    <mergeCell ref="AK118:AS118"/>
    <mergeCell ref="AT118:BB118"/>
    <mergeCell ref="BC118:BK118"/>
    <mergeCell ref="BL118:BT118"/>
    <mergeCell ref="BU118:CC118"/>
    <mergeCell ref="BC117:BK117"/>
    <mergeCell ref="BL117:BT117"/>
    <mergeCell ref="CD117:CL117"/>
    <mergeCell ref="CM117:CU117"/>
    <mergeCell ref="CV117:DD117"/>
    <mergeCell ref="BU117:CC117"/>
    <mergeCell ref="BL116:BT116"/>
    <mergeCell ref="BU116:CC116"/>
    <mergeCell ref="CV116:DD116"/>
    <mergeCell ref="DE116:DM116"/>
    <mergeCell ref="G117:AA117"/>
    <mergeCell ref="AB117:AD117"/>
    <mergeCell ref="AE117:AG117"/>
    <mergeCell ref="AH117:AJ117"/>
    <mergeCell ref="AK117:AS117"/>
    <mergeCell ref="AT117:BB117"/>
    <mergeCell ref="AH116:AJ116"/>
    <mergeCell ref="AK116:AS116"/>
    <mergeCell ref="AT116:BB116"/>
    <mergeCell ref="BC116:BK116"/>
    <mergeCell ref="CD116:CL116"/>
    <mergeCell ref="CM116:CU116"/>
    <mergeCell ref="BC119:BK119"/>
    <mergeCell ref="BL119:BT119"/>
    <mergeCell ref="BU119:CC119"/>
    <mergeCell ref="DE119:DM119"/>
    <mergeCell ref="CD119:CL119"/>
    <mergeCell ref="CM119:CU119"/>
    <mergeCell ref="CV119:DD119"/>
    <mergeCell ref="CM118:CU118"/>
    <mergeCell ref="CV118:DD118"/>
    <mergeCell ref="DE118:DM118"/>
    <mergeCell ref="CD118:CL118"/>
    <mergeCell ref="G119:AA119"/>
    <mergeCell ref="AB119:AD119"/>
    <mergeCell ref="AE119:AG119"/>
    <mergeCell ref="AH119:AJ119"/>
    <mergeCell ref="AK119:AS119"/>
    <mergeCell ref="AT119:BB119"/>
    <mergeCell ref="DE120:DM120"/>
    <mergeCell ref="G121:AA121"/>
    <mergeCell ref="AB121:AD121"/>
    <mergeCell ref="AE121:AG121"/>
    <mergeCell ref="AH121:AJ121"/>
    <mergeCell ref="AK121:AS121"/>
    <mergeCell ref="AT121:BB121"/>
    <mergeCell ref="BC121:BK121"/>
    <mergeCell ref="BL121:BT121"/>
    <mergeCell ref="BU121:CC121"/>
    <mergeCell ref="BC120:BK120"/>
    <mergeCell ref="BL120:BT120"/>
    <mergeCell ref="CD120:CL120"/>
    <mergeCell ref="CM120:CU120"/>
    <mergeCell ref="CV120:DD120"/>
    <mergeCell ref="BU120:CC120"/>
    <mergeCell ref="G120:AA120"/>
    <mergeCell ref="AB120:AD120"/>
    <mergeCell ref="AE120:AG120"/>
    <mergeCell ref="AH120:AJ120"/>
    <mergeCell ref="AK120:AS120"/>
    <mergeCell ref="AT120:BB120"/>
    <mergeCell ref="DE123:DM123"/>
    <mergeCell ref="G124:AA124"/>
    <mergeCell ref="AB124:AD124"/>
    <mergeCell ref="AE124:AG124"/>
    <mergeCell ref="AH124:AJ124"/>
    <mergeCell ref="AK124:AS124"/>
    <mergeCell ref="AT124:BB124"/>
    <mergeCell ref="BC124:BK124"/>
    <mergeCell ref="BL124:BT124"/>
    <mergeCell ref="BU124:CC124"/>
    <mergeCell ref="BC123:BK123"/>
    <mergeCell ref="BL123:BT123"/>
    <mergeCell ref="CD123:CL123"/>
    <mergeCell ref="CM123:CU123"/>
    <mergeCell ref="CV123:DD123"/>
    <mergeCell ref="BU123:CC123"/>
    <mergeCell ref="CM121:CU121"/>
    <mergeCell ref="CV121:DD121"/>
    <mergeCell ref="DE121:DM121"/>
    <mergeCell ref="CD121:CL121"/>
    <mergeCell ref="G123:AA123"/>
    <mergeCell ref="AB123:AD123"/>
    <mergeCell ref="AE123:AG123"/>
    <mergeCell ref="AH123:AJ123"/>
    <mergeCell ref="AK123:AS123"/>
    <mergeCell ref="AT123:BB123"/>
    <mergeCell ref="CM124:CU124"/>
    <mergeCell ref="CV124:DD124"/>
    <mergeCell ref="DE124:DM124"/>
    <mergeCell ref="CD124:CL124"/>
    <mergeCell ref="AK126:AS126"/>
    <mergeCell ref="AT126:BB126"/>
    <mergeCell ref="A112:F126"/>
    <mergeCell ref="G129:AA129"/>
    <mergeCell ref="AB129:AD129"/>
    <mergeCell ref="AE129:AG129"/>
    <mergeCell ref="AH129:AJ129"/>
    <mergeCell ref="AK129:AS129"/>
    <mergeCell ref="AT129:BB129"/>
    <mergeCell ref="BC129:BK129"/>
    <mergeCell ref="BC126:BK126"/>
    <mergeCell ref="CD129:CL129"/>
    <mergeCell ref="CM129:CU129"/>
    <mergeCell ref="CV129:DD129"/>
    <mergeCell ref="CD130:CL130"/>
    <mergeCell ref="CM130:CU130"/>
    <mergeCell ref="DE130:DM130"/>
    <mergeCell ref="CV128:DD128"/>
    <mergeCell ref="DE128:DM128"/>
    <mergeCell ref="G130:AA130"/>
    <mergeCell ref="AB130:AD130"/>
    <mergeCell ref="AE130:AG130"/>
    <mergeCell ref="AH130:AJ130"/>
    <mergeCell ref="AK130:AS130"/>
    <mergeCell ref="AT130:BB130"/>
    <mergeCell ref="BC130:BK130"/>
    <mergeCell ref="BL130:BT130"/>
    <mergeCell ref="AT128:BB128"/>
    <mergeCell ref="BC128:BK128"/>
    <mergeCell ref="CD128:CL128"/>
    <mergeCell ref="CM128:CU128"/>
    <mergeCell ref="BL128:BT128"/>
    <mergeCell ref="BU128:CC128"/>
    <mergeCell ref="BL129:BT129"/>
    <mergeCell ref="BU129:CC129"/>
    <mergeCell ref="DE129:DM129"/>
    <mergeCell ref="N135:P135"/>
    <mergeCell ref="Q135:S135"/>
    <mergeCell ref="T135:V135"/>
    <mergeCell ref="W135:Y135"/>
    <mergeCell ref="CV131:DD131"/>
    <mergeCell ref="BU131:CC131"/>
    <mergeCell ref="DE131:DM131"/>
    <mergeCell ref="A133:G134"/>
    <mergeCell ref="H133:Y134"/>
    <mergeCell ref="Z133:AE134"/>
    <mergeCell ref="AF133:CX135"/>
    <mergeCell ref="CY133:DJ134"/>
    <mergeCell ref="DK133:EE134"/>
    <mergeCell ref="A135:G135"/>
    <mergeCell ref="AK131:AS131"/>
    <mergeCell ref="AT131:BB131"/>
    <mergeCell ref="BC131:BK131"/>
    <mergeCell ref="BL131:BT131"/>
    <mergeCell ref="CD131:CL131"/>
    <mergeCell ref="CM131:CU131"/>
    <mergeCell ref="A131:C131"/>
    <mergeCell ref="G131:AA131"/>
    <mergeCell ref="AB131:AD131"/>
    <mergeCell ref="AE131:AG131"/>
    <mergeCell ref="AH131:AJ131"/>
    <mergeCell ref="CV130:DD130"/>
    <mergeCell ref="BU130:CC130"/>
    <mergeCell ref="Z135:AB135"/>
    <mergeCell ref="CB140:CI143"/>
    <mergeCell ref="CJ140:CQ143"/>
    <mergeCell ref="CR139:CY143"/>
    <mergeCell ref="BM139:BS143"/>
    <mergeCell ref="BT140:CA143"/>
    <mergeCell ref="AH145:AJ145"/>
    <mergeCell ref="AK145:AQ145"/>
    <mergeCell ref="AR145:AX145"/>
    <mergeCell ref="AY145:BE145"/>
    <mergeCell ref="BF145:BL145"/>
    <mergeCell ref="BT144:CA144"/>
    <mergeCell ref="G148:AA148"/>
    <mergeCell ref="AB148:AD148"/>
    <mergeCell ref="AE148:AG148"/>
    <mergeCell ref="AH148:AJ148"/>
    <mergeCell ref="BT152:CA152"/>
    <mergeCell ref="G156:AA156"/>
    <mergeCell ref="AB156:AD156"/>
    <mergeCell ref="AE156:AG156"/>
    <mergeCell ref="AH156:AJ156"/>
    <mergeCell ref="BT153:CA153"/>
    <mergeCell ref="AK144:AQ144"/>
    <mergeCell ref="AR144:AX144"/>
    <mergeCell ref="AY144:BE144"/>
    <mergeCell ref="BF144:BL144"/>
    <mergeCell ref="BM144:BS144"/>
    <mergeCell ref="BT139:CQ139"/>
    <mergeCell ref="BF139:BL143"/>
    <mergeCell ref="CB144:CI144"/>
    <mergeCell ref="CJ144:CQ144"/>
    <mergeCell ref="AY147:BE147"/>
    <mergeCell ref="BF147:BL147"/>
    <mergeCell ref="CR145:CY145"/>
    <mergeCell ref="BM145:BS145"/>
    <mergeCell ref="BT145:CA145"/>
    <mergeCell ref="CB145:CI145"/>
    <mergeCell ref="AH146:AJ146"/>
    <mergeCell ref="AK146:AQ146"/>
    <mergeCell ref="AR146:AX146"/>
    <mergeCell ref="CJ145:CQ145"/>
    <mergeCell ref="AY146:BE146"/>
    <mergeCell ref="BF146:BL146"/>
    <mergeCell ref="CR146:CY146"/>
    <mergeCell ref="BM146:BS146"/>
    <mergeCell ref="A145:F159"/>
    <mergeCell ref="G145:AA145"/>
    <mergeCell ref="AB145:AD145"/>
    <mergeCell ref="AE145:AG145"/>
    <mergeCell ref="G146:AA146"/>
    <mergeCell ref="AB146:AD146"/>
    <mergeCell ref="AE146:AG146"/>
    <mergeCell ref="G147:AA147"/>
    <mergeCell ref="AB147:AD147"/>
    <mergeCell ref="AE147:AG147"/>
    <mergeCell ref="G158:AA158"/>
    <mergeCell ref="AB158:AD158"/>
    <mergeCell ref="AE158:AG158"/>
    <mergeCell ref="AH158:AJ158"/>
    <mergeCell ref="AK158:AQ158"/>
    <mergeCell ref="AR158:AX158"/>
    <mergeCell ref="CJ148:CQ148"/>
    <mergeCell ref="BF148:BL148"/>
    <mergeCell ref="AY158:BE158"/>
    <mergeCell ref="BF158:BL158"/>
    <mergeCell ref="BM148:BS148"/>
    <mergeCell ref="BT148:CA148"/>
    <mergeCell ref="CB148:CI148"/>
    <mergeCell ref="CJ147:CQ147"/>
    <mergeCell ref="CR147:CY147"/>
    <mergeCell ref="BM147:BS147"/>
    <mergeCell ref="BT147:CA147"/>
    <mergeCell ref="CB147:CI147"/>
    <mergeCell ref="AK148:AQ148"/>
    <mergeCell ref="AR148:AX148"/>
    <mergeCell ref="AY148:BE148"/>
    <mergeCell ref="CR148:CY148"/>
    <mergeCell ref="G150:AA150"/>
    <mergeCell ref="AB150:AD150"/>
    <mergeCell ref="AE150:AG150"/>
    <mergeCell ref="AH150:AJ150"/>
    <mergeCell ref="AY149:BE149"/>
    <mergeCell ref="BF149:BL149"/>
    <mergeCell ref="CJ149:CQ149"/>
    <mergeCell ref="CR149:CY149"/>
    <mergeCell ref="BM149:BS149"/>
    <mergeCell ref="BT149:CA149"/>
    <mergeCell ref="CB149:CI149"/>
    <mergeCell ref="G149:AA149"/>
    <mergeCell ref="AB149:AD149"/>
    <mergeCell ref="AE149:AG149"/>
    <mergeCell ref="AH149:AJ149"/>
    <mergeCell ref="AK149:AQ149"/>
    <mergeCell ref="AR149:AX149"/>
    <mergeCell ref="AH147:AJ147"/>
    <mergeCell ref="AK147:AQ147"/>
    <mergeCell ref="AR147:AX147"/>
    <mergeCell ref="BT150:CA150"/>
    <mergeCell ref="CB150:CI150"/>
    <mergeCell ref="AY151:BE151"/>
    <mergeCell ref="BF151:BL151"/>
    <mergeCell ref="CJ151:CQ151"/>
    <mergeCell ref="CR151:CY151"/>
    <mergeCell ref="BM151:BS151"/>
    <mergeCell ref="BT151:CA151"/>
    <mergeCell ref="CB151:CI151"/>
    <mergeCell ref="CJ150:CQ150"/>
    <mergeCell ref="BF150:BL150"/>
    <mergeCell ref="CR150:CY150"/>
    <mergeCell ref="G151:AA151"/>
    <mergeCell ref="AB151:AD151"/>
    <mergeCell ref="AE151:AG151"/>
    <mergeCell ref="AH151:AJ151"/>
    <mergeCell ref="AK151:AQ151"/>
    <mergeCell ref="AR151:AX151"/>
    <mergeCell ref="BM150:BS150"/>
    <mergeCell ref="AK150:AQ150"/>
    <mergeCell ref="AR150:AX150"/>
    <mergeCell ref="AY150:BE150"/>
    <mergeCell ref="BF153:BL153"/>
    <mergeCell ref="CR153:CY153"/>
    <mergeCell ref="G154:AA154"/>
    <mergeCell ref="AB154:AD154"/>
    <mergeCell ref="AE154:AG154"/>
    <mergeCell ref="AH154:AJ154"/>
    <mergeCell ref="AK154:AQ154"/>
    <mergeCell ref="AR154:AX154"/>
    <mergeCell ref="BM153:BS153"/>
    <mergeCell ref="AK153:AQ153"/>
    <mergeCell ref="AR153:AX153"/>
    <mergeCell ref="AY153:BE153"/>
    <mergeCell ref="G153:AA153"/>
    <mergeCell ref="AB153:AD153"/>
    <mergeCell ref="AE153:AG153"/>
    <mergeCell ref="AH153:AJ153"/>
    <mergeCell ref="CB152:CI152"/>
    <mergeCell ref="CJ152:CQ152"/>
    <mergeCell ref="AK152:AQ152"/>
    <mergeCell ref="AR152:AX152"/>
    <mergeCell ref="AY152:BE152"/>
    <mergeCell ref="G152:AA152"/>
    <mergeCell ref="AB152:AD152"/>
    <mergeCell ref="AE152:AG152"/>
    <mergeCell ref="AH152:AJ152"/>
    <mergeCell ref="A161:C163"/>
    <mergeCell ref="D161:F164"/>
    <mergeCell ref="G161:AA161"/>
    <mergeCell ref="AB161:AD161"/>
    <mergeCell ref="AE161:AG161"/>
    <mergeCell ref="AH161:AJ161"/>
    <mergeCell ref="BM159:BS159"/>
    <mergeCell ref="BT159:CA159"/>
    <mergeCell ref="CR161:CY161"/>
    <mergeCell ref="AR159:AX159"/>
    <mergeCell ref="AY159:BE159"/>
    <mergeCell ref="G159:AA159"/>
    <mergeCell ref="AB159:AD159"/>
    <mergeCell ref="AE159:AG159"/>
    <mergeCell ref="AH159:AJ159"/>
    <mergeCell ref="AK159:AQ159"/>
    <mergeCell ref="BT156:CA156"/>
    <mergeCell ref="CB156:CI156"/>
    <mergeCell ref="AY157:BE157"/>
    <mergeCell ref="BF157:BL157"/>
    <mergeCell ref="CJ157:CQ157"/>
    <mergeCell ref="CR157:CY157"/>
    <mergeCell ref="BM157:BS157"/>
    <mergeCell ref="BT157:CA157"/>
    <mergeCell ref="CB157:CI157"/>
    <mergeCell ref="CJ156:CQ156"/>
    <mergeCell ref="BF156:BL156"/>
    <mergeCell ref="CR156:CY156"/>
    <mergeCell ref="G157:AA157"/>
    <mergeCell ref="AB157:AD157"/>
    <mergeCell ref="AE157:AG157"/>
    <mergeCell ref="AH157:AJ157"/>
    <mergeCell ref="AE163:AG163"/>
    <mergeCell ref="AH163:AJ163"/>
    <mergeCell ref="G162:AA162"/>
    <mergeCell ref="AB162:AD162"/>
    <mergeCell ref="AE162:AG162"/>
    <mergeCell ref="AH162:AJ162"/>
    <mergeCell ref="AK163:AQ163"/>
    <mergeCell ref="AR163:AX163"/>
    <mergeCell ref="AY163:BE163"/>
    <mergeCell ref="BT161:CA161"/>
    <mergeCell ref="AK161:AQ161"/>
    <mergeCell ref="AR161:AX161"/>
    <mergeCell ref="AY161:BE161"/>
    <mergeCell ref="BF161:BL161"/>
    <mergeCell ref="AK162:AQ162"/>
    <mergeCell ref="AR162:AX162"/>
    <mergeCell ref="CR159:CY159"/>
    <mergeCell ref="BM161:BS161"/>
    <mergeCell ref="CB161:CI161"/>
    <mergeCell ref="CJ161:CQ161"/>
    <mergeCell ref="CB162:CI162"/>
    <mergeCell ref="CJ162:CQ162"/>
    <mergeCell ref="BF162:BL162"/>
    <mergeCell ref="BM162:BS162"/>
    <mergeCell ref="BT162:CA162"/>
    <mergeCell ref="BF159:BL159"/>
    <mergeCell ref="CR162:CY162"/>
    <mergeCell ref="AY162:BE162"/>
    <mergeCell ref="A166:G167"/>
    <mergeCell ref="H166:Y167"/>
    <mergeCell ref="Z166:AE167"/>
    <mergeCell ref="N168:P168"/>
    <mergeCell ref="Q168:S168"/>
    <mergeCell ref="T168:V168"/>
    <mergeCell ref="W168:Y168"/>
    <mergeCell ref="CJ164:CQ164"/>
    <mergeCell ref="CR164:CY164"/>
    <mergeCell ref="BM164:BS164"/>
    <mergeCell ref="BT164:CA164"/>
    <mergeCell ref="CY166:DJ167"/>
    <mergeCell ref="DK166:EE167"/>
    <mergeCell ref="AF166:CX168"/>
    <mergeCell ref="BT163:CA163"/>
    <mergeCell ref="CB163:CI163"/>
    <mergeCell ref="AR164:AX164"/>
    <mergeCell ref="AY164:BE164"/>
    <mergeCell ref="BF164:BL164"/>
    <mergeCell ref="CB164:CI164"/>
    <mergeCell ref="CJ163:CQ163"/>
    <mergeCell ref="BF163:BL163"/>
    <mergeCell ref="CR163:CY163"/>
    <mergeCell ref="A164:C164"/>
    <mergeCell ref="G164:AA164"/>
    <mergeCell ref="AB164:AD164"/>
    <mergeCell ref="AE164:AG164"/>
    <mergeCell ref="AH164:AJ164"/>
    <mergeCell ref="AK164:AQ164"/>
    <mergeCell ref="BM163:BS163"/>
    <mergeCell ref="G163:AA163"/>
    <mergeCell ref="AB163:AD163"/>
    <mergeCell ref="AV177:BF177"/>
    <mergeCell ref="A178:F192"/>
    <mergeCell ref="G178:AA178"/>
    <mergeCell ref="AB178:AD178"/>
    <mergeCell ref="AE178:AG178"/>
    <mergeCell ref="G179:AA179"/>
    <mergeCell ref="AB179:AD179"/>
    <mergeCell ref="AE179:AG179"/>
    <mergeCell ref="G180:AA180"/>
    <mergeCell ref="AB180:AD180"/>
    <mergeCell ref="Z168:AB168"/>
    <mergeCell ref="AC168:AE168"/>
    <mergeCell ref="CY168:DJ168"/>
    <mergeCell ref="DK168:EE168"/>
    <mergeCell ref="A172:AA177"/>
    <mergeCell ref="AB172:AJ177"/>
    <mergeCell ref="AK172:CM172"/>
    <mergeCell ref="AK173:AU176"/>
    <mergeCell ref="AK177:AU177"/>
    <mergeCell ref="AV173:BF176"/>
    <mergeCell ref="A168:G168"/>
    <mergeCell ref="H168:J168"/>
    <mergeCell ref="K168:M168"/>
    <mergeCell ref="CN177:CX177"/>
    <mergeCell ref="DI172:DV176"/>
    <mergeCell ref="CY177:DH177"/>
    <mergeCell ref="DI177:DV177"/>
    <mergeCell ref="BG177:BQ177"/>
    <mergeCell ref="BR177:CB177"/>
    <mergeCell ref="CC177:CM177"/>
    <mergeCell ref="G191:AA191"/>
    <mergeCell ref="AB191:AD191"/>
    <mergeCell ref="CY179:DH179"/>
    <mergeCell ref="DI179:DV179"/>
    <mergeCell ref="DI178:DV178"/>
    <mergeCell ref="CY178:DH178"/>
    <mergeCell ref="AH180:AJ180"/>
    <mergeCell ref="AK180:AU180"/>
    <mergeCell ref="AV180:BF180"/>
    <mergeCell ref="BG180:BQ180"/>
    <mergeCell ref="BR180:CB180"/>
    <mergeCell ref="CC180:CM180"/>
    <mergeCell ref="CC179:CM179"/>
    <mergeCell ref="CN179:CX179"/>
    <mergeCell ref="CC178:CM178"/>
    <mergeCell ref="CN178:CX178"/>
    <mergeCell ref="AH179:AJ179"/>
    <mergeCell ref="AK179:AU179"/>
    <mergeCell ref="AV179:BF179"/>
    <mergeCell ref="BG179:BQ179"/>
    <mergeCell ref="AH178:AJ178"/>
    <mergeCell ref="AK178:AU178"/>
    <mergeCell ref="AV178:BF178"/>
    <mergeCell ref="BG178:BQ178"/>
    <mergeCell ref="BR178:CB178"/>
    <mergeCell ref="BR179:CB179"/>
    <mergeCell ref="BR181:CB181"/>
    <mergeCell ref="CC181:CM181"/>
    <mergeCell ref="CN181:CX181"/>
    <mergeCell ref="CY181:DH181"/>
    <mergeCell ref="DI181:DV181"/>
    <mergeCell ref="G182:AA182"/>
    <mergeCell ref="AB182:AD182"/>
    <mergeCell ref="AE182:AG182"/>
    <mergeCell ref="AH182:AJ182"/>
    <mergeCell ref="AK182:AU182"/>
    <mergeCell ref="CN180:CX180"/>
    <mergeCell ref="CY180:DH180"/>
    <mergeCell ref="DI180:DV180"/>
    <mergeCell ref="G181:AA181"/>
    <mergeCell ref="AB181:AD181"/>
    <mergeCell ref="AE181:AG181"/>
    <mergeCell ref="AH181:AJ181"/>
    <mergeCell ref="AK181:AU181"/>
    <mergeCell ref="AV181:BF181"/>
    <mergeCell ref="BG181:BQ181"/>
    <mergeCell ref="AE180:AG180"/>
    <mergeCell ref="DI184:DV184"/>
    <mergeCell ref="AV185:BF185"/>
    <mergeCell ref="BG185:BQ185"/>
    <mergeCell ref="CN183:CX183"/>
    <mergeCell ref="CY183:DH183"/>
    <mergeCell ref="DI183:DV183"/>
    <mergeCell ref="G184:AA184"/>
    <mergeCell ref="AB184:AD184"/>
    <mergeCell ref="AE184:AG184"/>
    <mergeCell ref="AH184:AJ184"/>
    <mergeCell ref="AK184:AU184"/>
    <mergeCell ref="AV184:BF184"/>
    <mergeCell ref="BG184:BQ184"/>
    <mergeCell ref="DI182:DV182"/>
    <mergeCell ref="G183:AA183"/>
    <mergeCell ref="AB183:AD183"/>
    <mergeCell ref="AE183:AG183"/>
    <mergeCell ref="AH183:AJ183"/>
    <mergeCell ref="AK183:AU183"/>
    <mergeCell ref="AV183:BF183"/>
    <mergeCell ref="BG183:BQ183"/>
    <mergeCell ref="BR183:CB183"/>
    <mergeCell ref="CC183:CM183"/>
    <mergeCell ref="AV182:BF182"/>
    <mergeCell ref="BG182:BQ182"/>
    <mergeCell ref="BR182:CB182"/>
    <mergeCell ref="CC182:CM182"/>
    <mergeCell ref="CN182:CX182"/>
    <mergeCell ref="CY182:DH182"/>
    <mergeCell ref="G186:AA186"/>
    <mergeCell ref="AB186:AD186"/>
    <mergeCell ref="AE186:AG186"/>
    <mergeCell ref="AH186:AJ186"/>
    <mergeCell ref="CY186:DH186"/>
    <mergeCell ref="DI186:DV186"/>
    <mergeCell ref="AK186:AU186"/>
    <mergeCell ref="AV186:BF186"/>
    <mergeCell ref="BG186:BQ186"/>
    <mergeCell ref="BR186:CB186"/>
    <mergeCell ref="CC186:CM186"/>
    <mergeCell ref="CN186:CX186"/>
    <mergeCell ref="G185:AA185"/>
    <mergeCell ref="AB185:AD185"/>
    <mergeCell ref="AE185:AG185"/>
    <mergeCell ref="AH185:AJ185"/>
    <mergeCell ref="CY185:DH185"/>
    <mergeCell ref="DI185:DV185"/>
    <mergeCell ref="BR185:CB185"/>
    <mergeCell ref="CC185:CM185"/>
    <mergeCell ref="CN185:CX185"/>
    <mergeCell ref="AK185:AU185"/>
    <mergeCell ref="G189:AA189"/>
    <mergeCell ref="AB189:AD189"/>
    <mergeCell ref="AE189:AG189"/>
    <mergeCell ref="AH189:AJ189"/>
    <mergeCell ref="AK189:AU189"/>
    <mergeCell ref="AV189:BF189"/>
    <mergeCell ref="BG187:BQ187"/>
    <mergeCell ref="BR187:CB187"/>
    <mergeCell ref="CC187:CM187"/>
    <mergeCell ref="CN187:CX187"/>
    <mergeCell ref="CY187:DH187"/>
    <mergeCell ref="DI187:DV187"/>
    <mergeCell ref="G187:AA187"/>
    <mergeCell ref="AB187:AD187"/>
    <mergeCell ref="AE187:AG187"/>
    <mergeCell ref="AH187:AJ187"/>
    <mergeCell ref="AK187:AU187"/>
    <mergeCell ref="AV187:BF187"/>
    <mergeCell ref="A194:C196"/>
    <mergeCell ref="D194:F197"/>
    <mergeCell ref="G194:AA194"/>
    <mergeCell ref="AB194:AD194"/>
    <mergeCell ref="A197:C197"/>
    <mergeCell ref="G197:AA197"/>
    <mergeCell ref="G192:AA192"/>
    <mergeCell ref="AB192:AD192"/>
    <mergeCell ref="AE192:AG192"/>
    <mergeCell ref="AH192:AJ192"/>
    <mergeCell ref="AK192:AU192"/>
    <mergeCell ref="AV192:BF192"/>
    <mergeCell ref="BG190:BQ190"/>
    <mergeCell ref="BR190:CB190"/>
    <mergeCell ref="CC190:CM190"/>
    <mergeCell ref="CN190:CX190"/>
    <mergeCell ref="CY190:DH190"/>
    <mergeCell ref="G190:AA190"/>
    <mergeCell ref="AB190:AD190"/>
    <mergeCell ref="AE190:AG190"/>
    <mergeCell ref="AH190:AJ190"/>
    <mergeCell ref="AK190:AU190"/>
    <mergeCell ref="AV190:BF190"/>
    <mergeCell ref="AE191:AG191"/>
    <mergeCell ref="AH191:AJ191"/>
    <mergeCell ref="AK191:AU191"/>
    <mergeCell ref="AV191:BF191"/>
    <mergeCell ref="BG191:BQ191"/>
    <mergeCell ref="CY191:DH191"/>
    <mergeCell ref="AE195:AG195"/>
    <mergeCell ref="AH195:AJ195"/>
    <mergeCell ref="AK195:AU195"/>
    <mergeCell ref="G196:AA196"/>
    <mergeCell ref="AB196:AD196"/>
    <mergeCell ref="AE196:AG196"/>
    <mergeCell ref="AH196:AJ196"/>
    <mergeCell ref="AK196:AU196"/>
    <mergeCell ref="AV196:BF196"/>
    <mergeCell ref="BG196:BQ196"/>
    <mergeCell ref="BR196:CB196"/>
    <mergeCell ref="AV194:BF194"/>
    <mergeCell ref="BG194:BQ194"/>
    <mergeCell ref="BR194:CB194"/>
    <mergeCell ref="CC194:CM194"/>
    <mergeCell ref="CN194:CX194"/>
    <mergeCell ref="CY194:DH194"/>
    <mergeCell ref="AB197:AD197"/>
    <mergeCell ref="G195:AA195"/>
    <mergeCell ref="AB195:AD195"/>
    <mergeCell ref="AE194:AG194"/>
    <mergeCell ref="AH194:AJ194"/>
    <mergeCell ref="AK194:AU194"/>
    <mergeCell ref="AE197:AG197"/>
    <mergeCell ref="AV195:BF195"/>
    <mergeCell ref="DI197:DV197"/>
    <mergeCell ref="CY197:DH197"/>
    <mergeCell ref="BG197:BQ197"/>
    <mergeCell ref="BR197:CB197"/>
    <mergeCell ref="CC197:CM197"/>
    <mergeCell ref="CD105:CL105"/>
    <mergeCell ref="CM105:CU105"/>
    <mergeCell ref="AK105:AS105"/>
    <mergeCell ref="CN197:CX197"/>
    <mergeCell ref="CY196:DH196"/>
    <mergeCell ref="DI196:DV196"/>
    <mergeCell ref="CN196:CX196"/>
    <mergeCell ref="AH197:AJ197"/>
    <mergeCell ref="AK197:AU197"/>
    <mergeCell ref="AV197:BF197"/>
    <mergeCell ref="CC196:CM196"/>
    <mergeCell ref="DI194:DV194"/>
    <mergeCell ref="CC192:CM192"/>
    <mergeCell ref="CN192:CX192"/>
    <mergeCell ref="CY192:DH192"/>
    <mergeCell ref="DI192:DV192"/>
    <mergeCell ref="DI190:DV190"/>
    <mergeCell ref="BG189:BQ189"/>
    <mergeCell ref="BR189:CB189"/>
    <mergeCell ref="CC189:CM189"/>
    <mergeCell ref="CN189:CX189"/>
    <mergeCell ref="CY189:DH189"/>
    <mergeCell ref="DI189:DV189"/>
    <mergeCell ref="BR184:CB184"/>
    <mergeCell ref="CC184:CM184"/>
    <mergeCell ref="CN184:CX184"/>
    <mergeCell ref="CY184:DH184"/>
    <mergeCell ref="AS46:AZ46"/>
    <mergeCell ref="BA46:BH46"/>
    <mergeCell ref="BI47:BR47"/>
    <mergeCell ref="AK41:AR44"/>
    <mergeCell ref="AS41:AZ44"/>
    <mergeCell ref="BA41:BH44"/>
    <mergeCell ref="BI41:BR44"/>
    <mergeCell ref="AK45:AR45"/>
    <mergeCell ref="AE48:AG48"/>
    <mergeCell ref="AH48:AJ48"/>
    <mergeCell ref="AK48:AR48"/>
    <mergeCell ref="AS48:AZ48"/>
    <mergeCell ref="BA48:BH48"/>
    <mergeCell ref="G47:AA47"/>
    <mergeCell ref="AB47:AD47"/>
    <mergeCell ref="AE47:AG47"/>
    <mergeCell ref="AH47:AJ47"/>
    <mergeCell ref="AK47:AR47"/>
    <mergeCell ref="AS47:AZ47"/>
    <mergeCell ref="BI51:BR51"/>
    <mergeCell ref="G51:AA51"/>
    <mergeCell ref="AB51:AD51"/>
    <mergeCell ref="AE51:AG51"/>
    <mergeCell ref="AH51:AJ51"/>
    <mergeCell ref="AK51:AR51"/>
    <mergeCell ref="AS51:AZ51"/>
    <mergeCell ref="BA51:BH51"/>
    <mergeCell ref="BI50:BR50"/>
    <mergeCell ref="G50:AA50"/>
    <mergeCell ref="AB50:AD50"/>
    <mergeCell ref="AE50:AG50"/>
    <mergeCell ref="AH50:AJ50"/>
    <mergeCell ref="AK50:AR50"/>
    <mergeCell ref="AS50:AZ50"/>
    <mergeCell ref="BA50:BH50"/>
    <mergeCell ref="BI58:BR58"/>
    <mergeCell ref="G58:AA58"/>
    <mergeCell ref="AB58:AD58"/>
    <mergeCell ref="AE58:AG58"/>
    <mergeCell ref="AH58:AJ58"/>
    <mergeCell ref="AK58:AR58"/>
    <mergeCell ref="AS58:AZ58"/>
    <mergeCell ref="BA58:BH58"/>
    <mergeCell ref="BI57:BR57"/>
    <mergeCell ref="G57:AA57"/>
    <mergeCell ref="AB57:AD57"/>
    <mergeCell ref="AE57:AG57"/>
    <mergeCell ref="AH57:AJ57"/>
    <mergeCell ref="AK57:AR57"/>
    <mergeCell ref="AS57:AZ57"/>
    <mergeCell ref="BA57:BH57"/>
    <mergeCell ref="BI49:BR49"/>
    <mergeCell ref="G49:AA49"/>
    <mergeCell ref="AB49:AD49"/>
    <mergeCell ref="AE49:AG49"/>
    <mergeCell ref="AH49:AJ49"/>
    <mergeCell ref="AK49:AR49"/>
    <mergeCell ref="AS49:AZ49"/>
    <mergeCell ref="BA49:BH49"/>
    <mergeCell ref="BI54:BR54"/>
    <mergeCell ref="G54:AA54"/>
    <mergeCell ref="AB54:AD54"/>
    <mergeCell ref="AE54:AG54"/>
    <mergeCell ref="AH54:AJ54"/>
    <mergeCell ref="AK54:AR54"/>
    <mergeCell ref="AS54:AZ54"/>
    <mergeCell ref="BA54:BH54"/>
    <mergeCell ref="BI53:BR53"/>
    <mergeCell ref="G53:AA53"/>
    <mergeCell ref="AB53:AD53"/>
    <mergeCell ref="AE53:AG53"/>
    <mergeCell ref="AH53:AJ53"/>
    <mergeCell ref="AK53:AR53"/>
    <mergeCell ref="AS53:AZ53"/>
    <mergeCell ref="BA53:BH53"/>
    <mergeCell ref="BI52:BR52"/>
    <mergeCell ref="G52:AA52"/>
    <mergeCell ref="AB52:AD52"/>
    <mergeCell ref="AE52:AG52"/>
    <mergeCell ref="AH52:AJ52"/>
    <mergeCell ref="AK52:AR52"/>
    <mergeCell ref="AS52:AZ52"/>
    <mergeCell ref="BA52:BH52"/>
    <mergeCell ref="BI55:BR55"/>
    <mergeCell ref="G55:AA55"/>
    <mergeCell ref="AB55:AD55"/>
    <mergeCell ref="AE55:AG55"/>
    <mergeCell ref="AH55:AJ55"/>
    <mergeCell ref="AK55:AR55"/>
    <mergeCell ref="AS55:AZ55"/>
    <mergeCell ref="BA55:BH55"/>
    <mergeCell ref="AK39:AR39"/>
    <mergeCell ref="AS39:AZ39"/>
    <mergeCell ref="BA39:BH39"/>
    <mergeCell ref="BI39:BR39"/>
    <mergeCell ref="AE64:AG64"/>
    <mergeCell ref="AH64:AJ64"/>
    <mergeCell ref="A65:C65"/>
    <mergeCell ref="G65:AA65"/>
    <mergeCell ref="AB65:AD65"/>
    <mergeCell ref="AE65:AG65"/>
    <mergeCell ref="AH65:AJ65"/>
    <mergeCell ref="A62:C64"/>
    <mergeCell ref="D62:F65"/>
    <mergeCell ref="G62:AA62"/>
    <mergeCell ref="AS62:AZ62"/>
    <mergeCell ref="BA62:BH62"/>
    <mergeCell ref="BI62:BR62"/>
    <mergeCell ref="AK64:AR64"/>
    <mergeCell ref="AS64:AZ64"/>
    <mergeCell ref="BA64:BH64"/>
    <mergeCell ref="BI64:BR64"/>
    <mergeCell ref="AK62:AR62"/>
    <mergeCell ref="AB62:AD62"/>
    <mergeCell ref="G64:AA64"/>
    <mergeCell ref="AB64:AD64"/>
    <mergeCell ref="BI60:BR60"/>
    <mergeCell ref="AK60:AR60"/>
    <mergeCell ref="AS60:AZ60"/>
    <mergeCell ref="BA60:BH60"/>
    <mergeCell ref="AH60:AJ60"/>
    <mergeCell ref="AE62:AG62"/>
    <mergeCell ref="AH62:AJ62"/>
    <mergeCell ref="AK72:AR72"/>
    <mergeCell ref="AS72:AZ72"/>
    <mergeCell ref="BA72:BH72"/>
    <mergeCell ref="BI72:BS72"/>
    <mergeCell ref="AK65:AR65"/>
    <mergeCell ref="AS65:AZ65"/>
    <mergeCell ref="BA65:BH65"/>
    <mergeCell ref="BI65:BR65"/>
    <mergeCell ref="AB60:AD60"/>
    <mergeCell ref="AE60:AG60"/>
    <mergeCell ref="AR157:AX157"/>
    <mergeCell ref="BM156:BS156"/>
    <mergeCell ref="AK156:AQ156"/>
    <mergeCell ref="AR156:AX156"/>
    <mergeCell ref="DA97:DJ97"/>
    <mergeCell ref="DA98:DJ98"/>
    <mergeCell ref="DA95:DJ95"/>
    <mergeCell ref="BI87:BS87"/>
    <mergeCell ref="DA88:DJ88"/>
    <mergeCell ref="CP88:CZ88"/>
    <mergeCell ref="BI85:BS85"/>
    <mergeCell ref="BA85:BH85"/>
    <mergeCell ref="CP84:CZ84"/>
    <mergeCell ref="BI84:BS84"/>
    <mergeCell ref="DA85:DJ85"/>
    <mergeCell ref="CP85:CZ85"/>
    <mergeCell ref="DA87:DJ87"/>
    <mergeCell ref="DA86:DJ86"/>
    <mergeCell ref="AS86:AZ86"/>
    <mergeCell ref="BA86:BH86"/>
    <mergeCell ref="CP86:CZ86"/>
    <mergeCell ref="BI86:BS86"/>
    <mergeCell ref="CE86:CO86"/>
    <mergeCell ref="CB153:CI153"/>
    <mergeCell ref="AY154:BE154"/>
    <mergeCell ref="BF154:BL154"/>
    <mergeCell ref="CJ154:CQ154"/>
    <mergeCell ref="CR154:CY154"/>
    <mergeCell ref="BM154:BS154"/>
    <mergeCell ref="BT154:CA154"/>
    <mergeCell ref="CB154:CI154"/>
    <mergeCell ref="CJ153:CQ153"/>
    <mergeCell ref="AY156:BE156"/>
    <mergeCell ref="BF152:BL152"/>
    <mergeCell ref="CR152:CY152"/>
    <mergeCell ref="BM152:BS152"/>
    <mergeCell ref="AK86:AR86"/>
    <mergeCell ref="AS85:AZ85"/>
    <mergeCell ref="CP72:CZ72"/>
    <mergeCell ref="DA72:DJ72"/>
    <mergeCell ref="DI171:DV171"/>
    <mergeCell ref="CJ138:CQ138"/>
    <mergeCell ref="CR138:CY138"/>
    <mergeCell ref="AK171:AU171"/>
    <mergeCell ref="AV171:BF171"/>
    <mergeCell ref="BG171:BQ171"/>
    <mergeCell ref="BR171:CB171"/>
    <mergeCell ref="CC171:CM171"/>
    <mergeCell ref="CN171:CX171"/>
    <mergeCell ref="CY171:DH171"/>
    <mergeCell ref="DE105:DM105"/>
    <mergeCell ref="AK138:AQ138"/>
    <mergeCell ref="AR138:AX138"/>
    <mergeCell ref="AY138:BE138"/>
    <mergeCell ref="BF138:BL138"/>
    <mergeCell ref="BM138:BS138"/>
    <mergeCell ref="BT138:CA138"/>
    <mergeCell ref="CB138:CI138"/>
    <mergeCell ref="BU105:CC105"/>
    <mergeCell ref="AT105:BB105"/>
    <mergeCell ref="BC105:BK105"/>
    <mergeCell ref="BL105:BT105"/>
    <mergeCell ref="CV105:DD105"/>
    <mergeCell ref="AK157:AQ157"/>
  </mergeCells>
  <phoneticPr fontId="3"/>
  <dataValidations count="4">
    <dataValidation type="whole" allowBlank="1" showInputMessage="1" showErrorMessage="1" errorTitle="入力エラー" error="数値以外の入力または、11桁以上の入力は行えません" sqref="CY178:DH186 DJ99 DA95:DA98 DA90:DA93 DA79:DA88">
      <formula1>-999999999</formula1>
      <formula2>9999999999</formula2>
    </dataValidation>
    <dataValidation type="whole" allowBlank="1" showInputMessage="1" showErrorMessage="1" errorTitle="入力エラー" error="数値以外の入力または、12桁以上の入力は行えません。" sqref="AK62:BH64 AK46:BH54 BI95:CZ97 BI79:CZ87">
      <formula1>-9999999999</formula1>
      <formula2>99999999999</formula2>
    </dataValidation>
    <dataValidation type="whole" allowBlank="1" showInputMessage="1" showErrorMessage="1" errorTitle="入力エラー" error="数値以外の入力または、10桁以上の入力は行えません。" sqref="AK79:BH87 AK95:BH97">
      <formula1>-99999999</formula1>
      <formula2>999999999</formula2>
    </dataValidation>
    <dataValidation type="whole" allowBlank="1" showInputMessage="1" showErrorMessage="1" errorTitle="入力エラー" error="数値以外の入力または、14桁以上の入力は行えません。" sqref="BI46:BR54 BI62:BR64">
      <formula1>-999999999999</formula1>
      <formula2>9999999999999</formula2>
    </dataValidation>
  </dataValidations>
  <printOptions horizontalCentered="1"/>
  <pageMargins left="0.59055118110236227" right="0.59055118110236227" top="0.6692913385826772" bottom="0.39370078740157483" header="0.51181102362204722" footer="0.19685039370078741"/>
  <pageSetup paperSize="9" firstPageNumber="61" orientation="landscape" useFirstPageNumber="1" horizontalDpi="300" verticalDpi="300" r:id="rId1"/>
  <headerFooter alignWithMargins="0">
    <oddFooter>&amp;R課税市-&amp;P</oddFooter>
  </headerFooter>
  <rowBreaks count="5" manualBreakCount="5">
    <brk id="33" max="135" man="1"/>
    <brk id="66" max="135" man="1"/>
    <brk id="99" max="135" man="1"/>
    <brk id="132" max="135" man="1"/>
    <brk id="165" max="135" man="1"/>
  </rowBreaks>
  <drawing r:id="rId2"/>
  <legacyDrawing r:id="rId3"/>
  <picture r:id="rId4"/>
  <controls>
    <mc:AlternateContent xmlns:mc="http://schemas.openxmlformats.org/markup-compatibility/2006">
      <mc:Choice Requires="x14">
        <control shapeId="19461"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19461" r:id="rId5" name="CommandButton1"/>
      </mc:Fallback>
    </mc:AlternateContent>
    <mc:AlternateContent xmlns:mc="http://schemas.openxmlformats.org/markup-compatibility/2006">
      <mc:Choice Requires="x14">
        <control shapeId="19483" r:id="rId7" name="CommandButton5">
          <controlPr defaultSize="0" print="0" autoLine="0" r:id="rId8">
            <anchor moveWithCells="1">
              <from>
                <xdr:col>12</xdr:col>
                <xdr:colOff>57150</xdr:colOff>
                <xdr:row>69</xdr:row>
                <xdr:rowOff>57150</xdr:rowOff>
              </from>
              <to>
                <xdr:col>24</xdr:col>
                <xdr:colOff>28575</xdr:colOff>
                <xdr:row>71</xdr:row>
                <xdr:rowOff>28575</xdr:rowOff>
              </to>
            </anchor>
          </controlPr>
        </control>
      </mc:Choice>
      <mc:Fallback>
        <control shapeId="19483" r:id="rId7" name="CommandButton5"/>
      </mc:Fallback>
    </mc:AlternateContent>
    <mc:AlternateContent xmlns:mc="http://schemas.openxmlformats.org/markup-compatibility/2006">
      <mc:Choice Requires="x14">
        <control shapeId="19484" r:id="rId9" name="CommandButton4">
          <controlPr defaultSize="0" print="0" autoLine="0" r:id="rId10">
            <anchor moveWithCells="1">
              <from>
                <xdr:col>0</xdr:col>
                <xdr:colOff>38100</xdr:colOff>
                <xdr:row>69</xdr:row>
                <xdr:rowOff>57150</xdr:rowOff>
              </from>
              <to>
                <xdr:col>12</xdr:col>
                <xdr:colOff>9525</xdr:colOff>
                <xdr:row>71</xdr:row>
                <xdr:rowOff>28575</xdr:rowOff>
              </to>
            </anchor>
          </controlPr>
        </control>
      </mc:Choice>
      <mc:Fallback>
        <control shapeId="19484" r:id="rId9" name="CommandButton4"/>
      </mc:Fallback>
    </mc:AlternateContent>
    <mc:AlternateContent xmlns:mc="http://schemas.openxmlformats.org/markup-compatibility/2006">
      <mc:Choice Requires="x14">
        <control shapeId="19506" r:id="rId11" name="CommandButton7">
          <controlPr defaultSize="0" print="0" autoLine="0" r:id="rId12">
            <anchor moveWithCells="1">
              <from>
                <xdr:col>12</xdr:col>
                <xdr:colOff>57150</xdr:colOff>
                <xdr:row>102</xdr:row>
                <xdr:rowOff>57150</xdr:rowOff>
              </from>
              <to>
                <xdr:col>24</xdr:col>
                <xdr:colOff>28575</xdr:colOff>
                <xdr:row>104</xdr:row>
                <xdr:rowOff>28575</xdr:rowOff>
              </to>
            </anchor>
          </controlPr>
        </control>
      </mc:Choice>
      <mc:Fallback>
        <control shapeId="19506" r:id="rId11" name="CommandButton7"/>
      </mc:Fallback>
    </mc:AlternateContent>
    <mc:AlternateContent xmlns:mc="http://schemas.openxmlformats.org/markup-compatibility/2006">
      <mc:Choice Requires="x14">
        <control shapeId="19507" r:id="rId13" name="CommandButton6">
          <controlPr defaultSize="0" print="0" autoLine="0" r:id="rId14">
            <anchor moveWithCells="1">
              <from>
                <xdr:col>0</xdr:col>
                <xdr:colOff>38100</xdr:colOff>
                <xdr:row>102</xdr:row>
                <xdr:rowOff>57150</xdr:rowOff>
              </from>
              <to>
                <xdr:col>12</xdr:col>
                <xdr:colOff>9525</xdr:colOff>
                <xdr:row>104</xdr:row>
                <xdr:rowOff>28575</xdr:rowOff>
              </to>
            </anchor>
          </controlPr>
        </control>
      </mc:Choice>
      <mc:Fallback>
        <control shapeId="19507" r:id="rId13" name="CommandButton6"/>
      </mc:Fallback>
    </mc:AlternateContent>
    <mc:AlternateContent xmlns:mc="http://schemas.openxmlformats.org/markup-compatibility/2006">
      <mc:Choice Requires="x14">
        <control shapeId="19535" r:id="rId15" name="CommandButton9">
          <controlPr defaultSize="0" print="0" autoLine="0" r:id="rId16">
            <anchor moveWithCells="1">
              <from>
                <xdr:col>12</xdr:col>
                <xdr:colOff>57150</xdr:colOff>
                <xdr:row>135</xdr:row>
                <xdr:rowOff>57150</xdr:rowOff>
              </from>
              <to>
                <xdr:col>24</xdr:col>
                <xdr:colOff>28575</xdr:colOff>
                <xdr:row>137</xdr:row>
                <xdr:rowOff>28575</xdr:rowOff>
              </to>
            </anchor>
          </controlPr>
        </control>
      </mc:Choice>
      <mc:Fallback>
        <control shapeId="19535" r:id="rId15" name="CommandButton9"/>
      </mc:Fallback>
    </mc:AlternateContent>
    <mc:AlternateContent xmlns:mc="http://schemas.openxmlformats.org/markup-compatibility/2006">
      <mc:Choice Requires="x14">
        <control shapeId="19536" r:id="rId17" name="CommandButton8">
          <controlPr defaultSize="0" print="0" autoLine="0" r:id="rId18">
            <anchor moveWithCells="1">
              <from>
                <xdr:col>0</xdr:col>
                <xdr:colOff>38100</xdr:colOff>
                <xdr:row>135</xdr:row>
                <xdr:rowOff>57150</xdr:rowOff>
              </from>
              <to>
                <xdr:col>12</xdr:col>
                <xdr:colOff>9525</xdr:colOff>
                <xdr:row>137</xdr:row>
                <xdr:rowOff>28575</xdr:rowOff>
              </to>
            </anchor>
          </controlPr>
        </control>
      </mc:Choice>
      <mc:Fallback>
        <control shapeId="19536" r:id="rId17" name="CommandButton8"/>
      </mc:Fallback>
    </mc:AlternateContent>
    <mc:AlternateContent xmlns:mc="http://schemas.openxmlformats.org/markup-compatibility/2006">
      <mc:Choice Requires="x14">
        <control shapeId="19564" r:id="rId19" name="CommandButton10">
          <controlPr defaultSize="0" print="0" autoLine="0" r:id="rId20">
            <anchor moveWithCells="1">
              <from>
                <xdr:col>0</xdr:col>
                <xdr:colOff>38100</xdr:colOff>
                <xdr:row>168</xdr:row>
                <xdr:rowOff>57150</xdr:rowOff>
              </from>
              <to>
                <xdr:col>12</xdr:col>
                <xdr:colOff>9525</xdr:colOff>
                <xdr:row>170</xdr:row>
                <xdr:rowOff>28575</xdr:rowOff>
              </to>
            </anchor>
          </controlPr>
        </control>
      </mc:Choice>
      <mc:Fallback>
        <control shapeId="19564" r:id="rId19" name="CommandButton10"/>
      </mc:Fallback>
    </mc:AlternateContent>
    <mc:AlternateContent xmlns:mc="http://schemas.openxmlformats.org/markup-compatibility/2006">
      <mc:Choice Requires="x14">
        <control shapeId="19665" r:id="rId21" name="CommandButton3">
          <controlPr defaultSize="0" print="0" autoLine="0" r:id="rId22">
            <anchor moveWithCells="1">
              <from>
                <xdr:col>12</xdr:col>
                <xdr:colOff>57150</xdr:colOff>
                <xdr:row>36</xdr:row>
                <xdr:rowOff>57150</xdr:rowOff>
              </from>
              <to>
                <xdr:col>24</xdr:col>
                <xdr:colOff>28575</xdr:colOff>
                <xdr:row>38</xdr:row>
                <xdr:rowOff>28575</xdr:rowOff>
              </to>
            </anchor>
          </controlPr>
        </control>
      </mc:Choice>
      <mc:Fallback>
        <control shapeId="19665" r:id="rId21" name="CommandButton3"/>
      </mc:Fallback>
    </mc:AlternateContent>
    <mc:AlternateContent xmlns:mc="http://schemas.openxmlformats.org/markup-compatibility/2006">
      <mc:Choice Requires="x14">
        <control shapeId="19666" r:id="rId23" name="CommandButton2">
          <controlPr defaultSize="0" print="0" autoLine="0" r:id="rId24">
            <anchor moveWithCells="1">
              <from>
                <xdr:col>0</xdr:col>
                <xdr:colOff>38100</xdr:colOff>
                <xdr:row>36</xdr:row>
                <xdr:rowOff>57150</xdr:rowOff>
              </from>
              <to>
                <xdr:col>12</xdr:col>
                <xdr:colOff>9525</xdr:colOff>
                <xdr:row>38</xdr:row>
                <xdr:rowOff>28575</xdr:rowOff>
              </to>
            </anchor>
          </controlPr>
        </control>
      </mc:Choice>
      <mc:Fallback>
        <control shapeId="19666" r:id="rId23" name="CommandButton2"/>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59"/>
  <dimension ref="A1:EE231"/>
  <sheetViews>
    <sheetView showGridLines="0" zoomScale="85" zoomScaleNormal="85" workbookViewId="0">
      <selection activeCell="H1" sqref="H1:Y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1084"/>
      <c r="B1" s="1084"/>
      <c r="C1" s="1084"/>
      <c r="D1" s="1084"/>
      <c r="E1" s="1084"/>
      <c r="F1" s="1084"/>
      <c r="G1" s="1085"/>
      <c r="H1" s="1086" t="s">
        <v>62</v>
      </c>
      <c r="I1" s="266"/>
      <c r="J1" s="266"/>
      <c r="K1" s="266"/>
      <c r="L1" s="266"/>
      <c r="M1" s="266"/>
      <c r="N1" s="266"/>
      <c r="O1" s="266"/>
      <c r="P1" s="266"/>
      <c r="Q1" s="266"/>
      <c r="R1" s="266"/>
      <c r="S1" s="266"/>
      <c r="T1" s="266"/>
      <c r="U1" s="266"/>
      <c r="V1" s="266"/>
      <c r="W1" s="266"/>
      <c r="X1" s="266"/>
      <c r="Y1" s="267"/>
      <c r="Z1" s="1092" t="s">
        <v>517</v>
      </c>
      <c r="AA1" s="266"/>
      <c r="AB1" s="266"/>
      <c r="AC1" s="266"/>
      <c r="AD1" s="266"/>
      <c r="AE1" s="267"/>
      <c r="AF1" s="514" t="str">
        <f>"第59表　課税標準額段階別"&amp; LEFT(表00!AA1,6) &amp; "分所得割額等に関する調
　　　　　　　　　　　　　　　　　　【合 計】（つづき）
第12表関係　(3)課税標準額に関する調"</f>
        <v>第59表　課税標準額段階別平成29年度分所得割額等に関する調
　　　　　　　　　　　　　　　　　　【合 計】（つづき）
第12表関係　(3)課税標準額に関する調</v>
      </c>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1059" t="s">
        <v>608</v>
      </c>
      <c r="CZ1" s="1059"/>
      <c r="DA1" s="1059"/>
      <c r="DB1" s="1059"/>
      <c r="DC1" s="1059"/>
      <c r="DD1" s="1059"/>
      <c r="DE1" s="1059"/>
      <c r="DF1" s="1059"/>
      <c r="DG1" s="1059"/>
      <c r="DH1" s="1059"/>
      <c r="DI1" s="1059"/>
      <c r="DJ1" s="1059"/>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1084"/>
      <c r="B2" s="1084"/>
      <c r="C2" s="1084"/>
      <c r="D2" s="1084"/>
      <c r="E2" s="1084"/>
      <c r="F2" s="1084"/>
      <c r="G2" s="1085"/>
      <c r="H2" s="268"/>
      <c r="I2" s="269"/>
      <c r="J2" s="269"/>
      <c r="K2" s="269"/>
      <c r="L2" s="269"/>
      <c r="M2" s="269"/>
      <c r="N2" s="269"/>
      <c r="O2" s="269"/>
      <c r="P2" s="269"/>
      <c r="Q2" s="269"/>
      <c r="R2" s="269"/>
      <c r="S2" s="269"/>
      <c r="T2" s="269"/>
      <c r="U2" s="269"/>
      <c r="V2" s="269"/>
      <c r="W2" s="269"/>
      <c r="X2" s="269"/>
      <c r="Y2" s="270"/>
      <c r="Z2" s="268"/>
      <c r="AA2" s="269"/>
      <c r="AB2" s="269"/>
      <c r="AC2" s="269"/>
      <c r="AD2" s="269"/>
      <c r="AE2" s="270"/>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1060"/>
      <c r="CZ2" s="1060"/>
      <c r="DA2" s="1060"/>
      <c r="DB2" s="1060"/>
      <c r="DC2" s="1060"/>
      <c r="DD2" s="1060"/>
      <c r="DE2" s="1060"/>
      <c r="DF2" s="1060"/>
      <c r="DG2" s="1060"/>
      <c r="DH2" s="1060"/>
      <c r="DI2" s="1060"/>
      <c r="DJ2" s="1060"/>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1103"/>
      <c r="B3" s="285"/>
      <c r="C3" s="285"/>
      <c r="D3" s="285"/>
      <c r="E3" s="285"/>
      <c r="F3" s="285"/>
      <c r="G3" s="286"/>
      <c r="H3" s="910">
        <f>IF(表00!A8="","",表00!A8)</f>
        <v>4</v>
      </c>
      <c r="I3" s="913"/>
      <c r="J3" s="914"/>
      <c r="K3" s="910">
        <f>IF(表00!D8="","",表00!D8)</f>
        <v>2</v>
      </c>
      <c r="L3" s="913"/>
      <c r="M3" s="914"/>
      <c r="N3" s="910">
        <f>IF(表00!G8="","",表00!G8)</f>
        <v>2</v>
      </c>
      <c r="O3" s="913"/>
      <c r="P3" s="914"/>
      <c r="Q3" s="910">
        <f>IF(表00!J8="","",表00!J8)</f>
        <v>0</v>
      </c>
      <c r="R3" s="913"/>
      <c r="S3" s="914"/>
      <c r="T3" s="910">
        <f>IF(表00!M8="","",表00!M8)</f>
        <v>2</v>
      </c>
      <c r="U3" s="913"/>
      <c r="V3" s="914"/>
      <c r="W3" s="910">
        <f>IF(表00!P8="","",表00!P8)</f>
        <v>9</v>
      </c>
      <c r="X3" s="913"/>
      <c r="Y3" s="914"/>
      <c r="Z3" s="1082">
        <v>5</v>
      </c>
      <c r="AA3" s="276"/>
      <c r="AB3" s="277"/>
      <c r="AC3" s="1079">
        <v>9</v>
      </c>
      <c r="AD3" s="279"/>
      <c r="AE3" s="280"/>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1060" t="s">
        <v>515</v>
      </c>
      <c r="CZ3" s="1060"/>
      <c r="DA3" s="1060"/>
      <c r="DB3" s="1060"/>
      <c r="DC3" s="1060"/>
      <c r="DD3" s="1060"/>
      <c r="DE3" s="1060"/>
      <c r="DF3" s="1060"/>
      <c r="DG3" s="1060"/>
      <c r="DH3" s="1060"/>
      <c r="DI3" s="1060"/>
      <c r="DJ3" s="1060"/>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3.5" customHeight="1">
      <c r="AK6" s="271" t="s">
        <v>164</v>
      </c>
      <c r="AL6" s="271"/>
      <c r="AM6" s="271"/>
      <c r="AN6" s="271"/>
      <c r="AO6" s="271"/>
      <c r="AP6" s="271"/>
      <c r="AQ6" s="271"/>
      <c r="AR6" s="271"/>
      <c r="AS6" s="271"/>
      <c r="AT6" s="271"/>
      <c r="AU6" s="271"/>
      <c r="AV6" s="271"/>
      <c r="AW6" s="271"/>
      <c r="AX6" s="271"/>
      <c r="AY6" s="271"/>
      <c r="AZ6" s="271" t="s">
        <v>165</v>
      </c>
      <c r="BA6" s="271"/>
      <c r="BB6" s="271"/>
      <c r="BC6" s="271"/>
      <c r="BD6" s="271"/>
      <c r="BE6" s="271"/>
      <c r="BF6" s="271"/>
      <c r="BG6" s="271"/>
      <c r="BH6" s="271"/>
      <c r="BI6" s="271"/>
      <c r="BJ6" s="271"/>
      <c r="BK6" s="271"/>
      <c r="BL6" s="271"/>
      <c r="BM6" s="271"/>
      <c r="BN6" s="271"/>
      <c r="BO6" s="271" t="s">
        <v>166</v>
      </c>
      <c r="BP6" s="271"/>
      <c r="BQ6" s="271"/>
      <c r="BR6" s="271"/>
      <c r="BS6" s="271"/>
      <c r="BT6" s="271"/>
      <c r="BU6" s="271"/>
      <c r="BV6" s="271"/>
      <c r="BW6" s="271"/>
      <c r="BX6" s="271"/>
      <c r="BY6" s="271"/>
      <c r="BZ6" s="271"/>
      <c r="CA6" s="271"/>
      <c r="CB6" s="271"/>
      <c r="CC6" s="271"/>
      <c r="CD6" s="271" t="s">
        <v>167</v>
      </c>
      <c r="CE6" s="271"/>
      <c r="CF6" s="271"/>
      <c r="CG6" s="271"/>
      <c r="CH6" s="271"/>
      <c r="CI6" s="271"/>
      <c r="CJ6" s="271"/>
      <c r="CK6" s="271"/>
      <c r="CL6" s="271"/>
      <c r="CM6" s="271"/>
      <c r="CN6" s="271"/>
      <c r="CO6" s="271"/>
      <c r="CP6" s="271"/>
      <c r="CQ6" s="271"/>
      <c r="CR6" s="271"/>
      <c r="CS6" s="271" t="s">
        <v>168</v>
      </c>
      <c r="CT6" s="271"/>
      <c r="CU6" s="271"/>
      <c r="CV6" s="271"/>
      <c r="CW6" s="271"/>
      <c r="CX6" s="271"/>
      <c r="CY6" s="271"/>
      <c r="CZ6" s="271"/>
      <c r="DA6" s="271"/>
      <c r="DB6" s="271"/>
      <c r="DC6" s="271"/>
      <c r="DD6" s="271"/>
      <c r="DE6" s="271"/>
      <c r="DF6" s="271"/>
      <c r="DG6" s="271"/>
    </row>
    <row r="7" spans="1:135" ht="15" customHeight="1">
      <c r="A7" s="522" t="s">
        <v>814</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4"/>
      <c r="AB7" s="200" t="s">
        <v>171</v>
      </c>
      <c r="AC7" s="201"/>
      <c r="AD7" s="201"/>
      <c r="AE7" s="201"/>
      <c r="AF7" s="201"/>
      <c r="AG7" s="201"/>
      <c r="AH7" s="201"/>
      <c r="AI7" s="201"/>
      <c r="AJ7" s="202"/>
      <c r="AK7" s="200" t="s">
        <v>388</v>
      </c>
      <c r="AL7" s="201"/>
      <c r="AM7" s="201"/>
      <c r="AN7" s="201"/>
      <c r="AO7" s="201"/>
      <c r="AP7" s="201"/>
      <c r="AQ7" s="201"/>
      <c r="AR7" s="201"/>
      <c r="AS7" s="201"/>
      <c r="AT7" s="201"/>
      <c r="AU7" s="201"/>
      <c r="AV7" s="201"/>
      <c r="AW7" s="201"/>
      <c r="AX7" s="201"/>
      <c r="AY7" s="202"/>
      <c r="AZ7" s="200" t="s">
        <v>635</v>
      </c>
      <c r="BA7" s="201"/>
      <c r="BB7" s="201"/>
      <c r="BC7" s="201"/>
      <c r="BD7" s="201"/>
      <c r="BE7" s="201"/>
      <c r="BF7" s="201"/>
      <c r="BG7" s="201"/>
      <c r="BH7" s="201"/>
      <c r="BI7" s="201"/>
      <c r="BJ7" s="201"/>
      <c r="BK7" s="201"/>
      <c r="BL7" s="201"/>
      <c r="BM7" s="201"/>
      <c r="BN7" s="202"/>
      <c r="BO7" s="200" t="s">
        <v>638</v>
      </c>
      <c r="BP7" s="201"/>
      <c r="BQ7" s="201"/>
      <c r="BR7" s="201"/>
      <c r="BS7" s="201"/>
      <c r="BT7" s="201"/>
      <c r="BU7" s="201"/>
      <c r="BV7" s="201"/>
      <c r="BW7" s="201"/>
      <c r="BX7" s="201"/>
      <c r="BY7" s="201"/>
      <c r="BZ7" s="201"/>
      <c r="CA7" s="201"/>
      <c r="CB7" s="201"/>
      <c r="CC7" s="202"/>
      <c r="CD7" s="200" t="s">
        <v>712</v>
      </c>
      <c r="CE7" s="201"/>
      <c r="CF7" s="201"/>
      <c r="CG7" s="201"/>
      <c r="CH7" s="201"/>
      <c r="CI7" s="201"/>
      <c r="CJ7" s="201"/>
      <c r="CK7" s="201"/>
      <c r="CL7" s="201"/>
      <c r="CM7" s="201"/>
      <c r="CN7" s="201"/>
      <c r="CO7" s="201"/>
      <c r="CP7" s="201"/>
      <c r="CQ7" s="201"/>
      <c r="CR7" s="202"/>
      <c r="CS7" s="200" t="s">
        <v>23</v>
      </c>
      <c r="CT7" s="201"/>
      <c r="CU7" s="201"/>
      <c r="CV7" s="201"/>
      <c r="CW7" s="201"/>
      <c r="CX7" s="201"/>
      <c r="CY7" s="201"/>
      <c r="CZ7" s="201"/>
      <c r="DA7" s="201"/>
      <c r="DB7" s="201"/>
      <c r="DC7" s="201"/>
      <c r="DD7" s="201"/>
      <c r="DE7" s="201"/>
      <c r="DF7" s="201"/>
      <c r="DG7" s="202"/>
    </row>
    <row r="8" spans="1:135" ht="10.5" customHeight="1">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7"/>
      <c r="AB8" s="219"/>
      <c r="AC8" s="220"/>
      <c r="AD8" s="220"/>
      <c r="AE8" s="220"/>
      <c r="AF8" s="220"/>
      <c r="AG8" s="220"/>
      <c r="AH8" s="220"/>
      <c r="AI8" s="220"/>
      <c r="AJ8" s="221"/>
      <c r="AK8" s="219"/>
      <c r="AL8" s="220"/>
      <c r="AM8" s="220"/>
      <c r="AN8" s="220"/>
      <c r="AO8" s="220"/>
      <c r="AP8" s="220"/>
      <c r="AQ8" s="220"/>
      <c r="AR8" s="220"/>
      <c r="AS8" s="220"/>
      <c r="AT8" s="220"/>
      <c r="AU8" s="220"/>
      <c r="AV8" s="220"/>
      <c r="AW8" s="220"/>
      <c r="AX8" s="220"/>
      <c r="AY8" s="221"/>
      <c r="AZ8" s="219"/>
      <c r="BA8" s="220"/>
      <c r="BB8" s="220"/>
      <c r="BC8" s="220"/>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row>
    <row r="9" spans="1:135" ht="15" customHeight="1">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7"/>
      <c r="AB9" s="219"/>
      <c r="AC9" s="220"/>
      <c r="AD9" s="220"/>
      <c r="AE9" s="220"/>
      <c r="AF9" s="220"/>
      <c r="AG9" s="220"/>
      <c r="AH9" s="220"/>
      <c r="AI9" s="220"/>
      <c r="AJ9" s="221"/>
      <c r="AK9" s="219"/>
      <c r="AL9" s="220"/>
      <c r="AM9" s="220"/>
      <c r="AN9" s="220"/>
      <c r="AO9" s="220"/>
      <c r="AP9" s="220"/>
      <c r="AQ9" s="220"/>
      <c r="AR9" s="220"/>
      <c r="AS9" s="220"/>
      <c r="AT9" s="220"/>
      <c r="AU9" s="220"/>
      <c r="AV9" s="220"/>
      <c r="AW9" s="220"/>
      <c r="AX9" s="220"/>
      <c r="AY9" s="221"/>
      <c r="AZ9" s="219"/>
      <c r="BA9" s="220"/>
      <c r="BB9" s="220"/>
      <c r="BC9" s="220"/>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row>
    <row r="10" spans="1:135" ht="15" customHeight="1">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7"/>
      <c r="AB10" s="219"/>
      <c r="AC10" s="220"/>
      <c r="AD10" s="220"/>
      <c r="AE10" s="220"/>
      <c r="AF10" s="220"/>
      <c r="AG10" s="220"/>
      <c r="AH10" s="220"/>
      <c r="AI10" s="220"/>
      <c r="AJ10" s="221"/>
      <c r="AK10" s="219"/>
      <c r="AL10" s="220"/>
      <c r="AM10" s="220"/>
      <c r="AN10" s="220"/>
      <c r="AO10" s="220"/>
      <c r="AP10" s="220"/>
      <c r="AQ10" s="220"/>
      <c r="AR10" s="220"/>
      <c r="AS10" s="220"/>
      <c r="AT10" s="220"/>
      <c r="AU10" s="220"/>
      <c r="AV10" s="220"/>
      <c r="AW10" s="220"/>
      <c r="AX10" s="220"/>
      <c r="AY10" s="221"/>
      <c r="AZ10" s="219"/>
      <c r="BA10" s="220"/>
      <c r="BB10" s="220"/>
      <c r="BC10" s="220"/>
      <c r="BD10" s="220"/>
      <c r="BE10" s="220"/>
      <c r="BF10" s="220"/>
      <c r="BG10" s="220"/>
      <c r="BH10" s="220"/>
      <c r="BI10" s="220"/>
      <c r="BJ10" s="220"/>
      <c r="BK10" s="220"/>
      <c r="BL10" s="220"/>
      <c r="BM10" s="220"/>
      <c r="BN10" s="221"/>
      <c r="BO10" s="219"/>
      <c r="BP10" s="220"/>
      <c r="BQ10" s="220"/>
      <c r="BR10" s="220"/>
      <c r="BS10" s="220"/>
      <c r="BT10" s="220"/>
      <c r="BU10" s="220"/>
      <c r="BV10" s="220"/>
      <c r="BW10" s="220"/>
      <c r="BX10" s="220"/>
      <c r="BY10" s="220"/>
      <c r="BZ10" s="220"/>
      <c r="CA10" s="220"/>
      <c r="CB10" s="220"/>
      <c r="CC10" s="221"/>
      <c r="CD10" s="219"/>
      <c r="CE10" s="220"/>
      <c r="CF10" s="220"/>
      <c r="CG10" s="220"/>
      <c r="CH10" s="220"/>
      <c r="CI10" s="220"/>
      <c r="CJ10" s="220"/>
      <c r="CK10" s="220"/>
      <c r="CL10" s="220"/>
      <c r="CM10" s="220"/>
      <c r="CN10" s="220"/>
      <c r="CO10" s="220"/>
      <c r="CP10" s="220"/>
      <c r="CQ10" s="220"/>
      <c r="CR10" s="221"/>
      <c r="CS10" s="219"/>
      <c r="CT10" s="220"/>
      <c r="CU10" s="220"/>
      <c r="CV10" s="220"/>
      <c r="CW10" s="220"/>
      <c r="CX10" s="220"/>
      <c r="CY10" s="220"/>
      <c r="CZ10" s="220"/>
      <c r="DA10" s="220"/>
      <c r="DB10" s="220"/>
      <c r="DC10" s="220"/>
      <c r="DD10" s="220"/>
      <c r="DE10" s="220"/>
      <c r="DF10" s="220"/>
      <c r="DG10" s="221"/>
    </row>
    <row r="11" spans="1:135" ht="15" customHeight="1">
      <c r="A11" s="52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7"/>
      <c r="AB11" s="219"/>
      <c r="AC11" s="220"/>
      <c r="AD11" s="220"/>
      <c r="AE11" s="220"/>
      <c r="AF11" s="220"/>
      <c r="AG11" s="220"/>
      <c r="AH11" s="220"/>
      <c r="AI11" s="220"/>
      <c r="AJ11" s="221"/>
      <c r="AK11" s="219"/>
      <c r="AL11" s="220"/>
      <c r="AM11" s="220"/>
      <c r="AN11" s="220"/>
      <c r="AO11" s="220"/>
      <c r="AP11" s="220"/>
      <c r="AQ11" s="220"/>
      <c r="AR11" s="220"/>
      <c r="AS11" s="220"/>
      <c r="AT11" s="220"/>
      <c r="AU11" s="220"/>
      <c r="AV11" s="220"/>
      <c r="AW11" s="220"/>
      <c r="AX11" s="220"/>
      <c r="AY11" s="221"/>
      <c r="AZ11" s="219"/>
      <c r="BA11" s="220"/>
      <c r="BB11" s="220"/>
      <c r="BC11" s="220"/>
      <c r="BD11" s="220"/>
      <c r="BE11" s="220"/>
      <c r="BF11" s="220"/>
      <c r="BG11" s="220"/>
      <c r="BH11" s="220"/>
      <c r="BI11" s="220"/>
      <c r="BJ11" s="220"/>
      <c r="BK11" s="220"/>
      <c r="BL11" s="220"/>
      <c r="BM11" s="220"/>
      <c r="BN11" s="221"/>
      <c r="BO11" s="219"/>
      <c r="BP11" s="220"/>
      <c r="BQ11" s="220"/>
      <c r="BR11" s="220"/>
      <c r="BS11" s="220"/>
      <c r="BT11" s="220"/>
      <c r="BU11" s="220"/>
      <c r="BV11" s="220"/>
      <c r="BW11" s="220"/>
      <c r="BX11" s="220"/>
      <c r="BY11" s="220"/>
      <c r="BZ11" s="220"/>
      <c r="CA11" s="220"/>
      <c r="CB11" s="220"/>
      <c r="CC11" s="221"/>
      <c r="CD11" s="219"/>
      <c r="CE11" s="220"/>
      <c r="CF11" s="220"/>
      <c r="CG11" s="220"/>
      <c r="CH11" s="220"/>
      <c r="CI11" s="220"/>
      <c r="CJ11" s="220"/>
      <c r="CK11" s="220"/>
      <c r="CL11" s="220"/>
      <c r="CM11" s="220"/>
      <c r="CN11" s="220"/>
      <c r="CO11" s="220"/>
      <c r="CP11" s="220"/>
      <c r="CQ11" s="220"/>
      <c r="CR11" s="221"/>
      <c r="CS11" s="219"/>
      <c r="CT11" s="220"/>
      <c r="CU11" s="220"/>
      <c r="CV11" s="220"/>
      <c r="CW11" s="220"/>
      <c r="CX11" s="220"/>
      <c r="CY11" s="220"/>
      <c r="CZ11" s="220"/>
      <c r="DA11" s="220"/>
      <c r="DB11" s="220"/>
      <c r="DC11" s="220"/>
      <c r="DD11" s="220"/>
      <c r="DE11" s="220"/>
      <c r="DF11" s="220"/>
      <c r="DG11" s="221"/>
    </row>
    <row r="12" spans="1:135" ht="15" customHeight="1" thickBot="1">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30"/>
      <c r="AB12" s="413"/>
      <c r="AC12" s="414"/>
      <c r="AD12" s="414"/>
      <c r="AE12" s="414"/>
      <c r="AF12" s="414"/>
      <c r="AG12" s="414"/>
      <c r="AH12" s="414"/>
      <c r="AI12" s="414"/>
      <c r="AJ12" s="415"/>
      <c r="AK12" s="535" t="s">
        <v>271</v>
      </c>
      <c r="AL12" s="536"/>
      <c r="AM12" s="536"/>
      <c r="AN12" s="536"/>
      <c r="AO12" s="536"/>
      <c r="AP12" s="536"/>
      <c r="AQ12" s="536"/>
      <c r="AR12" s="536"/>
      <c r="AS12" s="536"/>
      <c r="AT12" s="536"/>
      <c r="AU12" s="536"/>
      <c r="AV12" s="536"/>
      <c r="AW12" s="536"/>
      <c r="AX12" s="536"/>
      <c r="AY12" s="536"/>
      <c r="AZ12" s="535" t="s">
        <v>271</v>
      </c>
      <c r="BA12" s="536"/>
      <c r="BB12" s="536"/>
      <c r="BC12" s="536"/>
      <c r="BD12" s="536"/>
      <c r="BE12" s="536"/>
      <c r="BF12" s="536"/>
      <c r="BG12" s="536"/>
      <c r="BH12" s="536"/>
      <c r="BI12" s="536"/>
      <c r="BJ12" s="536"/>
      <c r="BK12" s="536"/>
      <c r="BL12" s="536"/>
      <c r="BM12" s="536"/>
      <c r="BN12" s="536"/>
      <c r="BO12" s="535" t="s">
        <v>271</v>
      </c>
      <c r="BP12" s="536"/>
      <c r="BQ12" s="536"/>
      <c r="BR12" s="536"/>
      <c r="BS12" s="536"/>
      <c r="BT12" s="536"/>
      <c r="BU12" s="536"/>
      <c r="BV12" s="536"/>
      <c r="BW12" s="536"/>
      <c r="BX12" s="536"/>
      <c r="BY12" s="536"/>
      <c r="BZ12" s="536"/>
      <c r="CA12" s="536"/>
      <c r="CB12" s="536"/>
      <c r="CC12" s="536"/>
      <c r="CD12" s="906" t="s">
        <v>51</v>
      </c>
      <c r="CE12" s="907"/>
      <c r="CF12" s="907"/>
      <c r="CG12" s="907"/>
      <c r="CH12" s="907"/>
      <c r="CI12" s="907"/>
      <c r="CJ12" s="907"/>
      <c r="CK12" s="907"/>
      <c r="CL12" s="907"/>
      <c r="CM12" s="907"/>
      <c r="CN12" s="907"/>
      <c r="CO12" s="907"/>
      <c r="CP12" s="907"/>
      <c r="CQ12" s="907"/>
      <c r="CR12" s="908"/>
      <c r="CS12" s="535" t="s">
        <v>271</v>
      </c>
      <c r="CT12" s="536"/>
      <c r="CU12" s="536"/>
      <c r="CV12" s="536"/>
      <c r="CW12" s="536"/>
      <c r="CX12" s="536"/>
      <c r="CY12" s="536"/>
      <c r="CZ12" s="536"/>
      <c r="DA12" s="536"/>
      <c r="DB12" s="536"/>
      <c r="DC12" s="536"/>
      <c r="DD12" s="536"/>
      <c r="DE12" s="536"/>
      <c r="DF12" s="536"/>
      <c r="DG12" s="537"/>
    </row>
    <row r="13" spans="1:135" ht="21.75" customHeight="1">
      <c r="A13" s="433" t="s">
        <v>73</v>
      </c>
      <c r="B13" s="547"/>
      <c r="C13" s="547"/>
      <c r="D13" s="547"/>
      <c r="E13" s="547"/>
      <c r="F13" s="556"/>
      <c r="G13" s="246" t="s">
        <v>273</v>
      </c>
      <c r="H13" s="246"/>
      <c r="I13" s="246"/>
      <c r="J13" s="246"/>
      <c r="K13" s="246"/>
      <c r="L13" s="246"/>
      <c r="M13" s="246"/>
      <c r="N13" s="246"/>
      <c r="O13" s="246"/>
      <c r="P13" s="246"/>
      <c r="Q13" s="246"/>
      <c r="R13" s="246"/>
      <c r="S13" s="246"/>
      <c r="T13" s="246"/>
      <c r="U13" s="246"/>
      <c r="V13" s="246"/>
      <c r="W13" s="246"/>
      <c r="X13" s="246"/>
      <c r="Y13" s="246"/>
      <c r="Z13" s="246"/>
      <c r="AA13" s="513"/>
      <c r="AB13" s="1070">
        <v>0</v>
      </c>
      <c r="AC13" s="1071"/>
      <c r="AD13" s="1072"/>
      <c r="AE13" s="1073">
        <v>1</v>
      </c>
      <c r="AF13" s="1071"/>
      <c r="AG13" s="1072"/>
      <c r="AH13" s="1073">
        <v>0</v>
      </c>
      <c r="AI13" s="1071"/>
      <c r="AJ13" s="1076"/>
      <c r="AK13" s="487">
        <f>SUM(表51!AK145,表52!AK145,表53!AK145,表55!AK145,表57!AK13)</f>
        <v>254386</v>
      </c>
      <c r="AL13" s="488"/>
      <c r="AM13" s="488"/>
      <c r="AN13" s="488"/>
      <c r="AO13" s="488"/>
      <c r="AP13" s="488"/>
      <c r="AQ13" s="488"/>
      <c r="AR13" s="488"/>
      <c r="AS13" s="488"/>
      <c r="AT13" s="488"/>
      <c r="AU13" s="488"/>
      <c r="AV13" s="488"/>
      <c r="AW13" s="488"/>
      <c r="AX13" s="488"/>
      <c r="AY13" s="489"/>
      <c r="AZ13" s="487">
        <f>SUM(表51!BC145,表52!BC145,表53!BC145,表55!BC145,表57!AZ13)</f>
        <v>0</v>
      </c>
      <c r="BA13" s="488"/>
      <c r="BB13" s="488"/>
      <c r="BC13" s="488"/>
      <c r="BD13" s="488"/>
      <c r="BE13" s="488"/>
      <c r="BF13" s="488"/>
      <c r="BG13" s="488"/>
      <c r="BH13" s="488"/>
      <c r="BI13" s="488"/>
      <c r="BJ13" s="488"/>
      <c r="BK13" s="488"/>
      <c r="BL13" s="488"/>
      <c r="BM13" s="488"/>
      <c r="BN13" s="489"/>
      <c r="BO13" s="487">
        <f>SUM(表51!BU145,表52!BU145,表53!BU145,表55!BU145,表57!BO13)</f>
        <v>0</v>
      </c>
      <c r="BP13" s="488"/>
      <c r="BQ13" s="488"/>
      <c r="BR13" s="488"/>
      <c r="BS13" s="488"/>
      <c r="BT13" s="488"/>
      <c r="BU13" s="488"/>
      <c r="BV13" s="488"/>
      <c r="BW13" s="488"/>
      <c r="BX13" s="488"/>
      <c r="BY13" s="488"/>
      <c r="BZ13" s="488"/>
      <c r="CA13" s="488"/>
      <c r="CB13" s="488"/>
      <c r="CC13" s="489"/>
      <c r="CD13" s="487">
        <f>SUM(AK13:CC13)</f>
        <v>254386</v>
      </c>
      <c r="CE13" s="488"/>
      <c r="CF13" s="488"/>
      <c r="CG13" s="488"/>
      <c r="CH13" s="488"/>
      <c r="CI13" s="488"/>
      <c r="CJ13" s="488"/>
      <c r="CK13" s="488"/>
      <c r="CL13" s="488"/>
      <c r="CM13" s="488"/>
      <c r="CN13" s="488"/>
      <c r="CO13" s="488"/>
      <c r="CP13" s="488"/>
      <c r="CQ13" s="488"/>
      <c r="CR13" s="489"/>
      <c r="CS13" s="853"/>
      <c r="CT13" s="854"/>
      <c r="CU13" s="854"/>
      <c r="CV13" s="854"/>
      <c r="CW13" s="854"/>
      <c r="CX13" s="854"/>
      <c r="CY13" s="854"/>
      <c r="CZ13" s="854"/>
      <c r="DA13" s="854"/>
      <c r="DB13" s="854"/>
      <c r="DC13" s="854"/>
      <c r="DD13" s="854"/>
      <c r="DE13" s="854"/>
      <c r="DF13" s="854"/>
      <c r="DG13" s="855"/>
    </row>
    <row r="14" spans="1:135" ht="15" customHeight="1">
      <c r="A14" s="550"/>
      <c r="B14" s="557"/>
      <c r="C14" s="557"/>
      <c r="D14" s="557"/>
      <c r="E14" s="557"/>
      <c r="F14" s="558"/>
      <c r="G14" s="246" t="s">
        <v>274</v>
      </c>
      <c r="H14" s="246"/>
      <c r="I14" s="246"/>
      <c r="J14" s="246"/>
      <c r="K14" s="246"/>
      <c r="L14" s="246"/>
      <c r="M14" s="246"/>
      <c r="N14" s="246"/>
      <c r="O14" s="246"/>
      <c r="P14" s="246"/>
      <c r="Q14" s="246"/>
      <c r="R14" s="246"/>
      <c r="S14" s="246"/>
      <c r="T14" s="246"/>
      <c r="U14" s="246"/>
      <c r="V14" s="246"/>
      <c r="W14" s="246"/>
      <c r="X14" s="246"/>
      <c r="Y14" s="246"/>
      <c r="Z14" s="246"/>
      <c r="AA14" s="513"/>
      <c r="AB14" s="1067">
        <v>0</v>
      </c>
      <c r="AC14" s="1062"/>
      <c r="AD14" s="1068"/>
      <c r="AE14" s="1061">
        <v>2</v>
      </c>
      <c r="AF14" s="1062"/>
      <c r="AG14" s="1068"/>
      <c r="AH14" s="1061">
        <v>0</v>
      </c>
      <c r="AI14" s="1062"/>
      <c r="AJ14" s="1069"/>
      <c r="AK14" s="330">
        <f>SUM(表51!AK146,表52!AK146,表53!AK146,表55!AK146,表57!AK14)</f>
        <v>23910168</v>
      </c>
      <c r="AL14" s="330"/>
      <c r="AM14" s="330"/>
      <c r="AN14" s="330"/>
      <c r="AO14" s="330"/>
      <c r="AP14" s="330"/>
      <c r="AQ14" s="330"/>
      <c r="AR14" s="330"/>
      <c r="AS14" s="330"/>
      <c r="AT14" s="330"/>
      <c r="AU14" s="330"/>
      <c r="AV14" s="330"/>
      <c r="AW14" s="330"/>
      <c r="AX14" s="330"/>
      <c r="AY14" s="330"/>
      <c r="AZ14" s="330">
        <f>SUM(表51!BC146,表52!BC146,表53!BC146,表55!BC146,表57!AZ14)</f>
        <v>472</v>
      </c>
      <c r="BA14" s="330"/>
      <c r="BB14" s="330"/>
      <c r="BC14" s="330"/>
      <c r="BD14" s="330"/>
      <c r="BE14" s="330"/>
      <c r="BF14" s="330"/>
      <c r="BG14" s="330"/>
      <c r="BH14" s="330"/>
      <c r="BI14" s="330"/>
      <c r="BJ14" s="330"/>
      <c r="BK14" s="330"/>
      <c r="BL14" s="330"/>
      <c r="BM14" s="330"/>
      <c r="BN14" s="330"/>
      <c r="BO14" s="330">
        <f>SUM(表51!BU146,表52!BU146,表53!BU146,表55!BU146,表57!BO14)</f>
        <v>0</v>
      </c>
      <c r="BP14" s="330"/>
      <c r="BQ14" s="330"/>
      <c r="BR14" s="330"/>
      <c r="BS14" s="330"/>
      <c r="BT14" s="330"/>
      <c r="BU14" s="330"/>
      <c r="BV14" s="330"/>
      <c r="BW14" s="330"/>
      <c r="BX14" s="330"/>
      <c r="BY14" s="330"/>
      <c r="BZ14" s="330"/>
      <c r="CA14" s="330"/>
      <c r="CB14" s="330"/>
      <c r="CC14" s="330"/>
      <c r="CD14" s="330">
        <f>SUM(AK14:CC14)</f>
        <v>23910640</v>
      </c>
      <c r="CE14" s="330"/>
      <c r="CF14" s="330"/>
      <c r="CG14" s="330"/>
      <c r="CH14" s="330"/>
      <c r="CI14" s="330"/>
      <c r="CJ14" s="330"/>
      <c r="CK14" s="330"/>
      <c r="CL14" s="330"/>
      <c r="CM14" s="330"/>
      <c r="CN14" s="330"/>
      <c r="CO14" s="330"/>
      <c r="CP14" s="330"/>
      <c r="CQ14" s="330"/>
      <c r="CR14" s="330"/>
      <c r="CS14" s="687"/>
      <c r="CT14" s="687"/>
      <c r="CU14" s="687"/>
      <c r="CV14" s="687"/>
      <c r="CW14" s="687"/>
      <c r="CX14" s="687"/>
      <c r="CY14" s="687"/>
      <c r="CZ14" s="687"/>
      <c r="DA14" s="687"/>
      <c r="DB14" s="687"/>
      <c r="DC14" s="687"/>
      <c r="DD14" s="687"/>
      <c r="DE14" s="687"/>
      <c r="DF14" s="687"/>
      <c r="DG14" s="852"/>
    </row>
    <row r="15" spans="1:135" ht="15" customHeight="1">
      <c r="A15" s="550"/>
      <c r="B15" s="557"/>
      <c r="C15" s="557"/>
      <c r="D15" s="557"/>
      <c r="E15" s="557"/>
      <c r="F15" s="558"/>
      <c r="G15" s="246" t="s">
        <v>275</v>
      </c>
      <c r="H15" s="246"/>
      <c r="I15" s="246"/>
      <c r="J15" s="246"/>
      <c r="K15" s="246"/>
      <c r="L15" s="246"/>
      <c r="M15" s="246"/>
      <c r="N15" s="246"/>
      <c r="O15" s="246"/>
      <c r="P15" s="246"/>
      <c r="Q15" s="246"/>
      <c r="R15" s="246"/>
      <c r="S15" s="246"/>
      <c r="T15" s="246"/>
      <c r="U15" s="246"/>
      <c r="V15" s="246"/>
      <c r="W15" s="246"/>
      <c r="X15" s="246"/>
      <c r="Y15" s="246"/>
      <c r="Z15" s="246"/>
      <c r="AA15" s="513"/>
      <c r="AB15" s="1067">
        <v>0</v>
      </c>
      <c r="AC15" s="1062"/>
      <c r="AD15" s="1068"/>
      <c r="AE15" s="1061">
        <v>3</v>
      </c>
      <c r="AF15" s="1062"/>
      <c r="AG15" s="1068"/>
      <c r="AH15" s="1061">
        <v>0</v>
      </c>
      <c r="AI15" s="1062"/>
      <c r="AJ15" s="1069"/>
      <c r="AK15" s="330">
        <f>SUM(表51!AK147,表52!AK147,表53!AK147,表55!AK147,表57!AK15)</f>
        <v>40953696</v>
      </c>
      <c r="AL15" s="330"/>
      <c r="AM15" s="330"/>
      <c r="AN15" s="330"/>
      <c r="AO15" s="330"/>
      <c r="AP15" s="330"/>
      <c r="AQ15" s="330"/>
      <c r="AR15" s="330"/>
      <c r="AS15" s="330"/>
      <c r="AT15" s="330"/>
      <c r="AU15" s="330"/>
      <c r="AV15" s="330"/>
      <c r="AW15" s="330"/>
      <c r="AX15" s="330"/>
      <c r="AY15" s="330"/>
      <c r="AZ15" s="330">
        <f>SUM(表51!BC147,表52!BC147,表53!BC147,表55!BC147,表57!AZ15)</f>
        <v>0</v>
      </c>
      <c r="BA15" s="330"/>
      <c r="BB15" s="330"/>
      <c r="BC15" s="330"/>
      <c r="BD15" s="330"/>
      <c r="BE15" s="330"/>
      <c r="BF15" s="330"/>
      <c r="BG15" s="330"/>
      <c r="BH15" s="330"/>
      <c r="BI15" s="330"/>
      <c r="BJ15" s="330"/>
      <c r="BK15" s="330"/>
      <c r="BL15" s="330"/>
      <c r="BM15" s="330"/>
      <c r="BN15" s="330"/>
      <c r="BO15" s="330">
        <f>SUM(表51!BU147,表52!BU147,表53!BU147,表55!BU147,表57!BO15)</f>
        <v>0</v>
      </c>
      <c r="BP15" s="330"/>
      <c r="BQ15" s="330"/>
      <c r="BR15" s="330"/>
      <c r="BS15" s="330"/>
      <c r="BT15" s="330"/>
      <c r="BU15" s="330"/>
      <c r="BV15" s="330"/>
      <c r="BW15" s="330"/>
      <c r="BX15" s="330"/>
      <c r="BY15" s="330"/>
      <c r="BZ15" s="330"/>
      <c r="CA15" s="330"/>
      <c r="CB15" s="330"/>
      <c r="CC15" s="330"/>
      <c r="CD15" s="330">
        <f t="shared" ref="CD15:CD21" si="0">SUM(AK15:CC15)</f>
        <v>40953696</v>
      </c>
      <c r="CE15" s="330"/>
      <c r="CF15" s="330"/>
      <c r="CG15" s="330"/>
      <c r="CH15" s="330"/>
      <c r="CI15" s="330"/>
      <c r="CJ15" s="330"/>
      <c r="CK15" s="330"/>
      <c r="CL15" s="330"/>
      <c r="CM15" s="330"/>
      <c r="CN15" s="330"/>
      <c r="CO15" s="330"/>
      <c r="CP15" s="330"/>
      <c r="CQ15" s="330"/>
      <c r="CR15" s="330"/>
      <c r="CS15" s="687"/>
      <c r="CT15" s="687"/>
      <c r="CU15" s="687"/>
      <c r="CV15" s="687"/>
      <c r="CW15" s="687"/>
      <c r="CX15" s="687"/>
      <c r="CY15" s="687"/>
      <c r="CZ15" s="687"/>
      <c r="DA15" s="687"/>
      <c r="DB15" s="687"/>
      <c r="DC15" s="687"/>
      <c r="DD15" s="687"/>
      <c r="DE15" s="687"/>
      <c r="DF15" s="687"/>
      <c r="DG15" s="852"/>
    </row>
    <row r="16" spans="1:135" ht="15" customHeight="1">
      <c r="A16" s="550"/>
      <c r="B16" s="557"/>
      <c r="C16" s="557"/>
      <c r="D16" s="557"/>
      <c r="E16" s="557"/>
      <c r="F16" s="558"/>
      <c r="G16" s="246" t="s">
        <v>74</v>
      </c>
      <c r="H16" s="246"/>
      <c r="I16" s="246"/>
      <c r="J16" s="246"/>
      <c r="K16" s="246"/>
      <c r="L16" s="246"/>
      <c r="M16" s="246"/>
      <c r="N16" s="246"/>
      <c r="O16" s="246"/>
      <c r="P16" s="246"/>
      <c r="Q16" s="246"/>
      <c r="R16" s="246"/>
      <c r="S16" s="246"/>
      <c r="T16" s="246"/>
      <c r="U16" s="246"/>
      <c r="V16" s="246"/>
      <c r="W16" s="246"/>
      <c r="X16" s="246"/>
      <c r="Y16" s="246"/>
      <c r="Z16" s="246"/>
      <c r="AA16" s="513"/>
      <c r="AB16" s="1067">
        <v>0</v>
      </c>
      <c r="AC16" s="1062"/>
      <c r="AD16" s="1068"/>
      <c r="AE16" s="1061">
        <v>4</v>
      </c>
      <c r="AF16" s="1062"/>
      <c r="AG16" s="1068"/>
      <c r="AH16" s="1061">
        <v>0</v>
      </c>
      <c r="AI16" s="1062"/>
      <c r="AJ16" s="1069"/>
      <c r="AK16" s="330">
        <f>SUM(表51!AK148,表52!AK148,表53!AK148,表55!AK148,表57!AK16)</f>
        <v>31664943</v>
      </c>
      <c r="AL16" s="330"/>
      <c r="AM16" s="330"/>
      <c r="AN16" s="330"/>
      <c r="AO16" s="330"/>
      <c r="AP16" s="330"/>
      <c r="AQ16" s="330"/>
      <c r="AR16" s="330"/>
      <c r="AS16" s="330"/>
      <c r="AT16" s="330"/>
      <c r="AU16" s="330"/>
      <c r="AV16" s="330"/>
      <c r="AW16" s="330"/>
      <c r="AX16" s="330"/>
      <c r="AY16" s="330"/>
      <c r="AZ16" s="330">
        <f>SUM(表51!BC148,表52!BC148,表53!BC148,表55!BC148,表57!AZ16)</f>
        <v>0</v>
      </c>
      <c r="BA16" s="330"/>
      <c r="BB16" s="330"/>
      <c r="BC16" s="330"/>
      <c r="BD16" s="330"/>
      <c r="BE16" s="330"/>
      <c r="BF16" s="330"/>
      <c r="BG16" s="330"/>
      <c r="BH16" s="330"/>
      <c r="BI16" s="330"/>
      <c r="BJ16" s="330"/>
      <c r="BK16" s="330"/>
      <c r="BL16" s="330"/>
      <c r="BM16" s="330"/>
      <c r="BN16" s="330"/>
      <c r="BO16" s="330">
        <f>SUM(表51!BU148,表52!BU148,表53!BU148,表55!BU148,表57!BO16)</f>
        <v>0</v>
      </c>
      <c r="BP16" s="330"/>
      <c r="BQ16" s="330"/>
      <c r="BR16" s="330"/>
      <c r="BS16" s="330"/>
      <c r="BT16" s="330"/>
      <c r="BU16" s="330"/>
      <c r="BV16" s="330"/>
      <c r="BW16" s="330"/>
      <c r="BX16" s="330"/>
      <c r="BY16" s="330"/>
      <c r="BZ16" s="330"/>
      <c r="CA16" s="330"/>
      <c r="CB16" s="330"/>
      <c r="CC16" s="330"/>
      <c r="CD16" s="330">
        <f t="shared" si="0"/>
        <v>31664943</v>
      </c>
      <c r="CE16" s="330"/>
      <c r="CF16" s="330"/>
      <c r="CG16" s="330"/>
      <c r="CH16" s="330"/>
      <c r="CI16" s="330"/>
      <c r="CJ16" s="330"/>
      <c r="CK16" s="330"/>
      <c r="CL16" s="330"/>
      <c r="CM16" s="330"/>
      <c r="CN16" s="330"/>
      <c r="CO16" s="330"/>
      <c r="CP16" s="330"/>
      <c r="CQ16" s="330"/>
      <c r="CR16" s="330"/>
      <c r="CS16" s="687"/>
      <c r="CT16" s="687"/>
      <c r="CU16" s="687"/>
      <c r="CV16" s="687"/>
      <c r="CW16" s="687"/>
      <c r="CX16" s="687"/>
      <c r="CY16" s="687"/>
      <c r="CZ16" s="687"/>
      <c r="DA16" s="687"/>
      <c r="DB16" s="687"/>
      <c r="DC16" s="687"/>
      <c r="DD16" s="687"/>
      <c r="DE16" s="687"/>
      <c r="DF16" s="687"/>
      <c r="DG16" s="852"/>
    </row>
    <row r="17" spans="1:115" ht="15" customHeight="1">
      <c r="A17" s="550"/>
      <c r="B17" s="557"/>
      <c r="C17" s="557"/>
      <c r="D17" s="557"/>
      <c r="E17" s="557"/>
      <c r="F17" s="558"/>
      <c r="G17" s="246" t="s">
        <v>75</v>
      </c>
      <c r="H17" s="246"/>
      <c r="I17" s="246"/>
      <c r="J17" s="246"/>
      <c r="K17" s="246"/>
      <c r="L17" s="246"/>
      <c r="M17" s="246"/>
      <c r="N17" s="246"/>
      <c r="O17" s="246"/>
      <c r="P17" s="246"/>
      <c r="Q17" s="246"/>
      <c r="R17" s="246"/>
      <c r="S17" s="246"/>
      <c r="T17" s="246"/>
      <c r="U17" s="246"/>
      <c r="V17" s="246"/>
      <c r="W17" s="246"/>
      <c r="X17" s="246"/>
      <c r="Y17" s="246"/>
      <c r="Z17" s="246"/>
      <c r="AA17" s="513"/>
      <c r="AB17" s="1067">
        <v>0</v>
      </c>
      <c r="AC17" s="1062"/>
      <c r="AD17" s="1068"/>
      <c r="AE17" s="1061">
        <v>5</v>
      </c>
      <c r="AF17" s="1062"/>
      <c r="AG17" s="1068"/>
      <c r="AH17" s="1061">
        <v>0</v>
      </c>
      <c r="AI17" s="1062"/>
      <c r="AJ17" s="1069"/>
      <c r="AK17" s="330">
        <f>SUM(表51!AK149,表52!AK149,表53!AK149,表55!AK149,表57!AK17)</f>
        <v>25496242</v>
      </c>
      <c r="AL17" s="330"/>
      <c r="AM17" s="330"/>
      <c r="AN17" s="330"/>
      <c r="AO17" s="330"/>
      <c r="AP17" s="330"/>
      <c r="AQ17" s="330"/>
      <c r="AR17" s="330"/>
      <c r="AS17" s="330"/>
      <c r="AT17" s="330"/>
      <c r="AU17" s="330"/>
      <c r="AV17" s="330"/>
      <c r="AW17" s="330"/>
      <c r="AX17" s="330"/>
      <c r="AY17" s="330"/>
      <c r="AZ17" s="330">
        <f>SUM(表51!BC149,表52!BC149,表53!BC149,表55!BC149,表57!AZ17)</f>
        <v>0</v>
      </c>
      <c r="BA17" s="330"/>
      <c r="BB17" s="330"/>
      <c r="BC17" s="330"/>
      <c r="BD17" s="330"/>
      <c r="BE17" s="330"/>
      <c r="BF17" s="330"/>
      <c r="BG17" s="330"/>
      <c r="BH17" s="330"/>
      <c r="BI17" s="330"/>
      <c r="BJ17" s="330"/>
      <c r="BK17" s="330"/>
      <c r="BL17" s="330"/>
      <c r="BM17" s="330"/>
      <c r="BN17" s="330"/>
      <c r="BO17" s="330">
        <f>SUM(表51!BU149,表52!BU149,表53!BU149,表55!BU149,表57!BO17)</f>
        <v>0</v>
      </c>
      <c r="BP17" s="330"/>
      <c r="BQ17" s="330"/>
      <c r="BR17" s="330"/>
      <c r="BS17" s="330"/>
      <c r="BT17" s="330"/>
      <c r="BU17" s="330"/>
      <c r="BV17" s="330"/>
      <c r="BW17" s="330"/>
      <c r="BX17" s="330"/>
      <c r="BY17" s="330"/>
      <c r="BZ17" s="330"/>
      <c r="CA17" s="330"/>
      <c r="CB17" s="330"/>
      <c r="CC17" s="330"/>
      <c r="CD17" s="330">
        <f t="shared" si="0"/>
        <v>25496242</v>
      </c>
      <c r="CE17" s="330"/>
      <c r="CF17" s="330"/>
      <c r="CG17" s="330"/>
      <c r="CH17" s="330"/>
      <c r="CI17" s="330"/>
      <c r="CJ17" s="330"/>
      <c r="CK17" s="330"/>
      <c r="CL17" s="330"/>
      <c r="CM17" s="330"/>
      <c r="CN17" s="330"/>
      <c r="CO17" s="330"/>
      <c r="CP17" s="330"/>
      <c r="CQ17" s="330"/>
      <c r="CR17" s="330"/>
      <c r="CS17" s="687"/>
      <c r="CT17" s="687"/>
      <c r="CU17" s="687"/>
      <c r="CV17" s="687"/>
      <c r="CW17" s="687"/>
      <c r="CX17" s="687"/>
      <c r="CY17" s="687"/>
      <c r="CZ17" s="687"/>
      <c r="DA17" s="687"/>
      <c r="DB17" s="687"/>
      <c r="DC17" s="687"/>
      <c r="DD17" s="687"/>
      <c r="DE17" s="687"/>
      <c r="DF17" s="687"/>
      <c r="DG17" s="852"/>
    </row>
    <row r="18" spans="1:115" ht="15" customHeight="1">
      <c r="A18" s="550"/>
      <c r="B18" s="557"/>
      <c r="C18" s="557"/>
      <c r="D18" s="557"/>
      <c r="E18" s="557"/>
      <c r="F18" s="558"/>
      <c r="G18" s="246" t="s">
        <v>76</v>
      </c>
      <c r="H18" s="246"/>
      <c r="I18" s="246"/>
      <c r="J18" s="246"/>
      <c r="K18" s="246"/>
      <c r="L18" s="246"/>
      <c r="M18" s="246"/>
      <c r="N18" s="246"/>
      <c r="O18" s="246"/>
      <c r="P18" s="246"/>
      <c r="Q18" s="246"/>
      <c r="R18" s="246"/>
      <c r="S18" s="246"/>
      <c r="T18" s="246"/>
      <c r="U18" s="246"/>
      <c r="V18" s="246"/>
      <c r="W18" s="246"/>
      <c r="X18" s="246"/>
      <c r="Y18" s="246"/>
      <c r="Z18" s="246"/>
      <c r="AA18" s="513"/>
      <c r="AB18" s="1067">
        <v>0</v>
      </c>
      <c r="AC18" s="1062"/>
      <c r="AD18" s="1068"/>
      <c r="AE18" s="1061">
        <v>6</v>
      </c>
      <c r="AF18" s="1062"/>
      <c r="AG18" s="1068"/>
      <c r="AH18" s="1061">
        <v>0</v>
      </c>
      <c r="AI18" s="1062"/>
      <c r="AJ18" s="1069"/>
      <c r="AK18" s="330">
        <f>SUM(表51!AK150,表52!AK150,表53!AK150,表55!AK150,表57!AK18)</f>
        <v>16921025</v>
      </c>
      <c r="AL18" s="330"/>
      <c r="AM18" s="330"/>
      <c r="AN18" s="330"/>
      <c r="AO18" s="330"/>
      <c r="AP18" s="330"/>
      <c r="AQ18" s="330"/>
      <c r="AR18" s="330"/>
      <c r="AS18" s="330"/>
      <c r="AT18" s="330"/>
      <c r="AU18" s="330"/>
      <c r="AV18" s="330"/>
      <c r="AW18" s="330"/>
      <c r="AX18" s="330"/>
      <c r="AY18" s="330"/>
      <c r="AZ18" s="330">
        <f>SUM(表51!BC150,表52!BC150,表53!BC150,表55!BC150,表57!AZ18)</f>
        <v>0</v>
      </c>
      <c r="BA18" s="330"/>
      <c r="BB18" s="330"/>
      <c r="BC18" s="330"/>
      <c r="BD18" s="330"/>
      <c r="BE18" s="330"/>
      <c r="BF18" s="330"/>
      <c r="BG18" s="330"/>
      <c r="BH18" s="330"/>
      <c r="BI18" s="330"/>
      <c r="BJ18" s="330"/>
      <c r="BK18" s="330"/>
      <c r="BL18" s="330"/>
      <c r="BM18" s="330"/>
      <c r="BN18" s="330"/>
      <c r="BO18" s="330">
        <f>SUM(表51!BU150,表52!BU150,表53!BU150,表55!BU150,表57!BO18)</f>
        <v>0</v>
      </c>
      <c r="BP18" s="330"/>
      <c r="BQ18" s="330"/>
      <c r="BR18" s="330"/>
      <c r="BS18" s="330"/>
      <c r="BT18" s="330"/>
      <c r="BU18" s="330"/>
      <c r="BV18" s="330"/>
      <c r="BW18" s="330"/>
      <c r="BX18" s="330"/>
      <c r="BY18" s="330"/>
      <c r="BZ18" s="330"/>
      <c r="CA18" s="330"/>
      <c r="CB18" s="330"/>
      <c r="CC18" s="330"/>
      <c r="CD18" s="330">
        <f t="shared" si="0"/>
        <v>16921025</v>
      </c>
      <c r="CE18" s="330"/>
      <c r="CF18" s="330"/>
      <c r="CG18" s="330"/>
      <c r="CH18" s="330"/>
      <c r="CI18" s="330"/>
      <c r="CJ18" s="330"/>
      <c r="CK18" s="330"/>
      <c r="CL18" s="330"/>
      <c r="CM18" s="330"/>
      <c r="CN18" s="330"/>
      <c r="CO18" s="330"/>
      <c r="CP18" s="330"/>
      <c r="CQ18" s="330"/>
      <c r="CR18" s="330"/>
      <c r="CS18" s="687"/>
      <c r="CT18" s="687"/>
      <c r="CU18" s="687"/>
      <c r="CV18" s="687"/>
      <c r="CW18" s="687"/>
      <c r="CX18" s="687"/>
      <c r="CY18" s="687"/>
      <c r="CZ18" s="687"/>
      <c r="DA18" s="687"/>
      <c r="DB18" s="687"/>
      <c r="DC18" s="687"/>
      <c r="DD18" s="687"/>
      <c r="DE18" s="687"/>
      <c r="DF18" s="687"/>
      <c r="DG18" s="852"/>
    </row>
    <row r="19" spans="1:115" ht="15" customHeight="1">
      <c r="A19" s="550"/>
      <c r="B19" s="557"/>
      <c r="C19" s="557"/>
      <c r="D19" s="557"/>
      <c r="E19" s="557"/>
      <c r="F19" s="558"/>
      <c r="G19" s="246" t="s">
        <v>77</v>
      </c>
      <c r="H19" s="246"/>
      <c r="I19" s="246"/>
      <c r="J19" s="246"/>
      <c r="K19" s="246"/>
      <c r="L19" s="246"/>
      <c r="M19" s="246"/>
      <c r="N19" s="246"/>
      <c r="O19" s="246"/>
      <c r="P19" s="246"/>
      <c r="Q19" s="246"/>
      <c r="R19" s="246"/>
      <c r="S19" s="246"/>
      <c r="T19" s="246"/>
      <c r="U19" s="246"/>
      <c r="V19" s="246"/>
      <c r="W19" s="246"/>
      <c r="X19" s="246"/>
      <c r="Y19" s="246"/>
      <c r="Z19" s="246"/>
      <c r="AA19" s="513"/>
      <c r="AB19" s="1067">
        <v>0</v>
      </c>
      <c r="AC19" s="1062"/>
      <c r="AD19" s="1068"/>
      <c r="AE19" s="1061">
        <v>7</v>
      </c>
      <c r="AF19" s="1062"/>
      <c r="AG19" s="1068"/>
      <c r="AH19" s="1061">
        <v>0</v>
      </c>
      <c r="AI19" s="1062"/>
      <c r="AJ19" s="1069"/>
      <c r="AK19" s="330">
        <f>SUM(表51!AK151,表52!AK151,表53!AK151,表55!AK151,表57!AK19)</f>
        <v>5603625</v>
      </c>
      <c r="AL19" s="330"/>
      <c r="AM19" s="330"/>
      <c r="AN19" s="330"/>
      <c r="AO19" s="330"/>
      <c r="AP19" s="330"/>
      <c r="AQ19" s="330"/>
      <c r="AR19" s="330"/>
      <c r="AS19" s="330"/>
      <c r="AT19" s="330"/>
      <c r="AU19" s="330"/>
      <c r="AV19" s="330"/>
      <c r="AW19" s="330"/>
      <c r="AX19" s="330"/>
      <c r="AY19" s="330"/>
      <c r="AZ19" s="330">
        <f>SUM(表51!BC151,表52!BC151,表53!BC151,表55!BC151,表57!AZ19)</f>
        <v>0</v>
      </c>
      <c r="BA19" s="330"/>
      <c r="BB19" s="330"/>
      <c r="BC19" s="330"/>
      <c r="BD19" s="330"/>
      <c r="BE19" s="330"/>
      <c r="BF19" s="330"/>
      <c r="BG19" s="330"/>
      <c r="BH19" s="330"/>
      <c r="BI19" s="330"/>
      <c r="BJ19" s="330"/>
      <c r="BK19" s="330"/>
      <c r="BL19" s="330"/>
      <c r="BM19" s="330"/>
      <c r="BN19" s="330"/>
      <c r="BO19" s="330">
        <f>SUM(表51!BU151,表52!BU151,表53!BU151,表55!BU151,表57!BO19)</f>
        <v>0</v>
      </c>
      <c r="BP19" s="330"/>
      <c r="BQ19" s="330"/>
      <c r="BR19" s="330"/>
      <c r="BS19" s="330"/>
      <c r="BT19" s="330"/>
      <c r="BU19" s="330"/>
      <c r="BV19" s="330"/>
      <c r="BW19" s="330"/>
      <c r="BX19" s="330"/>
      <c r="BY19" s="330"/>
      <c r="BZ19" s="330"/>
      <c r="CA19" s="330"/>
      <c r="CB19" s="330"/>
      <c r="CC19" s="330"/>
      <c r="CD19" s="330">
        <f t="shared" si="0"/>
        <v>5603625</v>
      </c>
      <c r="CE19" s="330"/>
      <c r="CF19" s="330"/>
      <c r="CG19" s="330"/>
      <c r="CH19" s="330"/>
      <c r="CI19" s="330"/>
      <c r="CJ19" s="330"/>
      <c r="CK19" s="330"/>
      <c r="CL19" s="330"/>
      <c r="CM19" s="330"/>
      <c r="CN19" s="330"/>
      <c r="CO19" s="330"/>
      <c r="CP19" s="330"/>
      <c r="CQ19" s="330"/>
      <c r="CR19" s="330"/>
      <c r="CS19" s="687"/>
      <c r="CT19" s="687"/>
      <c r="CU19" s="687"/>
      <c r="CV19" s="687"/>
      <c r="CW19" s="687"/>
      <c r="CX19" s="687"/>
      <c r="CY19" s="687"/>
      <c r="CZ19" s="687"/>
      <c r="DA19" s="687"/>
      <c r="DB19" s="687"/>
      <c r="DC19" s="687"/>
      <c r="DD19" s="687"/>
      <c r="DE19" s="687"/>
      <c r="DF19" s="687"/>
      <c r="DG19" s="852"/>
    </row>
    <row r="20" spans="1:115" ht="15" customHeight="1">
      <c r="A20" s="550"/>
      <c r="B20" s="557"/>
      <c r="C20" s="557"/>
      <c r="D20" s="557"/>
      <c r="E20" s="557"/>
      <c r="F20" s="558"/>
      <c r="G20" s="246" t="s">
        <v>78</v>
      </c>
      <c r="H20" s="246"/>
      <c r="I20" s="246"/>
      <c r="J20" s="246"/>
      <c r="K20" s="246"/>
      <c r="L20" s="246"/>
      <c r="M20" s="246"/>
      <c r="N20" s="246"/>
      <c r="O20" s="246"/>
      <c r="P20" s="246"/>
      <c r="Q20" s="246"/>
      <c r="R20" s="246"/>
      <c r="S20" s="246"/>
      <c r="T20" s="246"/>
      <c r="U20" s="246"/>
      <c r="V20" s="246"/>
      <c r="W20" s="246"/>
      <c r="X20" s="246"/>
      <c r="Y20" s="246"/>
      <c r="Z20" s="246"/>
      <c r="AA20" s="513"/>
      <c r="AB20" s="1067">
        <v>0</v>
      </c>
      <c r="AC20" s="1062"/>
      <c r="AD20" s="1068"/>
      <c r="AE20" s="1061">
        <v>8</v>
      </c>
      <c r="AF20" s="1062"/>
      <c r="AG20" s="1068"/>
      <c r="AH20" s="1061">
        <v>0</v>
      </c>
      <c r="AI20" s="1062"/>
      <c r="AJ20" s="1069"/>
      <c r="AK20" s="330">
        <f>SUM(表51!AK152,表52!AK152,表53!AK152,表55!AK152,表57!AK20)</f>
        <v>5821189</v>
      </c>
      <c r="AL20" s="330"/>
      <c r="AM20" s="330"/>
      <c r="AN20" s="330"/>
      <c r="AO20" s="330"/>
      <c r="AP20" s="330"/>
      <c r="AQ20" s="330"/>
      <c r="AR20" s="330"/>
      <c r="AS20" s="330"/>
      <c r="AT20" s="330"/>
      <c r="AU20" s="330"/>
      <c r="AV20" s="330"/>
      <c r="AW20" s="330"/>
      <c r="AX20" s="330"/>
      <c r="AY20" s="330"/>
      <c r="AZ20" s="330">
        <f>SUM(表51!BC152,表52!BC152,表53!BC152,表55!BC152,表57!AZ20)</f>
        <v>0</v>
      </c>
      <c r="BA20" s="330"/>
      <c r="BB20" s="330"/>
      <c r="BC20" s="330"/>
      <c r="BD20" s="330"/>
      <c r="BE20" s="330"/>
      <c r="BF20" s="330"/>
      <c r="BG20" s="330"/>
      <c r="BH20" s="330"/>
      <c r="BI20" s="330"/>
      <c r="BJ20" s="330"/>
      <c r="BK20" s="330"/>
      <c r="BL20" s="330"/>
      <c r="BM20" s="330"/>
      <c r="BN20" s="330"/>
      <c r="BO20" s="330">
        <f>SUM(表51!BU152,表52!BU152,表53!BU152,表55!BU152,表57!BO20)</f>
        <v>0</v>
      </c>
      <c r="BP20" s="330"/>
      <c r="BQ20" s="330"/>
      <c r="BR20" s="330"/>
      <c r="BS20" s="330"/>
      <c r="BT20" s="330"/>
      <c r="BU20" s="330"/>
      <c r="BV20" s="330"/>
      <c r="BW20" s="330"/>
      <c r="BX20" s="330"/>
      <c r="BY20" s="330"/>
      <c r="BZ20" s="330"/>
      <c r="CA20" s="330"/>
      <c r="CB20" s="330"/>
      <c r="CC20" s="330"/>
      <c r="CD20" s="330">
        <f t="shared" si="0"/>
        <v>5821189</v>
      </c>
      <c r="CE20" s="330"/>
      <c r="CF20" s="330"/>
      <c r="CG20" s="330"/>
      <c r="CH20" s="330"/>
      <c r="CI20" s="330"/>
      <c r="CJ20" s="330"/>
      <c r="CK20" s="330"/>
      <c r="CL20" s="330"/>
      <c r="CM20" s="330"/>
      <c r="CN20" s="330"/>
      <c r="CO20" s="330"/>
      <c r="CP20" s="330"/>
      <c r="CQ20" s="330"/>
      <c r="CR20" s="330"/>
      <c r="CS20" s="687"/>
      <c r="CT20" s="687"/>
      <c r="CU20" s="687"/>
      <c r="CV20" s="687"/>
      <c r="CW20" s="687"/>
      <c r="CX20" s="687"/>
      <c r="CY20" s="687"/>
      <c r="CZ20" s="687"/>
      <c r="DA20" s="687"/>
      <c r="DB20" s="687"/>
      <c r="DC20" s="687"/>
      <c r="DD20" s="687"/>
      <c r="DE20" s="687"/>
      <c r="DF20" s="687"/>
      <c r="DG20" s="852"/>
    </row>
    <row r="21" spans="1:115" ht="15" customHeight="1">
      <c r="A21" s="550"/>
      <c r="B21" s="557"/>
      <c r="C21" s="557"/>
      <c r="D21" s="557"/>
      <c r="E21" s="557"/>
      <c r="F21" s="558"/>
      <c r="G21" s="246" t="s">
        <v>276</v>
      </c>
      <c r="H21" s="246"/>
      <c r="I21" s="246"/>
      <c r="J21" s="246"/>
      <c r="K21" s="246"/>
      <c r="L21" s="246"/>
      <c r="M21" s="246"/>
      <c r="N21" s="246"/>
      <c r="O21" s="246"/>
      <c r="P21" s="246"/>
      <c r="Q21" s="246"/>
      <c r="R21" s="246"/>
      <c r="S21" s="246"/>
      <c r="T21" s="246"/>
      <c r="U21" s="246"/>
      <c r="V21" s="246"/>
      <c r="W21" s="246"/>
      <c r="X21" s="246"/>
      <c r="Y21" s="246"/>
      <c r="Z21" s="246"/>
      <c r="AA21" s="513"/>
      <c r="AB21" s="1067">
        <v>0</v>
      </c>
      <c r="AC21" s="1062"/>
      <c r="AD21" s="1068"/>
      <c r="AE21" s="1061">
        <v>9</v>
      </c>
      <c r="AF21" s="1062"/>
      <c r="AG21" s="1068"/>
      <c r="AH21" s="1061">
        <v>0</v>
      </c>
      <c r="AI21" s="1062"/>
      <c r="AJ21" s="1069"/>
      <c r="AK21" s="330">
        <f>SUM(表51!AK153,表52!AK153,表53!AK153,表55!AK153,表57!AK21)</f>
        <v>22542247</v>
      </c>
      <c r="AL21" s="330"/>
      <c r="AM21" s="330"/>
      <c r="AN21" s="330"/>
      <c r="AO21" s="330"/>
      <c r="AP21" s="330"/>
      <c r="AQ21" s="330"/>
      <c r="AR21" s="330"/>
      <c r="AS21" s="330"/>
      <c r="AT21" s="330"/>
      <c r="AU21" s="330"/>
      <c r="AV21" s="330"/>
      <c r="AW21" s="330"/>
      <c r="AX21" s="330"/>
      <c r="AY21" s="330"/>
      <c r="AZ21" s="330">
        <f>SUM(表51!BC153,表52!BC153,表53!BC153,表55!BC153,表57!AZ21)</f>
        <v>0</v>
      </c>
      <c r="BA21" s="330"/>
      <c r="BB21" s="330"/>
      <c r="BC21" s="330"/>
      <c r="BD21" s="330"/>
      <c r="BE21" s="330"/>
      <c r="BF21" s="330"/>
      <c r="BG21" s="330"/>
      <c r="BH21" s="330"/>
      <c r="BI21" s="330"/>
      <c r="BJ21" s="330"/>
      <c r="BK21" s="330"/>
      <c r="BL21" s="330"/>
      <c r="BM21" s="330"/>
      <c r="BN21" s="330"/>
      <c r="BO21" s="330">
        <f>SUM(表51!BU153,表52!BU153,表53!BU153,表55!BU153,表57!BO21)</f>
        <v>0</v>
      </c>
      <c r="BP21" s="330"/>
      <c r="BQ21" s="330"/>
      <c r="BR21" s="330"/>
      <c r="BS21" s="330"/>
      <c r="BT21" s="330"/>
      <c r="BU21" s="330"/>
      <c r="BV21" s="330"/>
      <c r="BW21" s="330"/>
      <c r="BX21" s="330"/>
      <c r="BY21" s="330"/>
      <c r="BZ21" s="330"/>
      <c r="CA21" s="330"/>
      <c r="CB21" s="330"/>
      <c r="CC21" s="330"/>
      <c r="CD21" s="330">
        <f t="shared" si="0"/>
        <v>22542247</v>
      </c>
      <c r="CE21" s="330"/>
      <c r="CF21" s="330"/>
      <c r="CG21" s="330"/>
      <c r="CH21" s="330"/>
      <c r="CI21" s="330"/>
      <c r="CJ21" s="330"/>
      <c r="CK21" s="330"/>
      <c r="CL21" s="330"/>
      <c r="CM21" s="330"/>
      <c r="CN21" s="330"/>
      <c r="CO21" s="330"/>
      <c r="CP21" s="330"/>
      <c r="CQ21" s="330"/>
      <c r="CR21" s="330"/>
      <c r="CS21" s="687"/>
      <c r="CT21" s="687"/>
      <c r="CU21" s="687"/>
      <c r="CV21" s="687"/>
      <c r="CW21" s="687"/>
      <c r="CX21" s="687"/>
      <c r="CY21" s="687"/>
      <c r="CZ21" s="687"/>
      <c r="DA21" s="687"/>
      <c r="DB21" s="687"/>
      <c r="DC21" s="687"/>
      <c r="DD21" s="687"/>
      <c r="DE21" s="687"/>
      <c r="DF21" s="687"/>
      <c r="DG21" s="852"/>
    </row>
    <row r="22" spans="1:115" ht="21.75" customHeight="1" thickBot="1">
      <c r="A22" s="550"/>
      <c r="B22" s="557"/>
      <c r="C22" s="557"/>
      <c r="D22" s="557"/>
      <c r="E22" s="557"/>
      <c r="F22" s="558"/>
      <c r="G22" s="246" t="s">
        <v>79</v>
      </c>
      <c r="H22" s="246"/>
      <c r="I22" s="246"/>
      <c r="J22" s="246"/>
      <c r="K22" s="246"/>
      <c r="L22" s="246"/>
      <c r="M22" s="246"/>
      <c r="N22" s="246"/>
      <c r="O22" s="246"/>
      <c r="P22" s="246"/>
      <c r="Q22" s="246"/>
      <c r="R22" s="246"/>
      <c r="S22" s="246"/>
      <c r="T22" s="246"/>
      <c r="U22" s="246"/>
      <c r="V22" s="246"/>
      <c r="W22" s="246"/>
      <c r="X22" s="246"/>
      <c r="Y22" s="246"/>
      <c r="Z22" s="246"/>
      <c r="AA22" s="513"/>
      <c r="AB22" s="1063">
        <v>1</v>
      </c>
      <c r="AC22" s="1064"/>
      <c r="AD22" s="1065"/>
      <c r="AE22" s="1066">
        <v>0</v>
      </c>
      <c r="AF22" s="1064"/>
      <c r="AG22" s="1065"/>
      <c r="AH22" s="1066">
        <v>0</v>
      </c>
      <c r="AI22" s="1064"/>
      <c r="AJ22" s="1075"/>
      <c r="AK22" s="484">
        <f>SUM(AK13:AY21)</f>
        <v>173167521</v>
      </c>
      <c r="AL22" s="485"/>
      <c r="AM22" s="485"/>
      <c r="AN22" s="485"/>
      <c r="AO22" s="485"/>
      <c r="AP22" s="485"/>
      <c r="AQ22" s="485"/>
      <c r="AR22" s="485"/>
      <c r="AS22" s="485"/>
      <c r="AT22" s="485"/>
      <c r="AU22" s="485"/>
      <c r="AV22" s="485"/>
      <c r="AW22" s="485"/>
      <c r="AX22" s="485"/>
      <c r="AY22" s="486"/>
      <c r="AZ22" s="484">
        <f>SUM(AZ13:BN21)</f>
        <v>472</v>
      </c>
      <c r="BA22" s="485"/>
      <c r="BB22" s="485"/>
      <c r="BC22" s="485"/>
      <c r="BD22" s="485"/>
      <c r="BE22" s="485"/>
      <c r="BF22" s="485"/>
      <c r="BG22" s="485"/>
      <c r="BH22" s="485"/>
      <c r="BI22" s="485"/>
      <c r="BJ22" s="485"/>
      <c r="BK22" s="485"/>
      <c r="BL22" s="485"/>
      <c r="BM22" s="485"/>
      <c r="BN22" s="486"/>
      <c r="BO22" s="484">
        <f>SUM(BO13:CC21)</f>
        <v>0</v>
      </c>
      <c r="BP22" s="485"/>
      <c r="BQ22" s="485"/>
      <c r="BR22" s="485"/>
      <c r="BS22" s="485"/>
      <c r="BT22" s="485"/>
      <c r="BU22" s="485"/>
      <c r="BV22" s="485"/>
      <c r="BW22" s="485"/>
      <c r="BX22" s="485"/>
      <c r="BY22" s="485"/>
      <c r="BZ22" s="485"/>
      <c r="CA22" s="485"/>
      <c r="CB22" s="485"/>
      <c r="CC22" s="486"/>
      <c r="CD22" s="484">
        <f>SUM(AK22:CC22)</f>
        <v>173167993</v>
      </c>
      <c r="CE22" s="485"/>
      <c r="CF22" s="485"/>
      <c r="CG22" s="485"/>
      <c r="CH22" s="485"/>
      <c r="CI22" s="485"/>
      <c r="CJ22" s="485"/>
      <c r="CK22" s="485"/>
      <c r="CL22" s="485"/>
      <c r="CM22" s="485"/>
      <c r="CN22" s="485"/>
      <c r="CO22" s="485"/>
      <c r="CP22" s="485"/>
      <c r="CQ22" s="485"/>
      <c r="CR22" s="486"/>
      <c r="CS22" s="684"/>
      <c r="CT22" s="863"/>
      <c r="CU22" s="863"/>
      <c r="CV22" s="863"/>
      <c r="CW22" s="863"/>
      <c r="CX22" s="863"/>
      <c r="CY22" s="863"/>
      <c r="CZ22" s="863"/>
      <c r="DA22" s="863"/>
      <c r="DB22" s="863"/>
      <c r="DC22" s="863"/>
      <c r="DD22" s="863"/>
      <c r="DE22" s="863"/>
      <c r="DF22" s="863"/>
      <c r="DG22" s="864"/>
    </row>
    <row r="23" spans="1:115" ht="15" customHeight="1" thickBot="1">
      <c r="A23" s="550"/>
      <c r="B23" s="557"/>
      <c r="C23" s="557"/>
      <c r="D23" s="557"/>
      <c r="E23" s="557"/>
      <c r="F23" s="558"/>
      <c r="G23" s="245"/>
      <c r="H23" s="246"/>
      <c r="I23" s="246"/>
      <c r="J23" s="246"/>
      <c r="K23" s="246"/>
      <c r="L23" s="246"/>
      <c r="M23" s="246"/>
      <c r="N23" s="246"/>
      <c r="O23" s="246"/>
      <c r="P23" s="246"/>
      <c r="Q23" s="246"/>
      <c r="R23" s="246"/>
      <c r="S23" s="246"/>
      <c r="T23" s="246"/>
      <c r="U23" s="246"/>
      <c r="V23" s="246"/>
      <c r="W23" s="246"/>
      <c r="X23" s="246"/>
      <c r="Y23" s="246"/>
      <c r="Z23" s="246"/>
      <c r="AA23" s="246"/>
      <c r="AB23" s="1102"/>
      <c r="AC23" s="1102"/>
      <c r="AD23" s="1102"/>
      <c r="AE23" s="1102"/>
      <c r="AF23" s="1102"/>
      <c r="AG23" s="1102"/>
      <c r="AH23" s="1102"/>
      <c r="AI23" s="1102"/>
      <c r="AJ23" s="1102"/>
      <c r="AK23" s="734"/>
      <c r="AL23" s="734"/>
      <c r="AM23" s="734"/>
      <c r="AN23" s="734"/>
      <c r="AO23" s="734"/>
      <c r="AP23" s="734"/>
      <c r="AQ23" s="734"/>
      <c r="AR23" s="734"/>
      <c r="AS23" s="734"/>
      <c r="AT23" s="734"/>
      <c r="AU23" s="734"/>
      <c r="AV23" s="734"/>
      <c r="AW23" s="734"/>
      <c r="AX23" s="734"/>
      <c r="AY23" s="734"/>
      <c r="AZ23" s="734"/>
      <c r="BA23" s="734"/>
      <c r="BB23" s="734"/>
      <c r="BC23" s="734"/>
      <c r="BD23" s="734"/>
      <c r="BE23" s="734"/>
      <c r="BF23" s="734"/>
      <c r="BG23" s="734"/>
      <c r="BH23" s="734"/>
      <c r="BI23" s="734"/>
      <c r="BJ23" s="734"/>
      <c r="BK23" s="734"/>
      <c r="BL23" s="734"/>
      <c r="BM23" s="734"/>
      <c r="BN23" s="734"/>
      <c r="BO23" s="734"/>
      <c r="BP23" s="734"/>
      <c r="BQ23" s="734"/>
      <c r="BR23" s="734"/>
      <c r="BS23" s="734"/>
      <c r="BT23" s="734"/>
      <c r="BU23" s="734"/>
      <c r="BV23" s="734"/>
      <c r="BW23" s="734"/>
      <c r="BX23" s="734"/>
      <c r="BY23" s="734"/>
      <c r="BZ23" s="734"/>
      <c r="CA23" s="734"/>
      <c r="CB23" s="734"/>
      <c r="CC23" s="734"/>
      <c r="CD23" s="734"/>
      <c r="CE23" s="734"/>
      <c r="CF23" s="734"/>
      <c r="CG23" s="734"/>
      <c r="CH23" s="734"/>
      <c r="CI23" s="734"/>
      <c r="CJ23" s="734"/>
      <c r="CK23" s="734"/>
      <c r="CL23" s="734"/>
      <c r="CM23" s="734"/>
      <c r="CN23" s="734"/>
      <c r="CO23" s="734"/>
      <c r="CP23" s="734"/>
      <c r="CQ23" s="734"/>
      <c r="CR23" s="734"/>
      <c r="CS23" s="734"/>
      <c r="CT23" s="734"/>
      <c r="CU23" s="734"/>
      <c r="CV23" s="734"/>
      <c r="CW23" s="734"/>
      <c r="CX23" s="734"/>
      <c r="CY23" s="734"/>
      <c r="CZ23" s="734"/>
      <c r="DA23" s="734"/>
      <c r="DB23" s="734"/>
      <c r="DC23" s="734"/>
      <c r="DD23" s="734"/>
      <c r="DE23" s="734"/>
      <c r="DF23" s="734"/>
      <c r="DG23" s="734"/>
    </row>
    <row r="24" spans="1:115" ht="15" customHeight="1">
      <c r="A24" s="550"/>
      <c r="B24" s="557"/>
      <c r="C24" s="557"/>
      <c r="D24" s="557"/>
      <c r="E24" s="557"/>
      <c r="F24" s="558"/>
      <c r="G24" s="246" t="s">
        <v>80</v>
      </c>
      <c r="H24" s="246"/>
      <c r="I24" s="246"/>
      <c r="J24" s="246"/>
      <c r="K24" s="246"/>
      <c r="L24" s="246"/>
      <c r="M24" s="246"/>
      <c r="N24" s="246"/>
      <c r="O24" s="246"/>
      <c r="P24" s="246"/>
      <c r="Q24" s="246"/>
      <c r="R24" s="246"/>
      <c r="S24" s="246"/>
      <c r="T24" s="246"/>
      <c r="U24" s="246"/>
      <c r="V24" s="246"/>
      <c r="W24" s="246"/>
      <c r="X24" s="246"/>
      <c r="Y24" s="246"/>
      <c r="Z24" s="246"/>
      <c r="AA24" s="513"/>
      <c r="AB24" s="1070">
        <v>1</v>
      </c>
      <c r="AC24" s="1071"/>
      <c r="AD24" s="1072"/>
      <c r="AE24" s="1073">
        <v>1</v>
      </c>
      <c r="AF24" s="1071"/>
      <c r="AG24" s="1072"/>
      <c r="AH24" s="1073">
        <v>0</v>
      </c>
      <c r="AI24" s="1071"/>
      <c r="AJ24" s="1076"/>
      <c r="AK24" s="487">
        <f>SUM(AK13:AY15)</f>
        <v>65118250</v>
      </c>
      <c r="AL24" s="488"/>
      <c r="AM24" s="488"/>
      <c r="AN24" s="488"/>
      <c r="AO24" s="488"/>
      <c r="AP24" s="488"/>
      <c r="AQ24" s="488"/>
      <c r="AR24" s="488"/>
      <c r="AS24" s="488"/>
      <c r="AT24" s="488"/>
      <c r="AU24" s="488"/>
      <c r="AV24" s="488"/>
      <c r="AW24" s="488"/>
      <c r="AX24" s="488"/>
      <c r="AY24" s="489"/>
      <c r="AZ24" s="487">
        <f>SUM(AZ13:BN15)</f>
        <v>472</v>
      </c>
      <c r="BA24" s="488"/>
      <c r="BB24" s="488"/>
      <c r="BC24" s="488"/>
      <c r="BD24" s="488"/>
      <c r="BE24" s="488"/>
      <c r="BF24" s="488"/>
      <c r="BG24" s="488"/>
      <c r="BH24" s="488"/>
      <c r="BI24" s="488"/>
      <c r="BJ24" s="488"/>
      <c r="BK24" s="488"/>
      <c r="BL24" s="488"/>
      <c r="BM24" s="488"/>
      <c r="BN24" s="489"/>
      <c r="BO24" s="487">
        <f>SUM(BO13:CC15)</f>
        <v>0</v>
      </c>
      <c r="BP24" s="488"/>
      <c r="BQ24" s="488"/>
      <c r="BR24" s="488"/>
      <c r="BS24" s="488"/>
      <c r="BT24" s="488"/>
      <c r="BU24" s="488"/>
      <c r="BV24" s="488"/>
      <c r="BW24" s="488"/>
      <c r="BX24" s="488"/>
      <c r="BY24" s="488"/>
      <c r="BZ24" s="488"/>
      <c r="CA24" s="488"/>
      <c r="CB24" s="488"/>
      <c r="CC24" s="489"/>
      <c r="CD24" s="487">
        <f>SUM(AK24:CC24)</f>
        <v>65118722</v>
      </c>
      <c r="CE24" s="488"/>
      <c r="CF24" s="488"/>
      <c r="CG24" s="488"/>
      <c r="CH24" s="488"/>
      <c r="CI24" s="488"/>
      <c r="CJ24" s="488"/>
      <c r="CK24" s="488"/>
      <c r="CL24" s="488"/>
      <c r="CM24" s="488"/>
      <c r="CN24" s="488"/>
      <c r="CO24" s="488"/>
      <c r="CP24" s="488"/>
      <c r="CQ24" s="488"/>
      <c r="CR24" s="489"/>
      <c r="CS24" s="853"/>
      <c r="CT24" s="854"/>
      <c r="CU24" s="854"/>
      <c r="CV24" s="854"/>
      <c r="CW24" s="854"/>
      <c r="CX24" s="854"/>
      <c r="CY24" s="854"/>
      <c r="CZ24" s="854"/>
      <c r="DA24" s="854"/>
      <c r="DB24" s="854"/>
      <c r="DC24" s="854"/>
      <c r="DD24" s="854"/>
      <c r="DE24" s="854"/>
      <c r="DF24" s="854"/>
      <c r="DG24" s="855"/>
    </row>
    <row r="25" spans="1:115" ht="15" customHeight="1">
      <c r="A25" s="550"/>
      <c r="B25" s="557"/>
      <c r="C25" s="557"/>
      <c r="D25" s="557"/>
      <c r="E25" s="557"/>
      <c r="F25" s="558"/>
      <c r="G25" s="246" t="s">
        <v>81</v>
      </c>
      <c r="H25" s="246"/>
      <c r="I25" s="246"/>
      <c r="J25" s="246"/>
      <c r="K25" s="246"/>
      <c r="L25" s="246"/>
      <c r="M25" s="246"/>
      <c r="N25" s="246"/>
      <c r="O25" s="246"/>
      <c r="P25" s="246"/>
      <c r="Q25" s="246"/>
      <c r="R25" s="246"/>
      <c r="S25" s="246"/>
      <c r="T25" s="246"/>
      <c r="U25" s="246"/>
      <c r="V25" s="246"/>
      <c r="W25" s="246"/>
      <c r="X25" s="246"/>
      <c r="Y25" s="246"/>
      <c r="Z25" s="246"/>
      <c r="AA25" s="513"/>
      <c r="AB25" s="1067">
        <v>1</v>
      </c>
      <c r="AC25" s="1062"/>
      <c r="AD25" s="1068"/>
      <c r="AE25" s="1061">
        <v>2</v>
      </c>
      <c r="AF25" s="1062"/>
      <c r="AG25" s="1068"/>
      <c r="AH25" s="1061">
        <v>0</v>
      </c>
      <c r="AI25" s="1062"/>
      <c r="AJ25" s="1069"/>
      <c r="AK25" s="481">
        <f>SUM(AK16:AY19)</f>
        <v>79685835</v>
      </c>
      <c r="AL25" s="482"/>
      <c r="AM25" s="482"/>
      <c r="AN25" s="482"/>
      <c r="AO25" s="482"/>
      <c r="AP25" s="482"/>
      <c r="AQ25" s="482"/>
      <c r="AR25" s="482"/>
      <c r="AS25" s="482"/>
      <c r="AT25" s="482"/>
      <c r="AU25" s="482"/>
      <c r="AV25" s="482"/>
      <c r="AW25" s="482"/>
      <c r="AX25" s="482"/>
      <c r="AY25" s="483"/>
      <c r="AZ25" s="481">
        <f>SUM(AZ16:BN19)</f>
        <v>0</v>
      </c>
      <c r="BA25" s="482"/>
      <c r="BB25" s="482"/>
      <c r="BC25" s="482"/>
      <c r="BD25" s="482"/>
      <c r="BE25" s="482"/>
      <c r="BF25" s="482"/>
      <c r="BG25" s="482"/>
      <c r="BH25" s="482"/>
      <c r="BI25" s="482"/>
      <c r="BJ25" s="482"/>
      <c r="BK25" s="482"/>
      <c r="BL25" s="482"/>
      <c r="BM25" s="482"/>
      <c r="BN25" s="483"/>
      <c r="BO25" s="481">
        <f>SUM(BO16:CC19)</f>
        <v>0</v>
      </c>
      <c r="BP25" s="482"/>
      <c r="BQ25" s="482"/>
      <c r="BR25" s="482"/>
      <c r="BS25" s="482"/>
      <c r="BT25" s="482"/>
      <c r="BU25" s="482"/>
      <c r="BV25" s="482"/>
      <c r="BW25" s="482"/>
      <c r="BX25" s="482"/>
      <c r="BY25" s="482"/>
      <c r="BZ25" s="482"/>
      <c r="CA25" s="482"/>
      <c r="CB25" s="482"/>
      <c r="CC25" s="483"/>
      <c r="CD25" s="481">
        <f>SUM(AK25:CC25)</f>
        <v>79685835</v>
      </c>
      <c r="CE25" s="482"/>
      <c r="CF25" s="482"/>
      <c r="CG25" s="482"/>
      <c r="CH25" s="482"/>
      <c r="CI25" s="482"/>
      <c r="CJ25" s="482"/>
      <c r="CK25" s="482"/>
      <c r="CL25" s="482"/>
      <c r="CM25" s="482"/>
      <c r="CN25" s="482"/>
      <c r="CO25" s="482"/>
      <c r="CP25" s="482"/>
      <c r="CQ25" s="482"/>
      <c r="CR25" s="483"/>
      <c r="CS25" s="856"/>
      <c r="CT25" s="857"/>
      <c r="CU25" s="857"/>
      <c r="CV25" s="857"/>
      <c r="CW25" s="857"/>
      <c r="CX25" s="857"/>
      <c r="CY25" s="857"/>
      <c r="CZ25" s="857"/>
      <c r="DA25" s="857"/>
      <c r="DB25" s="857"/>
      <c r="DC25" s="857"/>
      <c r="DD25" s="857"/>
      <c r="DE25" s="857"/>
      <c r="DF25" s="857"/>
      <c r="DG25" s="858"/>
    </row>
    <row r="26" spans="1:115" ht="15" customHeight="1">
      <c r="A26" s="550"/>
      <c r="B26" s="557"/>
      <c r="C26" s="557"/>
      <c r="D26" s="557"/>
      <c r="E26" s="557"/>
      <c r="F26" s="558"/>
      <c r="G26" s="245" t="s">
        <v>9</v>
      </c>
      <c r="H26" s="246"/>
      <c r="I26" s="246"/>
      <c r="J26" s="246"/>
      <c r="K26" s="246"/>
      <c r="L26" s="246"/>
      <c r="M26" s="246"/>
      <c r="N26" s="246"/>
      <c r="O26" s="246"/>
      <c r="P26" s="246"/>
      <c r="Q26" s="246"/>
      <c r="R26" s="246"/>
      <c r="S26" s="246"/>
      <c r="T26" s="246"/>
      <c r="U26" s="246"/>
      <c r="V26" s="246"/>
      <c r="W26" s="246"/>
      <c r="X26" s="246"/>
      <c r="Y26" s="246"/>
      <c r="Z26" s="246"/>
      <c r="AA26" s="513"/>
      <c r="AB26" s="1067">
        <v>1</v>
      </c>
      <c r="AC26" s="1062"/>
      <c r="AD26" s="1068"/>
      <c r="AE26" s="1061">
        <v>3</v>
      </c>
      <c r="AF26" s="1062"/>
      <c r="AG26" s="1068"/>
      <c r="AH26" s="1061">
        <v>0</v>
      </c>
      <c r="AI26" s="1062"/>
      <c r="AJ26" s="1069"/>
      <c r="AK26" s="481">
        <f>AK20</f>
        <v>5821189</v>
      </c>
      <c r="AL26" s="482"/>
      <c r="AM26" s="482"/>
      <c r="AN26" s="482"/>
      <c r="AO26" s="482"/>
      <c r="AP26" s="482"/>
      <c r="AQ26" s="482"/>
      <c r="AR26" s="482"/>
      <c r="AS26" s="482"/>
      <c r="AT26" s="482"/>
      <c r="AU26" s="482"/>
      <c r="AV26" s="482"/>
      <c r="AW26" s="482"/>
      <c r="AX26" s="482"/>
      <c r="AY26" s="483"/>
      <c r="AZ26" s="481">
        <f>AZ20</f>
        <v>0</v>
      </c>
      <c r="BA26" s="482"/>
      <c r="BB26" s="482"/>
      <c r="BC26" s="482"/>
      <c r="BD26" s="482"/>
      <c r="BE26" s="482"/>
      <c r="BF26" s="482"/>
      <c r="BG26" s="482"/>
      <c r="BH26" s="482"/>
      <c r="BI26" s="482"/>
      <c r="BJ26" s="482"/>
      <c r="BK26" s="482"/>
      <c r="BL26" s="482"/>
      <c r="BM26" s="482"/>
      <c r="BN26" s="483"/>
      <c r="BO26" s="481">
        <f>BO20</f>
        <v>0</v>
      </c>
      <c r="BP26" s="482"/>
      <c r="BQ26" s="482"/>
      <c r="BR26" s="482"/>
      <c r="BS26" s="482"/>
      <c r="BT26" s="482"/>
      <c r="BU26" s="482"/>
      <c r="BV26" s="482"/>
      <c r="BW26" s="482"/>
      <c r="BX26" s="482"/>
      <c r="BY26" s="482"/>
      <c r="BZ26" s="482"/>
      <c r="CA26" s="482"/>
      <c r="CB26" s="482"/>
      <c r="CC26" s="483"/>
      <c r="CD26" s="481">
        <f>SUM(AK26:CC26)</f>
        <v>5821189</v>
      </c>
      <c r="CE26" s="482"/>
      <c r="CF26" s="482"/>
      <c r="CG26" s="482"/>
      <c r="CH26" s="482"/>
      <c r="CI26" s="482"/>
      <c r="CJ26" s="482"/>
      <c r="CK26" s="482"/>
      <c r="CL26" s="482"/>
      <c r="CM26" s="482"/>
      <c r="CN26" s="482"/>
      <c r="CO26" s="482"/>
      <c r="CP26" s="482"/>
      <c r="CQ26" s="482"/>
      <c r="CR26" s="483"/>
      <c r="CS26" s="856"/>
      <c r="CT26" s="857"/>
      <c r="CU26" s="857"/>
      <c r="CV26" s="857"/>
      <c r="CW26" s="857"/>
      <c r="CX26" s="857"/>
      <c r="CY26" s="857"/>
      <c r="CZ26" s="857"/>
      <c r="DA26" s="857"/>
      <c r="DB26" s="857"/>
      <c r="DC26" s="857"/>
      <c r="DD26" s="857"/>
      <c r="DE26" s="857"/>
      <c r="DF26" s="857"/>
      <c r="DG26" s="858"/>
    </row>
    <row r="27" spans="1:115" ht="15" customHeight="1" thickBot="1">
      <c r="A27" s="559"/>
      <c r="B27" s="553"/>
      <c r="C27" s="553"/>
      <c r="D27" s="553"/>
      <c r="E27" s="553"/>
      <c r="F27" s="560"/>
      <c r="G27" s="245" t="s">
        <v>10</v>
      </c>
      <c r="H27" s="246"/>
      <c r="I27" s="246"/>
      <c r="J27" s="246"/>
      <c r="K27" s="246"/>
      <c r="L27" s="246"/>
      <c r="M27" s="246"/>
      <c r="N27" s="246"/>
      <c r="O27" s="246"/>
      <c r="P27" s="246"/>
      <c r="Q27" s="246"/>
      <c r="R27" s="246"/>
      <c r="S27" s="246"/>
      <c r="T27" s="246"/>
      <c r="U27" s="246"/>
      <c r="V27" s="246"/>
      <c r="W27" s="246"/>
      <c r="X27" s="246"/>
      <c r="Y27" s="246"/>
      <c r="Z27" s="246"/>
      <c r="AA27" s="513"/>
      <c r="AB27" s="1063">
        <v>1</v>
      </c>
      <c r="AC27" s="1064"/>
      <c r="AD27" s="1065"/>
      <c r="AE27" s="1066">
        <v>4</v>
      </c>
      <c r="AF27" s="1064"/>
      <c r="AG27" s="1065"/>
      <c r="AH27" s="1066">
        <v>0</v>
      </c>
      <c r="AI27" s="1064"/>
      <c r="AJ27" s="1075"/>
      <c r="AK27" s="484">
        <f>AK21</f>
        <v>22542247</v>
      </c>
      <c r="AL27" s="485"/>
      <c r="AM27" s="485"/>
      <c r="AN27" s="485"/>
      <c r="AO27" s="485"/>
      <c r="AP27" s="485"/>
      <c r="AQ27" s="485"/>
      <c r="AR27" s="485"/>
      <c r="AS27" s="485"/>
      <c r="AT27" s="485"/>
      <c r="AU27" s="485"/>
      <c r="AV27" s="485"/>
      <c r="AW27" s="485"/>
      <c r="AX27" s="485"/>
      <c r="AY27" s="486"/>
      <c r="AZ27" s="484">
        <f>AZ21</f>
        <v>0</v>
      </c>
      <c r="BA27" s="485"/>
      <c r="BB27" s="485"/>
      <c r="BC27" s="485"/>
      <c r="BD27" s="485"/>
      <c r="BE27" s="485"/>
      <c r="BF27" s="485"/>
      <c r="BG27" s="485"/>
      <c r="BH27" s="485"/>
      <c r="BI27" s="485"/>
      <c r="BJ27" s="485"/>
      <c r="BK27" s="485"/>
      <c r="BL27" s="485"/>
      <c r="BM27" s="485"/>
      <c r="BN27" s="486"/>
      <c r="BO27" s="484">
        <f>BO21</f>
        <v>0</v>
      </c>
      <c r="BP27" s="485"/>
      <c r="BQ27" s="485"/>
      <c r="BR27" s="485"/>
      <c r="BS27" s="485"/>
      <c r="BT27" s="485"/>
      <c r="BU27" s="485"/>
      <c r="BV27" s="485"/>
      <c r="BW27" s="485"/>
      <c r="BX27" s="485"/>
      <c r="BY27" s="485"/>
      <c r="BZ27" s="485"/>
      <c r="CA27" s="485"/>
      <c r="CB27" s="485"/>
      <c r="CC27" s="486"/>
      <c r="CD27" s="484">
        <f>SUM(AK27:CC27)</f>
        <v>22542247</v>
      </c>
      <c r="CE27" s="485"/>
      <c r="CF27" s="485"/>
      <c r="CG27" s="485"/>
      <c r="CH27" s="485"/>
      <c r="CI27" s="485"/>
      <c r="CJ27" s="485"/>
      <c r="CK27" s="485"/>
      <c r="CL27" s="485"/>
      <c r="CM27" s="485"/>
      <c r="CN27" s="485"/>
      <c r="CO27" s="485"/>
      <c r="CP27" s="485"/>
      <c r="CQ27" s="485"/>
      <c r="CR27" s="486"/>
      <c r="CS27" s="684"/>
      <c r="CT27" s="863"/>
      <c r="CU27" s="863"/>
      <c r="CV27" s="863"/>
      <c r="CW27" s="863"/>
      <c r="CX27" s="863"/>
      <c r="CY27" s="863"/>
      <c r="CZ27" s="863"/>
      <c r="DA27" s="863"/>
      <c r="DB27" s="863"/>
      <c r="DC27" s="863"/>
      <c r="DD27" s="863"/>
      <c r="DE27" s="863"/>
      <c r="DF27" s="863"/>
      <c r="DG27" s="864"/>
      <c r="DH27" s="17"/>
      <c r="DI27" s="17"/>
      <c r="DJ27" s="17"/>
      <c r="DK27" s="17"/>
    </row>
    <row r="28" spans="1:115" ht="15" customHeight="1" thickBot="1">
      <c r="M28" s="16"/>
      <c r="R28" s="16"/>
      <c r="U28" s="17"/>
      <c r="V28" s="17"/>
      <c r="W28" s="17"/>
      <c r="AB28" s="151"/>
      <c r="AC28" s="151"/>
      <c r="AD28" s="151"/>
      <c r="AE28" s="151"/>
      <c r="AF28" s="151"/>
      <c r="AG28" s="151"/>
      <c r="AH28" s="151"/>
      <c r="AI28" s="151"/>
      <c r="AJ28" s="151"/>
      <c r="CS28" s="50"/>
      <c r="CT28" s="50"/>
      <c r="CU28" s="50"/>
      <c r="CV28" s="50"/>
      <c r="CW28" s="50"/>
      <c r="CX28" s="50"/>
      <c r="CY28" s="50"/>
      <c r="CZ28" s="50"/>
      <c r="DA28" s="50"/>
      <c r="DB28" s="50"/>
      <c r="DC28" s="50"/>
      <c r="DD28" s="50"/>
      <c r="DE28" s="50"/>
      <c r="DF28" s="50"/>
      <c r="DG28" s="50"/>
    </row>
    <row r="29" spans="1:115" ht="15" customHeight="1">
      <c r="A29" s="433" t="s">
        <v>82</v>
      </c>
      <c r="B29" s="1535"/>
      <c r="C29" s="1535"/>
      <c r="D29" s="434" t="s">
        <v>83</v>
      </c>
      <c r="E29" s="434"/>
      <c r="F29" s="435"/>
      <c r="G29" s="245" t="s">
        <v>858</v>
      </c>
      <c r="H29" s="246"/>
      <c r="I29" s="246"/>
      <c r="J29" s="246"/>
      <c r="K29" s="246"/>
      <c r="L29" s="246"/>
      <c r="M29" s="246"/>
      <c r="N29" s="246"/>
      <c r="O29" s="246"/>
      <c r="P29" s="246"/>
      <c r="Q29" s="246"/>
      <c r="R29" s="246"/>
      <c r="S29" s="246"/>
      <c r="T29" s="246"/>
      <c r="U29" s="246"/>
      <c r="V29" s="246"/>
      <c r="W29" s="246"/>
      <c r="X29" s="246"/>
      <c r="Y29" s="246"/>
      <c r="Z29" s="246"/>
      <c r="AA29" s="513"/>
      <c r="AB29" s="1070">
        <v>1</v>
      </c>
      <c r="AC29" s="1071"/>
      <c r="AD29" s="1072"/>
      <c r="AE29" s="1073">
        <v>5</v>
      </c>
      <c r="AF29" s="1071"/>
      <c r="AG29" s="1072"/>
      <c r="AH29" s="1073">
        <v>0</v>
      </c>
      <c r="AI29" s="1071"/>
      <c r="AJ29" s="1076"/>
      <c r="AK29" s="347">
        <f>SUM(表51!AK161,表52!AK161,表53!AK161,表55!AK161,表57!AK30)</f>
        <v>144803902</v>
      </c>
      <c r="AL29" s="347"/>
      <c r="AM29" s="347"/>
      <c r="AN29" s="347"/>
      <c r="AO29" s="347"/>
      <c r="AP29" s="347"/>
      <c r="AQ29" s="347"/>
      <c r="AR29" s="347"/>
      <c r="AS29" s="347"/>
      <c r="AT29" s="347"/>
      <c r="AU29" s="347"/>
      <c r="AV29" s="347"/>
      <c r="AW29" s="347"/>
      <c r="AX29" s="347"/>
      <c r="AY29" s="347"/>
      <c r="AZ29" s="347">
        <f>SUM(表51!BC161,表52!BC161,表53!BC161,表55!BC161,表57!AZ30)</f>
        <v>472</v>
      </c>
      <c r="BA29" s="347"/>
      <c r="BB29" s="347"/>
      <c r="BC29" s="347"/>
      <c r="BD29" s="347"/>
      <c r="BE29" s="347"/>
      <c r="BF29" s="347"/>
      <c r="BG29" s="347"/>
      <c r="BH29" s="347"/>
      <c r="BI29" s="347"/>
      <c r="BJ29" s="347"/>
      <c r="BK29" s="347"/>
      <c r="BL29" s="347"/>
      <c r="BM29" s="347"/>
      <c r="BN29" s="347"/>
      <c r="BO29" s="347">
        <f>SUM(表51!BU161,表52!BU161,表53!BU161,表55!BU161,表57!BO30)</f>
        <v>0</v>
      </c>
      <c r="BP29" s="347"/>
      <c r="BQ29" s="347"/>
      <c r="BR29" s="347"/>
      <c r="BS29" s="347"/>
      <c r="BT29" s="347"/>
      <c r="BU29" s="347"/>
      <c r="BV29" s="347"/>
      <c r="BW29" s="347"/>
      <c r="BX29" s="347"/>
      <c r="BY29" s="347"/>
      <c r="BZ29" s="347"/>
      <c r="CA29" s="347"/>
      <c r="CB29" s="347"/>
      <c r="CC29" s="347"/>
      <c r="CD29" s="347">
        <f>SUM(AK29:CC29)</f>
        <v>144804374</v>
      </c>
      <c r="CE29" s="347"/>
      <c r="CF29" s="347"/>
      <c r="CG29" s="347"/>
      <c r="CH29" s="347"/>
      <c r="CI29" s="347"/>
      <c r="CJ29" s="347"/>
      <c r="CK29" s="347"/>
      <c r="CL29" s="347"/>
      <c r="CM29" s="347"/>
      <c r="CN29" s="347"/>
      <c r="CO29" s="347"/>
      <c r="CP29" s="347"/>
      <c r="CQ29" s="347"/>
      <c r="CR29" s="347"/>
      <c r="CS29" s="861"/>
      <c r="CT29" s="861"/>
      <c r="CU29" s="861"/>
      <c r="CV29" s="861"/>
      <c r="CW29" s="861"/>
      <c r="CX29" s="861"/>
      <c r="CY29" s="861"/>
      <c r="CZ29" s="861"/>
      <c r="DA29" s="861"/>
      <c r="DB29" s="861"/>
      <c r="DC29" s="861"/>
      <c r="DD29" s="861"/>
      <c r="DE29" s="861"/>
      <c r="DF29" s="861"/>
      <c r="DG29" s="862"/>
    </row>
    <row r="30" spans="1:115" ht="15" customHeight="1">
      <c r="A30" s="548"/>
      <c r="B30" s="1549"/>
      <c r="C30" s="1549"/>
      <c r="D30" s="551"/>
      <c r="E30" s="551"/>
      <c r="F30" s="552"/>
      <c r="G30" s="505" t="s">
        <v>317</v>
      </c>
      <c r="H30" s="506"/>
      <c r="I30" s="506"/>
      <c r="J30" s="506"/>
      <c r="K30" s="506"/>
      <c r="L30" s="506"/>
      <c r="M30" s="506"/>
      <c r="N30" s="506"/>
      <c r="O30" s="506"/>
      <c r="P30" s="506"/>
      <c r="Q30" s="506"/>
      <c r="R30" s="506"/>
      <c r="S30" s="506"/>
      <c r="T30" s="506"/>
      <c r="U30" s="506"/>
      <c r="V30" s="506"/>
      <c r="W30" s="506"/>
      <c r="X30" s="506"/>
      <c r="Y30" s="506"/>
      <c r="Z30" s="506"/>
      <c r="AA30" s="507"/>
      <c r="AB30" s="1067">
        <v>1</v>
      </c>
      <c r="AC30" s="1062"/>
      <c r="AD30" s="1068"/>
      <c r="AE30" s="1061">
        <v>6</v>
      </c>
      <c r="AF30" s="1062"/>
      <c r="AG30" s="1068"/>
      <c r="AH30" s="1061">
        <v>0</v>
      </c>
      <c r="AI30" s="1062"/>
      <c r="AJ30" s="1069"/>
      <c r="AK30" s="330">
        <f>SUM(表51!AK162,表52!AK162,表53!AK162,表55!AK162,表57!AK31)</f>
        <v>5821189</v>
      </c>
      <c r="AL30" s="330"/>
      <c r="AM30" s="330"/>
      <c r="AN30" s="330"/>
      <c r="AO30" s="330"/>
      <c r="AP30" s="330"/>
      <c r="AQ30" s="330"/>
      <c r="AR30" s="330"/>
      <c r="AS30" s="330"/>
      <c r="AT30" s="330"/>
      <c r="AU30" s="330"/>
      <c r="AV30" s="330"/>
      <c r="AW30" s="330"/>
      <c r="AX30" s="330"/>
      <c r="AY30" s="330"/>
      <c r="AZ30" s="330">
        <f>SUM(表51!BC162,表52!BC162,表53!BC162,表55!BC162,表57!AZ31)</f>
        <v>0</v>
      </c>
      <c r="BA30" s="330"/>
      <c r="BB30" s="330"/>
      <c r="BC30" s="330"/>
      <c r="BD30" s="330"/>
      <c r="BE30" s="330"/>
      <c r="BF30" s="330"/>
      <c r="BG30" s="330"/>
      <c r="BH30" s="330"/>
      <c r="BI30" s="330"/>
      <c r="BJ30" s="330"/>
      <c r="BK30" s="330"/>
      <c r="BL30" s="330"/>
      <c r="BM30" s="330"/>
      <c r="BN30" s="330"/>
      <c r="BO30" s="330">
        <f>SUM(表51!BU162,表52!BU162,表53!BU162,表55!BU162,表57!BO31)</f>
        <v>0</v>
      </c>
      <c r="BP30" s="330"/>
      <c r="BQ30" s="330"/>
      <c r="BR30" s="330"/>
      <c r="BS30" s="330"/>
      <c r="BT30" s="330"/>
      <c r="BU30" s="330"/>
      <c r="BV30" s="330"/>
      <c r="BW30" s="330"/>
      <c r="BX30" s="330"/>
      <c r="BY30" s="330"/>
      <c r="BZ30" s="330"/>
      <c r="CA30" s="330"/>
      <c r="CB30" s="330"/>
      <c r="CC30" s="330"/>
      <c r="CD30" s="330">
        <f>SUM(AK30:CC30)</f>
        <v>5821189</v>
      </c>
      <c r="CE30" s="330"/>
      <c r="CF30" s="330"/>
      <c r="CG30" s="330"/>
      <c r="CH30" s="330"/>
      <c r="CI30" s="330"/>
      <c r="CJ30" s="330"/>
      <c r="CK30" s="330"/>
      <c r="CL30" s="330"/>
      <c r="CM30" s="330"/>
      <c r="CN30" s="330"/>
      <c r="CO30" s="330"/>
      <c r="CP30" s="330"/>
      <c r="CQ30" s="330"/>
      <c r="CR30" s="330"/>
      <c r="CS30" s="687"/>
      <c r="CT30" s="687"/>
      <c r="CU30" s="687"/>
      <c r="CV30" s="687"/>
      <c r="CW30" s="687"/>
      <c r="CX30" s="687"/>
      <c r="CY30" s="687"/>
      <c r="CZ30" s="687"/>
      <c r="DA30" s="687"/>
      <c r="DB30" s="687"/>
      <c r="DC30" s="687"/>
      <c r="DD30" s="687"/>
      <c r="DE30" s="687"/>
      <c r="DF30" s="687"/>
      <c r="DG30" s="852"/>
    </row>
    <row r="31" spans="1:115" ht="15" customHeight="1">
      <c r="A31" s="1537"/>
      <c r="B31" s="1549"/>
      <c r="C31" s="1549"/>
      <c r="D31" s="551"/>
      <c r="E31" s="551"/>
      <c r="F31" s="552"/>
      <c r="G31" s="731" t="s">
        <v>333</v>
      </c>
      <c r="H31" s="732"/>
      <c r="I31" s="732"/>
      <c r="J31" s="732"/>
      <c r="K31" s="732"/>
      <c r="L31" s="732"/>
      <c r="M31" s="732"/>
      <c r="N31" s="732"/>
      <c r="O31" s="732"/>
      <c r="P31" s="732"/>
      <c r="Q31" s="732"/>
      <c r="R31" s="732"/>
      <c r="S31" s="732"/>
      <c r="T31" s="732"/>
      <c r="U31" s="732"/>
      <c r="V31" s="732"/>
      <c r="W31" s="732"/>
      <c r="X31" s="732"/>
      <c r="Y31" s="732"/>
      <c r="Z31" s="732"/>
      <c r="AA31" s="732"/>
      <c r="AB31" s="1067">
        <v>1</v>
      </c>
      <c r="AC31" s="1062"/>
      <c r="AD31" s="1068"/>
      <c r="AE31" s="1061">
        <v>7</v>
      </c>
      <c r="AF31" s="1062"/>
      <c r="AG31" s="1068"/>
      <c r="AH31" s="1061">
        <v>0</v>
      </c>
      <c r="AI31" s="1062"/>
      <c r="AJ31" s="1069"/>
      <c r="AK31" s="330">
        <f>SUM(表51!AK163,表52!AK163,表53!AK163,表55!AK163,表57!AK32)</f>
        <v>22542247</v>
      </c>
      <c r="AL31" s="330"/>
      <c r="AM31" s="330"/>
      <c r="AN31" s="330"/>
      <c r="AO31" s="330"/>
      <c r="AP31" s="330"/>
      <c r="AQ31" s="330"/>
      <c r="AR31" s="330"/>
      <c r="AS31" s="330"/>
      <c r="AT31" s="330"/>
      <c r="AU31" s="330"/>
      <c r="AV31" s="330"/>
      <c r="AW31" s="330"/>
      <c r="AX31" s="330"/>
      <c r="AY31" s="330"/>
      <c r="AZ31" s="330">
        <f>SUM(表51!BC163,表52!BC163,表53!BC163,表55!BC163,表57!AZ32)</f>
        <v>0</v>
      </c>
      <c r="BA31" s="330"/>
      <c r="BB31" s="330"/>
      <c r="BC31" s="330"/>
      <c r="BD31" s="330"/>
      <c r="BE31" s="330"/>
      <c r="BF31" s="330"/>
      <c r="BG31" s="330"/>
      <c r="BH31" s="330"/>
      <c r="BI31" s="330"/>
      <c r="BJ31" s="330"/>
      <c r="BK31" s="330"/>
      <c r="BL31" s="330"/>
      <c r="BM31" s="330"/>
      <c r="BN31" s="330"/>
      <c r="BO31" s="330">
        <f>SUM(表51!BU163,表52!BU163,表53!BU163,表55!BU163,表57!BO32)</f>
        <v>0</v>
      </c>
      <c r="BP31" s="330"/>
      <c r="BQ31" s="330"/>
      <c r="BR31" s="330"/>
      <c r="BS31" s="330"/>
      <c r="BT31" s="330"/>
      <c r="BU31" s="330"/>
      <c r="BV31" s="330"/>
      <c r="BW31" s="330"/>
      <c r="BX31" s="330"/>
      <c r="BY31" s="330"/>
      <c r="BZ31" s="330"/>
      <c r="CA31" s="330"/>
      <c r="CB31" s="330"/>
      <c r="CC31" s="330"/>
      <c r="CD31" s="330">
        <f>SUM(AK31:CC31)</f>
        <v>22542247</v>
      </c>
      <c r="CE31" s="330"/>
      <c r="CF31" s="330"/>
      <c r="CG31" s="330"/>
      <c r="CH31" s="330"/>
      <c r="CI31" s="330"/>
      <c r="CJ31" s="330"/>
      <c r="CK31" s="330"/>
      <c r="CL31" s="330"/>
      <c r="CM31" s="330"/>
      <c r="CN31" s="330"/>
      <c r="CO31" s="330"/>
      <c r="CP31" s="330"/>
      <c r="CQ31" s="330"/>
      <c r="CR31" s="330"/>
      <c r="CS31" s="687"/>
      <c r="CT31" s="687"/>
      <c r="CU31" s="687"/>
      <c r="CV31" s="687"/>
      <c r="CW31" s="687"/>
      <c r="CX31" s="687"/>
      <c r="CY31" s="687"/>
      <c r="CZ31" s="687"/>
      <c r="DA31" s="687"/>
      <c r="DB31" s="687"/>
      <c r="DC31" s="687"/>
      <c r="DD31" s="687"/>
      <c r="DE31" s="687"/>
      <c r="DF31" s="687"/>
      <c r="DG31" s="852"/>
    </row>
    <row r="32" spans="1:115" ht="15" customHeight="1" thickBot="1">
      <c r="A32" s="436"/>
      <c r="B32" s="1541"/>
      <c r="C32" s="1541"/>
      <c r="D32" s="437"/>
      <c r="E32" s="437"/>
      <c r="F32" s="438"/>
      <c r="G32" s="245" t="s">
        <v>79</v>
      </c>
      <c r="H32" s="1477"/>
      <c r="I32" s="1477"/>
      <c r="J32" s="1477"/>
      <c r="K32" s="1477"/>
      <c r="L32" s="1477"/>
      <c r="M32" s="1477"/>
      <c r="N32" s="1477"/>
      <c r="O32" s="1477"/>
      <c r="P32" s="1477"/>
      <c r="Q32" s="1477"/>
      <c r="R32" s="1477"/>
      <c r="S32" s="1477"/>
      <c r="T32" s="1477"/>
      <c r="U32" s="1477"/>
      <c r="V32" s="1477"/>
      <c r="W32" s="1477"/>
      <c r="X32" s="1477"/>
      <c r="Y32" s="1477"/>
      <c r="Z32" s="1477"/>
      <c r="AA32" s="1543"/>
      <c r="AB32" s="1063">
        <v>1</v>
      </c>
      <c r="AC32" s="1064"/>
      <c r="AD32" s="1065"/>
      <c r="AE32" s="1066">
        <v>8</v>
      </c>
      <c r="AF32" s="1064"/>
      <c r="AG32" s="1065"/>
      <c r="AH32" s="1066">
        <v>0</v>
      </c>
      <c r="AI32" s="1064"/>
      <c r="AJ32" s="1075"/>
      <c r="AK32" s="484">
        <f>SUM(AK29:AY31)</f>
        <v>173167338</v>
      </c>
      <c r="AL32" s="485"/>
      <c r="AM32" s="485"/>
      <c r="AN32" s="485"/>
      <c r="AO32" s="485"/>
      <c r="AP32" s="485"/>
      <c r="AQ32" s="485"/>
      <c r="AR32" s="485"/>
      <c r="AS32" s="485"/>
      <c r="AT32" s="485"/>
      <c r="AU32" s="485"/>
      <c r="AV32" s="485"/>
      <c r="AW32" s="485"/>
      <c r="AX32" s="485"/>
      <c r="AY32" s="486"/>
      <c r="AZ32" s="484">
        <f>SUM(AZ29:BN31)</f>
        <v>472</v>
      </c>
      <c r="BA32" s="485"/>
      <c r="BB32" s="485"/>
      <c r="BC32" s="485"/>
      <c r="BD32" s="485"/>
      <c r="BE32" s="485"/>
      <c r="BF32" s="485"/>
      <c r="BG32" s="485"/>
      <c r="BH32" s="485"/>
      <c r="BI32" s="485"/>
      <c r="BJ32" s="485"/>
      <c r="BK32" s="485"/>
      <c r="BL32" s="485"/>
      <c r="BM32" s="485"/>
      <c r="BN32" s="486"/>
      <c r="BO32" s="484">
        <f>SUM(BO29:CC31)</f>
        <v>0</v>
      </c>
      <c r="BP32" s="485"/>
      <c r="BQ32" s="485"/>
      <c r="BR32" s="485"/>
      <c r="BS32" s="485"/>
      <c r="BT32" s="485"/>
      <c r="BU32" s="485"/>
      <c r="BV32" s="485"/>
      <c r="BW32" s="485"/>
      <c r="BX32" s="485"/>
      <c r="BY32" s="485"/>
      <c r="BZ32" s="485"/>
      <c r="CA32" s="485"/>
      <c r="CB32" s="485"/>
      <c r="CC32" s="486"/>
      <c r="CD32" s="484">
        <f>SUM(AK32:CC32)</f>
        <v>173167810</v>
      </c>
      <c r="CE32" s="485"/>
      <c r="CF32" s="485"/>
      <c r="CG32" s="485"/>
      <c r="CH32" s="485"/>
      <c r="CI32" s="485"/>
      <c r="CJ32" s="485"/>
      <c r="CK32" s="485"/>
      <c r="CL32" s="485"/>
      <c r="CM32" s="485"/>
      <c r="CN32" s="485"/>
      <c r="CO32" s="485"/>
      <c r="CP32" s="485"/>
      <c r="CQ32" s="485"/>
      <c r="CR32" s="486"/>
      <c r="CS32" s="684"/>
      <c r="CT32" s="863"/>
      <c r="CU32" s="863"/>
      <c r="CV32" s="863"/>
      <c r="CW32" s="863"/>
      <c r="CX32" s="863"/>
      <c r="CY32" s="863"/>
      <c r="CZ32" s="863"/>
      <c r="DA32" s="863"/>
      <c r="DB32" s="863"/>
      <c r="DC32" s="863"/>
      <c r="DD32" s="863"/>
      <c r="DE32" s="863"/>
      <c r="DF32" s="863"/>
      <c r="DG32" s="864"/>
    </row>
    <row r="33" spans="1:135" s="17" customFormat="1" ht="15" customHeight="1">
      <c r="A33" s="36"/>
      <c r="B33" s="1544"/>
      <c r="C33" s="1544"/>
      <c r="D33" s="36"/>
      <c r="E33" s="36"/>
      <c r="F33" s="36"/>
      <c r="G33" s="137"/>
      <c r="H33" s="1545"/>
      <c r="I33" s="1545"/>
      <c r="J33" s="1545"/>
      <c r="K33" s="1545"/>
      <c r="L33" s="1545"/>
      <c r="M33" s="1545"/>
      <c r="N33" s="1545"/>
      <c r="O33" s="1545"/>
      <c r="P33" s="1545"/>
      <c r="Q33" s="1545"/>
      <c r="R33" s="1545"/>
      <c r="S33" s="1545"/>
      <c r="T33" s="1545"/>
      <c r="U33" s="1545"/>
      <c r="V33" s="1545"/>
      <c r="W33" s="1545"/>
      <c r="X33" s="1545"/>
      <c r="Y33" s="1545"/>
      <c r="Z33" s="1545"/>
      <c r="AA33" s="1545"/>
      <c r="AB33" s="109"/>
      <c r="AC33" s="109"/>
      <c r="AD33" s="109"/>
      <c r="AE33" s="109"/>
      <c r="AF33" s="150"/>
      <c r="AG33" s="150"/>
      <c r="AH33" s="150"/>
      <c r="AI33" s="150"/>
      <c r="AJ33" s="150"/>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43"/>
      <c r="CX33" s="143"/>
      <c r="CY33" s="143"/>
      <c r="CZ33" s="143"/>
      <c r="DA33" s="143"/>
      <c r="DB33" s="143"/>
      <c r="DC33" s="143"/>
      <c r="DD33" s="143"/>
      <c r="DE33" s="143"/>
      <c r="DF33" s="143"/>
      <c r="DG33" s="143"/>
    </row>
    <row r="34" spans="1:135" ht="12.75" customHeight="1">
      <c r="A34" s="1084"/>
      <c r="B34" s="1084"/>
      <c r="C34" s="1084"/>
      <c r="D34" s="1084"/>
      <c r="E34" s="1084"/>
      <c r="F34" s="1084"/>
      <c r="G34" s="1085"/>
      <c r="H34" s="1086" t="s">
        <v>84</v>
      </c>
      <c r="I34" s="1087"/>
      <c r="J34" s="1087"/>
      <c r="K34" s="1087"/>
      <c r="L34" s="1087"/>
      <c r="M34" s="1087"/>
      <c r="N34" s="1087"/>
      <c r="O34" s="1087"/>
      <c r="P34" s="1087"/>
      <c r="Q34" s="1087"/>
      <c r="R34" s="1087"/>
      <c r="S34" s="1087"/>
      <c r="T34" s="1087"/>
      <c r="U34" s="1087"/>
      <c r="V34" s="1087"/>
      <c r="W34" s="1087"/>
      <c r="X34" s="1087"/>
      <c r="Y34" s="1088"/>
      <c r="Z34" s="1092" t="s">
        <v>85</v>
      </c>
      <c r="AA34" s="1093"/>
      <c r="AB34" s="1093"/>
      <c r="AC34" s="1093"/>
      <c r="AD34" s="1093"/>
      <c r="AE34" s="1094"/>
      <c r="AF34" s="514" t="str">
        <f>"第59表　課税標準額段階別"&amp; LEFT(表00!AA1,6) &amp; "分所得割額等に関する調
　　　　　　　　　　　　　　　　　　【合 計】（つづき）
第12表関係　(3)課税標準額に関する調"</f>
        <v>第59表　課税標準額段階別平成29年度分所得割額等に関する調
　　　　　　　　　　　　　　　　　　【合 計】（つづき）
第12表関係　(3)課税標準額に関する調</v>
      </c>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1059" t="s">
        <v>86</v>
      </c>
      <c r="CZ34" s="1059"/>
      <c r="DA34" s="1059"/>
      <c r="DB34" s="1059"/>
      <c r="DC34" s="1059"/>
      <c r="DD34" s="1059"/>
      <c r="DE34" s="1059"/>
      <c r="DF34" s="1059"/>
      <c r="DG34" s="1059"/>
      <c r="DH34" s="1059"/>
      <c r="DI34" s="1059"/>
      <c r="DJ34" s="1059"/>
      <c r="DK34" s="290" t="str">
        <f>IF(DK1="","",DK1)</f>
        <v>長崎県</v>
      </c>
      <c r="DL34" s="290"/>
      <c r="DM34" s="290"/>
      <c r="DN34" s="290"/>
      <c r="DO34" s="290"/>
      <c r="DP34" s="290"/>
      <c r="DQ34" s="290"/>
      <c r="DR34" s="290"/>
      <c r="DS34" s="290"/>
      <c r="DT34" s="290"/>
      <c r="DU34" s="290"/>
      <c r="DV34" s="290"/>
      <c r="DW34" s="290"/>
      <c r="DX34" s="290"/>
      <c r="DY34" s="290"/>
      <c r="DZ34" s="290"/>
      <c r="EA34" s="290"/>
      <c r="EB34" s="290"/>
      <c r="EC34" s="290"/>
      <c r="ED34" s="290"/>
      <c r="EE34" s="290"/>
    </row>
    <row r="35" spans="1:135" ht="12.75" customHeight="1" thickBot="1">
      <c r="A35" s="1084"/>
      <c r="B35" s="1084"/>
      <c r="C35" s="1084"/>
      <c r="D35" s="1084"/>
      <c r="E35" s="1084"/>
      <c r="F35" s="1084"/>
      <c r="G35" s="1085"/>
      <c r="H35" s="1089"/>
      <c r="I35" s="1090"/>
      <c r="J35" s="1090"/>
      <c r="K35" s="1090"/>
      <c r="L35" s="1090"/>
      <c r="M35" s="1090"/>
      <c r="N35" s="1090"/>
      <c r="O35" s="1090"/>
      <c r="P35" s="1090"/>
      <c r="Q35" s="1090"/>
      <c r="R35" s="1090"/>
      <c r="S35" s="1090"/>
      <c r="T35" s="1090"/>
      <c r="U35" s="1090"/>
      <c r="V35" s="1090"/>
      <c r="W35" s="1090"/>
      <c r="X35" s="1090"/>
      <c r="Y35" s="1091"/>
      <c r="Z35" s="1095"/>
      <c r="AA35" s="1096"/>
      <c r="AB35" s="1096"/>
      <c r="AC35" s="1096"/>
      <c r="AD35" s="1096"/>
      <c r="AE35" s="1097"/>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1060"/>
      <c r="CZ35" s="1060"/>
      <c r="DA35" s="1060"/>
      <c r="DB35" s="1060"/>
      <c r="DC35" s="1060"/>
      <c r="DD35" s="1060"/>
      <c r="DE35" s="1060"/>
      <c r="DF35" s="1060"/>
      <c r="DG35" s="1060"/>
      <c r="DH35" s="1060"/>
      <c r="DI35" s="1060"/>
      <c r="DJ35" s="1060"/>
      <c r="DK35" s="291"/>
      <c r="DL35" s="291"/>
      <c r="DM35" s="291"/>
      <c r="DN35" s="291"/>
      <c r="DO35" s="291"/>
      <c r="DP35" s="291"/>
      <c r="DQ35" s="291"/>
      <c r="DR35" s="291"/>
      <c r="DS35" s="291"/>
      <c r="DT35" s="291"/>
      <c r="DU35" s="291"/>
      <c r="DV35" s="291"/>
      <c r="DW35" s="291"/>
      <c r="DX35" s="291"/>
      <c r="DY35" s="291"/>
      <c r="DZ35" s="291"/>
      <c r="EA35" s="291"/>
      <c r="EB35" s="291"/>
      <c r="EC35" s="291"/>
      <c r="ED35" s="291"/>
      <c r="EE35" s="291"/>
    </row>
    <row r="36" spans="1:135" ht="25.5" customHeight="1" thickBot="1">
      <c r="A36" s="1083"/>
      <c r="B36" s="567"/>
      <c r="C36" s="567"/>
      <c r="D36" s="567"/>
      <c r="E36" s="567"/>
      <c r="F36" s="567"/>
      <c r="G36" s="568"/>
      <c r="H36" s="1079">
        <f>IF(H3="","",H3)</f>
        <v>4</v>
      </c>
      <c r="I36" s="1080"/>
      <c r="J36" s="1081"/>
      <c r="K36" s="1079">
        <f>IF(K3="","",K3)</f>
        <v>2</v>
      </c>
      <c r="L36" s="1080"/>
      <c r="M36" s="1081"/>
      <c r="N36" s="1079">
        <f>IF(N3="","",N3)</f>
        <v>2</v>
      </c>
      <c r="O36" s="1080"/>
      <c r="P36" s="1081"/>
      <c r="Q36" s="1079">
        <f>IF(Q3="","",Q3)</f>
        <v>0</v>
      </c>
      <c r="R36" s="1080"/>
      <c r="S36" s="1081"/>
      <c r="T36" s="1079">
        <f>IF(T3="","",T3)</f>
        <v>2</v>
      </c>
      <c r="U36" s="1080"/>
      <c r="V36" s="1081"/>
      <c r="W36" s="1079">
        <f>IF(W3="","",W3)</f>
        <v>9</v>
      </c>
      <c r="X36" s="1080"/>
      <c r="Y36" s="1081"/>
      <c r="Z36" s="1082">
        <v>5</v>
      </c>
      <c r="AA36" s="276"/>
      <c r="AB36" s="277"/>
      <c r="AC36" s="1079">
        <v>9</v>
      </c>
      <c r="AD36" s="279"/>
      <c r="AE36" s="280"/>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1060" t="s">
        <v>87</v>
      </c>
      <c r="CZ36" s="1060"/>
      <c r="DA36" s="1060"/>
      <c r="DB36" s="1060"/>
      <c r="DC36" s="1060"/>
      <c r="DD36" s="1060"/>
      <c r="DE36" s="1060"/>
      <c r="DF36" s="1060"/>
      <c r="DG36" s="1060"/>
      <c r="DH36" s="1060"/>
      <c r="DI36" s="1060"/>
      <c r="DJ36" s="1060"/>
      <c r="DK36" s="289" t="str">
        <f>IF(DK3="","",DK3)</f>
        <v>佐世保市</v>
      </c>
      <c r="DL36" s="289"/>
      <c r="DM36" s="289"/>
      <c r="DN36" s="289"/>
      <c r="DO36" s="289"/>
      <c r="DP36" s="289"/>
      <c r="DQ36" s="289"/>
      <c r="DR36" s="289"/>
      <c r="DS36" s="289"/>
      <c r="DT36" s="289"/>
      <c r="DU36" s="289"/>
      <c r="DV36" s="289"/>
      <c r="DW36" s="289"/>
      <c r="DX36" s="289"/>
      <c r="DY36" s="289"/>
      <c r="DZ36" s="289"/>
      <c r="EA36" s="289"/>
      <c r="EB36" s="289"/>
      <c r="EC36" s="289"/>
      <c r="ED36" s="289"/>
      <c r="EE36" s="289"/>
    </row>
    <row r="37" spans="1:135" ht="13.5" customHeight="1">
      <c r="M37" s="16"/>
      <c r="R37" s="16"/>
    </row>
    <row r="38" spans="1:135" ht="13.5" customHeight="1">
      <c r="M38" s="16"/>
      <c r="R38" s="16"/>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DA38" s="16"/>
      <c r="DF38" s="16"/>
    </row>
    <row r="39" spans="1:135" ht="13.5" customHeight="1">
      <c r="AK39" s="271" t="s">
        <v>277</v>
      </c>
      <c r="AL39" s="271"/>
      <c r="AM39" s="271"/>
      <c r="AN39" s="271"/>
      <c r="AO39" s="271"/>
      <c r="AP39" s="271"/>
      <c r="AQ39" s="271"/>
      <c r="AR39" s="271"/>
      <c r="AS39" s="271"/>
      <c r="AT39" s="271"/>
      <c r="AU39" s="271"/>
      <c r="AV39" s="271"/>
      <c r="AW39" s="271"/>
      <c r="AX39" s="271"/>
      <c r="AY39" s="271"/>
      <c r="AZ39" s="271"/>
      <c r="BA39" s="271" t="s">
        <v>644</v>
      </c>
      <c r="BB39" s="271"/>
      <c r="BC39" s="271"/>
      <c r="BD39" s="271"/>
      <c r="BE39" s="271"/>
      <c r="BF39" s="271"/>
      <c r="BG39" s="271"/>
      <c r="BH39" s="271"/>
      <c r="BI39" s="271"/>
      <c r="BJ39" s="271"/>
      <c r="BK39" s="271"/>
      <c r="BL39" s="271"/>
      <c r="BM39" s="271"/>
      <c r="BN39" s="271"/>
      <c r="BO39" s="271"/>
      <c r="BP39" s="271"/>
      <c r="BQ39" s="271" t="s">
        <v>645</v>
      </c>
      <c r="BR39" s="271"/>
      <c r="BS39" s="271"/>
      <c r="BT39" s="271"/>
      <c r="BU39" s="271"/>
      <c r="BV39" s="271"/>
      <c r="BW39" s="271"/>
      <c r="BX39" s="271"/>
      <c r="BY39" s="271"/>
      <c r="BZ39" s="271"/>
      <c r="CA39" s="271"/>
      <c r="CB39" s="271"/>
      <c r="CC39" s="271"/>
      <c r="CD39" s="271"/>
      <c r="CE39" s="271"/>
      <c r="CF39" s="271"/>
      <c r="CG39" s="271" t="s">
        <v>646</v>
      </c>
      <c r="CH39" s="271"/>
      <c r="CI39" s="271"/>
      <c r="CJ39" s="271"/>
      <c r="CK39" s="271"/>
      <c r="CL39" s="271"/>
      <c r="CM39" s="271"/>
      <c r="CN39" s="271"/>
      <c r="CO39" s="271"/>
      <c r="CP39" s="271"/>
      <c r="CQ39" s="271"/>
      <c r="CR39" s="271"/>
      <c r="CS39" s="271"/>
      <c r="CT39" s="271"/>
      <c r="CU39" s="271"/>
      <c r="CV39" s="271"/>
      <c r="CW39" s="271"/>
      <c r="CX39" s="271"/>
      <c r="CY39" s="271"/>
      <c r="CZ39" s="271"/>
      <c r="DA39" s="16"/>
      <c r="DF39" s="16"/>
    </row>
    <row r="40" spans="1:135" ht="15" customHeight="1">
      <c r="A40" s="522" t="s">
        <v>814</v>
      </c>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4"/>
      <c r="AB40" s="200" t="s">
        <v>88</v>
      </c>
      <c r="AC40" s="201"/>
      <c r="AD40" s="201"/>
      <c r="AE40" s="201"/>
      <c r="AF40" s="201"/>
      <c r="AG40" s="201"/>
      <c r="AH40" s="201"/>
      <c r="AI40" s="201"/>
      <c r="AJ40" s="202"/>
      <c r="AK40" s="318" t="s">
        <v>89</v>
      </c>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1575"/>
      <c r="BT40" s="1575"/>
      <c r="BU40" s="1575"/>
      <c r="BV40" s="1575"/>
      <c r="BW40" s="1575"/>
      <c r="BX40" s="1575"/>
      <c r="BY40" s="1575"/>
      <c r="BZ40" s="1575"/>
      <c r="CA40" s="1575"/>
      <c r="CB40" s="1575"/>
      <c r="CC40" s="1575"/>
      <c r="CD40" s="1575"/>
      <c r="CE40" s="1575"/>
      <c r="CF40" s="1575"/>
      <c r="CG40" s="1575"/>
      <c r="CH40" s="1575"/>
      <c r="CI40" s="1575"/>
      <c r="CJ40" s="1575"/>
      <c r="CK40" s="1575"/>
      <c r="CL40" s="1575"/>
      <c r="CM40" s="1575"/>
      <c r="CN40" s="1575"/>
      <c r="CO40" s="1575"/>
      <c r="CP40" s="1575"/>
      <c r="CQ40" s="1575"/>
      <c r="CR40" s="1575"/>
      <c r="CS40" s="1575"/>
      <c r="CT40" s="1575"/>
      <c r="CU40" s="1575"/>
      <c r="CV40" s="1575"/>
      <c r="CW40" s="1575"/>
      <c r="CX40" s="1575"/>
      <c r="CY40" s="1575"/>
      <c r="CZ40" s="1576"/>
      <c r="DA40" s="16"/>
      <c r="DF40" s="16"/>
    </row>
    <row r="41" spans="1:135" ht="10.5" customHeight="1">
      <c r="A41" s="525"/>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7"/>
      <c r="AB41" s="219"/>
      <c r="AC41" s="220"/>
      <c r="AD41" s="220"/>
      <c r="AE41" s="220"/>
      <c r="AF41" s="220"/>
      <c r="AG41" s="220"/>
      <c r="AH41" s="220"/>
      <c r="AI41" s="220"/>
      <c r="AJ41" s="221"/>
      <c r="AK41" s="200" t="s">
        <v>223</v>
      </c>
      <c r="AL41" s="201"/>
      <c r="AM41" s="201"/>
      <c r="AN41" s="201"/>
      <c r="AO41" s="201"/>
      <c r="AP41" s="201"/>
      <c r="AQ41" s="201"/>
      <c r="AR41" s="201"/>
      <c r="AS41" s="201"/>
      <c r="AT41" s="201"/>
      <c r="AU41" s="201"/>
      <c r="AV41" s="201"/>
      <c r="AW41" s="201"/>
      <c r="AX41" s="201"/>
      <c r="AY41" s="201"/>
      <c r="AZ41" s="202"/>
      <c r="BA41" s="200" t="s">
        <v>90</v>
      </c>
      <c r="BB41" s="201"/>
      <c r="BC41" s="201"/>
      <c r="BD41" s="201"/>
      <c r="BE41" s="201"/>
      <c r="BF41" s="201"/>
      <c r="BG41" s="201"/>
      <c r="BH41" s="201"/>
      <c r="BI41" s="201"/>
      <c r="BJ41" s="201"/>
      <c r="BK41" s="201"/>
      <c r="BL41" s="201"/>
      <c r="BM41" s="201"/>
      <c r="BN41" s="201"/>
      <c r="BO41" s="201"/>
      <c r="BP41" s="202"/>
      <c r="BQ41" s="200" t="s">
        <v>91</v>
      </c>
      <c r="BR41" s="201"/>
      <c r="BS41" s="201"/>
      <c r="BT41" s="201"/>
      <c r="BU41" s="201"/>
      <c r="BV41" s="201"/>
      <c r="BW41" s="201"/>
      <c r="BX41" s="201"/>
      <c r="BY41" s="201"/>
      <c r="BZ41" s="201"/>
      <c r="CA41" s="201"/>
      <c r="CB41" s="201"/>
      <c r="CC41" s="201"/>
      <c r="CD41" s="201"/>
      <c r="CE41" s="201"/>
      <c r="CF41" s="202"/>
      <c r="CG41" s="200" t="s">
        <v>92</v>
      </c>
      <c r="CH41" s="201"/>
      <c r="CI41" s="201"/>
      <c r="CJ41" s="201"/>
      <c r="CK41" s="201"/>
      <c r="CL41" s="201"/>
      <c r="CM41" s="201"/>
      <c r="CN41" s="201"/>
      <c r="CO41" s="201"/>
      <c r="CP41" s="201"/>
      <c r="CQ41" s="201"/>
      <c r="CR41" s="201"/>
      <c r="CS41" s="201"/>
      <c r="CT41" s="201"/>
      <c r="CU41" s="201"/>
      <c r="CV41" s="201"/>
      <c r="CW41" s="201"/>
      <c r="CX41" s="201"/>
      <c r="CY41" s="201"/>
      <c r="CZ41" s="202"/>
      <c r="DA41" s="16"/>
      <c r="DF41" s="16"/>
    </row>
    <row r="42" spans="1:135" ht="15" customHeight="1">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7"/>
      <c r="AB42" s="219"/>
      <c r="AC42" s="220"/>
      <c r="AD42" s="220"/>
      <c r="AE42" s="220"/>
      <c r="AF42" s="220"/>
      <c r="AG42" s="220"/>
      <c r="AH42" s="220"/>
      <c r="AI42" s="220"/>
      <c r="AJ42" s="221"/>
      <c r="AK42" s="219"/>
      <c r="AL42" s="220"/>
      <c r="AM42" s="220"/>
      <c r="AN42" s="220"/>
      <c r="AO42" s="220"/>
      <c r="AP42" s="220"/>
      <c r="AQ42" s="220"/>
      <c r="AR42" s="220"/>
      <c r="AS42" s="220"/>
      <c r="AT42" s="220"/>
      <c r="AU42" s="220"/>
      <c r="AV42" s="220"/>
      <c r="AW42" s="220"/>
      <c r="AX42" s="220"/>
      <c r="AY42" s="220"/>
      <c r="AZ42" s="221"/>
      <c r="BA42" s="219"/>
      <c r="BB42" s="220"/>
      <c r="BC42" s="220"/>
      <c r="BD42" s="220"/>
      <c r="BE42" s="220"/>
      <c r="BF42" s="220"/>
      <c r="BG42" s="220"/>
      <c r="BH42" s="220"/>
      <c r="BI42" s="220"/>
      <c r="BJ42" s="220"/>
      <c r="BK42" s="220"/>
      <c r="BL42" s="220"/>
      <c r="BM42" s="220"/>
      <c r="BN42" s="220"/>
      <c r="BO42" s="220"/>
      <c r="BP42" s="221"/>
      <c r="BQ42" s="219"/>
      <c r="BR42" s="220"/>
      <c r="BS42" s="220"/>
      <c r="BT42" s="220"/>
      <c r="BU42" s="220"/>
      <c r="BV42" s="220"/>
      <c r="BW42" s="220"/>
      <c r="BX42" s="220"/>
      <c r="BY42" s="220"/>
      <c r="BZ42" s="220"/>
      <c r="CA42" s="220"/>
      <c r="CB42" s="220"/>
      <c r="CC42" s="220"/>
      <c r="CD42" s="220"/>
      <c r="CE42" s="220"/>
      <c r="CF42" s="221"/>
      <c r="CG42" s="219"/>
      <c r="CH42" s="220"/>
      <c r="CI42" s="220"/>
      <c r="CJ42" s="220"/>
      <c r="CK42" s="220"/>
      <c r="CL42" s="220"/>
      <c r="CM42" s="220"/>
      <c r="CN42" s="220"/>
      <c r="CO42" s="220"/>
      <c r="CP42" s="220"/>
      <c r="CQ42" s="220"/>
      <c r="CR42" s="220"/>
      <c r="CS42" s="220"/>
      <c r="CT42" s="220"/>
      <c r="CU42" s="220"/>
      <c r="CV42" s="220"/>
      <c r="CW42" s="220"/>
      <c r="CX42" s="220"/>
      <c r="CY42" s="220"/>
      <c r="CZ42" s="221"/>
      <c r="DA42" s="16"/>
      <c r="DF42" s="16"/>
    </row>
    <row r="43" spans="1:135" ht="15" customHeight="1">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7"/>
      <c r="AB43" s="219"/>
      <c r="AC43" s="220"/>
      <c r="AD43" s="220"/>
      <c r="AE43" s="220"/>
      <c r="AF43" s="220"/>
      <c r="AG43" s="220"/>
      <c r="AH43" s="220"/>
      <c r="AI43" s="220"/>
      <c r="AJ43" s="221"/>
      <c r="AK43" s="219"/>
      <c r="AL43" s="220"/>
      <c r="AM43" s="220"/>
      <c r="AN43" s="220"/>
      <c r="AO43" s="220"/>
      <c r="AP43" s="220"/>
      <c r="AQ43" s="220"/>
      <c r="AR43" s="220"/>
      <c r="AS43" s="220"/>
      <c r="AT43" s="220"/>
      <c r="AU43" s="220"/>
      <c r="AV43" s="220"/>
      <c r="AW43" s="220"/>
      <c r="AX43" s="220"/>
      <c r="AY43" s="220"/>
      <c r="AZ43" s="221"/>
      <c r="BA43" s="219"/>
      <c r="BB43" s="220"/>
      <c r="BC43" s="220"/>
      <c r="BD43" s="220"/>
      <c r="BE43" s="220"/>
      <c r="BF43" s="220"/>
      <c r="BG43" s="220"/>
      <c r="BH43" s="220"/>
      <c r="BI43" s="220"/>
      <c r="BJ43" s="220"/>
      <c r="BK43" s="220"/>
      <c r="BL43" s="220"/>
      <c r="BM43" s="220"/>
      <c r="BN43" s="220"/>
      <c r="BO43" s="220"/>
      <c r="BP43" s="221"/>
      <c r="BQ43" s="219"/>
      <c r="BR43" s="220"/>
      <c r="BS43" s="220"/>
      <c r="BT43" s="220"/>
      <c r="BU43" s="220"/>
      <c r="BV43" s="220"/>
      <c r="BW43" s="220"/>
      <c r="BX43" s="220"/>
      <c r="BY43" s="220"/>
      <c r="BZ43" s="220"/>
      <c r="CA43" s="220"/>
      <c r="CB43" s="220"/>
      <c r="CC43" s="220"/>
      <c r="CD43" s="220"/>
      <c r="CE43" s="220"/>
      <c r="CF43" s="221"/>
      <c r="CG43" s="219"/>
      <c r="CH43" s="220"/>
      <c r="CI43" s="220"/>
      <c r="CJ43" s="220"/>
      <c r="CK43" s="220"/>
      <c r="CL43" s="220"/>
      <c r="CM43" s="220"/>
      <c r="CN43" s="220"/>
      <c r="CO43" s="220"/>
      <c r="CP43" s="220"/>
      <c r="CQ43" s="220"/>
      <c r="CR43" s="220"/>
      <c r="CS43" s="220"/>
      <c r="CT43" s="220"/>
      <c r="CU43" s="220"/>
      <c r="CV43" s="220"/>
      <c r="CW43" s="220"/>
      <c r="CX43" s="220"/>
      <c r="CY43" s="220"/>
      <c r="CZ43" s="221"/>
      <c r="DA43" s="16"/>
      <c r="DF43" s="16"/>
    </row>
    <row r="44" spans="1:135" ht="15" customHeight="1">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7"/>
      <c r="AB44" s="219"/>
      <c r="AC44" s="220"/>
      <c r="AD44" s="220"/>
      <c r="AE44" s="220"/>
      <c r="AF44" s="220"/>
      <c r="AG44" s="220"/>
      <c r="AH44" s="220"/>
      <c r="AI44" s="220"/>
      <c r="AJ44" s="221"/>
      <c r="AK44" s="219"/>
      <c r="AL44" s="220"/>
      <c r="AM44" s="220"/>
      <c r="AN44" s="220"/>
      <c r="AO44" s="220"/>
      <c r="AP44" s="220"/>
      <c r="AQ44" s="220"/>
      <c r="AR44" s="220"/>
      <c r="AS44" s="220"/>
      <c r="AT44" s="220"/>
      <c r="AU44" s="220"/>
      <c r="AV44" s="220"/>
      <c r="AW44" s="220"/>
      <c r="AX44" s="220"/>
      <c r="AY44" s="220"/>
      <c r="AZ44" s="221"/>
      <c r="BA44" s="219"/>
      <c r="BB44" s="220"/>
      <c r="BC44" s="220"/>
      <c r="BD44" s="220"/>
      <c r="BE44" s="220"/>
      <c r="BF44" s="220"/>
      <c r="BG44" s="220"/>
      <c r="BH44" s="220"/>
      <c r="BI44" s="220"/>
      <c r="BJ44" s="220"/>
      <c r="BK44" s="220"/>
      <c r="BL44" s="220"/>
      <c r="BM44" s="220"/>
      <c r="BN44" s="220"/>
      <c r="BO44" s="220"/>
      <c r="BP44" s="221"/>
      <c r="BQ44" s="219"/>
      <c r="BR44" s="220"/>
      <c r="BS44" s="220"/>
      <c r="BT44" s="220"/>
      <c r="BU44" s="220"/>
      <c r="BV44" s="220"/>
      <c r="BW44" s="220"/>
      <c r="BX44" s="220"/>
      <c r="BY44" s="220"/>
      <c r="BZ44" s="220"/>
      <c r="CA44" s="220"/>
      <c r="CB44" s="220"/>
      <c r="CC44" s="220"/>
      <c r="CD44" s="220"/>
      <c r="CE44" s="220"/>
      <c r="CF44" s="221"/>
      <c r="CG44" s="219"/>
      <c r="CH44" s="220"/>
      <c r="CI44" s="220"/>
      <c r="CJ44" s="220"/>
      <c r="CK44" s="220"/>
      <c r="CL44" s="220"/>
      <c r="CM44" s="220"/>
      <c r="CN44" s="220"/>
      <c r="CO44" s="220"/>
      <c r="CP44" s="220"/>
      <c r="CQ44" s="220"/>
      <c r="CR44" s="220"/>
      <c r="CS44" s="220"/>
      <c r="CT44" s="220"/>
      <c r="CU44" s="220"/>
      <c r="CV44" s="220"/>
      <c r="CW44" s="220"/>
      <c r="CX44" s="220"/>
      <c r="CY44" s="220"/>
      <c r="CZ44" s="221"/>
      <c r="DA44" s="16"/>
      <c r="DF44" s="16"/>
    </row>
    <row r="45" spans="1:135" ht="15" customHeight="1" thickBot="1">
      <c r="A45" s="528"/>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30"/>
      <c r="AB45" s="413"/>
      <c r="AC45" s="414"/>
      <c r="AD45" s="414"/>
      <c r="AE45" s="414"/>
      <c r="AF45" s="414"/>
      <c r="AG45" s="414"/>
      <c r="AH45" s="414"/>
      <c r="AI45" s="414"/>
      <c r="AJ45" s="415"/>
      <c r="AK45" s="535" t="s">
        <v>271</v>
      </c>
      <c r="AL45" s="536"/>
      <c r="AM45" s="536"/>
      <c r="AN45" s="536"/>
      <c r="AO45" s="536"/>
      <c r="AP45" s="536"/>
      <c r="AQ45" s="536"/>
      <c r="AR45" s="536"/>
      <c r="AS45" s="536"/>
      <c r="AT45" s="536"/>
      <c r="AU45" s="536"/>
      <c r="AV45" s="536"/>
      <c r="AW45" s="536"/>
      <c r="AX45" s="536"/>
      <c r="AY45" s="536"/>
      <c r="AZ45" s="537"/>
      <c r="BA45" s="535" t="s">
        <v>271</v>
      </c>
      <c r="BB45" s="536"/>
      <c r="BC45" s="536"/>
      <c r="BD45" s="536"/>
      <c r="BE45" s="536"/>
      <c r="BF45" s="536"/>
      <c r="BG45" s="536"/>
      <c r="BH45" s="536"/>
      <c r="BI45" s="536"/>
      <c r="BJ45" s="536"/>
      <c r="BK45" s="536"/>
      <c r="BL45" s="536"/>
      <c r="BM45" s="536"/>
      <c r="BN45" s="536"/>
      <c r="BO45" s="536"/>
      <c r="BP45" s="537"/>
      <c r="BQ45" s="535" t="s">
        <v>271</v>
      </c>
      <c r="BR45" s="536"/>
      <c r="BS45" s="536"/>
      <c r="BT45" s="536"/>
      <c r="BU45" s="536"/>
      <c r="BV45" s="536"/>
      <c r="BW45" s="536"/>
      <c r="BX45" s="536"/>
      <c r="BY45" s="536"/>
      <c r="BZ45" s="536"/>
      <c r="CA45" s="536"/>
      <c r="CB45" s="536"/>
      <c r="CC45" s="536"/>
      <c r="CD45" s="536"/>
      <c r="CE45" s="536"/>
      <c r="CF45" s="537"/>
      <c r="CG45" s="535" t="s">
        <v>271</v>
      </c>
      <c r="CH45" s="536"/>
      <c r="CI45" s="536"/>
      <c r="CJ45" s="536"/>
      <c r="CK45" s="536"/>
      <c r="CL45" s="536"/>
      <c r="CM45" s="536"/>
      <c r="CN45" s="536"/>
      <c r="CO45" s="536"/>
      <c r="CP45" s="536"/>
      <c r="CQ45" s="536"/>
      <c r="CR45" s="536"/>
      <c r="CS45" s="536"/>
      <c r="CT45" s="536"/>
      <c r="CU45" s="536"/>
      <c r="CV45" s="536"/>
      <c r="CW45" s="536"/>
      <c r="CX45" s="536"/>
      <c r="CY45" s="536"/>
      <c r="CZ45" s="537"/>
      <c r="DA45" s="16"/>
      <c r="DF45" s="16"/>
    </row>
    <row r="46" spans="1:135" ht="24" customHeight="1">
      <c r="A46" s="433" t="s">
        <v>73</v>
      </c>
      <c r="B46" s="1535"/>
      <c r="C46" s="1535"/>
      <c r="D46" s="1535"/>
      <c r="E46" s="1535"/>
      <c r="F46" s="1536"/>
      <c r="G46" s="246" t="s">
        <v>273</v>
      </c>
      <c r="H46" s="246"/>
      <c r="I46" s="246"/>
      <c r="J46" s="246"/>
      <c r="K46" s="246"/>
      <c r="L46" s="246"/>
      <c r="M46" s="246"/>
      <c r="N46" s="246"/>
      <c r="O46" s="246"/>
      <c r="P46" s="246"/>
      <c r="Q46" s="246"/>
      <c r="R46" s="246"/>
      <c r="S46" s="246"/>
      <c r="T46" s="246"/>
      <c r="U46" s="246"/>
      <c r="V46" s="246"/>
      <c r="W46" s="246"/>
      <c r="X46" s="246"/>
      <c r="Y46" s="246"/>
      <c r="Z46" s="246"/>
      <c r="AA46" s="513"/>
      <c r="AB46" s="1070">
        <v>0</v>
      </c>
      <c r="AC46" s="1071"/>
      <c r="AD46" s="1072"/>
      <c r="AE46" s="1073">
        <v>1</v>
      </c>
      <c r="AF46" s="1071"/>
      <c r="AG46" s="1072"/>
      <c r="AH46" s="1073">
        <v>1</v>
      </c>
      <c r="AI46" s="1071"/>
      <c r="AJ46" s="1076"/>
      <c r="AK46" s="487">
        <f>表57!AK47</f>
        <v>1135041</v>
      </c>
      <c r="AL46" s="1578"/>
      <c r="AM46" s="1578"/>
      <c r="AN46" s="1578"/>
      <c r="AO46" s="1578"/>
      <c r="AP46" s="1578"/>
      <c r="AQ46" s="1578"/>
      <c r="AR46" s="1578"/>
      <c r="AS46" s="1578"/>
      <c r="AT46" s="1578"/>
      <c r="AU46" s="1578"/>
      <c r="AV46" s="1578"/>
      <c r="AW46" s="1578"/>
      <c r="AX46" s="1578"/>
      <c r="AY46" s="1578"/>
      <c r="AZ46" s="1579"/>
      <c r="BA46" s="487">
        <f>表57!BA47</f>
        <v>243185</v>
      </c>
      <c r="BB46" s="1578"/>
      <c r="BC46" s="1578"/>
      <c r="BD46" s="1578"/>
      <c r="BE46" s="1578"/>
      <c r="BF46" s="1578"/>
      <c r="BG46" s="1578"/>
      <c r="BH46" s="1578"/>
      <c r="BI46" s="1578"/>
      <c r="BJ46" s="1578"/>
      <c r="BK46" s="1578"/>
      <c r="BL46" s="1578"/>
      <c r="BM46" s="1578"/>
      <c r="BN46" s="1578"/>
      <c r="BO46" s="1578"/>
      <c r="BP46" s="1579"/>
      <c r="BQ46" s="487">
        <f>表57!BQ47</f>
        <v>89283</v>
      </c>
      <c r="BR46" s="1578"/>
      <c r="BS46" s="1578"/>
      <c r="BT46" s="1578"/>
      <c r="BU46" s="1578"/>
      <c r="BV46" s="1578"/>
      <c r="BW46" s="1578"/>
      <c r="BX46" s="1578"/>
      <c r="BY46" s="1578"/>
      <c r="BZ46" s="1578"/>
      <c r="CA46" s="1578"/>
      <c r="CB46" s="1578"/>
      <c r="CC46" s="1578"/>
      <c r="CD46" s="1578"/>
      <c r="CE46" s="1578"/>
      <c r="CF46" s="1579"/>
      <c r="CG46" s="487">
        <f t="shared" ref="CG46:CG54" si="1">SUM(AK46:CF46)</f>
        <v>1467509</v>
      </c>
      <c r="CH46" s="1578"/>
      <c r="CI46" s="1578"/>
      <c r="CJ46" s="1578"/>
      <c r="CK46" s="1578"/>
      <c r="CL46" s="1578"/>
      <c r="CM46" s="1578"/>
      <c r="CN46" s="1578"/>
      <c r="CO46" s="1578"/>
      <c r="CP46" s="1578"/>
      <c r="CQ46" s="1578"/>
      <c r="CR46" s="1578"/>
      <c r="CS46" s="1578"/>
      <c r="CT46" s="1578"/>
      <c r="CU46" s="1578"/>
      <c r="CV46" s="1578"/>
      <c r="CW46" s="1578"/>
      <c r="CX46" s="1578"/>
      <c r="CY46" s="1578"/>
      <c r="CZ46" s="1646"/>
      <c r="DA46" s="16"/>
      <c r="DF46" s="16"/>
    </row>
    <row r="47" spans="1:135" ht="15" customHeight="1">
      <c r="A47" s="1537"/>
      <c r="B47" s="1538"/>
      <c r="C47" s="1538"/>
      <c r="D47" s="1538"/>
      <c r="E47" s="1538"/>
      <c r="F47" s="1539"/>
      <c r="G47" s="246" t="s">
        <v>274</v>
      </c>
      <c r="H47" s="246"/>
      <c r="I47" s="246"/>
      <c r="J47" s="246"/>
      <c r="K47" s="246"/>
      <c r="L47" s="246"/>
      <c r="M47" s="246"/>
      <c r="N47" s="246"/>
      <c r="O47" s="246"/>
      <c r="P47" s="246"/>
      <c r="Q47" s="246"/>
      <c r="R47" s="246"/>
      <c r="S47" s="246"/>
      <c r="T47" s="246"/>
      <c r="U47" s="246"/>
      <c r="V47" s="246"/>
      <c r="W47" s="246"/>
      <c r="X47" s="246"/>
      <c r="Y47" s="246"/>
      <c r="Z47" s="246"/>
      <c r="AA47" s="513"/>
      <c r="AB47" s="1067">
        <v>0</v>
      </c>
      <c r="AC47" s="1062"/>
      <c r="AD47" s="1068"/>
      <c r="AE47" s="1061">
        <v>2</v>
      </c>
      <c r="AF47" s="1062"/>
      <c r="AG47" s="1068"/>
      <c r="AH47" s="1061">
        <v>1</v>
      </c>
      <c r="AI47" s="1062"/>
      <c r="AJ47" s="1069"/>
      <c r="AK47" s="481">
        <f>表57!AK48</f>
        <v>545935</v>
      </c>
      <c r="AL47" s="1583"/>
      <c r="AM47" s="1583"/>
      <c r="AN47" s="1583"/>
      <c r="AO47" s="1583"/>
      <c r="AP47" s="1583"/>
      <c r="AQ47" s="1583"/>
      <c r="AR47" s="1583"/>
      <c r="AS47" s="1583"/>
      <c r="AT47" s="1583"/>
      <c r="AU47" s="1583"/>
      <c r="AV47" s="1583"/>
      <c r="AW47" s="1583"/>
      <c r="AX47" s="1583"/>
      <c r="AY47" s="1583"/>
      <c r="AZ47" s="1584"/>
      <c r="BA47" s="481">
        <f>表57!BA48</f>
        <v>137447</v>
      </c>
      <c r="BB47" s="1583"/>
      <c r="BC47" s="1583"/>
      <c r="BD47" s="1583"/>
      <c r="BE47" s="1583"/>
      <c r="BF47" s="1583"/>
      <c r="BG47" s="1583"/>
      <c r="BH47" s="1583"/>
      <c r="BI47" s="1583"/>
      <c r="BJ47" s="1583"/>
      <c r="BK47" s="1583"/>
      <c r="BL47" s="1583"/>
      <c r="BM47" s="1583"/>
      <c r="BN47" s="1583"/>
      <c r="BO47" s="1583"/>
      <c r="BP47" s="1584"/>
      <c r="BQ47" s="481">
        <f>表57!BQ48</f>
        <v>0</v>
      </c>
      <c r="BR47" s="1583"/>
      <c r="BS47" s="1583"/>
      <c r="BT47" s="1583"/>
      <c r="BU47" s="1583"/>
      <c r="BV47" s="1583"/>
      <c r="BW47" s="1583"/>
      <c r="BX47" s="1583"/>
      <c r="BY47" s="1583"/>
      <c r="BZ47" s="1583"/>
      <c r="CA47" s="1583"/>
      <c r="CB47" s="1583"/>
      <c r="CC47" s="1583"/>
      <c r="CD47" s="1583"/>
      <c r="CE47" s="1583"/>
      <c r="CF47" s="1584"/>
      <c r="CG47" s="481">
        <f>SUM(AK47:CF47)</f>
        <v>683382</v>
      </c>
      <c r="CH47" s="1583"/>
      <c r="CI47" s="1583"/>
      <c r="CJ47" s="1583"/>
      <c r="CK47" s="1583"/>
      <c r="CL47" s="1583"/>
      <c r="CM47" s="1583"/>
      <c r="CN47" s="1583"/>
      <c r="CO47" s="1583"/>
      <c r="CP47" s="1583"/>
      <c r="CQ47" s="1583"/>
      <c r="CR47" s="1583"/>
      <c r="CS47" s="1583"/>
      <c r="CT47" s="1583"/>
      <c r="CU47" s="1583"/>
      <c r="CV47" s="1583"/>
      <c r="CW47" s="1583"/>
      <c r="CX47" s="1583"/>
      <c r="CY47" s="1583"/>
      <c r="CZ47" s="1647"/>
      <c r="DA47" s="16"/>
      <c r="DF47" s="16"/>
    </row>
    <row r="48" spans="1:135" ht="15" customHeight="1">
      <c r="A48" s="1537"/>
      <c r="B48" s="1538"/>
      <c r="C48" s="1538"/>
      <c r="D48" s="1538"/>
      <c r="E48" s="1538"/>
      <c r="F48" s="1539"/>
      <c r="G48" s="246" t="s">
        <v>275</v>
      </c>
      <c r="H48" s="246"/>
      <c r="I48" s="246"/>
      <c r="J48" s="246"/>
      <c r="K48" s="246"/>
      <c r="L48" s="246"/>
      <c r="M48" s="246"/>
      <c r="N48" s="246"/>
      <c r="O48" s="246"/>
      <c r="P48" s="246"/>
      <c r="Q48" s="246"/>
      <c r="R48" s="246"/>
      <c r="S48" s="246"/>
      <c r="T48" s="246"/>
      <c r="U48" s="246"/>
      <c r="V48" s="246"/>
      <c r="W48" s="246"/>
      <c r="X48" s="246"/>
      <c r="Y48" s="246"/>
      <c r="Z48" s="246"/>
      <c r="AA48" s="513"/>
      <c r="AB48" s="1067">
        <v>0</v>
      </c>
      <c r="AC48" s="1062"/>
      <c r="AD48" s="1068"/>
      <c r="AE48" s="1061">
        <v>3</v>
      </c>
      <c r="AF48" s="1062"/>
      <c r="AG48" s="1068"/>
      <c r="AH48" s="1061">
        <v>1</v>
      </c>
      <c r="AI48" s="1062"/>
      <c r="AJ48" s="1069"/>
      <c r="AK48" s="481">
        <f>表57!AK49</f>
        <v>321970</v>
      </c>
      <c r="AL48" s="1583"/>
      <c r="AM48" s="1583"/>
      <c r="AN48" s="1583"/>
      <c r="AO48" s="1583"/>
      <c r="AP48" s="1583"/>
      <c r="AQ48" s="1583"/>
      <c r="AR48" s="1583"/>
      <c r="AS48" s="1583"/>
      <c r="AT48" s="1583"/>
      <c r="AU48" s="1583"/>
      <c r="AV48" s="1583"/>
      <c r="AW48" s="1583"/>
      <c r="AX48" s="1583"/>
      <c r="AY48" s="1583"/>
      <c r="AZ48" s="1584"/>
      <c r="BA48" s="481">
        <f>表57!BA49</f>
        <v>96929</v>
      </c>
      <c r="BB48" s="1583"/>
      <c r="BC48" s="1583"/>
      <c r="BD48" s="1583"/>
      <c r="BE48" s="1583"/>
      <c r="BF48" s="1583"/>
      <c r="BG48" s="1583"/>
      <c r="BH48" s="1583"/>
      <c r="BI48" s="1583"/>
      <c r="BJ48" s="1583"/>
      <c r="BK48" s="1583"/>
      <c r="BL48" s="1583"/>
      <c r="BM48" s="1583"/>
      <c r="BN48" s="1583"/>
      <c r="BO48" s="1583"/>
      <c r="BP48" s="1584"/>
      <c r="BQ48" s="481">
        <f>表57!BQ49</f>
        <v>0</v>
      </c>
      <c r="BR48" s="1583"/>
      <c r="BS48" s="1583"/>
      <c r="BT48" s="1583"/>
      <c r="BU48" s="1583"/>
      <c r="BV48" s="1583"/>
      <c r="BW48" s="1583"/>
      <c r="BX48" s="1583"/>
      <c r="BY48" s="1583"/>
      <c r="BZ48" s="1583"/>
      <c r="CA48" s="1583"/>
      <c r="CB48" s="1583"/>
      <c r="CC48" s="1583"/>
      <c r="CD48" s="1583"/>
      <c r="CE48" s="1583"/>
      <c r="CF48" s="1584"/>
      <c r="CG48" s="481">
        <f t="shared" si="1"/>
        <v>418899</v>
      </c>
      <c r="CH48" s="1583"/>
      <c r="CI48" s="1583"/>
      <c r="CJ48" s="1583"/>
      <c r="CK48" s="1583"/>
      <c r="CL48" s="1583"/>
      <c r="CM48" s="1583"/>
      <c r="CN48" s="1583"/>
      <c r="CO48" s="1583"/>
      <c r="CP48" s="1583"/>
      <c r="CQ48" s="1583"/>
      <c r="CR48" s="1583"/>
      <c r="CS48" s="1583"/>
      <c r="CT48" s="1583"/>
      <c r="CU48" s="1583"/>
      <c r="CV48" s="1583"/>
      <c r="CW48" s="1583"/>
      <c r="CX48" s="1583"/>
      <c r="CY48" s="1583"/>
      <c r="CZ48" s="1647"/>
      <c r="DA48" s="16"/>
      <c r="DF48" s="16"/>
    </row>
    <row r="49" spans="1:110" ht="15" customHeight="1">
      <c r="A49" s="1537"/>
      <c r="B49" s="1538"/>
      <c r="C49" s="1538"/>
      <c r="D49" s="1538"/>
      <c r="E49" s="1538"/>
      <c r="F49" s="1539"/>
      <c r="G49" s="246" t="s">
        <v>74</v>
      </c>
      <c r="H49" s="246"/>
      <c r="I49" s="246"/>
      <c r="J49" s="246"/>
      <c r="K49" s="246"/>
      <c r="L49" s="246"/>
      <c r="M49" s="246"/>
      <c r="N49" s="246"/>
      <c r="O49" s="246"/>
      <c r="P49" s="246"/>
      <c r="Q49" s="246"/>
      <c r="R49" s="246"/>
      <c r="S49" s="246"/>
      <c r="T49" s="246"/>
      <c r="U49" s="246"/>
      <c r="V49" s="246"/>
      <c r="W49" s="246"/>
      <c r="X49" s="246"/>
      <c r="Y49" s="246"/>
      <c r="Z49" s="246"/>
      <c r="AA49" s="513"/>
      <c r="AB49" s="1067">
        <v>0</v>
      </c>
      <c r="AC49" s="1062"/>
      <c r="AD49" s="1068"/>
      <c r="AE49" s="1061">
        <v>4</v>
      </c>
      <c r="AF49" s="1062"/>
      <c r="AG49" s="1068"/>
      <c r="AH49" s="1061">
        <v>1</v>
      </c>
      <c r="AI49" s="1062"/>
      <c r="AJ49" s="1069"/>
      <c r="AK49" s="481">
        <f>表57!AK50</f>
        <v>204773</v>
      </c>
      <c r="AL49" s="1583"/>
      <c r="AM49" s="1583"/>
      <c r="AN49" s="1583"/>
      <c r="AO49" s="1583"/>
      <c r="AP49" s="1583"/>
      <c r="AQ49" s="1583"/>
      <c r="AR49" s="1583"/>
      <c r="AS49" s="1583"/>
      <c r="AT49" s="1583"/>
      <c r="AU49" s="1583"/>
      <c r="AV49" s="1583"/>
      <c r="AW49" s="1583"/>
      <c r="AX49" s="1583"/>
      <c r="AY49" s="1583"/>
      <c r="AZ49" s="1584"/>
      <c r="BA49" s="481">
        <f>表57!BA50</f>
        <v>42841</v>
      </c>
      <c r="BB49" s="1583"/>
      <c r="BC49" s="1583"/>
      <c r="BD49" s="1583"/>
      <c r="BE49" s="1583"/>
      <c r="BF49" s="1583"/>
      <c r="BG49" s="1583"/>
      <c r="BH49" s="1583"/>
      <c r="BI49" s="1583"/>
      <c r="BJ49" s="1583"/>
      <c r="BK49" s="1583"/>
      <c r="BL49" s="1583"/>
      <c r="BM49" s="1583"/>
      <c r="BN49" s="1583"/>
      <c r="BO49" s="1583"/>
      <c r="BP49" s="1584"/>
      <c r="BQ49" s="481">
        <f>表57!BQ50</f>
        <v>1532</v>
      </c>
      <c r="BR49" s="1583"/>
      <c r="BS49" s="1583"/>
      <c r="BT49" s="1583"/>
      <c r="BU49" s="1583"/>
      <c r="BV49" s="1583"/>
      <c r="BW49" s="1583"/>
      <c r="BX49" s="1583"/>
      <c r="BY49" s="1583"/>
      <c r="BZ49" s="1583"/>
      <c r="CA49" s="1583"/>
      <c r="CB49" s="1583"/>
      <c r="CC49" s="1583"/>
      <c r="CD49" s="1583"/>
      <c r="CE49" s="1583"/>
      <c r="CF49" s="1584"/>
      <c r="CG49" s="481">
        <f>SUM(AK49:CF49)</f>
        <v>249146</v>
      </c>
      <c r="CH49" s="1583"/>
      <c r="CI49" s="1583"/>
      <c r="CJ49" s="1583"/>
      <c r="CK49" s="1583"/>
      <c r="CL49" s="1583"/>
      <c r="CM49" s="1583"/>
      <c r="CN49" s="1583"/>
      <c r="CO49" s="1583"/>
      <c r="CP49" s="1583"/>
      <c r="CQ49" s="1583"/>
      <c r="CR49" s="1583"/>
      <c r="CS49" s="1583"/>
      <c r="CT49" s="1583"/>
      <c r="CU49" s="1583"/>
      <c r="CV49" s="1583"/>
      <c r="CW49" s="1583"/>
      <c r="CX49" s="1583"/>
      <c r="CY49" s="1583"/>
      <c r="CZ49" s="1647"/>
      <c r="DA49" s="16"/>
      <c r="DF49" s="16"/>
    </row>
    <row r="50" spans="1:110" ht="15" customHeight="1">
      <c r="A50" s="1537"/>
      <c r="B50" s="1538"/>
      <c r="C50" s="1538"/>
      <c r="D50" s="1538"/>
      <c r="E50" s="1538"/>
      <c r="F50" s="1539"/>
      <c r="G50" s="246" t="s">
        <v>75</v>
      </c>
      <c r="H50" s="246"/>
      <c r="I50" s="246"/>
      <c r="J50" s="246"/>
      <c r="K50" s="246"/>
      <c r="L50" s="246"/>
      <c r="M50" s="246"/>
      <c r="N50" s="246"/>
      <c r="O50" s="246"/>
      <c r="P50" s="246"/>
      <c r="Q50" s="246"/>
      <c r="R50" s="246"/>
      <c r="S50" s="246"/>
      <c r="T50" s="246"/>
      <c r="U50" s="246"/>
      <c r="V50" s="246"/>
      <c r="W50" s="246"/>
      <c r="X50" s="246"/>
      <c r="Y50" s="246"/>
      <c r="Z50" s="246"/>
      <c r="AA50" s="513"/>
      <c r="AB50" s="1067">
        <v>0</v>
      </c>
      <c r="AC50" s="1062"/>
      <c r="AD50" s="1068"/>
      <c r="AE50" s="1061">
        <v>5</v>
      </c>
      <c r="AF50" s="1062"/>
      <c r="AG50" s="1068"/>
      <c r="AH50" s="1061">
        <v>1</v>
      </c>
      <c r="AI50" s="1062"/>
      <c r="AJ50" s="1069"/>
      <c r="AK50" s="481">
        <f>表57!AK51</f>
        <v>137198</v>
      </c>
      <c r="AL50" s="1583"/>
      <c r="AM50" s="1583"/>
      <c r="AN50" s="1583"/>
      <c r="AO50" s="1583"/>
      <c r="AP50" s="1583"/>
      <c r="AQ50" s="1583"/>
      <c r="AR50" s="1583"/>
      <c r="AS50" s="1583"/>
      <c r="AT50" s="1583"/>
      <c r="AU50" s="1583"/>
      <c r="AV50" s="1583"/>
      <c r="AW50" s="1583"/>
      <c r="AX50" s="1583"/>
      <c r="AY50" s="1583"/>
      <c r="AZ50" s="1584"/>
      <c r="BA50" s="481">
        <f>表57!BA51</f>
        <v>17143</v>
      </c>
      <c r="BB50" s="1583"/>
      <c r="BC50" s="1583"/>
      <c r="BD50" s="1583"/>
      <c r="BE50" s="1583"/>
      <c r="BF50" s="1583"/>
      <c r="BG50" s="1583"/>
      <c r="BH50" s="1583"/>
      <c r="BI50" s="1583"/>
      <c r="BJ50" s="1583"/>
      <c r="BK50" s="1583"/>
      <c r="BL50" s="1583"/>
      <c r="BM50" s="1583"/>
      <c r="BN50" s="1583"/>
      <c r="BO50" s="1583"/>
      <c r="BP50" s="1584"/>
      <c r="BQ50" s="481">
        <f>表57!BQ51</f>
        <v>0</v>
      </c>
      <c r="BR50" s="1583"/>
      <c r="BS50" s="1583"/>
      <c r="BT50" s="1583"/>
      <c r="BU50" s="1583"/>
      <c r="BV50" s="1583"/>
      <c r="BW50" s="1583"/>
      <c r="BX50" s="1583"/>
      <c r="BY50" s="1583"/>
      <c r="BZ50" s="1583"/>
      <c r="CA50" s="1583"/>
      <c r="CB50" s="1583"/>
      <c r="CC50" s="1583"/>
      <c r="CD50" s="1583"/>
      <c r="CE50" s="1583"/>
      <c r="CF50" s="1584"/>
      <c r="CG50" s="481">
        <f t="shared" si="1"/>
        <v>154341</v>
      </c>
      <c r="CH50" s="1583"/>
      <c r="CI50" s="1583"/>
      <c r="CJ50" s="1583"/>
      <c r="CK50" s="1583"/>
      <c r="CL50" s="1583"/>
      <c r="CM50" s="1583"/>
      <c r="CN50" s="1583"/>
      <c r="CO50" s="1583"/>
      <c r="CP50" s="1583"/>
      <c r="CQ50" s="1583"/>
      <c r="CR50" s="1583"/>
      <c r="CS50" s="1583"/>
      <c r="CT50" s="1583"/>
      <c r="CU50" s="1583"/>
      <c r="CV50" s="1583"/>
      <c r="CW50" s="1583"/>
      <c r="CX50" s="1583"/>
      <c r="CY50" s="1583"/>
      <c r="CZ50" s="1647"/>
      <c r="DA50" s="16"/>
      <c r="DF50" s="16"/>
    </row>
    <row r="51" spans="1:110" ht="15" customHeight="1">
      <c r="A51" s="1537"/>
      <c r="B51" s="1538"/>
      <c r="C51" s="1538"/>
      <c r="D51" s="1538"/>
      <c r="E51" s="1538"/>
      <c r="F51" s="1539"/>
      <c r="G51" s="246" t="s">
        <v>76</v>
      </c>
      <c r="H51" s="246"/>
      <c r="I51" s="246"/>
      <c r="J51" s="246"/>
      <c r="K51" s="246"/>
      <c r="L51" s="246"/>
      <c r="M51" s="246"/>
      <c r="N51" s="246"/>
      <c r="O51" s="246"/>
      <c r="P51" s="246"/>
      <c r="Q51" s="246"/>
      <c r="R51" s="246"/>
      <c r="S51" s="246"/>
      <c r="T51" s="246"/>
      <c r="U51" s="246"/>
      <c r="V51" s="246"/>
      <c r="W51" s="246"/>
      <c r="X51" s="246"/>
      <c r="Y51" s="246"/>
      <c r="Z51" s="246"/>
      <c r="AA51" s="513"/>
      <c r="AB51" s="1067">
        <v>0</v>
      </c>
      <c r="AC51" s="1062"/>
      <c r="AD51" s="1068"/>
      <c r="AE51" s="1061">
        <v>6</v>
      </c>
      <c r="AF51" s="1062"/>
      <c r="AG51" s="1068"/>
      <c r="AH51" s="1061">
        <v>1</v>
      </c>
      <c r="AI51" s="1062"/>
      <c r="AJ51" s="1069"/>
      <c r="AK51" s="481">
        <f>表57!AK52</f>
        <v>300278</v>
      </c>
      <c r="AL51" s="1583"/>
      <c r="AM51" s="1583"/>
      <c r="AN51" s="1583"/>
      <c r="AO51" s="1583"/>
      <c r="AP51" s="1583"/>
      <c r="AQ51" s="1583"/>
      <c r="AR51" s="1583"/>
      <c r="AS51" s="1583"/>
      <c r="AT51" s="1583"/>
      <c r="AU51" s="1583"/>
      <c r="AV51" s="1583"/>
      <c r="AW51" s="1583"/>
      <c r="AX51" s="1583"/>
      <c r="AY51" s="1583"/>
      <c r="AZ51" s="1584"/>
      <c r="BA51" s="481">
        <f>表57!BA52</f>
        <v>140894</v>
      </c>
      <c r="BB51" s="1583"/>
      <c r="BC51" s="1583"/>
      <c r="BD51" s="1583"/>
      <c r="BE51" s="1583"/>
      <c r="BF51" s="1583"/>
      <c r="BG51" s="1583"/>
      <c r="BH51" s="1583"/>
      <c r="BI51" s="1583"/>
      <c r="BJ51" s="1583"/>
      <c r="BK51" s="1583"/>
      <c r="BL51" s="1583"/>
      <c r="BM51" s="1583"/>
      <c r="BN51" s="1583"/>
      <c r="BO51" s="1583"/>
      <c r="BP51" s="1584"/>
      <c r="BQ51" s="481">
        <f>表57!BQ52</f>
        <v>0</v>
      </c>
      <c r="BR51" s="1583"/>
      <c r="BS51" s="1583"/>
      <c r="BT51" s="1583"/>
      <c r="BU51" s="1583"/>
      <c r="BV51" s="1583"/>
      <c r="BW51" s="1583"/>
      <c r="BX51" s="1583"/>
      <c r="BY51" s="1583"/>
      <c r="BZ51" s="1583"/>
      <c r="CA51" s="1583"/>
      <c r="CB51" s="1583"/>
      <c r="CC51" s="1583"/>
      <c r="CD51" s="1583"/>
      <c r="CE51" s="1583"/>
      <c r="CF51" s="1584"/>
      <c r="CG51" s="481">
        <f t="shared" si="1"/>
        <v>441172</v>
      </c>
      <c r="CH51" s="1583"/>
      <c r="CI51" s="1583"/>
      <c r="CJ51" s="1583"/>
      <c r="CK51" s="1583"/>
      <c r="CL51" s="1583"/>
      <c r="CM51" s="1583"/>
      <c r="CN51" s="1583"/>
      <c r="CO51" s="1583"/>
      <c r="CP51" s="1583"/>
      <c r="CQ51" s="1583"/>
      <c r="CR51" s="1583"/>
      <c r="CS51" s="1583"/>
      <c r="CT51" s="1583"/>
      <c r="CU51" s="1583"/>
      <c r="CV51" s="1583"/>
      <c r="CW51" s="1583"/>
      <c r="CX51" s="1583"/>
      <c r="CY51" s="1583"/>
      <c r="CZ51" s="1647"/>
      <c r="DA51" s="16"/>
      <c r="DF51" s="16"/>
    </row>
    <row r="52" spans="1:110" ht="15" customHeight="1">
      <c r="A52" s="1537"/>
      <c r="B52" s="1538"/>
      <c r="C52" s="1538"/>
      <c r="D52" s="1538"/>
      <c r="E52" s="1538"/>
      <c r="F52" s="1539"/>
      <c r="G52" s="246" t="s">
        <v>77</v>
      </c>
      <c r="H52" s="246"/>
      <c r="I52" s="246"/>
      <c r="J52" s="246"/>
      <c r="K52" s="246"/>
      <c r="L52" s="246"/>
      <c r="M52" s="246"/>
      <c r="N52" s="246"/>
      <c r="O52" s="246"/>
      <c r="P52" s="246"/>
      <c r="Q52" s="246"/>
      <c r="R52" s="246"/>
      <c r="S52" s="246"/>
      <c r="T52" s="246"/>
      <c r="U52" s="246"/>
      <c r="V52" s="246"/>
      <c r="W52" s="246"/>
      <c r="X52" s="246"/>
      <c r="Y52" s="246"/>
      <c r="Z52" s="246"/>
      <c r="AA52" s="513"/>
      <c r="AB52" s="1067">
        <v>0</v>
      </c>
      <c r="AC52" s="1062"/>
      <c r="AD52" s="1068"/>
      <c r="AE52" s="1061">
        <v>7</v>
      </c>
      <c r="AF52" s="1062"/>
      <c r="AG52" s="1068"/>
      <c r="AH52" s="1061">
        <v>1</v>
      </c>
      <c r="AI52" s="1062"/>
      <c r="AJ52" s="1069"/>
      <c r="AK52" s="481">
        <f>表57!AK53</f>
        <v>37956</v>
      </c>
      <c r="AL52" s="1583"/>
      <c r="AM52" s="1583"/>
      <c r="AN52" s="1583"/>
      <c r="AO52" s="1583"/>
      <c r="AP52" s="1583"/>
      <c r="AQ52" s="1583"/>
      <c r="AR52" s="1583"/>
      <c r="AS52" s="1583"/>
      <c r="AT52" s="1583"/>
      <c r="AU52" s="1583"/>
      <c r="AV52" s="1583"/>
      <c r="AW52" s="1583"/>
      <c r="AX52" s="1583"/>
      <c r="AY52" s="1583"/>
      <c r="AZ52" s="1584"/>
      <c r="BA52" s="481">
        <f>表57!BA53</f>
        <v>71643</v>
      </c>
      <c r="BB52" s="1583"/>
      <c r="BC52" s="1583"/>
      <c r="BD52" s="1583"/>
      <c r="BE52" s="1583"/>
      <c r="BF52" s="1583"/>
      <c r="BG52" s="1583"/>
      <c r="BH52" s="1583"/>
      <c r="BI52" s="1583"/>
      <c r="BJ52" s="1583"/>
      <c r="BK52" s="1583"/>
      <c r="BL52" s="1583"/>
      <c r="BM52" s="1583"/>
      <c r="BN52" s="1583"/>
      <c r="BO52" s="1583"/>
      <c r="BP52" s="1584"/>
      <c r="BQ52" s="481">
        <f>表57!BQ53</f>
        <v>56117</v>
      </c>
      <c r="BR52" s="1583"/>
      <c r="BS52" s="1583"/>
      <c r="BT52" s="1583"/>
      <c r="BU52" s="1583"/>
      <c r="BV52" s="1583"/>
      <c r="BW52" s="1583"/>
      <c r="BX52" s="1583"/>
      <c r="BY52" s="1583"/>
      <c r="BZ52" s="1583"/>
      <c r="CA52" s="1583"/>
      <c r="CB52" s="1583"/>
      <c r="CC52" s="1583"/>
      <c r="CD52" s="1583"/>
      <c r="CE52" s="1583"/>
      <c r="CF52" s="1584"/>
      <c r="CG52" s="481">
        <f t="shared" si="1"/>
        <v>165716</v>
      </c>
      <c r="CH52" s="1583"/>
      <c r="CI52" s="1583"/>
      <c r="CJ52" s="1583"/>
      <c r="CK52" s="1583"/>
      <c r="CL52" s="1583"/>
      <c r="CM52" s="1583"/>
      <c r="CN52" s="1583"/>
      <c r="CO52" s="1583"/>
      <c r="CP52" s="1583"/>
      <c r="CQ52" s="1583"/>
      <c r="CR52" s="1583"/>
      <c r="CS52" s="1583"/>
      <c r="CT52" s="1583"/>
      <c r="CU52" s="1583"/>
      <c r="CV52" s="1583"/>
      <c r="CW52" s="1583"/>
      <c r="CX52" s="1583"/>
      <c r="CY52" s="1583"/>
      <c r="CZ52" s="1647"/>
      <c r="DA52" s="16"/>
      <c r="DF52" s="16"/>
    </row>
    <row r="53" spans="1:110" ht="15" customHeight="1">
      <c r="A53" s="1537"/>
      <c r="B53" s="1538"/>
      <c r="C53" s="1538"/>
      <c r="D53" s="1538"/>
      <c r="E53" s="1538"/>
      <c r="F53" s="1539"/>
      <c r="G53" s="246" t="s">
        <v>78</v>
      </c>
      <c r="H53" s="246"/>
      <c r="I53" s="246"/>
      <c r="J53" s="246"/>
      <c r="K53" s="246"/>
      <c r="L53" s="246"/>
      <c r="M53" s="246"/>
      <c r="N53" s="246"/>
      <c r="O53" s="246"/>
      <c r="P53" s="246"/>
      <c r="Q53" s="246"/>
      <c r="R53" s="246"/>
      <c r="S53" s="246"/>
      <c r="T53" s="246"/>
      <c r="U53" s="246"/>
      <c r="V53" s="246"/>
      <c r="W53" s="246"/>
      <c r="X53" s="246"/>
      <c r="Y53" s="246"/>
      <c r="Z53" s="246"/>
      <c r="AA53" s="513"/>
      <c r="AB53" s="1067">
        <v>0</v>
      </c>
      <c r="AC53" s="1062"/>
      <c r="AD53" s="1068"/>
      <c r="AE53" s="1061">
        <v>8</v>
      </c>
      <c r="AF53" s="1062"/>
      <c r="AG53" s="1068"/>
      <c r="AH53" s="1061">
        <v>1</v>
      </c>
      <c r="AI53" s="1062"/>
      <c r="AJ53" s="1069"/>
      <c r="AK53" s="481">
        <f>表57!AK54</f>
        <v>35377</v>
      </c>
      <c r="AL53" s="1583"/>
      <c r="AM53" s="1583"/>
      <c r="AN53" s="1583"/>
      <c r="AO53" s="1583"/>
      <c r="AP53" s="1583"/>
      <c r="AQ53" s="1583"/>
      <c r="AR53" s="1583"/>
      <c r="AS53" s="1583"/>
      <c r="AT53" s="1583"/>
      <c r="AU53" s="1583"/>
      <c r="AV53" s="1583"/>
      <c r="AW53" s="1583"/>
      <c r="AX53" s="1583"/>
      <c r="AY53" s="1583"/>
      <c r="AZ53" s="1584"/>
      <c r="BA53" s="481">
        <f>表57!BA54</f>
        <v>93731</v>
      </c>
      <c r="BB53" s="1583"/>
      <c r="BC53" s="1583"/>
      <c r="BD53" s="1583"/>
      <c r="BE53" s="1583"/>
      <c r="BF53" s="1583"/>
      <c r="BG53" s="1583"/>
      <c r="BH53" s="1583"/>
      <c r="BI53" s="1583"/>
      <c r="BJ53" s="1583"/>
      <c r="BK53" s="1583"/>
      <c r="BL53" s="1583"/>
      <c r="BM53" s="1583"/>
      <c r="BN53" s="1583"/>
      <c r="BO53" s="1583"/>
      <c r="BP53" s="1584"/>
      <c r="BQ53" s="481">
        <f>表57!BQ54</f>
        <v>0</v>
      </c>
      <c r="BR53" s="1583"/>
      <c r="BS53" s="1583"/>
      <c r="BT53" s="1583"/>
      <c r="BU53" s="1583"/>
      <c r="BV53" s="1583"/>
      <c r="BW53" s="1583"/>
      <c r="BX53" s="1583"/>
      <c r="BY53" s="1583"/>
      <c r="BZ53" s="1583"/>
      <c r="CA53" s="1583"/>
      <c r="CB53" s="1583"/>
      <c r="CC53" s="1583"/>
      <c r="CD53" s="1583"/>
      <c r="CE53" s="1583"/>
      <c r="CF53" s="1584"/>
      <c r="CG53" s="481">
        <f t="shared" si="1"/>
        <v>129108</v>
      </c>
      <c r="CH53" s="1583"/>
      <c r="CI53" s="1583"/>
      <c r="CJ53" s="1583"/>
      <c r="CK53" s="1583"/>
      <c r="CL53" s="1583"/>
      <c r="CM53" s="1583"/>
      <c r="CN53" s="1583"/>
      <c r="CO53" s="1583"/>
      <c r="CP53" s="1583"/>
      <c r="CQ53" s="1583"/>
      <c r="CR53" s="1583"/>
      <c r="CS53" s="1583"/>
      <c r="CT53" s="1583"/>
      <c r="CU53" s="1583"/>
      <c r="CV53" s="1583"/>
      <c r="CW53" s="1583"/>
      <c r="CX53" s="1583"/>
      <c r="CY53" s="1583"/>
      <c r="CZ53" s="1647"/>
      <c r="DA53" s="16"/>
      <c r="DF53" s="16"/>
    </row>
    <row r="54" spans="1:110" ht="15" customHeight="1">
      <c r="A54" s="1537"/>
      <c r="B54" s="1538"/>
      <c r="C54" s="1538"/>
      <c r="D54" s="1538"/>
      <c r="E54" s="1538"/>
      <c r="F54" s="1539"/>
      <c r="G54" s="246" t="s">
        <v>276</v>
      </c>
      <c r="H54" s="246"/>
      <c r="I54" s="246"/>
      <c r="J54" s="246"/>
      <c r="K54" s="246"/>
      <c r="L54" s="246"/>
      <c r="M54" s="246"/>
      <c r="N54" s="246"/>
      <c r="O54" s="246"/>
      <c r="P54" s="246"/>
      <c r="Q54" s="246"/>
      <c r="R54" s="246"/>
      <c r="S54" s="246"/>
      <c r="T54" s="246"/>
      <c r="U54" s="246"/>
      <c r="V54" s="246"/>
      <c r="W54" s="246"/>
      <c r="X54" s="246"/>
      <c r="Y54" s="246"/>
      <c r="Z54" s="246"/>
      <c r="AA54" s="513"/>
      <c r="AB54" s="1067">
        <v>0</v>
      </c>
      <c r="AC54" s="1062"/>
      <c r="AD54" s="1068"/>
      <c r="AE54" s="1061">
        <v>9</v>
      </c>
      <c r="AF54" s="1062"/>
      <c r="AG54" s="1068"/>
      <c r="AH54" s="1061">
        <v>1</v>
      </c>
      <c r="AI54" s="1062"/>
      <c r="AJ54" s="1069"/>
      <c r="AK54" s="481">
        <f>表57!AK55</f>
        <v>329473</v>
      </c>
      <c r="AL54" s="1583"/>
      <c r="AM54" s="1583"/>
      <c r="AN54" s="1583"/>
      <c r="AO54" s="1583"/>
      <c r="AP54" s="1583"/>
      <c r="AQ54" s="1583"/>
      <c r="AR54" s="1583"/>
      <c r="AS54" s="1583"/>
      <c r="AT54" s="1583"/>
      <c r="AU54" s="1583"/>
      <c r="AV54" s="1583"/>
      <c r="AW54" s="1583"/>
      <c r="AX54" s="1583"/>
      <c r="AY54" s="1583"/>
      <c r="AZ54" s="1584"/>
      <c r="BA54" s="481">
        <f>表57!BA55</f>
        <v>10397</v>
      </c>
      <c r="BB54" s="1583"/>
      <c r="BC54" s="1583"/>
      <c r="BD54" s="1583"/>
      <c r="BE54" s="1583"/>
      <c r="BF54" s="1583"/>
      <c r="BG54" s="1583"/>
      <c r="BH54" s="1583"/>
      <c r="BI54" s="1583"/>
      <c r="BJ54" s="1583"/>
      <c r="BK54" s="1583"/>
      <c r="BL54" s="1583"/>
      <c r="BM54" s="1583"/>
      <c r="BN54" s="1583"/>
      <c r="BO54" s="1583"/>
      <c r="BP54" s="1584"/>
      <c r="BQ54" s="481">
        <f>表57!BQ55</f>
        <v>0</v>
      </c>
      <c r="BR54" s="1583"/>
      <c r="BS54" s="1583"/>
      <c r="BT54" s="1583"/>
      <c r="BU54" s="1583"/>
      <c r="BV54" s="1583"/>
      <c r="BW54" s="1583"/>
      <c r="BX54" s="1583"/>
      <c r="BY54" s="1583"/>
      <c r="BZ54" s="1583"/>
      <c r="CA54" s="1583"/>
      <c r="CB54" s="1583"/>
      <c r="CC54" s="1583"/>
      <c r="CD54" s="1583"/>
      <c r="CE54" s="1583"/>
      <c r="CF54" s="1584"/>
      <c r="CG54" s="481">
        <f t="shared" si="1"/>
        <v>339870</v>
      </c>
      <c r="CH54" s="1583"/>
      <c r="CI54" s="1583"/>
      <c r="CJ54" s="1583"/>
      <c r="CK54" s="1583"/>
      <c r="CL54" s="1583"/>
      <c r="CM54" s="1583"/>
      <c r="CN54" s="1583"/>
      <c r="CO54" s="1583"/>
      <c r="CP54" s="1583"/>
      <c r="CQ54" s="1583"/>
      <c r="CR54" s="1583"/>
      <c r="CS54" s="1583"/>
      <c r="CT54" s="1583"/>
      <c r="CU54" s="1583"/>
      <c r="CV54" s="1583"/>
      <c r="CW54" s="1583"/>
      <c r="CX54" s="1583"/>
      <c r="CY54" s="1583"/>
      <c r="CZ54" s="1647"/>
      <c r="DA54" s="16"/>
      <c r="DF54" s="16"/>
    </row>
    <row r="55" spans="1:110" ht="21.75" customHeight="1" thickBot="1">
      <c r="A55" s="1537"/>
      <c r="B55" s="1538"/>
      <c r="C55" s="1538"/>
      <c r="D55" s="1538"/>
      <c r="E55" s="1538"/>
      <c r="F55" s="1539"/>
      <c r="G55" s="246" t="s">
        <v>79</v>
      </c>
      <c r="H55" s="246"/>
      <c r="I55" s="246"/>
      <c r="J55" s="246"/>
      <c r="K55" s="246"/>
      <c r="L55" s="246"/>
      <c r="M55" s="246"/>
      <c r="N55" s="246"/>
      <c r="O55" s="246"/>
      <c r="P55" s="246"/>
      <c r="Q55" s="246"/>
      <c r="R55" s="246"/>
      <c r="S55" s="246"/>
      <c r="T55" s="246"/>
      <c r="U55" s="246"/>
      <c r="V55" s="246"/>
      <c r="W55" s="246"/>
      <c r="X55" s="246"/>
      <c r="Y55" s="246"/>
      <c r="Z55" s="246"/>
      <c r="AA55" s="513"/>
      <c r="AB55" s="1063">
        <v>1</v>
      </c>
      <c r="AC55" s="1064"/>
      <c r="AD55" s="1065"/>
      <c r="AE55" s="1066">
        <v>0</v>
      </c>
      <c r="AF55" s="1064"/>
      <c r="AG55" s="1065"/>
      <c r="AH55" s="1066">
        <v>1</v>
      </c>
      <c r="AI55" s="1064"/>
      <c r="AJ55" s="1075"/>
      <c r="AK55" s="484">
        <f>SUM(AK46:AZ54)</f>
        <v>3048001</v>
      </c>
      <c r="AL55" s="1594"/>
      <c r="AM55" s="1594"/>
      <c r="AN55" s="1594"/>
      <c r="AO55" s="1594"/>
      <c r="AP55" s="1594"/>
      <c r="AQ55" s="1594"/>
      <c r="AR55" s="1594"/>
      <c r="AS55" s="1594"/>
      <c r="AT55" s="1594"/>
      <c r="AU55" s="1594"/>
      <c r="AV55" s="1594"/>
      <c r="AW55" s="1594"/>
      <c r="AX55" s="1594"/>
      <c r="AY55" s="1594"/>
      <c r="AZ55" s="1595"/>
      <c r="BA55" s="484">
        <f>SUM(BA46:BP54)</f>
        <v>854210</v>
      </c>
      <c r="BB55" s="1594"/>
      <c r="BC55" s="1594"/>
      <c r="BD55" s="1594"/>
      <c r="BE55" s="1594"/>
      <c r="BF55" s="1594"/>
      <c r="BG55" s="1594"/>
      <c r="BH55" s="1594"/>
      <c r="BI55" s="1594"/>
      <c r="BJ55" s="1594"/>
      <c r="BK55" s="1594"/>
      <c r="BL55" s="1594"/>
      <c r="BM55" s="1594"/>
      <c r="BN55" s="1594"/>
      <c r="BO55" s="1594"/>
      <c r="BP55" s="1595"/>
      <c r="BQ55" s="484">
        <f>SUM(BQ46:CF54)</f>
        <v>146932</v>
      </c>
      <c r="BR55" s="1594"/>
      <c r="BS55" s="1594"/>
      <c r="BT55" s="1594"/>
      <c r="BU55" s="1594"/>
      <c r="BV55" s="1594"/>
      <c r="BW55" s="1594"/>
      <c r="BX55" s="1594"/>
      <c r="BY55" s="1594"/>
      <c r="BZ55" s="1594"/>
      <c r="CA55" s="1594"/>
      <c r="CB55" s="1594"/>
      <c r="CC55" s="1594"/>
      <c r="CD55" s="1594"/>
      <c r="CE55" s="1594"/>
      <c r="CF55" s="1595"/>
      <c r="CG55" s="484">
        <f>SUM(CG46:CZ54)</f>
        <v>4049143</v>
      </c>
      <c r="CH55" s="1594"/>
      <c r="CI55" s="1594"/>
      <c r="CJ55" s="1594"/>
      <c r="CK55" s="1594"/>
      <c r="CL55" s="1594"/>
      <c r="CM55" s="1594"/>
      <c r="CN55" s="1594"/>
      <c r="CO55" s="1594"/>
      <c r="CP55" s="1594"/>
      <c r="CQ55" s="1594"/>
      <c r="CR55" s="1594"/>
      <c r="CS55" s="1594"/>
      <c r="CT55" s="1594"/>
      <c r="CU55" s="1594"/>
      <c r="CV55" s="1594"/>
      <c r="CW55" s="1594"/>
      <c r="CX55" s="1594"/>
      <c r="CY55" s="1594"/>
      <c r="CZ55" s="1648"/>
      <c r="DA55" s="16"/>
      <c r="DF55" s="16"/>
    </row>
    <row r="56" spans="1:110" ht="15" customHeight="1" thickBot="1">
      <c r="A56" s="1537"/>
      <c r="B56" s="1538"/>
      <c r="C56" s="1538"/>
      <c r="D56" s="1538"/>
      <c r="E56" s="1538"/>
      <c r="F56" s="1539"/>
      <c r="G56" s="731"/>
      <c r="H56" s="732"/>
      <c r="I56" s="732"/>
      <c r="J56" s="732"/>
      <c r="K56" s="732"/>
      <c r="L56" s="732"/>
      <c r="M56" s="732"/>
      <c r="N56" s="732"/>
      <c r="O56" s="732"/>
      <c r="P56" s="732"/>
      <c r="Q56" s="732"/>
      <c r="R56" s="732"/>
      <c r="S56" s="732"/>
      <c r="T56" s="732"/>
      <c r="U56" s="732"/>
      <c r="V56" s="732"/>
      <c r="W56" s="732"/>
      <c r="X56" s="732"/>
      <c r="Y56" s="732"/>
      <c r="Z56" s="732"/>
      <c r="AA56" s="732"/>
      <c r="AB56" s="1074"/>
      <c r="AC56" s="1074"/>
      <c r="AD56" s="1074"/>
      <c r="AE56" s="1074"/>
      <c r="AF56" s="1074"/>
      <c r="AG56" s="1074"/>
      <c r="AH56" s="1074"/>
      <c r="AI56" s="1074"/>
      <c r="AJ56" s="1074"/>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3"/>
      <c r="CH56" s="144"/>
      <c r="CI56" s="144"/>
      <c r="CJ56" s="144"/>
      <c r="CK56" s="144"/>
      <c r="CL56" s="144"/>
      <c r="CM56" s="144"/>
      <c r="CN56" s="144"/>
      <c r="CO56" s="144"/>
      <c r="CP56" s="144"/>
      <c r="CQ56" s="144"/>
      <c r="CR56" s="144"/>
      <c r="CS56" s="144"/>
      <c r="CT56" s="144"/>
      <c r="CU56" s="144"/>
      <c r="CV56" s="144"/>
      <c r="CW56" s="144"/>
      <c r="CX56" s="144"/>
      <c r="CY56" s="144"/>
      <c r="CZ56" s="144"/>
      <c r="DB56" s="17"/>
      <c r="DC56" s="17"/>
      <c r="DD56" s="17"/>
      <c r="DE56" s="17"/>
    </row>
    <row r="57" spans="1:110" ht="15" customHeight="1">
      <c r="A57" s="1537"/>
      <c r="B57" s="1538"/>
      <c r="C57" s="1538"/>
      <c r="D57" s="1538"/>
      <c r="E57" s="1538"/>
      <c r="F57" s="1539"/>
      <c r="G57" s="246" t="s">
        <v>80</v>
      </c>
      <c r="H57" s="246"/>
      <c r="I57" s="246"/>
      <c r="J57" s="246"/>
      <c r="K57" s="246"/>
      <c r="L57" s="246"/>
      <c r="M57" s="246"/>
      <c r="N57" s="246"/>
      <c r="O57" s="246"/>
      <c r="P57" s="246"/>
      <c r="Q57" s="246"/>
      <c r="R57" s="246"/>
      <c r="S57" s="246"/>
      <c r="T57" s="246"/>
      <c r="U57" s="246"/>
      <c r="V57" s="246"/>
      <c r="W57" s="246"/>
      <c r="X57" s="246"/>
      <c r="Y57" s="246"/>
      <c r="Z57" s="246"/>
      <c r="AA57" s="513"/>
      <c r="AB57" s="1070">
        <v>1</v>
      </c>
      <c r="AC57" s="1071"/>
      <c r="AD57" s="1072"/>
      <c r="AE57" s="1073">
        <v>1</v>
      </c>
      <c r="AF57" s="1071"/>
      <c r="AG57" s="1072"/>
      <c r="AH57" s="1073">
        <v>1</v>
      </c>
      <c r="AI57" s="1071"/>
      <c r="AJ57" s="1076"/>
      <c r="AK57" s="487">
        <f>SUM(AK46:AZ48)</f>
        <v>2002946</v>
      </c>
      <c r="AL57" s="1578"/>
      <c r="AM57" s="1578"/>
      <c r="AN57" s="1578"/>
      <c r="AO57" s="1578"/>
      <c r="AP57" s="1578"/>
      <c r="AQ57" s="1578"/>
      <c r="AR57" s="1578"/>
      <c r="AS57" s="1578"/>
      <c r="AT57" s="1578"/>
      <c r="AU57" s="1578"/>
      <c r="AV57" s="1578"/>
      <c r="AW57" s="1578"/>
      <c r="AX57" s="1578"/>
      <c r="AY57" s="1578"/>
      <c r="AZ57" s="1579"/>
      <c r="BA57" s="487">
        <f>SUM(BA46:BP48)</f>
        <v>477561</v>
      </c>
      <c r="BB57" s="1578"/>
      <c r="BC57" s="1578"/>
      <c r="BD57" s="1578"/>
      <c r="BE57" s="1578"/>
      <c r="BF57" s="1578"/>
      <c r="BG57" s="1578"/>
      <c r="BH57" s="1578"/>
      <c r="BI57" s="1578"/>
      <c r="BJ57" s="1578"/>
      <c r="BK57" s="1578"/>
      <c r="BL57" s="1578"/>
      <c r="BM57" s="1578"/>
      <c r="BN57" s="1578"/>
      <c r="BO57" s="1578"/>
      <c r="BP57" s="1579"/>
      <c r="BQ57" s="487">
        <f>SUM(BQ46:CF48)</f>
        <v>89283</v>
      </c>
      <c r="BR57" s="1578"/>
      <c r="BS57" s="1578"/>
      <c r="BT57" s="1578"/>
      <c r="BU57" s="1578"/>
      <c r="BV57" s="1578"/>
      <c r="BW57" s="1578"/>
      <c r="BX57" s="1578"/>
      <c r="BY57" s="1578"/>
      <c r="BZ57" s="1578"/>
      <c r="CA57" s="1578"/>
      <c r="CB57" s="1578"/>
      <c r="CC57" s="1578"/>
      <c r="CD57" s="1578"/>
      <c r="CE57" s="1578"/>
      <c r="CF57" s="1579"/>
      <c r="CG57" s="487">
        <f>SUM(AK57:CF57)</f>
        <v>2569790</v>
      </c>
      <c r="CH57" s="1578"/>
      <c r="CI57" s="1578"/>
      <c r="CJ57" s="1578"/>
      <c r="CK57" s="1578"/>
      <c r="CL57" s="1578"/>
      <c r="CM57" s="1578"/>
      <c r="CN57" s="1578"/>
      <c r="CO57" s="1578"/>
      <c r="CP57" s="1578"/>
      <c r="CQ57" s="1578"/>
      <c r="CR57" s="1578"/>
      <c r="CS57" s="1578"/>
      <c r="CT57" s="1578"/>
      <c r="CU57" s="1578"/>
      <c r="CV57" s="1578"/>
      <c r="CW57" s="1578"/>
      <c r="CX57" s="1578"/>
      <c r="CY57" s="1578"/>
      <c r="CZ57" s="1646"/>
      <c r="DA57" s="16"/>
      <c r="DF57" s="16"/>
    </row>
    <row r="58" spans="1:110" ht="15" customHeight="1">
      <c r="A58" s="1537"/>
      <c r="B58" s="1538"/>
      <c r="C58" s="1538"/>
      <c r="D58" s="1538"/>
      <c r="E58" s="1538"/>
      <c r="F58" s="1539"/>
      <c r="G58" s="246" t="s">
        <v>81</v>
      </c>
      <c r="H58" s="246"/>
      <c r="I58" s="246"/>
      <c r="J58" s="246"/>
      <c r="K58" s="246"/>
      <c r="L58" s="246"/>
      <c r="M58" s="246"/>
      <c r="N58" s="246"/>
      <c r="O58" s="246"/>
      <c r="P58" s="246"/>
      <c r="Q58" s="246"/>
      <c r="R58" s="246"/>
      <c r="S58" s="246"/>
      <c r="T58" s="246"/>
      <c r="U58" s="246"/>
      <c r="V58" s="246"/>
      <c r="W58" s="246"/>
      <c r="X58" s="246"/>
      <c r="Y58" s="246"/>
      <c r="Z58" s="246"/>
      <c r="AA58" s="513"/>
      <c r="AB58" s="1067">
        <v>1</v>
      </c>
      <c r="AC58" s="1062"/>
      <c r="AD58" s="1068"/>
      <c r="AE58" s="1061">
        <v>2</v>
      </c>
      <c r="AF58" s="1062"/>
      <c r="AG58" s="1068"/>
      <c r="AH58" s="1061">
        <v>1</v>
      </c>
      <c r="AI58" s="1062"/>
      <c r="AJ58" s="1069"/>
      <c r="AK58" s="481">
        <f>SUM(AK49:AZ52)</f>
        <v>680205</v>
      </c>
      <c r="AL58" s="1583"/>
      <c r="AM58" s="1583"/>
      <c r="AN58" s="1583"/>
      <c r="AO58" s="1583"/>
      <c r="AP58" s="1583"/>
      <c r="AQ58" s="1583"/>
      <c r="AR58" s="1583"/>
      <c r="AS58" s="1583"/>
      <c r="AT58" s="1583"/>
      <c r="AU58" s="1583"/>
      <c r="AV58" s="1583"/>
      <c r="AW58" s="1583"/>
      <c r="AX58" s="1583"/>
      <c r="AY58" s="1583"/>
      <c r="AZ58" s="1584"/>
      <c r="BA58" s="481">
        <f>SUM(BA49:BP52)</f>
        <v>272521</v>
      </c>
      <c r="BB58" s="1583"/>
      <c r="BC58" s="1583"/>
      <c r="BD58" s="1583"/>
      <c r="BE58" s="1583"/>
      <c r="BF58" s="1583"/>
      <c r="BG58" s="1583"/>
      <c r="BH58" s="1583"/>
      <c r="BI58" s="1583"/>
      <c r="BJ58" s="1583"/>
      <c r="BK58" s="1583"/>
      <c r="BL58" s="1583"/>
      <c r="BM58" s="1583"/>
      <c r="BN58" s="1583"/>
      <c r="BO58" s="1583"/>
      <c r="BP58" s="1584"/>
      <c r="BQ58" s="481">
        <f>SUM(BQ49:CF52)</f>
        <v>57649</v>
      </c>
      <c r="BR58" s="1583"/>
      <c r="BS58" s="1583"/>
      <c r="BT58" s="1583"/>
      <c r="BU58" s="1583"/>
      <c r="BV58" s="1583"/>
      <c r="BW58" s="1583"/>
      <c r="BX58" s="1583"/>
      <c r="BY58" s="1583"/>
      <c r="BZ58" s="1583"/>
      <c r="CA58" s="1583"/>
      <c r="CB58" s="1583"/>
      <c r="CC58" s="1583"/>
      <c r="CD58" s="1583"/>
      <c r="CE58" s="1583"/>
      <c r="CF58" s="1584"/>
      <c r="CG58" s="481">
        <f>SUM(AK58:CF58)</f>
        <v>1010375</v>
      </c>
      <c r="CH58" s="1583"/>
      <c r="CI58" s="1583"/>
      <c r="CJ58" s="1583"/>
      <c r="CK58" s="1583"/>
      <c r="CL58" s="1583"/>
      <c r="CM58" s="1583"/>
      <c r="CN58" s="1583"/>
      <c r="CO58" s="1583"/>
      <c r="CP58" s="1583"/>
      <c r="CQ58" s="1583"/>
      <c r="CR58" s="1583"/>
      <c r="CS58" s="1583"/>
      <c r="CT58" s="1583"/>
      <c r="CU58" s="1583"/>
      <c r="CV58" s="1583"/>
      <c r="CW58" s="1583"/>
      <c r="CX58" s="1583"/>
      <c r="CY58" s="1583"/>
      <c r="CZ58" s="1647"/>
      <c r="DA58" s="16"/>
      <c r="DF58" s="16"/>
    </row>
    <row r="59" spans="1:110" ht="15" customHeight="1">
      <c r="A59" s="1537"/>
      <c r="B59" s="1538"/>
      <c r="C59" s="1538"/>
      <c r="D59" s="1538"/>
      <c r="E59" s="1538"/>
      <c r="F59" s="1539"/>
      <c r="G59" s="245" t="s">
        <v>9</v>
      </c>
      <c r="H59" s="246"/>
      <c r="I59" s="246"/>
      <c r="J59" s="246"/>
      <c r="K59" s="246"/>
      <c r="L59" s="246"/>
      <c r="M59" s="246"/>
      <c r="N59" s="246"/>
      <c r="O59" s="246"/>
      <c r="P59" s="246"/>
      <c r="Q59" s="246"/>
      <c r="R59" s="246"/>
      <c r="S59" s="246"/>
      <c r="T59" s="246"/>
      <c r="U59" s="246"/>
      <c r="V59" s="246"/>
      <c r="W59" s="246"/>
      <c r="X59" s="246"/>
      <c r="Y59" s="246"/>
      <c r="Z59" s="246"/>
      <c r="AA59" s="513"/>
      <c r="AB59" s="1067">
        <v>1</v>
      </c>
      <c r="AC59" s="1062"/>
      <c r="AD59" s="1068"/>
      <c r="AE59" s="1061">
        <v>3</v>
      </c>
      <c r="AF59" s="1062"/>
      <c r="AG59" s="1068"/>
      <c r="AH59" s="1061">
        <v>1</v>
      </c>
      <c r="AI59" s="1062"/>
      <c r="AJ59" s="1069"/>
      <c r="AK59" s="481">
        <f>AK53</f>
        <v>35377</v>
      </c>
      <c r="AL59" s="1583"/>
      <c r="AM59" s="1583"/>
      <c r="AN59" s="1583"/>
      <c r="AO59" s="1583"/>
      <c r="AP59" s="1583"/>
      <c r="AQ59" s="1583"/>
      <c r="AR59" s="1583"/>
      <c r="AS59" s="1583"/>
      <c r="AT59" s="1583"/>
      <c r="AU59" s="1583"/>
      <c r="AV59" s="1583"/>
      <c r="AW59" s="1583"/>
      <c r="AX59" s="1583"/>
      <c r="AY59" s="1583"/>
      <c r="AZ59" s="1584"/>
      <c r="BA59" s="481">
        <f>BA53</f>
        <v>93731</v>
      </c>
      <c r="BB59" s="1583"/>
      <c r="BC59" s="1583"/>
      <c r="BD59" s="1583"/>
      <c r="BE59" s="1583"/>
      <c r="BF59" s="1583"/>
      <c r="BG59" s="1583"/>
      <c r="BH59" s="1583"/>
      <c r="BI59" s="1583"/>
      <c r="BJ59" s="1583"/>
      <c r="BK59" s="1583"/>
      <c r="BL59" s="1583"/>
      <c r="BM59" s="1583"/>
      <c r="BN59" s="1583"/>
      <c r="BO59" s="1583"/>
      <c r="BP59" s="1584"/>
      <c r="BQ59" s="481">
        <f>BQ53</f>
        <v>0</v>
      </c>
      <c r="BR59" s="1583"/>
      <c r="BS59" s="1583"/>
      <c r="BT59" s="1583"/>
      <c r="BU59" s="1583"/>
      <c r="BV59" s="1583"/>
      <c r="BW59" s="1583"/>
      <c r="BX59" s="1583"/>
      <c r="BY59" s="1583"/>
      <c r="BZ59" s="1583"/>
      <c r="CA59" s="1583"/>
      <c r="CB59" s="1583"/>
      <c r="CC59" s="1583"/>
      <c r="CD59" s="1583"/>
      <c r="CE59" s="1583"/>
      <c r="CF59" s="1584"/>
      <c r="CG59" s="481">
        <f>SUM(AK59:CF59)</f>
        <v>129108</v>
      </c>
      <c r="CH59" s="1583"/>
      <c r="CI59" s="1583"/>
      <c r="CJ59" s="1583"/>
      <c r="CK59" s="1583"/>
      <c r="CL59" s="1583"/>
      <c r="CM59" s="1583"/>
      <c r="CN59" s="1583"/>
      <c r="CO59" s="1583"/>
      <c r="CP59" s="1583"/>
      <c r="CQ59" s="1583"/>
      <c r="CR59" s="1583"/>
      <c r="CS59" s="1583"/>
      <c r="CT59" s="1583"/>
      <c r="CU59" s="1583"/>
      <c r="CV59" s="1583"/>
      <c r="CW59" s="1583"/>
      <c r="CX59" s="1583"/>
      <c r="CY59" s="1583"/>
      <c r="CZ59" s="1647"/>
      <c r="DA59" s="16"/>
      <c r="DF59" s="16"/>
    </row>
    <row r="60" spans="1:110" ht="15" customHeight="1" thickBot="1">
      <c r="A60" s="1540"/>
      <c r="B60" s="1541"/>
      <c r="C60" s="1541"/>
      <c r="D60" s="1541"/>
      <c r="E60" s="1541"/>
      <c r="F60" s="1542"/>
      <c r="G60" s="245" t="s">
        <v>10</v>
      </c>
      <c r="H60" s="246"/>
      <c r="I60" s="246"/>
      <c r="J60" s="246"/>
      <c r="K60" s="246"/>
      <c r="L60" s="246"/>
      <c r="M60" s="246"/>
      <c r="N60" s="246"/>
      <c r="O60" s="246"/>
      <c r="P60" s="246"/>
      <c r="Q60" s="246"/>
      <c r="R60" s="246"/>
      <c r="S60" s="246"/>
      <c r="T60" s="246"/>
      <c r="U60" s="246"/>
      <c r="V60" s="246"/>
      <c r="W60" s="246"/>
      <c r="X60" s="246"/>
      <c r="Y60" s="246"/>
      <c r="Z60" s="246"/>
      <c r="AA60" s="513"/>
      <c r="AB60" s="1063">
        <v>1</v>
      </c>
      <c r="AC60" s="1064"/>
      <c r="AD60" s="1065"/>
      <c r="AE60" s="1066">
        <v>4</v>
      </c>
      <c r="AF60" s="1064"/>
      <c r="AG60" s="1065"/>
      <c r="AH60" s="1066">
        <v>1</v>
      </c>
      <c r="AI60" s="1064"/>
      <c r="AJ60" s="1075"/>
      <c r="AK60" s="484">
        <f>AK54</f>
        <v>329473</v>
      </c>
      <c r="AL60" s="1594"/>
      <c r="AM60" s="1594"/>
      <c r="AN60" s="1594"/>
      <c r="AO60" s="1594"/>
      <c r="AP60" s="1594"/>
      <c r="AQ60" s="1594"/>
      <c r="AR60" s="1594"/>
      <c r="AS60" s="1594"/>
      <c r="AT60" s="1594"/>
      <c r="AU60" s="1594"/>
      <c r="AV60" s="1594"/>
      <c r="AW60" s="1594"/>
      <c r="AX60" s="1594"/>
      <c r="AY60" s="1594"/>
      <c r="AZ60" s="1595"/>
      <c r="BA60" s="484">
        <f>BA54</f>
        <v>10397</v>
      </c>
      <c r="BB60" s="1594"/>
      <c r="BC60" s="1594"/>
      <c r="BD60" s="1594"/>
      <c r="BE60" s="1594"/>
      <c r="BF60" s="1594"/>
      <c r="BG60" s="1594"/>
      <c r="BH60" s="1594"/>
      <c r="BI60" s="1594"/>
      <c r="BJ60" s="1594"/>
      <c r="BK60" s="1594"/>
      <c r="BL60" s="1594"/>
      <c r="BM60" s="1594"/>
      <c r="BN60" s="1594"/>
      <c r="BO60" s="1594"/>
      <c r="BP60" s="1595"/>
      <c r="BQ60" s="484">
        <f>BQ54</f>
        <v>0</v>
      </c>
      <c r="BR60" s="1594"/>
      <c r="BS60" s="1594"/>
      <c r="BT60" s="1594"/>
      <c r="BU60" s="1594"/>
      <c r="BV60" s="1594"/>
      <c r="BW60" s="1594"/>
      <c r="BX60" s="1594"/>
      <c r="BY60" s="1594"/>
      <c r="BZ60" s="1594"/>
      <c r="CA60" s="1594"/>
      <c r="CB60" s="1594"/>
      <c r="CC60" s="1594"/>
      <c r="CD60" s="1594"/>
      <c r="CE60" s="1594"/>
      <c r="CF60" s="1595"/>
      <c r="CG60" s="484">
        <f>SUM(AK60:CF60)</f>
        <v>339870</v>
      </c>
      <c r="CH60" s="1594"/>
      <c r="CI60" s="1594"/>
      <c r="CJ60" s="1594"/>
      <c r="CK60" s="1594"/>
      <c r="CL60" s="1594"/>
      <c r="CM60" s="1594"/>
      <c r="CN60" s="1594"/>
      <c r="CO60" s="1594"/>
      <c r="CP60" s="1594"/>
      <c r="CQ60" s="1594"/>
      <c r="CR60" s="1594"/>
      <c r="CS60" s="1594"/>
      <c r="CT60" s="1594"/>
      <c r="CU60" s="1594"/>
      <c r="CV60" s="1594"/>
      <c r="CW60" s="1594"/>
      <c r="CX60" s="1594"/>
      <c r="CY60" s="1594"/>
      <c r="CZ60" s="1648"/>
      <c r="DA60" s="16"/>
      <c r="DF60" s="16"/>
    </row>
    <row r="61" spans="1:110" ht="15" customHeight="1" thickBot="1">
      <c r="M61" s="16"/>
      <c r="R61" s="16"/>
      <c r="U61" s="17"/>
      <c r="V61" s="17"/>
      <c r="W61" s="17"/>
      <c r="AB61" s="151"/>
      <c r="AC61" s="151"/>
      <c r="AD61" s="151"/>
      <c r="AE61" s="151"/>
      <c r="AF61" s="151"/>
      <c r="AG61" s="151"/>
      <c r="AH61" s="151"/>
      <c r="AI61" s="151"/>
      <c r="AJ61" s="151"/>
      <c r="CO61" s="151"/>
      <c r="CY61" s="151"/>
      <c r="CZ61" s="151"/>
      <c r="DA61" s="16"/>
      <c r="DF61" s="16"/>
    </row>
    <row r="62" spans="1:110" ht="15" customHeight="1">
      <c r="A62" s="433" t="s">
        <v>82</v>
      </c>
      <c r="B62" s="1535"/>
      <c r="C62" s="1535"/>
      <c r="D62" s="434" t="s">
        <v>83</v>
      </c>
      <c r="E62" s="1535"/>
      <c r="F62" s="1536"/>
      <c r="G62" s="245" t="s">
        <v>858</v>
      </c>
      <c r="H62" s="246"/>
      <c r="I62" s="246"/>
      <c r="J62" s="246"/>
      <c r="K62" s="246"/>
      <c r="L62" s="246"/>
      <c r="M62" s="246"/>
      <c r="N62" s="246"/>
      <c r="O62" s="246"/>
      <c r="P62" s="246"/>
      <c r="Q62" s="246"/>
      <c r="R62" s="246"/>
      <c r="S62" s="246"/>
      <c r="T62" s="246"/>
      <c r="U62" s="246"/>
      <c r="V62" s="246"/>
      <c r="W62" s="246"/>
      <c r="X62" s="246"/>
      <c r="Y62" s="246"/>
      <c r="Z62" s="246"/>
      <c r="AA62" s="513"/>
      <c r="AB62" s="1070">
        <v>1</v>
      </c>
      <c r="AC62" s="1071"/>
      <c r="AD62" s="1072"/>
      <c r="AE62" s="1073">
        <v>5</v>
      </c>
      <c r="AF62" s="1071"/>
      <c r="AG62" s="1072"/>
      <c r="AH62" s="1073">
        <v>1</v>
      </c>
      <c r="AI62" s="1071"/>
      <c r="AJ62" s="1076"/>
      <c r="AK62" s="487">
        <f>表57!AK64</f>
        <v>2683151</v>
      </c>
      <c r="AL62" s="1578"/>
      <c r="AM62" s="1578"/>
      <c r="AN62" s="1578"/>
      <c r="AO62" s="1578"/>
      <c r="AP62" s="1578"/>
      <c r="AQ62" s="1578"/>
      <c r="AR62" s="1578"/>
      <c r="AS62" s="1578"/>
      <c r="AT62" s="1578"/>
      <c r="AU62" s="1578"/>
      <c r="AV62" s="1578"/>
      <c r="AW62" s="1578"/>
      <c r="AX62" s="1578"/>
      <c r="AY62" s="1578"/>
      <c r="AZ62" s="1579"/>
      <c r="BA62" s="487">
        <f>表57!BA64</f>
        <v>750082</v>
      </c>
      <c r="BB62" s="1578"/>
      <c r="BC62" s="1578"/>
      <c r="BD62" s="1578"/>
      <c r="BE62" s="1578"/>
      <c r="BF62" s="1578"/>
      <c r="BG62" s="1578"/>
      <c r="BH62" s="1578"/>
      <c r="BI62" s="1578"/>
      <c r="BJ62" s="1578"/>
      <c r="BK62" s="1578"/>
      <c r="BL62" s="1578"/>
      <c r="BM62" s="1578"/>
      <c r="BN62" s="1578"/>
      <c r="BO62" s="1578"/>
      <c r="BP62" s="1579"/>
      <c r="BQ62" s="487">
        <f>表57!BQ64</f>
        <v>146932</v>
      </c>
      <c r="BR62" s="1578"/>
      <c r="BS62" s="1578"/>
      <c r="BT62" s="1578"/>
      <c r="BU62" s="1578"/>
      <c r="BV62" s="1578"/>
      <c r="BW62" s="1578"/>
      <c r="BX62" s="1578"/>
      <c r="BY62" s="1578"/>
      <c r="BZ62" s="1578"/>
      <c r="CA62" s="1578"/>
      <c r="CB62" s="1578"/>
      <c r="CC62" s="1578"/>
      <c r="CD62" s="1578"/>
      <c r="CE62" s="1578"/>
      <c r="CF62" s="1579"/>
      <c r="CG62" s="487">
        <f>SUM(AK62:CF62)</f>
        <v>3580165</v>
      </c>
      <c r="CH62" s="1578"/>
      <c r="CI62" s="1578"/>
      <c r="CJ62" s="1578"/>
      <c r="CK62" s="1578"/>
      <c r="CL62" s="1578"/>
      <c r="CM62" s="1578"/>
      <c r="CN62" s="1578"/>
      <c r="CO62" s="1578"/>
      <c r="CP62" s="1578"/>
      <c r="CQ62" s="1578"/>
      <c r="CR62" s="1578"/>
      <c r="CS62" s="1578"/>
      <c r="CT62" s="1578"/>
      <c r="CU62" s="1578"/>
      <c r="CV62" s="1578"/>
      <c r="CW62" s="1578"/>
      <c r="CX62" s="1578"/>
      <c r="CY62" s="1578"/>
      <c r="CZ62" s="1646"/>
      <c r="DA62" s="16"/>
      <c r="DF62" s="16"/>
    </row>
    <row r="63" spans="1:110" ht="15" customHeight="1">
      <c r="A63" s="548"/>
      <c r="B63" s="1549"/>
      <c r="C63" s="1549"/>
      <c r="D63" s="551"/>
      <c r="E63" s="1549"/>
      <c r="F63" s="1539"/>
      <c r="G63" s="505" t="s">
        <v>317</v>
      </c>
      <c r="H63" s="506"/>
      <c r="I63" s="506"/>
      <c r="J63" s="506"/>
      <c r="K63" s="506"/>
      <c r="L63" s="506"/>
      <c r="M63" s="506"/>
      <c r="N63" s="506"/>
      <c r="O63" s="506"/>
      <c r="P63" s="506"/>
      <c r="Q63" s="506"/>
      <c r="R63" s="506"/>
      <c r="S63" s="506"/>
      <c r="T63" s="506"/>
      <c r="U63" s="506"/>
      <c r="V63" s="506"/>
      <c r="W63" s="506"/>
      <c r="X63" s="506"/>
      <c r="Y63" s="506"/>
      <c r="Z63" s="506"/>
      <c r="AA63" s="507"/>
      <c r="AB63" s="1067">
        <v>1</v>
      </c>
      <c r="AC63" s="1062"/>
      <c r="AD63" s="1068"/>
      <c r="AE63" s="1061">
        <v>6</v>
      </c>
      <c r="AF63" s="1062"/>
      <c r="AG63" s="1068"/>
      <c r="AH63" s="1061">
        <v>1</v>
      </c>
      <c r="AI63" s="1062"/>
      <c r="AJ63" s="1069"/>
      <c r="AK63" s="481">
        <f>表57!AK65</f>
        <v>35377</v>
      </c>
      <c r="AL63" s="1583"/>
      <c r="AM63" s="1583"/>
      <c r="AN63" s="1583"/>
      <c r="AO63" s="1583"/>
      <c r="AP63" s="1583"/>
      <c r="AQ63" s="1583"/>
      <c r="AR63" s="1583"/>
      <c r="AS63" s="1583"/>
      <c r="AT63" s="1583"/>
      <c r="AU63" s="1583"/>
      <c r="AV63" s="1583"/>
      <c r="AW63" s="1583"/>
      <c r="AX63" s="1583"/>
      <c r="AY63" s="1583"/>
      <c r="AZ63" s="1584"/>
      <c r="BA63" s="481">
        <f>表57!BA65</f>
        <v>93731</v>
      </c>
      <c r="BB63" s="1583"/>
      <c r="BC63" s="1583"/>
      <c r="BD63" s="1583"/>
      <c r="BE63" s="1583"/>
      <c r="BF63" s="1583"/>
      <c r="BG63" s="1583"/>
      <c r="BH63" s="1583"/>
      <c r="BI63" s="1583"/>
      <c r="BJ63" s="1583"/>
      <c r="BK63" s="1583"/>
      <c r="BL63" s="1583"/>
      <c r="BM63" s="1583"/>
      <c r="BN63" s="1583"/>
      <c r="BO63" s="1583"/>
      <c r="BP63" s="1584"/>
      <c r="BQ63" s="481">
        <f>表57!BQ65</f>
        <v>0</v>
      </c>
      <c r="BR63" s="1583"/>
      <c r="BS63" s="1583"/>
      <c r="BT63" s="1583"/>
      <c r="BU63" s="1583"/>
      <c r="BV63" s="1583"/>
      <c r="BW63" s="1583"/>
      <c r="BX63" s="1583"/>
      <c r="BY63" s="1583"/>
      <c r="BZ63" s="1583"/>
      <c r="CA63" s="1583"/>
      <c r="CB63" s="1583"/>
      <c r="CC63" s="1583"/>
      <c r="CD63" s="1583"/>
      <c r="CE63" s="1583"/>
      <c r="CF63" s="1584"/>
      <c r="CG63" s="481">
        <f>SUM(AK63:CF63)</f>
        <v>129108</v>
      </c>
      <c r="CH63" s="1583"/>
      <c r="CI63" s="1583"/>
      <c r="CJ63" s="1583"/>
      <c r="CK63" s="1583"/>
      <c r="CL63" s="1583"/>
      <c r="CM63" s="1583"/>
      <c r="CN63" s="1583"/>
      <c r="CO63" s="1583"/>
      <c r="CP63" s="1583"/>
      <c r="CQ63" s="1583"/>
      <c r="CR63" s="1583"/>
      <c r="CS63" s="1583"/>
      <c r="CT63" s="1583"/>
      <c r="CU63" s="1583"/>
      <c r="CV63" s="1583"/>
      <c r="CW63" s="1583"/>
      <c r="CX63" s="1583"/>
      <c r="CY63" s="1583"/>
      <c r="CZ63" s="1647"/>
      <c r="DA63" s="16"/>
      <c r="DF63" s="16"/>
    </row>
    <row r="64" spans="1:110" ht="15" customHeight="1">
      <c r="A64" s="1537"/>
      <c r="B64" s="1549"/>
      <c r="C64" s="1549"/>
      <c r="D64" s="1538"/>
      <c r="E64" s="1538"/>
      <c r="F64" s="1539"/>
      <c r="G64" s="731" t="s">
        <v>333</v>
      </c>
      <c r="H64" s="732"/>
      <c r="I64" s="732"/>
      <c r="J64" s="732"/>
      <c r="K64" s="732"/>
      <c r="L64" s="732"/>
      <c r="M64" s="732"/>
      <c r="N64" s="732"/>
      <c r="O64" s="732"/>
      <c r="P64" s="732"/>
      <c r="Q64" s="732"/>
      <c r="R64" s="732"/>
      <c r="S64" s="732"/>
      <c r="T64" s="732"/>
      <c r="U64" s="732"/>
      <c r="V64" s="732"/>
      <c r="W64" s="732"/>
      <c r="X64" s="732"/>
      <c r="Y64" s="732"/>
      <c r="Z64" s="732"/>
      <c r="AA64" s="732"/>
      <c r="AB64" s="1067">
        <v>1</v>
      </c>
      <c r="AC64" s="1062"/>
      <c r="AD64" s="1068"/>
      <c r="AE64" s="1061">
        <v>7</v>
      </c>
      <c r="AF64" s="1062"/>
      <c r="AG64" s="1068"/>
      <c r="AH64" s="1061">
        <v>1</v>
      </c>
      <c r="AI64" s="1062"/>
      <c r="AJ64" s="1069"/>
      <c r="AK64" s="481">
        <f>表57!AK66</f>
        <v>329473</v>
      </c>
      <c r="AL64" s="1583"/>
      <c r="AM64" s="1583"/>
      <c r="AN64" s="1583"/>
      <c r="AO64" s="1583"/>
      <c r="AP64" s="1583"/>
      <c r="AQ64" s="1583"/>
      <c r="AR64" s="1583"/>
      <c r="AS64" s="1583"/>
      <c r="AT64" s="1583"/>
      <c r="AU64" s="1583"/>
      <c r="AV64" s="1583"/>
      <c r="AW64" s="1583"/>
      <c r="AX64" s="1583"/>
      <c r="AY64" s="1583"/>
      <c r="AZ64" s="1584"/>
      <c r="BA64" s="481">
        <f>表57!BA66</f>
        <v>10397</v>
      </c>
      <c r="BB64" s="1583"/>
      <c r="BC64" s="1583"/>
      <c r="BD64" s="1583"/>
      <c r="BE64" s="1583"/>
      <c r="BF64" s="1583"/>
      <c r="BG64" s="1583"/>
      <c r="BH64" s="1583"/>
      <c r="BI64" s="1583"/>
      <c r="BJ64" s="1583"/>
      <c r="BK64" s="1583"/>
      <c r="BL64" s="1583"/>
      <c r="BM64" s="1583"/>
      <c r="BN64" s="1583"/>
      <c r="BO64" s="1583"/>
      <c r="BP64" s="1584"/>
      <c r="BQ64" s="481">
        <f>表57!BQ66</f>
        <v>0</v>
      </c>
      <c r="BR64" s="1583"/>
      <c r="BS64" s="1583"/>
      <c r="BT64" s="1583"/>
      <c r="BU64" s="1583"/>
      <c r="BV64" s="1583"/>
      <c r="BW64" s="1583"/>
      <c r="BX64" s="1583"/>
      <c r="BY64" s="1583"/>
      <c r="BZ64" s="1583"/>
      <c r="CA64" s="1583"/>
      <c r="CB64" s="1583"/>
      <c r="CC64" s="1583"/>
      <c r="CD64" s="1583"/>
      <c r="CE64" s="1583"/>
      <c r="CF64" s="1584"/>
      <c r="CG64" s="481">
        <f>SUM(AK64:CF64)</f>
        <v>339870</v>
      </c>
      <c r="CH64" s="1583"/>
      <c r="CI64" s="1583"/>
      <c r="CJ64" s="1583"/>
      <c r="CK64" s="1583"/>
      <c r="CL64" s="1583"/>
      <c r="CM64" s="1583"/>
      <c r="CN64" s="1583"/>
      <c r="CO64" s="1583"/>
      <c r="CP64" s="1583"/>
      <c r="CQ64" s="1583"/>
      <c r="CR64" s="1583"/>
      <c r="CS64" s="1583"/>
      <c r="CT64" s="1583"/>
      <c r="CU64" s="1583"/>
      <c r="CV64" s="1583"/>
      <c r="CW64" s="1583"/>
      <c r="CX64" s="1583"/>
      <c r="CY64" s="1583"/>
      <c r="CZ64" s="1647"/>
      <c r="DA64" s="16"/>
      <c r="DF64" s="16"/>
    </row>
    <row r="65" spans="1:135" s="17" customFormat="1" ht="15" customHeight="1" thickBot="1">
      <c r="A65" s="436"/>
      <c r="B65" s="1541"/>
      <c r="C65" s="1541"/>
      <c r="D65" s="553"/>
      <c r="E65" s="553"/>
      <c r="F65" s="560"/>
      <c r="G65" s="245" t="s">
        <v>79</v>
      </c>
      <c r="H65" s="1477"/>
      <c r="I65" s="1477"/>
      <c r="J65" s="1477"/>
      <c r="K65" s="1477"/>
      <c r="L65" s="1477"/>
      <c r="M65" s="1477"/>
      <c r="N65" s="1477"/>
      <c r="O65" s="1477"/>
      <c r="P65" s="1477"/>
      <c r="Q65" s="1477"/>
      <c r="R65" s="1477"/>
      <c r="S65" s="1477"/>
      <c r="T65" s="1477"/>
      <c r="U65" s="1477"/>
      <c r="V65" s="1477"/>
      <c r="W65" s="1477"/>
      <c r="X65" s="1477"/>
      <c r="Y65" s="1477"/>
      <c r="Z65" s="1477"/>
      <c r="AA65" s="1543"/>
      <c r="AB65" s="1063">
        <v>1</v>
      </c>
      <c r="AC65" s="1064"/>
      <c r="AD65" s="1065"/>
      <c r="AE65" s="1066">
        <v>8</v>
      </c>
      <c r="AF65" s="1064"/>
      <c r="AG65" s="1065"/>
      <c r="AH65" s="1066">
        <v>1</v>
      </c>
      <c r="AI65" s="1064"/>
      <c r="AJ65" s="1075"/>
      <c r="AK65" s="484">
        <f>SUM(AK62:AZ64)</f>
        <v>3048001</v>
      </c>
      <c r="AL65" s="1594"/>
      <c r="AM65" s="1594"/>
      <c r="AN65" s="1594"/>
      <c r="AO65" s="1594"/>
      <c r="AP65" s="1594"/>
      <c r="AQ65" s="1594"/>
      <c r="AR65" s="1594"/>
      <c r="AS65" s="1594"/>
      <c r="AT65" s="1594"/>
      <c r="AU65" s="1594"/>
      <c r="AV65" s="1594"/>
      <c r="AW65" s="1594"/>
      <c r="AX65" s="1594"/>
      <c r="AY65" s="1594"/>
      <c r="AZ65" s="1595"/>
      <c r="BA65" s="484">
        <f>SUM(BA62:BP64)</f>
        <v>854210</v>
      </c>
      <c r="BB65" s="1594"/>
      <c r="BC65" s="1594"/>
      <c r="BD65" s="1594"/>
      <c r="BE65" s="1594"/>
      <c r="BF65" s="1594"/>
      <c r="BG65" s="1594"/>
      <c r="BH65" s="1594"/>
      <c r="BI65" s="1594"/>
      <c r="BJ65" s="1594"/>
      <c r="BK65" s="1594"/>
      <c r="BL65" s="1594"/>
      <c r="BM65" s="1594"/>
      <c r="BN65" s="1594"/>
      <c r="BO65" s="1594"/>
      <c r="BP65" s="1595"/>
      <c r="BQ65" s="484">
        <f>SUM(BQ62:CF64)</f>
        <v>146932</v>
      </c>
      <c r="BR65" s="1594"/>
      <c r="BS65" s="1594"/>
      <c r="BT65" s="1594"/>
      <c r="BU65" s="1594"/>
      <c r="BV65" s="1594"/>
      <c r="BW65" s="1594"/>
      <c r="BX65" s="1594"/>
      <c r="BY65" s="1594"/>
      <c r="BZ65" s="1594"/>
      <c r="CA65" s="1594"/>
      <c r="CB65" s="1594"/>
      <c r="CC65" s="1594"/>
      <c r="CD65" s="1594"/>
      <c r="CE65" s="1594"/>
      <c r="CF65" s="1595"/>
      <c r="CG65" s="484">
        <f>SUM(AK65:CF65)</f>
        <v>4049143</v>
      </c>
      <c r="CH65" s="1594"/>
      <c r="CI65" s="1594"/>
      <c r="CJ65" s="1594"/>
      <c r="CK65" s="1594"/>
      <c r="CL65" s="1594"/>
      <c r="CM65" s="1594"/>
      <c r="CN65" s="1594"/>
      <c r="CO65" s="1594"/>
      <c r="CP65" s="1594"/>
      <c r="CQ65" s="1594"/>
      <c r="CR65" s="1594"/>
      <c r="CS65" s="1594"/>
      <c r="CT65" s="1594"/>
      <c r="CU65" s="1594"/>
      <c r="CV65" s="1594"/>
      <c r="CW65" s="1594"/>
      <c r="CX65" s="1594"/>
      <c r="CY65" s="1594"/>
      <c r="CZ65" s="1648"/>
      <c r="DA65" s="16"/>
      <c r="DB65" s="16"/>
      <c r="DC65" s="16"/>
      <c r="DD65" s="16"/>
      <c r="DE65" s="16"/>
      <c r="DF65" s="16"/>
      <c r="DG65" s="16"/>
      <c r="DH65" s="16"/>
      <c r="DI65" s="16"/>
      <c r="DK65" s="16"/>
      <c r="DL65" s="16"/>
    </row>
    <row r="66" spans="1:135" s="17" customFormat="1" ht="12.75" customHeight="1">
      <c r="A66" s="36"/>
      <c r="B66" s="1544"/>
      <c r="C66" s="1544"/>
      <c r="D66" s="40"/>
      <c r="E66" s="40"/>
      <c r="F66" s="40"/>
      <c r="G66" s="137"/>
      <c r="H66" s="1545"/>
      <c r="I66" s="1545"/>
      <c r="J66" s="1545"/>
      <c r="K66" s="1545"/>
      <c r="L66" s="1545"/>
      <c r="M66" s="1545"/>
      <c r="N66" s="1545"/>
      <c r="O66" s="1545"/>
      <c r="P66" s="1545"/>
      <c r="Q66" s="1545"/>
      <c r="R66" s="1545"/>
      <c r="S66" s="1545"/>
      <c r="T66" s="1545"/>
      <c r="U66" s="1545"/>
      <c r="V66" s="1545"/>
      <c r="W66" s="1545"/>
      <c r="X66" s="1545"/>
      <c r="Y66" s="1545"/>
      <c r="Z66" s="1545"/>
      <c r="AA66" s="1545"/>
      <c r="AB66" s="109"/>
      <c r="AC66" s="109"/>
      <c r="AD66" s="109"/>
      <c r="AE66" s="109"/>
      <c r="AF66" s="150"/>
      <c r="AG66" s="150"/>
      <c r="AH66" s="150"/>
      <c r="AI66" s="150"/>
      <c r="AJ66" s="150"/>
      <c r="AK66" s="143"/>
      <c r="AL66" s="41"/>
      <c r="AM66" s="41"/>
      <c r="AN66" s="41"/>
      <c r="AO66" s="41"/>
      <c r="AP66" s="41"/>
      <c r="AQ66" s="41"/>
      <c r="AR66" s="41"/>
      <c r="AS66" s="41"/>
      <c r="AT66" s="41"/>
      <c r="AU66" s="41"/>
      <c r="AV66" s="41"/>
      <c r="AW66" s="41"/>
      <c r="AX66" s="41"/>
      <c r="AY66" s="41"/>
      <c r="AZ66" s="41"/>
      <c r="BA66" s="143"/>
      <c r="BB66" s="41"/>
      <c r="BC66" s="41"/>
      <c r="BD66" s="41"/>
      <c r="BE66" s="41"/>
      <c r="BF66" s="41"/>
      <c r="BG66" s="41"/>
      <c r="BH66" s="41"/>
      <c r="BI66" s="41"/>
      <c r="BJ66" s="41"/>
      <c r="BK66" s="41"/>
      <c r="BL66" s="41"/>
      <c r="BM66" s="41"/>
      <c r="BN66" s="41"/>
      <c r="BO66" s="41"/>
      <c r="BP66" s="41"/>
      <c r="BQ66" s="143"/>
      <c r="BR66" s="41"/>
      <c r="BS66" s="41"/>
      <c r="BT66" s="41"/>
      <c r="BU66" s="41"/>
      <c r="BV66" s="41"/>
      <c r="BW66" s="41"/>
      <c r="BX66" s="41"/>
      <c r="BY66" s="41"/>
      <c r="BZ66" s="41"/>
      <c r="CA66" s="41"/>
      <c r="CB66" s="41"/>
      <c r="CC66" s="41"/>
      <c r="CD66" s="41"/>
      <c r="CE66" s="41"/>
      <c r="CF66" s="41"/>
      <c r="CG66" s="143"/>
      <c r="CH66" s="41"/>
      <c r="CI66" s="41"/>
      <c r="CJ66" s="41"/>
      <c r="CK66" s="41"/>
      <c r="CL66" s="41"/>
      <c r="CM66" s="41"/>
      <c r="CN66" s="41"/>
      <c r="CO66" s="41"/>
      <c r="CP66" s="41"/>
      <c r="CQ66" s="41"/>
      <c r="CR66" s="41"/>
      <c r="CS66" s="41"/>
      <c r="CT66" s="41"/>
      <c r="CU66" s="41"/>
      <c r="CV66" s="41"/>
      <c r="CW66" s="41"/>
      <c r="CX66" s="41"/>
      <c r="CY66" s="41"/>
      <c r="CZ66" s="41"/>
    </row>
    <row r="67" spans="1:135" ht="12.75" customHeight="1">
      <c r="A67" s="1084"/>
      <c r="B67" s="1084"/>
      <c r="C67" s="1084"/>
      <c r="D67" s="1084"/>
      <c r="E67" s="1084"/>
      <c r="F67" s="1084"/>
      <c r="G67" s="1085"/>
      <c r="H67" s="1086" t="s">
        <v>84</v>
      </c>
      <c r="I67" s="1087"/>
      <c r="J67" s="1087"/>
      <c r="K67" s="1087"/>
      <c r="L67" s="1087"/>
      <c r="M67" s="1087"/>
      <c r="N67" s="1087"/>
      <c r="O67" s="1087"/>
      <c r="P67" s="1087"/>
      <c r="Q67" s="1087"/>
      <c r="R67" s="1087"/>
      <c r="S67" s="1087"/>
      <c r="T67" s="1087"/>
      <c r="U67" s="1087"/>
      <c r="V67" s="1087"/>
      <c r="W67" s="1087"/>
      <c r="X67" s="1087"/>
      <c r="Y67" s="1088"/>
      <c r="Z67" s="1092" t="s">
        <v>85</v>
      </c>
      <c r="AA67" s="1093"/>
      <c r="AB67" s="1093"/>
      <c r="AC67" s="1093"/>
      <c r="AD67" s="1093"/>
      <c r="AE67" s="1094"/>
      <c r="AF67" s="514" t="str">
        <f>"第59表　課税標準額段階別"&amp; LEFT(表00!AA1,6) &amp; "分所得割額等に関する調
　　　　　　　　　　　　　　　　　　【合 計】（つづき）
第12表関係　(3)課税標準額に関する調"</f>
        <v>第59表　課税標準額段階別平成29年度分所得割額等に関する調
　　　　　　　　　　　　　　　　　　【合 計】（つづき）
第12表関係　(3)課税標準額に関する調</v>
      </c>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1059" t="s">
        <v>86</v>
      </c>
      <c r="CZ67" s="1059"/>
      <c r="DA67" s="1059"/>
      <c r="DB67" s="1059"/>
      <c r="DC67" s="1059"/>
      <c r="DD67" s="1059"/>
      <c r="DE67" s="1059"/>
      <c r="DF67" s="1059"/>
      <c r="DG67" s="1059"/>
      <c r="DH67" s="1059"/>
      <c r="DI67" s="1059"/>
      <c r="DJ67" s="1059"/>
      <c r="DK67" s="290" t="str">
        <f>IF(DK1="","",DK1)</f>
        <v>長崎県</v>
      </c>
      <c r="DL67" s="290"/>
      <c r="DM67" s="290"/>
      <c r="DN67" s="290"/>
      <c r="DO67" s="290"/>
      <c r="DP67" s="290"/>
      <c r="DQ67" s="290"/>
      <c r="DR67" s="290"/>
      <c r="DS67" s="290"/>
      <c r="DT67" s="290"/>
      <c r="DU67" s="290"/>
      <c r="DV67" s="290"/>
      <c r="DW67" s="290"/>
      <c r="DX67" s="290"/>
      <c r="DY67" s="290"/>
      <c r="DZ67" s="290"/>
      <c r="EA67" s="290"/>
      <c r="EB67" s="290"/>
      <c r="EC67" s="290"/>
      <c r="ED67" s="290"/>
      <c r="EE67" s="290"/>
    </row>
    <row r="68" spans="1:135" ht="12.75" customHeight="1" thickBot="1">
      <c r="A68" s="1084"/>
      <c r="B68" s="1084"/>
      <c r="C68" s="1084"/>
      <c r="D68" s="1084"/>
      <c r="E68" s="1084"/>
      <c r="F68" s="1084"/>
      <c r="G68" s="1085"/>
      <c r="H68" s="1089"/>
      <c r="I68" s="1090"/>
      <c r="J68" s="1090"/>
      <c r="K68" s="1090"/>
      <c r="L68" s="1090"/>
      <c r="M68" s="1090"/>
      <c r="N68" s="1090"/>
      <c r="O68" s="1090"/>
      <c r="P68" s="1090"/>
      <c r="Q68" s="1090"/>
      <c r="R68" s="1090"/>
      <c r="S68" s="1090"/>
      <c r="T68" s="1090"/>
      <c r="U68" s="1090"/>
      <c r="V68" s="1090"/>
      <c r="W68" s="1090"/>
      <c r="X68" s="1090"/>
      <c r="Y68" s="1091"/>
      <c r="Z68" s="1095"/>
      <c r="AA68" s="1096"/>
      <c r="AB68" s="1096"/>
      <c r="AC68" s="1096"/>
      <c r="AD68" s="1096"/>
      <c r="AE68" s="1097"/>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1060"/>
      <c r="CZ68" s="1060"/>
      <c r="DA68" s="1060"/>
      <c r="DB68" s="1060"/>
      <c r="DC68" s="1060"/>
      <c r="DD68" s="1060"/>
      <c r="DE68" s="1060"/>
      <c r="DF68" s="1060"/>
      <c r="DG68" s="1060"/>
      <c r="DH68" s="1060"/>
      <c r="DI68" s="1060"/>
      <c r="DJ68" s="1060"/>
      <c r="DK68" s="291"/>
      <c r="DL68" s="291"/>
      <c r="DM68" s="291"/>
      <c r="DN68" s="291"/>
      <c r="DO68" s="291"/>
      <c r="DP68" s="291"/>
      <c r="DQ68" s="291"/>
      <c r="DR68" s="291"/>
      <c r="DS68" s="291"/>
      <c r="DT68" s="291"/>
      <c r="DU68" s="291"/>
      <c r="DV68" s="291"/>
      <c r="DW68" s="291"/>
      <c r="DX68" s="291"/>
      <c r="DY68" s="291"/>
      <c r="DZ68" s="291"/>
      <c r="EA68" s="291"/>
      <c r="EB68" s="291"/>
      <c r="EC68" s="291"/>
      <c r="ED68" s="291"/>
      <c r="EE68" s="291"/>
    </row>
    <row r="69" spans="1:135" ht="25.5" customHeight="1" thickBot="1">
      <c r="A69" s="1083"/>
      <c r="B69" s="567"/>
      <c r="C69" s="567"/>
      <c r="D69" s="567"/>
      <c r="E69" s="567"/>
      <c r="F69" s="567"/>
      <c r="G69" s="568"/>
      <c r="H69" s="1079">
        <f>IF(H3="","",H3)</f>
        <v>4</v>
      </c>
      <c r="I69" s="1080"/>
      <c r="J69" s="1081"/>
      <c r="K69" s="1079">
        <f>IF(K3="","",K3)</f>
        <v>2</v>
      </c>
      <c r="L69" s="1080"/>
      <c r="M69" s="1081"/>
      <c r="N69" s="1079">
        <f>IF(N3="","",N3)</f>
        <v>2</v>
      </c>
      <c r="O69" s="1080"/>
      <c r="P69" s="1081"/>
      <c r="Q69" s="1079">
        <f>IF(Q3="","",Q3)</f>
        <v>0</v>
      </c>
      <c r="R69" s="1080"/>
      <c r="S69" s="1081"/>
      <c r="T69" s="1079">
        <f>IF(T3="","",T3)</f>
        <v>2</v>
      </c>
      <c r="U69" s="1080"/>
      <c r="V69" s="1081"/>
      <c r="W69" s="1079">
        <f>IF(W3="","",W3)</f>
        <v>9</v>
      </c>
      <c r="X69" s="1080"/>
      <c r="Y69" s="1081"/>
      <c r="Z69" s="1082">
        <v>5</v>
      </c>
      <c r="AA69" s="276"/>
      <c r="AB69" s="277"/>
      <c r="AC69" s="1079">
        <v>9</v>
      </c>
      <c r="AD69" s="279"/>
      <c r="AE69" s="280"/>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1060" t="s">
        <v>87</v>
      </c>
      <c r="CZ69" s="1060"/>
      <c r="DA69" s="1060"/>
      <c r="DB69" s="1060"/>
      <c r="DC69" s="1060"/>
      <c r="DD69" s="1060"/>
      <c r="DE69" s="1060"/>
      <c r="DF69" s="1060"/>
      <c r="DG69" s="1060"/>
      <c r="DH69" s="1060"/>
      <c r="DI69" s="1060"/>
      <c r="DJ69" s="1060"/>
      <c r="DK69" s="289" t="str">
        <f>IF(DK3="","",DK3)</f>
        <v>佐世保市</v>
      </c>
      <c r="DL69" s="289"/>
      <c r="DM69" s="289"/>
      <c r="DN69" s="289"/>
      <c r="DO69" s="289"/>
      <c r="DP69" s="289"/>
      <c r="DQ69" s="289"/>
      <c r="DR69" s="289"/>
      <c r="DS69" s="289"/>
      <c r="DT69" s="289"/>
      <c r="DU69" s="289"/>
      <c r="DV69" s="289"/>
      <c r="DW69" s="289"/>
      <c r="DX69" s="289"/>
      <c r="DY69" s="289"/>
      <c r="DZ69" s="289"/>
      <c r="EA69" s="289"/>
      <c r="EB69" s="289"/>
      <c r="EC69" s="289"/>
      <c r="ED69" s="289"/>
      <c r="EE69" s="289"/>
    </row>
    <row r="70" spans="1:135" ht="13.5" customHeight="1">
      <c r="M70" s="16"/>
      <c r="R70" s="16"/>
    </row>
    <row r="71" spans="1:135" ht="13.5" customHeight="1">
      <c r="M71" s="16"/>
      <c r="R71" s="16"/>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DA71" s="16"/>
      <c r="DF71" s="16"/>
    </row>
    <row r="72" spans="1:135" ht="13.5" customHeight="1">
      <c r="AK72" s="271" t="s">
        <v>529</v>
      </c>
      <c r="AL72" s="271"/>
      <c r="AM72" s="271"/>
      <c r="AN72" s="271"/>
      <c r="AO72" s="271"/>
      <c r="AP72" s="271"/>
      <c r="AQ72" s="271"/>
      <c r="AR72" s="271"/>
      <c r="AS72" s="271"/>
      <c r="AT72" s="271"/>
      <c r="AU72" s="271" t="s">
        <v>530</v>
      </c>
      <c r="AV72" s="271"/>
      <c r="AW72" s="271"/>
      <c r="AX72" s="271"/>
      <c r="AY72" s="271"/>
      <c r="AZ72" s="271"/>
      <c r="BA72" s="271"/>
      <c r="BB72" s="271"/>
      <c r="BC72" s="271"/>
      <c r="BD72" s="271"/>
      <c r="BE72" s="271" t="s">
        <v>531</v>
      </c>
      <c r="BF72" s="271"/>
      <c r="BG72" s="271"/>
      <c r="BH72" s="271"/>
      <c r="BI72" s="271"/>
      <c r="BJ72" s="271"/>
      <c r="BK72" s="271"/>
      <c r="BL72" s="271"/>
      <c r="BM72" s="271"/>
      <c r="BN72" s="271"/>
      <c r="BO72" s="271" t="s">
        <v>532</v>
      </c>
      <c r="BP72" s="271"/>
      <c r="BQ72" s="271"/>
      <c r="BR72" s="271"/>
      <c r="BS72" s="271"/>
      <c r="BT72" s="271"/>
      <c r="BU72" s="271"/>
      <c r="BV72" s="271"/>
      <c r="BW72" s="271"/>
      <c r="BX72" s="271"/>
      <c r="BY72" s="271"/>
      <c r="BZ72" s="889" t="s">
        <v>965</v>
      </c>
      <c r="CA72" s="889"/>
      <c r="CB72" s="889"/>
      <c r="CC72" s="889"/>
      <c r="CD72" s="889"/>
      <c r="CE72" s="889"/>
      <c r="CF72" s="889"/>
      <c r="CG72" s="889"/>
      <c r="CH72" s="889"/>
      <c r="CI72" s="889"/>
      <c r="CJ72" s="889"/>
      <c r="CK72" s="889" t="s">
        <v>966</v>
      </c>
      <c r="CL72" s="889"/>
      <c r="CM72" s="889"/>
      <c r="CN72" s="889"/>
      <c r="CO72" s="889"/>
      <c r="CP72" s="889"/>
      <c r="CQ72" s="889"/>
      <c r="CR72" s="889"/>
      <c r="CS72" s="889"/>
      <c r="CT72" s="889"/>
      <c r="CU72" s="889"/>
      <c r="CV72" s="889" t="s">
        <v>321</v>
      </c>
      <c r="CW72" s="889"/>
      <c r="CX72" s="889"/>
      <c r="CY72" s="889"/>
      <c r="CZ72" s="889"/>
      <c r="DA72" s="889"/>
      <c r="DB72" s="889"/>
      <c r="DC72" s="889"/>
      <c r="DD72" s="889"/>
      <c r="DE72" s="889"/>
      <c r="DF72" s="889"/>
      <c r="DG72" s="1104" t="s">
        <v>967</v>
      </c>
      <c r="DH72" s="1104"/>
      <c r="DI72" s="1104"/>
      <c r="DJ72" s="1104"/>
      <c r="DK72" s="1104"/>
      <c r="DL72" s="1104"/>
      <c r="DM72" s="1104"/>
      <c r="DN72" s="1104"/>
      <c r="DO72" s="1104"/>
      <c r="DP72" s="1104"/>
      <c r="DQ72" s="1104"/>
      <c r="DR72" s="1104"/>
      <c r="DS72" s="112"/>
      <c r="DT72" s="112"/>
      <c r="DU72" s="112"/>
      <c r="DV72" s="112"/>
      <c r="DW72" s="112"/>
      <c r="DX72" s="112"/>
      <c r="DY72" s="112"/>
      <c r="DZ72" s="112"/>
      <c r="EA72" s="112"/>
      <c r="EB72" s="112"/>
      <c r="EC72" s="112"/>
    </row>
    <row r="73" spans="1:135" ht="15" customHeight="1">
      <c r="A73" s="522" t="s">
        <v>814</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4"/>
      <c r="AB73" s="200" t="s">
        <v>88</v>
      </c>
      <c r="AC73" s="1456"/>
      <c r="AD73" s="1456"/>
      <c r="AE73" s="1456"/>
      <c r="AF73" s="1456"/>
      <c r="AG73" s="1456"/>
      <c r="AH73" s="1456"/>
      <c r="AI73" s="1456"/>
      <c r="AJ73" s="1457"/>
      <c r="AK73" s="245" t="s">
        <v>93</v>
      </c>
      <c r="AL73" s="1649"/>
      <c r="AM73" s="1649"/>
      <c r="AN73" s="1649"/>
      <c r="AO73" s="1649"/>
      <c r="AP73" s="1649"/>
      <c r="AQ73" s="1649"/>
      <c r="AR73" s="1649"/>
      <c r="AS73" s="1649"/>
      <c r="AT73" s="1649"/>
      <c r="AU73" s="1649"/>
      <c r="AV73" s="1649"/>
      <c r="AW73" s="1649"/>
      <c r="AX73" s="1649"/>
      <c r="AY73" s="1649"/>
      <c r="AZ73" s="1649"/>
      <c r="BA73" s="1649"/>
      <c r="BB73" s="1649"/>
      <c r="BC73" s="1649"/>
      <c r="BD73" s="1649"/>
      <c r="BE73" s="1649"/>
      <c r="BF73" s="1649"/>
      <c r="BG73" s="1649"/>
      <c r="BH73" s="1649"/>
      <c r="BI73" s="1649"/>
      <c r="BJ73" s="1649"/>
      <c r="BK73" s="1649"/>
      <c r="BL73" s="1649"/>
      <c r="BM73" s="1649"/>
      <c r="BN73" s="1650"/>
      <c r="BO73" s="806" t="s">
        <v>962</v>
      </c>
      <c r="BP73" s="807"/>
      <c r="BQ73" s="807"/>
      <c r="BR73" s="807"/>
      <c r="BS73" s="807"/>
      <c r="BT73" s="807"/>
      <c r="BU73" s="807"/>
      <c r="BV73" s="807"/>
      <c r="BW73" s="807"/>
      <c r="BX73" s="807"/>
      <c r="BY73" s="807"/>
      <c r="BZ73" s="806" t="s">
        <v>963</v>
      </c>
      <c r="CA73" s="807"/>
      <c r="CB73" s="807"/>
      <c r="CC73" s="807"/>
      <c r="CD73" s="807"/>
      <c r="CE73" s="807"/>
      <c r="CF73" s="807"/>
      <c r="CG73" s="807"/>
      <c r="CH73" s="807"/>
      <c r="CI73" s="807"/>
      <c r="CJ73" s="808"/>
      <c r="CK73" s="295" t="s">
        <v>964</v>
      </c>
      <c r="CL73" s="296"/>
      <c r="CM73" s="296"/>
      <c r="CN73" s="296"/>
      <c r="CO73" s="296"/>
      <c r="CP73" s="296"/>
      <c r="CQ73" s="296"/>
      <c r="CR73" s="296"/>
      <c r="CS73" s="296"/>
      <c r="CT73" s="296"/>
      <c r="CU73" s="297"/>
      <c r="CV73" s="295" t="s">
        <v>243</v>
      </c>
      <c r="CW73" s="296"/>
      <c r="CX73" s="296"/>
      <c r="CY73" s="296"/>
      <c r="CZ73" s="296"/>
      <c r="DA73" s="296"/>
      <c r="DB73" s="296"/>
      <c r="DC73" s="296"/>
      <c r="DD73" s="296"/>
      <c r="DE73" s="296"/>
      <c r="DF73" s="297"/>
      <c r="DG73" s="200" t="s">
        <v>99</v>
      </c>
      <c r="DH73" s="201"/>
      <c r="DI73" s="201"/>
      <c r="DJ73" s="201"/>
      <c r="DK73" s="201"/>
      <c r="DL73" s="201"/>
      <c r="DM73" s="201"/>
      <c r="DN73" s="201"/>
      <c r="DO73" s="201"/>
      <c r="DP73" s="201"/>
      <c r="DQ73" s="201"/>
      <c r="DR73" s="202"/>
    </row>
    <row r="74" spans="1:135" ht="10.5" customHeight="1">
      <c r="A74" s="52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7"/>
      <c r="AB74" s="1458"/>
      <c r="AC74" s="1503"/>
      <c r="AD74" s="1503"/>
      <c r="AE74" s="1503"/>
      <c r="AF74" s="1503"/>
      <c r="AG74" s="1503"/>
      <c r="AH74" s="1503"/>
      <c r="AI74" s="1503"/>
      <c r="AJ74" s="1460"/>
      <c r="AK74" s="295" t="s">
        <v>223</v>
      </c>
      <c r="AL74" s="296"/>
      <c r="AM74" s="296"/>
      <c r="AN74" s="296"/>
      <c r="AO74" s="296"/>
      <c r="AP74" s="296"/>
      <c r="AQ74" s="296"/>
      <c r="AR74" s="296"/>
      <c r="AS74" s="296"/>
      <c r="AT74" s="297"/>
      <c r="AU74" s="295" t="s">
        <v>720</v>
      </c>
      <c r="AV74" s="296"/>
      <c r="AW74" s="296"/>
      <c r="AX74" s="296"/>
      <c r="AY74" s="296"/>
      <c r="AZ74" s="296"/>
      <c r="BA74" s="296"/>
      <c r="BB74" s="296"/>
      <c r="BC74" s="296"/>
      <c r="BD74" s="297"/>
      <c r="BE74" s="200" t="s">
        <v>244</v>
      </c>
      <c r="BF74" s="201"/>
      <c r="BG74" s="201"/>
      <c r="BH74" s="201"/>
      <c r="BI74" s="201"/>
      <c r="BJ74" s="201"/>
      <c r="BK74" s="201"/>
      <c r="BL74" s="201"/>
      <c r="BM74" s="201"/>
      <c r="BN74" s="202"/>
      <c r="BO74" s="809"/>
      <c r="BP74" s="810"/>
      <c r="BQ74" s="810"/>
      <c r="BR74" s="810"/>
      <c r="BS74" s="810"/>
      <c r="BT74" s="810"/>
      <c r="BU74" s="810"/>
      <c r="BV74" s="810"/>
      <c r="BW74" s="810"/>
      <c r="BX74" s="810"/>
      <c r="BY74" s="810"/>
      <c r="BZ74" s="809"/>
      <c r="CA74" s="810"/>
      <c r="CB74" s="810"/>
      <c r="CC74" s="810"/>
      <c r="CD74" s="810"/>
      <c r="CE74" s="810"/>
      <c r="CF74" s="810"/>
      <c r="CG74" s="810"/>
      <c r="CH74" s="810"/>
      <c r="CI74" s="810"/>
      <c r="CJ74" s="811"/>
      <c r="CK74" s="234"/>
      <c r="CL74" s="235"/>
      <c r="CM74" s="235"/>
      <c r="CN74" s="235"/>
      <c r="CO74" s="235"/>
      <c r="CP74" s="235"/>
      <c r="CQ74" s="235"/>
      <c r="CR74" s="235"/>
      <c r="CS74" s="235"/>
      <c r="CT74" s="235"/>
      <c r="CU74" s="236"/>
      <c r="CV74" s="234"/>
      <c r="CW74" s="235"/>
      <c r="CX74" s="235"/>
      <c r="CY74" s="235"/>
      <c r="CZ74" s="235"/>
      <c r="DA74" s="235"/>
      <c r="DB74" s="235"/>
      <c r="DC74" s="235"/>
      <c r="DD74" s="235"/>
      <c r="DE74" s="235"/>
      <c r="DF74" s="236"/>
      <c r="DG74" s="219"/>
      <c r="DH74" s="220"/>
      <c r="DI74" s="220"/>
      <c r="DJ74" s="220"/>
      <c r="DK74" s="220"/>
      <c r="DL74" s="220"/>
      <c r="DM74" s="220"/>
      <c r="DN74" s="220"/>
      <c r="DO74" s="220"/>
      <c r="DP74" s="220"/>
      <c r="DQ74" s="220"/>
      <c r="DR74" s="221"/>
    </row>
    <row r="75" spans="1:135" ht="15" customHeight="1">
      <c r="A75" s="525"/>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7"/>
      <c r="AB75" s="1458"/>
      <c r="AC75" s="1503"/>
      <c r="AD75" s="1503"/>
      <c r="AE75" s="1503"/>
      <c r="AF75" s="1503"/>
      <c r="AG75" s="1503"/>
      <c r="AH75" s="1503"/>
      <c r="AI75" s="1503"/>
      <c r="AJ75" s="1460"/>
      <c r="AK75" s="234"/>
      <c r="AL75" s="235"/>
      <c r="AM75" s="235"/>
      <c r="AN75" s="235"/>
      <c r="AO75" s="235"/>
      <c r="AP75" s="235"/>
      <c r="AQ75" s="235"/>
      <c r="AR75" s="235"/>
      <c r="AS75" s="235"/>
      <c r="AT75" s="236"/>
      <c r="AU75" s="234"/>
      <c r="AV75" s="235"/>
      <c r="AW75" s="235"/>
      <c r="AX75" s="235"/>
      <c r="AY75" s="235"/>
      <c r="AZ75" s="235"/>
      <c r="BA75" s="235"/>
      <c r="BB75" s="235"/>
      <c r="BC75" s="235"/>
      <c r="BD75" s="236"/>
      <c r="BE75" s="219"/>
      <c r="BF75" s="220"/>
      <c r="BG75" s="220"/>
      <c r="BH75" s="220"/>
      <c r="BI75" s="220"/>
      <c r="BJ75" s="220"/>
      <c r="BK75" s="220"/>
      <c r="BL75" s="220"/>
      <c r="BM75" s="220"/>
      <c r="BN75" s="221"/>
      <c r="BO75" s="809"/>
      <c r="BP75" s="810"/>
      <c r="BQ75" s="810"/>
      <c r="BR75" s="810"/>
      <c r="BS75" s="810"/>
      <c r="BT75" s="810"/>
      <c r="BU75" s="810"/>
      <c r="BV75" s="810"/>
      <c r="BW75" s="810"/>
      <c r="BX75" s="810"/>
      <c r="BY75" s="810"/>
      <c r="BZ75" s="809"/>
      <c r="CA75" s="810"/>
      <c r="CB75" s="810"/>
      <c r="CC75" s="810"/>
      <c r="CD75" s="810"/>
      <c r="CE75" s="810"/>
      <c r="CF75" s="810"/>
      <c r="CG75" s="810"/>
      <c r="CH75" s="810"/>
      <c r="CI75" s="810"/>
      <c r="CJ75" s="811"/>
      <c r="CK75" s="234"/>
      <c r="CL75" s="235"/>
      <c r="CM75" s="235"/>
      <c r="CN75" s="235"/>
      <c r="CO75" s="235"/>
      <c r="CP75" s="235"/>
      <c r="CQ75" s="235"/>
      <c r="CR75" s="235"/>
      <c r="CS75" s="235"/>
      <c r="CT75" s="235"/>
      <c r="CU75" s="236"/>
      <c r="CV75" s="234"/>
      <c r="CW75" s="235"/>
      <c r="CX75" s="235"/>
      <c r="CY75" s="235"/>
      <c r="CZ75" s="235"/>
      <c r="DA75" s="235"/>
      <c r="DB75" s="235"/>
      <c r="DC75" s="235"/>
      <c r="DD75" s="235"/>
      <c r="DE75" s="235"/>
      <c r="DF75" s="236"/>
      <c r="DG75" s="219"/>
      <c r="DH75" s="220"/>
      <c r="DI75" s="220"/>
      <c r="DJ75" s="220"/>
      <c r="DK75" s="220"/>
      <c r="DL75" s="220"/>
      <c r="DM75" s="220"/>
      <c r="DN75" s="220"/>
      <c r="DO75" s="220"/>
      <c r="DP75" s="220"/>
      <c r="DQ75" s="220"/>
      <c r="DR75" s="221"/>
    </row>
    <row r="76" spans="1:135" ht="15" customHeight="1">
      <c r="A76" s="525"/>
      <c r="B76" s="526"/>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7"/>
      <c r="AB76" s="1458"/>
      <c r="AC76" s="1503"/>
      <c r="AD76" s="1503"/>
      <c r="AE76" s="1503"/>
      <c r="AF76" s="1503"/>
      <c r="AG76" s="1503"/>
      <c r="AH76" s="1503"/>
      <c r="AI76" s="1503"/>
      <c r="AJ76" s="1460"/>
      <c r="AK76" s="234"/>
      <c r="AL76" s="235"/>
      <c r="AM76" s="235"/>
      <c r="AN76" s="235"/>
      <c r="AO76" s="235"/>
      <c r="AP76" s="235"/>
      <c r="AQ76" s="235"/>
      <c r="AR76" s="235"/>
      <c r="AS76" s="235"/>
      <c r="AT76" s="236"/>
      <c r="AU76" s="234"/>
      <c r="AV76" s="235"/>
      <c r="AW76" s="235"/>
      <c r="AX76" s="235"/>
      <c r="AY76" s="235"/>
      <c r="AZ76" s="235"/>
      <c r="BA76" s="235"/>
      <c r="BB76" s="235"/>
      <c r="BC76" s="235"/>
      <c r="BD76" s="236"/>
      <c r="BE76" s="219"/>
      <c r="BF76" s="220"/>
      <c r="BG76" s="220"/>
      <c r="BH76" s="220"/>
      <c r="BI76" s="220"/>
      <c r="BJ76" s="220"/>
      <c r="BK76" s="220"/>
      <c r="BL76" s="220"/>
      <c r="BM76" s="220"/>
      <c r="BN76" s="221"/>
      <c r="BO76" s="809"/>
      <c r="BP76" s="810"/>
      <c r="BQ76" s="810"/>
      <c r="BR76" s="810"/>
      <c r="BS76" s="810"/>
      <c r="BT76" s="810"/>
      <c r="BU76" s="810"/>
      <c r="BV76" s="810"/>
      <c r="BW76" s="810"/>
      <c r="BX76" s="810"/>
      <c r="BY76" s="810"/>
      <c r="BZ76" s="809"/>
      <c r="CA76" s="810"/>
      <c r="CB76" s="810"/>
      <c r="CC76" s="810"/>
      <c r="CD76" s="810"/>
      <c r="CE76" s="810"/>
      <c r="CF76" s="810"/>
      <c r="CG76" s="810"/>
      <c r="CH76" s="810"/>
      <c r="CI76" s="810"/>
      <c r="CJ76" s="811"/>
      <c r="CK76" s="234"/>
      <c r="CL76" s="235"/>
      <c r="CM76" s="235"/>
      <c r="CN76" s="235"/>
      <c r="CO76" s="235"/>
      <c r="CP76" s="235"/>
      <c r="CQ76" s="235"/>
      <c r="CR76" s="235"/>
      <c r="CS76" s="235"/>
      <c r="CT76" s="235"/>
      <c r="CU76" s="236"/>
      <c r="CV76" s="234"/>
      <c r="CW76" s="235"/>
      <c r="CX76" s="235"/>
      <c r="CY76" s="235"/>
      <c r="CZ76" s="235"/>
      <c r="DA76" s="235"/>
      <c r="DB76" s="235"/>
      <c r="DC76" s="235"/>
      <c r="DD76" s="235"/>
      <c r="DE76" s="235"/>
      <c r="DF76" s="236"/>
      <c r="DG76" s="219"/>
      <c r="DH76" s="220"/>
      <c r="DI76" s="220"/>
      <c r="DJ76" s="220"/>
      <c r="DK76" s="220"/>
      <c r="DL76" s="220"/>
      <c r="DM76" s="220"/>
      <c r="DN76" s="220"/>
      <c r="DO76" s="220"/>
      <c r="DP76" s="220"/>
      <c r="DQ76" s="220"/>
      <c r="DR76" s="221"/>
    </row>
    <row r="77" spans="1:135" ht="15" customHeight="1">
      <c r="A77" s="525"/>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7"/>
      <c r="AB77" s="1458"/>
      <c r="AC77" s="1503"/>
      <c r="AD77" s="1503"/>
      <c r="AE77" s="1503"/>
      <c r="AF77" s="1503"/>
      <c r="AG77" s="1503"/>
      <c r="AH77" s="1503"/>
      <c r="AI77" s="1503"/>
      <c r="AJ77" s="1460"/>
      <c r="AK77" s="234"/>
      <c r="AL77" s="235"/>
      <c r="AM77" s="235"/>
      <c r="AN77" s="235"/>
      <c r="AO77" s="235"/>
      <c r="AP77" s="235"/>
      <c r="AQ77" s="235"/>
      <c r="AR77" s="235"/>
      <c r="AS77" s="235"/>
      <c r="AT77" s="236"/>
      <c r="AU77" s="234"/>
      <c r="AV77" s="235"/>
      <c r="AW77" s="235"/>
      <c r="AX77" s="235"/>
      <c r="AY77" s="235"/>
      <c r="AZ77" s="235"/>
      <c r="BA77" s="235"/>
      <c r="BB77" s="235"/>
      <c r="BC77" s="235"/>
      <c r="BD77" s="236"/>
      <c r="BE77" s="219"/>
      <c r="BF77" s="220"/>
      <c r="BG77" s="220"/>
      <c r="BH77" s="220"/>
      <c r="BI77" s="220"/>
      <c r="BJ77" s="220"/>
      <c r="BK77" s="220"/>
      <c r="BL77" s="220"/>
      <c r="BM77" s="220"/>
      <c r="BN77" s="221"/>
      <c r="BO77" s="809"/>
      <c r="BP77" s="810"/>
      <c r="BQ77" s="810"/>
      <c r="BR77" s="810"/>
      <c r="BS77" s="810"/>
      <c r="BT77" s="810"/>
      <c r="BU77" s="810"/>
      <c r="BV77" s="810"/>
      <c r="BW77" s="810"/>
      <c r="BX77" s="810"/>
      <c r="BY77" s="810"/>
      <c r="BZ77" s="809"/>
      <c r="CA77" s="810"/>
      <c r="CB77" s="810"/>
      <c r="CC77" s="810"/>
      <c r="CD77" s="810"/>
      <c r="CE77" s="810"/>
      <c r="CF77" s="810"/>
      <c r="CG77" s="810"/>
      <c r="CH77" s="810"/>
      <c r="CI77" s="810"/>
      <c r="CJ77" s="811"/>
      <c r="CK77" s="234"/>
      <c r="CL77" s="235"/>
      <c r="CM77" s="235"/>
      <c r="CN77" s="235"/>
      <c r="CO77" s="235"/>
      <c r="CP77" s="235"/>
      <c r="CQ77" s="235"/>
      <c r="CR77" s="235"/>
      <c r="CS77" s="235"/>
      <c r="CT77" s="235"/>
      <c r="CU77" s="236"/>
      <c r="CV77" s="234"/>
      <c r="CW77" s="235"/>
      <c r="CX77" s="235"/>
      <c r="CY77" s="235"/>
      <c r="CZ77" s="235"/>
      <c r="DA77" s="235"/>
      <c r="DB77" s="235"/>
      <c r="DC77" s="235"/>
      <c r="DD77" s="235"/>
      <c r="DE77" s="235"/>
      <c r="DF77" s="236"/>
      <c r="DG77" s="219"/>
      <c r="DH77" s="220"/>
      <c r="DI77" s="220"/>
      <c r="DJ77" s="220"/>
      <c r="DK77" s="220"/>
      <c r="DL77" s="220"/>
      <c r="DM77" s="220"/>
      <c r="DN77" s="220"/>
      <c r="DO77" s="220"/>
      <c r="DP77" s="220"/>
      <c r="DQ77" s="220"/>
      <c r="DR77" s="221"/>
    </row>
    <row r="78" spans="1:135" ht="15" customHeight="1" thickBot="1">
      <c r="A78" s="528"/>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30"/>
      <c r="AB78" s="1556"/>
      <c r="AC78" s="1557"/>
      <c r="AD78" s="1557"/>
      <c r="AE78" s="1557"/>
      <c r="AF78" s="1557"/>
      <c r="AG78" s="1557"/>
      <c r="AH78" s="1557"/>
      <c r="AI78" s="1557"/>
      <c r="AJ78" s="1558"/>
      <c r="AK78" s="535" t="s">
        <v>271</v>
      </c>
      <c r="AL78" s="536"/>
      <c r="AM78" s="536"/>
      <c r="AN78" s="536"/>
      <c r="AO78" s="536"/>
      <c r="AP78" s="536"/>
      <c r="AQ78" s="536"/>
      <c r="AR78" s="536"/>
      <c r="AS78" s="536"/>
      <c r="AT78" s="536"/>
      <c r="AU78" s="535" t="s">
        <v>271</v>
      </c>
      <c r="AV78" s="536"/>
      <c r="AW78" s="536"/>
      <c r="AX78" s="536"/>
      <c r="AY78" s="536"/>
      <c r="AZ78" s="536"/>
      <c r="BA78" s="536"/>
      <c r="BB78" s="536"/>
      <c r="BC78" s="536"/>
      <c r="BD78" s="536"/>
      <c r="BE78" s="535" t="s">
        <v>271</v>
      </c>
      <c r="BF78" s="536"/>
      <c r="BG78" s="536"/>
      <c r="BH78" s="536"/>
      <c r="BI78" s="536"/>
      <c r="BJ78" s="536"/>
      <c r="BK78" s="536"/>
      <c r="BL78" s="536"/>
      <c r="BM78" s="536"/>
      <c r="BN78" s="536"/>
      <c r="BO78" s="535" t="s">
        <v>271</v>
      </c>
      <c r="BP78" s="536"/>
      <c r="BQ78" s="536"/>
      <c r="BR78" s="536"/>
      <c r="BS78" s="536"/>
      <c r="BT78" s="536"/>
      <c r="BU78" s="536"/>
      <c r="BV78" s="536"/>
      <c r="BW78" s="536"/>
      <c r="BX78" s="536"/>
      <c r="BY78" s="537"/>
      <c r="BZ78" s="535" t="s">
        <v>271</v>
      </c>
      <c r="CA78" s="536"/>
      <c r="CB78" s="536"/>
      <c r="CC78" s="536"/>
      <c r="CD78" s="536"/>
      <c r="CE78" s="536"/>
      <c r="CF78" s="536"/>
      <c r="CG78" s="536"/>
      <c r="CH78" s="536"/>
      <c r="CI78" s="536"/>
      <c r="CJ78" s="537"/>
      <c r="CK78" s="535" t="s">
        <v>271</v>
      </c>
      <c r="CL78" s="536"/>
      <c r="CM78" s="536"/>
      <c r="CN78" s="536"/>
      <c r="CO78" s="536"/>
      <c r="CP78" s="536"/>
      <c r="CQ78" s="536"/>
      <c r="CR78" s="536"/>
      <c r="CS78" s="536"/>
      <c r="CT78" s="536"/>
      <c r="CU78" s="537"/>
      <c r="CV78" s="535" t="s">
        <v>271</v>
      </c>
      <c r="CW78" s="536"/>
      <c r="CX78" s="536"/>
      <c r="CY78" s="536"/>
      <c r="CZ78" s="536"/>
      <c r="DA78" s="536"/>
      <c r="DB78" s="536"/>
      <c r="DC78" s="536"/>
      <c r="DD78" s="536"/>
      <c r="DE78" s="536"/>
      <c r="DF78" s="537"/>
      <c r="DG78" s="535" t="s">
        <v>271</v>
      </c>
      <c r="DH78" s="536"/>
      <c r="DI78" s="536"/>
      <c r="DJ78" s="536"/>
      <c r="DK78" s="536"/>
      <c r="DL78" s="536"/>
      <c r="DM78" s="536"/>
      <c r="DN78" s="536"/>
      <c r="DO78" s="536"/>
      <c r="DP78" s="536"/>
      <c r="DQ78" s="536"/>
      <c r="DR78" s="537"/>
    </row>
    <row r="79" spans="1:135" ht="24" customHeight="1">
      <c r="A79" s="433" t="s">
        <v>73</v>
      </c>
      <c r="B79" s="1535"/>
      <c r="C79" s="1535"/>
      <c r="D79" s="1535"/>
      <c r="E79" s="1535"/>
      <c r="F79" s="1536"/>
      <c r="G79" s="246" t="s">
        <v>691</v>
      </c>
      <c r="H79" s="246"/>
      <c r="I79" s="246"/>
      <c r="J79" s="246"/>
      <c r="K79" s="246"/>
      <c r="L79" s="246"/>
      <c r="M79" s="246"/>
      <c r="N79" s="246"/>
      <c r="O79" s="246"/>
      <c r="P79" s="246"/>
      <c r="Q79" s="246"/>
      <c r="R79" s="246"/>
      <c r="S79" s="246"/>
      <c r="T79" s="246"/>
      <c r="U79" s="246"/>
      <c r="V79" s="246"/>
      <c r="W79" s="246"/>
      <c r="X79" s="246"/>
      <c r="Y79" s="246"/>
      <c r="Z79" s="246"/>
      <c r="AA79" s="513"/>
      <c r="AB79" s="1070">
        <v>0</v>
      </c>
      <c r="AC79" s="1071"/>
      <c r="AD79" s="1072"/>
      <c r="AE79" s="1073">
        <v>1</v>
      </c>
      <c r="AF79" s="1071"/>
      <c r="AG79" s="1072"/>
      <c r="AH79" s="1073">
        <v>2</v>
      </c>
      <c r="AI79" s="1071"/>
      <c r="AJ79" s="1076"/>
      <c r="AK79" s="487">
        <f>表57!AK81</f>
        <v>2428</v>
      </c>
      <c r="AL79" s="1578"/>
      <c r="AM79" s="1578"/>
      <c r="AN79" s="1578"/>
      <c r="AO79" s="1578"/>
      <c r="AP79" s="1578"/>
      <c r="AQ79" s="1578"/>
      <c r="AR79" s="1578"/>
      <c r="AS79" s="1578"/>
      <c r="AT79" s="1579"/>
      <c r="AU79" s="487">
        <f>表57!AU81</f>
        <v>0</v>
      </c>
      <c r="AV79" s="1578"/>
      <c r="AW79" s="1578"/>
      <c r="AX79" s="1578"/>
      <c r="AY79" s="1578"/>
      <c r="AZ79" s="1578"/>
      <c r="BA79" s="1578"/>
      <c r="BB79" s="1578"/>
      <c r="BC79" s="1578"/>
      <c r="BD79" s="1579"/>
      <c r="BE79" s="487">
        <f t="shared" ref="BE79:BE87" si="2">SUM(AK79:BD79)</f>
        <v>2428</v>
      </c>
      <c r="BF79" s="1578"/>
      <c r="BG79" s="1578"/>
      <c r="BH79" s="1578"/>
      <c r="BI79" s="1578"/>
      <c r="BJ79" s="1578"/>
      <c r="BK79" s="1578"/>
      <c r="BL79" s="1578"/>
      <c r="BM79" s="1578"/>
      <c r="BN79" s="1579"/>
      <c r="BO79" s="487">
        <f>表57!BO81</f>
        <v>1066902</v>
      </c>
      <c r="BP79" s="801"/>
      <c r="BQ79" s="801"/>
      <c r="BR79" s="801"/>
      <c r="BS79" s="801"/>
      <c r="BT79" s="801"/>
      <c r="BU79" s="801"/>
      <c r="BV79" s="801"/>
      <c r="BW79" s="801"/>
      <c r="BX79" s="801"/>
      <c r="BY79" s="875"/>
      <c r="BZ79" s="871">
        <f>表57!BZ81</f>
        <v>11289</v>
      </c>
      <c r="CA79" s="872"/>
      <c r="CB79" s="872"/>
      <c r="CC79" s="872"/>
      <c r="CD79" s="872"/>
      <c r="CE79" s="872"/>
      <c r="CF79" s="872"/>
      <c r="CG79" s="872"/>
      <c r="CH79" s="872"/>
      <c r="CI79" s="872"/>
      <c r="CJ79" s="1058"/>
      <c r="CK79" s="871">
        <f>表57!CK81</f>
        <v>561</v>
      </c>
      <c r="CL79" s="872"/>
      <c r="CM79" s="872"/>
      <c r="CN79" s="872"/>
      <c r="CO79" s="872"/>
      <c r="CP79" s="872"/>
      <c r="CQ79" s="872"/>
      <c r="CR79" s="872"/>
      <c r="CS79" s="872"/>
      <c r="CT79" s="872"/>
      <c r="CU79" s="1058"/>
      <c r="CV79" s="871">
        <f>表57!CV81</f>
        <v>7386</v>
      </c>
      <c r="CW79" s="872"/>
      <c r="CX79" s="872"/>
      <c r="CY79" s="872"/>
      <c r="CZ79" s="872"/>
      <c r="DA79" s="872"/>
      <c r="DB79" s="872"/>
      <c r="DC79" s="872"/>
      <c r="DD79" s="872"/>
      <c r="DE79" s="872"/>
      <c r="DF79" s="1058"/>
      <c r="DG79" s="871">
        <f t="shared" ref="DG79:DG88" si="3">SUM(CD13,CS13,CG46,BE79:DF79)</f>
        <v>2810461</v>
      </c>
      <c r="DH79" s="1651"/>
      <c r="DI79" s="1651"/>
      <c r="DJ79" s="1651"/>
      <c r="DK79" s="1651"/>
      <c r="DL79" s="1651"/>
      <c r="DM79" s="1651"/>
      <c r="DN79" s="1651"/>
      <c r="DO79" s="1651"/>
      <c r="DP79" s="1651"/>
      <c r="DQ79" s="1651"/>
      <c r="DR79" s="1652"/>
    </row>
    <row r="80" spans="1:135" ht="15" customHeight="1">
      <c r="A80" s="1537"/>
      <c r="B80" s="1538"/>
      <c r="C80" s="1538"/>
      <c r="D80" s="1538"/>
      <c r="E80" s="1538"/>
      <c r="F80" s="1539"/>
      <c r="G80" s="246" t="s">
        <v>472</v>
      </c>
      <c r="H80" s="246"/>
      <c r="I80" s="246"/>
      <c r="J80" s="246"/>
      <c r="K80" s="246"/>
      <c r="L80" s="246"/>
      <c r="M80" s="246"/>
      <c r="N80" s="246"/>
      <c r="O80" s="246"/>
      <c r="P80" s="246"/>
      <c r="Q80" s="246"/>
      <c r="R80" s="246"/>
      <c r="S80" s="246"/>
      <c r="T80" s="246"/>
      <c r="U80" s="246"/>
      <c r="V80" s="246"/>
      <c r="W80" s="246"/>
      <c r="X80" s="246"/>
      <c r="Y80" s="246"/>
      <c r="Z80" s="246"/>
      <c r="AA80" s="513"/>
      <c r="AB80" s="1067">
        <v>0</v>
      </c>
      <c r="AC80" s="1062"/>
      <c r="AD80" s="1068"/>
      <c r="AE80" s="1061">
        <v>2</v>
      </c>
      <c r="AF80" s="1062"/>
      <c r="AG80" s="1068"/>
      <c r="AH80" s="1061">
        <v>2</v>
      </c>
      <c r="AI80" s="1062"/>
      <c r="AJ80" s="1069"/>
      <c r="AK80" s="481">
        <f>表57!AK82</f>
        <v>2441</v>
      </c>
      <c r="AL80" s="1583"/>
      <c r="AM80" s="1583"/>
      <c r="AN80" s="1583"/>
      <c r="AO80" s="1583"/>
      <c r="AP80" s="1583"/>
      <c r="AQ80" s="1583"/>
      <c r="AR80" s="1583"/>
      <c r="AS80" s="1583"/>
      <c r="AT80" s="1584"/>
      <c r="AU80" s="481">
        <f>表57!AU82</f>
        <v>0</v>
      </c>
      <c r="AV80" s="1583"/>
      <c r="AW80" s="1583"/>
      <c r="AX80" s="1583"/>
      <c r="AY80" s="1583"/>
      <c r="AZ80" s="1583"/>
      <c r="BA80" s="1583"/>
      <c r="BB80" s="1583"/>
      <c r="BC80" s="1583"/>
      <c r="BD80" s="1584"/>
      <c r="BE80" s="481">
        <f t="shared" si="2"/>
        <v>2441</v>
      </c>
      <c r="BF80" s="1583"/>
      <c r="BG80" s="1583"/>
      <c r="BH80" s="1583"/>
      <c r="BI80" s="1583"/>
      <c r="BJ80" s="1583"/>
      <c r="BK80" s="1583"/>
      <c r="BL80" s="1583"/>
      <c r="BM80" s="1583"/>
      <c r="BN80" s="1584"/>
      <c r="BO80" s="481">
        <f>表57!BO82</f>
        <v>2035</v>
      </c>
      <c r="BP80" s="543"/>
      <c r="BQ80" s="543"/>
      <c r="BR80" s="543"/>
      <c r="BS80" s="543"/>
      <c r="BT80" s="543"/>
      <c r="BU80" s="543"/>
      <c r="BV80" s="543"/>
      <c r="BW80" s="543"/>
      <c r="BX80" s="543"/>
      <c r="BY80" s="544"/>
      <c r="BZ80" s="481">
        <f>表57!BZ82</f>
        <v>23978</v>
      </c>
      <c r="CA80" s="543"/>
      <c r="CB80" s="543"/>
      <c r="CC80" s="543"/>
      <c r="CD80" s="543"/>
      <c r="CE80" s="543"/>
      <c r="CF80" s="543"/>
      <c r="CG80" s="543"/>
      <c r="CH80" s="543"/>
      <c r="CI80" s="543"/>
      <c r="CJ80" s="544"/>
      <c r="CK80" s="481">
        <f>表57!CK82</f>
        <v>5510</v>
      </c>
      <c r="CL80" s="543"/>
      <c r="CM80" s="543"/>
      <c r="CN80" s="543"/>
      <c r="CO80" s="543"/>
      <c r="CP80" s="543"/>
      <c r="CQ80" s="543"/>
      <c r="CR80" s="543"/>
      <c r="CS80" s="543"/>
      <c r="CT80" s="543"/>
      <c r="CU80" s="544"/>
      <c r="CV80" s="481">
        <f>表57!CV82</f>
        <v>2917</v>
      </c>
      <c r="CW80" s="543"/>
      <c r="CX80" s="543"/>
      <c r="CY80" s="543"/>
      <c r="CZ80" s="543"/>
      <c r="DA80" s="543"/>
      <c r="DB80" s="543"/>
      <c r="DC80" s="543"/>
      <c r="DD80" s="543"/>
      <c r="DE80" s="543"/>
      <c r="DF80" s="544"/>
      <c r="DG80" s="481">
        <f t="shared" si="3"/>
        <v>24630903</v>
      </c>
      <c r="DH80" s="1583"/>
      <c r="DI80" s="1583"/>
      <c r="DJ80" s="1583"/>
      <c r="DK80" s="1583"/>
      <c r="DL80" s="1583"/>
      <c r="DM80" s="1583"/>
      <c r="DN80" s="1583"/>
      <c r="DO80" s="1583"/>
      <c r="DP80" s="1583"/>
      <c r="DQ80" s="1583"/>
      <c r="DR80" s="1647"/>
    </row>
    <row r="81" spans="1:125" ht="15" customHeight="1">
      <c r="A81" s="1537"/>
      <c r="B81" s="1538"/>
      <c r="C81" s="1538"/>
      <c r="D81" s="1538"/>
      <c r="E81" s="1538"/>
      <c r="F81" s="1539"/>
      <c r="G81" s="246" t="s">
        <v>470</v>
      </c>
      <c r="H81" s="246"/>
      <c r="I81" s="246"/>
      <c r="J81" s="246"/>
      <c r="K81" s="246"/>
      <c r="L81" s="246"/>
      <c r="M81" s="246"/>
      <c r="N81" s="246"/>
      <c r="O81" s="246"/>
      <c r="P81" s="246"/>
      <c r="Q81" s="246"/>
      <c r="R81" s="246"/>
      <c r="S81" s="246"/>
      <c r="T81" s="246"/>
      <c r="U81" s="246"/>
      <c r="V81" s="246"/>
      <c r="W81" s="246"/>
      <c r="X81" s="246"/>
      <c r="Y81" s="246"/>
      <c r="Z81" s="246"/>
      <c r="AA81" s="513"/>
      <c r="AB81" s="1067">
        <v>0</v>
      </c>
      <c r="AC81" s="1062"/>
      <c r="AD81" s="1068"/>
      <c r="AE81" s="1061">
        <v>3</v>
      </c>
      <c r="AF81" s="1062"/>
      <c r="AG81" s="1068"/>
      <c r="AH81" s="1061">
        <v>2</v>
      </c>
      <c r="AI81" s="1062"/>
      <c r="AJ81" s="1069"/>
      <c r="AK81" s="481">
        <f>表57!AK83</f>
        <v>2626</v>
      </c>
      <c r="AL81" s="1583"/>
      <c r="AM81" s="1583"/>
      <c r="AN81" s="1583"/>
      <c r="AO81" s="1583"/>
      <c r="AP81" s="1583"/>
      <c r="AQ81" s="1583"/>
      <c r="AR81" s="1583"/>
      <c r="AS81" s="1583"/>
      <c r="AT81" s="1584"/>
      <c r="AU81" s="481">
        <f>表57!AU83</f>
        <v>0</v>
      </c>
      <c r="AV81" s="1583"/>
      <c r="AW81" s="1583"/>
      <c r="AX81" s="1583"/>
      <c r="AY81" s="1583"/>
      <c r="AZ81" s="1583"/>
      <c r="BA81" s="1583"/>
      <c r="BB81" s="1583"/>
      <c r="BC81" s="1583"/>
      <c r="BD81" s="1584"/>
      <c r="BE81" s="481">
        <f t="shared" si="2"/>
        <v>2626</v>
      </c>
      <c r="BF81" s="1583"/>
      <c r="BG81" s="1583"/>
      <c r="BH81" s="1583"/>
      <c r="BI81" s="1583"/>
      <c r="BJ81" s="1583"/>
      <c r="BK81" s="1583"/>
      <c r="BL81" s="1583"/>
      <c r="BM81" s="1583"/>
      <c r="BN81" s="1584"/>
      <c r="BO81" s="481">
        <f>表57!BO83</f>
        <v>96105</v>
      </c>
      <c r="BP81" s="543"/>
      <c r="BQ81" s="543"/>
      <c r="BR81" s="543"/>
      <c r="BS81" s="543"/>
      <c r="BT81" s="543"/>
      <c r="BU81" s="543"/>
      <c r="BV81" s="543"/>
      <c r="BW81" s="543"/>
      <c r="BX81" s="543"/>
      <c r="BY81" s="544"/>
      <c r="BZ81" s="481">
        <f>表57!BZ83</f>
        <v>26025</v>
      </c>
      <c r="CA81" s="543"/>
      <c r="CB81" s="543"/>
      <c r="CC81" s="543"/>
      <c r="CD81" s="543"/>
      <c r="CE81" s="543"/>
      <c r="CF81" s="543"/>
      <c r="CG81" s="543"/>
      <c r="CH81" s="543"/>
      <c r="CI81" s="543"/>
      <c r="CJ81" s="544"/>
      <c r="CK81" s="481">
        <f>表57!CK83</f>
        <v>1491</v>
      </c>
      <c r="CL81" s="543"/>
      <c r="CM81" s="543"/>
      <c r="CN81" s="543"/>
      <c r="CO81" s="543"/>
      <c r="CP81" s="543"/>
      <c r="CQ81" s="543"/>
      <c r="CR81" s="543"/>
      <c r="CS81" s="543"/>
      <c r="CT81" s="543"/>
      <c r="CU81" s="544"/>
      <c r="CV81" s="481">
        <f>表57!CV83</f>
        <v>3979</v>
      </c>
      <c r="CW81" s="543"/>
      <c r="CX81" s="543"/>
      <c r="CY81" s="543"/>
      <c r="CZ81" s="543"/>
      <c r="DA81" s="543"/>
      <c r="DB81" s="543"/>
      <c r="DC81" s="543"/>
      <c r="DD81" s="543"/>
      <c r="DE81" s="543"/>
      <c r="DF81" s="544"/>
      <c r="DG81" s="481">
        <f t="shared" si="3"/>
        <v>41502821</v>
      </c>
      <c r="DH81" s="1583"/>
      <c r="DI81" s="1583"/>
      <c r="DJ81" s="1583"/>
      <c r="DK81" s="1583"/>
      <c r="DL81" s="1583"/>
      <c r="DM81" s="1583"/>
      <c r="DN81" s="1583"/>
      <c r="DO81" s="1583"/>
      <c r="DP81" s="1583"/>
      <c r="DQ81" s="1583"/>
      <c r="DR81" s="1647"/>
    </row>
    <row r="82" spans="1:125" ht="15" customHeight="1">
      <c r="A82" s="1537"/>
      <c r="B82" s="1538"/>
      <c r="C82" s="1538"/>
      <c r="D82" s="1538"/>
      <c r="E82" s="1538"/>
      <c r="F82" s="1539"/>
      <c r="G82" s="246" t="s">
        <v>74</v>
      </c>
      <c r="H82" s="246"/>
      <c r="I82" s="246"/>
      <c r="J82" s="246"/>
      <c r="K82" s="246"/>
      <c r="L82" s="246"/>
      <c r="M82" s="246"/>
      <c r="N82" s="246"/>
      <c r="O82" s="246"/>
      <c r="P82" s="246"/>
      <c r="Q82" s="246"/>
      <c r="R82" s="246"/>
      <c r="S82" s="246"/>
      <c r="T82" s="246"/>
      <c r="U82" s="246"/>
      <c r="V82" s="246"/>
      <c r="W82" s="246"/>
      <c r="X82" s="246"/>
      <c r="Y82" s="246"/>
      <c r="Z82" s="246"/>
      <c r="AA82" s="513"/>
      <c r="AB82" s="1067">
        <v>0</v>
      </c>
      <c r="AC82" s="1062"/>
      <c r="AD82" s="1068"/>
      <c r="AE82" s="1061">
        <v>4</v>
      </c>
      <c r="AF82" s="1062"/>
      <c r="AG82" s="1068"/>
      <c r="AH82" s="1061">
        <v>2</v>
      </c>
      <c r="AI82" s="1062"/>
      <c r="AJ82" s="1069"/>
      <c r="AK82" s="481">
        <f>表57!AK84</f>
        <v>3043</v>
      </c>
      <c r="AL82" s="1583"/>
      <c r="AM82" s="1583"/>
      <c r="AN82" s="1583"/>
      <c r="AO82" s="1583"/>
      <c r="AP82" s="1583"/>
      <c r="AQ82" s="1583"/>
      <c r="AR82" s="1583"/>
      <c r="AS82" s="1583"/>
      <c r="AT82" s="1584"/>
      <c r="AU82" s="481">
        <f>表57!AU84</f>
        <v>0</v>
      </c>
      <c r="AV82" s="1583"/>
      <c r="AW82" s="1583"/>
      <c r="AX82" s="1583"/>
      <c r="AY82" s="1583"/>
      <c r="AZ82" s="1583"/>
      <c r="BA82" s="1583"/>
      <c r="BB82" s="1583"/>
      <c r="BC82" s="1583"/>
      <c r="BD82" s="1584"/>
      <c r="BE82" s="481">
        <f t="shared" si="2"/>
        <v>3043</v>
      </c>
      <c r="BF82" s="1583"/>
      <c r="BG82" s="1583"/>
      <c r="BH82" s="1583"/>
      <c r="BI82" s="1583"/>
      <c r="BJ82" s="1583"/>
      <c r="BK82" s="1583"/>
      <c r="BL82" s="1583"/>
      <c r="BM82" s="1583"/>
      <c r="BN82" s="1584"/>
      <c r="BO82" s="481">
        <f>表57!BO84</f>
        <v>16465</v>
      </c>
      <c r="BP82" s="543"/>
      <c r="BQ82" s="543"/>
      <c r="BR82" s="543"/>
      <c r="BS82" s="543"/>
      <c r="BT82" s="543"/>
      <c r="BU82" s="543"/>
      <c r="BV82" s="543"/>
      <c r="BW82" s="543"/>
      <c r="BX82" s="543"/>
      <c r="BY82" s="544"/>
      <c r="BZ82" s="481">
        <f>表57!BZ84</f>
        <v>7893</v>
      </c>
      <c r="CA82" s="543"/>
      <c r="CB82" s="543"/>
      <c r="CC82" s="543"/>
      <c r="CD82" s="543"/>
      <c r="CE82" s="543"/>
      <c r="CF82" s="543"/>
      <c r="CG82" s="543"/>
      <c r="CH82" s="543"/>
      <c r="CI82" s="543"/>
      <c r="CJ82" s="544"/>
      <c r="CK82" s="481">
        <f>表57!CK84</f>
        <v>4718</v>
      </c>
      <c r="CL82" s="543"/>
      <c r="CM82" s="543"/>
      <c r="CN82" s="543"/>
      <c r="CO82" s="543"/>
      <c r="CP82" s="543"/>
      <c r="CQ82" s="543"/>
      <c r="CR82" s="543"/>
      <c r="CS82" s="543"/>
      <c r="CT82" s="543"/>
      <c r="CU82" s="544"/>
      <c r="CV82" s="481">
        <f>表57!CV84</f>
        <v>8803</v>
      </c>
      <c r="CW82" s="543"/>
      <c r="CX82" s="543"/>
      <c r="CY82" s="543"/>
      <c r="CZ82" s="543"/>
      <c r="DA82" s="543"/>
      <c r="DB82" s="543"/>
      <c r="DC82" s="543"/>
      <c r="DD82" s="543"/>
      <c r="DE82" s="543"/>
      <c r="DF82" s="544"/>
      <c r="DG82" s="481">
        <f t="shared" si="3"/>
        <v>31955011</v>
      </c>
      <c r="DH82" s="1583"/>
      <c r="DI82" s="1583"/>
      <c r="DJ82" s="1583"/>
      <c r="DK82" s="1583"/>
      <c r="DL82" s="1583"/>
      <c r="DM82" s="1583"/>
      <c r="DN82" s="1583"/>
      <c r="DO82" s="1583"/>
      <c r="DP82" s="1583"/>
      <c r="DQ82" s="1583"/>
      <c r="DR82" s="1647"/>
    </row>
    <row r="83" spans="1:125" ht="15" customHeight="1">
      <c r="A83" s="1537"/>
      <c r="B83" s="1538"/>
      <c r="C83" s="1538"/>
      <c r="D83" s="1538"/>
      <c r="E83" s="1538"/>
      <c r="F83" s="1539"/>
      <c r="G83" s="246" t="s">
        <v>75</v>
      </c>
      <c r="H83" s="246"/>
      <c r="I83" s="246"/>
      <c r="J83" s="246"/>
      <c r="K83" s="246"/>
      <c r="L83" s="246"/>
      <c r="M83" s="246"/>
      <c r="N83" s="246"/>
      <c r="O83" s="246"/>
      <c r="P83" s="246"/>
      <c r="Q83" s="246"/>
      <c r="R83" s="246"/>
      <c r="S83" s="246"/>
      <c r="T83" s="246"/>
      <c r="U83" s="246"/>
      <c r="V83" s="246"/>
      <c r="W83" s="246"/>
      <c r="X83" s="246"/>
      <c r="Y83" s="246"/>
      <c r="Z83" s="246"/>
      <c r="AA83" s="513"/>
      <c r="AB83" s="1067">
        <v>0</v>
      </c>
      <c r="AC83" s="1062"/>
      <c r="AD83" s="1068"/>
      <c r="AE83" s="1061">
        <v>5</v>
      </c>
      <c r="AF83" s="1062"/>
      <c r="AG83" s="1068"/>
      <c r="AH83" s="1061">
        <v>2</v>
      </c>
      <c r="AI83" s="1062"/>
      <c r="AJ83" s="1069"/>
      <c r="AK83" s="481">
        <f>表57!AK85</f>
        <v>2406</v>
      </c>
      <c r="AL83" s="1583"/>
      <c r="AM83" s="1583"/>
      <c r="AN83" s="1583"/>
      <c r="AO83" s="1583"/>
      <c r="AP83" s="1583"/>
      <c r="AQ83" s="1583"/>
      <c r="AR83" s="1583"/>
      <c r="AS83" s="1583"/>
      <c r="AT83" s="1584"/>
      <c r="AU83" s="481">
        <f>表57!AU85</f>
        <v>0</v>
      </c>
      <c r="AV83" s="1583"/>
      <c r="AW83" s="1583"/>
      <c r="AX83" s="1583"/>
      <c r="AY83" s="1583"/>
      <c r="AZ83" s="1583"/>
      <c r="BA83" s="1583"/>
      <c r="BB83" s="1583"/>
      <c r="BC83" s="1583"/>
      <c r="BD83" s="1584"/>
      <c r="BE83" s="481">
        <f t="shared" si="2"/>
        <v>2406</v>
      </c>
      <c r="BF83" s="1583"/>
      <c r="BG83" s="1583"/>
      <c r="BH83" s="1583"/>
      <c r="BI83" s="1583"/>
      <c r="BJ83" s="1583"/>
      <c r="BK83" s="1583"/>
      <c r="BL83" s="1583"/>
      <c r="BM83" s="1583"/>
      <c r="BN83" s="1584"/>
      <c r="BO83" s="481">
        <f>表57!BO85</f>
        <v>3819</v>
      </c>
      <c r="BP83" s="543"/>
      <c r="BQ83" s="543"/>
      <c r="BR83" s="543"/>
      <c r="BS83" s="543"/>
      <c r="BT83" s="543"/>
      <c r="BU83" s="543"/>
      <c r="BV83" s="543"/>
      <c r="BW83" s="543"/>
      <c r="BX83" s="543"/>
      <c r="BY83" s="544"/>
      <c r="BZ83" s="481">
        <f>表57!BZ85</f>
        <v>3254</v>
      </c>
      <c r="CA83" s="543"/>
      <c r="CB83" s="543"/>
      <c r="CC83" s="543"/>
      <c r="CD83" s="543"/>
      <c r="CE83" s="543"/>
      <c r="CF83" s="543"/>
      <c r="CG83" s="543"/>
      <c r="CH83" s="543"/>
      <c r="CI83" s="543"/>
      <c r="CJ83" s="544"/>
      <c r="CK83" s="481">
        <f>表57!CK85</f>
        <v>600</v>
      </c>
      <c r="CL83" s="543"/>
      <c r="CM83" s="543"/>
      <c r="CN83" s="543"/>
      <c r="CO83" s="543"/>
      <c r="CP83" s="543"/>
      <c r="CQ83" s="543"/>
      <c r="CR83" s="543"/>
      <c r="CS83" s="543"/>
      <c r="CT83" s="543"/>
      <c r="CU83" s="544"/>
      <c r="CV83" s="481">
        <f>表57!CV85</f>
        <v>16782</v>
      </c>
      <c r="CW83" s="543"/>
      <c r="CX83" s="543"/>
      <c r="CY83" s="543"/>
      <c r="CZ83" s="543"/>
      <c r="DA83" s="543"/>
      <c r="DB83" s="543"/>
      <c r="DC83" s="543"/>
      <c r="DD83" s="543"/>
      <c r="DE83" s="543"/>
      <c r="DF83" s="544"/>
      <c r="DG83" s="481">
        <f t="shared" si="3"/>
        <v>25677444</v>
      </c>
      <c r="DH83" s="1583"/>
      <c r="DI83" s="1583"/>
      <c r="DJ83" s="1583"/>
      <c r="DK83" s="1583"/>
      <c r="DL83" s="1583"/>
      <c r="DM83" s="1583"/>
      <c r="DN83" s="1583"/>
      <c r="DO83" s="1583"/>
      <c r="DP83" s="1583"/>
      <c r="DQ83" s="1583"/>
      <c r="DR83" s="1647"/>
    </row>
    <row r="84" spans="1:125" ht="15" customHeight="1">
      <c r="A84" s="1537"/>
      <c r="B84" s="1538"/>
      <c r="C84" s="1538"/>
      <c r="D84" s="1538"/>
      <c r="E84" s="1538"/>
      <c r="F84" s="1539"/>
      <c r="G84" s="246" t="s">
        <v>76</v>
      </c>
      <c r="H84" s="246"/>
      <c r="I84" s="246"/>
      <c r="J84" s="246"/>
      <c r="K84" s="246"/>
      <c r="L84" s="246"/>
      <c r="M84" s="246"/>
      <c r="N84" s="246"/>
      <c r="O84" s="246"/>
      <c r="P84" s="246"/>
      <c r="Q84" s="246"/>
      <c r="R84" s="246"/>
      <c r="S84" s="246"/>
      <c r="T84" s="246"/>
      <c r="U84" s="246"/>
      <c r="V84" s="246"/>
      <c r="W84" s="246"/>
      <c r="X84" s="246"/>
      <c r="Y84" s="246"/>
      <c r="Z84" s="246"/>
      <c r="AA84" s="513"/>
      <c r="AB84" s="1067">
        <v>0</v>
      </c>
      <c r="AC84" s="1062"/>
      <c r="AD84" s="1068"/>
      <c r="AE84" s="1061">
        <v>6</v>
      </c>
      <c r="AF84" s="1062"/>
      <c r="AG84" s="1068"/>
      <c r="AH84" s="1061">
        <v>2</v>
      </c>
      <c r="AI84" s="1062"/>
      <c r="AJ84" s="1069"/>
      <c r="AK84" s="481">
        <f>表57!AK86</f>
        <v>2956</v>
      </c>
      <c r="AL84" s="1583"/>
      <c r="AM84" s="1583"/>
      <c r="AN84" s="1583"/>
      <c r="AO84" s="1583"/>
      <c r="AP84" s="1583"/>
      <c r="AQ84" s="1583"/>
      <c r="AR84" s="1583"/>
      <c r="AS84" s="1583"/>
      <c r="AT84" s="1584"/>
      <c r="AU84" s="481">
        <f>表57!AU86</f>
        <v>0</v>
      </c>
      <c r="AV84" s="1583"/>
      <c r="AW84" s="1583"/>
      <c r="AX84" s="1583"/>
      <c r="AY84" s="1583"/>
      <c r="AZ84" s="1583"/>
      <c r="BA84" s="1583"/>
      <c r="BB84" s="1583"/>
      <c r="BC84" s="1583"/>
      <c r="BD84" s="1584"/>
      <c r="BE84" s="481">
        <f t="shared" si="2"/>
        <v>2956</v>
      </c>
      <c r="BF84" s="1583"/>
      <c r="BG84" s="1583"/>
      <c r="BH84" s="1583"/>
      <c r="BI84" s="1583"/>
      <c r="BJ84" s="1583"/>
      <c r="BK84" s="1583"/>
      <c r="BL84" s="1583"/>
      <c r="BM84" s="1583"/>
      <c r="BN84" s="1584"/>
      <c r="BO84" s="481">
        <f>表57!BO86</f>
        <v>0</v>
      </c>
      <c r="BP84" s="543"/>
      <c r="BQ84" s="543"/>
      <c r="BR84" s="543"/>
      <c r="BS84" s="543"/>
      <c r="BT84" s="543"/>
      <c r="BU84" s="543"/>
      <c r="BV84" s="543"/>
      <c r="BW84" s="543"/>
      <c r="BX84" s="543"/>
      <c r="BY84" s="544"/>
      <c r="BZ84" s="481">
        <f>表57!BZ86</f>
        <v>806</v>
      </c>
      <c r="CA84" s="543"/>
      <c r="CB84" s="543"/>
      <c r="CC84" s="543"/>
      <c r="CD84" s="543"/>
      <c r="CE84" s="543"/>
      <c r="CF84" s="543"/>
      <c r="CG84" s="543"/>
      <c r="CH84" s="543"/>
      <c r="CI84" s="543"/>
      <c r="CJ84" s="544"/>
      <c r="CK84" s="481">
        <f>表57!CK86</f>
        <v>74</v>
      </c>
      <c r="CL84" s="543"/>
      <c r="CM84" s="543"/>
      <c r="CN84" s="543"/>
      <c r="CO84" s="543"/>
      <c r="CP84" s="543"/>
      <c r="CQ84" s="543"/>
      <c r="CR84" s="543"/>
      <c r="CS84" s="543"/>
      <c r="CT84" s="543"/>
      <c r="CU84" s="544"/>
      <c r="CV84" s="481">
        <f>表57!CV86</f>
        <v>0</v>
      </c>
      <c r="CW84" s="543"/>
      <c r="CX84" s="543"/>
      <c r="CY84" s="543"/>
      <c r="CZ84" s="543"/>
      <c r="DA84" s="543"/>
      <c r="DB84" s="543"/>
      <c r="DC84" s="543"/>
      <c r="DD84" s="543"/>
      <c r="DE84" s="543"/>
      <c r="DF84" s="544"/>
      <c r="DG84" s="481">
        <f t="shared" si="3"/>
        <v>17366033</v>
      </c>
      <c r="DH84" s="1583"/>
      <c r="DI84" s="1583"/>
      <c r="DJ84" s="1583"/>
      <c r="DK84" s="1583"/>
      <c r="DL84" s="1583"/>
      <c r="DM84" s="1583"/>
      <c r="DN84" s="1583"/>
      <c r="DO84" s="1583"/>
      <c r="DP84" s="1583"/>
      <c r="DQ84" s="1583"/>
      <c r="DR84" s="1647"/>
    </row>
    <row r="85" spans="1:125" ht="15" customHeight="1">
      <c r="A85" s="1537"/>
      <c r="B85" s="1538"/>
      <c r="C85" s="1538"/>
      <c r="D85" s="1538"/>
      <c r="E85" s="1538"/>
      <c r="F85" s="1539"/>
      <c r="G85" s="246" t="s">
        <v>77</v>
      </c>
      <c r="H85" s="246"/>
      <c r="I85" s="246"/>
      <c r="J85" s="246"/>
      <c r="K85" s="246"/>
      <c r="L85" s="246"/>
      <c r="M85" s="246"/>
      <c r="N85" s="246"/>
      <c r="O85" s="246"/>
      <c r="P85" s="246"/>
      <c r="Q85" s="246"/>
      <c r="R85" s="246"/>
      <c r="S85" s="246"/>
      <c r="T85" s="246"/>
      <c r="U85" s="246"/>
      <c r="V85" s="246"/>
      <c r="W85" s="246"/>
      <c r="X85" s="246"/>
      <c r="Y85" s="246"/>
      <c r="Z85" s="246"/>
      <c r="AA85" s="513"/>
      <c r="AB85" s="1067">
        <v>0</v>
      </c>
      <c r="AC85" s="1062"/>
      <c r="AD85" s="1068"/>
      <c r="AE85" s="1061">
        <v>7</v>
      </c>
      <c r="AF85" s="1062"/>
      <c r="AG85" s="1068"/>
      <c r="AH85" s="1061">
        <v>2</v>
      </c>
      <c r="AI85" s="1062"/>
      <c r="AJ85" s="1069"/>
      <c r="AK85" s="481">
        <f>表57!AK87</f>
        <v>3007</v>
      </c>
      <c r="AL85" s="1583"/>
      <c r="AM85" s="1583"/>
      <c r="AN85" s="1583"/>
      <c r="AO85" s="1583"/>
      <c r="AP85" s="1583"/>
      <c r="AQ85" s="1583"/>
      <c r="AR85" s="1583"/>
      <c r="AS85" s="1583"/>
      <c r="AT85" s="1584"/>
      <c r="AU85" s="481">
        <f>表57!AU87</f>
        <v>0</v>
      </c>
      <c r="AV85" s="1583"/>
      <c r="AW85" s="1583"/>
      <c r="AX85" s="1583"/>
      <c r="AY85" s="1583"/>
      <c r="AZ85" s="1583"/>
      <c r="BA85" s="1583"/>
      <c r="BB85" s="1583"/>
      <c r="BC85" s="1583"/>
      <c r="BD85" s="1584"/>
      <c r="BE85" s="481">
        <f t="shared" si="2"/>
        <v>3007</v>
      </c>
      <c r="BF85" s="1583"/>
      <c r="BG85" s="1583"/>
      <c r="BH85" s="1583"/>
      <c r="BI85" s="1583"/>
      <c r="BJ85" s="1583"/>
      <c r="BK85" s="1583"/>
      <c r="BL85" s="1583"/>
      <c r="BM85" s="1583"/>
      <c r="BN85" s="1584"/>
      <c r="BO85" s="481">
        <f>表57!BO87</f>
        <v>41593</v>
      </c>
      <c r="BP85" s="543"/>
      <c r="BQ85" s="543"/>
      <c r="BR85" s="543"/>
      <c r="BS85" s="543"/>
      <c r="BT85" s="543"/>
      <c r="BU85" s="543"/>
      <c r="BV85" s="543"/>
      <c r="BW85" s="543"/>
      <c r="BX85" s="543"/>
      <c r="BY85" s="544"/>
      <c r="BZ85" s="481">
        <f>表57!BZ87</f>
        <v>6067</v>
      </c>
      <c r="CA85" s="543"/>
      <c r="CB85" s="543"/>
      <c r="CC85" s="543"/>
      <c r="CD85" s="543"/>
      <c r="CE85" s="543"/>
      <c r="CF85" s="543"/>
      <c r="CG85" s="543"/>
      <c r="CH85" s="543"/>
      <c r="CI85" s="543"/>
      <c r="CJ85" s="544"/>
      <c r="CK85" s="481">
        <f>表57!CK87</f>
        <v>260</v>
      </c>
      <c r="CL85" s="543"/>
      <c r="CM85" s="543"/>
      <c r="CN85" s="543"/>
      <c r="CO85" s="543"/>
      <c r="CP85" s="543"/>
      <c r="CQ85" s="543"/>
      <c r="CR85" s="543"/>
      <c r="CS85" s="543"/>
      <c r="CT85" s="543"/>
      <c r="CU85" s="544"/>
      <c r="CV85" s="481">
        <f>表57!CV87</f>
        <v>0</v>
      </c>
      <c r="CW85" s="543"/>
      <c r="CX85" s="543"/>
      <c r="CY85" s="543"/>
      <c r="CZ85" s="543"/>
      <c r="DA85" s="543"/>
      <c r="DB85" s="543"/>
      <c r="DC85" s="543"/>
      <c r="DD85" s="543"/>
      <c r="DE85" s="543"/>
      <c r="DF85" s="544"/>
      <c r="DG85" s="481">
        <f t="shared" si="3"/>
        <v>5820268</v>
      </c>
      <c r="DH85" s="1583"/>
      <c r="DI85" s="1583"/>
      <c r="DJ85" s="1583"/>
      <c r="DK85" s="1583"/>
      <c r="DL85" s="1583"/>
      <c r="DM85" s="1583"/>
      <c r="DN85" s="1583"/>
      <c r="DO85" s="1583"/>
      <c r="DP85" s="1583"/>
      <c r="DQ85" s="1583"/>
      <c r="DR85" s="1647"/>
    </row>
    <row r="86" spans="1:125" ht="15" customHeight="1">
      <c r="A86" s="1537"/>
      <c r="B86" s="1538"/>
      <c r="C86" s="1538"/>
      <c r="D86" s="1538"/>
      <c r="E86" s="1538"/>
      <c r="F86" s="1539"/>
      <c r="G86" s="246" t="s">
        <v>78</v>
      </c>
      <c r="H86" s="246"/>
      <c r="I86" s="246"/>
      <c r="J86" s="246"/>
      <c r="K86" s="246"/>
      <c r="L86" s="246"/>
      <c r="M86" s="246"/>
      <c r="N86" s="246"/>
      <c r="O86" s="246"/>
      <c r="P86" s="246"/>
      <c r="Q86" s="246"/>
      <c r="R86" s="246"/>
      <c r="S86" s="246"/>
      <c r="T86" s="246"/>
      <c r="U86" s="246"/>
      <c r="V86" s="246"/>
      <c r="W86" s="246"/>
      <c r="X86" s="246"/>
      <c r="Y86" s="246"/>
      <c r="Z86" s="246"/>
      <c r="AA86" s="513"/>
      <c r="AB86" s="1067">
        <v>0</v>
      </c>
      <c r="AC86" s="1062"/>
      <c r="AD86" s="1068"/>
      <c r="AE86" s="1061">
        <v>8</v>
      </c>
      <c r="AF86" s="1062"/>
      <c r="AG86" s="1068"/>
      <c r="AH86" s="1061">
        <v>2</v>
      </c>
      <c r="AI86" s="1062"/>
      <c r="AJ86" s="1069"/>
      <c r="AK86" s="481">
        <f>表57!AK88</f>
        <v>7545</v>
      </c>
      <c r="AL86" s="1583"/>
      <c r="AM86" s="1583"/>
      <c r="AN86" s="1583"/>
      <c r="AO86" s="1583"/>
      <c r="AP86" s="1583"/>
      <c r="AQ86" s="1583"/>
      <c r="AR86" s="1583"/>
      <c r="AS86" s="1583"/>
      <c r="AT86" s="1584"/>
      <c r="AU86" s="481">
        <f>表57!AU88</f>
        <v>0</v>
      </c>
      <c r="AV86" s="1583"/>
      <c r="AW86" s="1583"/>
      <c r="AX86" s="1583"/>
      <c r="AY86" s="1583"/>
      <c r="AZ86" s="1583"/>
      <c r="BA86" s="1583"/>
      <c r="BB86" s="1583"/>
      <c r="BC86" s="1583"/>
      <c r="BD86" s="1584"/>
      <c r="BE86" s="481">
        <f t="shared" si="2"/>
        <v>7545</v>
      </c>
      <c r="BF86" s="1583"/>
      <c r="BG86" s="1583"/>
      <c r="BH86" s="1583"/>
      <c r="BI86" s="1583"/>
      <c r="BJ86" s="1583"/>
      <c r="BK86" s="1583"/>
      <c r="BL86" s="1583"/>
      <c r="BM86" s="1583"/>
      <c r="BN86" s="1584"/>
      <c r="BO86" s="481">
        <f>表57!BO88</f>
        <v>0</v>
      </c>
      <c r="BP86" s="543"/>
      <c r="BQ86" s="543"/>
      <c r="BR86" s="543"/>
      <c r="BS86" s="543"/>
      <c r="BT86" s="543"/>
      <c r="BU86" s="543"/>
      <c r="BV86" s="543"/>
      <c r="BW86" s="543"/>
      <c r="BX86" s="543"/>
      <c r="BY86" s="544"/>
      <c r="BZ86" s="481">
        <f>表57!BZ88</f>
        <v>11275</v>
      </c>
      <c r="CA86" s="543"/>
      <c r="CB86" s="543"/>
      <c r="CC86" s="543"/>
      <c r="CD86" s="543"/>
      <c r="CE86" s="543"/>
      <c r="CF86" s="543"/>
      <c r="CG86" s="543"/>
      <c r="CH86" s="543"/>
      <c r="CI86" s="543"/>
      <c r="CJ86" s="544"/>
      <c r="CK86" s="481">
        <f>表57!CK88</f>
        <v>3036</v>
      </c>
      <c r="CL86" s="543"/>
      <c r="CM86" s="543"/>
      <c r="CN86" s="543"/>
      <c r="CO86" s="543"/>
      <c r="CP86" s="543"/>
      <c r="CQ86" s="543"/>
      <c r="CR86" s="543"/>
      <c r="CS86" s="543"/>
      <c r="CT86" s="543"/>
      <c r="CU86" s="544"/>
      <c r="CV86" s="481">
        <f>表57!CV88</f>
        <v>0</v>
      </c>
      <c r="CW86" s="543"/>
      <c r="CX86" s="543"/>
      <c r="CY86" s="543"/>
      <c r="CZ86" s="543"/>
      <c r="DA86" s="543"/>
      <c r="DB86" s="543"/>
      <c r="DC86" s="543"/>
      <c r="DD86" s="543"/>
      <c r="DE86" s="543"/>
      <c r="DF86" s="544"/>
      <c r="DG86" s="481">
        <f t="shared" si="3"/>
        <v>5972153</v>
      </c>
      <c r="DH86" s="1583"/>
      <c r="DI86" s="1583"/>
      <c r="DJ86" s="1583"/>
      <c r="DK86" s="1583"/>
      <c r="DL86" s="1583"/>
      <c r="DM86" s="1583"/>
      <c r="DN86" s="1583"/>
      <c r="DO86" s="1583"/>
      <c r="DP86" s="1583"/>
      <c r="DQ86" s="1583"/>
      <c r="DR86" s="1647"/>
    </row>
    <row r="87" spans="1:125" ht="15" customHeight="1">
      <c r="A87" s="1537"/>
      <c r="B87" s="1538"/>
      <c r="C87" s="1538"/>
      <c r="D87" s="1538"/>
      <c r="E87" s="1538"/>
      <c r="F87" s="1539"/>
      <c r="G87" s="246" t="s">
        <v>471</v>
      </c>
      <c r="H87" s="246"/>
      <c r="I87" s="246"/>
      <c r="J87" s="246"/>
      <c r="K87" s="246"/>
      <c r="L87" s="246"/>
      <c r="M87" s="246"/>
      <c r="N87" s="246"/>
      <c r="O87" s="246"/>
      <c r="P87" s="246"/>
      <c r="Q87" s="246"/>
      <c r="R87" s="246"/>
      <c r="S87" s="246"/>
      <c r="T87" s="246"/>
      <c r="U87" s="246"/>
      <c r="V87" s="246"/>
      <c r="W87" s="246"/>
      <c r="X87" s="246"/>
      <c r="Y87" s="246"/>
      <c r="Z87" s="246"/>
      <c r="AA87" s="513"/>
      <c r="AB87" s="1067">
        <v>0</v>
      </c>
      <c r="AC87" s="1062"/>
      <c r="AD87" s="1068"/>
      <c r="AE87" s="1061">
        <v>9</v>
      </c>
      <c r="AF87" s="1062"/>
      <c r="AG87" s="1068"/>
      <c r="AH87" s="1061">
        <v>2</v>
      </c>
      <c r="AI87" s="1062"/>
      <c r="AJ87" s="1069"/>
      <c r="AK87" s="481">
        <f>表57!AK89</f>
        <v>7960</v>
      </c>
      <c r="AL87" s="1583"/>
      <c r="AM87" s="1583"/>
      <c r="AN87" s="1583"/>
      <c r="AO87" s="1583"/>
      <c r="AP87" s="1583"/>
      <c r="AQ87" s="1583"/>
      <c r="AR87" s="1583"/>
      <c r="AS87" s="1583"/>
      <c r="AT87" s="1584"/>
      <c r="AU87" s="481">
        <f>表57!AU89</f>
        <v>0</v>
      </c>
      <c r="AV87" s="1583"/>
      <c r="AW87" s="1583"/>
      <c r="AX87" s="1583"/>
      <c r="AY87" s="1583"/>
      <c r="AZ87" s="1583"/>
      <c r="BA87" s="1583"/>
      <c r="BB87" s="1583"/>
      <c r="BC87" s="1583"/>
      <c r="BD87" s="1584"/>
      <c r="BE87" s="481">
        <f t="shared" si="2"/>
        <v>7960</v>
      </c>
      <c r="BF87" s="1583"/>
      <c r="BG87" s="1583"/>
      <c r="BH87" s="1583"/>
      <c r="BI87" s="1583"/>
      <c r="BJ87" s="1583"/>
      <c r="BK87" s="1583"/>
      <c r="BL87" s="1583"/>
      <c r="BM87" s="1583"/>
      <c r="BN87" s="1584"/>
      <c r="BO87" s="481">
        <f>表57!BO89</f>
        <v>3390258</v>
      </c>
      <c r="BP87" s="543"/>
      <c r="BQ87" s="543"/>
      <c r="BR87" s="543"/>
      <c r="BS87" s="543"/>
      <c r="BT87" s="543"/>
      <c r="BU87" s="543"/>
      <c r="BV87" s="543"/>
      <c r="BW87" s="543"/>
      <c r="BX87" s="543"/>
      <c r="BY87" s="544"/>
      <c r="BZ87" s="481">
        <f>表57!BZ89</f>
        <v>26284</v>
      </c>
      <c r="CA87" s="543"/>
      <c r="CB87" s="543"/>
      <c r="CC87" s="543"/>
      <c r="CD87" s="543"/>
      <c r="CE87" s="543"/>
      <c r="CF87" s="543"/>
      <c r="CG87" s="543"/>
      <c r="CH87" s="543"/>
      <c r="CI87" s="543"/>
      <c r="CJ87" s="544"/>
      <c r="CK87" s="481">
        <f>表57!CK89</f>
        <v>18365</v>
      </c>
      <c r="CL87" s="543"/>
      <c r="CM87" s="543"/>
      <c r="CN87" s="543"/>
      <c r="CO87" s="543"/>
      <c r="CP87" s="543"/>
      <c r="CQ87" s="543"/>
      <c r="CR87" s="543"/>
      <c r="CS87" s="543"/>
      <c r="CT87" s="543"/>
      <c r="CU87" s="544"/>
      <c r="CV87" s="481">
        <f>表57!CV89</f>
        <v>0</v>
      </c>
      <c r="CW87" s="543"/>
      <c r="CX87" s="543"/>
      <c r="CY87" s="543"/>
      <c r="CZ87" s="543"/>
      <c r="DA87" s="543"/>
      <c r="DB87" s="543"/>
      <c r="DC87" s="543"/>
      <c r="DD87" s="543"/>
      <c r="DE87" s="543"/>
      <c r="DF87" s="544"/>
      <c r="DG87" s="481">
        <f t="shared" si="3"/>
        <v>26324984</v>
      </c>
      <c r="DH87" s="1583"/>
      <c r="DI87" s="1583"/>
      <c r="DJ87" s="1583"/>
      <c r="DK87" s="1583"/>
      <c r="DL87" s="1583"/>
      <c r="DM87" s="1583"/>
      <c r="DN87" s="1583"/>
      <c r="DO87" s="1583"/>
      <c r="DP87" s="1583"/>
      <c r="DQ87" s="1583"/>
      <c r="DR87" s="1647"/>
    </row>
    <row r="88" spans="1:125" ht="21.75" customHeight="1" thickBot="1">
      <c r="A88" s="1537"/>
      <c r="B88" s="1538"/>
      <c r="C88" s="1538"/>
      <c r="D88" s="1538"/>
      <c r="E88" s="1538"/>
      <c r="F88" s="1539"/>
      <c r="G88" s="246" t="s">
        <v>79</v>
      </c>
      <c r="H88" s="246"/>
      <c r="I88" s="246"/>
      <c r="J88" s="246"/>
      <c r="K88" s="246"/>
      <c r="L88" s="246"/>
      <c r="M88" s="246"/>
      <c r="N88" s="246"/>
      <c r="O88" s="246"/>
      <c r="P88" s="246"/>
      <c r="Q88" s="246"/>
      <c r="R88" s="246"/>
      <c r="S88" s="246"/>
      <c r="T88" s="246"/>
      <c r="U88" s="246"/>
      <c r="V88" s="246"/>
      <c r="W88" s="246"/>
      <c r="X88" s="246"/>
      <c r="Y88" s="246"/>
      <c r="Z88" s="246"/>
      <c r="AA88" s="513"/>
      <c r="AB88" s="1063">
        <v>1</v>
      </c>
      <c r="AC88" s="1064"/>
      <c r="AD88" s="1065"/>
      <c r="AE88" s="1066">
        <v>0</v>
      </c>
      <c r="AF88" s="1064"/>
      <c r="AG88" s="1065"/>
      <c r="AH88" s="1066">
        <v>2</v>
      </c>
      <c r="AI88" s="1064"/>
      <c r="AJ88" s="1075"/>
      <c r="AK88" s="484">
        <f>SUM(AK79:AT87)</f>
        <v>34412</v>
      </c>
      <c r="AL88" s="1594"/>
      <c r="AM88" s="1594"/>
      <c r="AN88" s="1594"/>
      <c r="AO88" s="1594"/>
      <c r="AP88" s="1594"/>
      <c r="AQ88" s="1594"/>
      <c r="AR88" s="1594"/>
      <c r="AS88" s="1594"/>
      <c r="AT88" s="1595"/>
      <c r="AU88" s="484">
        <f>SUM(AU79:BD87)</f>
        <v>0</v>
      </c>
      <c r="AV88" s="1594"/>
      <c r="AW88" s="1594"/>
      <c r="AX88" s="1594"/>
      <c r="AY88" s="1594"/>
      <c r="AZ88" s="1594"/>
      <c r="BA88" s="1594"/>
      <c r="BB88" s="1594"/>
      <c r="BC88" s="1594"/>
      <c r="BD88" s="1595"/>
      <c r="BE88" s="484">
        <f>SUM(BE79:BN87)</f>
        <v>34412</v>
      </c>
      <c r="BF88" s="1594"/>
      <c r="BG88" s="1594"/>
      <c r="BH88" s="1594"/>
      <c r="BI88" s="1594"/>
      <c r="BJ88" s="1594"/>
      <c r="BK88" s="1594"/>
      <c r="BL88" s="1594"/>
      <c r="BM88" s="1594"/>
      <c r="BN88" s="1595"/>
      <c r="BO88" s="484">
        <f>SUM(BO79:BY87)</f>
        <v>4617177</v>
      </c>
      <c r="BP88" s="654"/>
      <c r="BQ88" s="654"/>
      <c r="BR88" s="654"/>
      <c r="BS88" s="654"/>
      <c r="BT88" s="654"/>
      <c r="BU88" s="654"/>
      <c r="BV88" s="654"/>
      <c r="BW88" s="654"/>
      <c r="BX88" s="654"/>
      <c r="BY88" s="655"/>
      <c r="BZ88" s="484">
        <f>SUM(BZ79:CJ87)</f>
        <v>116871</v>
      </c>
      <c r="CA88" s="654"/>
      <c r="CB88" s="654"/>
      <c r="CC88" s="654"/>
      <c r="CD88" s="654"/>
      <c r="CE88" s="654"/>
      <c r="CF88" s="654"/>
      <c r="CG88" s="654"/>
      <c r="CH88" s="654"/>
      <c r="CI88" s="654"/>
      <c r="CJ88" s="655"/>
      <c r="CK88" s="484">
        <f>SUM(CK79:CU87)</f>
        <v>34615</v>
      </c>
      <c r="CL88" s="654"/>
      <c r="CM88" s="654"/>
      <c r="CN88" s="654"/>
      <c r="CO88" s="654"/>
      <c r="CP88" s="654"/>
      <c r="CQ88" s="654"/>
      <c r="CR88" s="654"/>
      <c r="CS88" s="654"/>
      <c r="CT88" s="654"/>
      <c r="CU88" s="655"/>
      <c r="CV88" s="484">
        <f>SUM(CV79:DF87)</f>
        <v>39867</v>
      </c>
      <c r="CW88" s="654"/>
      <c r="CX88" s="654"/>
      <c r="CY88" s="654"/>
      <c r="CZ88" s="654"/>
      <c r="DA88" s="654"/>
      <c r="DB88" s="654"/>
      <c r="DC88" s="654"/>
      <c r="DD88" s="654"/>
      <c r="DE88" s="654"/>
      <c r="DF88" s="655"/>
      <c r="DG88" s="484">
        <f t="shared" si="3"/>
        <v>182060078</v>
      </c>
      <c r="DH88" s="1594"/>
      <c r="DI88" s="1594"/>
      <c r="DJ88" s="1594"/>
      <c r="DK88" s="1594"/>
      <c r="DL88" s="1594"/>
      <c r="DM88" s="1594"/>
      <c r="DN88" s="1594"/>
      <c r="DO88" s="1594"/>
      <c r="DP88" s="1594"/>
      <c r="DQ88" s="1594"/>
      <c r="DR88" s="1648"/>
    </row>
    <row r="89" spans="1:125" ht="15" customHeight="1" thickBot="1">
      <c r="A89" s="1537"/>
      <c r="B89" s="1538"/>
      <c r="C89" s="1538"/>
      <c r="D89" s="1538"/>
      <c r="E89" s="1538"/>
      <c r="F89" s="1539"/>
      <c r="G89" s="731"/>
      <c r="H89" s="732"/>
      <c r="I89" s="732"/>
      <c r="J89" s="732"/>
      <c r="K89" s="732"/>
      <c r="L89" s="732"/>
      <c r="M89" s="732"/>
      <c r="N89" s="732"/>
      <c r="O89" s="732"/>
      <c r="P89" s="732"/>
      <c r="Q89" s="732"/>
      <c r="R89" s="732"/>
      <c r="S89" s="732"/>
      <c r="T89" s="732"/>
      <c r="U89" s="732"/>
      <c r="V89" s="732"/>
      <c r="W89" s="732"/>
      <c r="X89" s="732"/>
      <c r="Y89" s="732"/>
      <c r="Z89" s="732"/>
      <c r="AA89" s="732"/>
      <c r="AB89" s="1074"/>
      <c r="AC89" s="1074"/>
      <c r="AD89" s="1074"/>
      <c r="AE89" s="1074"/>
      <c r="AF89" s="1074"/>
      <c r="AG89" s="1074"/>
      <c r="AH89" s="1074"/>
      <c r="AI89" s="1074"/>
      <c r="AJ89" s="1074"/>
      <c r="AK89" s="143"/>
      <c r="AL89" s="144"/>
      <c r="AM89" s="144"/>
      <c r="AN89" s="144"/>
      <c r="AO89" s="144"/>
      <c r="AP89" s="144"/>
      <c r="AQ89" s="144"/>
      <c r="AR89" s="144"/>
      <c r="AS89" s="144"/>
      <c r="AT89" s="144"/>
      <c r="AU89" s="143"/>
      <c r="AV89" s="144"/>
      <c r="AW89" s="144"/>
      <c r="AX89" s="144"/>
      <c r="AY89" s="144"/>
      <c r="AZ89" s="144"/>
      <c r="BA89" s="144"/>
      <c r="BB89" s="144"/>
      <c r="BC89" s="144"/>
      <c r="BD89" s="144"/>
      <c r="BE89" s="143"/>
      <c r="BF89" s="144"/>
      <c r="BG89" s="144"/>
      <c r="BH89" s="144"/>
      <c r="BI89" s="144"/>
      <c r="BJ89" s="144"/>
      <c r="BK89" s="144"/>
      <c r="BL89" s="144"/>
      <c r="BM89" s="144"/>
      <c r="BN89" s="144"/>
      <c r="BO89" s="734"/>
      <c r="BP89" s="735"/>
      <c r="BQ89" s="735"/>
      <c r="BR89" s="735"/>
      <c r="BS89" s="735"/>
      <c r="BT89" s="735"/>
      <c r="BU89" s="735"/>
      <c r="BV89" s="735"/>
      <c r="BW89" s="735"/>
      <c r="BX89" s="735"/>
      <c r="BY89" s="735"/>
      <c r="BZ89" s="734"/>
      <c r="CA89" s="735"/>
      <c r="CB89" s="735"/>
      <c r="CC89" s="735"/>
      <c r="CD89" s="735"/>
      <c r="CE89" s="735"/>
      <c r="CF89" s="735"/>
      <c r="CG89" s="735"/>
      <c r="CH89" s="735"/>
      <c r="CI89" s="735"/>
      <c r="CJ89" s="735"/>
      <c r="CK89" s="734"/>
      <c r="CL89" s="735"/>
      <c r="CM89" s="735"/>
      <c r="CN89" s="735"/>
      <c r="CO89" s="735"/>
      <c r="CP89" s="735"/>
      <c r="CQ89" s="735"/>
      <c r="CR89" s="735"/>
      <c r="CS89" s="735"/>
      <c r="CT89" s="735"/>
      <c r="CU89" s="735"/>
      <c r="CV89" s="734"/>
      <c r="CW89" s="735"/>
      <c r="CX89" s="735"/>
      <c r="CY89" s="735"/>
      <c r="CZ89" s="735"/>
      <c r="DA89" s="735"/>
      <c r="DB89" s="735"/>
      <c r="DC89" s="735"/>
      <c r="DD89" s="735"/>
      <c r="DE89" s="735"/>
      <c r="DF89" s="735"/>
      <c r="DG89" s="143"/>
      <c r="DH89" s="144"/>
      <c r="DI89" s="144"/>
      <c r="DJ89" s="144"/>
      <c r="DK89" s="144"/>
      <c r="DL89" s="144"/>
      <c r="DM89" s="144"/>
      <c r="DN89" s="144"/>
      <c r="DO89" s="144"/>
      <c r="DP89" s="144"/>
      <c r="DQ89" s="144"/>
      <c r="DR89" s="144"/>
      <c r="DS89" s="17"/>
      <c r="DT89" s="17"/>
      <c r="DU89" s="17"/>
    </row>
    <row r="90" spans="1:125" ht="15" customHeight="1">
      <c r="A90" s="1537"/>
      <c r="B90" s="1538"/>
      <c r="C90" s="1538"/>
      <c r="D90" s="1538"/>
      <c r="E90" s="1538"/>
      <c r="F90" s="1539"/>
      <c r="G90" s="246" t="s">
        <v>80</v>
      </c>
      <c r="H90" s="246"/>
      <c r="I90" s="246"/>
      <c r="J90" s="246"/>
      <c r="K90" s="246"/>
      <c r="L90" s="246"/>
      <c r="M90" s="246"/>
      <c r="N90" s="246"/>
      <c r="O90" s="246"/>
      <c r="P90" s="246"/>
      <c r="Q90" s="246"/>
      <c r="R90" s="246"/>
      <c r="S90" s="246"/>
      <c r="T90" s="246"/>
      <c r="U90" s="246"/>
      <c r="V90" s="246"/>
      <c r="W90" s="246"/>
      <c r="X90" s="246"/>
      <c r="Y90" s="246"/>
      <c r="Z90" s="246"/>
      <c r="AA90" s="513"/>
      <c r="AB90" s="1070">
        <v>1</v>
      </c>
      <c r="AC90" s="1071"/>
      <c r="AD90" s="1072"/>
      <c r="AE90" s="1073">
        <v>1</v>
      </c>
      <c r="AF90" s="1071"/>
      <c r="AG90" s="1072"/>
      <c r="AH90" s="1073">
        <v>2</v>
      </c>
      <c r="AI90" s="1071"/>
      <c r="AJ90" s="1076"/>
      <c r="AK90" s="487">
        <f>SUM(AK79:AT81)</f>
        <v>7495</v>
      </c>
      <c r="AL90" s="1578"/>
      <c r="AM90" s="1578"/>
      <c r="AN90" s="1578"/>
      <c r="AO90" s="1578"/>
      <c r="AP90" s="1578"/>
      <c r="AQ90" s="1578"/>
      <c r="AR90" s="1578"/>
      <c r="AS90" s="1578"/>
      <c r="AT90" s="1579"/>
      <c r="AU90" s="487">
        <f>SUM(AU79:BD81)</f>
        <v>0</v>
      </c>
      <c r="AV90" s="1578"/>
      <c r="AW90" s="1578"/>
      <c r="AX90" s="1578"/>
      <c r="AY90" s="1578"/>
      <c r="AZ90" s="1578"/>
      <c r="BA90" s="1578"/>
      <c r="BB90" s="1578"/>
      <c r="BC90" s="1578"/>
      <c r="BD90" s="1579"/>
      <c r="BE90" s="487">
        <f>SUM(AK90:BD90)</f>
        <v>7495</v>
      </c>
      <c r="BF90" s="1578"/>
      <c r="BG90" s="1578"/>
      <c r="BH90" s="1578"/>
      <c r="BI90" s="1578"/>
      <c r="BJ90" s="1578"/>
      <c r="BK90" s="1578"/>
      <c r="BL90" s="1578"/>
      <c r="BM90" s="1578"/>
      <c r="BN90" s="1579"/>
      <c r="BO90" s="487">
        <f>SUM(BO79:BY81)</f>
        <v>1165042</v>
      </c>
      <c r="BP90" s="658"/>
      <c r="BQ90" s="658"/>
      <c r="BR90" s="658"/>
      <c r="BS90" s="658"/>
      <c r="BT90" s="658"/>
      <c r="BU90" s="658"/>
      <c r="BV90" s="658"/>
      <c r="BW90" s="658"/>
      <c r="BX90" s="658"/>
      <c r="BY90" s="659"/>
      <c r="BZ90" s="487">
        <f>SUM(BZ79:CJ81)</f>
        <v>61292</v>
      </c>
      <c r="CA90" s="658"/>
      <c r="CB90" s="658"/>
      <c r="CC90" s="658"/>
      <c r="CD90" s="658"/>
      <c r="CE90" s="658"/>
      <c r="CF90" s="658"/>
      <c r="CG90" s="658"/>
      <c r="CH90" s="658"/>
      <c r="CI90" s="658"/>
      <c r="CJ90" s="659"/>
      <c r="CK90" s="487">
        <f>SUM(CK79:CU81)</f>
        <v>7562</v>
      </c>
      <c r="CL90" s="658"/>
      <c r="CM90" s="658"/>
      <c r="CN90" s="658"/>
      <c r="CO90" s="658"/>
      <c r="CP90" s="658"/>
      <c r="CQ90" s="658"/>
      <c r="CR90" s="658"/>
      <c r="CS90" s="658"/>
      <c r="CT90" s="658"/>
      <c r="CU90" s="659"/>
      <c r="CV90" s="487">
        <f>SUM(CV79:DF81)</f>
        <v>14282</v>
      </c>
      <c r="CW90" s="658"/>
      <c r="CX90" s="658"/>
      <c r="CY90" s="658"/>
      <c r="CZ90" s="658"/>
      <c r="DA90" s="658"/>
      <c r="DB90" s="658"/>
      <c r="DC90" s="658"/>
      <c r="DD90" s="658"/>
      <c r="DE90" s="658"/>
      <c r="DF90" s="659"/>
      <c r="DG90" s="487">
        <f>SUM(CD24,CS24,CG57,BE90:DF90)</f>
        <v>68944185</v>
      </c>
      <c r="DH90" s="1578"/>
      <c r="DI90" s="1578"/>
      <c r="DJ90" s="1578"/>
      <c r="DK90" s="1578"/>
      <c r="DL90" s="1578"/>
      <c r="DM90" s="1578"/>
      <c r="DN90" s="1578"/>
      <c r="DO90" s="1578"/>
      <c r="DP90" s="1578"/>
      <c r="DQ90" s="1578"/>
      <c r="DR90" s="1646"/>
    </row>
    <row r="91" spans="1:125" ht="15" customHeight="1">
      <c r="A91" s="1537"/>
      <c r="B91" s="1538"/>
      <c r="C91" s="1538"/>
      <c r="D91" s="1538"/>
      <c r="E91" s="1538"/>
      <c r="F91" s="1539"/>
      <c r="G91" s="246" t="s">
        <v>81</v>
      </c>
      <c r="H91" s="246"/>
      <c r="I91" s="246"/>
      <c r="J91" s="246"/>
      <c r="K91" s="246"/>
      <c r="L91" s="246"/>
      <c r="M91" s="246"/>
      <c r="N91" s="246"/>
      <c r="O91" s="246"/>
      <c r="P91" s="246"/>
      <c r="Q91" s="246"/>
      <c r="R91" s="246"/>
      <c r="S91" s="246"/>
      <c r="T91" s="246"/>
      <c r="U91" s="246"/>
      <c r="V91" s="246"/>
      <c r="W91" s="246"/>
      <c r="X91" s="246"/>
      <c r="Y91" s="246"/>
      <c r="Z91" s="246"/>
      <c r="AA91" s="513"/>
      <c r="AB91" s="1067">
        <v>1</v>
      </c>
      <c r="AC91" s="1062"/>
      <c r="AD91" s="1068"/>
      <c r="AE91" s="1061">
        <v>2</v>
      </c>
      <c r="AF91" s="1062"/>
      <c r="AG91" s="1068"/>
      <c r="AH91" s="1061">
        <v>2</v>
      </c>
      <c r="AI91" s="1062"/>
      <c r="AJ91" s="1069"/>
      <c r="AK91" s="481">
        <f>SUM(AK82:AT85)</f>
        <v>11412</v>
      </c>
      <c r="AL91" s="1583"/>
      <c r="AM91" s="1583"/>
      <c r="AN91" s="1583"/>
      <c r="AO91" s="1583"/>
      <c r="AP91" s="1583"/>
      <c r="AQ91" s="1583"/>
      <c r="AR91" s="1583"/>
      <c r="AS91" s="1583"/>
      <c r="AT91" s="1584"/>
      <c r="AU91" s="481">
        <f>SUM(AU82:BD85)</f>
        <v>0</v>
      </c>
      <c r="AV91" s="1583"/>
      <c r="AW91" s="1583"/>
      <c r="AX91" s="1583"/>
      <c r="AY91" s="1583"/>
      <c r="AZ91" s="1583"/>
      <c r="BA91" s="1583"/>
      <c r="BB91" s="1583"/>
      <c r="BC91" s="1583"/>
      <c r="BD91" s="1584"/>
      <c r="BE91" s="481">
        <f>SUM(AK91:BD91)</f>
        <v>11412</v>
      </c>
      <c r="BF91" s="1583"/>
      <c r="BG91" s="1583"/>
      <c r="BH91" s="1583"/>
      <c r="BI91" s="1583"/>
      <c r="BJ91" s="1583"/>
      <c r="BK91" s="1583"/>
      <c r="BL91" s="1583"/>
      <c r="BM91" s="1583"/>
      <c r="BN91" s="1584"/>
      <c r="BO91" s="481">
        <f>SUM(BO82:BY85)</f>
        <v>61877</v>
      </c>
      <c r="BP91" s="660"/>
      <c r="BQ91" s="660"/>
      <c r="BR91" s="660"/>
      <c r="BS91" s="660"/>
      <c r="BT91" s="660"/>
      <c r="BU91" s="660"/>
      <c r="BV91" s="660"/>
      <c r="BW91" s="660"/>
      <c r="BX91" s="660"/>
      <c r="BY91" s="661"/>
      <c r="BZ91" s="481">
        <f>SUM(BZ82:CJ85)</f>
        <v>18020</v>
      </c>
      <c r="CA91" s="660"/>
      <c r="CB91" s="660"/>
      <c r="CC91" s="660"/>
      <c r="CD91" s="660"/>
      <c r="CE91" s="660"/>
      <c r="CF91" s="660"/>
      <c r="CG91" s="660"/>
      <c r="CH91" s="660"/>
      <c r="CI91" s="660"/>
      <c r="CJ91" s="661"/>
      <c r="CK91" s="481">
        <f>SUM(CK82:CU85)</f>
        <v>5652</v>
      </c>
      <c r="CL91" s="660"/>
      <c r="CM91" s="660"/>
      <c r="CN91" s="660"/>
      <c r="CO91" s="660"/>
      <c r="CP91" s="660"/>
      <c r="CQ91" s="660"/>
      <c r="CR91" s="660"/>
      <c r="CS91" s="660"/>
      <c r="CT91" s="660"/>
      <c r="CU91" s="661"/>
      <c r="CV91" s="481">
        <f>SUM(CV82:DF85)</f>
        <v>25585</v>
      </c>
      <c r="CW91" s="660"/>
      <c r="CX91" s="660"/>
      <c r="CY91" s="660"/>
      <c r="CZ91" s="660"/>
      <c r="DA91" s="660"/>
      <c r="DB91" s="660"/>
      <c r="DC91" s="660"/>
      <c r="DD91" s="660"/>
      <c r="DE91" s="660"/>
      <c r="DF91" s="661"/>
      <c r="DG91" s="481">
        <f>SUM(CD25,CS25,CG58,BE91:DF91)</f>
        <v>80818756</v>
      </c>
      <c r="DH91" s="1583"/>
      <c r="DI91" s="1583"/>
      <c r="DJ91" s="1583"/>
      <c r="DK91" s="1583"/>
      <c r="DL91" s="1583"/>
      <c r="DM91" s="1583"/>
      <c r="DN91" s="1583"/>
      <c r="DO91" s="1583"/>
      <c r="DP91" s="1583"/>
      <c r="DQ91" s="1583"/>
      <c r="DR91" s="1647"/>
    </row>
    <row r="92" spans="1:125" ht="15" customHeight="1">
      <c r="A92" s="1537"/>
      <c r="B92" s="1538"/>
      <c r="C92" s="1538"/>
      <c r="D92" s="1538"/>
      <c r="E92" s="1538"/>
      <c r="F92" s="1539"/>
      <c r="G92" s="245" t="s">
        <v>9</v>
      </c>
      <c r="H92" s="246"/>
      <c r="I92" s="246"/>
      <c r="J92" s="246"/>
      <c r="K92" s="246"/>
      <c r="L92" s="246"/>
      <c r="M92" s="246"/>
      <c r="N92" s="246"/>
      <c r="O92" s="246"/>
      <c r="P92" s="246"/>
      <c r="Q92" s="246"/>
      <c r="R92" s="246"/>
      <c r="S92" s="246"/>
      <c r="T92" s="246"/>
      <c r="U92" s="246"/>
      <c r="V92" s="246"/>
      <c r="W92" s="246"/>
      <c r="X92" s="246"/>
      <c r="Y92" s="246"/>
      <c r="Z92" s="246"/>
      <c r="AA92" s="513"/>
      <c r="AB92" s="1067">
        <v>1</v>
      </c>
      <c r="AC92" s="1062"/>
      <c r="AD92" s="1068"/>
      <c r="AE92" s="1061">
        <v>3</v>
      </c>
      <c r="AF92" s="1062"/>
      <c r="AG92" s="1068"/>
      <c r="AH92" s="1061">
        <v>2</v>
      </c>
      <c r="AI92" s="1062"/>
      <c r="AJ92" s="1069"/>
      <c r="AK92" s="481">
        <f>AK86</f>
        <v>7545</v>
      </c>
      <c r="AL92" s="1583"/>
      <c r="AM92" s="1583"/>
      <c r="AN92" s="1583"/>
      <c r="AO92" s="1583"/>
      <c r="AP92" s="1583"/>
      <c r="AQ92" s="1583"/>
      <c r="AR92" s="1583"/>
      <c r="AS92" s="1583"/>
      <c r="AT92" s="1584"/>
      <c r="AU92" s="481">
        <f>AU86</f>
        <v>0</v>
      </c>
      <c r="AV92" s="1583"/>
      <c r="AW92" s="1583"/>
      <c r="AX92" s="1583"/>
      <c r="AY92" s="1583"/>
      <c r="AZ92" s="1583"/>
      <c r="BA92" s="1583"/>
      <c r="BB92" s="1583"/>
      <c r="BC92" s="1583"/>
      <c r="BD92" s="1584"/>
      <c r="BE92" s="481">
        <f>SUM(AK92:BD92)</f>
        <v>7545</v>
      </c>
      <c r="BF92" s="1583"/>
      <c r="BG92" s="1583"/>
      <c r="BH92" s="1583"/>
      <c r="BI92" s="1583"/>
      <c r="BJ92" s="1583"/>
      <c r="BK92" s="1583"/>
      <c r="BL92" s="1583"/>
      <c r="BM92" s="1583"/>
      <c r="BN92" s="1584"/>
      <c r="BO92" s="481">
        <f>BO86</f>
        <v>0</v>
      </c>
      <c r="BP92" s="660"/>
      <c r="BQ92" s="660"/>
      <c r="BR92" s="660"/>
      <c r="BS92" s="660"/>
      <c r="BT92" s="660"/>
      <c r="BU92" s="660"/>
      <c r="BV92" s="660"/>
      <c r="BW92" s="660"/>
      <c r="BX92" s="660"/>
      <c r="BY92" s="661"/>
      <c r="BZ92" s="481">
        <f>BZ86</f>
        <v>11275</v>
      </c>
      <c r="CA92" s="660"/>
      <c r="CB92" s="660"/>
      <c r="CC92" s="660"/>
      <c r="CD92" s="660"/>
      <c r="CE92" s="660"/>
      <c r="CF92" s="660"/>
      <c r="CG92" s="660"/>
      <c r="CH92" s="660"/>
      <c r="CI92" s="660"/>
      <c r="CJ92" s="661"/>
      <c r="CK92" s="481">
        <f>CK86</f>
        <v>3036</v>
      </c>
      <c r="CL92" s="660"/>
      <c r="CM92" s="660"/>
      <c r="CN92" s="660"/>
      <c r="CO92" s="660"/>
      <c r="CP92" s="660"/>
      <c r="CQ92" s="660"/>
      <c r="CR92" s="660"/>
      <c r="CS92" s="660"/>
      <c r="CT92" s="660"/>
      <c r="CU92" s="661"/>
      <c r="CV92" s="481">
        <f>CV86</f>
        <v>0</v>
      </c>
      <c r="CW92" s="660"/>
      <c r="CX92" s="660"/>
      <c r="CY92" s="660"/>
      <c r="CZ92" s="660"/>
      <c r="DA92" s="660"/>
      <c r="DB92" s="660"/>
      <c r="DC92" s="660"/>
      <c r="DD92" s="660"/>
      <c r="DE92" s="660"/>
      <c r="DF92" s="661"/>
      <c r="DG92" s="481">
        <f>SUM(CD26,CS26,CG59,BE92:DF92)</f>
        <v>5972153</v>
      </c>
      <c r="DH92" s="1583"/>
      <c r="DI92" s="1583"/>
      <c r="DJ92" s="1583"/>
      <c r="DK92" s="1583"/>
      <c r="DL92" s="1583"/>
      <c r="DM92" s="1583"/>
      <c r="DN92" s="1583"/>
      <c r="DO92" s="1583"/>
      <c r="DP92" s="1583"/>
      <c r="DQ92" s="1583"/>
      <c r="DR92" s="1647"/>
    </row>
    <row r="93" spans="1:125" ht="15" customHeight="1" thickBot="1">
      <c r="A93" s="1540"/>
      <c r="B93" s="1541"/>
      <c r="C93" s="1541"/>
      <c r="D93" s="1541"/>
      <c r="E93" s="1541"/>
      <c r="F93" s="1542"/>
      <c r="G93" s="245" t="s">
        <v>10</v>
      </c>
      <c r="H93" s="246"/>
      <c r="I93" s="246"/>
      <c r="J93" s="246"/>
      <c r="K93" s="246"/>
      <c r="L93" s="246"/>
      <c r="M93" s="246"/>
      <c r="N93" s="246"/>
      <c r="O93" s="246"/>
      <c r="P93" s="246"/>
      <c r="Q93" s="246"/>
      <c r="R93" s="246"/>
      <c r="S93" s="246"/>
      <c r="T93" s="246"/>
      <c r="U93" s="246"/>
      <c r="V93" s="246"/>
      <c r="W93" s="246"/>
      <c r="X93" s="246"/>
      <c r="Y93" s="246"/>
      <c r="Z93" s="246"/>
      <c r="AA93" s="513"/>
      <c r="AB93" s="1063">
        <v>1</v>
      </c>
      <c r="AC93" s="1064"/>
      <c r="AD93" s="1065"/>
      <c r="AE93" s="1066">
        <v>4</v>
      </c>
      <c r="AF93" s="1064"/>
      <c r="AG93" s="1065"/>
      <c r="AH93" s="1066">
        <v>2</v>
      </c>
      <c r="AI93" s="1064"/>
      <c r="AJ93" s="1075"/>
      <c r="AK93" s="484">
        <f>AK87</f>
        <v>7960</v>
      </c>
      <c r="AL93" s="1594"/>
      <c r="AM93" s="1594"/>
      <c r="AN93" s="1594"/>
      <c r="AO93" s="1594"/>
      <c r="AP93" s="1594"/>
      <c r="AQ93" s="1594"/>
      <c r="AR93" s="1594"/>
      <c r="AS93" s="1594"/>
      <c r="AT93" s="1595"/>
      <c r="AU93" s="484">
        <f>AU87</f>
        <v>0</v>
      </c>
      <c r="AV93" s="1594"/>
      <c r="AW93" s="1594"/>
      <c r="AX93" s="1594"/>
      <c r="AY93" s="1594"/>
      <c r="AZ93" s="1594"/>
      <c r="BA93" s="1594"/>
      <c r="BB93" s="1594"/>
      <c r="BC93" s="1594"/>
      <c r="BD93" s="1595"/>
      <c r="BE93" s="484">
        <f>SUM(AK93:BD93)</f>
        <v>7960</v>
      </c>
      <c r="BF93" s="1594"/>
      <c r="BG93" s="1594"/>
      <c r="BH93" s="1594"/>
      <c r="BI93" s="1594"/>
      <c r="BJ93" s="1594"/>
      <c r="BK93" s="1594"/>
      <c r="BL93" s="1594"/>
      <c r="BM93" s="1594"/>
      <c r="BN93" s="1595"/>
      <c r="BO93" s="484">
        <f>BO87</f>
        <v>3390258</v>
      </c>
      <c r="BP93" s="654"/>
      <c r="BQ93" s="654"/>
      <c r="BR93" s="654"/>
      <c r="BS93" s="654"/>
      <c r="BT93" s="654"/>
      <c r="BU93" s="654"/>
      <c r="BV93" s="654"/>
      <c r="BW93" s="654"/>
      <c r="BX93" s="654"/>
      <c r="BY93" s="655"/>
      <c r="BZ93" s="484">
        <f>BZ87</f>
        <v>26284</v>
      </c>
      <c r="CA93" s="654"/>
      <c r="CB93" s="654"/>
      <c r="CC93" s="654"/>
      <c r="CD93" s="654"/>
      <c r="CE93" s="654"/>
      <c r="CF93" s="654"/>
      <c r="CG93" s="654"/>
      <c r="CH93" s="654"/>
      <c r="CI93" s="654"/>
      <c r="CJ93" s="655"/>
      <c r="CK93" s="484">
        <f>CK87</f>
        <v>18365</v>
      </c>
      <c r="CL93" s="654"/>
      <c r="CM93" s="654"/>
      <c r="CN93" s="654"/>
      <c r="CO93" s="654"/>
      <c r="CP93" s="654"/>
      <c r="CQ93" s="654"/>
      <c r="CR93" s="654"/>
      <c r="CS93" s="654"/>
      <c r="CT93" s="654"/>
      <c r="CU93" s="655"/>
      <c r="CV93" s="484">
        <f>CV87</f>
        <v>0</v>
      </c>
      <c r="CW93" s="654"/>
      <c r="CX93" s="654"/>
      <c r="CY93" s="654"/>
      <c r="CZ93" s="654"/>
      <c r="DA93" s="654"/>
      <c r="DB93" s="654"/>
      <c r="DC93" s="654"/>
      <c r="DD93" s="654"/>
      <c r="DE93" s="654"/>
      <c r="DF93" s="655"/>
      <c r="DG93" s="484">
        <f>SUM(CD27,CS27,CG60,BE93:DF93)</f>
        <v>26324984</v>
      </c>
      <c r="DH93" s="1594"/>
      <c r="DI93" s="1594"/>
      <c r="DJ93" s="1594"/>
      <c r="DK93" s="1594"/>
      <c r="DL93" s="1594"/>
      <c r="DM93" s="1594"/>
      <c r="DN93" s="1594"/>
      <c r="DO93" s="1594"/>
      <c r="DP93" s="1594"/>
      <c r="DQ93" s="1594"/>
      <c r="DR93" s="1648"/>
    </row>
    <row r="94" spans="1:125" ht="15" customHeight="1" thickBot="1">
      <c r="M94" s="16"/>
      <c r="R94" s="16"/>
      <c r="U94" s="17"/>
      <c r="V94" s="17"/>
      <c r="W94" s="17"/>
      <c r="AB94" s="151"/>
      <c r="AC94" s="151"/>
      <c r="AD94" s="151"/>
      <c r="AE94" s="151"/>
      <c r="AF94" s="151"/>
      <c r="AG94" s="151"/>
      <c r="AH94" s="151"/>
      <c r="DA94" s="16"/>
      <c r="DF94" s="16"/>
    </row>
    <row r="95" spans="1:125" ht="15" customHeight="1">
      <c r="A95" s="433" t="s">
        <v>82</v>
      </c>
      <c r="B95" s="1535"/>
      <c r="C95" s="1535"/>
      <c r="D95" s="434" t="s">
        <v>83</v>
      </c>
      <c r="E95" s="1535"/>
      <c r="F95" s="1536"/>
      <c r="G95" s="245" t="s">
        <v>858</v>
      </c>
      <c r="H95" s="246"/>
      <c r="I95" s="246"/>
      <c r="J95" s="246"/>
      <c r="K95" s="246"/>
      <c r="L95" s="246"/>
      <c r="M95" s="246"/>
      <c r="N95" s="246"/>
      <c r="O95" s="246"/>
      <c r="P95" s="246"/>
      <c r="Q95" s="246"/>
      <c r="R95" s="246"/>
      <c r="S95" s="246"/>
      <c r="T95" s="246"/>
      <c r="U95" s="246"/>
      <c r="V95" s="246"/>
      <c r="W95" s="246"/>
      <c r="X95" s="246"/>
      <c r="Y95" s="246"/>
      <c r="Z95" s="246"/>
      <c r="AA95" s="513"/>
      <c r="AB95" s="1070">
        <v>1</v>
      </c>
      <c r="AC95" s="1071"/>
      <c r="AD95" s="1072"/>
      <c r="AE95" s="1073">
        <v>5</v>
      </c>
      <c r="AF95" s="1071"/>
      <c r="AG95" s="1072"/>
      <c r="AH95" s="1073">
        <v>2</v>
      </c>
      <c r="AI95" s="1071"/>
      <c r="AJ95" s="1076"/>
      <c r="AK95" s="487">
        <f>表57!AK98</f>
        <v>18907</v>
      </c>
      <c r="AL95" s="1578"/>
      <c r="AM95" s="1578"/>
      <c r="AN95" s="1578"/>
      <c r="AO95" s="1578"/>
      <c r="AP95" s="1578"/>
      <c r="AQ95" s="1578"/>
      <c r="AR95" s="1578"/>
      <c r="AS95" s="1578"/>
      <c r="AT95" s="1579"/>
      <c r="AU95" s="487">
        <f>表57!AU98</f>
        <v>0</v>
      </c>
      <c r="AV95" s="1578"/>
      <c r="AW95" s="1578"/>
      <c r="AX95" s="1578"/>
      <c r="AY95" s="1578"/>
      <c r="AZ95" s="1578"/>
      <c r="BA95" s="1578"/>
      <c r="BB95" s="1578"/>
      <c r="BC95" s="1578"/>
      <c r="BD95" s="1579"/>
      <c r="BE95" s="487">
        <f>SUM(AK95:BD95)</f>
        <v>18907</v>
      </c>
      <c r="BF95" s="1578"/>
      <c r="BG95" s="1578"/>
      <c r="BH95" s="1578"/>
      <c r="BI95" s="1578"/>
      <c r="BJ95" s="1578"/>
      <c r="BK95" s="1578"/>
      <c r="BL95" s="1578"/>
      <c r="BM95" s="1578"/>
      <c r="BN95" s="1579"/>
      <c r="BO95" s="487">
        <f>表57!BO98</f>
        <v>1226919</v>
      </c>
      <c r="BP95" s="801"/>
      <c r="BQ95" s="801"/>
      <c r="BR95" s="801"/>
      <c r="BS95" s="801"/>
      <c r="BT95" s="801"/>
      <c r="BU95" s="801"/>
      <c r="BV95" s="801"/>
      <c r="BW95" s="801"/>
      <c r="BX95" s="801"/>
      <c r="BY95" s="875"/>
      <c r="BZ95" s="487">
        <f>表57!BZ98</f>
        <v>79312</v>
      </c>
      <c r="CA95" s="801"/>
      <c r="CB95" s="801"/>
      <c r="CC95" s="801"/>
      <c r="CD95" s="801"/>
      <c r="CE95" s="801"/>
      <c r="CF95" s="801"/>
      <c r="CG95" s="801"/>
      <c r="CH95" s="801"/>
      <c r="CI95" s="801"/>
      <c r="CJ95" s="875"/>
      <c r="CK95" s="487">
        <f>表57!CK98</f>
        <v>13214</v>
      </c>
      <c r="CL95" s="801"/>
      <c r="CM95" s="801"/>
      <c r="CN95" s="801"/>
      <c r="CO95" s="801"/>
      <c r="CP95" s="801"/>
      <c r="CQ95" s="801"/>
      <c r="CR95" s="801"/>
      <c r="CS95" s="801"/>
      <c r="CT95" s="801"/>
      <c r="CU95" s="875"/>
      <c r="CV95" s="487">
        <f>表57!CV98</f>
        <v>39867</v>
      </c>
      <c r="CW95" s="801"/>
      <c r="CX95" s="801"/>
      <c r="CY95" s="801"/>
      <c r="CZ95" s="801"/>
      <c r="DA95" s="801"/>
      <c r="DB95" s="801"/>
      <c r="DC95" s="801"/>
      <c r="DD95" s="801"/>
      <c r="DE95" s="801"/>
      <c r="DF95" s="875"/>
      <c r="DG95" s="487">
        <f>SUM(CD29,CS29,CG62,BE95:DF95)</f>
        <v>149762758</v>
      </c>
      <c r="DH95" s="1578"/>
      <c r="DI95" s="1578"/>
      <c r="DJ95" s="1578"/>
      <c r="DK95" s="1578"/>
      <c r="DL95" s="1578"/>
      <c r="DM95" s="1578"/>
      <c r="DN95" s="1578"/>
      <c r="DO95" s="1578"/>
      <c r="DP95" s="1578"/>
      <c r="DQ95" s="1578"/>
      <c r="DR95" s="1646"/>
    </row>
    <row r="96" spans="1:125" ht="15" customHeight="1">
      <c r="A96" s="548"/>
      <c r="B96" s="1549"/>
      <c r="C96" s="1549"/>
      <c r="D96" s="551"/>
      <c r="E96" s="1549"/>
      <c r="F96" s="1539"/>
      <c r="G96" s="505" t="s">
        <v>317</v>
      </c>
      <c r="H96" s="506"/>
      <c r="I96" s="506"/>
      <c r="J96" s="506"/>
      <c r="K96" s="506"/>
      <c r="L96" s="506"/>
      <c r="M96" s="506"/>
      <c r="N96" s="506"/>
      <c r="O96" s="506"/>
      <c r="P96" s="506"/>
      <c r="Q96" s="506"/>
      <c r="R96" s="506"/>
      <c r="S96" s="506"/>
      <c r="T96" s="506"/>
      <c r="U96" s="506"/>
      <c r="V96" s="506"/>
      <c r="W96" s="506"/>
      <c r="X96" s="506"/>
      <c r="Y96" s="506"/>
      <c r="Z96" s="506"/>
      <c r="AA96" s="507"/>
      <c r="AB96" s="1067">
        <v>1</v>
      </c>
      <c r="AC96" s="1062"/>
      <c r="AD96" s="1068"/>
      <c r="AE96" s="1061">
        <v>6</v>
      </c>
      <c r="AF96" s="1062"/>
      <c r="AG96" s="1068"/>
      <c r="AH96" s="1061">
        <v>2</v>
      </c>
      <c r="AI96" s="1062"/>
      <c r="AJ96" s="1069"/>
      <c r="AK96" s="481">
        <f>表57!AK99</f>
        <v>7545</v>
      </c>
      <c r="AL96" s="1583"/>
      <c r="AM96" s="1583"/>
      <c r="AN96" s="1583"/>
      <c r="AO96" s="1583"/>
      <c r="AP96" s="1583"/>
      <c r="AQ96" s="1583"/>
      <c r="AR96" s="1583"/>
      <c r="AS96" s="1583"/>
      <c r="AT96" s="1584"/>
      <c r="AU96" s="481">
        <f>表57!AU99</f>
        <v>0</v>
      </c>
      <c r="AV96" s="1583"/>
      <c r="AW96" s="1583"/>
      <c r="AX96" s="1583"/>
      <c r="AY96" s="1583"/>
      <c r="AZ96" s="1583"/>
      <c r="BA96" s="1583"/>
      <c r="BB96" s="1583"/>
      <c r="BC96" s="1583"/>
      <c r="BD96" s="1584"/>
      <c r="BE96" s="481">
        <f>SUM(AK96:BD96)</f>
        <v>7545</v>
      </c>
      <c r="BF96" s="1583"/>
      <c r="BG96" s="1583"/>
      <c r="BH96" s="1583"/>
      <c r="BI96" s="1583"/>
      <c r="BJ96" s="1583"/>
      <c r="BK96" s="1583"/>
      <c r="BL96" s="1583"/>
      <c r="BM96" s="1583"/>
      <c r="BN96" s="1584"/>
      <c r="BO96" s="481">
        <f>表57!BO99</f>
        <v>0</v>
      </c>
      <c r="BP96" s="543"/>
      <c r="BQ96" s="543"/>
      <c r="BR96" s="543"/>
      <c r="BS96" s="543"/>
      <c r="BT96" s="543"/>
      <c r="BU96" s="543"/>
      <c r="BV96" s="543"/>
      <c r="BW96" s="543"/>
      <c r="BX96" s="543"/>
      <c r="BY96" s="544"/>
      <c r="BZ96" s="481">
        <f>表57!BZ99</f>
        <v>11275</v>
      </c>
      <c r="CA96" s="543"/>
      <c r="CB96" s="543"/>
      <c r="CC96" s="543"/>
      <c r="CD96" s="543"/>
      <c r="CE96" s="543"/>
      <c r="CF96" s="543"/>
      <c r="CG96" s="543"/>
      <c r="CH96" s="543"/>
      <c r="CI96" s="543"/>
      <c r="CJ96" s="544"/>
      <c r="CK96" s="481">
        <f>表57!CK99</f>
        <v>3036</v>
      </c>
      <c r="CL96" s="543"/>
      <c r="CM96" s="543"/>
      <c r="CN96" s="543"/>
      <c r="CO96" s="543"/>
      <c r="CP96" s="543"/>
      <c r="CQ96" s="543"/>
      <c r="CR96" s="543"/>
      <c r="CS96" s="543"/>
      <c r="CT96" s="543"/>
      <c r="CU96" s="544"/>
      <c r="CV96" s="481">
        <f>表57!CV99</f>
        <v>0</v>
      </c>
      <c r="CW96" s="543"/>
      <c r="CX96" s="543"/>
      <c r="CY96" s="543"/>
      <c r="CZ96" s="543"/>
      <c r="DA96" s="543"/>
      <c r="DB96" s="543"/>
      <c r="DC96" s="543"/>
      <c r="DD96" s="543"/>
      <c r="DE96" s="543"/>
      <c r="DF96" s="544"/>
      <c r="DG96" s="481">
        <f>SUM(CD30,CS30,CG63,BE96:DF96)</f>
        <v>5972153</v>
      </c>
      <c r="DH96" s="1583"/>
      <c r="DI96" s="1583"/>
      <c r="DJ96" s="1583"/>
      <c r="DK96" s="1583"/>
      <c r="DL96" s="1583"/>
      <c r="DM96" s="1583"/>
      <c r="DN96" s="1583"/>
      <c r="DO96" s="1583"/>
      <c r="DP96" s="1583"/>
      <c r="DQ96" s="1583"/>
      <c r="DR96" s="1647"/>
    </row>
    <row r="97" spans="1:135" ht="15" customHeight="1">
      <c r="A97" s="1537"/>
      <c r="B97" s="1549"/>
      <c r="C97" s="1549"/>
      <c r="D97" s="1538"/>
      <c r="E97" s="1538"/>
      <c r="F97" s="1539"/>
      <c r="G97" s="731" t="s">
        <v>333</v>
      </c>
      <c r="H97" s="732"/>
      <c r="I97" s="732"/>
      <c r="J97" s="732"/>
      <c r="K97" s="732"/>
      <c r="L97" s="732"/>
      <c r="M97" s="732"/>
      <c r="N97" s="732"/>
      <c r="O97" s="732"/>
      <c r="P97" s="732"/>
      <c r="Q97" s="732"/>
      <c r="R97" s="732"/>
      <c r="S97" s="732"/>
      <c r="T97" s="732"/>
      <c r="U97" s="732"/>
      <c r="V97" s="732"/>
      <c r="W97" s="732"/>
      <c r="X97" s="732"/>
      <c r="Y97" s="732"/>
      <c r="Z97" s="732"/>
      <c r="AA97" s="732"/>
      <c r="AB97" s="1067">
        <v>1</v>
      </c>
      <c r="AC97" s="1062"/>
      <c r="AD97" s="1068"/>
      <c r="AE97" s="1061">
        <v>7</v>
      </c>
      <c r="AF97" s="1062"/>
      <c r="AG97" s="1068"/>
      <c r="AH97" s="1061">
        <v>2</v>
      </c>
      <c r="AI97" s="1062"/>
      <c r="AJ97" s="1069"/>
      <c r="AK97" s="481">
        <f>表57!AK100</f>
        <v>7960</v>
      </c>
      <c r="AL97" s="1583"/>
      <c r="AM97" s="1583"/>
      <c r="AN97" s="1583"/>
      <c r="AO97" s="1583"/>
      <c r="AP97" s="1583"/>
      <c r="AQ97" s="1583"/>
      <c r="AR97" s="1583"/>
      <c r="AS97" s="1583"/>
      <c r="AT97" s="1584"/>
      <c r="AU97" s="481">
        <f>表57!AU100</f>
        <v>0</v>
      </c>
      <c r="AV97" s="1583"/>
      <c r="AW97" s="1583"/>
      <c r="AX97" s="1583"/>
      <c r="AY97" s="1583"/>
      <c r="AZ97" s="1583"/>
      <c r="BA97" s="1583"/>
      <c r="BB97" s="1583"/>
      <c r="BC97" s="1583"/>
      <c r="BD97" s="1584"/>
      <c r="BE97" s="481">
        <f>SUM(AK97:BD97)</f>
        <v>7960</v>
      </c>
      <c r="BF97" s="1583"/>
      <c r="BG97" s="1583"/>
      <c r="BH97" s="1583"/>
      <c r="BI97" s="1583"/>
      <c r="BJ97" s="1583"/>
      <c r="BK97" s="1583"/>
      <c r="BL97" s="1583"/>
      <c r="BM97" s="1583"/>
      <c r="BN97" s="1584"/>
      <c r="BO97" s="481">
        <f>表57!BO100</f>
        <v>3390258</v>
      </c>
      <c r="BP97" s="543"/>
      <c r="BQ97" s="543"/>
      <c r="BR97" s="543"/>
      <c r="BS97" s="543"/>
      <c r="BT97" s="543"/>
      <c r="BU97" s="543"/>
      <c r="BV97" s="543"/>
      <c r="BW97" s="543"/>
      <c r="BX97" s="543"/>
      <c r="BY97" s="544"/>
      <c r="BZ97" s="481">
        <f>表57!BZ100</f>
        <v>26284</v>
      </c>
      <c r="CA97" s="543"/>
      <c r="CB97" s="543"/>
      <c r="CC97" s="543"/>
      <c r="CD97" s="543"/>
      <c r="CE97" s="543"/>
      <c r="CF97" s="543"/>
      <c r="CG97" s="543"/>
      <c r="CH97" s="543"/>
      <c r="CI97" s="543"/>
      <c r="CJ97" s="544"/>
      <c r="CK97" s="481">
        <f>表57!CK100</f>
        <v>18365</v>
      </c>
      <c r="CL97" s="543"/>
      <c r="CM97" s="543"/>
      <c r="CN97" s="543"/>
      <c r="CO97" s="543"/>
      <c r="CP97" s="543"/>
      <c r="CQ97" s="543"/>
      <c r="CR97" s="543"/>
      <c r="CS97" s="543"/>
      <c r="CT97" s="543"/>
      <c r="CU97" s="544"/>
      <c r="CV97" s="481">
        <f>表57!CV100</f>
        <v>0</v>
      </c>
      <c r="CW97" s="543"/>
      <c r="CX97" s="543"/>
      <c r="CY97" s="543"/>
      <c r="CZ97" s="543"/>
      <c r="DA97" s="543"/>
      <c r="DB97" s="543"/>
      <c r="DC97" s="543"/>
      <c r="DD97" s="543"/>
      <c r="DE97" s="543"/>
      <c r="DF97" s="544"/>
      <c r="DG97" s="481">
        <f>SUM(CD31,CS31,CG64,BE97:DF97)</f>
        <v>26324984</v>
      </c>
      <c r="DH97" s="1583"/>
      <c r="DI97" s="1583"/>
      <c r="DJ97" s="1583"/>
      <c r="DK97" s="1583"/>
      <c r="DL97" s="1583"/>
      <c r="DM97" s="1583"/>
      <c r="DN97" s="1583"/>
      <c r="DO97" s="1583"/>
      <c r="DP97" s="1583"/>
      <c r="DQ97" s="1583"/>
      <c r="DR97" s="1647"/>
    </row>
    <row r="98" spans="1:135" s="17" customFormat="1" ht="15" customHeight="1" thickBot="1">
      <c r="A98" s="436"/>
      <c r="B98" s="1541"/>
      <c r="C98" s="1541"/>
      <c r="D98" s="553"/>
      <c r="E98" s="553"/>
      <c r="F98" s="560"/>
      <c r="G98" s="245" t="s">
        <v>79</v>
      </c>
      <c r="H98" s="1477"/>
      <c r="I98" s="1477"/>
      <c r="J98" s="1477"/>
      <c r="K98" s="1477"/>
      <c r="L98" s="1477"/>
      <c r="M98" s="1477"/>
      <c r="N98" s="1477"/>
      <c r="O98" s="1477"/>
      <c r="P98" s="1477"/>
      <c r="Q98" s="1477"/>
      <c r="R98" s="1477"/>
      <c r="S98" s="1477"/>
      <c r="T98" s="1477"/>
      <c r="U98" s="1477"/>
      <c r="V98" s="1477"/>
      <c r="W98" s="1477"/>
      <c r="X98" s="1477"/>
      <c r="Y98" s="1477"/>
      <c r="Z98" s="1477"/>
      <c r="AA98" s="1543"/>
      <c r="AB98" s="1063">
        <v>1</v>
      </c>
      <c r="AC98" s="1064"/>
      <c r="AD98" s="1065"/>
      <c r="AE98" s="1066">
        <v>8</v>
      </c>
      <c r="AF98" s="1064"/>
      <c r="AG98" s="1065"/>
      <c r="AH98" s="1066">
        <v>2</v>
      </c>
      <c r="AI98" s="1064"/>
      <c r="AJ98" s="1075"/>
      <c r="AK98" s="484">
        <f>SUM(AK95:AT97)</f>
        <v>34412</v>
      </c>
      <c r="AL98" s="1594"/>
      <c r="AM98" s="1594"/>
      <c r="AN98" s="1594"/>
      <c r="AO98" s="1594"/>
      <c r="AP98" s="1594"/>
      <c r="AQ98" s="1594"/>
      <c r="AR98" s="1594"/>
      <c r="AS98" s="1594"/>
      <c r="AT98" s="1595"/>
      <c r="AU98" s="484">
        <f>SUM(AU95:BD97)</f>
        <v>0</v>
      </c>
      <c r="AV98" s="1594"/>
      <c r="AW98" s="1594"/>
      <c r="AX98" s="1594"/>
      <c r="AY98" s="1594"/>
      <c r="AZ98" s="1594"/>
      <c r="BA98" s="1594"/>
      <c r="BB98" s="1594"/>
      <c r="BC98" s="1594"/>
      <c r="BD98" s="1595"/>
      <c r="BE98" s="484">
        <f>SUM(BE95:BN97)</f>
        <v>34412</v>
      </c>
      <c r="BF98" s="1594"/>
      <c r="BG98" s="1594"/>
      <c r="BH98" s="1594"/>
      <c r="BI98" s="1594"/>
      <c r="BJ98" s="1594"/>
      <c r="BK98" s="1594"/>
      <c r="BL98" s="1594"/>
      <c r="BM98" s="1594"/>
      <c r="BN98" s="1595"/>
      <c r="BO98" s="484">
        <f>SUM(BO95:BY97)</f>
        <v>4617177</v>
      </c>
      <c r="BP98" s="654"/>
      <c r="BQ98" s="654"/>
      <c r="BR98" s="654"/>
      <c r="BS98" s="654"/>
      <c r="BT98" s="654"/>
      <c r="BU98" s="654"/>
      <c r="BV98" s="654"/>
      <c r="BW98" s="654"/>
      <c r="BX98" s="654"/>
      <c r="BY98" s="655"/>
      <c r="BZ98" s="484">
        <f>表57!BZ101</f>
        <v>116871</v>
      </c>
      <c r="CA98" s="654"/>
      <c r="CB98" s="654"/>
      <c r="CC98" s="654"/>
      <c r="CD98" s="654"/>
      <c r="CE98" s="654"/>
      <c r="CF98" s="654"/>
      <c r="CG98" s="654"/>
      <c r="CH98" s="654"/>
      <c r="CI98" s="654"/>
      <c r="CJ98" s="655"/>
      <c r="CK98" s="484">
        <f>表57!CK101</f>
        <v>34615</v>
      </c>
      <c r="CL98" s="654"/>
      <c r="CM98" s="654"/>
      <c r="CN98" s="654"/>
      <c r="CO98" s="654"/>
      <c r="CP98" s="654"/>
      <c r="CQ98" s="654"/>
      <c r="CR98" s="654"/>
      <c r="CS98" s="654"/>
      <c r="CT98" s="654"/>
      <c r="CU98" s="655"/>
      <c r="CV98" s="484">
        <f>表57!CV101</f>
        <v>39867</v>
      </c>
      <c r="CW98" s="654"/>
      <c r="CX98" s="654"/>
      <c r="CY98" s="654"/>
      <c r="CZ98" s="654"/>
      <c r="DA98" s="654"/>
      <c r="DB98" s="654"/>
      <c r="DC98" s="654"/>
      <c r="DD98" s="654"/>
      <c r="DE98" s="654"/>
      <c r="DF98" s="655"/>
      <c r="DG98" s="484">
        <f>SUM(CD32,CS32,CG65,BE98:DF98)</f>
        <v>182059895</v>
      </c>
      <c r="DH98" s="1594"/>
      <c r="DI98" s="1594"/>
      <c r="DJ98" s="1594"/>
      <c r="DK98" s="1594"/>
      <c r="DL98" s="1594"/>
      <c r="DM98" s="1594"/>
      <c r="DN98" s="1594"/>
      <c r="DO98" s="1594"/>
      <c r="DP98" s="1594"/>
      <c r="DQ98" s="1594"/>
      <c r="DR98" s="1648"/>
      <c r="DS98" s="16"/>
      <c r="DT98" s="16"/>
      <c r="DU98" s="16"/>
    </row>
    <row r="99" spans="1:135" s="17" customFormat="1" ht="12.75" customHeight="1">
      <c r="A99" s="36"/>
      <c r="B99" s="1544"/>
      <c r="C99" s="1544"/>
      <c r="D99" s="40"/>
      <c r="E99" s="40"/>
      <c r="F99" s="40"/>
      <c r="G99" s="137"/>
      <c r="H99" s="1545"/>
      <c r="I99" s="1545"/>
      <c r="J99" s="1545"/>
      <c r="K99" s="1545"/>
      <c r="L99" s="1545"/>
      <c r="M99" s="1545"/>
      <c r="N99" s="1545"/>
      <c r="O99" s="1545"/>
      <c r="P99" s="1545"/>
      <c r="Q99" s="1545"/>
      <c r="R99" s="1545"/>
      <c r="S99" s="1545"/>
      <c r="T99" s="1545"/>
      <c r="U99" s="1545"/>
      <c r="V99" s="1545"/>
      <c r="W99" s="1545"/>
      <c r="X99" s="1545"/>
      <c r="Y99" s="1545"/>
      <c r="Z99" s="1545"/>
      <c r="AA99" s="1545"/>
      <c r="AB99" s="109"/>
      <c r="AC99" s="109"/>
      <c r="AD99" s="109"/>
      <c r="AE99" s="109"/>
      <c r="AF99" s="150"/>
      <c r="AG99" s="150"/>
      <c r="AH99" s="150"/>
      <c r="AI99" s="150"/>
      <c r="AJ99" s="150"/>
      <c r="AK99" s="143"/>
      <c r="AL99" s="41"/>
      <c r="AM99" s="41"/>
      <c r="AN99" s="41"/>
      <c r="AO99" s="41"/>
      <c r="AP99" s="41"/>
      <c r="AQ99" s="41"/>
      <c r="AR99" s="41"/>
      <c r="AS99" s="41"/>
      <c r="AT99" s="41"/>
      <c r="AU99" s="143"/>
      <c r="AV99" s="41"/>
      <c r="AW99" s="41"/>
      <c r="AX99" s="41"/>
      <c r="AY99" s="41"/>
      <c r="AZ99" s="41"/>
      <c r="BA99" s="41"/>
      <c r="BB99" s="41"/>
      <c r="BC99" s="41"/>
      <c r="BD99" s="41"/>
      <c r="BE99" s="143"/>
      <c r="BF99" s="41"/>
      <c r="BG99" s="41"/>
      <c r="BH99" s="41"/>
      <c r="BI99" s="41"/>
      <c r="BJ99" s="41"/>
      <c r="BK99" s="41"/>
      <c r="BL99" s="41"/>
      <c r="BM99" s="41"/>
      <c r="BN99" s="41"/>
      <c r="BO99" s="143"/>
      <c r="BP99" s="144"/>
      <c r="BQ99" s="144"/>
      <c r="BR99" s="144"/>
      <c r="BS99" s="144"/>
      <c r="BT99" s="144"/>
      <c r="BU99" s="144"/>
      <c r="BV99" s="144"/>
      <c r="BW99" s="144"/>
      <c r="BX99" s="144"/>
      <c r="BY99" s="144"/>
      <c r="BZ99" s="143"/>
      <c r="CA99" s="144"/>
      <c r="CB99" s="144"/>
      <c r="CC99" s="144"/>
      <c r="CD99" s="144"/>
      <c r="CE99" s="144"/>
      <c r="CF99" s="144"/>
      <c r="CG99" s="144"/>
      <c r="CH99" s="144"/>
      <c r="CI99" s="144"/>
      <c r="CJ99" s="144"/>
      <c r="CK99" s="143"/>
      <c r="CL99" s="144"/>
      <c r="CM99" s="144"/>
      <c r="CN99" s="144"/>
      <c r="CO99" s="144"/>
      <c r="CP99" s="144"/>
      <c r="CQ99" s="144"/>
      <c r="CR99" s="144"/>
      <c r="CS99" s="144"/>
      <c r="CT99" s="144"/>
      <c r="CU99" s="144"/>
      <c r="CV99" s="150"/>
      <c r="CW99" s="150"/>
      <c r="CX99" s="150"/>
      <c r="CY99" s="150"/>
      <c r="CZ99" s="150"/>
      <c r="DA99" s="150"/>
      <c r="DB99" s="150"/>
      <c r="DC99" s="150"/>
      <c r="DD99" s="150"/>
      <c r="DE99" s="143"/>
      <c r="DF99" s="144"/>
      <c r="DG99" s="144"/>
      <c r="DH99" s="144"/>
      <c r="DI99" s="144"/>
      <c r="DJ99" s="144"/>
      <c r="DK99" s="144"/>
      <c r="DL99" s="144"/>
      <c r="DM99" s="144"/>
      <c r="DN99" s="144"/>
      <c r="DO99" s="144"/>
      <c r="DP99" s="143"/>
      <c r="DQ99" s="41"/>
      <c r="DR99" s="41"/>
      <c r="DS99" s="41"/>
      <c r="DT99" s="41"/>
      <c r="DU99" s="41"/>
      <c r="DV99" s="41"/>
      <c r="DW99" s="41"/>
      <c r="DX99" s="41"/>
      <c r="DY99" s="41"/>
      <c r="DZ99" s="41"/>
      <c r="EA99" s="41"/>
    </row>
    <row r="100" spans="1:135" ht="12.75" customHeight="1">
      <c r="A100" s="1084"/>
      <c r="B100" s="1084"/>
      <c r="C100" s="1084"/>
      <c r="D100" s="1084"/>
      <c r="E100" s="1084"/>
      <c r="F100" s="1084"/>
      <c r="G100" s="1085"/>
      <c r="H100" s="1086" t="s">
        <v>84</v>
      </c>
      <c r="I100" s="1087"/>
      <c r="J100" s="1087"/>
      <c r="K100" s="1087"/>
      <c r="L100" s="1087"/>
      <c r="M100" s="1087"/>
      <c r="N100" s="1087"/>
      <c r="O100" s="1087"/>
      <c r="P100" s="1087"/>
      <c r="Q100" s="1087"/>
      <c r="R100" s="1087"/>
      <c r="S100" s="1087"/>
      <c r="T100" s="1087"/>
      <c r="U100" s="1087"/>
      <c r="V100" s="1087"/>
      <c r="W100" s="1087"/>
      <c r="X100" s="1087"/>
      <c r="Y100" s="1088"/>
      <c r="Z100" s="1092" t="s">
        <v>85</v>
      </c>
      <c r="AA100" s="1093"/>
      <c r="AB100" s="1093"/>
      <c r="AC100" s="1093"/>
      <c r="AD100" s="1093"/>
      <c r="AE100" s="1094"/>
      <c r="AF100" s="514" t="str">
        <f>"第59表　課税標準額段階別"&amp; LEFT(表00!AA1,6) &amp; "分所得割額等に関する調
　　　　　　　　　　　　　　　　　　【合 計】（つづき）
第12表関係　(4)算出税額に関する調"</f>
        <v>第59表　課税標準額段階別平成29年度分所得割額等に関する調
　　　　　　　　　　　　　　　　　　【合 計】（つづき）
第12表関係　(4)算出税額に関する調</v>
      </c>
      <c r="AG100" s="514"/>
      <c r="AH100" s="514"/>
      <c r="AI100" s="514"/>
      <c r="AJ100" s="514"/>
      <c r="AK100" s="514"/>
      <c r="AL100" s="514"/>
      <c r="AM100" s="514"/>
      <c r="AN100" s="514"/>
      <c r="AO100" s="514"/>
      <c r="AP100" s="514"/>
      <c r="AQ100" s="514"/>
      <c r="AR100" s="514"/>
      <c r="AS100" s="514"/>
      <c r="AT100" s="514"/>
      <c r="AU100" s="514"/>
      <c r="AV100" s="514"/>
      <c r="AW100" s="514"/>
      <c r="AX100" s="514"/>
      <c r="AY100" s="514"/>
      <c r="AZ100" s="514"/>
      <c r="BA100" s="514"/>
      <c r="BB100" s="514"/>
      <c r="BC100" s="514"/>
      <c r="BD100" s="514"/>
      <c r="BE100" s="514"/>
      <c r="BF100" s="514"/>
      <c r="BG100" s="514"/>
      <c r="BH100" s="514"/>
      <c r="BI100" s="514"/>
      <c r="BJ100" s="514"/>
      <c r="BK100" s="514"/>
      <c r="BL100" s="514"/>
      <c r="BM100" s="514"/>
      <c r="BN100" s="514"/>
      <c r="BO100" s="514"/>
      <c r="BP100" s="514"/>
      <c r="BQ100" s="514"/>
      <c r="BR100" s="514"/>
      <c r="BS100" s="514"/>
      <c r="BT100" s="514"/>
      <c r="BU100" s="514"/>
      <c r="BV100" s="514"/>
      <c r="BW100" s="514"/>
      <c r="BX100" s="514"/>
      <c r="BY100" s="514"/>
      <c r="BZ100" s="514"/>
      <c r="CA100" s="514"/>
      <c r="CB100" s="514"/>
      <c r="CC100" s="514"/>
      <c r="CD100" s="514"/>
      <c r="CE100" s="514"/>
      <c r="CF100" s="514"/>
      <c r="CG100" s="514"/>
      <c r="CH100" s="514"/>
      <c r="CI100" s="514"/>
      <c r="CJ100" s="514"/>
      <c r="CK100" s="514"/>
      <c r="CL100" s="514"/>
      <c r="CM100" s="514"/>
      <c r="CN100" s="514"/>
      <c r="CO100" s="514"/>
      <c r="CP100" s="514"/>
      <c r="CQ100" s="514"/>
      <c r="CR100" s="514"/>
      <c r="CS100" s="514"/>
      <c r="CT100" s="514"/>
      <c r="CU100" s="514"/>
      <c r="CV100" s="514"/>
      <c r="CW100" s="514"/>
      <c r="CX100" s="514"/>
      <c r="CY100" s="1059" t="s">
        <v>86</v>
      </c>
      <c r="CZ100" s="1059"/>
      <c r="DA100" s="1059"/>
      <c r="DB100" s="1059"/>
      <c r="DC100" s="1059"/>
      <c r="DD100" s="1059"/>
      <c r="DE100" s="1059"/>
      <c r="DF100" s="1059"/>
      <c r="DG100" s="1059"/>
      <c r="DH100" s="1059"/>
      <c r="DI100" s="1059"/>
      <c r="DJ100" s="1059"/>
      <c r="DK100" s="290" t="str">
        <f>IF(DK1="","",DK1)</f>
        <v>長崎県</v>
      </c>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row>
    <row r="101" spans="1:135" ht="12.75" customHeight="1" thickBot="1">
      <c r="A101" s="1084"/>
      <c r="B101" s="1084"/>
      <c r="C101" s="1084"/>
      <c r="D101" s="1084"/>
      <c r="E101" s="1084"/>
      <c r="F101" s="1084"/>
      <c r="G101" s="1085"/>
      <c r="H101" s="1089"/>
      <c r="I101" s="1090"/>
      <c r="J101" s="1090"/>
      <c r="K101" s="1090"/>
      <c r="L101" s="1090"/>
      <c r="M101" s="1090"/>
      <c r="N101" s="1090"/>
      <c r="O101" s="1090"/>
      <c r="P101" s="1090"/>
      <c r="Q101" s="1090"/>
      <c r="R101" s="1090"/>
      <c r="S101" s="1090"/>
      <c r="T101" s="1090"/>
      <c r="U101" s="1090"/>
      <c r="V101" s="1090"/>
      <c r="W101" s="1090"/>
      <c r="X101" s="1090"/>
      <c r="Y101" s="1091"/>
      <c r="Z101" s="1095"/>
      <c r="AA101" s="1096"/>
      <c r="AB101" s="1096"/>
      <c r="AC101" s="1096"/>
      <c r="AD101" s="1096"/>
      <c r="AE101" s="1097"/>
      <c r="AF101" s="514"/>
      <c r="AG101" s="514"/>
      <c r="AH101" s="514"/>
      <c r="AI101" s="514"/>
      <c r="AJ101" s="514"/>
      <c r="AK101" s="514"/>
      <c r="AL101" s="514"/>
      <c r="AM101" s="514"/>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c r="CC101" s="514"/>
      <c r="CD101" s="514"/>
      <c r="CE101" s="514"/>
      <c r="CF101" s="514"/>
      <c r="CG101" s="514"/>
      <c r="CH101" s="514"/>
      <c r="CI101" s="514"/>
      <c r="CJ101" s="514"/>
      <c r="CK101" s="514"/>
      <c r="CL101" s="514"/>
      <c r="CM101" s="514"/>
      <c r="CN101" s="514"/>
      <c r="CO101" s="514"/>
      <c r="CP101" s="514"/>
      <c r="CQ101" s="514"/>
      <c r="CR101" s="514"/>
      <c r="CS101" s="514"/>
      <c r="CT101" s="514"/>
      <c r="CU101" s="514"/>
      <c r="CV101" s="514"/>
      <c r="CW101" s="514"/>
      <c r="CX101" s="514"/>
      <c r="CY101" s="1060"/>
      <c r="CZ101" s="1060"/>
      <c r="DA101" s="1060"/>
      <c r="DB101" s="1060"/>
      <c r="DC101" s="1060"/>
      <c r="DD101" s="1060"/>
      <c r="DE101" s="1060"/>
      <c r="DF101" s="1060"/>
      <c r="DG101" s="1060"/>
      <c r="DH101" s="1060"/>
      <c r="DI101" s="1060"/>
      <c r="DJ101" s="1060"/>
      <c r="DK101" s="291"/>
      <c r="DL101" s="291"/>
      <c r="DM101" s="291"/>
      <c r="DN101" s="291"/>
      <c r="DO101" s="291"/>
      <c r="DP101" s="291"/>
      <c r="DQ101" s="291"/>
      <c r="DR101" s="291"/>
      <c r="DS101" s="291"/>
      <c r="DT101" s="291"/>
      <c r="DU101" s="291"/>
      <c r="DV101" s="291"/>
      <c r="DW101" s="291"/>
      <c r="DX101" s="291"/>
      <c r="DY101" s="291"/>
      <c r="DZ101" s="291"/>
      <c r="EA101" s="291"/>
      <c r="EB101" s="291"/>
      <c r="EC101" s="291"/>
      <c r="ED101" s="291"/>
      <c r="EE101" s="291"/>
    </row>
    <row r="102" spans="1:135" ht="25.5" customHeight="1" thickBot="1">
      <c r="A102" s="1083"/>
      <c r="B102" s="567"/>
      <c r="C102" s="567"/>
      <c r="D102" s="567"/>
      <c r="E102" s="567"/>
      <c r="F102" s="567"/>
      <c r="G102" s="568"/>
      <c r="H102" s="1079">
        <f>IF(H3="","",H3)</f>
        <v>4</v>
      </c>
      <c r="I102" s="1080"/>
      <c r="J102" s="1081"/>
      <c r="K102" s="1079">
        <f>IF(K3="","",K3)</f>
        <v>2</v>
      </c>
      <c r="L102" s="1080"/>
      <c r="M102" s="1081"/>
      <c r="N102" s="1079">
        <f>IF(N3="","",N3)</f>
        <v>2</v>
      </c>
      <c r="O102" s="1080"/>
      <c r="P102" s="1081"/>
      <c r="Q102" s="1079">
        <f>IF(Q3="","",Q3)</f>
        <v>0</v>
      </c>
      <c r="R102" s="1080"/>
      <c r="S102" s="1081"/>
      <c r="T102" s="1079">
        <f>IF(T3="","",T3)</f>
        <v>2</v>
      </c>
      <c r="U102" s="1080"/>
      <c r="V102" s="1081"/>
      <c r="W102" s="1079">
        <f>IF(W3="","",W3)</f>
        <v>9</v>
      </c>
      <c r="X102" s="1080"/>
      <c r="Y102" s="1081"/>
      <c r="Z102" s="1082">
        <v>5</v>
      </c>
      <c r="AA102" s="276"/>
      <c r="AB102" s="277"/>
      <c r="AC102" s="1079">
        <v>9</v>
      </c>
      <c r="AD102" s="279"/>
      <c r="AE102" s="280"/>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1060" t="s">
        <v>87</v>
      </c>
      <c r="CZ102" s="1060"/>
      <c r="DA102" s="1060"/>
      <c r="DB102" s="1060"/>
      <c r="DC102" s="1060"/>
      <c r="DD102" s="1060"/>
      <c r="DE102" s="1060"/>
      <c r="DF102" s="1060"/>
      <c r="DG102" s="1060"/>
      <c r="DH102" s="1060"/>
      <c r="DI102" s="1060"/>
      <c r="DJ102" s="1060"/>
      <c r="DK102" s="289" t="str">
        <f>IF(DK3="","",DK3)</f>
        <v>佐世保市</v>
      </c>
      <c r="DL102" s="289"/>
      <c r="DM102" s="289"/>
      <c r="DN102" s="289"/>
      <c r="DO102" s="289"/>
      <c r="DP102" s="289"/>
      <c r="DQ102" s="289"/>
      <c r="DR102" s="289"/>
      <c r="DS102" s="289"/>
      <c r="DT102" s="289"/>
      <c r="DU102" s="289"/>
      <c r="DV102" s="289"/>
      <c r="DW102" s="289"/>
      <c r="DX102" s="289"/>
      <c r="DY102" s="289"/>
      <c r="DZ102" s="289"/>
      <c r="EA102" s="289"/>
      <c r="EB102" s="289"/>
      <c r="EC102" s="289"/>
      <c r="ED102" s="289"/>
      <c r="EE102" s="289"/>
    </row>
    <row r="103" spans="1:135" ht="13.5" customHeight="1">
      <c r="M103" s="16"/>
      <c r="R103" s="16"/>
    </row>
    <row r="104" spans="1:135" ht="13.5" customHeight="1">
      <c r="M104" s="16"/>
      <c r="R104" s="16"/>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DA104" s="16"/>
      <c r="DF104" s="16"/>
    </row>
    <row r="105" spans="1:135" ht="13.5" customHeight="1">
      <c r="AK105" s="889" t="s">
        <v>943</v>
      </c>
      <c r="AL105" s="889"/>
      <c r="AM105" s="889"/>
      <c r="AN105" s="889"/>
      <c r="AO105" s="889"/>
      <c r="AP105" s="889"/>
      <c r="AQ105" s="889"/>
      <c r="AR105" s="889"/>
      <c r="AS105" s="889"/>
      <c r="AT105" s="889"/>
      <c r="AU105" s="889"/>
      <c r="AV105" s="889"/>
      <c r="AW105" s="889"/>
      <c r="AX105" s="889"/>
      <c r="AY105" s="889"/>
      <c r="AZ105" s="889"/>
      <c r="BA105" s="889"/>
      <c r="BB105" s="889"/>
      <c r="BC105" s="889"/>
      <c r="BD105" s="889"/>
      <c r="BE105" s="889"/>
      <c r="BF105" s="889"/>
      <c r="BG105" s="889"/>
      <c r="BH105" s="889"/>
      <c r="BI105" s="889"/>
      <c r="BJ105" s="889" t="s">
        <v>246</v>
      </c>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t="s">
        <v>154</v>
      </c>
      <c r="CJ105" s="889"/>
      <c r="CK105" s="889"/>
      <c r="CL105" s="889"/>
      <c r="CM105" s="889"/>
      <c r="CN105" s="889"/>
      <c r="CO105" s="889"/>
      <c r="CP105" s="889"/>
      <c r="CQ105" s="889"/>
      <c r="CR105" s="889"/>
      <c r="CS105" s="889"/>
      <c r="CT105" s="889"/>
      <c r="CU105" s="889"/>
      <c r="CV105" s="889"/>
      <c r="CW105" s="889"/>
      <c r="CX105" s="889"/>
      <c r="CY105" s="889"/>
      <c r="CZ105" s="889"/>
      <c r="DA105" s="889"/>
      <c r="DB105" s="889"/>
      <c r="DC105" s="889"/>
      <c r="DD105" s="889"/>
    </row>
    <row r="106" spans="1:135" ht="15" customHeight="1">
      <c r="A106" s="522" t="s">
        <v>814</v>
      </c>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4"/>
      <c r="AB106" s="200" t="s">
        <v>88</v>
      </c>
      <c r="AC106" s="201"/>
      <c r="AD106" s="201"/>
      <c r="AE106" s="201"/>
      <c r="AF106" s="201"/>
      <c r="AG106" s="201"/>
      <c r="AH106" s="201"/>
      <c r="AI106" s="201"/>
      <c r="AJ106" s="202"/>
      <c r="AK106" s="200" t="s">
        <v>49</v>
      </c>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1098"/>
      <c r="BK106" s="1098"/>
      <c r="BL106" s="1098"/>
      <c r="BM106" s="1098"/>
      <c r="BN106" s="1098"/>
      <c r="BO106" s="1098"/>
      <c r="BP106" s="1098"/>
      <c r="BQ106" s="1098"/>
      <c r="BR106" s="1098"/>
      <c r="BS106" s="1098"/>
      <c r="BT106" s="1098"/>
      <c r="BU106" s="1098"/>
      <c r="BV106" s="1098"/>
      <c r="BW106" s="1098"/>
      <c r="BX106" s="1098"/>
      <c r="BY106" s="1098"/>
      <c r="BZ106" s="1098"/>
      <c r="CA106" s="1098"/>
      <c r="CB106" s="1098"/>
      <c r="CC106" s="1098"/>
      <c r="CD106" s="1098"/>
      <c r="CE106" s="1098"/>
      <c r="CF106" s="1098"/>
      <c r="CG106" s="1098"/>
      <c r="CH106" s="1099"/>
      <c r="CI106" s="200" t="s">
        <v>94</v>
      </c>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2"/>
    </row>
    <row r="107" spans="1:135" ht="10.5" customHeight="1">
      <c r="A107" s="525"/>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7"/>
      <c r="AB107" s="219"/>
      <c r="AC107" s="220"/>
      <c r="AD107" s="220"/>
      <c r="AE107" s="220"/>
      <c r="AF107" s="220"/>
      <c r="AG107" s="220"/>
      <c r="AH107" s="220"/>
      <c r="AI107" s="220"/>
      <c r="AJ107" s="221"/>
      <c r="AK107" s="219"/>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1100"/>
      <c r="BK107" s="1100"/>
      <c r="BL107" s="1100"/>
      <c r="BM107" s="1100"/>
      <c r="BN107" s="1100"/>
      <c r="BO107" s="1100"/>
      <c r="BP107" s="1100"/>
      <c r="BQ107" s="1100"/>
      <c r="BR107" s="1100"/>
      <c r="BS107" s="1100"/>
      <c r="BT107" s="1100"/>
      <c r="BU107" s="1100"/>
      <c r="BV107" s="1100"/>
      <c r="BW107" s="1100"/>
      <c r="BX107" s="1100"/>
      <c r="BY107" s="1100"/>
      <c r="BZ107" s="1100"/>
      <c r="CA107" s="1100"/>
      <c r="CB107" s="1100"/>
      <c r="CC107" s="1100"/>
      <c r="CD107" s="1100"/>
      <c r="CE107" s="1100"/>
      <c r="CF107" s="1100"/>
      <c r="CG107" s="1100"/>
      <c r="CH107" s="1101"/>
      <c r="CI107" s="219"/>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1"/>
    </row>
    <row r="108" spans="1:135" ht="15" customHeight="1">
      <c r="A108" s="525"/>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7"/>
      <c r="AB108" s="219"/>
      <c r="AC108" s="220"/>
      <c r="AD108" s="220"/>
      <c r="AE108" s="220"/>
      <c r="AF108" s="220"/>
      <c r="AG108" s="220"/>
      <c r="AH108" s="220"/>
      <c r="AI108" s="220"/>
      <c r="AJ108" s="221"/>
      <c r="AK108" s="219"/>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940" t="s">
        <v>59</v>
      </c>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2"/>
      <c r="CI108" s="219"/>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1"/>
    </row>
    <row r="109" spans="1:135" ht="15" customHeight="1">
      <c r="A109" s="525"/>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7"/>
      <c r="AB109" s="219"/>
      <c r="AC109" s="220"/>
      <c r="AD109" s="220"/>
      <c r="AE109" s="220"/>
      <c r="AF109" s="220"/>
      <c r="AG109" s="220"/>
      <c r="AH109" s="220"/>
      <c r="AI109" s="220"/>
      <c r="AJ109" s="221"/>
      <c r="AK109" s="219"/>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943"/>
      <c r="BK109" s="944"/>
      <c r="BL109" s="944"/>
      <c r="BM109" s="944"/>
      <c r="BN109" s="944"/>
      <c r="BO109" s="944"/>
      <c r="BP109" s="944"/>
      <c r="BQ109" s="944"/>
      <c r="BR109" s="944"/>
      <c r="BS109" s="944"/>
      <c r="BT109" s="944"/>
      <c r="BU109" s="944"/>
      <c r="BV109" s="944"/>
      <c r="BW109" s="944"/>
      <c r="BX109" s="944"/>
      <c r="BY109" s="944"/>
      <c r="BZ109" s="944"/>
      <c r="CA109" s="944"/>
      <c r="CB109" s="944"/>
      <c r="CC109" s="944"/>
      <c r="CD109" s="944"/>
      <c r="CE109" s="944"/>
      <c r="CF109" s="944"/>
      <c r="CG109" s="944"/>
      <c r="CH109" s="945"/>
      <c r="CI109" s="219"/>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1"/>
    </row>
    <row r="110" spans="1:135" ht="15" customHeight="1">
      <c r="A110" s="525"/>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7"/>
      <c r="AB110" s="219"/>
      <c r="AC110" s="220"/>
      <c r="AD110" s="220"/>
      <c r="AE110" s="220"/>
      <c r="AF110" s="220"/>
      <c r="AG110" s="220"/>
      <c r="AH110" s="220"/>
      <c r="AI110" s="220"/>
      <c r="AJ110" s="221"/>
      <c r="AK110" s="219"/>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943"/>
      <c r="BK110" s="944"/>
      <c r="BL110" s="944"/>
      <c r="BM110" s="944"/>
      <c r="BN110" s="944"/>
      <c r="BO110" s="944"/>
      <c r="BP110" s="944"/>
      <c r="BQ110" s="944"/>
      <c r="BR110" s="944"/>
      <c r="BS110" s="944"/>
      <c r="BT110" s="944"/>
      <c r="BU110" s="944"/>
      <c r="BV110" s="944"/>
      <c r="BW110" s="944"/>
      <c r="BX110" s="944"/>
      <c r="BY110" s="944"/>
      <c r="BZ110" s="944"/>
      <c r="CA110" s="944"/>
      <c r="CB110" s="944"/>
      <c r="CC110" s="944"/>
      <c r="CD110" s="944"/>
      <c r="CE110" s="944"/>
      <c r="CF110" s="944"/>
      <c r="CG110" s="944"/>
      <c r="CH110" s="945"/>
      <c r="CI110" s="219"/>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1"/>
    </row>
    <row r="111" spans="1:135" ht="15" customHeight="1" thickBot="1">
      <c r="A111" s="528"/>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30"/>
      <c r="AB111" s="219"/>
      <c r="AC111" s="220"/>
      <c r="AD111" s="220"/>
      <c r="AE111" s="220"/>
      <c r="AF111" s="220"/>
      <c r="AG111" s="220"/>
      <c r="AH111" s="220"/>
      <c r="AI111" s="220"/>
      <c r="AJ111" s="221"/>
      <c r="AK111" s="714" t="s">
        <v>47</v>
      </c>
      <c r="AL111" s="715"/>
      <c r="AM111" s="715"/>
      <c r="AN111" s="715"/>
      <c r="AO111" s="715"/>
      <c r="AP111" s="715"/>
      <c r="AQ111" s="715"/>
      <c r="AR111" s="715"/>
      <c r="AS111" s="715"/>
      <c r="AT111" s="715"/>
      <c r="AU111" s="715"/>
      <c r="AV111" s="715"/>
      <c r="AW111" s="715"/>
      <c r="AX111" s="715"/>
      <c r="AY111" s="715"/>
      <c r="AZ111" s="715"/>
      <c r="BA111" s="715"/>
      <c r="BB111" s="715"/>
      <c r="BC111" s="715"/>
      <c r="BD111" s="715"/>
      <c r="BE111" s="715"/>
      <c r="BF111" s="715"/>
      <c r="BG111" s="715"/>
      <c r="BH111" s="715"/>
      <c r="BI111" s="716"/>
      <c r="BJ111" s="714" t="s">
        <v>50</v>
      </c>
      <c r="BK111" s="715"/>
      <c r="BL111" s="715"/>
      <c r="BM111" s="715"/>
      <c r="BN111" s="715"/>
      <c r="BO111" s="715"/>
      <c r="BP111" s="715"/>
      <c r="BQ111" s="715"/>
      <c r="BR111" s="715"/>
      <c r="BS111" s="715"/>
      <c r="BT111" s="715"/>
      <c r="BU111" s="715"/>
      <c r="BV111" s="715"/>
      <c r="BW111" s="715"/>
      <c r="BX111" s="715"/>
      <c r="BY111" s="715"/>
      <c r="BZ111" s="715"/>
      <c r="CA111" s="715"/>
      <c r="CB111" s="715"/>
      <c r="CC111" s="715"/>
      <c r="CD111" s="715"/>
      <c r="CE111" s="715"/>
      <c r="CF111" s="715"/>
      <c r="CG111" s="715"/>
      <c r="CH111" s="716"/>
      <c r="CI111" s="535" t="s">
        <v>271</v>
      </c>
      <c r="CJ111" s="536"/>
      <c r="CK111" s="536"/>
      <c r="CL111" s="536"/>
      <c r="CM111" s="536"/>
      <c r="CN111" s="536"/>
      <c r="CO111" s="536"/>
      <c r="CP111" s="536"/>
      <c r="CQ111" s="536"/>
      <c r="CR111" s="536"/>
      <c r="CS111" s="536"/>
      <c r="CT111" s="536"/>
      <c r="CU111" s="536"/>
      <c r="CV111" s="536"/>
      <c r="CW111" s="536"/>
      <c r="CX111" s="536"/>
      <c r="CY111" s="536"/>
      <c r="CZ111" s="536"/>
      <c r="DA111" s="536"/>
      <c r="DB111" s="536"/>
      <c r="DC111" s="536"/>
      <c r="DD111" s="537"/>
    </row>
    <row r="112" spans="1:135" ht="21.75" customHeight="1">
      <c r="A112" s="433" t="s">
        <v>73</v>
      </c>
      <c r="B112" s="547"/>
      <c r="C112" s="547"/>
      <c r="D112" s="547"/>
      <c r="E112" s="547"/>
      <c r="F112" s="556"/>
      <c r="G112" s="246" t="s">
        <v>189</v>
      </c>
      <c r="H112" s="246"/>
      <c r="I112" s="246"/>
      <c r="J112" s="246"/>
      <c r="K112" s="246"/>
      <c r="L112" s="246"/>
      <c r="M112" s="246"/>
      <c r="N112" s="246"/>
      <c r="O112" s="246"/>
      <c r="P112" s="246"/>
      <c r="Q112" s="246"/>
      <c r="R112" s="246"/>
      <c r="S112" s="246"/>
      <c r="T112" s="246"/>
      <c r="U112" s="246"/>
      <c r="V112" s="246"/>
      <c r="W112" s="246"/>
      <c r="X112" s="246"/>
      <c r="Y112" s="246"/>
      <c r="Z112" s="246"/>
      <c r="AA112" s="513"/>
      <c r="AB112" s="1070">
        <v>0</v>
      </c>
      <c r="AC112" s="1071"/>
      <c r="AD112" s="1072"/>
      <c r="AE112" s="1073">
        <v>1</v>
      </c>
      <c r="AF112" s="1071"/>
      <c r="AG112" s="1072"/>
      <c r="AH112" s="1073">
        <v>3</v>
      </c>
      <c r="AI112" s="1071"/>
      <c r="AJ112" s="1076"/>
      <c r="AK112" s="487">
        <f>SUM(表51!AK178,表52!AK178,表53!AK178,表55!AK178,表57!AK115)</f>
        <v>15325</v>
      </c>
      <c r="AL112" s="488"/>
      <c r="AM112" s="488"/>
      <c r="AN112" s="488"/>
      <c r="AO112" s="488"/>
      <c r="AP112" s="488"/>
      <c r="AQ112" s="488"/>
      <c r="AR112" s="488"/>
      <c r="AS112" s="488"/>
      <c r="AT112" s="488"/>
      <c r="AU112" s="488"/>
      <c r="AV112" s="488"/>
      <c r="AW112" s="488"/>
      <c r="AX112" s="488"/>
      <c r="AY112" s="488"/>
      <c r="AZ112" s="488"/>
      <c r="BA112" s="488"/>
      <c r="BB112" s="488"/>
      <c r="BC112" s="488"/>
      <c r="BD112" s="488"/>
      <c r="BE112" s="488"/>
      <c r="BF112" s="488"/>
      <c r="BG112" s="488"/>
      <c r="BH112" s="488"/>
      <c r="BI112" s="489"/>
      <c r="BJ112" s="487">
        <f>SUM(表51!BC178,表52!BC178,表53!BC178,表55!BC178,表57!BJ115)</f>
        <v>15325</v>
      </c>
      <c r="BK112" s="488"/>
      <c r="BL112" s="488"/>
      <c r="BM112" s="488"/>
      <c r="BN112" s="488"/>
      <c r="BO112" s="488"/>
      <c r="BP112" s="488"/>
      <c r="BQ112" s="488"/>
      <c r="BR112" s="488"/>
      <c r="BS112" s="488"/>
      <c r="BT112" s="488"/>
      <c r="BU112" s="488"/>
      <c r="BV112" s="488"/>
      <c r="BW112" s="488"/>
      <c r="BX112" s="488"/>
      <c r="BY112" s="488"/>
      <c r="BZ112" s="488"/>
      <c r="CA112" s="488"/>
      <c r="CB112" s="488"/>
      <c r="CC112" s="488"/>
      <c r="CD112" s="488"/>
      <c r="CE112" s="488"/>
      <c r="CF112" s="488"/>
      <c r="CG112" s="488"/>
      <c r="CH112" s="489"/>
      <c r="CI112" s="853"/>
      <c r="CJ112" s="854"/>
      <c r="CK112" s="854"/>
      <c r="CL112" s="854"/>
      <c r="CM112" s="854"/>
      <c r="CN112" s="854"/>
      <c r="CO112" s="854"/>
      <c r="CP112" s="854"/>
      <c r="CQ112" s="854"/>
      <c r="CR112" s="854"/>
      <c r="CS112" s="854"/>
      <c r="CT112" s="854"/>
      <c r="CU112" s="854"/>
      <c r="CV112" s="854"/>
      <c r="CW112" s="854"/>
      <c r="CX112" s="854"/>
      <c r="CY112" s="854"/>
      <c r="CZ112" s="854"/>
      <c r="DA112" s="854"/>
      <c r="DB112" s="854"/>
      <c r="DC112" s="854"/>
      <c r="DD112" s="855"/>
    </row>
    <row r="113" spans="1:108" ht="15" customHeight="1">
      <c r="A113" s="550"/>
      <c r="B113" s="557"/>
      <c r="C113" s="557"/>
      <c r="D113" s="557"/>
      <c r="E113" s="557"/>
      <c r="F113" s="558"/>
      <c r="G113" s="246" t="s">
        <v>190</v>
      </c>
      <c r="H113" s="246"/>
      <c r="I113" s="246"/>
      <c r="J113" s="246"/>
      <c r="K113" s="246"/>
      <c r="L113" s="246"/>
      <c r="M113" s="246"/>
      <c r="N113" s="246"/>
      <c r="O113" s="246"/>
      <c r="P113" s="246"/>
      <c r="Q113" s="246"/>
      <c r="R113" s="246"/>
      <c r="S113" s="246"/>
      <c r="T113" s="246"/>
      <c r="U113" s="246"/>
      <c r="V113" s="246"/>
      <c r="W113" s="246"/>
      <c r="X113" s="246"/>
      <c r="Y113" s="246"/>
      <c r="Z113" s="246"/>
      <c r="AA113" s="513"/>
      <c r="AB113" s="1067">
        <v>0</v>
      </c>
      <c r="AC113" s="1062"/>
      <c r="AD113" s="1068"/>
      <c r="AE113" s="1061">
        <v>2</v>
      </c>
      <c r="AF113" s="1062"/>
      <c r="AG113" s="1068"/>
      <c r="AH113" s="1061">
        <v>3</v>
      </c>
      <c r="AI113" s="1062"/>
      <c r="AJ113" s="1069"/>
      <c r="AK113" s="481">
        <f>SUM(表51!AK179,表52!AK179,表53!AK179,表55!AK179,表57!AK116)</f>
        <v>1432975</v>
      </c>
      <c r="AL113" s="482"/>
      <c r="AM113" s="482"/>
      <c r="AN113" s="482"/>
      <c r="AO113" s="482"/>
      <c r="AP113" s="482"/>
      <c r="AQ113" s="482"/>
      <c r="AR113" s="482"/>
      <c r="AS113" s="482"/>
      <c r="AT113" s="482"/>
      <c r="AU113" s="482"/>
      <c r="AV113" s="482"/>
      <c r="AW113" s="482"/>
      <c r="AX113" s="482"/>
      <c r="AY113" s="482"/>
      <c r="AZ113" s="482"/>
      <c r="BA113" s="482"/>
      <c r="BB113" s="482"/>
      <c r="BC113" s="482"/>
      <c r="BD113" s="482"/>
      <c r="BE113" s="482"/>
      <c r="BF113" s="482"/>
      <c r="BG113" s="482"/>
      <c r="BH113" s="482"/>
      <c r="BI113" s="483"/>
      <c r="BJ113" s="481">
        <f>SUM(表51!BC179,表52!BC179,表53!BC179,表55!BC179,表57!BJ116)</f>
        <v>1432975</v>
      </c>
      <c r="BK113" s="482"/>
      <c r="BL113" s="482"/>
      <c r="BM113" s="482"/>
      <c r="BN113" s="482"/>
      <c r="BO113" s="482"/>
      <c r="BP113" s="482"/>
      <c r="BQ113" s="482"/>
      <c r="BR113" s="482"/>
      <c r="BS113" s="482"/>
      <c r="BT113" s="482"/>
      <c r="BU113" s="482"/>
      <c r="BV113" s="482"/>
      <c r="BW113" s="482"/>
      <c r="BX113" s="482"/>
      <c r="BY113" s="482"/>
      <c r="BZ113" s="482"/>
      <c r="CA113" s="482"/>
      <c r="CB113" s="482"/>
      <c r="CC113" s="482"/>
      <c r="CD113" s="482"/>
      <c r="CE113" s="482"/>
      <c r="CF113" s="482"/>
      <c r="CG113" s="482"/>
      <c r="CH113" s="483"/>
      <c r="CI113" s="856"/>
      <c r="CJ113" s="857"/>
      <c r="CK113" s="857"/>
      <c r="CL113" s="857"/>
      <c r="CM113" s="857"/>
      <c r="CN113" s="857"/>
      <c r="CO113" s="857"/>
      <c r="CP113" s="857"/>
      <c r="CQ113" s="857"/>
      <c r="CR113" s="857"/>
      <c r="CS113" s="857"/>
      <c r="CT113" s="857"/>
      <c r="CU113" s="857"/>
      <c r="CV113" s="857"/>
      <c r="CW113" s="857"/>
      <c r="CX113" s="857"/>
      <c r="CY113" s="857"/>
      <c r="CZ113" s="857"/>
      <c r="DA113" s="857"/>
      <c r="DB113" s="857"/>
      <c r="DC113" s="857"/>
      <c r="DD113" s="858"/>
    </row>
    <row r="114" spans="1:108" ht="15" customHeight="1">
      <c r="A114" s="550"/>
      <c r="B114" s="557"/>
      <c r="C114" s="557"/>
      <c r="D114" s="557"/>
      <c r="E114" s="557"/>
      <c r="F114" s="558"/>
      <c r="G114" s="246" t="s">
        <v>191</v>
      </c>
      <c r="H114" s="246"/>
      <c r="I114" s="246"/>
      <c r="J114" s="246"/>
      <c r="K114" s="246"/>
      <c r="L114" s="246"/>
      <c r="M114" s="246"/>
      <c r="N114" s="246"/>
      <c r="O114" s="246"/>
      <c r="P114" s="246"/>
      <c r="Q114" s="246"/>
      <c r="R114" s="246"/>
      <c r="S114" s="246"/>
      <c r="T114" s="246"/>
      <c r="U114" s="246"/>
      <c r="V114" s="246"/>
      <c r="W114" s="246"/>
      <c r="X114" s="246"/>
      <c r="Y114" s="246"/>
      <c r="Z114" s="246"/>
      <c r="AA114" s="513"/>
      <c r="AB114" s="1067">
        <v>0</v>
      </c>
      <c r="AC114" s="1062"/>
      <c r="AD114" s="1068"/>
      <c r="AE114" s="1061">
        <v>3</v>
      </c>
      <c r="AF114" s="1062"/>
      <c r="AG114" s="1068"/>
      <c r="AH114" s="1061">
        <v>3</v>
      </c>
      <c r="AI114" s="1062"/>
      <c r="AJ114" s="1069"/>
      <c r="AK114" s="481">
        <f>SUM(表51!AK180,表52!AK180,表53!AK180,表55!AK180,表57!AK117)</f>
        <v>2456091</v>
      </c>
      <c r="AL114" s="482"/>
      <c r="AM114" s="482"/>
      <c r="AN114" s="482"/>
      <c r="AO114" s="482"/>
      <c r="AP114" s="482"/>
      <c r="AQ114" s="482"/>
      <c r="AR114" s="482"/>
      <c r="AS114" s="482"/>
      <c r="AT114" s="482"/>
      <c r="AU114" s="482"/>
      <c r="AV114" s="482"/>
      <c r="AW114" s="482"/>
      <c r="AX114" s="482"/>
      <c r="AY114" s="482"/>
      <c r="AZ114" s="482"/>
      <c r="BA114" s="482"/>
      <c r="BB114" s="482"/>
      <c r="BC114" s="482"/>
      <c r="BD114" s="482"/>
      <c r="BE114" s="482"/>
      <c r="BF114" s="482"/>
      <c r="BG114" s="482"/>
      <c r="BH114" s="482"/>
      <c r="BI114" s="483"/>
      <c r="BJ114" s="481">
        <f>SUM(表51!BC180,表52!BC180,表53!BC180,表55!BC180,表57!BJ117)</f>
        <v>2456091</v>
      </c>
      <c r="BK114" s="482"/>
      <c r="BL114" s="482"/>
      <c r="BM114" s="482"/>
      <c r="BN114" s="482"/>
      <c r="BO114" s="482"/>
      <c r="BP114" s="482"/>
      <c r="BQ114" s="482"/>
      <c r="BR114" s="482"/>
      <c r="BS114" s="482"/>
      <c r="BT114" s="482"/>
      <c r="BU114" s="482"/>
      <c r="BV114" s="482"/>
      <c r="BW114" s="482"/>
      <c r="BX114" s="482"/>
      <c r="BY114" s="482"/>
      <c r="BZ114" s="482"/>
      <c r="CA114" s="482"/>
      <c r="CB114" s="482"/>
      <c r="CC114" s="482"/>
      <c r="CD114" s="482"/>
      <c r="CE114" s="482"/>
      <c r="CF114" s="482"/>
      <c r="CG114" s="482"/>
      <c r="CH114" s="483"/>
      <c r="CI114" s="856"/>
      <c r="CJ114" s="857"/>
      <c r="CK114" s="857"/>
      <c r="CL114" s="857"/>
      <c r="CM114" s="857"/>
      <c r="CN114" s="857"/>
      <c r="CO114" s="857"/>
      <c r="CP114" s="857"/>
      <c r="CQ114" s="857"/>
      <c r="CR114" s="857"/>
      <c r="CS114" s="857"/>
      <c r="CT114" s="857"/>
      <c r="CU114" s="857"/>
      <c r="CV114" s="857"/>
      <c r="CW114" s="857"/>
      <c r="CX114" s="857"/>
      <c r="CY114" s="857"/>
      <c r="CZ114" s="857"/>
      <c r="DA114" s="857"/>
      <c r="DB114" s="857"/>
      <c r="DC114" s="857"/>
      <c r="DD114" s="858"/>
    </row>
    <row r="115" spans="1:108" ht="15" customHeight="1">
      <c r="A115" s="550"/>
      <c r="B115" s="557"/>
      <c r="C115" s="557"/>
      <c r="D115" s="557"/>
      <c r="E115" s="557"/>
      <c r="F115" s="558"/>
      <c r="G115" s="246" t="s">
        <v>74</v>
      </c>
      <c r="H115" s="246"/>
      <c r="I115" s="246"/>
      <c r="J115" s="246"/>
      <c r="K115" s="246"/>
      <c r="L115" s="246"/>
      <c r="M115" s="246"/>
      <c r="N115" s="246"/>
      <c r="O115" s="246"/>
      <c r="P115" s="246"/>
      <c r="Q115" s="246"/>
      <c r="R115" s="246"/>
      <c r="S115" s="246"/>
      <c r="T115" s="246"/>
      <c r="U115" s="246"/>
      <c r="V115" s="246"/>
      <c r="W115" s="246"/>
      <c r="X115" s="246"/>
      <c r="Y115" s="246"/>
      <c r="Z115" s="246"/>
      <c r="AA115" s="513"/>
      <c r="AB115" s="1067">
        <v>0</v>
      </c>
      <c r="AC115" s="1062"/>
      <c r="AD115" s="1068"/>
      <c r="AE115" s="1061">
        <v>4</v>
      </c>
      <c r="AF115" s="1062"/>
      <c r="AG115" s="1068"/>
      <c r="AH115" s="1061">
        <v>3</v>
      </c>
      <c r="AI115" s="1062"/>
      <c r="AJ115" s="1069"/>
      <c r="AK115" s="481">
        <f>SUM(表51!AK181,表52!AK181,表53!AK181,表55!AK181,表57!AK118)</f>
        <v>1900071</v>
      </c>
      <c r="AL115" s="482"/>
      <c r="AM115" s="482"/>
      <c r="AN115" s="482"/>
      <c r="AO115" s="482"/>
      <c r="AP115" s="482"/>
      <c r="AQ115" s="482"/>
      <c r="AR115" s="482"/>
      <c r="AS115" s="482"/>
      <c r="AT115" s="482"/>
      <c r="AU115" s="482"/>
      <c r="AV115" s="482"/>
      <c r="AW115" s="482"/>
      <c r="AX115" s="482"/>
      <c r="AY115" s="482"/>
      <c r="AZ115" s="482"/>
      <c r="BA115" s="482"/>
      <c r="BB115" s="482"/>
      <c r="BC115" s="482"/>
      <c r="BD115" s="482"/>
      <c r="BE115" s="482"/>
      <c r="BF115" s="482"/>
      <c r="BG115" s="482"/>
      <c r="BH115" s="482"/>
      <c r="BI115" s="483"/>
      <c r="BJ115" s="481">
        <f>SUM(表51!BC181,表52!BC181,表53!BC181,表55!BC181,表57!BJ118)</f>
        <v>1900071</v>
      </c>
      <c r="BK115" s="482"/>
      <c r="BL115" s="482"/>
      <c r="BM115" s="482"/>
      <c r="BN115" s="482"/>
      <c r="BO115" s="482"/>
      <c r="BP115" s="482"/>
      <c r="BQ115" s="482"/>
      <c r="BR115" s="482"/>
      <c r="BS115" s="482"/>
      <c r="BT115" s="482"/>
      <c r="BU115" s="482"/>
      <c r="BV115" s="482"/>
      <c r="BW115" s="482"/>
      <c r="BX115" s="482"/>
      <c r="BY115" s="482"/>
      <c r="BZ115" s="482"/>
      <c r="CA115" s="482"/>
      <c r="CB115" s="482"/>
      <c r="CC115" s="482"/>
      <c r="CD115" s="482"/>
      <c r="CE115" s="482"/>
      <c r="CF115" s="482"/>
      <c r="CG115" s="482"/>
      <c r="CH115" s="483"/>
      <c r="CI115" s="856"/>
      <c r="CJ115" s="857"/>
      <c r="CK115" s="857"/>
      <c r="CL115" s="857"/>
      <c r="CM115" s="857"/>
      <c r="CN115" s="857"/>
      <c r="CO115" s="857"/>
      <c r="CP115" s="857"/>
      <c r="CQ115" s="857"/>
      <c r="CR115" s="857"/>
      <c r="CS115" s="857"/>
      <c r="CT115" s="857"/>
      <c r="CU115" s="857"/>
      <c r="CV115" s="857"/>
      <c r="CW115" s="857"/>
      <c r="CX115" s="857"/>
      <c r="CY115" s="857"/>
      <c r="CZ115" s="857"/>
      <c r="DA115" s="857"/>
      <c r="DB115" s="857"/>
      <c r="DC115" s="857"/>
      <c r="DD115" s="858"/>
    </row>
    <row r="116" spans="1:108" ht="15" customHeight="1">
      <c r="A116" s="550"/>
      <c r="B116" s="557"/>
      <c r="C116" s="557"/>
      <c r="D116" s="557"/>
      <c r="E116" s="557"/>
      <c r="F116" s="558"/>
      <c r="G116" s="246" t="s">
        <v>75</v>
      </c>
      <c r="H116" s="246"/>
      <c r="I116" s="246"/>
      <c r="J116" s="246"/>
      <c r="K116" s="246"/>
      <c r="L116" s="246"/>
      <c r="M116" s="246"/>
      <c r="N116" s="246"/>
      <c r="O116" s="246"/>
      <c r="P116" s="246"/>
      <c r="Q116" s="246"/>
      <c r="R116" s="246"/>
      <c r="S116" s="246"/>
      <c r="T116" s="246"/>
      <c r="U116" s="246"/>
      <c r="V116" s="246"/>
      <c r="W116" s="246"/>
      <c r="X116" s="246"/>
      <c r="Y116" s="246"/>
      <c r="Z116" s="246"/>
      <c r="AA116" s="513"/>
      <c r="AB116" s="1067">
        <v>0</v>
      </c>
      <c r="AC116" s="1062"/>
      <c r="AD116" s="1068"/>
      <c r="AE116" s="1061">
        <v>5</v>
      </c>
      <c r="AF116" s="1062"/>
      <c r="AG116" s="1068"/>
      <c r="AH116" s="1061">
        <v>3</v>
      </c>
      <c r="AI116" s="1062"/>
      <c r="AJ116" s="1069"/>
      <c r="AK116" s="481">
        <f>SUM(表51!AK182,表52!AK182,表53!AK182,表55!AK182,表57!AK119)</f>
        <v>1529510</v>
      </c>
      <c r="AL116" s="482"/>
      <c r="AM116" s="482"/>
      <c r="AN116" s="482"/>
      <c r="AO116" s="482"/>
      <c r="AP116" s="482"/>
      <c r="AQ116" s="482"/>
      <c r="AR116" s="482"/>
      <c r="AS116" s="482"/>
      <c r="AT116" s="482"/>
      <c r="AU116" s="482"/>
      <c r="AV116" s="482"/>
      <c r="AW116" s="482"/>
      <c r="AX116" s="482"/>
      <c r="AY116" s="482"/>
      <c r="AZ116" s="482"/>
      <c r="BA116" s="482"/>
      <c r="BB116" s="482"/>
      <c r="BC116" s="482"/>
      <c r="BD116" s="482"/>
      <c r="BE116" s="482"/>
      <c r="BF116" s="482"/>
      <c r="BG116" s="482"/>
      <c r="BH116" s="482"/>
      <c r="BI116" s="483"/>
      <c r="BJ116" s="481">
        <f>SUM(表51!BC182,表52!BC182,表53!BC182,表55!BC182,表57!BJ119)</f>
        <v>1529510</v>
      </c>
      <c r="BK116" s="482"/>
      <c r="BL116" s="482"/>
      <c r="BM116" s="482"/>
      <c r="BN116" s="482"/>
      <c r="BO116" s="482"/>
      <c r="BP116" s="482"/>
      <c r="BQ116" s="482"/>
      <c r="BR116" s="482"/>
      <c r="BS116" s="482"/>
      <c r="BT116" s="482"/>
      <c r="BU116" s="482"/>
      <c r="BV116" s="482"/>
      <c r="BW116" s="482"/>
      <c r="BX116" s="482"/>
      <c r="BY116" s="482"/>
      <c r="BZ116" s="482"/>
      <c r="CA116" s="482"/>
      <c r="CB116" s="482"/>
      <c r="CC116" s="482"/>
      <c r="CD116" s="482"/>
      <c r="CE116" s="482"/>
      <c r="CF116" s="482"/>
      <c r="CG116" s="482"/>
      <c r="CH116" s="483"/>
      <c r="CI116" s="856"/>
      <c r="CJ116" s="857"/>
      <c r="CK116" s="857"/>
      <c r="CL116" s="857"/>
      <c r="CM116" s="857"/>
      <c r="CN116" s="857"/>
      <c r="CO116" s="857"/>
      <c r="CP116" s="857"/>
      <c r="CQ116" s="857"/>
      <c r="CR116" s="857"/>
      <c r="CS116" s="857"/>
      <c r="CT116" s="857"/>
      <c r="CU116" s="857"/>
      <c r="CV116" s="857"/>
      <c r="CW116" s="857"/>
      <c r="CX116" s="857"/>
      <c r="CY116" s="857"/>
      <c r="CZ116" s="857"/>
      <c r="DA116" s="857"/>
      <c r="DB116" s="857"/>
      <c r="DC116" s="857"/>
      <c r="DD116" s="858"/>
    </row>
    <row r="117" spans="1:108" ht="15" customHeight="1">
      <c r="A117" s="550"/>
      <c r="B117" s="557"/>
      <c r="C117" s="557"/>
      <c r="D117" s="557"/>
      <c r="E117" s="557"/>
      <c r="F117" s="558"/>
      <c r="G117" s="246" t="s">
        <v>76</v>
      </c>
      <c r="H117" s="246"/>
      <c r="I117" s="246"/>
      <c r="J117" s="246"/>
      <c r="K117" s="246"/>
      <c r="L117" s="246"/>
      <c r="M117" s="246"/>
      <c r="N117" s="246"/>
      <c r="O117" s="246"/>
      <c r="P117" s="246"/>
      <c r="Q117" s="246"/>
      <c r="R117" s="246"/>
      <c r="S117" s="246"/>
      <c r="T117" s="246"/>
      <c r="U117" s="246"/>
      <c r="V117" s="246"/>
      <c r="W117" s="246"/>
      <c r="X117" s="246"/>
      <c r="Y117" s="246"/>
      <c r="Z117" s="246"/>
      <c r="AA117" s="513"/>
      <c r="AB117" s="1067">
        <v>0</v>
      </c>
      <c r="AC117" s="1062"/>
      <c r="AD117" s="1068"/>
      <c r="AE117" s="1061">
        <v>6</v>
      </c>
      <c r="AF117" s="1062"/>
      <c r="AG117" s="1068"/>
      <c r="AH117" s="1061">
        <v>3</v>
      </c>
      <c r="AI117" s="1062"/>
      <c r="AJ117" s="1069"/>
      <c r="AK117" s="481">
        <f>SUM(表51!AK183,表52!AK183,表53!AK183,表55!AK183,表57!AK120)</f>
        <v>1015964</v>
      </c>
      <c r="AL117" s="482"/>
      <c r="AM117" s="482"/>
      <c r="AN117" s="482"/>
      <c r="AO117" s="482"/>
      <c r="AP117" s="482"/>
      <c r="AQ117" s="482"/>
      <c r="AR117" s="482"/>
      <c r="AS117" s="482"/>
      <c r="AT117" s="482"/>
      <c r="AU117" s="482"/>
      <c r="AV117" s="482"/>
      <c r="AW117" s="482"/>
      <c r="AX117" s="482"/>
      <c r="AY117" s="482"/>
      <c r="AZ117" s="482"/>
      <c r="BA117" s="482"/>
      <c r="BB117" s="482"/>
      <c r="BC117" s="482"/>
      <c r="BD117" s="482"/>
      <c r="BE117" s="482"/>
      <c r="BF117" s="482"/>
      <c r="BG117" s="482"/>
      <c r="BH117" s="482"/>
      <c r="BI117" s="483"/>
      <c r="BJ117" s="481">
        <f>SUM(表51!BC183,表52!BC183,表53!BC183,表55!BC183,表57!BJ120)</f>
        <v>1015964</v>
      </c>
      <c r="BK117" s="482"/>
      <c r="BL117" s="482"/>
      <c r="BM117" s="482"/>
      <c r="BN117" s="482"/>
      <c r="BO117" s="482"/>
      <c r="BP117" s="482"/>
      <c r="BQ117" s="482"/>
      <c r="BR117" s="482"/>
      <c r="BS117" s="482"/>
      <c r="BT117" s="482"/>
      <c r="BU117" s="482"/>
      <c r="BV117" s="482"/>
      <c r="BW117" s="482"/>
      <c r="BX117" s="482"/>
      <c r="BY117" s="482"/>
      <c r="BZ117" s="482"/>
      <c r="CA117" s="482"/>
      <c r="CB117" s="482"/>
      <c r="CC117" s="482"/>
      <c r="CD117" s="482"/>
      <c r="CE117" s="482"/>
      <c r="CF117" s="482"/>
      <c r="CG117" s="482"/>
      <c r="CH117" s="483"/>
      <c r="CI117" s="856"/>
      <c r="CJ117" s="857"/>
      <c r="CK117" s="857"/>
      <c r="CL117" s="857"/>
      <c r="CM117" s="857"/>
      <c r="CN117" s="857"/>
      <c r="CO117" s="857"/>
      <c r="CP117" s="857"/>
      <c r="CQ117" s="857"/>
      <c r="CR117" s="857"/>
      <c r="CS117" s="857"/>
      <c r="CT117" s="857"/>
      <c r="CU117" s="857"/>
      <c r="CV117" s="857"/>
      <c r="CW117" s="857"/>
      <c r="CX117" s="857"/>
      <c r="CY117" s="857"/>
      <c r="CZ117" s="857"/>
      <c r="DA117" s="857"/>
      <c r="DB117" s="857"/>
      <c r="DC117" s="857"/>
      <c r="DD117" s="858"/>
    </row>
    <row r="118" spans="1:108" ht="15" customHeight="1">
      <c r="A118" s="550"/>
      <c r="B118" s="557"/>
      <c r="C118" s="557"/>
      <c r="D118" s="557"/>
      <c r="E118" s="557"/>
      <c r="F118" s="558"/>
      <c r="G118" s="246" t="s">
        <v>77</v>
      </c>
      <c r="H118" s="246"/>
      <c r="I118" s="246"/>
      <c r="J118" s="246"/>
      <c r="K118" s="246"/>
      <c r="L118" s="246"/>
      <c r="M118" s="246"/>
      <c r="N118" s="246"/>
      <c r="O118" s="246"/>
      <c r="P118" s="246"/>
      <c r="Q118" s="246"/>
      <c r="R118" s="246"/>
      <c r="S118" s="246"/>
      <c r="T118" s="246"/>
      <c r="U118" s="246"/>
      <c r="V118" s="246"/>
      <c r="W118" s="246"/>
      <c r="X118" s="246"/>
      <c r="Y118" s="246"/>
      <c r="Z118" s="246"/>
      <c r="AA118" s="513"/>
      <c r="AB118" s="1067">
        <v>0</v>
      </c>
      <c r="AC118" s="1062"/>
      <c r="AD118" s="1068"/>
      <c r="AE118" s="1061">
        <v>7</v>
      </c>
      <c r="AF118" s="1062"/>
      <c r="AG118" s="1068"/>
      <c r="AH118" s="1061">
        <v>3</v>
      </c>
      <c r="AI118" s="1062"/>
      <c r="AJ118" s="1069"/>
      <c r="AK118" s="481">
        <f>SUM(表51!AK184,表52!AK184,表53!AK184,表55!AK184,表57!AK121)</f>
        <v>336181</v>
      </c>
      <c r="AL118" s="482"/>
      <c r="AM118" s="482"/>
      <c r="AN118" s="482"/>
      <c r="AO118" s="482"/>
      <c r="AP118" s="482"/>
      <c r="AQ118" s="482"/>
      <c r="AR118" s="482"/>
      <c r="AS118" s="482"/>
      <c r="AT118" s="482"/>
      <c r="AU118" s="482"/>
      <c r="AV118" s="482"/>
      <c r="AW118" s="482"/>
      <c r="AX118" s="482"/>
      <c r="AY118" s="482"/>
      <c r="AZ118" s="482"/>
      <c r="BA118" s="482"/>
      <c r="BB118" s="482"/>
      <c r="BC118" s="482"/>
      <c r="BD118" s="482"/>
      <c r="BE118" s="482"/>
      <c r="BF118" s="482"/>
      <c r="BG118" s="482"/>
      <c r="BH118" s="482"/>
      <c r="BI118" s="483"/>
      <c r="BJ118" s="481">
        <f>SUM(表51!BC184,表52!BC184,表53!BC184,表55!BC184,表57!BJ121)</f>
        <v>336181</v>
      </c>
      <c r="BK118" s="482"/>
      <c r="BL118" s="482"/>
      <c r="BM118" s="482"/>
      <c r="BN118" s="482"/>
      <c r="BO118" s="482"/>
      <c r="BP118" s="482"/>
      <c r="BQ118" s="482"/>
      <c r="BR118" s="482"/>
      <c r="BS118" s="482"/>
      <c r="BT118" s="482"/>
      <c r="BU118" s="482"/>
      <c r="BV118" s="482"/>
      <c r="BW118" s="482"/>
      <c r="BX118" s="482"/>
      <c r="BY118" s="482"/>
      <c r="BZ118" s="482"/>
      <c r="CA118" s="482"/>
      <c r="CB118" s="482"/>
      <c r="CC118" s="482"/>
      <c r="CD118" s="482"/>
      <c r="CE118" s="482"/>
      <c r="CF118" s="482"/>
      <c r="CG118" s="482"/>
      <c r="CH118" s="483"/>
      <c r="CI118" s="856"/>
      <c r="CJ118" s="857"/>
      <c r="CK118" s="857"/>
      <c r="CL118" s="857"/>
      <c r="CM118" s="857"/>
      <c r="CN118" s="857"/>
      <c r="CO118" s="857"/>
      <c r="CP118" s="857"/>
      <c r="CQ118" s="857"/>
      <c r="CR118" s="857"/>
      <c r="CS118" s="857"/>
      <c r="CT118" s="857"/>
      <c r="CU118" s="857"/>
      <c r="CV118" s="857"/>
      <c r="CW118" s="857"/>
      <c r="CX118" s="857"/>
      <c r="CY118" s="857"/>
      <c r="CZ118" s="857"/>
      <c r="DA118" s="857"/>
      <c r="DB118" s="857"/>
      <c r="DC118" s="857"/>
      <c r="DD118" s="858"/>
    </row>
    <row r="119" spans="1:108" ht="15" customHeight="1">
      <c r="A119" s="550"/>
      <c r="B119" s="557"/>
      <c r="C119" s="557"/>
      <c r="D119" s="557"/>
      <c r="E119" s="557"/>
      <c r="F119" s="558"/>
      <c r="G119" s="246" t="s">
        <v>78</v>
      </c>
      <c r="H119" s="246"/>
      <c r="I119" s="246"/>
      <c r="J119" s="246"/>
      <c r="K119" s="246"/>
      <c r="L119" s="246"/>
      <c r="M119" s="246"/>
      <c r="N119" s="246"/>
      <c r="O119" s="246"/>
      <c r="P119" s="246"/>
      <c r="Q119" s="246"/>
      <c r="R119" s="246"/>
      <c r="S119" s="246"/>
      <c r="T119" s="246"/>
      <c r="U119" s="246"/>
      <c r="V119" s="246"/>
      <c r="W119" s="246"/>
      <c r="X119" s="246"/>
      <c r="Y119" s="246"/>
      <c r="Z119" s="246"/>
      <c r="AA119" s="513"/>
      <c r="AB119" s="1067">
        <v>0</v>
      </c>
      <c r="AC119" s="1062"/>
      <c r="AD119" s="1068"/>
      <c r="AE119" s="1061">
        <v>8</v>
      </c>
      <c r="AF119" s="1062"/>
      <c r="AG119" s="1068"/>
      <c r="AH119" s="1061">
        <v>3</v>
      </c>
      <c r="AI119" s="1062"/>
      <c r="AJ119" s="1069"/>
      <c r="AK119" s="481">
        <f>SUM(表51!AK185,表52!AK185,表53!AK185,表55!AK185,表57!AK122)</f>
        <v>349241</v>
      </c>
      <c r="AL119" s="482"/>
      <c r="AM119" s="482"/>
      <c r="AN119" s="482"/>
      <c r="AO119" s="482"/>
      <c r="AP119" s="482"/>
      <c r="AQ119" s="482"/>
      <c r="AR119" s="482"/>
      <c r="AS119" s="482"/>
      <c r="AT119" s="482"/>
      <c r="AU119" s="482"/>
      <c r="AV119" s="482"/>
      <c r="AW119" s="482"/>
      <c r="AX119" s="482"/>
      <c r="AY119" s="482"/>
      <c r="AZ119" s="482"/>
      <c r="BA119" s="482"/>
      <c r="BB119" s="482"/>
      <c r="BC119" s="482"/>
      <c r="BD119" s="482"/>
      <c r="BE119" s="482"/>
      <c r="BF119" s="482"/>
      <c r="BG119" s="482"/>
      <c r="BH119" s="482"/>
      <c r="BI119" s="483"/>
      <c r="BJ119" s="481">
        <f>SUM(表51!BC185,表52!BC185,表53!BC185,表55!BC185,表57!BJ122)</f>
        <v>349241</v>
      </c>
      <c r="BK119" s="482"/>
      <c r="BL119" s="482"/>
      <c r="BM119" s="482"/>
      <c r="BN119" s="482"/>
      <c r="BO119" s="482"/>
      <c r="BP119" s="482"/>
      <c r="BQ119" s="482"/>
      <c r="BR119" s="482"/>
      <c r="BS119" s="482"/>
      <c r="BT119" s="482"/>
      <c r="BU119" s="482"/>
      <c r="BV119" s="482"/>
      <c r="BW119" s="482"/>
      <c r="BX119" s="482"/>
      <c r="BY119" s="482"/>
      <c r="BZ119" s="482"/>
      <c r="CA119" s="482"/>
      <c r="CB119" s="482"/>
      <c r="CC119" s="482"/>
      <c r="CD119" s="482"/>
      <c r="CE119" s="482"/>
      <c r="CF119" s="482"/>
      <c r="CG119" s="482"/>
      <c r="CH119" s="483"/>
      <c r="CI119" s="856"/>
      <c r="CJ119" s="857"/>
      <c r="CK119" s="857"/>
      <c r="CL119" s="857"/>
      <c r="CM119" s="857"/>
      <c r="CN119" s="857"/>
      <c r="CO119" s="857"/>
      <c r="CP119" s="857"/>
      <c r="CQ119" s="857"/>
      <c r="CR119" s="857"/>
      <c r="CS119" s="857"/>
      <c r="CT119" s="857"/>
      <c r="CU119" s="857"/>
      <c r="CV119" s="857"/>
      <c r="CW119" s="857"/>
      <c r="CX119" s="857"/>
      <c r="CY119" s="857"/>
      <c r="CZ119" s="857"/>
      <c r="DA119" s="857"/>
      <c r="DB119" s="857"/>
      <c r="DC119" s="857"/>
      <c r="DD119" s="858"/>
    </row>
    <row r="120" spans="1:108" ht="15" customHeight="1">
      <c r="A120" s="550"/>
      <c r="B120" s="557"/>
      <c r="C120" s="557"/>
      <c r="D120" s="557"/>
      <c r="E120" s="557"/>
      <c r="F120" s="558"/>
      <c r="G120" s="246" t="s">
        <v>496</v>
      </c>
      <c r="H120" s="246"/>
      <c r="I120" s="246"/>
      <c r="J120" s="246"/>
      <c r="K120" s="246"/>
      <c r="L120" s="246"/>
      <c r="M120" s="246"/>
      <c r="N120" s="246"/>
      <c r="O120" s="246"/>
      <c r="P120" s="246"/>
      <c r="Q120" s="246"/>
      <c r="R120" s="246"/>
      <c r="S120" s="246"/>
      <c r="T120" s="246"/>
      <c r="U120" s="246"/>
      <c r="V120" s="246"/>
      <c r="W120" s="246"/>
      <c r="X120" s="246"/>
      <c r="Y120" s="246"/>
      <c r="Z120" s="246"/>
      <c r="AA120" s="513"/>
      <c r="AB120" s="1067">
        <v>0</v>
      </c>
      <c r="AC120" s="1062"/>
      <c r="AD120" s="1068"/>
      <c r="AE120" s="1061">
        <v>9</v>
      </c>
      <c r="AF120" s="1062"/>
      <c r="AG120" s="1068"/>
      <c r="AH120" s="1061">
        <v>3</v>
      </c>
      <c r="AI120" s="1062"/>
      <c r="AJ120" s="1069"/>
      <c r="AK120" s="481">
        <f>SUM(表51!AK186,表52!AK186,表53!AK186,表55!AK186,表57!AK123)</f>
        <v>1354044</v>
      </c>
      <c r="AL120" s="482"/>
      <c r="AM120" s="482"/>
      <c r="AN120" s="482"/>
      <c r="AO120" s="482"/>
      <c r="AP120" s="482"/>
      <c r="AQ120" s="482"/>
      <c r="AR120" s="482"/>
      <c r="AS120" s="482"/>
      <c r="AT120" s="482"/>
      <c r="AU120" s="482"/>
      <c r="AV120" s="482"/>
      <c r="AW120" s="482"/>
      <c r="AX120" s="482"/>
      <c r="AY120" s="482"/>
      <c r="AZ120" s="482"/>
      <c r="BA120" s="482"/>
      <c r="BB120" s="482"/>
      <c r="BC120" s="482"/>
      <c r="BD120" s="482"/>
      <c r="BE120" s="482"/>
      <c r="BF120" s="482"/>
      <c r="BG120" s="482"/>
      <c r="BH120" s="482"/>
      <c r="BI120" s="483"/>
      <c r="BJ120" s="481">
        <f>SUM(表51!BC186,表52!BC186,表53!BC186,表55!BC186,表57!BJ123)</f>
        <v>1354044</v>
      </c>
      <c r="BK120" s="482"/>
      <c r="BL120" s="482"/>
      <c r="BM120" s="482"/>
      <c r="BN120" s="482"/>
      <c r="BO120" s="482"/>
      <c r="BP120" s="482"/>
      <c r="BQ120" s="482"/>
      <c r="BR120" s="482"/>
      <c r="BS120" s="482"/>
      <c r="BT120" s="482"/>
      <c r="BU120" s="482"/>
      <c r="BV120" s="482"/>
      <c r="BW120" s="482"/>
      <c r="BX120" s="482"/>
      <c r="BY120" s="482"/>
      <c r="BZ120" s="482"/>
      <c r="CA120" s="482"/>
      <c r="CB120" s="482"/>
      <c r="CC120" s="482"/>
      <c r="CD120" s="482"/>
      <c r="CE120" s="482"/>
      <c r="CF120" s="482"/>
      <c r="CG120" s="482"/>
      <c r="CH120" s="483"/>
      <c r="CI120" s="856"/>
      <c r="CJ120" s="857"/>
      <c r="CK120" s="857"/>
      <c r="CL120" s="857"/>
      <c r="CM120" s="857"/>
      <c r="CN120" s="857"/>
      <c r="CO120" s="857"/>
      <c r="CP120" s="857"/>
      <c r="CQ120" s="857"/>
      <c r="CR120" s="857"/>
      <c r="CS120" s="857"/>
      <c r="CT120" s="857"/>
      <c r="CU120" s="857"/>
      <c r="CV120" s="857"/>
      <c r="CW120" s="857"/>
      <c r="CX120" s="857"/>
      <c r="CY120" s="857"/>
      <c r="CZ120" s="857"/>
      <c r="DA120" s="857"/>
      <c r="DB120" s="857"/>
      <c r="DC120" s="857"/>
      <c r="DD120" s="858"/>
    </row>
    <row r="121" spans="1:108" ht="21.75" customHeight="1" thickBot="1">
      <c r="A121" s="550"/>
      <c r="B121" s="557"/>
      <c r="C121" s="557"/>
      <c r="D121" s="557"/>
      <c r="E121" s="557"/>
      <c r="F121" s="558"/>
      <c r="G121" s="246" t="s">
        <v>79</v>
      </c>
      <c r="H121" s="246"/>
      <c r="I121" s="246"/>
      <c r="J121" s="246"/>
      <c r="K121" s="246"/>
      <c r="L121" s="246"/>
      <c r="M121" s="246"/>
      <c r="N121" s="246"/>
      <c r="O121" s="246"/>
      <c r="P121" s="246"/>
      <c r="Q121" s="246"/>
      <c r="R121" s="246"/>
      <c r="S121" s="246"/>
      <c r="T121" s="246"/>
      <c r="U121" s="246"/>
      <c r="V121" s="246"/>
      <c r="W121" s="246"/>
      <c r="X121" s="246"/>
      <c r="Y121" s="246"/>
      <c r="Z121" s="246"/>
      <c r="AA121" s="513"/>
      <c r="AB121" s="1063">
        <v>1</v>
      </c>
      <c r="AC121" s="1064"/>
      <c r="AD121" s="1065"/>
      <c r="AE121" s="1066">
        <v>0</v>
      </c>
      <c r="AF121" s="1064"/>
      <c r="AG121" s="1065"/>
      <c r="AH121" s="1066">
        <v>3</v>
      </c>
      <c r="AI121" s="1064"/>
      <c r="AJ121" s="1075"/>
      <c r="AK121" s="484">
        <f>SUM(AK112:BI120)</f>
        <v>10389402</v>
      </c>
      <c r="AL121" s="485"/>
      <c r="AM121" s="485"/>
      <c r="AN121" s="485"/>
      <c r="AO121" s="485"/>
      <c r="AP121" s="485"/>
      <c r="AQ121" s="485"/>
      <c r="AR121" s="485"/>
      <c r="AS121" s="485"/>
      <c r="AT121" s="485"/>
      <c r="AU121" s="485"/>
      <c r="AV121" s="485"/>
      <c r="AW121" s="485"/>
      <c r="AX121" s="485"/>
      <c r="AY121" s="485"/>
      <c r="AZ121" s="485"/>
      <c r="BA121" s="485"/>
      <c r="BB121" s="485"/>
      <c r="BC121" s="485"/>
      <c r="BD121" s="485"/>
      <c r="BE121" s="485"/>
      <c r="BF121" s="485"/>
      <c r="BG121" s="485"/>
      <c r="BH121" s="485"/>
      <c r="BI121" s="486"/>
      <c r="BJ121" s="484">
        <f>SUM(BJ112:CH120)</f>
        <v>10389402</v>
      </c>
      <c r="BK121" s="485"/>
      <c r="BL121" s="485"/>
      <c r="BM121" s="485"/>
      <c r="BN121" s="485"/>
      <c r="BO121" s="485"/>
      <c r="BP121" s="485"/>
      <c r="BQ121" s="485"/>
      <c r="BR121" s="485"/>
      <c r="BS121" s="485"/>
      <c r="BT121" s="485"/>
      <c r="BU121" s="485"/>
      <c r="BV121" s="485"/>
      <c r="BW121" s="485"/>
      <c r="BX121" s="485"/>
      <c r="BY121" s="485"/>
      <c r="BZ121" s="485"/>
      <c r="CA121" s="485"/>
      <c r="CB121" s="485"/>
      <c r="CC121" s="485"/>
      <c r="CD121" s="485"/>
      <c r="CE121" s="485"/>
      <c r="CF121" s="485"/>
      <c r="CG121" s="485"/>
      <c r="CH121" s="486"/>
      <c r="CI121" s="684"/>
      <c r="CJ121" s="863"/>
      <c r="CK121" s="863"/>
      <c r="CL121" s="863"/>
      <c r="CM121" s="863"/>
      <c r="CN121" s="863"/>
      <c r="CO121" s="863"/>
      <c r="CP121" s="863"/>
      <c r="CQ121" s="863"/>
      <c r="CR121" s="863"/>
      <c r="CS121" s="863"/>
      <c r="CT121" s="863"/>
      <c r="CU121" s="863"/>
      <c r="CV121" s="863"/>
      <c r="CW121" s="863"/>
      <c r="CX121" s="863"/>
      <c r="CY121" s="863"/>
      <c r="CZ121" s="863"/>
      <c r="DA121" s="863"/>
      <c r="DB121" s="863"/>
      <c r="DC121" s="863"/>
      <c r="DD121" s="864"/>
    </row>
    <row r="122" spans="1:108" ht="15" customHeight="1" thickBot="1">
      <c r="A122" s="550"/>
      <c r="B122" s="557"/>
      <c r="C122" s="557"/>
      <c r="D122" s="557"/>
      <c r="E122" s="557"/>
      <c r="F122" s="558"/>
      <c r="G122" s="731"/>
      <c r="H122" s="732"/>
      <c r="I122" s="732"/>
      <c r="J122" s="732"/>
      <c r="K122" s="732"/>
      <c r="L122" s="732"/>
      <c r="M122" s="732"/>
      <c r="N122" s="732"/>
      <c r="O122" s="732"/>
      <c r="P122" s="732"/>
      <c r="Q122" s="732"/>
      <c r="R122" s="732"/>
      <c r="S122" s="732"/>
      <c r="T122" s="732"/>
      <c r="U122" s="732"/>
      <c r="V122" s="732"/>
      <c r="W122" s="732"/>
      <c r="X122" s="732"/>
      <c r="Y122" s="732"/>
      <c r="Z122" s="732"/>
      <c r="AA122" s="732"/>
      <c r="AB122" s="1074"/>
      <c r="AC122" s="1074"/>
      <c r="AD122" s="1074"/>
      <c r="AE122" s="1074"/>
      <c r="AF122" s="1074"/>
      <c r="AG122" s="1074"/>
      <c r="AH122" s="1074"/>
      <c r="AI122" s="1074"/>
      <c r="AJ122" s="1074"/>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DA122" s="16"/>
    </row>
    <row r="123" spans="1:108" ht="15" customHeight="1">
      <c r="A123" s="550"/>
      <c r="B123" s="557"/>
      <c r="C123" s="557"/>
      <c r="D123" s="557"/>
      <c r="E123" s="557"/>
      <c r="F123" s="558"/>
      <c r="G123" s="246" t="s">
        <v>80</v>
      </c>
      <c r="H123" s="246"/>
      <c r="I123" s="246"/>
      <c r="J123" s="246"/>
      <c r="K123" s="246"/>
      <c r="L123" s="246"/>
      <c r="M123" s="246"/>
      <c r="N123" s="246"/>
      <c r="O123" s="246"/>
      <c r="P123" s="246"/>
      <c r="Q123" s="246"/>
      <c r="R123" s="246"/>
      <c r="S123" s="246"/>
      <c r="T123" s="246"/>
      <c r="U123" s="246"/>
      <c r="V123" s="246"/>
      <c r="W123" s="246"/>
      <c r="X123" s="246"/>
      <c r="Y123" s="246"/>
      <c r="Z123" s="246"/>
      <c r="AA123" s="513"/>
      <c r="AB123" s="1070">
        <v>1</v>
      </c>
      <c r="AC123" s="1071"/>
      <c r="AD123" s="1072"/>
      <c r="AE123" s="1073">
        <v>1</v>
      </c>
      <c r="AF123" s="1071"/>
      <c r="AG123" s="1072"/>
      <c r="AH123" s="1073">
        <v>3</v>
      </c>
      <c r="AI123" s="1071"/>
      <c r="AJ123" s="1076"/>
      <c r="AK123" s="487">
        <f>SUM(AK112:BI114)</f>
        <v>3904391</v>
      </c>
      <c r="AL123" s="488"/>
      <c r="AM123" s="488"/>
      <c r="AN123" s="488"/>
      <c r="AO123" s="488"/>
      <c r="AP123" s="488"/>
      <c r="AQ123" s="488"/>
      <c r="AR123" s="488"/>
      <c r="AS123" s="488"/>
      <c r="AT123" s="488"/>
      <c r="AU123" s="488"/>
      <c r="AV123" s="488"/>
      <c r="AW123" s="488"/>
      <c r="AX123" s="488"/>
      <c r="AY123" s="488"/>
      <c r="AZ123" s="488"/>
      <c r="BA123" s="488"/>
      <c r="BB123" s="488"/>
      <c r="BC123" s="488"/>
      <c r="BD123" s="488"/>
      <c r="BE123" s="488"/>
      <c r="BF123" s="488"/>
      <c r="BG123" s="488"/>
      <c r="BH123" s="488"/>
      <c r="BI123" s="489"/>
      <c r="BJ123" s="487">
        <f>SUM(BJ112:CH114)</f>
        <v>3904391</v>
      </c>
      <c r="BK123" s="488"/>
      <c r="BL123" s="488"/>
      <c r="BM123" s="488"/>
      <c r="BN123" s="488"/>
      <c r="BO123" s="488"/>
      <c r="BP123" s="488"/>
      <c r="BQ123" s="488"/>
      <c r="BR123" s="488"/>
      <c r="BS123" s="488"/>
      <c r="BT123" s="488"/>
      <c r="BU123" s="488"/>
      <c r="BV123" s="488"/>
      <c r="BW123" s="488"/>
      <c r="BX123" s="488"/>
      <c r="BY123" s="488"/>
      <c r="BZ123" s="488"/>
      <c r="CA123" s="488"/>
      <c r="CB123" s="488"/>
      <c r="CC123" s="488"/>
      <c r="CD123" s="488"/>
      <c r="CE123" s="488"/>
      <c r="CF123" s="488"/>
      <c r="CG123" s="488"/>
      <c r="CH123" s="489"/>
      <c r="CI123" s="853"/>
      <c r="CJ123" s="854"/>
      <c r="CK123" s="854"/>
      <c r="CL123" s="854"/>
      <c r="CM123" s="854"/>
      <c r="CN123" s="854"/>
      <c r="CO123" s="854"/>
      <c r="CP123" s="854"/>
      <c r="CQ123" s="854"/>
      <c r="CR123" s="854"/>
      <c r="CS123" s="854"/>
      <c r="CT123" s="854"/>
      <c r="CU123" s="854"/>
      <c r="CV123" s="854"/>
      <c r="CW123" s="854"/>
      <c r="CX123" s="854"/>
      <c r="CY123" s="854"/>
      <c r="CZ123" s="854"/>
      <c r="DA123" s="854"/>
      <c r="DB123" s="854"/>
      <c r="DC123" s="854"/>
      <c r="DD123" s="855"/>
    </row>
    <row r="124" spans="1:108" ht="15" customHeight="1">
      <c r="A124" s="550"/>
      <c r="B124" s="557"/>
      <c r="C124" s="557"/>
      <c r="D124" s="557"/>
      <c r="E124" s="557"/>
      <c r="F124" s="558"/>
      <c r="G124" s="246" t="s">
        <v>81</v>
      </c>
      <c r="H124" s="246"/>
      <c r="I124" s="246"/>
      <c r="J124" s="246"/>
      <c r="K124" s="246"/>
      <c r="L124" s="246"/>
      <c r="M124" s="246"/>
      <c r="N124" s="246"/>
      <c r="O124" s="246"/>
      <c r="P124" s="246"/>
      <c r="Q124" s="246"/>
      <c r="R124" s="246"/>
      <c r="S124" s="246"/>
      <c r="T124" s="246"/>
      <c r="U124" s="246"/>
      <c r="V124" s="246"/>
      <c r="W124" s="246"/>
      <c r="X124" s="246"/>
      <c r="Y124" s="246"/>
      <c r="Z124" s="246"/>
      <c r="AA124" s="513"/>
      <c r="AB124" s="1067">
        <v>1</v>
      </c>
      <c r="AC124" s="1062"/>
      <c r="AD124" s="1068"/>
      <c r="AE124" s="1061">
        <v>2</v>
      </c>
      <c r="AF124" s="1062"/>
      <c r="AG124" s="1068"/>
      <c r="AH124" s="1061">
        <v>3</v>
      </c>
      <c r="AI124" s="1062"/>
      <c r="AJ124" s="1069"/>
      <c r="AK124" s="481">
        <f>SUM(AK115:BI118)</f>
        <v>4781726</v>
      </c>
      <c r="AL124" s="482"/>
      <c r="AM124" s="482"/>
      <c r="AN124" s="482"/>
      <c r="AO124" s="482"/>
      <c r="AP124" s="482"/>
      <c r="AQ124" s="482"/>
      <c r="AR124" s="482"/>
      <c r="AS124" s="482"/>
      <c r="AT124" s="482"/>
      <c r="AU124" s="482"/>
      <c r="AV124" s="482"/>
      <c r="AW124" s="482"/>
      <c r="AX124" s="482"/>
      <c r="AY124" s="482"/>
      <c r="AZ124" s="482"/>
      <c r="BA124" s="482"/>
      <c r="BB124" s="482"/>
      <c r="BC124" s="482"/>
      <c r="BD124" s="482"/>
      <c r="BE124" s="482"/>
      <c r="BF124" s="482"/>
      <c r="BG124" s="482"/>
      <c r="BH124" s="482"/>
      <c r="BI124" s="483"/>
      <c r="BJ124" s="481">
        <f>SUM(BJ115:CH118)</f>
        <v>4781726</v>
      </c>
      <c r="BK124" s="482"/>
      <c r="BL124" s="482"/>
      <c r="BM124" s="482"/>
      <c r="BN124" s="482"/>
      <c r="BO124" s="482"/>
      <c r="BP124" s="482"/>
      <c r="BQ124" s="482"/>
      <c r="BR124" s="482"/>
      <c r="BS124" s="482"/>
      <c r="BT124" s="482"/>
      <c r="BU124" s="482"/>
      <c r="BV124" s="482"/>
      <c r="BW124" s="482"/>
      <c r="BX124" s="482"/>
      <c r="BY124" s="482"/>
      <c r="BZ124" s="482"/>
      <c r="CA124" s="482"/>
      <c r="CB124" s="482"/>
      <c r="CC124" s="482"/>
      <c r="CD124" s="482"/>
      <c r="CE124" s="482"/>
      <c r="CF124" s="482"/>
      <c r="CG124" s="482"/>
      <c r="CH124" s="483"/>
      <c r="CI124" s="856"/>
      <c r="CJ124" s="857"/>
      <c r="CK124" s="857"/>
      <c r="CL124" s="857"/>
      <c r="CM124" s="857"/>
      <c r="CN124" s="857"/>
      <c r="CO124" s="857"/>
      <c r="CP124" s="857"/>
      <c r="CQ124" s="857"/>
      <c r="CR124" s="857"/>
      <c r="CS124" s="857"/>
      <c r="CT124" s="857"/>
      <c r="CU124" s="857"/>
      <c r="CV124" s="857"/>
      <c r="CW124" s="857"/>
      <c r="CX124" s="857"/>
      <c r="CY124" s="857"/>
      <c r="CZ124" s="857"/>
      <c r="DA124" s="857"/>
      <c r="DB124" s="857"/>
      <c r="DC124" s="857"/>
      <c r="DD124" s="858"/>
    </row>
    <row r="125" spans="1:108" ht="15" customHeight="1">
      <c r="A125" s="550"/>
      <c r="B125" s="557"/>
      <c r="C125" s="557"/>
      <c r="D125" s="557"/>
      <c r="E125" s="557"/>
      <c r="F125" s="558"/>
      <c r="G125" s="245" t="s">
        <v>9</v>
      </c>
      <c r="H125" s="246"/>
      <c r="I125" s="246"/>
      <c r="J125" s="246"/>
      <c r="K125" s="246"/>
      <c r="L125" s="246"/>
      <c r="M125" s="246"/>
      <c r="N125" s="246"/>
      <c r="O125" s="246"/>
      <c r="P125" s="246"/>
      <c r="Q125" s="246"/>
      <c r="R125" s="246"/>
      <c r="S125" s="246"/>
      <c r="T125" s="246"/>
      <c r="U125" s="246"/>
      <c r="V125" s="246"/>
      <c r="W125" s="246"/>
      <c r="X125" s="246"/>
      <c r="Y125" s="246"/>
      <c r="Z125" s="246"/>
      <c r="AA125" s="513"/>
      <c r="AB125" s="1067">
        <v>1</v>
      </c>
      <c r="AC125" s="1062"/>
      <c r="AD125" s="1068"/>
      <c r="AE125" s="1061">
        <v>3</v>
      </c>
      <c r="AF125" s="1062"/>
      <c r="AG125" s="1068"/>
      <c r="AH125" s="1061">
        <v>3</v>
      </c>
      <c r="AI125" s="1062"/>
      <c r="AJ125" s="1069"/>
      <c r="AK125" s="481">
        <f>AK119</f>
        <v>349241</v>
      </c>
      <c r="AL125" s="482"/>
      <c r="AM125" s="482"/>
      <c r="AN125" s="482"/>
      <c r="AO125" s="482"/>
      <c r="AP125" s="482"/>
      <c r="AQ125" s="482"/>
      <c r="AR125" s="482"/>
      <c r="AS125" s="482"/>
      <c r="AT125" s="482"/>
      <c r="AU125" s="482"/>
      <c r="AV125" s="482"/>
      <c r="AW125" s="482"/>
      <c r="AX125" s="482"/>
      <c r="AY125" s="482"/>
      <c r="AZ125" s="482"/>
      <c r="BA125" s="482"/>
      <c r="BB125" s="482"/>
      <c r="BC125" s="482"/>
      <c r="BD125" s="482"/>
      <c r="BE125" s="482"/>
      <c r="BF125" s="482"/>
      <c r="BG125" s="482"/>
      <c r="BH125" s="482"/>
      <c r="BI125" s="483"/>
      <c r="BJ125" s="481">
        <f>BJ119</f>
        <v>349241</v>
      </c>
      <c r="BK125" s="482"/>
      <c r="BL125" s="482"/>
      <c r="BM125" s="482"/>
      <c r="BN125" s="482"/>
      <c r="BO125" s="482"/>
      <c r="BP125" s="482"/>
      <c r="BQ125" s="482"/>
      <c r="BR125" s="482"/>
      <c r="BS125" s="482"/>
      <c r="BT125" s="482"/>
      <c r="BU125" s="482"/>
      <c r="BV125" s="482"/>
      <c r="BW125" s="482"/>
      <c r="BX125" s="482"/>
      <c r="BY125" s="482"/>
      <c r="BZ125" s="482"/>
      <c r="CA125" s="482"/>
      <c r="CB125" s="482"/>
      <c r="CC125" s="482"/>
      <c r="CD125" s="482"/>
      <c r="CE125" s="482"/>
      <c r="CF125" s="482"/>
      <c r="CG125" s="482"/>
      <c r="CH125" s="483"/>
      <c r="CI125" s="856"/>
      <c r="CJ125" s="857"/>
      <c r="CK125" s="857"/>
      <c r="CL125" s="857"/>
      <c r="CM125" s="857"/>
      <c r="CN125" s="857"/>
      <c r="CO125" s="857"/>
      <c r="CP125" s="857"/>
      <c r="CQ125" s="857"/>
      <c r="CR125" s="857"/>
      <c r="CS125" s="857"/>
      <c r="CT125" s="857"/>
      <c r="CU125" s="857"/>
      <c r="CV125" s="857"/>
      <c r="CW125" s="857"/>
      <c r="CX125" s="857"/>
      <c r="CY125" s="857"/>
      <c r="CZ125" s="857"/>
      <c r="DA125" s="857"/>
      <c r="DB125" s="857"/>
      <c r="DC125" s="857"/>
      <c r="DD125" s="858"/>
    </row>
    <row r="126" spans="1:108" ht="15" customHeight="1" thickBot="1">
      <c r="A126" s="559"/>
      <c r="B126" s="553"/>
      <c r="C126" s="553"/>
      <c r="D126" s="553"/>
      <c r="E126" s="553"/>
      <c r="F126" s="560"/>
      <c r="G126" s="245" t="s">
        <v>10</v>
      </c>
      <c r="H126" s="246"/>
      <c r="I126" s="246"/>
      <c r="J126" s="246"/>
      <c r="K126" s="246"/>
      <c r="L126" s="246"/>
      <c r="M126" s="246"/>
      <c r="N126" s="246"/>
      <c r="O126" s="246"/>
      <c r="P126" s="246"/>
      <c r="Q126" s="246"/>
      <c r="R126" s="246"/>
      <c r="S126" s="246"/>
      <c r="T126" s="246"/>
      <c r="U126" s="246"/>
      <c r="V126" s="246"/>
      <c r="W126" s="246"/>
      <c r="X126" s="246"/>
      <c r="Y126" s="246"/>
      <c r="Z126" s="246"/>
      <c r="AA126" s="513"/>
      <c r="AB126" s="1063">
        <v>1</v>
      </c>
      <c r="AC126" s="1064"/>
      <c r="AD126" s="1065"/>
      <c r="AE126" s="1066">
        <v>4</v>
      </c>
      <c r="AF126" s="1064"/>
      <c r="AG126" s="1065"/>
      <c r="AH126" s="1066">
        <v>3</v>
      </c>
      <c r="AI126" s="1064"/>
      <c r="AJ126" s="1075"/>
      <c r="AK126" s="484">
        <f>AK120</f>
        <v>1354044</v>
      </c>
      <c r="AL126" s="485"/>
      <c r="AM126" s="485"/>
      <c r="AN126" s="485"/>
      <c r="AO126" s="485"/>
      <c r="AP126" s="485"/>
      <c r="AQ126" s="485"/>
      <c r="AR126" s="485"/>
      <c r="AS126" s="485"/>
      <c r="AT126" s="485"/>
      <c r="AU126" s="485"/>
      <c r="AV126" s="485"/>
      <c r="AW126" s="485"/>
      <c r="AX126" s="485"/>
      <c r="AY126" s="485"/>
      <c r="AZ126" s="485"/>
      <c r="BA126" s="485"/>
      <c r="BB126" s="485"/>
      <c r="BC126" s="485"/>
      <c r="BD126" s="485"/>
      <c r="BE126" s="485"/>
      <c r="BF126" s="485"/>
      <c r="BG126" s="485"/>
      <c r="BH126" s="485"/>
      <c r="BI126" s="486"/>
      <c r="BJ126" s="484">
        <f>BJ120</f>
        <v>1354044</v>
      </c>
      <c r="BK126" s="485"/>
      <c r="BL126" s="485"/>
      <c r="BM126" s="485"/>
      <c r="BN126" s="485"/>
      <c r="BO126" s="485"/>
      <c r="BP126" s="485"/>
      <c r="BQ126" s="485"/>
      <c r="BR126" s="485"/>
      <c r="BS126" s="485"/>
      <c r="BT126" s="485"/>
      <c r="BU126" s="485"/>
      <c r="BV126" s="485"/>
      <c r="BW126" s="485"/>
      <c r="BX126" s="485"/>
      <c r="BY126" s="485"/>
      <c r="BZ126" s="485"/>
      <c r="CA126" s="485"/>
      <c r="CB126" s="485"/>
      <c r="CC126" s="485"/>
      <c r="CD126" s="485"/>
      <c r="CE126" s="485"/>
      <c r="CF126" s="485"/>
      <c r="CG126" s="485"/>
      <c r="CH126" s="486"/>
      <c r="CI126" s="684"/>
      <c r="CJ126" s="863"/>
      <c r="CK126" s="863"/>
      <c r="CL126" s="863"/>
      <c r="CM126" s="863"/>
      <c r="CN126" s="863"/>
      <c r="CO126" s="863"/>
      <c r="CP126" s="863"/>
      <c r="CQ126" s="863"/>
      <c r="CR126" s="863"/>
      <c r="CS126" s="863"/>
      <c r="CT126" s="863"/>
      <c r="CU126" s="863"/>
      <c r="CV126" s="863"/>
      <c r="CW126" s="863"/>
      <c r="CX126" s="863"/>
      <c r="CY126" s="863"/>
      <c r="CZ126" s="863"/>
      <c r="DA126" s="863"/>
      <c r="DB126" s="863"/>
      <c r="DC126" s="863"/>
      <c r="DD126" s="864"/>
    </row>
    <row r="127" spans="1:108" ht="12.75" customHeight="1" thickBot="1">
      <c r="M127" s="16"/>
      <c r="R127" s="16"/>
      <c r="U127" s="17"/>
      <c r="V127" s="17"/>
      <c r="W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DA127" s="16"/>
    </row>
    <row r="128" spans="1:108" ht="15" customHeight="1">
      <c r="A128" s="433" t="s">
        <v>82</v>
      </c>
      <c r="B128" s="1535"/>
      <c r="C128" s="1535"/>
      <c r="D128" s="434" t="s">
        <v>83</v>
      </c>
      <c r="E128" s="434"/>
      <c r="F128" s="435"/>
      <c r="G128" s="245" t="s">
        <v>858</v>
      </c>
      <c r="H128" s="246"/>
      <c r="I128" s="246"/>
      <c r="J128" s="246"/>
      <c r="K128" s="246"/>
      <c r="L128" s="246"/>
      <c r="M128" s="246"/>
      <c r="N128" s="246"/>
      <c r="O128" s="246"/>
      <c r="P128" s="246"/>
      <c r="Q128" s="246"/>
      <c r="R128" s="246"/>
      <c r="S128" s="246"/>
      <c r="T128" s="246"/>
      <c r="U128" s="246"/>
      <c r="V128" s="246"/>
      <c r="W128" s="246"/>
      <c r="X128" s="246"/>
      <c r="Y128" s="246"/>
      <c r="Z128" s="246"/>
      <c r="AA128" s="513"/>
      <c r="AB128" s="1070">
        <v>1</v>
      </c>
      <c r="AC128" s="1071"/>
      <c r="AD128" s="1072"/>
      <c r="AE128" s="1073">
        <v>5</v>
      </c>
      <c r="AF128" s="1071"/>
      <c r="AG128" s="1072"/>
      <c r="AH128" s="1073">
        <v>3</v>
      </c>
      <c r="AI128" s="1071"/>
      <c r="AJ128" s="1076"/>
      <c r="AK128" s="487">
        <f>SUM(表51!AK194,表52!AK194,表53!AK194,表55!AK194,表57!AK132)</f>
        <v>5789394</v>
      </c>
      <c r="AL128" s="488"/>
      <c r="AM128" s="488"/>
      <c r="AN128" s="488"/>
      <c r="AO128" s="488"/>
      <c r="AP128" s="488"/>
      <c r="AQ128" s="488"/>
      <c r="AR128" s="488"/>
      <c r="AS128" s="488"/>
      <c r="AT128" s="488"/>
      <c r="AU128" s="488"/>
      <c r="AV128" s="488"/>
      <c r="AW128" s="488"/>
      <c r="AX128" s="488"/>
      <c r="AY128" s="488"/>
      <c r="AZ128" s="488"/>
      <c r="BA128" s="488"/>
      <c r="BB128" s="488"/>
      <c r="BC128" s="488"/>
      <c r="BD128" s="488"/>
      <c r="BE128" s="488"/>
      <c r="BF128" s="488"/>
      <c r="BG128" s="488"/>
      <c r="BH128" s="488"/>
      <c r="BI128" s="489"/>
      <c r="BJ128" s="487">
        <f>SUM(表51!BC194,表52!BC194,表53!BC194,表55!BC194,表57!BJ132)</f>
        <v>5789394</v>
      </c>
      <c r="BK128" s="488"/>
      <c r="BL128" s="488"/>
      <c r="BM128" s="488"/>
      <c r="BN128" s="488"/>
      <c r="BO128" s="488"/>
      <c r="BP128" s="488"/>
      <c r="BQ128" s="488"/>
      <c r="BR128" s="488"/>
      <c r="BS128" s="488"/>
      <c r="BT128" s="488"/>
      <c r="BU128" s="488"/>
      <c r="BV128" s="488"/>
      <c r="BW128" s="488"/>
      <c r="BX128" s="488"/>
      <c r="BY128" s="488"/>
      <c r="BZ128" s="488"/>
      <c r="CA128" s="488"/>
      <c r="CB128" s="488"/>
      <c r="CC128" s="488"/>
      <c r="CD128" s="488"/>
      <c r="CE128" s="488"/>
      <c r="CF128" s="488"/>
      <c r="CG128" s="488"/>
      <c r="CH128" s="489"/>
      <c r="CI128" s="853"/>
      <c r="CJ128" s="854"/>
      <c r="CK128" s="854"/>
      <c r="CL128" s="854"/>
      <c r="CM128" s="854"/>
      <c r="CN128" s="854"/>
      <c r="CO128" s="854"/>
      <c r="CP128" s="854"/>
      <c r="CQ128" s="854"/>
      <c r="CR128" s="854"/>
      <c r="CS128" s="854"/>
      <c r="CT128" s="854"/>
      <c r="CU128" s="854"/>
      <c r="CV128" s="854"/>
      <c r="CW128" s="854"/>
      <c r="CX128" s="854"/>
      <c r="CY128" s="854"/>
      <c r="CZ128" s="854"/>
      <c r="DA128" s="854"/>
      <c r="DB128" s="854"/>
      <c r="DC128" s="854"/>
      <c r="DD128" s="855"/>
    </row>
    <row r="129" spans="1:135" ht="15" customHeight="1">
      <c r="A129" s="548"/>
      <c r="B129" s="1549"/>
      <c r="C129" s="1549"/>
      <c r="D129" s="551"/>
      <c r="E129" s="551"/>
      <c r="F129" s="552"/>
      <c r="G129" s="505" t="s">
        <v>317</v>
      </c>
      <c r="H129" s="506"/>
      <c r="I129" s="506"/>
      <c r="J129" s="506"/>
      <c r="K129" s="506"/>
      <c r="L129" s="506"/>
      <c r="M129" s="506"/>
      <c r="N129" s="506"/>
      <c r="O129" s="506"/>
      <c r="P129" s="506"/>
      <c r="Q129" s="506"/>
      <c r="R129" s="506"/>
      <c r="S129" s="506"/>
      <c r="T129" s="506"/>
      <c r="U129" s="506"/>
      <c r="V129" s="506"/>
      <c r="W129" s="506"/>
      <c r="X129" s="506"/>
      <c r="Y129" s="506"/>
      <c r="Z129" s="506"/>
      <c r="AA129" s="507"/>
      <c r="AB129" s="1067">
        <v>1</v>
      </c>
      <c r="AC129" s="1062"/>
      <c r="AD129" s="1068"/>
      <c r="AE129" s="1061">
        <v>6</v>
      </c>
      <c r="AF129" s="1062"/>
      <c r="AG129" s="1068"/>
      <c r="AH129" s="1061">
        <v>3</v>
      </c>
      <c r="AI129" s="1062"/>
      <c r="AJ129" s="1069"/>
      <c r="AK129" s="481">
        <f>SUM(表51!AK195,表52!AK195,表53!AK195,表55!AK195,表57!AK133)</f>
        <v>232816</v>
      </c>
      <c r="AL129" s="482"/>
      <c r="AM129" s="482"/>
      <c r="AN129" s="482"/>
      <c r="AO129" s="482"/>
      <c r="AP129" s="482"/>
      <c r="AQ129" s="482"/>
      <c r="AR129" s="482"/>
      <c r="AS129" s="482"/>
      <c r="AT129" s="482"/>
      <c r="AU129" s="482"/>
      <c r="AV129" s="482"/>
      <c r="AW129" s="482"/>
      <c r="AX129" s="482"/>
      <c r="AY129" s="482"/>
      <c r="AZ129" s="482"/>
      <c r="BA129" s="482"/>
      <c r="BB129" s="482"/>
      <c r="BC129" s="482"/>
      <c r="BD129" s="482"/>
      <c r="BE129" s="482"/>
      <c r="BF129" s="482"/>
      <c r="BG129" s="482"/>
      <c r="BH129" s="482"/>
      <c r="BI129" s="483"/>
      <c r="BJ129" s="481">
        <f>SUM(表51!BC195,表52!BC195,表53!BC195,表55!BC195,表57!BJ133)</f>
        <v>232816</v>
      </c>
      <c r="BK129" s="482"/>
      <c r="BL129" s="482"/>
      <c r="BM129" s="482"/>
      <c r="BN129" s="482"/>
      <c r="BO129" s="482"/>
      <c r="BP129" s="482"/>
      <c r="BQ129" s="482"/>
      <c r="BR129" s="482"/>
      <c r="BS129" s="482"/>
      <c r="BT129" s="482"/>
      <c r="BU129" s="482"/>
      <c r="BV129" s="482"/>
      <c r="BW129" s="482"/>
      <c r="BX129" s="482"/>
      <c r="BY129" s="482"/>
      <c r="BZ129" s="482"/>
      <c r="CA129" s="482"/>
      <c r="CB129" s="482"/>
      <c r="CC129" s="482"/>
      <c r="CD129" s="482"/>
      <c r="CE129" s="482"/>
      <c r="CF129" s="482"/>
      <c r="CG129" s="482"/>
      <c r="CH129" s="483"/>
      <c r="CI129" s="856"/>
      <c r="CJ129" s="857"/>
      <c r="CK129" s="857"/>
      <c r="CL129" s="857"/>
      <c r="CM129" s="857"/>
      <c r="CN129" s="857"/>
      <c r="CO129" s="857"/>
      <c r="CP129" s="857"/>
      <c r="CQ129" s="857"/>
      <c r="CR129" s="857"/>
      <c r="CS129" s="857"/>
      <c r="CT129" s="857"/>
      <c r="CU129" s="857"/>
      <c r="CV129" s="857"/>
      <c r="CW129" s="857"/>
      <c r="CX129" s="857"/>
      <c r="CY129" s="857"/>
      <c r="CZ129" s="857"/>
      <c r="DA129" s="857"/>
      <c r="DB129" s="857"/>
      <c r="DC129" s="857"/>
      <c r="DD129" s="858"/>
    </row>
    <row r="130" spans="1:135" ht="15" customHeight="1">
      <c r="A130" s="1537"/>
      <c r="B130" s="1549"/>
      <c r="C130" s="1549"/>
      <c r="D130" s="551"/>
      <c r="E130" s="551"/>
      <c r="F130" s="552"/>
      <c r="G130" s="731" t="s">
        <v>333</v>
      </c>
      <c r="H130" s="732"/>
      <c r="I130" s="732"/>
      <c r="J130" s="732"/>
      <c r="K130" s="732"/>
      <c r="L130" s="732"/>
      <c r="M130" s="732"/>
      <c r="N130" s="732"/>
      <c r="O130" s="732"/>
      <c r="P130" s="732"/>
      <c r="Q130" s="732"/>
      <c r="R130" s="732"/>
      <c r="S130" s="732"/>
      <c r="T130" s="732"/>
      <c r="U130" s="732"/>
      <c r="V130" s="732"/>
      <c r="W130" s="732"/>
      <c r="X130" s="732"/>
      <c r="Y130" s="732"/>
      <c r="Z130" s="732"/>
      <c r="AA130" s="732"/>
      <c r="AB130" s="1067">
        <v>1</v>
      </c>
      <c r="AC130" s="1062"/>
      <c r="AD130" s="1068"/>
      <c r="AE130" s="1061">
        <v>7</v>
      </c>
      <c r="AF130" s="1062"/>
      <c r="AG130" s="1068"/>
      <c r="AH130" s="1061">
        <v>3</v>
      </c>
      <c r="AI130" s="1062"/>
      <c r="AJ130" s="1069"/>
      <c r="AK130" s="481">
        <f>SUM(表51!AK196,表52!AK196,表53!AK196,表55!AK196,表57!AK134)</f>
        <v>902677</v>
      </c>
      <c r="AL130" s="482"/>
      <c r="AM130" s="482"/>
      <c r="AN130" s="482"/>
      <c r="AO130" s="482"/>
      <c r="AP130" s="482"/>
      <c r="AQ130" s="482"/>
      <c r="AR130" s="482"/>
      <c r="AS130" s="482"/>
      <c r="AT130" s="482"/>
      <c r="AU130" s="482"/>
      <c r="AV130" s="482"/>
      <c r="AW130" s="482"/>
      <c r="AX130" s="482"/>
      <c r="AY130" s="482"/>
      <c r="AZ130" s="482"/>
      <c r="BA130" s="482"/>
      <c r="BB130" s="482"/>
      <c r="BC130" s="482"/>
      <c r="BD130" s="482"/>
      <c r="BE130" s="482"/>
      <c r="BF130" s="482"/>
      <c r="BG130" s="482"/>
      <c r="BH130" s="482"/>
      <c r="BI130" s="483"/>
      <c r="BJ130" s="481">
        <f>SUM(表51!BC196,表52!BC196,表53!BC196,表55!BC196,表57!BJ134)</f>
        <v>902677</v>
      </c>
      <c r="BK130" s="482"/>
      <c r="BL130" s="482"/>
      <c r="BM130" s="482"/>
      <c r="BN130" s="482"/>
      <c r="BO130" s="482"/>
      <c r="BP130" s="482"/>
      <c r="BQ130" s="482"/>
      <c r="BR130" s="482"/>
      <c r="BS130" s="482"/>
      <c r="BT130" s="482"/>
      <c r="BU130" s="482"/>
      <c r="BV130" s="482"/>
      <c r="BW130" s="482"/>
      <c r="BX130" s="482"/>
      <c r="BY130" s="482"/>
      <c r="BZ130" s="482"/>
      <c r="CA130" s="482"/>
      <c r="CB130" s="482"/>
      <c r="CC130" s="482"/>
      <c r="CD130" s="482"/>
      <c r="CE130" s="482"/>
      <c r="CF130" s="482"/>
      <c r="CG130" s="482"/>
      <c r="CH130" s="483"/>
      <c r="CI130" s="856"/>
      <c r="CJ130" s="857"/>
      <c r="CK130" s="857"/>
      <c r="CL130" s="857"/>
      <c r="CM130" s="857"/>
      <c r="CN130" s="857"/>
      <c r="CO130" s="857"/>
      <c r="CP130" s="857"/>
      <c r="CQ130" s="857"/>
      <c r="CR130" s="857"/>
      <c r="CS130" s="857"/>
      <c r="CT130" s="857"/>
      <c r="CU130" s="857"/>
      <c r="CV130" s="857"/>
      <c r="CW130" s="857"/>
      <c r="CX130" s="857"/>
      <c r="CY130" s="857"/>
      <c r="CZ130" s="857"/>
      <c r="DA130" s="857"/>
      <c r="DB130" s="857"/>
      <c r="DC130" s="857"/>
      <c r="DD130" s="858"/>
    </row>
    <row r="131" spans="1:135" ht="15" customHeight="1" thickBot="1">
      <c r="A131" s="436"/>
      <c r="B131" s="1541"/>
      <c r="C131" s="1541"/>
      <c r="D131" s="437"/>
      <c r="E131" s="437"/>
      <c r="F131" s="438"/>
      <c r="G131" s="245" t="s">
        <v>79</v>
      </c>
      <c r="H131" s="1477"/>
      <c r="I131" s="1477"/>
      <c r="J131" s="1477"/>
      <c r="K131" s="1477"/>
      <c r="L131" s="1477"/>
      <c r="M131" s="1477"/>
      <c r="N131" s="1477"/>
      <c r="O131" s="1477"/>
      <c r="P131" s="1477"/>
      <c r="Q131" s="1477"/>
      <c r="R131" s="1477"/>
      <c r="S131" s="1477"/>
      <c r="T131" s="1477"/>
      <c r="U131" s="1477"/>
      <c r="V131" s="1477"/>
      <c r="W131" s="1477"/>
      <c r="X131" s="1477"/>
      <c r="Y131" s="1477"/>
      <c r="Z131" s="1477"/>
      <c r="AA131" s="1543"/>
      <c r="AB131" s="1063">
        <v>1</v>
      </c>
      <c r="AC131" s="1064"/>
      <c r="AD131" s="1065"/>
      <c r="AE131" s="1066">
        <v>8</v>
      </c>
      <c r="AF131" s="1064"/>
      <c r="AG131" s="1065"/>
      <c r="AH131" s="1066">
        <v>3</v>
      </c>
      <c r="AI131" s="1064"/>
      <c r="AJ131" s="1075"/>
      <c r="AK131" s="484">
        <f>SUM(AK128:BI130)</f>
        <v>6924887</v>
      </c>
      <c r="AL131" s="485"/>
      <c r="AM131" s="485"/>
      <c r="AN131" s="485"/>
      <c r="AO131" s="485"/>
      <c r="AP131" s="485"/>
      <c r="AQ131" s="485"/>
      <c r="AR131" s="485"/>
      <c r="AS131" s="485"/>
      <c r="AT131" s="485"/>
      <c r="AU131" s="485"/>
      <c r="AV131" s="485"/>
      <c r="AW131" s="485"/>
      <c r="AX131" s="485"/>
      <c r="AY131" s="485"/>
      <c r="AZ131" s="485"/>
      <c r="BA131" s="485"/>
      <c r="BB131" s="485"/>
      <c r="BC131" s="485"/>
      <c r="BD131" s="485"/>
      <c r="BE131" s="485"/>
      <c r="BF131" s="485"/>
      <c r="BG131" s="485"/>
      <c r="BH131" s="485"/>
      <c r="BI131" s="486"/>
      <c r="BJ131" s="484">
        <f>SUM(BJ128:CH130)</f>
        <v>6924887</v>
      </c>
      <c r="BK131" s="485"/>
      <c r="BL131" s="485"/>
      <c r="BM131" s="485"/>
      <c r="BN131" s="485"/>
      <c r="BO131" s="485"/>
      <c r="BP131" s="485"/>
      <c r="BQ131" s="485"/>
      <c r="BR131" s="485"/>
      <c r="BS131" s="485"/>
      <c r="BT131" s="485"/>
      <c r="BU131" s="485"/>
      <c r="BV131" s="485"/>
      <c r="BW131" s="485"/>
      <c r="BX131" s="485"/>
      <c r="BY131" s="485"/>
      <c r="BZ131" s="485"/>
      <c r="CA131" s="485"/>
      <c r="CB131" s="485"/>
      <c r="CC131" s="485"/>
      <c r="CD131" s="485"/>
      <c r="CE131" s="485"/>
      <c r="CF131" s="485"/>
      <c r="CG131" s="485"/>
      <c r="CH131" s="486"/>
      <c r="CI131" s="684"/>
      <c r="CJ131" s="863"/>
      <c r="CK131" s="863"/>
      <c r="CL131" s="863"/>
      <c r="CM131" s="863"/>
      <c r="CN131" s="863"/>
      <c r="CO131" s="863"/>
      <c r="CP131" s="863"/>
      <c r="CQ131" s="863"/>
      <c r="CR131" s="863"/>
      <c r="CS131" s="863"/>
      <c r="CT131" s="863"/>
      <c r="CU131" s="863"/>
      <c r="CV131" s="863"/>
      <c r="CW131" s="863"/>
      <c r="CX131" s="863"/>
      <c r="CY131" s="863"/>
      <c r="CZ131" s="863"/>
      <c r="DA131" s="863"/>
      <c r="DB131" s="863"/>
      <c r="DC131" s="863"/>
      <c r="DD131" s="864"/>
    </row>
    <row r="132" spans="1:135" s="17" customFormat="1" ht="15" customHeight="1">
      <c r="A132" s="36"/>
      <c r="B132" s="1544"/>
      <c r="C132" s="1544"/>
      <c r="D132" s="36"/>
      <c r="E132" s="36"/>
      <c r="F132" s="36"/>
      <c r="G132" s="137"/>
      <c r="H132" s="1545"/>
      <c r="I132" s="1545"/>
      <c r="J132" s="1545"/>
      <c r="K132" s="1545"/>
      <c r="L132" s="1545"/>
      <c r="M132" s="1545"/>
      <c r="N132" s="1545"/>
      <c r="O132" s="1545"/>
      <c r="P132" s="1545"/>
      <c r="Q132" s="1545"/>
      <c r="R132" s="1545"/>
      <c r="S132" s="1545"/>
      <c r="T132" s="1545"/>
      <c r="U132" s="1545"/>
      <c r="V132" s="1545"/>
      <c r="W132" s="1545"/>
      <c r="X132" s="1545"/>
      <c r="Y132" s="1545"/>
      <c r="Z132" s="1545"/>
      <c r="AA132" s="1545"/>
      <c r="AB132" s="109"/>
      <c r="AC132" s="109"/>
      <c r="AD132" s="109"/>
      <c r="AE132" s="109"/>
      <c r="AF132" s="150"/>
      <c r="AG132" s="150"/>
      <c r="AH132" s="150"/>
      <c r="AI132" s="150"/>
      <c r="AJ132" s="150"/>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row>
    <row r="133" spans="1:135" ht="12.75" customHeight="1">
      <c r="A133" s="1084"/>
      <c r="B133" s="1084"/>
      <c r="C133" s="1084"/>
      <c r="D133" s="1084"/>
      <c r="E133" s="1084"/>
      <c r="F133" s="1084"/>
      <c r="G133" s="1085"/>
      <c r="H133" s="1086" t="s">
        <v>84</v>
      </c>
      <c r="I133" s="1087"/>
      <c r="J133" s="1087"/>
      <c r="K133" s="1087"/>
      <c r="L133" s="1087"/>
      <c r="M133" s="1087"/>
      <c r="N133" s="1087"/>
      <c r="O133" s="1087"/>
      <c r="P133" s="1087"/>
      <c r="Q133" s="1087"/>
      <c r="R133" s="1087"/>
      <c r="S133" s="1087"/>
      <c r="T133" s="1087"/>
      <c r="U133" s="1087"/>
      <c r="V133" s="1087"/>
      <c r="W133" s="1087"/>
      <c r="X133" s="1087"/>
      <c r="Y133" s="1088"/>
      <c r="Z133" s="1092" t="s">
        <v>85</v>
      </c>
      <c r="AA133" s="1093"/>
      <c r="AB133" s="1093"/>
      <c r="AC133" s="1093"/>
      <c r="AD133" s="1093"/>
      <c r="AE133" s="1094"/>
      <c r="AF133" s="514" t="str">
        <f>"第59表　課税標準額段階別"&amp; LEFT(表00!AA1,6) &amp; "分所得割額等に関する調
　　　　　　　　　　　　　　　　　　【合 計】（つづき）
第12表関係　(4)算出税額に関する調"</f>
        <v>第59表　課税標準額段階別平成29年度分所得割額等に関する調
　　　　　　　　　　　　　　　　　　【合 計】（つづき）
第12表関係　(4)算出税額に関する調</v>
      </c>
      <c r="AG133" s="514"/>
      <c r="AH133" s="514"/>
      <c r="AI133" s="514"/>
      <c r="AJ133" s="514"/>
      <c r="AK133" s="514"/>
      <c r="AL133" s="514"/>
      <c r="AM133" s="514"/>
      <c r="AN133" s="514"/>
      <c r="AO133" s="514"/>
      <c r="AP133" s="514"/>
      <c r="AQ133" s="514"/>
      <c r="AR133" s="514"/>
      <c r="AS133" s="514"/>
      <c r="AT133" s="514"/>
      <c r="AU133" s="514"/>
      <c r="AV133" s="514"/>
      <c r="AW133" s="514"/>
      <c r="AX133" s="514"/>
      <c r="AY133" s="514"/>
      <c r="AZ133" s="514"/>
      <c r="BA133" s="514"/>
      <c r="BB133" s="514"/>
      <c r="BC133" s="514"/>
      <c r="BD133" s="514"/>
      <c r="BE133" s="514"/>
      <c r="BF133" s="514"/>
      <c r="BG133" s="514"/>
      <c r="BH133" s="514"/>
      <c r="BI133" s="514"/>
      <c r="BJ133" s="514"/>
      <c r="BK133" s="514"/>
      <c r="BL133" s="514"/>
      <c r="BM133" s="514"/>
      <c r="BN133" s="514"/>
      <c r="BO133" s="514"/>
      <c r="BP133" s="514"/>
      <c r="BQ133" s="514"/>
      <c r="BR133" s="514"/>
      <c r="BS133" s="514"/>
      <c r="BT133" s="514"/>
      <c r="BU133" s="514"/>
      <c r="BV133" s="514"/>
      <c r="BW133" s="514"/>
      <c r="BX133" s="514"/>
      <c r="BY133" s="514"/>
      <c r="BZ133" s="514"/>
      <c r="CA133" s="514"/>
      <c r="CB133" s="514"/>
      <c r="CC133" s="514"/>
      <c r="CD133" s="514"/>
      <c r="CE133" s="514"/>
      <c r="CF133" s="514"/>
      <c r="CG133" s="514"/>
      <c r="CH133" s="514"/>
      <c r="CI133" s="514"/>
      <c r="CJ133" s="514"/>
      <c r="CK133" s="514"/>
      <c r="CL133" s="514"/>
      <c r="CM133" s="514"/>
      <c r="CN133" s="514"/>
      <c r="CO133" s="514"/>
      <c r="CP133" s="514"/>
      <c r="CQ133" s="514"/>
      <c r="CR133" s="514"/>
      <c r="CS133" s="514"/>
      <c r="CT133" s="514"/>
      <c r="CU133" s="514"/>
      <c r="CV133" s="514"/>
      <c r="CW133" s="514"/>
      <c r="CX133" s="514"/>
      <c r="CY133" s="1059" t="s">
        <v>86</v>
      </c>
      <c r="CZ133" s="1059"/>
      <c r="DA133" s="1059"/>
      <c r="DB133" s="1059"/>
      <c r="DC133" s="1059"/>
      <c r="DD133" s="1059"/>
      <c r="DE133" s="1059"/>
      <c r="DF133" s="1059"/>
      <c r="DG133" s="1059"/>
      <c r="DH133" s="1059"/>
      <c r="DI133" s="1059"/>
      <c r="DJ133" s="1059"/>
      <c r="DK133" s="290" t="str">
        <f>IF(DK1="","",DK1)</f>
        <v>長崎県</v>
      </c>
      <c r="DL133" s="290"/>
      <c r="DM133" s="290"/>
      <c r="DN133" s="290"/>
      <c r="DO133" s="290"/>
      <c r="DP133" s="290"/>
      <c r="DQ133" s="290"/>
      <c r="DR133" s="290"/>
      <c r="DS133" s="290"/>
      <c r="DT133" s="290"/>
      <c r="DU133" s="290"/>
      <c r="DV133" s="290"/>
      <c r="DW133" s="290"/>
      <c r="DX133" s="290"/>
      <c r="DY133" s="290"/>
      <c r="DZ133" s="290"/>
      <c r="EA133" s="290"/>
      <c r="EB133" s="290"/>
      <c r="EC133" s="290"/>
      <c r="ED133" s="290"/>
      <c r="EE133" s="290"/>
    </row>
    <row r="134" spans="1:135" ht="12.75" customHeight="1" thickBot="1">
      <c r="A134" s="1084"/>
      <c r="B134" s="1084"/>
      <c r="C134" s="1084"/>
      <c r="D134" s="1084"/>
      <c r="E134" s="1084"/>
      <c r="F134" s="1084"/>
      <c r="G134" s="1085"/>
      <c r="H134" s="1089"/>
      <c r="I134" s="1090"/>
      <c r="J134" s="1090"/>
      <c r="K134" s="1090"/>
      <c r="L134" s="1090"/>
      <c r="M134" s="1090"/>
      <c r="N134" s="1090"/>
      <c r="O134" s="1090"/>
      <c r="P134" s="1090"/>
      <c r="Q134" s="1090"/>
      <c r="R134" s="1090"/>
      <c r="S134" s="1090"/>
      <c r="T134" s="1090"/>
      <c r="U134" s="1090"/>
      <c r="V134" s="1090"/>
      <c r="W134" s="1090"/>
      <c r="X134" s="1090"/>
      <c r="Y134" s="1091"/>
      <c r="Z134" s="1095"/>
      <c r="AA134" s="1096"/>
      <c r="AB134" s="1096"/>
      <c r="AC134" s="1096"/>
      <c r="AD134" s="1096"/>
      <c r="AE134" s="1097"/>
      <c r="AF134" s="514"/>
      <c r="AG134" s="514"/>
      <c r="AH134" s="514"/>
      <c r="AI134" s="514"/>
      <c r="AJ134" s="514"/>
      <c r="AK134" s="514"/>
      <c r="AL134" s="514"/>
      <c r="AM134" s="514"/>
      <c r="AN134" s="514"/>
      <c r="AO134" s="514"/>
      <c r="AP134" s="514"/>
      <c r="AQ134" s="514"/>
      <c r="AR134" s="514"/>
      <c r="AS134" s="514"/>
      <c r="AT134" s="514"/>
      <c r="AU134" s="514"/>
      <c r="AV134" s="514"/>
      <c r="AW134" s="514"/>
      <c r="AX134" s="514"/>
      <c r="AY134" s="514"/>
      <c r="AZ134" s="514"/>
      <c r="BA134" s="514"/>
      <c r="BB134" s="514"/>
      <c r="BC134" s="514"/>
      <c r="BD134" s="514"/>
      <c r="BE134" s="514"/>
      <c r="BF134" s="514"/>
      <c r="BG134" s="514"/>
      <c r="BH134" s="514"/>
      <c r="BI134" s="514"/>
      <c r="BJ134" s="514"/>
      <c r="BK134" s="514"/>
      <c r="BL134" s="514"/>
      <c r="BM134" s="514"/>
      <c r="BN134" s="514"/>
      <c r="BO134" s="514"/>
      <c r="BP134" s="514"/>
      <c r="BQ134" s="514"/>
      <c r="BR134" s="514"/>
      <c r="BS134" s="514"/>
      <c r="BT134" s="514"/>
      <c r="BU134" s="514"/>
      <c r="BV134" s="514"/>
      <c r="BW134" s="514"/>
      <c r="BX134" s="514"/>
      <c r="BY134" s="514"/>
      <c r="BZ134" s="514"/>
      <c r="CA134" s="514"/>
      <c r="CB134" s="514"/>
      <c r="CC134" s="514"/>
      <c r="CD134" s="514"/>
      <c r="CE134" s="514"/>
      <c r="CF134" s="514"/>
      <c r="CG134" s="514"/>
      <c r="CH134" s="514"/>
      <c r="CI134" s="514"/>
      <c r="CJ134" s="514"/>
      <c r="CK134" s="514"/>
      <c r="CL134" s="514"/>
      <c r="CM134" s="514"/>
      <c r="CN134" s="514"/>
      <c r="CO134" s="514"/>
      <c r="CP134" s="514"/>
      <c r="CQ134" s="514"/>
      <c r="CR134" s="514"/>
      <c r="CS134" s="514"/>
      <c r="CT134" s="514"/>
      <c r="CU134" s="514"/>
      <c r="CV134" s="514"/>
      <c r="CW134" s="514"/>
      <c r="CX134" s="514"/>
      <c r="CY134" s="1060"/>
      <c r="CZ134" s="1060"/>
      <c r="DA134" s="1060"/>
      <c r="DB134" s="1060"/>
      <c r="DC134" s="1060"/>
      <c r="DD134" s="1060"/>
      <c r="DE134" s="1060"/>
      <c r="DF134" s="1060"/>
      <c r="DG134" s="1060"/>
      <c r="DH134" s="1060"/>
      <c r="DI134" s="1060"/>
      <c r="DJ134" s="1060"/>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c r="EE134" s="291"/>
    </row>
    <row r="135" spans="1:135" ht="25.5" customHeight="1" thickBot="1">
      <c r="A135" s="1083"/>
      <c r="B135" s="567"/>
      <c r="C135" s="567"/>
      <c r="D135" s="567"/>
      <c r="E135" s="567"/>
      <c r="F135" s="567"/>
      <c r="G135" s="568"/>
      <c r="H135" s="1079">
        <f>IF(H3="","",H3)</f>
        <v>4</v>
      </c>
      <c r="I135" s="1080"/>
      <c r="J135" s="1081"/>
      <c r="K135" s="1079">
        <f>IF(K3="","",K3)</f>
        <v>2</v>
      </c>
      <c r="L135" s="1080"/>
      <c r="M135" s="1081"/>
      <c r="N135" s="1079">
        <f>IF(N3="","",N3)</f>
        <v>2</v>
      </c>
      <c r="O135" s="1080"/>
      <c r="P135" s="1081"/>
      <c r="Q135" s="1079">
        <f>IF(Q3="","",Q3)</f>
        <v>0</v>
      </c>
      <c r="R135" s="1080"/>
      <c r="S135" s="1081"/>
      <c r="T135" s="1079">
        <f>IF(T3="","",T3)</f>
        <v>2</v>
      </c>
      <c r="U135" s="1080"/>
      <c r="V135" s="1081"/>
      <c r="W135" s="1079">
        <f>IF(W3="","",W3)</f>
        <v>9</v>
      </c>
      <c r="X135" s="1080"/>
      <c r="Y135" s="1081"/>
      <c r="Z135" s="1082">
        <v>5</v>
      </c>
      <c r="AA135" s="276"/>
      <c r="AB135" s="277"/>
      <c r="AC135" s="1079">
        <v>9</v>
      </c>
      <c r="AD135" s="279"/>
      <c r="AE135" s="280"/>
      <c r="AF135" s="514"/>
      <c r="AG135" s="514"/>
      <c r="AH135" s="514"/>
      <c r="AI135" s="514"/>
      <c r="AJ135" s="514"/>
      <c r="AK135" s="514"/>
      <c r="AL135" s="514"/>
      <c r="AM135" s="514"/>
      <c r="AN135" s="514"/>
      <c r="AO135" s="514"/>
      <c r="AP135" s="514"/>
      <c r="AQ135" s="514"/>
      <c r="AR135" s="514"/>
      <c r="AS135" s="514"/>
      <c r="AT135" s="514"/>
      <c r="AU135" s="514"/>
      <c r="AV135" s="514"/>
      <c r="AW135" s="514"/>
      <c r="AX135" s="514"/>
      <c r="AY135" s="514"/>
      <c r="AZ135" s="514"/>
      <c r="BA135" s="514"/>
      <c r="BB135" s="514"/>
      <c r="BC135" s="514"/>
      <c r="BD135" s="514"/>
      <c r="BE135" s="514"/>
      <c r="BF135" s="514"/>
      <c r="BG135" s="514"/>
      <c r="BH135" s="514"/>
      <c r="BI135" s="514"/>
      <c r="BJ135" s="514"/>
      <c r="BK135" s="514"/>
      <c r="BL135" s="514"/>
      <c r="BM135" s="514"/>
      <c r="BN135" s="514"/>
      <c r="BO135" s="514"/>
      <c r="BP135" s="514"/>
      <c r="BQ135" s="514"/>
      <c r="BR135" s="514"/>
      <c r="BS135" s="514"/>
      <c r="BT135" s="514"/>
      <c r="BU135" s="514"/>
      <c r="BV135" s="514"/>
      <c r="BW135" s="514"/>
      <c r="BX135" s="514"/>
      <c r="BY135" s="514"/>
      <c r="BZ135" s="514"/>
      <c r="CA135" s="514"/>
      <c r="CB135" s="514"/>
      <c r="CC135" s="514"/>
      <c r="CD135" s="514"/>
      <c r="CE135" s="514"/>
      <c r="CF135" s="514"/>
      <c r="CG135" s="514"/>
      <c r="CH135" s="514"/>
      <c r="CI135" s="514"/>
      <c r="CJ135" s="514"/>
      <c r="CK135" s="514"/>
      <c r="CL135" s="514"/>
      <c r="CM135" s="514"/>
      <c r="CN135" s="514"/>
      <c r="CO135" s="514"/>
      <c r="CP135" s="514"/>
      <c r="CQ135" s="514"/>
      <c r="CR135" s="514"/>
      <c r="CS135" s="514"/>
      <c r="CT135" s="514"/>
      <c r="CU135" s="514"/>
      <c r="CV135" s="514"/>
      <c r="CW135" s="514"/>
      <c r="CX135" s="514"/>
      <c r="CY135" s="1060" t="s">
        <v>87</v>
      </c>
      <c r="CZ135" s="1060"/>
      <c r="DA135" s="1060"/>
      <c r="DB135" s="1060"/>
      <c r="DC135" s="1060"/>
      <c r="DD135" s="1060"/>
      <c r="DE135" s="1060"/>
      <c r="DF135" s="1060"/>
      <c r="DG135" s="1060"/>
      <c r="DH135" s="1060"/>
      <c r="DI135" s="1060"/>
      <c r="DJ135" s="1060"/>
      <c r="DK135" s="289" t="str">
        <f>IF(DK3="","",DK3)</f>
        <v>佐世保市</v>
      </c>
      <c r="DL135" s="289"/>
      <c r="DM135" s="289"/>
      <c r="DN135" s="289"/>
      <c r="DO135" s="289"/>
      <c r="DP135" s="289"/>
      <c r="DQ135" s="289"/>
      <c r="DR135" s="289"/>
      <c r="DS135" s="289"/>
      <c r="DT135" s="289"/>
      <c r="DU135" s="289"/>
      <c r="DV135" s="289"/>
      <c r="DW135" s="289"/>
      <c r="DX135" s="289"/>
      <c r="DY135" s="289"/>
      <c r="DZ135" s="289"/>
      <c r="EA135" s="289"/>
      <c r="EB135" s="289"/>
      <c r="EC135" s="289"/>
      <c r="ED135" s="289"/>
      <c r="EE135" s="289"/>
    </row>
    <row r="136" spans="1:135" ht="13.5" customHeight="1">
      <c r="M136" s="16"/>
      <c r="R136" s="16"/>
    </row>
    <row r="137" spans="1:135" ht="13.5" customHeight="1">
      <c r="M137" s="16"/>
      <c r="R137" s="16"/>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DA137" s="16"/>
      <c r="DF137" s="16"/>
    </row>
    <row r="138" spans="1:135" ht="13.5" customHeight="1">
      <c r="AK138" s="889" t="s">
        <v>968</v>
      </c>
      <c r="AL138" s="889"/>
      <c r="AM138" s="889"/>
      <c r="AN138" s="889"/>
      <c r="AO138" s="889"/>
      <c r="AP138" s="889"/>
      <c r="AQ138" s="889"/>
      <c r="AR138" s="889"/>
      <c r="AS138" s="889"/>
      <c r="AT138" s="889"/>
      <c r="AU138" s="889"/>
      <c r="AV138" s="889"/>
      <c r="AW138" s="889"/>
      <c r="AX138" s="889"/>
      <c r="AY138" s="889" t="s">
        <v>969</v>
      </c>
      <c r="AZ138" s="889"/>
      <c r="BA138" s="889"/>
      <c r="BB138" s="889"/>
      <c r="BC138" s="889"/>
      <c r="BD138" s="889"/>
      <c r="BE138" s="889"/>
      <c r="BF138" s="889"/>
      <c r="BG138" s="889"/>
      <c r="BH138" s="889"/>
      <c r="BI138" s="889"/>
      <c r="BJ138" s="889"/>
      <c r="BK138" s="889"/>
      <c r="BL138" s="889"/>
      <c r="BM138" s="889" t="s">
        <v>970</v>
      </c>
      <c r="BN138" s="889"/>
      <c r="BO138" s="889"/>
      <c r="BP138" s="889"/>
      <c r="BQ138" s="889"/>
      <c r="BR138" s="889"/>
      <c r="BS138" s="889"/>
      <c r="BT138" s="889"/>
      <c r="BU138" s="889"/>
      <c r="BV138" s="889"/>
      <c r="BW138" s="889"/>
      <c r="BX138" s="889"/>
      <c r="BY138" s="889"/>
      <c r="BZ138" s="889"/>
      <c r="CA138" s="889" t="s">
        <v>971</v>
      </c>
      <c r="CB138" s="889"/>
      <c r="CC138" s="889"/>
      <c r="CD138" s="889"/>
      <c r="CE138" s="889"/>
      <c r="CF138" s="889"/>
      <c r="CG138" s="889"/>
      <c r="CH138" s="889"/>
      <c r="CI138" s="889"/>
      <c r="CJ138" s="889"/>
      <c r="CK138" s="889"/>
      <c r="CL138" s="889"/>
      <c r="CM138" s="889"/>
      <c r="CN138" s="889"/>
      <c r="CO138" s="889"/>
      <c r="CP138" s="889"/>
      <c r="CQ138" s="889" t="s">
        <v>972</v>
      </c>
      <c r="CR138" s="889"/>
      <c r="CS138" s="889"/>
      <c r="CT138" s="889"/>
      <c r="CU138" s="889"/>
      <c r="CV138" s="889"/>
      <c r="CW138" s="889"/>
      <c r="CX138" s="889"/>
      <c r="CY138" s="889"/>
      <c r="CZ138" s="889"/>
      <c r="DA138" s="889"/>
      <c r="DB138" s="889"/>
      <c r="DC138" s="889" t="s">
        <v>973</v>
      </c>
      <c r="DD138" s="889"/>
      <c r="DE138" s="889"/>
      <c r="DF138" s="889"/>
      <c r="DG138" s="889"/>
      <c r="DH138" s="889"/>
      <c r="DI138" s="889"/>
      <c r="DJ138" s="889"/>
      <c r="DK138" s="889"/>
      <c r="DL138" s="889"/>
      <c r="DM138" s="889"/>
      <c r="DN138" s="889"/>
      <c r="DO138" s="889" t="s">
        <v>974</v>
      </c>
      <c r="DP138" s="889"/>
      <c r="DQ138" s="889"/>
      <c r="DR138" s="889"/>
      <c r="DS138" s="889"/>
      <c r="DT138" s="889"/>
      <c r="DU138" s="889"/>
      <c r="DV138" s="889"/>
      <c r="DW138" s="889"/>
      <c r="DX138" s="889"/>
      <c r="DY138" s="889"/>
      <c r="DZ138" s="889"/>
      <c r="EA138" s="889"/>
      <c r="EB138" s="889"/>
      <c r="EC138" s="889"/>
      <c r="ED138" s="889"/>
    </row>
    <row r="139" spans="1:135" ht="15" customHeight="1">
      <c r="A139" s="522" t="s">
        <v>814</v>
      </c>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4"/>
      <c r="AB139" s="200" t="s">
        <v>88</v>
      </c>
      <c r="AC139" s="201"/>
      <c r="AD139" s="201"/>
      <c r="AE139" s="201"/>
      <c r="AF139" s="201"/>
      <c r="AG139" s="201"/>
      <c r="AH139" s="201"/>
      <c r="AI139" s="201"/>
      <c r="AJ139" s="202"/>
      <c r="AK139" s="245" t="s">
        <v>590</v>
      </c>
      <c r="AL139" s="1653"/>
      <c r="AM139" s="1653"/>
      <c r="AN139" s="1653"/>
      <c r="AO139" s="1653"/>
      <c r="AP139" s="1653"/>
      <c r="AQ139" s="1653"/>
      <c r="AR139" s="1653"/>
      <c r="AS139" s="1653"/>
      <c r="AT139" s="1653"/>
      <c r="AU139" s="1653"/>
      <c r="AV139" s="1653"/>
      <c r="AW139" s="1653"/>
      <c r="AX139" s="1653"/>
      <c r="AY139" s="1653"/>
      <c r="AZ139" s="1653"/>
      <c r="BA139" s="1653"/>
      <c r="BB139" s="1653"/>
      <c r="BC139" s="1653"/>
      <c r="BD139" s="1653"/>
      <c r="BE139" s="1653"/>
      <c r="BF139" s="1653"/>
      <c r="BG139" s="1653"/>
      <c r="BH139" s="1653"/>
      <c r="BI139" s="1653"/>
      <c r="BJ139" s="1653"/>
      <c r="BK139" s="1653"/>
      <c r="BL139" s="1653"/>
      <c r="BM139" s="1653"/>
      <c r="BN139" s="1653"/>
      <c r="BO139" s="1653"/>
      <c r="BP139" s="1653"/>
      <c r="BQ139" s="1653"/>
      <c r="BR139" s="1653"/>
      <c r="BS139" s="1653"/>
      <c r="BT139" s="1653"/>
      <c r="BU139" s="1653"/>
      <c r="BV139" s="1653"/>
      <c r="BW139" s="1653"/>
      <c r="BX139" s="1653"/>
      <c r="BY139" s="1653"/>
      <c r="BZ139" s="1653"/>
      <c r="CA139" s="1653"/>
      <c r="CB139" s="1653"/>
      <c r="CC139" s="1653"/>
      <c r="CD139" s="1653"/>
      <c r="CE139" s="1653"/>
      <c r="CF139" s="1653"/>
      <c r="CG139" s="1653"/>
      <c r="CH139" s="1653"/>
      <c r="CI139" s="1653"/>
      <c r="CJ139" s="1653"/>
      <c r="CK139" s="1653"/>
      <c r="CL139" s="1653"/>
      <c r="CM139" s="1653"/>
      <c r="CN139" s="1653"/>
      <c r="CO139" s="1653"/>
      <c r="CP139" s="1654"/>
      <c r="CQ139" s="245" t="s">
        <v>591</v>
      </c>
      <c r="CR139" s="1649"/>
      <c r="CS139" s="1649"/>
      <c r="CT139" s="1649"/>
      <c r="CU139" s="1649"/>
      <c r="CV139" s="1649"/>
      <c r="CW139" s="1649"/>
      <c r="CX139" s="1649"/>
      <c r="CY139" s="1649"/>
      <c r="CZ139" s="1649"/>
      <c r="DA139" s="1649"/>
      <c r="DB139" s="1649"/>
      <c r="DC139" s="1649"/>
      <c r="DD139" s="1649"/>
      <c r="DE139" s="1649"/>
      <c r="DF139" s="1649"/>
      <c r="DG139" s="1649"/>
      <c r="DH139" s="1649"/>
      <c r="DI139" s="1649"/>
      <c r="DJ139" s="1649"/>
      <c r="DK139" s="1649"/>
      <c r="DL139" s="1649"/>
      <c r="DM139" s="1649"/>
      <c r="DN139" s="1649"/>
      <c r="DO139" s="1649"/>
      <c r="DP139" s="1649"/>
      <c r="DQ139" s="1649"/>
      <c r="DR139" s="1649"/>
      <c r="DS139" s="1649"/>
      <c r="DT139" s="1649"/>
      <c r="DU139" s="1649"/>
      <c r="DV139" s="1649"/>
      <c r="DW139" s="1649"/>
      <c r="DX139" s="1649"/>
      <c r="DY139" s="1649"/>
      <c r="DZ139" s="1649"/>
      <c r="EA139" s="1649"/>
      <c r="EB139" s="1649"/>
      <c r="EC139" s="1649"/>
      <c r="ED139" s="1650"/>
    </row>
    <row r="140" spans="1:135" ht="10.5" customHeight="1">
      <c r="A140" s="525"/>
      <c r="B140" s="526"/>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7"/>
      <c r="AB140" s="219"/>
      <c r="AC140" s="220"/>
      <c r="AD140" s="220"/>
      <c r="AE140" s="220"/>
      <c r="AF140" s="220"/>
      <c r="AG140" s="220"/>
      <c r="AH140" s="220"/>
      <c r="AI140" s="220"/>
      <c r="AJ140" s="221"/>
      <c r="AK140" s="200" t="s">
        <v>222</v>
      </c>
      <c r="AL140" s="201"/>
      <c r="AM140" s="201"/>
      <c r="AN140" s="201"/>
      <c r="AO140" s="201"/>
      <c r="AP140" s="201"/>
      <c r="AQ140" s="201"/>
      <c r="AR140" s="201"/>
      <c r="AS140" s="201"/>
      <c r="AT140" s="201"/>
      <c r="AU140" s="201"/>
      <c r="AV140" s="201"/>
      <c r="AW140" s="201"/>
      <c r="AX140" s="202"/>
      <c r="AY140" s="954" t="s">
        <v>864</v>
      </c>
      <c r="AZ140" s="955"/>
      <c r="BA140" s="955"/>
      <c r="BB140" s="955"/>
      <c r="BC140" s="955"/>
      <c r="BD140" s="955"/>
      <c r="BE140" s="955"/>
      <c r="BF140" s="955"/>
      <c r="BG140" s="955"/>
      <c r="BH140" s="955"/>
      <c r="BI140" s="955"/>
      <c r="BJ140" s="955"/>
      <c r="BK140" s="955"/>
      <c r="BL140" s="956"/>
      <c r="BM140" s="200" t="s">
        <v>52</v>
      </c>
      <c r="BN140" s="201"/>
      <c r="BO140" s="201"/>
      <c r="BP140" s="201"/>
      <c r="BQ140" s="201"/>
      <c r="BR140" s="201"/>
      <c r="BS140" s="201"/>
      <c r="BT140" s="201"/>
      <c r="BU140" s="201"/>
      <c r="BV140" s="201"/>
      <c r="BW140" s="201"/>
      <c r="BX140" s="201"/>
      <c r="BY140" s="201"/>
      <c r="BZ140" s="202"/>
      <c r="CA140" s="200" t="s">
        <v>92</v>
      </c>
      <c r="CB140" s="201"/>
      <c r="CC140" s="201"/>
      <c r="CD140" s="201"/>
      <c r="CE140" s="201"/>
      <c r="CF140" s="201"/>
      <c r="CG140" s="201"/>
      <c r="CH140" s="201"/>
      <c r="CI140" s="201"/>
      <c r="CJ140" s="201"/>
      <c r="CK140" s="201"/>
      <c r="CL140" s="201"/>
      <c r="CM140" s="201"/>
      <c r="CN140" s="201"/>
      <c r="CO140" s="201"/>
      <c r="CP140" s="202"/>
      <c r="CQ140" s="200" t="s">
        <v>222</v>
      </c>
      <c r="CR140" s="201"/>
      <c r="CS140" s="201"/>
      <c r="CT140" s="201"/>
      <c r="CU140" s="201"/>
      <c r="CV140" s="201"/>
      <c r="CW140" s="201"/>
      <c r="CX140" s="201"/>
      <c r="CY140" s="201"/>
      <c r="CZ140" s="201"/>
      <c r="DA140" s="201"/>
      <c r="DB140" s="202"/>
      <c r="DC140" s="200" t="s">
        <v>248</v>
      </c>
      <c r="DD140" s="201"/>
      <c r="DE140" s="201"/>
      <c r="DF140" s="201"/>
      <c r="DG140" s="201"/>
      <c r="DH140" s="201"/>
      <c r="DI140" s="201"/>
      <c r="DJ140" s="201"/>
      <c r="DK140" s="201"/>
      <c r="DL140" s="201"/>
      <c r="DM140" s="201"/>
      <c r="DN140" s="202"/>
      <c r="DO140" s="200" t="s">
        <v>249</v>
      </c>
      <c r="DP140" s="201"/>
      <c r="DQ140" s="201"/>
      <c r="DR140" s="201"/>
      <c r="DS140" s="201"/>
      <c r="DT140" s="201"/>
      <c r="DU140" s="201"/>
      <c r="DV140" s="201"/>
      <c r="DW140" s="201"/>
      <c r="DX140" s="201"/>
      <c r="DY140" s="201"/>
      <c r="DZ140" s="201"/>
      <c r="EA140" s="201"/>
      <c r="EB140" s="201"/>
      <c r="EC140" s="201"/>
      <c r="ED140" s="202"/>
    </row>
    <row r="141" spans="1:135" ht="15" customHeight="1">
      <c r="A141" s="525"/>
      <c r="B141" s="526"/>
      <c r="C141" s="526"/>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7"/>
      <c r="AB141" s="219"/>
      <c r="AC141" s="220"/>
      <c r="AD141" s="220"/>
      <c r="AE141" s="220"/>
      <c r="AF141" s="220"/>
      <c r="AG141" s="220"/>
      <c r="AH141" s="220"/>
      <c r="AI141" s="220"/>
      <c r="AJ141" s="221"/>
      <c r="AK141" s="219"/>
      <c r="AL141" s="220"/>
      <c r="AM141" s="220"/>
      <c r="AN141" s="220"/>
      <c r="AO141" s="220"/>
      <c r="AP141" s="220"/>
      <c r="AQ141" s="220"/>
      <c r="AR141" s="220"/>
      <c r="AS141" s="220"/>
      <c r="AT141" s="220"/>
      <c r="AU141" s="220"/>
      <c r="AV141" s="220"/>
      <c r="AW141" s="220"/>
      <c r="AX141" s="221"/>
      <c r="AY141" s="957"/>
      <c r="AZ141" s="958"/>
      <c r="BA141" s="958"/>
      <c r="BB141" s="958"/>
      <c r="BC141" s="958"/>
      <c r="BD141" s="958"/>
      <c r="BE141" s="958"/>
      <c r="BF141" s="958"/>
      <c r="BG141" s="958"/>
      <c r="BH141" s="958"/>
      <c r="BI141" s="958"/>
      <c r="BJ141" s="958"/>
      <c r="BK141" s="958"/>
      <c r="BL141" s="959"/>
      <c r="BM141" s="219"/>
      <c r="BN141" s="220"/>
      <c r="BO141" s="220"/>
      <c r="BP141" s="220"/>
      <c r="BQ141" s="220"/>
      <c r="BR141" s="220"/>
      <c r="BS141" s="220"/>
      <c r="BT141" s="220"/>
      <c r="BU141" s="220"/>
      <c r="BV141" s="220"/>
      <c r="BW141" s="220"/>
      <c r="BX141" s="220"/>
      <c r="BY141" s="220"/>
      <c r="BZ141" s="221"/>
      <c r="CA141" s="219"/>
      <c r="CB141" s="220"/>
      <c r="CC141" s="220"/>
      <c r="CD141" s="220"/>
      <c r="CE141" s="220"/>
      <c r="CF141" s="220"/>
      <c r="CG141" s="220"/>
      <c r="CH141" s="220"/>
      <c r="CI141" s="220"/>
      <c r="CJ141" s="220"/>
      <c r="CK141" s="220"/>
      <c r="CL141" s="220"/>
      <c r="CM141" s="220"/>
      <c r="CN141" s="220"/>
      <c r="CO141" s="220"/>
      <c r="CP141" s="221"/>
      <c r="CQ141" s="219"/>
      <c r="CR141" s="220"/>
      <c r="CS141" s="220"/>
      <c r="CT141" s="220"/>
      <c r="CU141" s="220"/>
      <c r="CV141" s="220"/>
      <c r="CW141" s="220"/>
      <c r="CX141" s="220"/>
      <c r="CY141" s="220"/>
      <c r="CZ141" s="220"/>
      <c r="DA141" s="220"/>
      <c r="DB141" s="221"/>
      <c r="DC141" s="219"/>
      <c r="DD141" s="220"/>
      <c r="DE141" s="220"/>
      <c r="DF141" s="220"/>
      <c r="DG141" s="220"/>
      <c r="DH141" s="220"/>
      <c r="DI141" s="220"/>
      <c r="DJ141" s="220"/>
      <c r="DK141" s="220"/>
      <c r="DL141" s="220"/>
      <c r="DM141" s="220"/>
      <c r="DN141" s="221"/>
      <c r="DO141" s="219"/>
      <c r="DP141" s="220"/>
      <c r="DQ141" s="220"/>
      <c r="DR141" s="220"/>
      <c r="DS141" s="220"/>
      <c r="DT141" s="220"/>
      <c r="DU141" s="220"/>
      <c r="DV141" s="220"/>
      <c r="DW141" s="220"/>
      <c r="DX141" s="220"/>
      <c r="DY141" s="220"/>
      <c r="DZ141" s="220"/>
      <c r="EA141" s="220"/>
      <c r="EB141" s="220"/>
      <c r="EC141" s="220"/>
      <c r="ED141" s="221"/>
    </row>
    <row r="142" spans="1:135" ht="15" customHeight="1">
      <c r="A142" s="525"/>
      <c r="B142" s="526"/>
      <c r="C142" s="526"/>
      <c r="D142" s="526"/>
      <c r="E142" s="526"/>
      <c r="F142" s="526"/>
      <c r="G142" s="526"/>
      <c r="H142" s="526"/>
      <c r="I142" s="526"/>
      <c r="J142" s="526"/>
      <c r="K142" s="526"/>
      <c r="L142" s="526"/>
      <c r="M142" s="526"/>
      <c r="N142" s="526"/>
      <c r="O142" s="526"/>
      <c r="P142" s="526"/>
      <c r="Q142" s="526"/>
      <c r="R142" s="526"/>
      <c r="S142" s="526"/>
      <c r="T142" s="526"/>
      <c r="U142" s="526"/>
      <c r="V142" s="526"/>
      <c r="W142" s="526"/>
      <c r="X142" s="526"/>
      <c r="Y142" s="526"/>
      <c r="Z142" s="526"/>
      <c r="AA142" s="527"/>
      <c r="AB142" s="219"/>
      <c r="AC142" s="220"/>
      <c r="AD142" s="220"/>
      <c r="AE142" s="220"/>
      <c r="AF142" s="220"/>
      <c r="AG142" s="220"/>
      <c r="AH142" s="220"/>
      <c r="AI142" s="220"/>
      <c r="AJ142" s="221"/>
      <c r="AK142" s="219"/>
      <c r="AL142" s="220"/>
      <c r="AM142" s="220"/>
      <c r="AN142" s="220"/>
      <c r="AO142" s="220"/>
      <c r="AP142" s="220"/>
      <c r="AQ142" s="220"/>
      <c r="AR142" s="220"/>
      <c r="AS142" s="220"/>
      <c r="AT142" s="220"/>
      <c r="AU142" s="220"/>
      <c r="AV142" s="220"/>
      <c r="AW142" s="220"/>
      <c r="AX142" s="221"/>
      <c r="AY142" s="957"/>
      <c r="AZ142" s="958"/>
      <c r="BA142" s="958"/>
      <c r="BB142" s="958"/>
      <c r="BC142" s="958"/>
      <c r="BD142" s="958"/>
      <c r="BE142" s="958"/>
      <c r="BF142" s="958"/>
      <c r="BG142" s="958"/>
      <c r="BH142" s="958"/>
      <c r="BI142" s="958"/>
      <c r="BJ142" s="958"/>
      <c r="BK142" s="958"/>
      <c r="BL142" s="959"/>
      <c r="BM142" s="219"/>
      <c r="BN142" s="220"/>
      <c r="BO142" s="220"/>
      <c r="BP142" s="220"/>
      <c r="BQ142" s="220"/>
      <c r="BR142" s="220"/>
      <c r="BS142" s="220"/>
      <c r="BT142" s="220"/>
      <c r="BU142" s="220"/>
      <c r="BV142" s="220"/>
      <c r="BW142" s="220"/>
      <c r="BX142" s="220"/>
      <c r="BY142" s="220"/>
      <c r="BZ142" s="221"/>
      <c r="CA142" s="219"/>
      <c r="CB142" s="220"/>
      <c r="CC142" s="220"/>
      <c r="CD142" s="220"/>
      <c r="CE142" s="220"/>
      <c r="CF142" s="220"/>
      <c r="CG142" s="220"/>
      <c r="CH142" s="220"/>
      <c r="CI142" s="220"/>
      <c r="CJ142" s="220"/>
      <c r="CK142" s="220"/>
      <c r="CL142" s="220"/>
      <c r="CM142" s="220"/>
      <c r="CN142" s="220"/>
      <c r="CO142" s="220"/>
      <c r="CP142" s="221"/>
      <c r="CQ142" s="219"/>
      <c r="CR142" s="220"/>
      <c r="CS142" s="220"/>
      <c r="CT142" s="220"/>
      <c r="CU142" s="220"/>
      <c r="CV142" s="220"/>
      <c r="CW142" s="220"/>
      <c r="CX142" s="220"/>
      <c r="CY142" s="220"/>
      <c r="CZ142" s="220"/>
      <c r="DA142" s="220"/>
      <c r="DB142" s="221"/>
      <c r="DC142" s="219"/>
      <c r="DD142" s="220"/>
      <c r="DE142" s="220"/>
      <c r="DF142" s="220"/>
      <c r="DG142" s="220"/>
      <c r="DH142" s="220"/>
      <c r="DI142" s="220"/>
      <c r="DJ142" s="220"/>
      <c r="DK142" s="220"/>
      <c r="DL142" s="220"/>
      <c r="DM142" s="220"/>
      <c r="DN142" s="221"/>
      <c r="DO142" s="219"/>
      <c r="DP142" s="220"/>
      <c r="DQ142" s="220"/>
      <c r="DR142" s="220"/>
      <c r="DS142" s="220"/>
      <c r="DT142" s="220"/>
      <c r="DU142" s="220"/>
      <c r="DV142" s="220"/>
      <c r="DW142" s="220"/>
      <c r="DX142" s="220"/>
      <c r="DY142" s="220"/>
      <c r="DZ142" s="220"/>
      <c r="EA142" s="220"/>
      <c r="EB142" s="220"/>
      <c r="EC142" s="220"/>
      <c r="ED142" s="221"/>
    </row>
    <row r="143" spans="1:135" ht="15" customHeight="1">
      <c r="A143" s="525"/>
      <c r="B143" s="526"/>
      <c r="C143" s="526"/>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6"/>
      <c r="AA143" s="527"/>
      <c r="AB143" s="219"/>
      <c r="AC143" s="220"/>
      <c r="AD143" s="220"/>
      <c r="AE143" s="220"/>
      <c r="AF143" s="220"/>
      <c r="AG143" s="220"/>
      <c r="AH143" s="220"/>
      <c r="AI143" s="220"/>
      <c r="AJ143" s="221"/>
      <c r="AK143" s="219"/>
      <c r="AL143" s="220"/>
      <c r="AM143" s="220"/>
      <c r="AN143" s="220"/>
      <c r="AO143" s="220"/>
      <c r="AP143" s="220"/>
      <c r="AQ143" s="220"/>
      <c r="AR143" s="220"/>
      <c r="AS143" s="220"/>
      <c r="AT143" s="220"/>
      <c r="AU143" s="220"/>
      <c r="AV143" s="220"/>
      <c r="AW143" s="220"/>
      <c r="AX143" s="221"/>
      <c r="AY143" s="957"/>
      <c r="AZ143" s="958"/>
      <c r="BA143" s="958"/>
      <c r="BB143" s="958"/>
      <c r="BC143" s="958"/>
      <c r="BD143" s="958"/>
      <c r="BE143" s="958"/>
      <c r="BF143" s="958"/>
      <c r="BG143" s="958"/>
      <c r="BH143" s="958"/>
      <c r="BI143" s="958"/>
      <c r="BJ143" s="958"/>
      <c r="BK143" s="958"/>
      <c r="BL143" s="959"/>
      <c r="BM143" s="219"/>
      <c r="BN143" s="220"/>
      <c r="BO143" s="220"/>
      <c r="BP143" s="220"/>
      <c r="BQ143" s="220"/>
      <c r="BR143" s="220"/>
      <c r="BS143" s="220"/>
      <c r="BT143" s="220"/>
      <c r="BU143" s="220"/>
      <c r="BV143" s="220"/>
      <c r="BW143" s="220"/>
      <c r="BX143" s="220"/>
      <c r="BY143" s="220"/>
      <c r="BZ143" s="221"/>
      <c r="CA143" s="219"/>
      <c r="CB143" s="220"/>
      <c r="CC143" s="220"/>
      <c r="CD143" s="220"/>
      <c r="CE143" s="220"/>
      <c r="CF143" s="220"/>
      <c r="CG143" s="220"/>
      <c r="CH143" s="220"/>
      <c r="CI143" s="220"/>
      <c r="CJ143" s="220"/>
      <c r="CK143" s="220"/>
      <c r="CL143" s="220"/>
      <c r="CM143" s="220"/>
      <c r="CN143" s="220"/>
      <c r="CO143" s="220"/>
      <c r="CP143" s="221"/>
      <c r="CQ143" s="219"/>
      <c r="CR143" s="220"/>
      <c r="CS143" s="220"/>
      <c r="CT143" s="220"/>
      <c r="CU143" s="220"/>
      <c r="CV143" s="220"/>
      <c r="CW143" s="220"/>
      <c r="CX143" s="220"/>
      <c r="CY143" s="220"/>
      <c r="CZ143" s="220"/>
      <c r="DA143" s="220"/>
      <c r="DB143" s="221"/>
      <c r="DC143" s="219"/>
      <c r="DD143" s="220"/>
      <c r="DE143" s="220"/>
      <c r="DF143" s="220"/>
      <c r="DG143" s="220"/>
      <c r="DH143" s="220"/>
      <c r="DI143" s="220"/>
      <c r="DJ143" s="220"/>
      <c r="DK143" s="220"/>
      <c r="DL143" s="220"/>
      <c r="DM143" s="220"/>
      <c r="DN143" s="221"/>
      <c r="DO143" s="219"/>
      <c r="DP143" s="220"/>
      <c r="DQ143" s="220"/>
      <c r="DR143" s="220"/>
      <c r="DS143" s="220"/>
      <c r="DT143" s="220"/>
      <c r="DU143" s="220"/>
      <c r="DV143" s="220"/>
      <c r="DW143" s="220"/>
      <c r="DX143" s="220"/>
      <c r="DY143" s="220"/>
      <c r="DZ143" s="220"/>
      <c r="EA143" s="220"/>
      <c r="EB143" s="220"/>
      <c r="EC143" s="220"/>
      <c r="ED143" s="221"/>
    </row>
    <row r="144" spans="1:135" ht="15" customHeight="1" thickBot="1">
      <c r="A144" s="528"/>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30"/>
      <c r="AB144" s="219"/>
      <c r="AC144" s="220"/>
      <c r="AD144" s="220"/>
      <c r="AE144" s="220"/>
      <c r="AF144" s="220"/>
      <c r="AG144" s="220"/>
      <c r="AH144" s="220"/>
      <c r="AI144" s="220"/>
      <c r="AJ144" s="221"/>
      <c r="AK144" s="535" t="s">
        <v>271</v>
      </c>
      <c r="AL144" s="536"/>
      <c r="AM144" s="536"/>
      <c r="AN144" s="536"/>
      <c r="AO144" s="536"/>
      <c r="AP144" s="536"/>
      <c r="AQ144" s="536"/>
      <c r="AR144" s="536"/>
      <c r="AS144" s="536"/>
      <c r="AT144" s="536"/>
      <c r="AU144" s="536"/>
      <c r="AV144" s="536"/>
      <c r="AW144" s="536"/>
      <c r="AX144" s="537"/>
      <c r="AY144" s="535" t="s">
        <v>271</v>
      </c>
      <c r="AZ144" s="536"/>
      <c r="BA144" s="536"/>
      <c r="BB144" s="536"/>
      <c r="BC144" s="536"/>
      <c r="BD144" s="536"/>
      <c r="BE144" s="536"/>
      <c r="BF144" s="536"/>
      <c r="BG144" s="536"/>
      <c r="BH144" s="536"/>
      <c r="BI144" s="536"/>
      <c r="BJ144" s="536"/>
      <c r="BK144" s="536"/>
      <c r="BL144" s="537"/>
      <c r="BM144" s="535" t="s">
        <v>271</v>
      </c>
      <c r="BN144" s="536"/>
      <c r="BO144" s="536"/>
      <c r="BP144" s="536"/>
      <c r="BQ144" s="536"/>
      <c r="BR144" s="536"/>
      <c r="BS144" s="536"/>
      <c r="BT144" s="536"/>
      <c r="BU144" s="536"/>
      <c r="BV144" s="536"/>
      <c r="BW144" s="536"/>
      <c r="BX144" s="536"/>
      <c r="BY144" s="536"/>
      <c r="BZ144" s="537"/>
      <c r="CA144" s="535" t="s">
        <v>271</v>
      </c>
      <c r="CB144" s="536"/>
      <c r="CC144" s="536"/>
      <c r="CD144" s="536"/>
      <c r="CE144" s="536"/>
      <c r="CF144" s="536"/>
      <c r="CG144" s="536"/>
      <c r="CH144" s="536"/>
      <c r="CI144" s="536"/>
      <c r="CJ144" s="536"/>
      <c r="CK144" s="536"/>
      <c r="CL144" s="536"/>
      <c r="CM144" s="536"/>
      <c r="CN144" s="536"/>
      <c r="CO144" s="536"/>
      <c r="CP144" s="537"/>
      <c r="CQ144" s="535" t="s">
        <v>271</v>
      </c>
      <c r="CR144" s="536"/>
      <c r="CS144" s="536"/>
      <c r="CT144" s="536"/>
      <c r="CU144" s="536"/>
      <c r="CV144" s="536"/>
      <c r="CW144" s="536"/>
      <c r="CX144" s="536"/>
      <c r="CY144" s="536"/>
      <c r="CZ144" s="536"/>
      <c r="DA144" s="536"/>
      <c r="DB144" s="536"/>
      <c r="DC144" s="535" t="s">
        <v>271</v>
      </c>
      <c r="DD144" s="536"/>
      <c r="DE144" s="536"/>
      <c r="DF144" s="536"/>
      <c r="DG144" s="536"/>
      <c r="DH144" s="536"/>
      <c r="DI144" s="536"/>
      <c r="DJ144" s="536"/>
      <c r="DK144" s="536"/>
      <c r="DL144" s="536"/>
      <c r="DM144" s="536"/>
      <c r="DN144" s="536"/>
      <c r="DO144" s="535" t="s">
        <v>271</v>
      </c>
      <c r="DP144" s="536"/>
      <c r="DQ144" s="536"/>
      <c r="DR144" s="536"/>
      <c r="DS144" s="536"/>
      <c r="DT144" s="536"/>
      <c r="DU144" s="536"/>
      <c r="DV144" s="536"/>
      <c r="DW144" s="536"/>
      <c r="DX144" s="536"/>
      <c r="DY144" s="536"/>
      <c r="DZ144" s="536"/>
      <c r="EA144" s="536"/>
      <c r="EB144" s="536"/>
      <c r="EC144" s="536"/>
      <c r="ED144" s="537"/>
    </row>
    <row r="145" spans="1:134" ht="22.5" customHeight="1">
      <c r="A145" s="433" t="s">
        <v>73</v>
      </c>
      <c r="B145" s="547"/>
      <c r="C145" s="547"/>
      <c r="D145" s="547"/>
      <c r="E145" s="547"/>
      <c r="F145" s="556"/>
      <c r="G145" s="246" t="s">
        <v>53</v>
      </c>
      <c r="H145" s="246"/>
      <c r="I145" s="246"/>
      <c r="J145" s="246"/>
      <c r="K145" s="246"/>
      <c r="L145" s="246"/>
      <c r="M145" s="246"/>
      <c r="N145" s="246"/>
      <c r="O145" s="246"/>
      <c r="P145" s="246"/>
      <c r="Q145" s="246"/>
      <c r="R145" s="246"/>
      <c r="S145" s="246"/>
      <c r="T145" s="246"/>
      <c r="U145" s="246"/>
      <c r="V145" s="246"/>
      <c r="W145" s="246"/>
      <c r="X145" s="246"/>
      <c r="Y145" s="246"/>
      <c r="Z145" s="246"/>
      <c r="AA145" s="513"/>
      <c r="AB145" s="1070">
        <v>0</v>
      </c>
      <c r="AC145" s="1071"/>
      <c r="AD145" s="1072"/>
      <c r="AE145" s="1073">
        <v>1</v>
      </c>
      <c r="AF145" s="1071"/>
      <c r="AG145" s="1072"/>
      <c r="AH145" s="1073">
        <v>4</v>
      </c>
      <c r="AI145" s="1071"/>
      <c r="AJ145" s="1076"/>
      <c r="AK145" s="487">
        <f>表57!AK149</f>
        <v>34052</v>
      </c>
      <c r="AL145" s="1578"/>
      <c r="AM145" s="1578"/>
      <c r="AN145" s="1578"/>
      <c r="AO145" s="1578"/>
      <c r="AP145" s="1578"/>
      <c r="AQ145" s="1578"/>
      <c r="AR145" s="1578"/>
      <c r="AS145" s="1578"/>
      <c r="AT145" s="1578"/>
      <c r="AU145" s="1578"/>
      <c r="AV145" s="1578"/>
      <c r="AW145" s="1578"/>
      <c r="AX145" s="1579"/>
      <c r="AY145" s="487">
        <f>表57!AY149</f>
        <v>5836</v>
      </c>
      <c r="AZ145" s="1578"/>
      <c r="BA145" s="1578"/>
      <c r="BB145" s="1578"/>
      <c r="BC145" s="1578"/>
      <c r="BD145" s="1578"/>
      <c r="BE145" s="1578"/>
      <c r="BF145" s="1578"/>
      <c r="BG145" s="1578"/>
      <c r="BH145" s="1578"/>
      <c r="BI145" s="1578"/>
      <c r="BJ145" s="1578"/>
      <c r="BK145" s="1578"/>
      <c r="BL145" s="1579"/>
      <c r="BM145" s="487">
        <f>表57!BM149</f>
        <v>2143</v>
      </c>
      <c r="BN145" s="1578"/>
      <c r="BO145" s="1578"/>
      <c r="BP145" s="1578"/>
      <c r="BQ145" s="1578"/>
      <c r="BR145" s="1578"/>
      <c r="BS145" s="1578"/>
      <c r="BT145" s="1578"/>
      <c r="BU145" s="1578"/>
      <c r="BV145" s="1578"/>
      <c r="BW145" s="1578"/>
      <c r="BX145" s="1578"/>
      <c r="BY145" s="1578"/>
      <c r="BZ145" s="1579"/>
      <c r="CA145" s="487">
        <f t="shared" ref="CA145:CA153" si="4">SUM(AK145:BZ145)</f>
        <v>42031</v>
      </c>
      <c r="CB145" s="1578"/>
      <c r="CC145" s="1578"/>
      <c r="CD145" s="1578"/>
      <c r="CE145" s="1578"/>
      <c r="CF145" s="1578"/>
      <c r="CG145" s="1578"/>
      <c r="CH145" s="1578"/>
      <c r="CI145" s="1578"/>
      <c r="CJ145" s="1578"/>
      <c r="CK145" s="1578"/>
      <c r="CL145" s="1578"/>
      <c r="CM145" s="1578"/>
      <c r="CN145" s="1578"/>
      <c r="CO145" s="1578"/>
      <c r="CP145" s="1579"/>
      <c r="CQ145" s="487">
        <f>表57!CQ149</f>
        <v>131</v>
      </c>
      <c r="CR145" s="1578"/>
      <c r="CS145" s="1578"/>
      <c r="CT145" s="1578"/>
      <c r="CU145" s="1578"/>
      <c r="CV145" s="1578"/>
      <c r="CW145" s="1578"/>
      <c r="CX145" s="1578"/>
      <c r="CY145" s="1578"/>
      <c r="CZ145" s="1578"/>
      <c r="DA145" s="1578"/>
      <c r="DB145" s="1579"/>
      <c r="DC145" s="487">
        <f>表57!DC149</f>
        <v>0</v>
      </c>
      <c r="DD145" s="1578"/>
      <c r="DE145" s="1578"/>
      <c r="DF145" s="1578"/>
      <c r="DG145" s="1578"/>
      <c r="DH145" s="1578"/>
      <c r="DI145" s="1578"/>
      <c r="DJ145" s="1578"/>
      <c r="DK145" s="1578"/>
      <c r="DL145" s="1578"/>
      <c r="DM145" s="1578"/>
      <c r="DN145" s="1578"/>
      <c r="DO145" s="487">
        <f t="shared" ref="DO145:DO153" si="5">SUM(CQ145:DN145)</f>
        <v>131</v>
      </c>
      <c r="DP145" s="1578"/>
      <c r="DQ145" s="1578"/>
      <c r="DR145" s="1578"/>
      <c r="DS145" s="1578"/>
      <c r="DT145" s="1578"/>
      <c r="DU145" s="1578"/>
      <c r="DV145" s="1578"/>
      <c r="DW145" s="1578"/>
      <c r="DX145" s="1578"/>
      <c r="DY145" s="1578"/>
      <c r="DZ145" s="1578"/>
      <c r="EA145" s="1578"/>
      <c r="EB145" s="1578"/>
      <c r="EC145" s="1578"/>
      <c r="ED145" s="1646"/>
    </row>
    <row r="146" spans="1:134" ht="15" customHeight="1">
      <c r="A146" s="550"/>
      <c r="B146" s="557"/>
      <c r="C146" s="557"/>
      <c r="D146" s="557"/>
      <c r="E146" s="557"/>
      <c r="F146" s="558"/>
      <c r="G146" s="246" t="s">
        <v>190</v>
      </c>
      <c r="H146" s="246"/>
      <c r="I146" s="246"/>
      <c r="J146" s="246"/>
      <c r="K146" s="246"/>
      <c r="L146" s="246"/>
      <c r="M146" s="246"/>
      <c r="N146" s="246"/>
      <c r="O146" s="246"/>
      <c r="P146" s="246"/>
      <c r="Q146" s="246"/>
      <c r="R146" s="246"/>
      <c r="S146" s="246"/>
      <c r="T146" s="246"/>
      <c r="U146" s="246"/>
      <c r="V146" s="246"/>
      <c r="W146" s="246"/>
      <c r="X146" s="246"/>
      <c r="Y146" s="246"/>
      <c r="Z146" s="246"/>
      <c r="AA146" s="513"/>
      <c r="AB146" s="1067">
        <v>0</v>
      </c>
      <c r="AC146" s="1062"/>
      <c r="AD146" s="1068"/>
      <c r="AE146" s="1061">
        <v>2</v>
      </c>
      <c r="AF146" s="1062"/>
      <c r="AG146" s="1068"/>
      <c r="AH146" s="1061">
        <v>4</v>
      </c>
      <c r="AI146" s="1062"/>
      <c r="AJ146" s="1069"/>
      <c r="AK146" s="481">
        <f>表57!AK150</f>
        <v>16378</v>
      </c>
      <c r="AL146" s="1583"/>
      <c r="AM146" s="1583"/>
      <c r="AN146" s="1583"/>
      <c r="AO146" s="1583"/>
      <c r="AP146" s="1583"/>
      <c r="AQ146" s="1583"/>
      <c r="AR146" s="1583"/>
      <c r="AS146" s="1583"/>
      <c r="AT146" s="1583"/>
      <c r="AU146" s="1583"/>
      <c r="AV146" s="1583"/>
      <c r="AW146" s="1583"/>
      <c r="AX146" s="1584"/>
      <c r="AY146" s="481">
        <f>表57!AY150</f>
        <v>3451</v>
      </c>
      <c r="AZ146" s="1583"/>
      <c r="BA146" s="1583"/>
      <c r="BB146" s="1583"/>
      <c r="BC146" s="1583"/>
      <c r="BD146" s="1583"/>
      <c r="BE146" s="1583"/>
      <c r="BF146" s="1583"/>
      <c r="BG146" s="1583"/>
      <c r="BH146" s="1583"/>
      <c r="BI146" s="1583"/>
      <c r="BJ146" s="1583"/>
      <c r="BK146" s="1583"/>
      <c r="BL146" s="1584"/>
      <c r="BM146" s="481">
        <f>表57!BM150</f>
        <v>0</v>
      </c>
      <c r="BN146" s="1583"/>
      <c r="BO146" s="1583"/>
      <c r="BP146" s="1583"/>
      <c r="BQ146" s="1583"/>
      <c r="BR146" s="1583"/>
      <c r="BS146" s="1583"/>
      <c r="BT146" s="1583"/>
      <c r="BU146" s="1583"/>
      <c r="BV146" s="1583"/>
      <c r="BW146" s="1583"/>
      <c r="BX146" s="1583"/>
      <c r="BY146" s="1583"/>
      <c r="BZ146" s="1584"/>
      <c r="CA146" s="481">
        <f t="shared" si="4"/>
        <v>19829</v>
      </c>
      <c r="CB146" s="1583"/>
      <c r="CC146" s="1583"/>
      <c r="CD146" s="1583"/>
      <c r="CE146" s="1583"/>
      <c r="CF146" s="1583"/>
      <c r="CG146" s="1583"/>
      <c r="CH146" s="1583"/>
      <c r="CI146" s="1583"/>
      <c r="CJ146" s="1583"/>
      <c r="CK146" s="1583"/>
      <c r="CL146" s="1583"/>
      <c r="CM146" s="1583"/>
      <c r="CN146" s="1583"/>
      <c r="CO146" s="1583"/>
      <c r="CP146" s="1584"/>
      <c r="CQ146" s="481">
        <f>表57!CQ150</f>
        <v>132</v>
      </c>
      <c r="CR146" s="1583"/>
      <c r="CS146" s="1583"/>
      <c r="CT146" s="1583"/>
      <c r="CU146" s="1583"/>
      <c r="CV146" s="1583"/>
      <c r="CW146" s="1583"/>
      <c r="CX146" s="1583"/>
      <c r="CY146" s="1583"/>
      <c r="CZ146" s="1583"/>
      <c r="DA146" s="1583"/>
      <c r="DB146" s="1584"/>
      <c r="DC146" s="481">
        <f>表57!DC150</f>
        <v>0</v>
      </c>
      <c r="DD146" s="1583"/>
      <c r="DE146" s="1583"/>
      <c r="DF146" s="1583"/>
      <c r="DG146" s="1583"/>
      <c r="DH146" s="1583"/>
      <c r="DI146" s="1583"/>
      <c r="DJ146" s="1583"/>
      <c r="DK146" s="1583"/>
      <c r="DL146" s="1583"/>
      <c r="DM146" s="1583"/>
      <c r="DN146" s="1583"/>
      <c r="DO146" s="481">
        <f t="shared" si="5"/>
        <v>132</v>
      </c>
      <c r="DP146" s="1583"/>
      <c r="DQ146" s="1583"/>
      <c r="DR146" s="1583"/>
      <c r="DS146" s="1583"/>
      <c r="DT146" s="1583"/>
      <c r="DU146" s="1583"/>
      <c r="DV146" s="1583"/>
      <c r="DW146" s="1583"/>
      <c r="DX146" s="1583"/>
      <c r="DY146" s="1583"/>
      <c r="DZ146" s="1583"/>
      <c r="EA146" s="1583"/>
      <c r="EB146" s="1583"/>
      <c r="EC146" s="1583"/>
      <c r="ED146" s="1647"/>
    </row>
    <row r="147" spans="1:134" ht="15" customHeight="1">
      <c r="A147" s="550"/>
      <c r="B147" s="557"/>
      <c r="C147" s="557"/>
      <c r="D147" s="557"/>
      <c r="E147" s="557"/>
      <c r="F147" s="558"/>
      <c r="G147" s="246" t="s">
        <v>191</v>
      </c>
      <c r="H147" s="246"/>
      <c r="I147" s="246"/>
      <c r="J147" s="246"/>
      <c r="K147" s="246"/>
      <c r="L147" s="246"/>
      <c r="M147" s="246"/>
      <c r="N147" s="246"/>
      <c r="O147" s="246"/>
      <c r="P147" s="246"/>
      <c r="Q147" s="246"/>
      <c r="R147" s="246"/>
      <c r="S147" s="246"/>
      <c r="T147" s="246"/>
      <c r="U147" s="246"/>
      <c r="V147" s="246"/>
      <c r="W147" s="246"/>
      <c r="X147" s="246"/>
      <c r="Y147" s="246"/>
      <c r="Z147" s="246"/>
      <c r="AA147" s="513"/>
      <c r="AB147" s="1067">
        <v>0</v>
      </c>
      <c r="AC147" s="1062"/>
      <c r="AD147" s="1068"/>
      <c r="AE147" s="1061">
        <v>3</v>
      </c>
      <c r="AF147" s="1062"/>
      <c r="AG147" s="1068"/>
      <c r="AH147" s="1061">
        <v>4</v>
      </c>
      <c r="AI147" s="1062"/>
      <c r="AJ147" s="1069"/>
      <c r="AK147" s="481">
        <f>表57!AK151</f>
        <v>9659</v>
      </c>
      <c r="AL147" s="1583"/>
      <c r="AM147" s="1583"/>
      <c r="AN147" s="1583"/>
      <c r="AO147" s="1583"/>
      <c r="AP147" s="1583"/>
      <c r="AQ147" s="1583"/>
      <c r="AR147" s="1583"/>
      <c r="AS147" s="1583"/>
      <c r="AT147" s="1583"/>
      <c r="AU147" s="1583"/>
      <c r="AV147" s="1583"/>
      <c r="AW147" s="1583"/>
      <c r="AX147" s="1584"/>
      <c r="AY147" s="481">
        <f>表57!AY151</f>
        <v>2388</v>
      </c>
      <c r="AZ147" s="1583"/>
      <c r="BA147" s="1583"/>
      <c r="BB147" s="1583"/>
      <c r="BC147" s="1583"/>
      <c r="BD147" s="1583"/>
      <c r="BE147" s="1583"/>
      <c r="BF147" s="1583"/>
      <c r="BG147" s="1583"/>
      <c r="BH147" s="1583"/>
      <c r="BI147" s="1583"/>
      <c r="BJ147" s="1583"/>
      <c r="BK147" s="1583"/>
      <c r="BL147" s="1584"/>
      <c r="BM147" s="481">
        <f>表57!BM151</f>
        <v>0</v>
      </c>
      <c r="BN147" s="1583"/>
      <c r="BO147" s="1583"/>
      <c r="BP147" s="1583"/>
      <c r="BQ147" s="1583"/>
      <c r="BR147" s="1583"/>
      <c r="BS147" s="1583"/>
      <c r="BT147" s="1583"/>
      <c r="BU147" s="1583"/>
      <c r="BV147" s="1583"/>
      <c r="BW147" s="1583"/>
      <c r="BX147" s="1583"/>
      <c r="BY147" s="1583"/>
      <c r="BZ147" s="1584"/>
      <c r="CA147" s="481">
        <f t="shared" si="4"/>
        <v>12047</v>
      </c>
      <c r="CB147" s="1583"/>
      <c r="CC147" s="1583"/>
      <c r="CD147" s="1583"/>
      <c r="CE147" s="1583"/>
      <c r="CF147" s="1583"/>
      <c r="CG147" s="1583"/>
      <c r="CH147" s="1583"/>
      <c r="CI147" s="1583"/>
      <c r="CJ147" s="1583"/>
      <c r="CK147" s="1583"/>
      <c r="CL147" s="1583"/>
      <c r="CM147" s="1583"/>
      <c r="CN147" s="1583"/>
      <c r="CO147" s="1583"/>
      <c r="CP147" s="1584"/>
      <c r="CQ147" s="481">
        <f>表57!CQ151</f>
        <v>142</v>
      </c>
      <c r="CR147" s="1583"/>
      <c r="CS147" s="1583"/>
      <c r="CT147" s="1583"/>
      <c r="CU147" s="1583"/>
      <c r="CV147" s="1583"/>
      <c r="CW147" s="1583"/>
      <c r="CX147" s="1583"/>
      <c r="CY147" s="1583"/>
      <c r="CZ147" s="1583"/>
      <c r="DA147" s="1583"/>
      <c r="DB147" s="1584"/>
      <c r="DC147" s="481">
        <f>表57!DC151</f>
        <v>0</v>
      </c>
      <c r="DD147" s="1583"/>
      <c r="DE147" s="1583"/>
      <c r="DF147" s="1583"/>
      <c r="DG147" s="1583"/>
      <c r="DH147" s="1583"/>
      <c r="DI147" s="1583"/>
      <c r="DJ147" s="1583"/>
      <c r="DK147" s="1583"/>
      <c r="DL147" s="1583"/>
      <c r="DM147" s="1583"/>
      <c r="DN147" s="1583"/>
      <c r="DO147" s="481">
        <f t="shared" si="5"/>
        <v>142</v>
      </c>
      <c r="DP147" s="1583"/>
      <c r="DQ147" s="1583"/>
      <c r="DR147" s="1583"/>
      <c r="DS147" s="1583"/>
      <c r="DT147" s="1583"/>
      <c r="DU147" s="1583"/>
      <c r="DV147" s="1583"/>
      <c r="DW147" s="1583"/>
      <c r="DX147" s="1583"/>
      <c r="DY147" s="1583"/>
      <c r="DZ147" s="1583"/>
      <c r="EA147" s="1583"/>
      <c r="EB147" s="1583"/>
      <c r="EC147" s="1583"/>
      <c r="ED147" s="1647"/>
    </row>
    <row r="148" spans="1:134" ht="15" customHeight="1">
      <c r="A148" s="550"/>
      <c r="B148" s="557"/>
      <c r="C148" s="557"/>
      <c r="D148" s="557"/>
      <c r="E148" s="557"/>
      <c r="F148" s="558"/>
      <c r="G148" s="246" t="s">
        <v>74</v>
      </c>
      <c r="H148" s="246"/>
      <c r="I148" s="246"/>
      <c r="J148" s="246"/>
      <c r="K148" s="246"/>
      <c r="L148" s="246"/>
      <c r="M148" s="246"/>
      <c r="N148" s="246"/>
      <c r="O148" s="246"/>
      <c r="P148" s="246"/>
      <c r="Q148" s="246"/>
      <c r="R148" s="246"/>
      <c r="S148" s="246"/>
      <c r="T148" s="246"/>
      <c r="U148" s="246"/>
      <c r="V148" s="246"/>
      <c r="W148" s="246"/>
      <c r="X148" s="246"/>
      <c r="Y148" s="246"/>
      <c r="Z148" s="246"/>
      <c r="AA148" s="513"/>
      <c r="AB148" s="1067">
        <v>0</v>
      </c>
      <c r="AC148" s="1062"/>
      <c r="AD148" s="1068"/>
      <c r="AE148" s="1061">
        <v>4</v>
      </c>
      <c r="AF148" s="1062"/>
      <c r="AG148" s="1068"/>
      <c r="AH148" s="1061">
        <v>4</v>
      </c>
      <c r="AI148" s="1062"/>
      <c r="AJ148" s="1069"/>
      <c r="AK148" s="481">
        <f>表57!AK152</f>
        <v>6143</v>
      </c>
      <c r="AL148" s="1583"/>
      <c r="AM148" s="1583"/>
      <c r="AN148" s="1583"/>
      <c r="AO148" s="1583"/>
      <c r="AP148" s="1583"/>
      <c r="AQ148" s="1583"/>
      <c r="AR148" s="1583"/>
      <c r="AS148" s="1583"/>
      <c r="AT148" s="1583"/>
      <c r="AU148" s="1583"/>
      <c r="AV148" s="1583"/>
      <c r="AW148" s="1583"/>
      <c r="AX148" s="1584"/>
      <c r="AY148" s="481">
        <f>表57!AY152</f>
        <v>1028</v>
      </c>
      <c r="AZ148" s="1583"/>
      <c r="BA148" s="1583"/>
      <c r="BB148" s="1583"/>
      <c r="BC148" s="1583"/>
      <c r="BD148" s="1583"/>
      <c r="BE148" s="1583"/>
      <c r="BF148" s="1583"/>
      <c r="BG148" s="1583"/>
      <c r="BH148" s="1583"/>
      <c r="BI148" s="1583"/>
      <c r="BJ148" s="1583"/>
      <c r="BK148" s="1583"/>
      <c r="BL148" s="1584"/>
      <c r="BM148" s="481">
        <f>表57!BM152</f>
        <v>37</v>
      </c>
      <c r="BN148" s="1583"/>
      <c r="BO148" s="1583"/>
      <c r="BP148" s="1583"/>
      <c r="BQ148" s="1583"/>
      <c r="BR148" s="1583"/>
      <c r="BS148" s="1583"/>
      <c r="BT148" s="1583"/>
      <c r="BU148" s="1583"/>
      <c r="BV148" s="1583"/>
      <c r="BW148" s="1583"/>
      <c r="BX148" s="1583"/>
      <c r="BY148" s="1583"/>
      <c r="BZ148" s="1584"/>
      <c r="CA148" s="481">
        <f t="shared" si="4"/>
        <v>7208</v>
      </c>
      <c r="CB148" s="1583"/>
      <c r="CC148" s="1583"/>
      <c r="CD148" s="1583"/>
      <c r="CE148" s="1583"/>
      <c r="CF148" s="1583"/>
      <c r="CG148" s="1583"/>
      <c r="CH148" s="1583"/>
      <c r="CI148" s="1583"/>
      <c r="CJ148" s="1583"/>
      <c r="CK148" s="1583"/>
      <c r="CL148" s="1583"/>
      <c r="CM148" s="1583"/>
      <c r="CN148" s="1583"/>
      <c r="CO148" s="1583"/>
      <c r="CP148" s="1584"/>
      <c r="CQ148" s="481">
        <f>表57!CQ152</f>
        <v>164</v>
      </c>
      <c r="CR148" s="1583"/>
      <c r="CS148" s="1583"/>
      <c r="CT148" s="1583"/>
      <c r="CU148" s="1583"/>
      <c r="CV148" s="1583"/>
      <c r="CW148" s="1583"/>
      <c r="CX148" s="1583"/>
      <c r="CY148" s="1583"/>
      <c r="CZ148" s="1583"/>
      <c r="DA148" s="1583"/>
      <c r="DB148" s="1584"/>
      <c r="DC148" s="481">
        <f>表57!DC152</f>
        <v>0</v>
      </c>
      <c r="DD148" s="1583"/>
      <c r="DE148" s="1583"/>
      <c r="DF148" s="1583"/>
      <c r="DG148" s="1583"/>
      <c r="DH148" s="1583"/>
      <c r="DI148" s="1583"/>
      <c r="DJ148" s="1583"/>
      <c r="DK148" s="1583"/>
      <c r="DL148" s="1583"/>
      <c r="DM148" s="1583"/>
      <c r="DN148" s="1583"/>
      <c r="DO148" s="481">
        <f t="shared" si="5"/>
        <v>164</v>
      </c>
      <c r="DP148" s="1583"/>
      <c r="DQ148" s="1583"/>
      <c r="DR148" s="1583"/>
      <c r="DS148" s="1583"/>
      <c r="DT148" s="1583"/>
      <c r="DU148" s="1583"/>
      <c r="DV148" s="1583"/>
      <c r="DW148" s="1583"/>
      <c r="DX148" s="1583"/>
      <c r="DY148" s="1583"/>
      <c r="DZ148" s="1583"/>
      <c r="EA148" s="1583"/>
      <c r="EB148" s="1583"/>
      <c r="EC148" s="1583"/>
      <c r="ED148" s="1647"/>
    </row>
    <row r="149" spans="1:134" ht="15" customHeight="1">
      <c r="A149" s="550"/>
      <c r="B149" s="557"/>
      <c r="C149" s="557"/>
      <c r="D149" s="557"/>
      <c r="E149" s="557"/>
      <c r="F149" s="558"/>
      <c r="G149" s="246" t="s">
        <v>75</v>
      </c>
      <c r="H149" s="246"/>
      <c r="I149" s="246"/>
      <c r="J149" s="246"/>
      <c r="K149" s="246"/>
      <c r="L149" s="246"/>
      <c r="M149" s="246"/>
      <c r="N149" s="246"/>
      <c r="O149" s="246"/>
      <c r="P149" s="246"/>
      <c r="Q149" s="246"/>
      <c r="R149" s="246"/>
      <c r="S149" s="246"/>
      <c r="T149" s="246"/>
      <c r="U149" s="246"/>
      <c r="V149" s="246"/>
      <c r="W149" s="246"/>
      <c r="X149" s="246"/>
      <c r="Y149" s="246"/>
      <c r="Z149" s="246"/>
      <c r="AA149" s="513"/>
      <c r="AB149" s="1067">
        <v>0</v>
      </c>
      <c r="AC149" s="1062"/>
      <c r="AD149" s="1068"/>
      <c r="AE149" s="1061">
        <v>5</v>
      </c>
      <c r="AF149" s="1062"/>
      <c r="AG149" s="1068"/>
      <c r="AH149" s="1061">
        <v>4</v>
      </c>
      <c r="AI149" s="1062"/>
      <c r="AJ149" s="1069"/>
      <c r="AK149" s="481">
        <f>表57!AK153</f>
        <v>4116</v>
      </c>
      <c r="AL149" s="1583"/>
      <c r="AM149" s="1583"/>
      <c r="AN149" s="1583"/>
      <c r="AO149" s="1583"/>
      <c r="AP149" s="1583"/>
      <c r="AQ149" s="1583"/>
      <c r="AR149" s="1583"/>
      <c r="AS149" s="1583"/>
      <c r="AT149" s="1583"/>
      <c r="AU149" s="1583"/>
      <c r="AV149" s="1583"/>
      <c r="AW149" s="1583"/>
      <c r="AX149" s="1584"/>
      <c r="AY149" s="481">
        <f>表57!AY153</f>
        <v>411</v>
      </c>
      <c r="AZ149" s="1583"/>
      <c r="BA149" s="1583"/>
      <c r="BB149" s="1583"/>
      <c r="BC149" s="1583"/>
      <c r="BD149" s="1583"/>
      <c r="BE149" s="1583"/>
      <c r="BF149" s="1583"/>
      <c r="BG149" s="1583"/>
      <c r="BH149" s="1583"/>
      <c r="BI149" s="1583"/>
      <c r="BJ149" s="1583"/>
      <c r="BK149" s="1583"/>
      <c r="BL149" s="1584"/>
      <c r="BM149" s="481">
        <f>表57!BM153</f>
        <v>0</v>
      </c>
      <c r="BN149" s="1583"/>
      <c r="BO149" s="1583"/>
      <c r="BP149" s="1583"/>
      <c r="BQ149" s="1583"/>
      <c r="BR149" s="1583"/>
      <c r="BS149" s="1583"/>
      <c r="BT149" s="1583"/>
      <c r="BU149" s="1583"/>
      <c r="BV149" s="1583"/>
      <c r="BW149" s="1583"/>
      <c r="BX149" s="1583"/>
      <c r="BY149" s="1583"/>
      <c r="BZ149" s="1584"/>
      <c r="CA149" s="481">
        <f t="shared" si="4"/>
        <v>4527</v>
      </c>
      <c r="CB149" s="1583"/>
      <c r="CC149" s="1583"/>
      <c r="CD149" s="1583"/>
      <c r="CE149" s="1583"/>
      <c r="CF149" s="1583"/>
      <c r="CG149" s="1583"/>
      <c r="CH149" s="1583"/>
      <c r="CI149" s="1583"/>
      <c r="CJ149" s="1583"/>
      <c r="CK149" s="1583"/>
      <c r="CL149" s="1583"/>
      <c r="CM149" s="1583"/>
      <c r="CN149" s="1583"/>
      <c r="CO149" s="1583"/>
      <c r="CP149" s="1584"/>
      <c r="CQ149" s="481">
        <f>表57!CQ153</f>
        <v>130</v>
      </c>
      <c r="CR149" s="1583"/>
      <c r="CS149" s="1583"/>
      <c r="CT149" s="1583"/>
      <c r="CU149" s="1583"/>
      <c r="CV149" s="1583"/>
      <c r="CW149" s="1583"/>
      <c r="CX149" s="1583"/>
      <c r="CY149" s="1583"/>
      <c r="CZ149" s="1583"/>
      <c r="DA149" s="1583"/>
      <c r="DB149" s="1584"/>
      <c r="DC149" s="481">
        <f>表57!DC153</f>
        <v>0</v>
      </c>
      <c r="DD149" s="1583"/>
      <c r="DE149" s="1583"/>
      <c r="DF149" s="1583"/>
      <c r="DG149" s="1583"/>
      <c r="DH149" s="1583"/>
      <c r="DI149" s="1583"/>
      <c r="DJ149" s="1583"/>
      <c r="DK149" s="1583"/>
      <c r="DL149" s="1583"/>
      <c r="DM149" s="1583"/>
      <c r="DN149" s="1583"/>
      <c r="DO149" s="481">
        <f t="shared" si="5"/>
        <v>130</v>
      </c>
      <c r="DP149" s="1583"/>
      <c r="DQ149" s="1583"/>
      <c r="DR149" s="1583"/>
      <c r="DS149" s="1583"/>
      <c r="DT149" s="1583"/>
      <c r="DU149" s="1583"/>
      <c r="DV149" s="1583"/>
      <c r="DW149" s="1583"/>
      <c r="DX149" s="1583"/>
      <c r="DY149" s="1583"/>
      <c r="DZ149" s="1583"/>
      <c r="EA149" s="1583"/>
      <c r="EB149" s="1583"/>
      <c r="EC149" s="1583"/>
      <c r="ED149" s="1647"/>
    </row>
    <row r="150" spans="1:134" ht="15" customHeight="1">
      <c r="A150" s="550"/>
      <c r="B150" s="557"/>
      <c r="C150" s="557"/>
      <c r="D150" s="557"/>
      <c r="E150" s="557"/>
      <c r="F150" s="558"/>
      <c r="G150" s="246" t="s">
        <v>76</v>
      </c>
      <c r="H150" s="246"/>
      <c r="I150" s="246"/>
      <c r="J150" s="246"/>
      <c r="K150" s="246"/>
      <c r="L150" s="246"/>
      <c r="M150" s="246"/>
      <c r="N150" s="246"/>
      <c r="O150" s="246"/>
      <c r="P150" s="246"/>
      <c r="Q150" s="246"/>
      <c r="R150" s="246"/>
      <c r="S150" s="246"/>
      <c r="T150" s="246"/>
      <c r="U150" s="246"/>
      <c r="V150" s="246"/>
      <c r="W150" s="246"/>
      <c r="X150" s="246"/>
      <c r="Y150" s="246"/>
      <c r="Z150" s="246"/>
      <c r="AA150" s="513"/>
      <c r="AB150" s="1067">
        <v>0</v>
      </c>
      <c r="AC150" s="1062"/>
      <c r="AD150" s="1068"/>
      <c r="AE150" s="1061">
        <v>6</v>
      </c>
      <c r="AF150" s="1062"/>
      <c r="AG150" s="1068"/>
      <c r="AH150" s="1061">
        <v>4</v>
      </c>
      <c r="AI150" s="1062"/>
      <c r="AJ150" s="1069"/>
      <c r="AK150" s="481">
        <f>表57!AK154</f>
        <v>9008</v>
      </c>
      <c r="AL150" s="1583"/>
      <c r="AM150" s="1583"/>
      <c r="AN150" s="1583"/>
      <c r="AO150" s="1583"/>
      <c r="AP150" s="1583"/>
      <c r="AQ150" s="1583"/>
      <c r="AR150" s="1583"/>
      <c r="AS150" s="1583"/>
      <c r="AT150" s="1583"/>
      <c r="AU150" s="1583"/>
      <c r="AV150" s="1583"/>
      <c r="AW150" s="1583"/>
      <c r="AX150" s="1584"/>
      <c r="AY150" s="481">
        <f>表57!AY154</f>
        <v>3885</v>
      </c>
      <c r="AZ150" s="1583"/>
      <c r="BA150" s="1583"/>
      <c r="BB150" s="1583"/>
      <c r="BC150" s="1583"/>
      <c r="BD150" s="1583"/>
      <c r="BE150" s="1583"/>
      <c r="BF150" s="1583"/>
      <c r="BG150" s="1583"/>
      <c r="BH150" s="1583"/>
      <c r="BI150" s="1583"/>
      <c r="BJ150" s="1583"/>
      <c r="BK150" s="1583"/>
      <c r="BL150" s="1584"/>
      <c r="BM150" s="481">
        <f>表57!BM154</f>
        <v>0</v>
      </c>
      <c r="BN150" s="1583"/>
      <c r="BO150" s="1583"/>
      <c r="BP150" s="1583"/>
      <c r="BQ150" s="1583"/>
      <c r="BR150" s="1583"/>
      <c r="BS150" s="1583"/>
      <c r="BT150" s="1583"/>
      <c r="BU150" s="1583"/>
      <c r="BV150" s="1583"/>
      <c r="BW150" s="1583"/>
      <c r="BX150" s="1583"/>
      <c r="BY150" s="1583"/>
      <c r="BZ150" s="1584"/>
      <c r="CA150" s="481">
        <f t="shared" si="4"/>
        <v>12893</v>
      </c>
      <c r="CB150" s="1583"/>
      <c r="CC150" s="1583"/>
      <c r="CD150" s="1583"/>
      <c r="CE150" s="1583"/>
      <c r="CF150" s="1583"/>
      <c r="CG150" s="1583"/>
      <c r="CH150" s="1583"/>
      <c r="CI150" s="1583"/>
      <c r="CJ150" s="1583"/>
      <c r="CK150" s="1583"/>
      <c r="CL150" s="1583"/>
      <c r="CM150" s="1583"/>
      <c r="CN150" s="1583"/>
      <c r="CO150" s="1583"/>
      <c r="CP150" s="1584"/>
      <c r="CQ150" s="481">
        <f>表57!CQ154</f>
        <v>160</v>
      </c>
      <c r="CR150" s="1583"/>
      <c r="CS150" s="1583"/>
      <c r="CT150" s="1583"/>
      <c r="CU150" s="1583"/>
      <c r="CV150" s="1583"/>
      <c r="CW150" s="1583"/>
      <c r="CX150" s="1583"/>
      <c r="CY150" s="1583"/>
      <c r="CZ150" s="1583"/>
      <c r="DA150" s="1583"/>
      <c r="DB150" s="1584"/>
      <c r="DC150" s="481">
        <f>表57!DC154</f>
        <v>0</v>
      </c>
      <c r="DD150" s="1583"/>
      <c r="DE150" s="1583"/>
      <c r="DF150" s="1583"/>
      <c r="DG150" s="1583"/>
      <c r="DH150" s="1583"/>
      <c r="DI150" s="1583"/>
      <c r="DJ150" s="1583"/>
      <c r="DK150" s="1583"/>
      <c r="DL150" s="1583"/>
      <c r="DM150" s="1583"/>
      <c r="DN150" s="1583"/>
      <c r="DO150" s="481">
        <f t="shared" si="5"/>
        <v>160</v>
      </c>
      <c r="DP150" s="1583"/>
      <c r="DQ150" s="1583"/>
      <c r="DR150" s="1583"/>
      <c r="DS150" s="1583"/>
      <c r="DT150" s="1583"/>
      <c r="DU150" s="1583"/>
      <c r="DV150" s="1583"/>
      <c r="DW150" s="1583"/>
      <c r="DX150" s="1583"/>
      <c r="DY150" s="1583"/>
      <c r="DZ150" s="1583"/>
      <c r="EA150" s="1583"/>
      <c r="EB150" s="1583"/>
      <c r="EC150" s="1583"/>
      <c r="ED150" s="1647"/>
    </row>
    <row r="151" spans="1:134" ht="15" customHeight="1">
      <c r="A151" s="550"/>
      <c r="B151" s="557"/>
      <c r="C151" s="557"/>
      <c r="D151" s="557"/>
      <c r="E151" s="557"/>
      <c r="F151" s="558"/>
      <c r="G151" s="246" t="s">
        <v>77</v>
      </c>
      <c r="H151" s="246"/>
      <c r="I151" s="246"/>
      <c r="J151" s="246"/>
      <c r="K151" s="246"/>
      <c r="L151" s="246"/>
      <c r="M151" s="246"/>
      <c r="N151" s="246"/>
      <c r="O151" s="246"/>
      <c r="P151" s="246"/>
      <c r="Q151" s="246"/>
      <c r="R151" s="246"/>
      <c r="S151" s="246"/>
      <c r="T151" s="246"/>
      <c r="U151" s="246"/>
      <c r="V151" s="246"/>
      <c r="W151" s="246"/>
      <c r="X151" s="246"/>
      <c r="Y151" s="246"/>
      <c r="Z151" s="246"/>
      <c r="AA151" s="513"/>
      <c r="AB151" s="1067">
        <v>0</v>
      </c>
      <c r="AC151" s="1062"/>
      <c r="AD151" s="1068"/>
      <c r="AE151" s="1061">
        <v>7</v>
      </c>
      <c r="AF151" s="1062"/>
      <c r="AG151" s="1068"/>
      <c r="AH151" s="1061">
        <v>4</v>
      </c>
      <c r="AI151" s="1062"/>
      <c r="AJ151" s="1069"/>
      <c r="AK151" s="481">
        <f>表57!AK155</f>
        <v>1139</v>
      </c>
      <c r="AL151" s="1583"/>
      <c r="AM151" s="1583"/>
      <c r="AN151" s="1583"/>
      <c r="AO151" s="1583"/>
      <c r="AP151" s="1583"/>
      <c r="AQ151" s="1583"/>
      <c r="AR151" s="1583"/>
      <c r="AS151" s="1583"/>
      <c r="AT151" s="1583"/>
      <c r="AU151" s="1583"/>
      <c r="AV151" s="1583"/>
      <c r="AW151" s="1583"/>
      <c r="AX151" s="1584"/>
      <c r="AY151" s="481">
        <f>表57!AY155</f>
        <v>1903</v>
      </c>
      <c r="AZ151" s="1583"/>
      <c r="BA151" s="1583"/>
      <c r="BB151" s="1583"/>
      <c r="BC151" s="1583"/>
      <c r="BD151" s="1583"/>
      <c r="BE151" s="1583"/>
      <c r="BF151" s="1583"/>
      <c r="BG151" s="1583"/>
      <c r="BH151" s="1583"/>
      <c r="BI151" s="1583"/>
      <c r="BJ151" s="1583"/>
      <c r="BK151" s="1583"/>
      <c r="BL151" s="1584"/>
      <c r="BM151" s="481">
        <f>表57!BM155</f>
        <v>1347</v>
      </c>
      <c r="BN151" s="1583"/>
      <c r="BO151" s="1583"/>
      <c r="BP151" s="1583"/>
      <c r="BQ151" s="1583"/>
      <c r="BR151" s="1583"/>
      <c r="BS151" s="1583"/>
      <c r="BT151" s="1583"/>
      <c r="BU151" s="1583"/>
      <c r="BV151" s="1583"/>
      <c r="BW151" s="1583"/>
      <c r="BX151" s="1583"/>
      <c r="BY151" s="1583"/>
      <c r="BZ151" s="1584"/>
      <c r="CA151" s="481">
        <f t="shared" si="4"/>
        <v>4389</v>
      </c>
      <c r="CB151" s="1583"/>
      <c r="CC151" s="1583"/>
      <c r="CD151" s="1583"/>
      <c r="CE151" s="1583"/>
      <c r="CF151" s="1583"/>
      <c r="CG151" s="1583"/>
      <c r="CH151" s="1583"/>
      <c r="CI151" s="1583"/>
      <c r="CJ151" s="1583"/>
      <c r="CK151" s="1583"/>
      <c r="CL151" s="1583"/>
      <c r="CM151" s="1583"/>
      <c r="CN151" s="1583"/>
      <c r="CO151" s="1583"/>
      <c r="CP151" s="1584"/>
      <c r="CQ151" s="481">
        <f>表57!CQ155</f>
        <v>162</v>
      </c>
      <c r="CR151" s="1583"/>
      <c r="CS151" s="1583"/>
      <c r="CT151" s="1583"/>
      <c r="CU151" s="1583"/>
      <c r="CV151" s="1583"/>
      <c r="CW151" s="1583"/>
      <c r="CX151" s="1583"/>
      <c r="CY151" s="1583"/>
      <c r="CZ151" s="1583"/>
      <c r="DA151" s="1583"/>
      <c r="DB151" s="1584"/>
      <c r="DC151" s="481">
        <f>表57!DC155</f>
        <v>0</v>
      </c>
      <c r="DD151" s="1583"/>
      <c r="DE151" s="1583"/>
      <c r="DF151" s="1583"/>
      <c r="DG151" s="1583"/>
      <c r="DH151" s="1583"/>
      <c r="DI151" s="1583"/>
      <c r="DJ151" s="1583"/>
      <c r="DK151" s="1583"/>
      <c r="DL151" s="1583"/>
      <c r="DM151" s="1583"/>
      <c r="DN151" s="1583"/>
      <c r="DO151" s="481">
        <f t="shared" si="5"/>
        <v>162</v>
      </c>
      <c r="DP151" s="1583"/>
      <c r="DQ151" s="1583"/>
      <c r="DR151" s="1583"/>
      <c r="DS151" s="1583"/>
      <c r="DT151" s="1583"/>
      <c r="DU151" s="1583"/>
      <c r="DV151" s="1583"/>
      <c r="DW151" s="1583"/>
      <c r="DX151" s="1583"/>
      <c r="DY151" s="1583"/>
      <c r="DZ151" s="1583"/>
      <c r="EA151" s="1583"/>
      <c r="EB151" s="1583"/>
      <c r="EC151" s="1583"/>
      <c r="ED151" s="1647"/>
    </row>
    <row r="152" spans="1:134" ht="15" customHeight="1">
      <c r="A152" s="550"/>
      <c r="B152" s="557"/>
      <c r="C152" s="557"/>
      <c r="D152" s="557"/>
      <c r="E152" s="557"/>
      <c r="F152" s="558"/>
      <c r="G152" s="246" t="s">
        <v>78</v>
      </c>
      <c r="H152" s="246"/>
      <c r="I152" s="246"/>
      <c r="J152" s="246"/>
      <c r="K152" s="246"/>
      <c r="L152" s="246"/>
      <c r="M152" s="246"/>
      <c r="N152" s="246"/>
      <c r="O152" s="246"/>
      <c r="P152" s="246"/>
      <c r="Q152" s="246"/>
      <c r="R152" s="246"/>
      <c r="S152" s="246"/>
      <c r="T152" s="246"/>
      <c r="U152" s="246"/>
      <c r="V152" s="246"/>
      <c r="W152" s="246"/>
      <c r="X152" s="246"/>
      <c r="Y152" s="246"/>
      <c r="Z152" s="246"/>
      <c r="AA152" s="513"/>
      <c r="AB152" s="1067">
        <v>0</v>
      </c>
      <c r="AC152" s="1062"/>
      <c r="AD152" s="1068"/>
      <c r="AE152" s="1061">
        <v>8</v>
      </c>
      <c r="AF152" s="1062"/>
      <c r="AG152" s="1068"/>
      <c r="AH152" s="1061">
        <v>4</v>
      </c>
      <c r="AI152" s="1062"/>
      <c r="AJ152" s="1069"/>
      <c r="AK152" s="481">
        <f>表57!AK156</f>
        <v>1061</v>
      </c>
      <c r="AL152" s="1583"/>
      <c r="AM152" s="1583"/>
      <c r="AN152" s="1583"/>
      <c r="AO152" s="1583"/>
      <c r="AP152" s="1583"/>
      <c r="AQ152" s="1583"/>
      <c r="AR152" s="1583"/>
      <c r="AS152" s="1583"/>
      <c r="AT152" s="1583"/>
      <c r="AU152" s="1583"/>
      <c r="AV152" s="1583"/>
      <c r="AW152" s="1583"/>
      <c r="AX152" s="1584"/>
      <c r="AY152" s="481">
        <f>表57!AY156</f>
        <v>2550</v>
      </c>
      <c r="AZ152" s="1583"/>
      <c r="BA152" s="1583"/>
      <c r="BB152" s="1583"/>
      <c r="BC152" s="1583"/>
      <c r="BD152" s="1583"/>
      <c r="BE152" s="1583"/>
      <c r="BF152" s="1583"/>
      <c r="BG152" s="1583"/>
      <c r="BH152" s="1583"/>
      <c r="BI152" s="1583"/>
      <c r="BJ152" s="1583"/>
      <c r="BK152" s="1583"/>
      <c r="BL152" s="1584"/>
      <c r="BM152" s="481">
        <f>表57!BM156</f>
        <v>0</v>
      </c>
      <c r="BN152" s="1583"/>
      <c r="BO152" s="1583"/>
      <c r="BP152" s="1583"/>
      <c r="BQ152" s="1583"/>
      <c r="BR152" s="1583"/>
      <c r="BS152" s="1583"/>
      <c r="BT152" s="1583"/>
      <c r="BU152" s="1583"/>
      <c r="BV152" s="1583"/>
      <c r="BW152" s="1583"/>
      <c r="BX152" s="1583"/>
      <c r="BY152" s="1583"/>
      <c r="BZ152" s="1584"/>
      <c r="CA152" s="481">
        <f t="shared" si="4"/>
        <v>3611</v>
      </c>
      <c r="CB152" s="1583"/>
      <c r="CC152" s="1583"/>
      <c r="CD152" s="1583"/>
      <c r="CE152" s="1583"/>
      <c r="CF152" s="1583"/>
      <c r="CG152" s="1583"/>
      <c r="CH152" s="1583"/>
      <c r="CI152" s="1583"/>
      <c r="CJ152" s="1583"/>
      <c r="CK152" s="1583"/>
      <c r="CL152" s="1583"/>
      <c r="CM152" s="1583"/>
      <c r="CN152" s="1583"/>
      <c r="CO152" s="1583"/>
      <c r="CP152" s="1584"/>
      <c r="CQ152" s="481">
        <f>表57!CQ156</f>
        <v>407</v>
      </c>
      <c r="CR152" s="1583"/>
      <c r="CS152" s="1583"/>
      <c r="CT152" s="1583"/>
      <c r="CU152" s="1583"/>
      <c r="CV152" s="1583"/>
      <c r="CW152" s="1583"/>
      <c r="CX152" s="1583"/>
      <c r="CY152" s="1583"/>
      <c r="CZ152" s="1583"/>
      <c r="DA152" s="1583"/>
      <c r="DB152" s="1584"/>
      <c r="DC152" s="481">
        <f>表57!DC156</f>
        <v>0</v>
      </c>
      <c r="DD152" s="1583"/>
      <c r="DE152" s="1583"/>
      <c r="DF152" s="1583"/>
      <c r="DG152" s="1583"/>
      <c r="DH152" s="1583"/>
      <c r="DI152" s="1583"/>
      <c r="DJ152" s="1583"/>
      <c r="DK152" s="1583"/>
      <c r="DL152" s="1583"/>
      <c r="DM152" s="1583"/>
      <c r="DN152" s="1583"/>
      <c r="DO152" s="481">
        <f t="shared" si="5"/>
        <v>407</v>
      </c>
      <c r="DP152" s="1583"/>
      <c r="DQ152" s="1583"/>
      <c r="DR152" s="1583"/>
      <c r="DS152" s="1583"/>
      <c r="DT152" s="1583"/>
      <c r="DU152" s="1583"/>
      <c r="DV152" s="1583"/>
      <c r="DW152" s="1583"/>
      <c r="DX152" s="1583"/>
      <c r="DY152" s="1583"/>
      <c r="DZ152" s="1583"/>
      <c r="EA152" s="1583"/>
      <c r="EB152" s="1583"/>
      <c r="EC152" s="1583"/>
      <c r="ED152" s="1647"/>
    </row>
    <row r="153" spans="1:134" ht="15" customHeight="1">
      <c r="A153" s="550"/>
      <c r="B153" s="557"/>
      <c r="C153" s="557"/>
      <c r="D153" s="557"/>
      <c r="E153" s="557"/>
      <c r="F153" s="558"/>
      <c r="G153" s="246" t="s">
        <v>496</v>
      </c>
      <c r="H153" s="246"/>
      <c r="I153" s="246"/>
      <c r="J153" s="246"/>
      <c r="K153" s="246"/>
      <c r="L153" s="246"/>
      <c r="M153" s="246"/>
      <c r="N153" s="246"/>
      <c r="O153" s="246"/>
      <c r="P153" s="246"/>
      <c r="Q153" s="246"/>
      <c r="R153" s="246"/>
      <c r="S153" s="246"/>
      <c r="T153" s="246"/>
      <c r="U153" s="246"/>
      <c r="V153" s="246"/>
      <c r="W153" s="246"/>
      <c r="X153" s="246"/>
      <c r="Y153" s="246"/>
      <c r="Z153" s="246"/>
      <c r="AA153" s="513"/>
      <c r="AB153" s="1067">
        <v>0</v>
      </c>
      <c r="AC153" s="1062"/>
      <c r="AD153" s="1068"/>
      <c r="AE153" s="1061">
        <v>9</v>
      </c>
      <c r="AF153" s="1062"/>
      <c r="AG153" s="1068"/>
      <c r="AH153" s="1061">
        <v>4</v>
      </c>
      <c r="AI153" s="1062"/>
      <c r="AJ153" s="1069"/>
      <c r="AK153" s="481">
        <f>表57!AK157</f>
        <v>9884</v>
      </c>
      <c r="AL153" s="1583"/>
      <c r="AM153" s="1583"/>
      <c r="AN153" s="1583"/>
      <c r="AO153" s="1583"/>
      <c r="AP153" s="1583"/>
      <c r="AQ153" s="1583"/>
      <c r="AR153" s="1583"/>
      <c r="AS153" s="1583"/>
      <c r="AT153" s="1583"/>
      <c r="AU153" s="1583"/>
      <c r="AV153" s="1583"/>
      <c r="AW153" s="1583"/>
      <c r="AX153" s="1584"/>
      <c r="AY153" s="481">
        <f>表57!AY157</f>
        <v>250</v>
      </c>
      <c r="AZ153" s="1583"/>
      <c r="BA153" s="1583"/>
      <c r="BB153" s="1583"/>
      <c r="BC153" s="1583"/>
      <c r="BD153" s="1583"/>
      <c r="BE153" s="1583"/>
      <c r="BF153" s="1583"/>
      <c r="BG153" s="1583"/>
      <c r="BH153" s="1583"/>
      <c r="BI153" s="1583"/>
      <c r="BJ153" s="1583"/>
      <c r="BK153" s="1583"/>
      <c r="BL153" s="1584"/>
      <c r="BM153" s="481">
        <f>表57!BM157</f>
        <v>0</v>
      </c>
      <c r="BN153" s="1583"/>
      <c r="BO153" s="1583"/>
      <c r="BP153" s="1583"/>
      <c r="BQ153" s="1583"/>
      <c r="BR153" s="1583"/>
      <c r="BS153" s="1583"/>
      <c r="BT153" s="1583"/>
      <c r="BU153" s="1583"/>
      <c r="BV153" s="1583"/>
      <c r="BW153" s="1583"/>
      <c r="BX153" s="1583"/>
      <c r="BY153" s="1583"/>
      <c r="BZ153" s="1584"/>
      <c r="CA153" s="481">
        <f t="shared" si="4"/>
        <v>10134</v>
      </c>
      <c r="CB153" s="1583"/>
      <c r="CC153" s="1583"/>
      <c r="CD153" s="1583"/>
      <c r="CE153" s="1583"/>
      <c r="CF153" s="1583"/>
      <c r="CG153" s="1583"/>
      <c r="CH153" s="1583"/>
      <c r="CI153" s="1583"/>
      <c r="CJ153" s="1583"/>
      <c r="CK153" s="1583"/>
      <c r="CL153" s="1583"/>
      <c r="CM153" s="1583"/>
      <c r="CN153" s="1583"/>
      <c r="CO153" s="1583"/>
      <c r="CP153" s="1584"/>
      <c r="CQ153" s="481">
        <f>表57!CQ157</f>
        <v>430</v>
      </c>
      <c r="CR153" s="1583"/>
      <c r="CS153" s="1583"/>
      <c r="CT153" s="1583"/>
      <c r="CU153" s="1583"/>
      <c r="CV153" s="1583"/>
      <c r="CW153" s="1583"/>
      <c r="CX153" s="1583"/>
      <c r="CY153" s="1583"/>
      <c r="CZ153" s="1583"/>
      <c r="DA153" s="1583"/>
      <c r="DB153" s="1584"/>
      <c r="DC153" s="481">
        <f>表57!DC157</f>
        <v>0</v>
      </c>
      <c r="DD153" s="1583"/>
      <c r="DE153" s="1583"/>
      <c r="DF153" s="1583"/>
      <c r="DG153" s="1583"/>
      <c r="DH153" s="1583"/>
      <c r="DI153" s="1583"/>
      <c r="DJ153" s="1583"/>
      <c r="DK153" s="1583"/>
      <c r="DL153" s="1583"/>
      <c r="DM153" s="1583"/>
      <c r="DN153" s="1583"/>
      <c r="DO153" s="481">
        <f t="shared" si="5"/>
        <v>430</v>
      </c>
      <c r="DP153" s="1583"/>
      <c r="DQ153" s="1583"/>
      <c r="DR153" s="1583"/>
      <c r="DS153" s="1583"/>
      <c r="DT153" s="1583"/>
      <c r="DU153" s="1583"/>
      <c r="DV153" s="1583"/>
      <c r="DW153" s="1583"/>
      <c r="DX153" s="1583"/>
      <c r="DY153" s="1583"/>
      <c r="DZ153" s="1583"/>
      <c r="EA153" s="1583"/>
      <c r="EB153" s="1583"/>
      <c r="EC153" s="1583"/>
      <c r="ED153" s="1647"/>
    </row>
    <row r="154" spans="1:134" ht="21.75" customHeight="1" thickBot="1">
      <c r="A154" s="550"/>
      <c r="B154" s="557"/>
      <c r="C154" s="557"/>
      <c r="D154" s="557"/>
      <c r="E154" s="557"/>
      <c r="F154" s="558"/>
      <c r="G154" s="246" t="s">
        <v>79</v>
      </c>
      <c r="H154" s="246"/>
      <c r="I154" s="246"/>
      <c r="J154" s="246"/>
      <c r="K154" s="246"/>
      <c r="L154" s="246"/>
      <c r="M154" s="246"/>
      <c r="N154" s="246"/>
      <c r="O154" s="246"/>
      <c r="P154" s="246"/>
      <c r="Q154" s="246"/>
      <c r="R154" s="246"/>
      <c r="S154" s="246"/>
      <c r="T154" s="246"/>
      <c r="U154" s="246"/>
      <c r="V154" s="246"/>
      <c r="W154" s="246"/>
      <c r="X154" s="246"/>
      <c r="Y154" s="246"/>
      <c r="Z154" s="246"/>
      <c r="AA154" s="513"/>
      <c r="AB154" s="1063">
        <v>1</v>
      </c>
      <c r="AC154" s="1064"/>
      <c r="AD154" s="1065"/>
      <c r="AE154" s="1066">
        <v>0</v>
      </c>
      <c r="AF154" s="1064"/>
      <c r="AG154" s="1065"/>
      <c r="AH154" s="1066">
        <v>4</v>
      </c>
      <c r="AI154" s="1064"/>
      <c r="AJ154" s="1075"/>
      <c r="AK154" s="484">
        <f>SUM(AK145:AX153)</f>
        <v>91440</v>
      </c>
      <c r="AL154" s="1594"/>
      <c r="AM154" s="1594"/>
      <c r="AN154" s="1594"/>
      <c r="AO154" s="1594"/>
      <c r="AP154" s="1594"/>
      <c r="AQ154" s="1594"/>
      <c r="AR154" s="1594"/>
      <c r="AS154" s="1594"/>
      <c r="AT154" s="1594"/>
      <c r="AU154" s="1594"/>
      <c r="AV154" s="1594"/>
      <c r="AW154" s="1594"/>
      <c r="AX154" s="1595"/>
      <c r="AY154" s="484">
        <f>SUM(AY145:BL153)</f>
        <v>21702</v>
      </c>
      <c r="AZ154" s="1594"/>
      <c r="BA154" s="1594"/>
      <c r="BB154" s="1594"/>
      <c r="BC154" s="1594"/>
      <c r="BD154" s="1594"/>
      <c r="BE154" s="1594"/>
      <c r="BF154" s="1594"/>
      <c r="BG154" s="1594"/>
      <c r="BH154" s="1594"/>
      <c r="BI154" s="1594"/>
      <c r="BJ154" s="1594"/>
      <c r="BK154" s="1594"/>
      <c r="BL154" s="1595"/>
      <c r="BM154" s="484">
        <f>SUM(BM145:BZ153)</f>
        <v>3527</v>
      </c>
      <c r="BN154" s="1594"/>
      <c r="BO154" s="1594"/>
      <c r="BP154" s="1594"/>
      <c r="BQ154" s="1594"/>
      <c r="BR154" s="1594"/>
      <c r="BS154" s="1594"/>
      <c r="BT154" s="1594"/>
      <c r="BU154" s="1594"/>
      <c r="BV154" s="1594"/>
      <c r="BW154" s="1594"/>
      <c r="BX154" s="1594"/>
      <c r="BY154" s="1594"/>
      <c r="BZ154" s="1595"/>
      <c r="CA154" s="484">
        <f>SUM(CA145:CP153)</f>
        <v>116669</v>
      </c>
      <c r="CB154" s="1594"/>
      <c r="CC154" s="1594"/>
      <c r="CD154" s="1594"/>
      <c r="CE154" s="1594"/>
      <c r="CF154" s="1594"/>
      <c r="CG154" s="1594"/>
      <c r="CH154" s="1594"/>
      <c r="CI154" s="1594"/>
      <c r="CJ154" s="1594"/>
      <c r="CK154" s="1594"/>
      <c r="CL154" s="1594"/>
      <c r="CM154" s="1594"/>
      <c r="CN154" s="1594"/>
      <c r="CO154" s="1594"/>
      <c r="CP154" s="1595"/>
      <c r="CQ154" s="484">
        <f>SUM(CQ145:DB153)</f>
        <v>1858</v>
      </c>
      <c r="CR154" s="1594"/>
      <c r="CS154" s="1594"/>
      <c r="CT154" s="1594"/>
      <c r="CU154" s="1594"/>
      <c r="CV154" s="1594"/>
      <c r="CW154" s="1594"/>
      <c r="CX154" s="1594"/>
      <c r="CY154" s="1594"/>
      <c r="CZ154" s="1594"/>
      <c r="DA154" s="1594"/>
      <c r="DB154" s="1595"/>
      <c r="DC154" s="484">
        <f>SUM(DC145:DN153)</f>
        <v>0</v>
      </c>
      <c r="DD154" s="1594"/>
      <c r="DE154" s="1594"/>
      <c r="DF154" s="1594"/>
      <c r="DG154" s="1594"/>
      <c r="DH154" s="1594"/>
      <c r="DI154" s="1594"/>
      <c r="DJ154" s="1594"/>
      <c r="DK154" s="1594"/>
      <c r="DL154" s="1594"/>
      <c r="DM154" s="1594"/>
      <c r="DN154" s="1594"/>
      <c r="DO154" s="484">
        <f>SUM(DO145:ED153)</f>
        <v>1858</v>
      </c>
      <c r="DP154" s="1594"/>
      <c r="DQ154" s="1594"/>
      <c r="DR154" s="1594"/>
      <c r="DS154" s="1594"/>
      <c r="DT154" s="1594"/>
      <c r="DU154" s="1594"/>
      <c r="DV154" s="1594"/>
      <c r="DW154" s="1594"/>
      <c r="DX154" s="1594"/>
      <c r="DY154" s="1594"/>
      <c r="DZ154" s="1594"/>
      <c r="EA154" s="1594"/>
      <c r="EB154" s="1594"/>
      <c r="EC154" s="1594"/>
      <c r="ED154" s="1648"/>
    </row>
    <row r="155" spans="1:134" ht="15" customHeight="1" thickBot="1">
      <c r="A155" s="550"/>
      <c r="B155" s="557"/>
      <c r="C155" s="557"/>
      <c r="D155" s="557"/>
      <c r="E155" s="557"/>
      <c r="F155" s="558"/>
      <c r="G155" s="731"/>
      <c r="H155" s="732"/>
      <c r="I155" s="732"/>
      <c r="J155" s="732"/>
      <c r="K155" s="732"/>
      <c r="L155" s="732"/>
      <c r="M155" s="732"/>
      <c r="N155" s="732"/>
      <c r="O155" s="732"/>
      <c r="P155" s="732"/>
      <c r="Q155" s="732"/>
      <c r="R155" s="732"/>
      <c r="S155" s="732"/>
      <c r="T155" s="732"/>
      <c r="U155" s="732"/>
      <c r="V155" s="732"/>
      <c r="W155" s="732"/>
      <c r="X155" s="732"/>
      <c r="Y155" s="732"/>
      <c r="Z155" s="732"/>
      <c r="AA155" s="732"/>
      <c r="AB155" s="1074"/>
      <c r="AC155" s="1074"/>
      <c r="AD155" s="1074"/>
      <c r="AE155" s="1074"/>
      <c r="AF155" s="1074"/>
      <c r="AG155" s="1074"/>
      <c r="AH155" s="1074"/>
      <c r="AI155" s="1074"/>
      <c r="AJ155" s="1074"/>
      <c r="AK155" s="143"/>
      <c r="AL155" s="144"/>
      <c r="AM155" s="144"/>
      <c r="AN155" s="144"/>
      <c r="AO155" s="144"/>
      <c r="AP155" s="144"/>
      <c r="AQ155" s="144"/>
      <c r="AR155" s="144"/>
      <c r="AS155" s="144"/>
      <c r="AT155" s="144"/>
      <c r="AU155" s="144"/>
      <c r="AV155" s="144"/>
      <c r="AW155" s="144"/>
      <c r="AX155" s="144"/>
      <c r="AY155" s="143"/>
      <c r="AZ155" s="144"/>
      <c r="BA155" s="144"/>
      <c r="BB155" s="144"/>
      <c r="BC155" s="144"/>
      <c r="BD155" s="144"/>
      <c r="BE155" s="144"/>
      <c r="BF155" s="144"/>
      <c r="BG155" s="144"/>
      <c r="BH155" s="144"/>
      <c r="BI155" s="144"/>
      <c r="BJ155" s="144"/>
      <c r="BK155" s="144"/>
      <c r="BL155" s="144"/>
      <c r="BM155" s="143"/>
      <c r="BN155" s="144"/>
      <c r="BO155" s="144"/>
      <c r="BP155" s="144"/>
      <c r="BQ155" s="144"/>
      <c r="BR155" s="144"/>
      <c r="BS155" s="144"/>
      <c r="BT155" s="144"/>
      <c r="BU155" s="144"/>
      <c r="BV155" s="144"/>
      <c r="BW155" s="144"/>
      <c r="BX155" s="144"/>
      <c r="BY155" s="144"/>
      <c r="BZ155" s="144"/>
      <c r="CA155" s="143"/>
      <c r="CB155" s="144"/>
      <c r="CC155" s="144"/>
      <c r="CD155" s="144"/>
      <c r="CE155" s="144"/>
      <c r="CF155" s="144"/>
      <c r="CG155" s="144"/>
      <c r="CH155" s="144"/>
      <c r="CI155" s="144"/>
      <c r="CJ155" s="144"/>
      <c r="CK155" s="144"/>
      <c r="CL155" s="144"/>
      <c r="CM155" s="144"/>
      <c r="CN155" s="144"/>
      <c r="CO155" s="144"/>
      <c r="CP155" s="144"/>
      <c r="CQ155" s="143"/>
      <c r="CR155" s="144"/>
      <c r="CS155" s="144"/>
      <c r="CT155" s="144"/>
      <c r="CU155" s="144"/>
      <c r="CV155" s="144"/>
      <c r="CW155" s="144"/>
      <c r="CX155" s="144"/>
      <c r="CY155" s="144"/>
      <c r="CZ155" s="144"/>
      <c r="DA155" s="144"/>
      <c r="DB155" s="144"/>
      <c r="DC155" s="143"/>
      <c r="DD155" s="144"/>
      <c r="DE155" s="144"/>
      <c r="DF155" s="144"/>
      <c r="DG155" s="144"/>
      <c r="DH155" s="144"/>
      <c r="DI155" s="144"/>
      <c r="DJ155" s="144"/>
      <c r="DK155" s="144"/>
      <c r="DL155" s="144"/>
      <c r="DM155" s="144"/>
      <c r="DN155" s="144"/>
      <c r="DO155" s="143"/>
      <c r="DP155" s="144"/>
      <c r="DQ155" s="144"/>
      <c r="DR155" s="144"/>
      <c r="DS155" s="144"/>
      <c r="DT155" s="144"/>
      <c r="DU155" s="144"/>
      <c r="DV155" s="144"/>
      <c r="DW155" s="144"/>
      <c r="DX155" s="144"/>
      <c r="DY155" s="144"/>
      <c r="DZ155" s="144"/>
      <c r="EA155" s="144"/>
      <c r="EB155" s="144"/>
      <c r="EC155" s="144"/>
      <c r="ED155" s="144"/>
    </row>
    <row r="156" spans="1:134" ht="15" customHeight="1">
      <c r="A156" s="550"/>
      <c r="B156" s="557"/>
      <c r="C156" s="557"/>
      <c r="D156" s="557"/>
      <c r="E156" s="557"/>
      <c r="F156" s="558"/>
      <c r="G156" s="246" t="s">
        <v>80</v>
      </c>
      <c r="H156" s="246"/>
      <c r="I156" s="246"/>
      <c r="J156" s="246"/>
      <c r="K156" s="246"/>
      <c r="L156" s="246"/>
      <c r="M156" s="246"/>
      <c r="N156" s="246"/>
      <c r="O156" s="246"/>
      <c r="P156" s="246"/>
      <c r="Q156" s="246"/>
      <c r="R156" s="246"/>
      <c r="S156" s="246"/>
      <c r="T156" s="246"/>
      <c r="U156" s="246"/>
      <c r="V156" s="246"/>
      <c r="W156" s="246"/>
      <c r="X156" s="246"/>
      <c r="Y156" s="246"/>
      <c r="Z156" s="246"/>
      <c r="AA156" s="513"/>
      <c r="AB156" s="1070">
        <v>1</v>
      </c>
      <c r="AC156" s="1071"/>
      <c r="AD156" s="1072"/>
      <c r="AE156" s="1073">
        <v>1</v>
      </c>
      <c r="AF156" s="1071"/>
      <c r="AG156" s="1072"/>
      <c r="AH156" s="1073">
        <v>4</v>
      </c>
      <c r="AI156" s="1071"/>
      <c r="AJ156" s="1076"/>
      <c r="AK156" s="487">
        <f>SUM(AK145:AX147)</f>
        <v>60089</v>
      </c>
      <c r="AL156" s="1578"/>
      <c r="AM156" s="1578"/>
      <c r="AN156" s="1578"/>
      <c r="AO156" s="1578"/>
      <c r="AP156" s="1578"/>
      <c r="AQ156" s="1578"/>
      <c r="AR156" s="1578"/>
      <c r="AS156" s="1578"/>
      <c r="AT156" s="1578"/>
      <c r="AU156" s="1578"/>
      <c r="AV156" s="1578"/>
      <c r="AW156" s="1578"/>
      <c r="AX156" s="1579"/>
      <c r="AY156" s="487">
        <f>SUM(AY145:BL147)</f>
        <v>11675</v>
      </c>
      <c r="AZ156" s="1578"/>
      <c r="BA156" s="1578"/>
      <c r="BB156" s="1578"/>
      <c r="BC156" s="1578"/>
      <c r="BD156" s="1578"/>
      <c r="BE156" s="1578"/>
      <c r="BF156" s="1578"/>
      <c r="BG156" s="1578"/>
      <c r="BH156" s="1578"/>
      <c r="BI156" s="1578"/>
      <c r="BJ156" s="1578"/>
      <c r="BK156" s="1578"/>
      <c r="BL156" s="1579"/>
      <c r="BM156" s="487">
        <f>SUM(BM145:BZ147)</f>
        <v>2143</v>
      </c>
      <c r="BN156" s="1578"/>
      <c r="BO156" s="1578"/>
      <c r="BP156" s="1578"/>
      <c r="BQ156" s="1578"/>
      <c r="BR156" s="1578"/>
      <c r="BS156" s="1578"/>
      <c r="BT156" s="1578"/>
      <c r="BU156" s="1578"/>
      <c r="BV156" s="1578"/>
      <c r="BW156" s="1578"/>
      <c r="BX156" s="1578"/>
      <c r="BY156" s="1578"/>
      <c r="BZ156" s="1579"/>
      <c r="CA156" s="487">
        <f>SUM(AK156:BZ156)</f>
        <v>73907</v>
      </c>
      <c r="CB156" s="1578"/>
      <c r="CC156" s="1578"/>
      <c r="CD156" s="1578"/>
      <c r="CE156" s="1578"/>
      <c r="CF156" s="1578"/>
      <c r="CG156" s="1578"/>
      <c r="CH156" s="1578"/>
      <c r="CI156" s="1578"/>
      <c r="CJ156" s="1578"/>
      <c r="CK156" s="1578"/>
      <c r="CL156" s="1578"/>
      <c r="CM156" s="1578"/>
      <c r="CN156" s="1578"/>
      <c r="CO156" s="1578"/>
      <c r="CP156" s="1579"/>
      <c r="CQ156" s="487">
        <f>SUM(CQ145:DB147)</f>
        <v>405</v>
      </c>
      <c r="CR156" s="1578"/>
      <c r="CS156" s="1578"/>
      <c r="CT156" s="1578"/>
      <c r="CU156" s="1578"/>
      <c r="CV156" s="1578"/>
      <c r="CW156" s="1578"/>
      <c r="CX156" s="1578"/>
      <c r="CY156" s="1578"/>
      <c r="CZ156" s="1578"/>
      <c r="DA156" s="1578"/>
      <c r="DB156" s="1579"/>
      <c r="DC156" s="487">
        <f>SUM(DC145:DN147)</f>
        <v>0</v>
      </c>
      <c r="DD156" s="1578"/>
      <c r="DE156" s="1578"/>
      <c r="DF156" s="1578"/>
      <c r="DG156" s="1578"/>
      <c r="DH156" s="1578"/>
      <c r="DI156" s="1578"/>
      <c r="DJ156" s="1578"/>
      <c r="DK156" s="1578"/>
      <c r="DL156" s="1578"/>
      <c r="DM156" s="1578"/>
      <c r="DN156" s="1579"/>
      <c r="DO156" s="487">
        <f>SUM(CQ156:DN156)</f>
        <v>405</v>
      </c>
      <c r="DP156" s="1578"/>
      <c r="DQ156" s="1578"/>
      <c r="DR156" s="1578"/>
      <c r="DS156" s="1578"/>
      <c r="DT156" s="1578"/>
      <c r="DU156" s="1578"/>
      <c r="DV156" s="1578"/>
      <c r="DW156" s="1578"/>
      <c r="DX156" s="1578"/>
      <c r="DY156" s="1578"/>
      <c r="DZ156" s="1578"/>
      <c r="EA156" s="1578"/>
      <c r="EB156" s="1578"/>
      <c r="EC156" s="1578"/>
      <c r="ED156" s="1646"/>
    </row>
    <row r="157" spans="1:134" ht="15" customHeight="1">
      <c r="A157" s="550"/>
      <c r="B157" s="557"/>
      <c r="C157" s="557"/>
      <c r="D157" s="557"/>
      <c r="E157" s="557"/>
      <c r="F157" s="558"/>
      <c r="G157" s="246" t="s">
        <v>81</v>
      </c>
      <c r="H157" s="246"/>
      <c r="I157" s="246"/>
      <c r="J157" s="246"/>
      <c r="K157" s="246"/>
      <c r="L157" s="246"/>
      <c r="M157" s="246"/>
      <c r="N157" s="246"/>
      <c r="O157" s="246"/>
      <c r="P157" s="246"/>
      <c r="Q157" s="246"/>
      <c r="R157" s="246"/>
      <c r="S157" s="246"/>
      <c r="T157" s="246"/>
      <c r="U157" s="246"/>
      <c r="V157" s="246"/>
      <c r="W157" s="246"/>
      <c r="X157" s="246"/>
      <c r="Y157" s="246"/>
      <c r="Z157" s="246"/>
      <c r="AA157" s="513"/>
      <c r="AB157" s="1067">
        <v>1</v>
      </c>
      <c r="AC157" s="1062"/>
      <c r="AD157" s="1068"/>
      <c r="AE157" s="1061">
        <v>2</v>
      </c>
      <c r="AF157" s="1062"/>
      <c r="AG157" s="1068"/>
      <c r="AH157" s="1061">
        <v>4</v>
      </c>
      <c r="AI157" s="1062"/>
      <c r="AJ157" s="1069"/>
      <c r="AK157" s="481">
        <f>SUM(AK148:AX151)</f>
        <v>20406</v>
      </c>
      <c r="AL157" s="1583"/>
      <c r="AM157" s="1583"/>
      <c r="AN157" s="1583"/>
      <c r="AO157" s="1583"/>
      <c r="AP157" s="1583"/>
      <c r="AQ157" s="1583"/>
      <c r="AR157" s="1583"/>
      <c r="AS157" s="1583"/>
      <c r="AT157" s="1583"/>
      <c r="AU157" s="1583"/>
      <c r="AV157" s="1583"/>
      <c r="AW157" s="1583"/>
      <c r="AX157" s="1584"/>
      <c r="AY157" s="481">
        <f>SUM(AY148:BL151)</f>
        <v>7227</v>
      </c>
      <c r="AZ157" s="1583"/>
      <c r="BA157" s="1583"/>
      <c r="BB157" s="1583"/>
      <c r="BC157" s="1583"/>
      <c r="BD157" s="1583"/>
      <c r="BE157" s="1583"/>
      <c r="BF157" s="1583"/>
      <c r="BG157" s="1583"/>
      <c r="BH157" s="1583"/>
      <c r="BI157" s="1583"/>
      <c r="BJ157" s="1583"/>
      <c r="BK157" s="1583"/>
      <c r="BL157" s="1584"/>
      <c r="BM157" s="481">
        <f>SUM(BM148:BZ151)</f>
        <v>1384</v>
      </c>
      <c r="BN157" s="1583"/>
      <c r="BO157" s="1583"/>
      <c r="BP157" s="1583"/>
      <c r="BQ157" s="1583"/>
      <c r="BR157" s="1583"/>
      <c r="BS157" s="1583"/>
      <c r="BT157" s="1583"/>
      <c r="BU157" s="1583"/>
      <c r="BV157" s="1583"/>
      <c r="BW157" s="1583"/>
      <c r="BX157" s="1583"/>
      <c r="BY157" s="1583"/>
      <c r="BZ157" s="1584"/>
      <c r="CA157" s="481">
        <f>SUM(AK157:BZ157)</f>
        <v>29017</v>
      </c>
      <c r="CB157" s="1583"/>
      <c r="CC157" s="1583"/>
      <c r="CD157" s="1583"/>
      <c r="CE157" s="1583"/>
      <c r="CF157" s="1583"/>
      <c r="CG157" s="1583"/>
      <c r="CH157" s="1583"/>
      <c r="CI157" s="1583"/>
      <c r="CJ157" s="1583"/>
      <c r="CK157" s="1583"/>
      <c r="CL157" s="1583"/>
      <c r="CM157" s="1583"/>
      <c r="CN157" s="1583"/>
      <c r="CO157" s="1583"/>
      <c r="CP157" s="1584"/>
      <c r="CQ157" s="481">
        <f>SUM(CQ148:DB151)</f>
        <v>616</v>
      </c>
      <c r="CR157" s="1583"/>
      <c r="CS157" s="1583"/>
      <c r="CT157" s="1583"/>
      <c r="CU157" s="1583"/>
      <c r="CV157" s="1583"/>
      <c r="CW157" s="1583"/>
      <c r="CX157" s="1583"/>
      <c r="CY157" s="1583"/>
      <c r="CZ157" s="1583"/>
      <c r="DA157" s="1583"/>
      <c r="DB157" s="1584"/>
      <c r="DC157" s="481">
        <f>SUM(DC148:DN151)</f>
        <v>0</v>
      </c>
      <c r="DD157" s="1583"/>
      <c r="DE157" s="1583"/>
      <c r="DF157" s="1583"/>
      <c r="DG157" s="1583"/>
      <c r="DH157" s="1583"/>
      <c r="DI157" s="1583"/>
      <c r="DJ157" s="1583"/>
      <c r="DK157" s="1583"/>
      <c r="DL157" s="1583"/>
      <c r="DM157" s="1583"/>
      <c r="DN157" s="1584"/>
      <c r="DO157" s="481">
        <f>SUM(CQ157:DN157)</f>
        <v>616</v>
      </c>
      <c r="DP157" s="1583"/>
      <c r="DQ157" s="1583"/>
      <c r="DR157" s="1583"/>
      <c r="DS157" s="1583"/>
      <c r="DT157" s="1583"/>
      <c r="DU157" s="1583"/>
      <c r="DV157" s="1583"/>
      <c r="DW157" s="1583"/>
      <c r="DX157" s="1583"/>
      <c r="DY157" s="1583"/>
      <c r="DZ157" s="1583"/>
      <c r="EA157" s="1583"/>
      <c r="EB157" s="1583"/>
      <c r="EC157" s="1583"/>
      <c r="ED157" s="1647"/>
    </row>
    <row r="158" spans="1:134" ht="15" customHeight="1">
      <c r="A158" s="550"/>
      <c r="B158" s="557"/>
      <c r="C158" s="557"/>
      <c r="D158" s="557"/>
      <c r="E158" s="557"/>
      <c r="F158" s="558"/>
      <c r="G158" s="245" t="s">
        <v>9</v>
      </c>
      <c r="H158" s="246"/>
      <c r="I158" s="246"/>
      <c r="J158" s="246"/>
      <c r="K158" s="246"/>
      <c r="L158" s="246"/>
      <c r="M158" s="246"/>
      <c r="N158" s="246"/>
      <c r="O158" s="246"/>
      <c r="P158" s="246"/>
      <c r="Q158" s="246"/>
      <c r="R158" s="246"/>
      <c r="S158" s="246"/>
      <c r="T158" s="246"/>
      <c r="U158" s="246"/>
      <c r="V158" s="246"/>
      <c r="W158" s="246"/>
      <c r="X158" s="246"/>
      <c r="Y158" s="246"/>
      <c r="Z158" s="246"/>
      <c r="AA158" s="513"/>
      <c r="AB158" s="1067">
        <v>1</v>
      </c>
      <c r="AC158" s="1062"/>
      <c r="AD158" s="1068"/>
      <c r="AE158" s="1061">
        <v>3</v>
      </c>
      <c r="AF158" s="1062"/>
      <c r="AG158" s="1068"/>
      <c r="AH158" s="1061">
        <v>4</v>
      </c>
      <c r="AI158" s="1062"/>
      <c r="AJ158" s="1069"/>
      <c r="AK158" s="481">
        <f>AK152</f>
        <v>1061</v>
      </c>
      <c r="AL158" s="1583"/>
      <c r="AM158" s="1583"/>
      <c r="AN158" s="1583"/>
      <c r="AO158" s="1583"/>
      <c r="AP158" s="1583"/>
      <c r="AQ158" s="1583"/>
      <c r="AR158" s="1583"/>
      <c r="AS158" s="1583"/>
      <c r="AT158" s="1583"/>
      <c r="AU158" s="1583"/>
      <c r="AV158" s="1583"/>
      <c r="AW158" s="1583"/>
      <c r="AX158" s="1584"/>
      <c r="AY158" s="481">
        <f>AY152</f>
        <v>2550</v>
      </c>
      <c r="AZ158" s="1583"/>
      <c r="BA158" s="1583"/>
      <c r="BB158" s="1583"/>
      <c r="BC158" s="1583"/>
      <c r="BD158" s="1583"/>
      <c r="BE158" s="1583"/>
      <c r="BF158" s="1583"/>
      <c r="BG158" s="1583"/>
      <c r="BH158" s="1583"/>
      <c r="BI158" s="1583"/>
      <c r="BJ158" s="1583"/>
      <c r="BK158" s="1583"/>
      <c r="BL158" s="1584"/>
      <c r="BM158" s="481">
        <f>BM152</f>
        <v>0</v>
      </c>
      <c r="BN158" s="1583"/>
      <c r="BO158" s="1583"/>
      <c r="BP158" s="1583"/>
      <c r="BQ158" s="1583"/>
      <c r="BR158" s="1583"/>
      <c r="BS158" s="1583"/>
      <c r="BT158" s="1583"/>
      <c r="BU158" s="1583"/>
      <c r="BV158" s="1583"/>
      <c r="BW158" s="1583"/>
      <c r="BX158" s="1583"/>
      <c r="BY158" s="1583"/>
      <c r="BZ158" s="1584"/>
      <c r="CA158" s="481">
        <f>SUM(AK158:BZ158)</f>
        <v>3611</v>
      </c>
      <c r="CB158" s="1583"/>
      <c r="CC158" s="1583"/>
      <c r="CD158" s="1583"/>
      <c r="CE158" s="1583"/>
      <c r="CF158" s="1583"/>
      <c r="CG158" s="1583"/>
      <c r="CH158" s="1583"/>
      <c r="CI158" s="1583"/>
      <c r="CJ158" s="1583"/>
      <c r="CK158" s="1583"/>
      <c r="CL158" s="1583"/>
      <c r="CM158" s="1583"/>
      <c r="CN158" s="1583"/>
      <c r="CO158" s="1583"/>
      <c r="CP158" s="1584"/>
      <c r="CQ158" s="481">
        <f>CQ152</f>
        <v>407</v>
      </c>
      <c r="CR158" s="1583"/>
      <c r="CS158" s="1583"/>
      <c r="CT158" s="1583"/>
      <c r="CU158" s="1583"/>
      <c r="CV158" s="1583"/>
      <c r="CW158" s="1583"/>
      <c r="CX158" s="1583"/>
      <c r="CY158" s="1583"/>
      <c r="CZ158" s="1583"/>
      <c r="DA158" s="1583"/>
      <c r="DB158" s="1584"/>
      <c r="DC158" s="481">
        <f>DC152</f>
        <v>0</v>
      </c>
      <c r="DD158" s="1583"/>
      <c r="DE158" s="1583"/>
      <c r="DF158" s="1583"/>
      <c r="DG158" s="1583"/>
      <c r="DH158" s="1583"/>
      <c r="DI158" s="1583"/>
      <c r="DJ158" s="1583"/>
      <c r="DK158" s="1583"/>
      <c r="DL158" s="1583"/>
      <c r="DM158" s="1583"/>
      <c r="DN158" s="1584"/>
      <c r="DO158" s="481">
        <f>SUM(CQ158:DN158)</f>
        <v>407</v>
      </c>
      <c r="DP158" s="1583"/>
      <c r="DQ158" s="1583"/>
      <c r="DR158" s="1583"/>
      <c r="DS158" s="1583"/>
      <c r="DT158" s="1583"/>
      <c r="DU158" s="1583"/>
      <c r="DV158" s="1583"/>
      <c r="DW158" s="1583"/>
      <c r="DX158" s="1583"/>
      <c r="DY158" s="1583"/>
      <c r="DZ158" s="1583"/>
      <c r="EA158" s="1583"/>
      <c r="EB158" s="1583"/>
      <c r="EC158" s="1583"/>
      <c r="ED158" s="1647"/>
    </row>
    <row r="159" spans="1:134" ht="15" customHeight="1" thickBot="1">
      <c r="A159" s="559"/>
      <c r="B159" s="553"/>
      <c r="C159" s="553"/>
      <c r="D159" s="553"/>
      <c r="E159" s="553"/>
      <c r="F159" s="560"/>
      <c r="G159" s="245" t="s">
        <v>10</v>
      </c>
      <c r="H159" s="246"/>
      <c r="I159" s="246"/>
      <c r="J159" s="246"/>
      <c r="K159" s="246"/>
      <c r="L159" s="246"/>
      <c r="M159" s="246"/>
      <c r="N159" s="246"/>
      <c r="O159" s="246"/>
      <c r="P159" s="246"/>
      <c r="Q159" s="246"/>
      <c r="R159" s="246"/>
      <c r="S159" s="246"/>
      <c r="T159" s="246"/>
      <c r="U159" s="246"/>
      <c r="V159" s="246"/>
      <c r="W159" s="246"/>
      <c r="X159" s="246"/>
      <c r="Y159" s="246"/>
      <c r="Z159" s="246"/>
      <c r="AA159" s="513"/>
      <c r="AB159" s="1063">
        <v>1</v>
      </c>
      <c r="AC159" s="1064"/>
      <c r="AD159" s="1065"/>
      <c r="AE159" s="1066">
        <v>4</v>
      </c>
      <c r="AF159" s="1064"/>
      <c r="AG159" s="1065"/>
      <c r="AH159" s="1066">
        <v>4</v>
      </c>
      <c r="AI159" s="1064"/>
      <c r="AJ159" s="1075"/>
      <c r="AK159" s="484">
        <f>AK153</f>
        <v>9884</v>
      </c>
      <c r="AL159" s="1594"/>
      <c r="AM159" s="1594"/>
      <c r="AN159" s="1594"/>
      <c r="AO159" s="1594"/>
      <c r="AP159" s="1594"/>
      <c r="AQ159" s="1594"/>
      <c r="AR159" s="1594"/>
      <c r="AS159" s="1594"/>
      <c r="AT159" s="1594"/>
      <c r="AU159" s="1594"/>
      <c r="AV159" s="1594"/>
      <c r="AW159" s="1594"/>
      <c r="AX159" s="1595"/>
      <c r="AY159" s="484">
        <f>AY153</f>
        <v>250</v>
      </c>
      <c r="AZ159" s="1594"/>
      <c r="BA159" s="1594"/>
      <c r="BB159" s="1594"/>
      <c r="BC159" s="1594"/>
      <c r="BD159" s="1594"/>
      <c r="BE159" s="1594"/>
      <c r="BF159" s="1594"/>
      <c r="BG159" s="1594"/>
      <c r="BH159" s="1594"/>
      <c r="BI159" s="1594"/>
      <c r="BJ159" s="1594"/>
      <c r="BK159" s="1594"/>
      <c r="BL159" s="1595"/>
      <c r="BM159" s="484">
        <f>BM153</f>
        <v>0</v>
      </c>
      <c r="BN159" s="1594"/>
      <c r="BO159" s="1594"/>
      <c r="BP159" s="1594"/>
      <c r="BQ159" s="1594"/>
      <c r="BR159" s="1594"/>
      <c r="BS159" s="1594"/>
      <c r="BT159" s="1594"/>
      <c r="BU159" s="1594"/>
      <c r="BV159" s="1594"/>
      <c r="BW159" s="1594"/>
      <c r="BX159" s="1594"/>
      <c r="BY159" s="1594"/>
      <c r="BZ159" s="1595"/>
      <c r="CA159" s="484">
        <f>SUM(AK159:BZ159)</f>
        <v>10134</v>
      </c>
      <c r="CB159" s="1594"/>
      <c r="CC159" s="1594"/>
      <c r="CD159" s="1594"/>
      <c r="CE159" s="1594"/>
      <c r="CF159" s="1594"/>
      <c r="CG159" s="1594"/>
      <c r="CH159" s="1594"/>
      <c r="CI159" s="1594"/>
      <c r="CJ159" s="1594"/>
      <c r="CK159" s="1594"/>
      <c r="CL159" s="1594"/>
      <c r="CM159" s="1594"/>
      <c r="CN159" s="1594"/>
      <c r="CO159" s="1594"/>
      <c r="CP159" s="1595"/>
      <c r="CQ159" s="484">
        <f>CQ153</f>
        <v>430</v>
      </c>
      <c r="CR159" s="1594"/>
      <c r="CS159" s="1594"/>
      <c r="CT159" s="1594"/>
      <c r="CU159" s="1594"/>
      <c r="CV159" s="1594"/>
      <c r="CW159" s="1594"/>
      <c r="CX159" s="1594"/>
      <c r="CY159" s="1594"/>
      <c r="CZ159" s="1594"/>
      <c r="DA159" s="1594"/>
      <c r="DB159" s="1595"/>
      <c r="DC159" s="484">
        <f>DC153</f>
        <v>0</v>
      </c>
      <c r="DD159" s="1594"/>
      <c r="DE159" s="1594"/>
      <c r="DF159" s="1594"/>
      <c r="DG159" s="1594"/>
      <c r="DH159" s="1594"/>
      <c r="DI159" s="1594"/>
      <c r="DJ159" s="1594"/>
      <c r="DK159" s="1594"/>
      <c r="DL159" s="1594"/>
      <c r="DM159" s="1594"/>
      <c r="DN159" s="1595"/>
      <c r="DO159" s="484">
        <f>SUM(CQ159:DN159)</f>
        <v>430</v>
      </c>
      <c r="DP159" s="1594"/>
      <c r="DQ159" s="1594"/>
      <c r="DR159" s="1594"/>
      <c r="DS159" s="1594"/>
      <c r="DT159" s="1594"/>
      <c r="DU159" s="1594"/>
      <c r="DV159" s="1594"/>
      <c r="DW159" s="1594"/>
      <c r="DX159" s="1594"/>
      <c r="DY159" s="1594"/>
      <c r="DZ159" s="1594"/>
      <c r="EA159" s="1594"/>
      <c r="EB159" s="1594"/>
      <c r="EC159" s="1594"/>
      <c r="ED159" s="1648"/>
    </row>
    <row r="160" spans="1:134" ht="12.75" customHeight="1" thickBot="1">
      <c r="M160" s="16"/>
      <c r="R160" s="16"/>
      <c r="U160" s="17"/>
      <c r="V160" s="17"/>
      <c r="W160" s="17"/>
      <c r="CC160" s="151"/>
      <c r="CD160" s="151"/>
      <c r="CI160" s="151"/>
      <c r="CJ160" s="151"/>
      <c r="DA160" s="16"/>
      <c r="DF160" s="16"/>
    </row>
    <row r="161" spans="1:135" ht="15" customHeight="1">
      <c r="A161" s="433" t="s">
        <v>82</v>
      </c>
      <c r="B161" s="1535"/>
      <c r="C161" s="1535"/>
      <c r="D161" s="434" t="s">
        <v>83</v>
      </c>
      <c r="E161" s="1535"/>
      <c r="F161" s="1536"/>
      <c r="G161" s="245" t="s">
        <v>858</v>
      </c>
      <c r="H161" s="246"/>
      <c r="I161" s="246"/>
      <c r="J161" s="246"/>
      <c r="K161" s="246"/>
      <c r="L161" s="246"/>
      <c r="M161" s="246"/>
      <c r="N161" s="246"/>
      <c r="O161" s="246"/>
      <c r="P161" s="246"/>
      <c r="Q161" s="246"/>
      <c r="R161" s="246"/>
      <c r="S161" s="246"/>
      <c r="T161" s="246"/>
      <c r="U161" s="246"/>
      <c r="V161" s="246"/>
      <c r="W161" s="246"/>
      <c r="X161" s="246"/>
      <c r="Y161" s="246"/>
      <c r="Z161" s="246"/>
      <c r="AA161" s="513"/>
      <c r="AB161" s="1070">
        <v>1</v>
      </c>
      <c r="AC161" s="1071"/>
      <c r="AD161" s="1072"/>
      <c r="AE161" s="1073">
        <v>5</v>
      </c>
      <c r="AF161" s="1071"/>
      <c r="AG161" s="1072"/>
      <c r="AH161" s="1073">
        <v>4</v>
      </c>
      <c r="AI161" s="1071"/>
      <c r="AJ161" s="1071"/>
      <c r="AK161" s="487">
        <f>表57!AK166</f>
        <v>53663</v>
      </c>
      <c r="AL161" s="1578"/>
      <c r="AM161" s="1578"/>
      <c r="AN161" s="1578"/>
      <c r="AO161" s="1578"/>
      <c r="AP161" s="1578"/>
      <c r="AQ161" s="1578"/>
      <c r="AR161" s="1578"/>
      <c r="AS161" s="1578"/>
      <c r="AT161" s="1578"/>
      <c r="AU161" s="1578"/>
      <c r="AV161" s="1578"/>
      <c r="AW161" s="1578"/>
      <c r="AX161" s="1579"/>
      <c r="AY161" s="487">
        <f>表57!AY166</f>
        <v>12602</v>
      </c>
      <c r="AZ161" s="1578"/>
      <c r="BA161" s="1578"/>
      <c r="BB161" s="1578"/>
      <c r="BC161" s="1578"/>
      <c r="BD161" s="1578"/>
      <c r="BE161" s="1578"/>
      <c r="BF161" s="1578"/>
      <c r="BG161" s="1578"/>
      <c r="BH161" s="1578"/>
      <c r="BI161" s="1578"/>
      <c r="BJ161" s="1578"/>
      <c r="BK161" s="1578"/>
      <c r="BL161" s="1579"/>
      <c r="BM161" s="487">
        <f>表57!BM166</f>
        <v>2351</v>
      </c>
      <c r="BN161" s="1578"/>
      <c r="BO161" s="1578"/>
      <c r="BP161" s="1578"/>
      <c r="BQ161" s="1578"/>
      <c r="BR161" s="1578"/>
      <c r="BS161" s="1578"/>
      <c r="BT161" s="1578"/>
      <c r="BU161" s="1578"/>
      <c r="BV161" s="1578"/>
      <c r="BW161" s="1578"/>
      <c r="BX161" s="1578"/>
      <c r="BY161" s="1578"/>
      <c r="BZ161" s="1579"/>
      <c r="CA161" s="487">
        <f>SUM(AK161:BZ161)</f>
        <v>68616</v>
      </c>
      <c r="CB161" s="1578"/>
      <c r="CC161" s="1578"/>
      <c r="CD161" s="1578"/>
      <c r="CE161" s="1578"/>
      <c r="CF161" s="1578"/>
      <c r="CG161" s="1578"/>
      <c r="CH161" s="1578"/>
      <c r="CI161" s="1578"/>
      <c r="CJ161" s="1578"/>
      <c r="CK161" s="1578"/>
      <c r="CL161" s="1578"/>
      <c r="CM161" s="1578"/>
      <c r="CN161" s="1578"/>
      <c r="CO161" s="1578"/>
      <c r="CP161" s="1579"/>
      <c r="CQ161" s="487">
        <f>表57!CQ166</f>
        <v>680</v>
      </c>
      <c r="CR161" s="1578"/>
      <c r="CS161" s="1578"/>
      <c r="CT161" s="1578"/>
      <c r="CU161" s="1578"/>
      <c r="CV161" s="1578"/>
      <c r="CW161" s="1578"/>
      <c r="CX161" s="1578"/>
      <c r="CY161" s="1578"/>
      <c r="CZ161" s="1578"/>
      <c r="DA161" s="1578"/>
      <c r="DB161" s="1579"/>
      <c r="DC161" s="487">
        <f>表57!DC166</f>
        <v>0</v>
      </c>
      <c r="DD161" s="1578"/>
      <c r="DE161" s="1578"/>
      <c r="DF161" s="1578"/>
      <c r="DG161" s="1578"/>
      <c r="DH161" s="1578"/>
      <c r="DI161" s="1578"/>
      <c r="DJ161" s="1578"/>
      <c r="DK161" s="1578"/>
      <c r="DL161" s="1578"/>
      <c r="DM161" s="1578"/>
      <c r="DN161" s="1579"/>
      <c r="DO161" s="487">
        <f>SUM(CQ161:DN161)</f>
        <v>680</v>
      </c>
      <c r="DP161" s="1578"/>
      <c r="DQ161" s="1578"/>
      <c r="DR161" s="1578"/>
      <c r="DS161" s="1578"/>
      <c r="DT161" s="1578"/>
      <c r="DU161" s="1578"/>
      <c r="DV161" s="1578"/>
      <c r="DW161" s="1578"/>
      <c r="DX161" s="1578"/>
      <c r="DY161" s="1578"/>
      <c r="DZ161" s="1578"/>
      <c r="EA161" s="1578"/>
      <c r="EB161" s="1578"/>
      <c r="EC161" s="1578"/>
      <c r="ED161" s="1646"/>
    </row>
    <row r="162" spans="1:135" ht="15" customHeight="1">
      <c r="A162" s="548"/>
      <c r="B162" s="1549"/>
      <c r="C162" s="1549"/>
      <c r="D162" s="551"/>
      <c r="E162" s="1549"/>
      <c r="F162" s="1539"/>
      <c r="G162" s="505" t="s">
        <v>317</v>
      </c>
      <c r="H162" s="506"/>
      <c r="I162" s="506"/>
      <c r="J162" s="506"/>
      <c r="K162" s="506"/>
      <c r="L162" s="506"/>
      <c r="M162" s="506"/>
      <c r="N162" s="506"/>
      <c r="O162" s="506"/>
      <c r="P162" s="506"/>
      <c r="Q162" s="506"/>
      <c r="R162" s="506"/>
      <c r="S162" s="506"/>
      <c r="T162" s="506"/>
      <c r="U162" s="506"/>
      <c r="V162" s="506"/>
      <c r="W162" s="506"/>
      <c r="X162" s="506"/>
      <c r="Y162" s="506"/>
      <c r="Z162" s="506"/>
      <c r="AA162" s="507"/>
      <c r="AB162" s="1067">
        <v>1</v>
      </c>
      <c r="AC162" s="1062"/>
      <c r="AD162" s="1068"/>
      <c r="AE162" s="1061">
        <v>6</v>
      </c>
      <c r="AF162" s="1062"/>
      <c r="AG162" s="1068"/>
      <c r="AH162" s="1061">
        <v>4</v>
      </c>
      <c r="AI162" s="1062"/>
      <c r="AJ162" s="1062"/>
      <c r="AK162" s="481">
        <f>表57!AK167</f>
        <v>708</v>
      </c>
      <c r="AL162" s="1583"/>
      <c r="AM162" s="1583"/>
      <c r="AN162" s="1583"/>
      <c r="AO162" s="1583"/>
      <c r="AP162" s="1583"/>
      <c r="AQ162" s="1583"/>
      <c r="AR162" s="1583"/>
      <c r="AS162" s="1583"/>
      <c r="AT162" s="1583"/>
      <c r="AU162" s="1583"/>
      <c r="AV162" s="1583"/>
      <c r="AW162" s="1583"/>
      <c r="AX162" s="1584"/>
      <c r="AY162" s="481">
        <f>表57!AY167</f>
        <v>1699</v>
      </c>
      <c r="AZ162" s="1583"/>
      <c r="BA162" s="1583"/>
      <c r="BB162" s="1583"/>
      <c r="BC162" s="1583"/>
      <c r="BD162" s="1583"/>
      <c r="BE162" s="1583"/>
      <c r="BF162" s="1583"/>
      <c r="BG162" s="1583"/>
      <c r="BH162" s="1583"/>
      <c r="BI162" s="1583"/>
      <c r="BJ162" s="1583"/>
      <c r="BK162" s="1583"/>
      <c r="BL162" s="1584"/>
      <c r="BM162" s="481">
        <f>表57!BM167</f>
        <v>0</v>
      </c>
      <c r="BN162" s="1583"/>
      <c r="BO162" s="1583"/>
      <c r="BP162" s="1583"/>
      <c r="BQ162" s="1583"/>
      <c r="BR162" s="1583"/>
      <c r="BS162" s="1583"/>
      <c r="BT162" s="1583"/>
      <c r="BU162" s="1583"/>
      <c r="BV162" s="1583"/>
      <c r="BW162" s="1583"/>
      <c r="BX162" s="1583"/>
      <c r="BY162" s="1583"/>
      <c r="BZ162" s="1584"/>
      <c r="CA162" s="481">
        <f>SUM(AK162:BZ162)</f>
        <v>2407</v>
      </c>
      <c r="CB162" s="1583"/>
      <c r="CC162" s="1583"/>
      <c r="CD162" s="1583"/>
      <c r="CE162" s="1583"/>
      <c r="CF162" s="1583"/>
      <c r="CG162" s="1583"/>
      <c r="CH162" s="1583"/>
      <c r="CI162" s="1583"/>
      <c r="CJ162" s="1583"/>
      <c r="CK162" s="1583"/>
      <c r="CL162" s="1583"/>
      <c r="CM162" s="1583"/>
      <c r="CN162" s="1583"/>
      <c r="CO162" s="1583"/>
      <c r="CP162" s="1584"/>
      <c r="CQ162" s="481">
        <f>表57!CQ167</f>
        <v>272</v>
      </c>
      <c r="CR162" s="1583"/>
      <c r="CS162" s="1583"/>
      <c r="CT162" s="1583"/>
      <c r="CU162" s="1583"/>
      <c r="CV162" s="1583"/>
      <c r="CW162" s="1583"/>
      <c r="CX162" s="1583"/>
      <c r="CY162" s="1583"/>
      <c r="CZ162" s="1583"/>
      <c r="DA162" s="1583"/>
      <c r="DB162" s="1584"/>
      <c r="DC162" s="481">
        <f>表57!DC167</f>
        <v>0</v>
      </c>
      <c r="DD162" s="1583"/>
      <c r="DE162" s="1583"/>
      <c r="DF162" s="1583"/>
      <c r="DG162" s="1583"/>
      <c r="DH162" s="1583"/>
      <c r="DI162" s="1583"/>
      <c r="DJ162" s="1583"/>
      <c r="DK162" s="1583"/>
      <c r="DL162" s="1583"/>
      <c r="DM162" s="1583"/>
      <c r="DN162" s="1584"/>
      <c r="DO162" s="481">
        <f>SUM(CQ162:DN162)</f>
        <v>272</v>
      </c>
      <c r="DP162" s="1583"/>
      <c r="DQ162" s="1583"/>
      <c r="DR162" s="1583"/>
      <c r="DS162" s="1583"/>
      <c r="DT162" s="1583"/>
      <c r="DU162" s="1583"/>
      <c r="DV162" s="1583"/>
      <c r="DW162" s="1583"/>
      <c r="DX162" s="1583"/>
      <c r="DY162" s="1583"/>
      <c r="DZ162" s="1583"/>
      <c r="EA162" s="1583"/>
      <c r="EB162" s="1583"/>
      <c r="EC162" s="1583"/>
      <c r="ED162" s="1647"/>
    </row>
    <row r="163" spans="1:135" ht="15" customHeight="1">
      <c r="A163" s="1537"/>
      <c r="B163" s="1549"/>
      <c r="C163" s="1549"/>
      <c r="D163" s="1538"/>
      <c r="E163" s="1538"/>
      <c r="F163" s="1539"/>
      <c r="G163" s="731" t="s">
        <v>333</v>
      </c>
      <c r="H163" s="732"/>
      <c r="I163" s="732"/>
      <c r="J163" s="732"/>
      <c r="K163" s="732"/>
      <c r="L163" s="732"/>
      <c r="M163" s="732"/>
      <c r="N163" s="732"/>
      <c r="O163" s="732"/>
      <c r="P163" s="732"/>
      <c r="Q163" s="732"/>
      <c r="R163" s="732"/>
      <c r="S163" s="732"/>
      <c r="T163" s="732"/>
      <c r="U163" s="732"/>
      <c r="V163" s="732"/>
      <c r="W163" s="732"/>
      <c r="X163" s="732"/>
      <c r="Y163" s="732"/>
      <c r="Z163" s="732"/>
      <c r="AA163" s="732"/>
      <c r="AB163" s="1067">
        <v>1</v>
      </c>
      <c r="AC163" s="1062"/>
      <c r="AD163" s="1068"/>
      <c r="AE163" s="1061">
        <v>7</v>
      </c>
      <c r="AF163" s="1062"/>
      <c r="AG163" s="1068"/>
      <c r="AH163" s="1061">
        <v>4</v>
      </c>
      <c r="AI163" s="1062"/>
      <c r="AJ163" s="1062"/>
      <c r="AK163" s="481">
        <f>表57!AK168</f>
        <v>6590</v>
      </c>
      <c r="AL163" s="1583"/>
      <c r="AM163" s="1583"/>
      <c r="AN163" s="1583"/>
      <c r="AO163" s="1583"/>
      <c r="AP163" s="1583"/>
      <c r="AQ163" s="1583"/>
      <c r="AR163" s="1583"/>
      <c r="AS163" s="1583"/>
      <c r="AT163" s="1583"/>
      <c r="AU163" s="1583"/>
      <c r="AV163" s="1583"/>
      <c r="AW163" s="1583"/>
      <c r="AX163" s="1584"/>
      <c r="AY163" s="481">
        <f>表57!AY168</f>
        <v>166</v>
      </c>
      <c r="AZ163" s="1583"/>
      <c r="BA163" s="1583"/>
      <c r="BB163" s="1583"/>
      <c r="BC163" s="1583"/>
      <c r="BD163" s="1583"/>
      <c r="BE163" s="1583"/>
      <c r="BF163" s="1583"/>
      <c r="BG163" s="1583"/>
      <c r="BH163" s="1583"/>
      <c r="BI163" s="1583"/>
      <c r="BJ163" s="1583"/>
      <c r="BK163" s="1583"/>
      <c r="BL163" s="1584"/>
      <c r="BM163" s="481">
        <f>表57!BM168</f>
        <v>0</v>
      </c>
      <c r="BN163" s="1583"/>
      <c r="BO163" s="1583"/>
      <c r="BP163" s="1583"/>
      <c r="BQ163" s="1583"/>
      <c r="BR163" s="1583"/>
      <c r="BS163" s="1583"/>
      <c r="BT163" s="1583"/>
      <c r="BU163" s="1583"/>
      <c r="BV163" s="1583"/>
      <c r="BW163" s="1583"/>
      <c r="BX163" s="1583"/>
      <c r="BY163" s="1583"/>
      <c r="BZ163" s="1584"/>
      <c r="CA163" s="481">
        <f>SUM(AK163:BZ163)</f>
        <v>6756</v>
      </c>
      <c r="CB163" s="1583"/>
      <c r="CC163" s="1583"/>
      <c r="CD163" s="1583"/>
      <c r="CE163" s="1583"/>
      <c r="CF163" s="1583"/>
      <c r="CG163" s="1583"/>
      <c r="CH163" s="1583"/>
      <c r="CI163" s="1583"/>
      <c r="CJ163" s="1583"/>
      <c r="CK163" s="1583"/>
      <c r="CL163" s="1583"/>
      <c r="CM163" s="1583"/>
      <c r="CN163" s="1583"/>
      <c r="CO163" s="1583"/>
      <c r="CP163" s="1584"/>
      <c r="CQ163" s="481">
        <f>表57!CQ168</f>
        <v>287</v>
      </c>
      <c r="CR163" s="1583"/>
      <c r="CS163" s="1583"/>
      <c r="CT163" s="1583"/>
      <c r="CU163" s="1583"/>
      <c r="CV163" s="1583"/>
      <c r="CW163" s="1583"/>
      <c r="CX163" s="1583"/>
      <c r="CY163" s="1583"/>
      <c r="CZ163" s="1583"/>
      <c r="DA163" s="1583"/>
      <c r="DB163" s="1584"/>
      <c r="DC163" s="481">
        <f>表57!DC168</f>
        <v>0</v>
      </c>
      <c r="DD163" s="1583"/>
      <c r="DE163" s="1583"/>
      <c r="DF163" s="1583"/>
      <c r="DG163" s="1583"/>
      <c r="DH163" s="1583"/>
      <c r="DI163" s="1583"/>
      <c r="DJ163" s="1583"/>
      <c r="DK163" s="1583"/>
      <c r="DL163" s="1583"/>
      <c r="DM163" s="1583"/>
      <c r="DN163" s="1584"/>
      <c r="DO163" s="481">
        <f>SUM(CQ163:DN163)</f>
        <v>287</v>
      </c>
      <c r="DP163" s="1583"/>
      <c r="DQ163" s="1583"/>
      <c r="DR163" s="1583"/>
      <c r="DS163" s="1583"/>
      <c r="DT163" s="1583"/>
      <c r="DU163" s="1583"/>
      <c r="DV163" s="1583"/>
      <c r="DW163" s="1583"/>
      <c r="DX163" s="1583"/>
      <c r="DY163" s="1583"/>
      <c r="DZ163" s="1583"/>
      <c r="EA163" s="1583"/>
      <c r="EB163" s="1583"/>
      <c r="EC163" s="1583"/>
      <c r="ED163" s="1647"/>
    </row>
    <row r="164" spans="1:135" ht="15" customHeight="1" thickBot="1">
      <c r="A164" s="436"/>
      <c r="B164" s="1541"/>
      <c r="C164" s="1541"/>
      <c r="D164" s="553"/>
      <c r="E164" s="553"/>
      <c r="F164" s="560"/>
      <c r="G164" s="245" t="s">
        <v>79</v>
      </c>
      <c r="H164" s="246"/>
      <c r="I164" s="246"/>
      <c r="J164" s="246"/>
      <c r="K164" s="246"/>
      <c r="L164" s="246"/>
      <c r="M164" s="246"/>
      <c r="N164" s="246"/>
      <c r="O164" s="246"/>
      <c r="P164" s="246"/>
      <c r="Q164" s="246"/>
      <c r="R164" s="246"/>
      <c r="S164" s="246"/>
      <c r="T164" s="246"/>
      <c r="U164" s="246"/>
      <c r="V164" s="246"/>
      <c r="W164" s="246"/>
      <c r="X164" s="246"/>
      <c r="Y164" s="246"/>
      <c r="Z164" s="246"/>
      <c r="AA164" s="513"/>
      <c r="AB164" s="1063">
        <v>1</v>
      </c>
      <c r="AC164" s="1064"/>
      <c r="AD164" s="1065"/>
      <c r="AE164" s="1066">
        <v>8</v>
      </c>
      <c r="AF164" s="1064"/>
      <c r="AG164" s="1065"/>
      <c r="AH164" s="1066">
        <v>4</v>
      </c>
      <c r="AI164" s="1064"/>
      <c r="AJ164" s="1064"/>
      <c r="AK164" s="484">
        <f>SUM(AK161:AX163)</f>
        <v>60961</v>
      </c>
      <c r="AL164" s="1594"/>
      <c r="AM164" s="1594"/>
      <c r="AN164" s="1594"/>
      <c r="AO164" s="1594"/>
      <c r="AP164" s="1594"/>
      <c r="AQ164" s="1594"/>
      <c r="AR164" s="1594"/>
      <c r="AS164" s="1594"/>
      <c r="AT164" s="1594"/>
      <c r="AU164" s="1594"/>
      <c r="AV164" s="1594"/>
      <c r="AW164" s="1594"/>
      <c r="AX164" s="1595"/>
      <c r="AY164" s="484">
        <f>SUM(AY161:BL163)</f>
        <v>14467</v>
      </c>
      <c r="AZ164" s="1594"/>
      <c r="BA164" s="1594"/>
      <c r="BB164" s="1594"/>
      <c r="BC164" s="1594"/>
      <c r="BD164" s="1594"/>
      <c r="BE164" s="1594"/>
      <c r="BF164" s="1594"/>
      <c r="BG164" s="1594"/>
      <c r="BH164" s="1594"/>
      <c r="BI164" s="1594"/>
      <c r="BJ164" s="1594"/>
      <c r="BK164" s="1594"/>
      <c r="BL164" s="1595"/>
      <c r="BM164" s="484">
        <f>SUM(BM161:BZ163)</f>
        <v>2351</v>
      </c>
      <c r="BN164" s="1594"/>
      <c r="BO164" s="1594"/>
      <c r="BP164" s="1594"/>
      <c r="BQ164" s="1594"/>
      <c r="BR164" s="1594"/>
      <c r="BS164" s="1594"/>
      <c r="BT164" s="1594"/>
      <c r="BU164" s="1594"/>
      <c r="BV164" s="1594"/>
      <c r="BW164" s="1594"/>
      <c r="BX164" s="1594"/>
      <c r="BY164" s="1594"/>
      <c r="BZ164" s="1595"/>
      <c r="CA164" s="484">
        <f>SUM(AK164:BZ164)</f>
        <v>77779</v>
      </c>
      <c r="CB164" s="1594"/>
      <c r="CC164" s="1594"/>
      <c r="CD164" s="1594"/>
      <c r="CE164" s="1594"/>
      <c r="CF164" s="1594"/>
      <c r="CG164" s="1594"/>
      <c r="CH164" s="1594"/>
      <c r="CI164" s="1594"/>
      <c r="CJ164" s="1594"/>
      <c r="CK164" s="1594"/>
      <c r="CL164" s="1594"/>
      <c r="CM164" s="1594"/>
      <c r="CN164" s="1594"/>
      <c r="CO164" s="1594"/>
      <c r="CP164" s="1595"/>
      <c r="CQ164" s="484">
        <f>SUM(CQ161:DB163)</f>
        <v>1239</v>
      </c>
      <c r="CR164" s="1594"/>
      <c r="CS164" s="1594"/>
      <c r="CT164" s="1594"/>
      <c r="CU164" s="1594"/>
      <c r="CV164" s="1594"/>
      <c r="CW164" s="1594"/>
      <c r="CX164" s="1594"/>
      <c r="CY164" s="1594"/>
      <c r="CZ164" s="1594"/>
      <c r="DA164" s="1594"/>
      <c r="DB164" s="1595"/>
      <c r="DC164" s="484">
        <f>SUM(DC161:DN163)</f>
        <v>0</v>
      </c>
      <c r="DD164" s="1594"/>
      <c r="DE164" s="1594"/>
      <c r="DF164" s="1594"/>
      <c r="DG164" s="1594"/>
      <c r="DH164" s="1594"/>
      <c r="DI164" s="1594"/>
      <c r="DJ164" s="1594"/>
      <c r="DK164" s="1594"/>
      <c r="DL164" s="1594"/>
      <c r="DM164" s="1594"/>
      <c r="DN164" s="1595"/>
      <c r="DO164" s="484">
        <f>SUM(CQ164:DN164)</f>
        <v>1239</v>
      </c>
      <c r="DP164" s="1594"/>
      <c r="DQ164" s="1594"/>
      <c r="DR164" s="1594"/>
      <c r="DS164" s="1594"/>
      <c r="DT164" s="1594"/>
      <c r="DU164" s="1594"/>
      <c r="DV164" s="1594"/>
      <c r="DW164" s="1594"/>
      <c r="DX164" s="1594"/>
      <c r="DY164" s="1594"/>
      <c r="DZ164" s="1594"/>
      <c r="EA164" s="1594"/>
      <c r="EB164" s="1594"/>
      <c r="EC164" s="1594"/>
      <c r="ED164" s="1648"/>
    </row>
    <row r="165" spans="1:135" s="17" customFormat="1" ht="15" customHeight="1">
      <c r="A165" s="36"/>
      <c r="B165" s="1544"/>
      <c r="C165" s="1544"/>
      <c r="D165" s="40"/>
      <c r="E165" s="40"/>
      <c r="F165" s="40"/>
      <c r="G165" s="137"/>
      <c r="H165" s="138"/>
      <c r="I165" s="138"/>
      <c r="J165" s="138"/>
      <c r="K165" s="138"/>
      <c r="L165" s="138"/>
      <c r="M165" s="138"/>
      <c r="N165" s="138"/>
      <c r="O165" s="138"/>
      <c r="P165" s="138"/>
      <c r="Q165" s="138"/>
      <c r="R165" s="138"/>
      <c r="S165" s="138"/>
      <c r="T165" s="138"/>
      <c r="U165" s="138"/>
      <c r="V165" s="138"/>
      <c r="W165" s="138"/>
      <c r="X165" s="138"/>
      <c r="Y165" s="138"/>
      <c r="Z165" s="138"/>
      <c r="AA165" s="138"/>
      <c r="AB165" s="109"/>
      <c r="AC165" s="109"/>
      <c r="AD165" s="109"/>
      <c r="AE165" s="109"/>
      <c r="AF165" s="150"/>
      <c r="AG165" s="150"/>
      <c r="AH165" s="150"/>
      <c r="AI165" s="150"/>
      <c r="AJ165" s="150"/>
      <c r="AK165" s="143"/>
      <c r="AL165" s="41"/>
      <c r="AM165" s="41"/>
      <c r="AN165" s="41"/>
      <c r="AO165" s="41"/>
      <c r="AP165" s="41"/>
      <c r="AQ165" s="41"/>
      <c r="AR165" s="41"/>
      <c r="AS165" s="41"/>
      <c r="AT165" s="41"/>
      <c r="AU165" s="41"/>
      <c r="AV165" s="41"/>
      <c r="AW165" s="41"/>
      <c r="AX165" s="41"/>
      <c r="AY165" s="143"/>
      <c r="AZ165" s="41"/>
      <c r="BA165" s="41"/>
      <c r="BB165" s="41"/>
      <c r="BC165" s="41"/>
      <c r="BD165" s="41"/>
      <c r="BE165" s="41"/>
      <c r="BF165" s="41"/>
      <c r="BG165" s="41"/>
      <c r="BH165" s="41"/>
      <c r="BI165" s="41"/>
      <c r="BJ165" s="41"/>
      <c r="BK165" s="41"/>
      <c r="BL165" s="41"/>
      <c r="BM165" s="143"/>
      <c r="BN165" s="41"/>
      <c r="BO165" s="41"/>
      <c r="BP165" s="41"/>
      <c r="BQ165" s="41"/>
      <c r="BR165" s="41"/>
      <c r="BS165" s="41"/>
      <c r="BT165" s="41"/>
      <c r="BU165" s="41"/>
      <c r="BV165" s="41"/>
      <c r="BW165" s="41"/>
      <c r="BX165" s="41"/>
      <c r="BY165" s="41"/>
      <c r="BZ165" s="41"/>
      <c r="CA165" s="143"/>
      <c r="CB165" s="41"/>
      <c r="CC165" s="41"/>
      <c r="CD165" s="41"/>
      <c r="CE165" s="41"/>
      <c r="CF165" s="41"/>
      <c r="CG165" s="41"/>
      <c r="CH165" s="41"/>
      <c r="CI165" s="41"/>
      <c r="CJ165" s="41"/>
      <c r="CK165" s="41"/>
      <c r="CL165" s="41"/>
      <c r="CM165" s="41"/>
      <c r="CN165" s="41"/>
      <c r="CO165" s="41"/>
      <c r="CP165" s="41"/>
      <c r="CQ165" s="143"/>
      <c r="CR165" s="41"/>
      <c r="CS165" s="41"/>
      <c r="CT165" s="41"/>
      <c r="CU165" s="41"/>
      <c r="CV165" s="41"/>
      <c r="CW165" s="41"/>
      <c r="CX165" s="41"/>
      <c r="CY165" s="41"/>
      <c r="CZ165" s="41"/>
      <c r="DA165" s="41"/>
      <c r="DB165" s="41"/>
      <c r="DC165" s="143"/>
      <c r="DD165" s="41"/>
      <c r="DE165" s="41"/>
      <c r="DF165" s="41"/>
      <c r="DG165" s="41"/>
      <c r="DH165" s="41"/>
      <c r="DI165" s="41"/>
      <c r="DJ165" s="41"/>
      <c r="DK165" s="41"/>
      <c r="DL165" s="41"/>
      <c r="DM165" s="41"/>
      <c r="DN165" s="41"/>
      <c r="DO165" s="143"/>
      <c r="DP165" s="41"/>
      <c r="DQ165" s="41"/>
      <c r="DR165" s="41"/>
      <c r="DS165" s="41"/>
      <c r="DT165" s="41"/>
      <c r="DU165" s="41"/>
      <c r="DV165" s="41"/>
      <c r="DW165" s="41"/>
      <c r="DX165" s="41"/>
      <c r="DY165" s="41"/>
      <c r="DZ165" s="41"/>
      <c r="EA165" s="41"/>
      <c r="EB165" s="41"/>
      <c r="EC165" s="41"/>
      <c r="ED165" s="41"/>
    </row>
    <row r="166" spans="1:135" ht="12.75" customHeight="1">
      <c r="A166" s="1084"/>
      <c r="B166" s="1084"/>
      <c r="C166" s="1084"/>
      <c r="D166" s="1084"/>
      <c r="E166" s="1084"/>
      <c r="F166" s="1084"/>
      <c r="G166" s="1085"/>
      <c r="H166" s="1086" t="s">
        <v>84</v>
      </c>
      <c r="I166" s="1087"/>
      <c r="J166" s="1087"/>
      <c r="K166" s="1087"/>
      <c r="L166" s="1087"/>
      <c r="M166" s="1087"/>
      <c r="N166" s="1087"/>
      <c r="O166" s="1087"/>
      <c r="P166" s="1087"/>
      <c r="Q166" s="1087"/>
      <c r="R166" s="1087"/>
      <c r="S166" s="1087"/>
      <c r="T166" s="1087"/>
      <c r="U166" s="1087"/>
      <c r="V166" s="1087"/>
      <c r="W166" s="1087"/>
      <c r="X166" s="1087"/>
      <c r="Y166" s="1088"/>
      <c r="Z166" s="1092" t="s">
        <v>85</v>
      </c>
      <c r="AA166" s="1093"/>
      <c r="AB166" s="1093"/>
      <c r="AC166" s="1093"/>
      <c r="AD166" s="1093"/>
      <c r="AE166" s="1094"/>
      <c r="AF166" s="514" t="str">
        <f>"第59表　課税標準額段階別"&amp; LEFT(表00!AA1,6) &amp; "分所得割額等に関する調
　　　　　　　　　　　　　　　　　　【合 計】（つづき）
第12表関係　(4)算出税額に関する調"</f>
        <v>第59表　課税標準額段階別平成29年度分所得割額等に関する調
　　　　　　　　　　　　　　　　　　【合 計】（つづき）
第12表関係　(4)算出税額に関する調</v>
      </c>
      <c r="AG166" s="514"/>
      <c r="AH166" s="514"/>
      <c r="AI166" s="514"/>
      <c r="AJ166" s="514"/>
      <c r="AK166" s="514"/>
      <c r="AL166" s="514"/>
      <c r="AM166" s="514"/>
      <c r="AN166" s="514"/>
      <c r="AO166" s="514"/>
      <c r="AP166" s="514"/>
      <c r="AQ166" s="514"/>
      <c r="AR166" s="514"/>
      <c r="AS166" s="514"/>
      <c r="AT166" s="514"/>
      <c r="AU166" s="514"/>
      <c r="AV166" s="514"/>
      <c r="AW166" s="514"/>
      <c r="AX166" s="514"/>
      <c r="AY166" s="514"/>
      <c r="AZ166" s="514"/>
      <c r="BA166" s="514"/>
      <c r="BB166" s="514"/>
      <c r="BC166" s="514"/>
      <c r="BD166" s="514"/>
      <c r="BE166" s="514"/>
      <c r="BF166" s="514"/>
      <c r="BG166" s="514"/>
      <c r="BH166" s="514"/>
      <c r="BI166" s="514"/>
      <c r="BJ166" s="514"/>
      <c r="BK166" s="514"/>
      <c r="BL166" s="514"/>
      <c r="BM166" s="514"/>
      <c r="BN166" s="514"/>
      <c r="BO166" s="514"/>
      <c r="BP166" s="514"/>
      <c r="BQ166" s="514"/>
      <c r="BR166" s="514"/>
      <c r="BS166" s="514"/>
      <c r="BT166" s="514"/>
      <c r="BU166" s="514"/>
      <c r="BV166" s="514"/>
      <c r="BW166" s="514"/>
      <c r="BX166" s="514"/>
      <c r="BY166" s="514"/>
      <c r="BZ166" s="514"/>
      <c r="CA166" s="514"/>
      <c r="CB166" s="514"/>
      <c r="CC166" s="514"/>
      <c r="CD166" s="514"/>
      <c r="CE166" s="514"/>
      <c r="CF166" s="514"/>
      <c r="CG166" s="514"/>
      <c r="CH166" s="514"/>
      <c r="CI166" s="514"/>
      <c r="CJ166" s="514"/>
      <c r="CK166" s="514"/>
      <c r="CL166" s="514"/>
      <c r="CM166" s="514"/>
      <c r="CN166" s="514"/>
      <c r="CO166" s="514"/>
      <c r="CP166" s="514"/>
      <c r="CQ166" s="514"/>
      <c r="CR166" s="514"/>
      <c r="CS166" s="514"/>
      <c r="CT166" s="514"/>
      <c r="CU166" s="514"/>
      <c r="CV166" s="514"/>
      <c r="CW166" s="514"/>
      <c r="CX166" s="514"/>
      <c r="CY166" s="1059" t="s">
        <v>86</v>
      </c>
      <c r="CZ166" s="1059"/>
      <c r="DA166" s="1059"/>
      <c r="DB166" s="1059"/>
      <c r="DC166" s="1059"/>
      <c r="DD166" s="1059"/>
      <c r="DE166" s="1059"/>
      <c r="DF166" s="1059"/>
      <c r="DG166" s="1059"/>
      <c r="DH166" s="1059"/>
      <c r="DI166" s="1059"/>
      <c r="DJ166" s="1059"/>
      <c r="DK166" s="290" t="str">
        <f>IF(DK34="","",DK34)</f>
        <v>長崎県</v>
      </c>
      <c r="DL166" s="290"/>
      <c r="DM166" s="290"/>
      <c r="DN166" s="290"/>
      <c r="DO166" s="290"/>
      <c r="DP166" s="290"/>
      <c r="DQ166" s="290"/>
      <c r="DR166" s="290"/>
      <c r="DS166" s="290"/>
      <c r="DT166" s="290"/>
      <c r="DU166" s="290"/>
      <c r="DV166" s="290"/>
      <c r="DW166" s="290"/>
      <c r="DX166" s="290"/>
      <c r="DY166" s="290"/>
      <c r="DZ166" s="290"/>
      <c r="EA166" s="290"/>
      <c r="EB166" s="290"/>
      <c r="EC166" s="290"/>
      <c r="ED166" s="290"/>
      <c r="EE166" s="290"/>
    </row>
    <row r="167" spans="1:135" ht="12.75" customHeight="1" thickBot="1">
      <c r="A167" s="1084"/>
      <c r="B167" s="1084"/>
      <c r="C167" s="1084"/>
      <c r="D167" s="1084"/>
      <c r="E167" s="1084"/>
      <c r="F167" s="1084"/>
      <c r="G167" s="1085"/>
      <c r="H167" s="1089"/>
      <c r="I167" s="1090"/>
      <c r="J167" s="1090"/>
      <c r="K167" s="1090"/>
      <c r="L167" s="1090"/>
      <c r="M167" s="1090"/>
      <c r="N167" s="1090"/>
      <c r="O167" s="1090"/>
      <c r="P167" s="1090"/>
      <c r="Q167" s="1090"/>
      <c r="R167" s="1090"/>
      <c r="S167" s="1090"/>
      <c r="T167" s="1090"/>
      <c r="U167" s="1090"/>
      <c r="V167" s="1090"/>
      <c r="W167" s="1090"/>
      <c r="X167" s="1090"/>
      <c r="Y167" s="1091"/>
      <c r="Z167" s="1095"/>
      <c r="AA167" s="1096"/>
      <c r="AB167" s="1096"/>
      <c r="AC167" s="1096"/>
      <c r="AD167" s="1096"/>
      <c r="AE167" s="1097"/>
      <c r="AF167" s="514"/>
      <c r="AG167" s="514"/>
      <c r="AH167" s="514"/>
      <c r="AI167" s="514"/>
      <c r="AJ167" s="514"/>
      <c r="AK167" s="514"/>
      <c r="AL167" s="514"/>
      <c r="AM167" s="514"/>
      <c r="AN167" s="514"/>
      <c r="AO167" s="514"/>
      <c r="AP167" s="514"/>
      <c r="AQ167" s="514"/>
      <c r="AR167" s="514"/>
      <c r="AS167" s="514"/>
      <c r="AT167" s="514"/>
      <c r="AU167" s="514"/>
      <c r="AV167" s="514"/>
      <c r="AW167" s="514"/>
      <c r="AX167" s="514"/>
      <c r="AY167" s="514"/>
      <c r="AZ167" s="514"/>
      <c r="BA167" s="514"/>
      <c r="BB167" s="514"/>
      <c r="BC167" s="514"/>
      <c r="BD167" s="514"/>
      <c r="BE167" s="514"/>
      <c r="BF167" s="514"/>
      <c r="BG167" s="514"/>
      <c r="BH167" s="514"/>
      <c r="BI167" s="514"/>
      <c r="BJ167" s="514"/>
      <c r="BK167" s="514"/>
      <c r="BL167" s="514"/>
      <c r="BM167" s="514"/>
      <c r="BN167" s="514"/>
      <c r="BO167" s="514"/>
      <c r="BP167" s="514"/>
      <c r="BQ167" s="514"/>
      <c r="BR167" s="514"/>
      <c r="BS167" s="514"/>
      <c r="BT167" s="514"/>
      <c r="BU167" s="514"/>
      <c r="BV167" s="514"/>
      <c r="BW167" s="514"/>
      <c r="BX167" s="514"/>
      <c r="BY167" s="514"/>
      <c r="BZ167" s="514"/>
      <c r="CA167" s="514"/>
      <c r="CB167" s="514"/>
      <c r="CC167" s="514"/>
      <c r="CD167" s="514"/>
      <c r="CE167" s="514"/>
      <c r="CF167" s="514"/>
      <c r="CG167" s="514"/>
      <c r="CH167" s="514"/>
      <c r="CI167" s="514"/>
      <c r="CJ167" s="514"/>
      <c r="CK167" s="514"/>
      <c r="CL167" s="514"/>
      <c r="CM167" s="514"/>
      <c r="CN167" s="514"/>
      <c r="CO167" s="514"/>
      <c r="CP167" s="514"/>
      <c r="CQ167" s="514"/>
      <c r="CR167" s="514"/>
      <c r="CS167" s="514"/>
      <c r="CT167" s="514"/>
      <c r="CU167" s="514"/>
      <c r="CV167" s="514"/>
      <c r="CW167" s="514"/>
      <c r="CX167" s="514"/>
      <c r="CY167" s="1060"/>
      <c r="CZ167" s="1060"/>
      <c r="DA167" s="1060"/>
      <c r="DB167" s="1060"/>
      <c r="DC167" s="1060"/>
      <c r="DD167" s="1060"/>
      <c r="DE167" s="1060"/>
      <c r="DF167" s="1060"/>
      <c r="DG167" s="1060"/>
      <c r="DH167" s="1060"/>
      <c r="DI167" s="1060"/>
      <c r="DJ167" s="1060"/>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row>
    <row r="168" spans="1:135" ht="25.5" customHeight="1" thickBot="1">
      <c r="A168" s="1083"/>
      <c r="B168" s="567"/>
      <c r="C168" s="567"/>
      <c r="D168" s="567"/>
      <c r="E168" s="567"/>
      <c r="F168" s="567"/>
      <c r="G168" s="568"/>
      <c r="H168" s="1079">
        <f>IF(H36="","",H36)</f>
        <v>4</v>
      </c>
      <c r="I168" s="1080"/>
      <c r="J168" s="1081"/>
      <c r="K168" s="1079">
        <f>IF(K36="","",K36)</f>
        <v>2</v>
      </c>
      <c r="L168" s="1080"/>
      <c r="M168" s="1081"/>
      <c r="N168" s="1079">
        <f>IF(N36="","",N36)</f>
        <v>2</v>
      </c>
      <c r="O168" s="1080"/>
      <c r="P168" s="1081"/>
      <c r="Q168" s="1079">
        <f>IF(Q36="","",Q36)</f>
        <v>0</v>
      </c>
      <c r="R168" s="1080"/>
      <c r="S168" s="1081"/>
      <c r="T168" s="1079">
        <f>IF(T36="","",T36)</f>
        <v>2</v>
      </c>
      <c r="U168" s="1080"/>
      <c r="V168" s="1081"/>
      <c r="W168" s="1079">
        <f>IF(W36="","",W36)</f>
        <v>9</v>
      </c>
      <c r="X168" s="1080"/>
      <c r="Y168" s="1081"/>
      <c r="Z168" s="1082">
        <v>5</v>
      </c>
      <c r="AA168" s="276"/>
      <c r="AB168" s="277"/>
      <c r="AC168" s="1079">
        <v>9</v>
      </c>
      <c r="AD168" s="279"/>
      <c r="AE168" s="280"/>
      <c r="AF168" s="514"/>
      <c r="AG168" s="514"/>
      <c r="AH168" s="514"/>
      <c r="AI168" s="514"/>
      <c r="AJ168" s="514"/>
      <c r="AK168" s="514"/>
      <c r="AL168" s="514"/>
      <c r="AM168" s="514"/>
      <c r="AN168" s="514"/>
      <c r="AO168" s="514"/>
      <c r="AP168" s="514"/>
      <c r="AQ168" s="514"/>
      <c r="AR168" s="514"/>
      <c r="AS168" s="514"/>
      <c r="AT168" s="514"/>
      <c r="AU168" s="514"/>
      <c r="AV168" s="514"/>
      <c r="AW168" s="514"/>
      <c r="AX168" s="514"/>
      <c r="AY168" s="514"/>
      <c r="AZ168" s="514"/>
      <c r="BA168" s="514"/>
      <c r="BB168" s="514"/>
      <c r="BC168" s="514"/>
      <c r="BD168" s="514"/>
      <c r="BE168" s="514"/>
      <c r="BF168" s="514"/>
      <c r="BG168" s="514"/>
      <c r="BH168" s="514"/>
      <c r="BI168" s="514"/>
      <c r="BJ168" s="514"/>
      <c r="BK168" s="514"/>
      <c r="BL168" s="514"/>
      <c r="BM168" s="514"/>
      <c r="BN168" s="514"/>
      <c r="BO168" s="514"/>
      <c r="BP168" s="514"/>
      <c r="BQ168" s="514"/>
      <c r="BR168" s="514"/>
      <c r="BS168" s="514"/>
      <c r="BT168" s="514"/>
      <c r="BU168" s="514"/>
      <c r="BV168" s="514"/>
      <c r="BW168" s="514"/>
      <c r="BX168" s="514"/>
      <c r="BY168" s="514"/>
      <c r="BZ168" s="514"/>
      <c r="CA168" s="514"/>
      <c r="CB168" s="514"/>
      <c r="CC168" s="514"/>
      <c r="CD168" s="514"/>
      <c r="CE168" s="514"/>
      <c r="CF168" s="514"/>
      <c r="CG168" s="514"/>
      <c r="CH168" s="514"/>
      <c r="CI168" s="514"/>
      <c r="CJ168" s="514"/>
      <c r="CK168" s="514"/>
      <c r="CL168" s="514"/>
      <c r="CM168" s="514"/>
      <c r="CN168" s="514"/>
      <c r="CO168" s="514"/>
      <c r="CP168" s="514"/>
      <c r="CQ168" s="514"/>
      <c r="CR168" s="514"/>
      <c r="CS168" s="514"/>
      <c r="CT168" s="514"/>
      <c r="CU168" s="514"/>
      <c r="CV168" s="514"/>
      <c r="CW168" s="514"/>
      <c r="CX168" s="514"/>
      <c r="CY168" s="1060" t="s">
        <v>87</v>
      </c>
      <c r="CZ168" s="1060"/>
      <c r="DA168" s="1060"/>
      <c r="DB168" s="1060"/>
      <c r="DC168" s="1060"/>
      <c r="DD168" s="1060"/>
      <c r="DE168" s="1060"/>
      <c r="DF168" s="1060"/>
      <c r="DG168" s="1060"/>
      <c r="DH168" s="1060"/>
      <c r="DI168" s="1060"/>
      <c r="DJ168" s="1060"/>
      <c r="DK168" s="289" t="str">
        <f>IF(DK36="","",DK36)</f>
        <v>佐世保市</v>
      </c>
      <c r="DL168" s="289"/>
      <c r="DM168" s="289"/>
      <c r="DN168" s="289"/>
      <c r="DO168" s="289"/>
      <c r="DP168" s="289"/>
      <c r="DQ168" s="289"/>
      <c r="DR168" s="289"/>
      <c r="DS168" s="289"/>
      <c r="DT168" s="289"/>
      <c r="DU168" s="289"/>
      <c r="DV168" s="289"/>
      <c r="DW168" s="289"/>
      <c r="DX168" s="289"/>
      <c r="DY168" s="289"/>
      <c r="DZ168" s="289"/>
      <c r="EA168" s="289"/>
      <c r="EB168" s="289"/>
      <c r="EC168" s="289"/>
      <c r="ED168" s="289"/>
      <c r="EE168" s="289"/>
    </row>
    <row r="169" spans="1:135" ht="13.5" customHeight="1">
      <c r="M169" s="16"/>
      <c r="R169" s="16"/>
    </row>
    <row r="170" spans="1:135" ht="13.5" customHeight="1">
      <c r="M170" s="16"/>
      <c r="R170" s="16"/>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DA170" s="16"/>
      <c r="DF170" s="16"/>
    </row>
    <row r="171" spans="1:135" ht="13.5" customHeight="1">
      <c r="AK171" s="271" t="s">
        <v>869</v>
      </c>
      <c r="AL171" s="271"/>
      <c r="AM171" s="271"/>
      <c r="AN171" s="271"/>
      <c r="AO171" s="271"/>
      <c r="AP171" s="271"/>
      <c r="AQ171" s="271"/>
      <c r="AR171" s="271"/>
      <c r="AS171" s="271"/>
      <c r="AT171" s="271"/>
      <c r="AU171" s="271"/>
      <c r="AV171" s="271" t="s">
        <v>129</v>
      </c>
      <c r="AW171" s="271"/>
      <c r="AX171" s="271"/>
      <c r="AY171" s="271"/>
      <c r="AZ171" s="271"/>
      <c r="BA171" s="271"/>
      <c r="BB171" s="271"/>
      <c r="BC171" s="271"/>
      <c r="BD171" s="271"/>
      <c r="BE171" s="271"/>
      <c r="BF171" s="271"/>
      <c r="BG171" s="271" t="s">
        <v>977</v>
      </c>
      <c r="BH171" s="271"/>
      <c r="BI171" s="271"/>
      <c r="BJ171" s="271"/>
      <c r="BK171" s="271"/>
      <c r="BL171" s="271"/>
      <c r="BM171" s="271"/>
      <c r="BN171" s="271"/>
      <c r="BO171" s="271"/>
      <c r="BP171" s="271"/>
      <c r="BQ171" s="271"/>
      <c r="BR171" s="805" t="s">
        <v>363</v>
      </c>
      <c r="BS171" s="805"/>
      <c r="BT171" s="805"/>
      <c r="BU171" s="805"/>
      <c r="BV171" s="805"/>
      <c r="BW171" s="805"/>
      <c r="BX171" s="805"/>
      <c r="BY171" s="805"/>
      <c r="BZ171" s="805"/>
      <c r="CA171" s="805"/>
      <c r="CB171" s="805"/>
      <c r="CC171" s="805" t="s">
        <v>978</v>
      </c>
      <c r="CD171" s="805"/>
      <c r="CE171" s="805"/>
      <c r="CF171" s="805"/>
      <c r="CG171" s="805"/>
      <c r="CH171" s="805"/>
      <c r="CI171" s="805"/>
      <c r="CJ171" s="805"/>
      <c r="CK171" s="805"/>
      <c r="CL171" s="805"/>
      <c r="CM171" s="112"/>
      <c r="CN171" s="112"/>
      <c r="CO171" s="112"/>
      <c r="CP171" s="112"/>
      <c r="CQ171" s="112"/>
      <c r="CR171" s="112"/>
      <c r="CS171" s="112"/>
      <c r="CT171" s="112"/>
      <c r="CU171" s="112"/>
      <c r="CV171" s="112"/>
      <c r="CW171" s="112"/>
      <c r="DA171" s="16"/>
      <c r="DF171" s="16"/>
      <c r="DL171" s="17"/>
      <c r="DQ171" s="17"/>
    </row>
    <row r="172" spans="1:135" ht="15" customHeight="1">
      <c r="A172" s="522" t="s">
        <v>814</v>
      </c>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4"/>
      <c r="AB172" s="200" t="s">
        <v>88</v>
      </c>
      <c r="AC172" s="1655"/>
      <c r="AD172" s="1655"/>
      <c r="AE172" s="1655"/>
      <c r="AF172" s="1655"/>
      <c r="AG172" s="1655"/>
      <c r="AH172" s="1655"/>
      <c r="AI172" s="1655"/>
      <c r="AJ172" s="1656"/>
      <c r="AK172" s="890" t="s">
        <v>926</v>
      </c>
      <c r="AL172" s="891"/>
      <c r="AM172" s="891"/>
      <c r="AN172" s="891"/>
      <c r="AO172" s="891"/>
      <c r="AP172" s="891"/>
      <c r="AQ172" s="891"/>
      <c r="AR172" s="891"/>
      <c r="AS172" s="891"/>
      <c r="AT172" s="891"/>
      <c r="AU172" s="891"/>
      <c r="AV172" s="890" t="s">
        <v>927</v>
      </c>
      <c r="AW172" s="891"/>
      <c r="AX172" s="891"/>
      <c r="AY172" s="891"/>
      <c r="AZ172" s="891"/>
      <c r="BA172" s="891"/>
      <c r="BB172" s="891"/>
      <c r="BC172" s="891"/>
      <c r="BD172" s="891"/>
      <c r="BE172" s="891"/>
      <c r="BF172" s="1077"/>
      <c r="BG172" s="890" t="s">
        <v>975</v>
      </c>
      <c r="BH172" s="891"/>
      <c r="BI172" s="891"/>
      <c r="BJ172" s="891"/>
      <c r="BK172" s="891"/>
      <c r="BL172" s="891"/>
      <c r="BM172" s="891"/>
      <c r="BN172" s="891"/>
      <c r="BO172" s="891"/>
      <c r="BP172" s="891"/>
      <c r="BQ172" s="1077"/>
      <c r="BR172" s="890" t="s">
        <v>865</v>
      </c>
      <c r="BS172" s="891"/>
      <c r="BT172" s="891"/>
      <c r="BU172" s="891"/>
      <c r="BV172" s="891"/>
      <c r="BW172" s="891"/>
      <c r="BX172" s="891"/>
      <c r="BY172" s="891"/>
      <c r="BZ172" s="891"/>
      <c r="CA172" s="891"/>
      <c r="CB172" s="1077"/>
      <c r="CC172" s="200" t="s">
        <v>99</v>
      </c>
      <c r="CD172" s="201"/>
      <c r="CE172" s="201"/>
      <c r="CF172" s="201"/>
      <c r="CG172" s="201"/>
      <c r="CH172" s="201"/>
      <c r="CI172" s="201"/>
      <c r="CJ172" s="201"/>
      <c r="CK172" s="201"/>
      <c r="CL172" s="202"/>
      <c r="CM172" s="295" t="s">
        <v>72</v>
      </c>
      <c r="CN172" s="296"/>
      <c r="CO172" s="296"/>
      <c r="CP172" s="296"/>
      <c r="CQ172" s="296"/>
      <c r="CR172" s="296"/>
      <c r="CS172" s="296"/>
      <c r="CT172" s="297"/>
      <c r="DA172" s="16"/>
      <c r="DF172" s="16"/>
    </row>
    <row r="173" spans="1:135" ht="10.5" customHeight="1">
      <c r="A173" s="525"/>
      <c r="B173" s="526"/>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7"/>
      <c r="AB173" s="1657"/>
      <c r="AC173" s="1658"/>
      <c r="AD173" s="1658"/>
      <c r="AE173" s="1658"/>
      <c r="AF173" s="1658"/>
      <c r="AG173" s="1658"/>
      <c r="AH173" s="1658"/>
      <c r="AI173" s="1658"/>
      <c r="AJ173" s="1659"/>
      <c r="AK173" s="892"/>
      <c r="AL173" s="893"/>
      <c r="AM173" s="893"/>
      <c r="AN173" s="893"/>
      <c r="AO173" s="893"/>
      <c r="AP173" s="893"/>
      <c r="AQ173" s="893"/>
      <c r="AR173" s="893"/>
      <c r="AS173" s="893"/>
      <c r="AT173" s="893"/>
      <c r="AU173" s="893"/>
      <c r="AV173" s="892"/>
      <c r="AW173" s="893"/>
      <c r="AX173" s="893"/>
      <c r="AY173" s="893"/>
      <c r="AZ173" s="893"/>
      <c r="BA173" s="893"/>
      <c r="BB173" s="893"/>
      <c r="BC173" s="893"/>
      <c r="BD173" s="893"/>
      <c r="BE173" s="893"/>
      <c r="BF173" s="1078"/>
      <c r="BG173" s="892"/>
      <c r="BH173" s="893"/>
      <c r="BI173" s="893"/>
      <c r="BJ173" s="893"/>
      <c r="BK173" s="893"/>
      <c r="BL173" s="893"/>
      <c r="BM173" s="893"/>
      <c r="BN173" s="893"/>
      <c r="BO173" s="893"/>
      <c r="BP173" s="893"/>
      <c r="BQ173" s="1078"/>
      <c r="BR173" s="892"/>
      <c r="BS173" s="893"/>
      <c r="BT173" s="893"/>
      <c r="BU173" s="893"/>
      <c r="BV173" s="893"/>
      <c r="BW173" s="893"/>
      <c r="BX173" s="893"/>
      <c r="BY173" s="893"/>
      <c r="BZ173" s="893"/>
      <c r="CA173" s="893"/>
      <c r="CB173" s="1078"/>
      <c r="CC173" s="219"/>
      <c r="CD173" s="220"/>
      <c r="CE173" s="220"/>
      <c r="CF173" s="220"/>
      <c r="CG173" s="220"/>
      <c r="CH173" s="220"/>
      <c r="CI173" s="220"/>
      <c r="CJ173" s="220"/>
      <c r="CK173" s="220"/>
      <c r="CL173" s="221"/>
      <c r="CM173" s="234"/>
      <c r="CN173" s="235"/>
      <c r="CO173" s="235"/>
      <c r="CP173" s="235"/>
      <c r="CQ173" s="235"/>
      <c r="CR173" s="235"/>
      <c r="CS173" s="235"/>
      <c r="CT173" s="236"/>
      <c r="DA173" s="16"/>
      <c r="DF173" s="16"/>
    </row>
    <row r="174" spans="1:135" ht="15" customHeight="1">
      <c r="A174" s="525"/>
      <c r="B174" s="526"/>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7"/>
      <c r="AB174" s="1657"/>
      <c r="AC174" s="1658"/>
      <c r="AD174" s="1658"/>
      <c r="AE174" s="1658"/>
      <c r="AF174" s="1658"/>
      <c r="AG174" s="1658"/>
      <c r="AH174" s="1658"/>
      <c r="AI174" s="1658"/>
      <c r="AJ174" s="1659"/>
      <c r="AK174" s="892"/>
      <c r="AL174" s="893"/>
      <c r="AM174" s="893"/>
      <c r="AN174" s="893"/>
      <c r="AO174" s="893"/>
      <c r="AP174" s="893"/>
      <c r="AQ174" s="893"/>
      <c r="AR174" s="893"/>
      <c r="AS174" s="893"/>
      <c r="AT174" s="893"/>
      <c r="AU174" s="893"/>
      <c r="AV174" s="892"/>
      <c r="AW174" s="893"/>
      <c r="AX174" s="893"/>
      <c r="AY174" s="893"/>
      <c r="AZ174" s="893"/>
      <c r="BA174" s="893"/>
      <c r="BB174" s="893"/>
      <c r="BC174" s="893"/>
      <c r="BD174" s="893"/>
      <c r="BE174" s="893"/>
      <c r="BF174" s="1078"/>
      <c r="BG174" s="892"/>
      <c r="BH174" s="893"/>
      <c r="BI174" s="893"/>
      <c r="BJ174" s="893"/>
      <c r="BK174" s="893"/>
      <c r="BL174" s="893"/>
      <c r="BM174" s="893"/>
      <c r="BN174" s="893"/>
      <c r="BO174" s="893"/>
      <c r="BP174" s="893"/>
      <c r="BQ174" s="1078"/>
      <c r="BR174" s="892"/>
      <c r="BS174" s="893"/>
      <c r="BT174" s="893"/>
      <c r="BU174" s="893"/>
      <c r="BV174" s="893"/>
      <c r="BW174" s="893"/>
      <c r="BX174" s="893"/>
      <c r="BY174" s="893"/>
      <c r="BZ174" s="893"/>
      <c r="CA174" s="893"/>
      <c r="CB174" s="1078"/>
      <c r="CC174" s="219"/>
      <c r="CD174" s="220"/>
      <c r="CE174" s="220"/>
      <c r="CF174" s="220"/>
      <c r="CG174" s="220"/>
      <c r="CH174" s="220"/>
      <c r="CI174" s="220"/>
      <c r="CJ174" s="220"/>
      <c r="CK174" s="220"/>
      <c r="CL174" s="221"/>
      <c r="CM174" s="234"/>
      <c r="CN174" s="235"/>
      <c r="CO174" s="235"/>
      <c r="CP174" s="235"/>
      <c r="CQ174" s="235"/>
      <c r="CR174" s="235"/>
      <c r="CS174" s="235"/>
      <c r="CT174" s="236"/>
      <c r="DA174" s="16"/>
      <c r="DF174" s="16"/>
    </row>
    <row r="175" spans="1:135" ht="15" customHeight="1">
      <c r="A175" s="525"/>
      <c r="B175" s="526"/>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7"/>
      <c r="AB175" s="1657"/>
      <c r="AC175" s="1658"/>
      <c r="AD175" s="1658"/>
      <c r="AE175" s="1658"/>
      <c r="AF175" s="1658"/>
      <c r="AG175" s="1658"/>
      <c r="AH175" s="1658"/>
      <c r="AI175" s="1658"/>
      <c r="AJ175" s="1659"/>
      <c r="AK175" s="892"/>
      <c r="AL175" s="893"/>
      <c r="AM175" s="893"/>
      <c r="AN175" s="893"/>
      <c r="AO175" s="893"/>
      <c r="AP175" s="893"/>
      <c r="AQ175" s="893"/>
      <c r="AR175" s="893"/>
      <c r="AS175" s="893"/>
      <c r="AT175" s="893"/>
      <c r="AU175" s="893"/>
      <c r="AV175" s="892"/>
      <c r="AW175" s="893"/>
      <c r="AX175" s="893"/>
      <c r="AY175" s="893"/>
      <c r="AZ175" s="893"/>
      <c r="BA175" s="893"/>
      <c r="BB175" s="893"/>
      <c r="BC175" s="893"/>
      <c r="BD175" s="893"/>
      <c r="BE175" s="893"/>
      <c r="BF175" s="1078"/>
      <c r="BG175" s="892"/>
      <c r="BH175" s="893"/>
      <c r="BI175" s="893"/>
      <c r="BJ175" s="893"/>
      <c r="BK175" s="893"/>
      <c r="BL175" s="893"/>
      <c r="BM175" s="893"/>
      <c r="BN175" s="893"/>
      <c r="BO175" s="893"/>
      <c r="BP175" s="893"/>
      <c r="BQ175" s="1078"/>
      <c r="BR175" s="892"/>
      <c r="BS175" s="893"/>
      <c r="BT175" s="893"/>
      <c r="BU175" s="893"/>
      <c r="BV175" s="893"/>
      <c r="BW175" s="893"/>
      <c r="BX175" s="893"/>
      <c r="BY175" s="893"/>
      <c r="BZ175" s="893"/>
      <c r="CA175" s="893"/>
      <c r="CB175" s="1078"/>
      <c r="CC175" s="219"/>
      <c r="CD175" s="220"/>
      <c r="CE175" s="220"/>
      <c r="CF175" s="220"/>
      <c r="CG175" s="220"/>
      <c r="CH175" s="220"/>
      <c r="CI175" s="220"/>
      <c r="CJ175" s="220"/>
      <c r="CK175" s="220"/>
      <c r="CL175" s="221"/>
      <c r="CM175" s="234"/>
      <c r="CN175" s="235"/>
      <c r="CO175" s="235"/>
      <c r="CP175" s="235"/>
      <c r="CQ175" s="235"/>
      <c r="CR175" s="235"/>
      <c r="CS175" s="235"/>
      <c r="CT175" s="236"/>
      <c r="DA175" s="16"/>
      <c r="DF175" s="16"/>
    </row>
    <row r="176" spans="1:135" ht="15" customHeight="1">
      <c r="A176" s="525"/>
      <c r="B176" s="526"/>
      <c r="C176" s="526"/>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7"/>
      <c r="AB176" s="1657"/>
      <c r="AC176" s="1658"/>
      <c r="AD176" s="1658"/>
      <c r="AE176" s="1658"/>
      <c r="AF176" s="1658"/>
      <c r="AG176" s="1658"/>
      <c r="AH176" s="1658"/>
      <c r="AI176" s="1658"/>
      <c r="AJ176" s="1659"/>
      <c r="AK176" s="892"/>
      <c r="AL176" s="893"/>
      <c r="AM176" s="893"/>
      <c r="AN176" s="893"/>
      <c r="AO176" s="893"/>
      <c r="AP176" s="893"/>
      <c r="AQ176" s="893"/>
      <c r="AR176" s="893"/>
      <c r="AS176" s="893"/>
      <c r="AT176" s="893"/>
      <c r="AU176" s="893"/>
      <c r="AV176" s="892"/>
      <c r="AW176" s="893"/>
      <c r="AX176" s="893"/>
      <c r="AY176" s="893"/>
      <c r="AZ176" s="893"/>
      <c r="BA176" s="893"/>
      <c r="BB176" s="893"/>
      <c r="BC176" s="893"/>
      <c r="BD176" s="893"/>
      <c r="BE176" s="893"/>
      <c r="BF176" s="1078"/>
      <c r="BG176" s="892"/>
      <c r="BH176" s="893"/>
      <c r="BI176" s="893"/>
      <c r="BJ176" s="893"/>
      <c r="BK176" s="893"/>
      <c r="BL176" s="893"/>
      <c r="BM176" s="893"/>
      <c r="BN176" s="893"/>
      <c r="BO176" s="893"/>
      <c r="BP176" s="893"/>
      <c r="BQ176" s="1078"/>
      <c r="BR176" s="892"/>
      <c r="BS176" s="893"/>
      <c r="BT176" s="893"/>
      <c r="BU176" s="893"/>
      <c r="BV176" s="893"/>
      <c r="BW176" s="893"/>
      <c r="BX176" s="893"/>
      <c r="BY176" s="893"/>
      <c r="BZ176" s="893"/>
      <c r="CA176" s="893"/>
      <c r="CB176" s="1078"/>
      <c r="CC176" s="219"/>
      <c r="CD176" s="220"/>
      <c r="CE176" s="220"/>
      <c r="CF176" s="220"/>
      <c r="CG176" s="220"/>
      <c r="CH176" s="220"/>
      <c r="CI176" s="220"/>
      <c r="CJ176" s="220"/>
      <c r="CK176" s="220"/>
      <c r="CL176" s="221"/>
      <c r="CM176" s="234"/>
      <c r="CN176" s="235"/>
      <c r="CO176" s="235"/>
      <c r="CP176" s="235"/>
      <c r="CQ176" s="235"/>
      <c r="CR176" s="235"/>
      <c r="CS176" s="235"/>
      <c r="CT176" s="236"/>
      <c r="DA176" s="16"/>
      <c r="DF176" s="16"/>
    </row>
    <row r="177" spans="1:110" ht="15" customHeight="1" thickBot="1">
      <c r="A177" s="528"/>
      <c r="B177" s="529"/>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30"/>
      <c r="AB177" s="1660"/>
      <c r="AC177" s="1661"/>
      <c r="AD177" s="1661"/>
      <c r="AE177" s="1661"/>
      <c r="AF177" s="1661"/>
      <c r="AG177" s="1661"/>
      <c r="AH177" s="1661"/>
      <c r="AI177" s="1661"/>
      <c r="AJ177" s="1662"/>
      <c r="AK177" s="535" t="s">
        <v>271</v>
      </c>
      <c r="AL177" s="536"/>
      <c r="AM177" s="536"/>
      <c r="AN177" s="536"/>
      <c r="AO177" s="536"/>
      <c r="AP177" s="536"/>
      <c r="AQ177" s="536"/>
      <c r="AR177" s="536"/>
      <c r="AS177" s="536"/>
      <c r="AT177" s="536"/>
      <c r="AU177" s="536"/>
      <c r="AV177" s="495" t="s">
        <v>175</v>
      </c>
      <c r="AW177" s="496"/>
      <c r="AX177" s="496"/>
      <c r="AY177" s="496"/>
      <c r="AZ177" s="496"/>
      <c r="BA177" s="496"/>
      <c r="BB177" s="496"/>
      <c r="BC177" s="496"/>
      <c r="BD177" s="496"/>
      <c r="BE177" s="496"/>
      <c r="BF177" s="497"/>
      <c r="BG177" s="495" t="s">
        <v>272</v>
      </c>
      <c r="BH177" s="496"/>
      <c r="BI177" s="496"/>
      <c r="BJ177" s="496"/>
      <c r="BK177" s="496"/>
      <c r="BL177" s="496"/>
      <c r="BM177" s="496"/>
      <c r="BN177" s="496"/>
      <c r="BO177" s="496"/>
      <c r="BP177" s="496"/>
      <c r="BQ177" s="497"/>
      <c r="BR177" s="535" t="s">
        <v>271</v>
      </c>
      <c r="BS177" s="536"/>
      <c r="BT177" s="536"/>
      <c r="BU177" s="536"/>
      <c r="BV177" s="536"/>
      <c r="BW177" s="536"/>
      <c r="BX177" s="536"/>
      <c r="BY177" s="536"/>
      <c r="BZ177" s="536"/>
      <c r="CA177" s="536"/>
      <c r="CB177" s="536"/>
      <c r="CC177" s="535" t="s">
        <v>271</v>
      </c>
      <c r="CD177" s="536"/>
      <c r="CE177" s="536"/>
      <c r="CF177" s="536"/>
      <c r="CG177" s="536"/>
      <c r="CH177" s="536"/>
      <c r="CI177" s="536"/>
      <c r="CJ177" s="536"/>
      <c r="CK177" s="536"/>
      <c r="CL177" s="537"/>
      <c r="CM177" s="1663" t="s">
        <v>721</v>
      </c>
      <c r="CN177" s="1664"/>
      <c r="CO177" s="1664"/>
      <c r="CP177" s="1664"/>
      <c r="CQ177" s="1664"/>
      <c r="CR177" s="1664"/>
      <c r="CS177" s="1664"/>
      <c r="CT177" s="1665"/>
      <c r="DA177" s="16"/>
      <c r="DF177" s="16"/>
    </row>
    <row r="178" spans="1:110" ht="22.5" customHeight="1">
      <c r="A178" s="433" t="s">
        <v>73</v>
      </c>
      <c r="B178" s="547"/>
      <c r="C178" s="547"/>
      <c r="D178" s="547"/>
      <c r="E178" s="547"/>
      <c r="F178" s="556"/>
      <c r="G178" s="246" t="s">
        <v>53</v>
      </c>
      <c r="H178" s="246"/>
      <c r="I178" s="246"/>
      <c r="J178" s="246"/>
      <c r="K178" s="246"/>
      <c r="L178" s="246"/>
      <c r="M178" s="246"/>
      <c r="N178" s="246"/>
      <c r="O178" s="246"/>
      <c r="P178" s="246"/>
      <c r="Q178" s="246"/>
      <c r="R178" s="246"/>
      <c r="S178" s="246"/>
      <c r="T178" s="246"/>
      <c r="U178" s="246"/>
      <c r="V178" s="246"/>
      <c r="W178" s="246"/>
      <c r="X178" s="246"/>
      <c r="Y178" s="246"/>
      <c r="Z178" s="246"/>
      <c r="AA178" s="513"/>
      <c r="AB178" s="1070">
        <v>0</v>
      </c>
      <c r="AC178" s="1071"/>
      <c r="AD178" s="1072"/>
      <c r="AE178" s="1073">
        <v>1</v>
      </c>
      <c r="AF178" s="1071"/>
      <c r="AG178" s="1072"/>
      <c r="AH178" s="1073">
        <v>5</v>
      </c>
      <c r="AI178" s="1071"/>
      <c r="AJ178" s="1076"/>
      <c r="AK178" s="487">
        <f>表57!AK183</f>
        <v>32007</v>
      </c>
      <c r="AL178" s="801"/>
      <c r="AM178" s="801"/>
      <c r="AN178" s="801"/>
      <c r="AO178" s="801"/>
      <c r="AP178" s="801"/>
      <c r="AQ178" s="801"/>
      <c r="AR178" s="801"/>
      <c r="AS178" s="801"/>
      <c r="AT178" s="801"/>
      <c r="AU178" s="875"/>
      <c r="AV178" s="871">
        <f>表57!AV183</f>
        <v>339</v>
      </c>
      <c r="AW178" s="872"/>
      <c r="AX178" s="872"/>
      <c r="AY178" s="872"/>
      <c r="AZ178" s="872"/>
      <c r="BA178" s="872"/>
      <c r="BB178" s="872"/>
      <c r="BC178" s="872"/>
      <c r="BD178" s="872"/>
      <c r="BE178" s="872"/>
      <c r="BF178" s="1058"/>
      <c r="BG178" s="871">
        <f>表57!BG183</f>
        <v>17</v>
      </c>
      <c r="BH178" s="872"/>
      <c r="BI178" s="872"/>
      <c r="BJ178" s="872"/>
      <c r="BK178" s="872"/>
      <c r="BL178" s="872"/>
      <c r="BM178" s="872"/>
      <c r="BN178" s="872"/>
      <c r="BO178" s="872"/>
      <c r="BP178" s="872"/>
      <c r="BQ178" s="1058"/>
      <c r="BR178" s="871">
        <f>表57!BR183</f>
        <v>222</v>
      </c>
      <c r="BS178" s="872"/>
      <c r="BT178" s="872"/>
      <c r="BU178" s="872"/>
      <c r="BV178" s="872"/>
      <c r="BW178" s="872"/>
      <c r="BX178" s="872"/>
      <c r="BY178" s="872"/>
      <c r="BZ178" s="872"/>
      <c r="CA178" s="872"/>
      <c r="CB178" s="1058"/>
      <c r="CC178" s="871">
        <f t="shared" ref="CC178:CC187" si="6">SUM(AK112,CI112,CA145,DO145,AK178:CB178)</f>
        <v>90072</v>
      </c>
      <c r="CD178" s="872"/>
      <c r="CE178" s="872"/>
      <c r="CF178" s="872"/>
      <c r="CG178" s="872"/>
      <c r="CH178" s="872"/>
      <c r="CI178" s="872"/>
      <c r="CJ178" s="872"/>
      <c r="CK178" s="872"/>
      <c r="CL178" s="873"/>
      <c r="CM178" s="967">
        <f>IF(CD13=0,0,IF(AK112=0,0,AK112/CD13))</f>
        <v>6.0243095138883429E-2</v>
      </c>
      <c r="CN178" s="899"/>
      <c r="CO178" s="899"/>
      <c r="CP178" s="899"/>
      <c r="CQ178" s="899"/>
      <c r="CR178" s="899"/>
      <c r="CS178" s="899"/>
      <c r="CT178" s="900"/>
      <c r="DA178" s="16"/>
      <c r="DF178" s="16"/>
    </row>
    <row r="179" spans="1:110" ht="15" customHeight="1">
      <c r="A179" s="550"/>
      <c r="B179" s="557"/>
      <c r="C179" s="557"/>
      <c r="D179" s="557"/>
      <c r="E179" s="557"/>
      <c r="F179" s="558"/>
      <c r="G179" s="246" t="s">
        <v>250</v>
      </c>
      <c r="H179" s="246"/>
      <c r="I179" s="246"/>
      <c r="J179" s="246"/>
      <c r="K179" s="246"/>
      <c r="L179" s="246"/>
      <c r="M179" s="246"/>
      <c r="N179" s="246"/>
      <c r="O179" s="246"/>
      <c r="P179" s="246"/>
      <c r="Q179" s="246"/>
      <c r="R179" s="246"/>
      <c r="S179" s="246"/>
      <c r="T179" s="246"/>
      <c r="U179" s="246"/>
      <c r="V179" s="246"/>
      <c r="W179" s="246"/>
      <c r="X179" s="246"/>
      <c r="Y179" s="246"/>
      <c r="Z179" s="246"/>
      <c r="AA179" s="513"/>
      <c r="AB179" s="1067">
        <v>0</v>
      </c>
      <c r="AC179" s="1062"/>
      <c r="AD179" s="1068"/>
      <c r="AE179" s="1061">
        <v>2</v>
      </c>
      <c r="AF179" s="1062"/>
      <c r="AG179" s="1068"/>
      <c r="AH179" s="1061">
        <v>5</v>
      </c>
      <c r="AI179" s="1062"/>
      <c r="AJ179" s="1069"/>
      <c r="AK179" s="481">
        <f>表57!AK184</f>
        <v>61</v>
      </c>
      <c r="AL179" s="543"/>
      <c r="AM179" s="543"/>
      <c r="AN179" s="543"/>
      <c r="AO179" s="543"/>
      <c r="AP179" s="543"/>
      <c r="AQ179" s="543"/>
      <c r="AR179" s="543"/>
      <c r="AS179" s="543"/>
      <c r="AT179" s="543"/>
      <c r="AU179" s="544"/>
      <c r="AV179" s="481">
        <f>表57!AV184</f>
        <v>719</v>
      </c>
      <c r="AW179" s="543"/>
      <c r="AX179" s="543"/>
      <c r="AY179" s="543"/>
      <c r="AZ179" s="543"/>
      <c r="BA179" s="543"/>
      <c r="BB179" s="543"/>
      <c r="BC179" s="543"/>
      <c r="BD179" s="543"/>
      <c r="BE179" s="543"/>
      <c r="BF179" s="544"/>
      <c r="BG179" s="481">
        <f>表57!BG184</f>
        <v>165</v>
      </c>
      <c r="BH179" s="543"/>
      <c r="BI179" s="543"/>
      <c r="BJ179" s="543"/>
      <c r="BK179" s="543"/>
      <c r="BL179" s="543"/>
      <c r="BM179" s="543"/>
      <c r="BN179" s="543"/>
      <c r="BO179" s="543"/>
      <c r="BP179" s="543"/>
      <c r="BQ179" s="544"/>
      <c r="BR179" s="481">
        <f>表57!BR184</f>
        <v>88</v>
      </c>
      <c r="BS179" s="543"/>
      <c r="BT179" s="543"/>
      <c r="BU179" s="543"/>
      <c r="BV179" s="543"/>
      <c r="BW179" s="543"/>
      <c r="BX179" s="543"/>
      <c r="BY179" s="543"/>
      <c r="BZ179" s="543"/>
      <c r="CA179" s="543"/>
      <c r="CB179" s="544"/>
      <c r="CC179" s="481">
        <f t="shared" si="6"/>
        <v>1453969</v>
      </c>
      <c r="CD179" s="543"/>
      <c r="CE179" s="543"/>
      <c r="CF179" s="543"/>
      <c r="CG179" s="543"/>
      <c r="CH179" s="543"/>
      <c r="CI179" s="543"/>
      <c r="CJ179" s="543"/>
      <c r="CK179" s="543"/>
      <c r="CL179" s="865"/>
      <c r="CM179" s="967">
        <f t="shared" ref="CM179:CM187" si="7">IF(CD14=0,0,IF(AK113=0,0,AK113/CD14))</f>
        <v>5.9930432644211946E-2</v>
      </c>
      <c r="CN179" s="899"/>
      <c r="CO179" s="899"/>
      <c r="CP179" s="899"/>
      <c r="CQ179" s="899"/>
      <c r="CR179" s="899"/>
      <c r="CS179" s="899"/>
      <c r="CT179" s="900"/>
      <c r="DA179" s="16"/>
      <c r="DF179" s="16"/>
    </row>
    <row r="180" spans="1:110" ht="15" customHeight="1">
      <c r="A180" s="550"/>
      <c r="B180" s="557"/>
      <c r="C180" s="557"/>
      <c r="D180" s="557"/>
      <c r="E180" s="557"/>
      <c r="F180" s="558"/>
      <c r="G180" s="246" t="s">
        <v>251</v>
      </c>
      <c r="H180" s="246"/>
      <c r="I180" s="246"/>
      <c r="J180" s="246"/>
      <c r="K180" s="246"/>
      <c r="L180" s="246"/>
      <c r="M180" s="246"/>
      <c r="N180" s="246"/>
      <c r="O180" s="246"/>
      <c r="P180" s="246"/>
      <c r="Q180" s="246"/>
      <c r="R180" s="246"/>
      <c r="S180" s="246"/>
      <c r="T180" s="246"/>
      <c r="U180" s="246"/>
      <c r="V180" s="246"/>
      <c r="W180" s="246"/>
      <c r="X180" s="246"/>
      <c r="Y180" s="246"/>
      <c r="Z180" s="246"/>
      <c r="AA180" s="513"/>
      <c r="AB180" s="1067">
        <v>0</v>
      </c>
      <c r="AC180" s="1062"/>
      <c r="AD180" s="1068"/>
      <c r="AE180" s="1061">
        <v>3</v>
      </c>
      <c r="AF180" s="1062"/>
      <c r="AG180" s="1068"/>
      <c r="AH180" s="1061">
        <v>5</v>
      </c>
      <c r="AI180" s="1062"/>
      <c r="AJ180" s="1069"/>
      <c r="AK180" s="481">
        <f>表57!AK185</f>
        <v>2883</v>
      </c>
      <c r="AL180" s="543"/>
      <c r="AM180" s="543"/>
      <c r="AN180" s="543"/>
      <c r="AO180" s="543"/>
      <c r="AP180" s="543"/>
      <c r="AQ180" s="543"/>
      <c r="AR180" s="543"/>
      <c r="AS180" s="543"/>
      <c r="AT180" s="543"/>
      <c r="AU180" s="544"/>
      <c r="AV180" s="481">
        <f>表57!AV185</f>
        <v>781</v>
      </c>
      <c r="AW180" s="543"/>
      <c r="AX180" s="543"/>
      <c r="AY180" s="543"/>
      <c r="AZ180" s="543"/>
      <c r="BA180" s="543"/>
      <c r="BB180" s="543"/>
      <c r="BC180" s="543"/>
      <c r="BD180" s="543"/>
      <c r="BE180" s="543"/>
      <c r="BF180" s="544"/>
      <c r="BG180" s="481">
        <f>表57!BG185</f>
        <v>45</v>
      </c>
      <c r="BH180" s="543"/>
      <c r="BI180" s="543"/>
      <c r="BJ180" s="543"/>
      <c r="BK180" s="543"/>
      <c r="BL180" s="543"/>
      <c r="BM180" s="543"/>
      <c r="BN180" s="543"/>
      <c r="BO180" s="543"/>
      <c r="BP180" s="543"/>
      <c r="BQ180" s="544"/>
      <c r="BR180" s="481">
        <f>表57!BR185</f>
        <v>119</v>
      </c>
      <c r="BS180" s="543"/>
      <c r="BT180" s="543"/>
      <c r="BU180" s="543"/>
      <c r="BV180" s="543"/>
      <c r="BW180" s="543"/>
      <c r="BX180" s="543"/>
      <c r="BY180" s="543"/>
      <c r="BZ180" s="543"/>
      <c r="CA180" s="543"/>
      <c r="CB180" s="544"/>
      <c r="CC180" s="481">
        <f t="shared" si="6"/>
        <v>2472108</v>
      </c>
      <c r="CD180" s="543"/>
      <c r="CE180" s="543"/>
      <c r="CF180" s="543"/>
      <c r="CG180" s="543"/>
      <c r="CH180" s="543"/>
      <c r="CI180" s="543"/>
      <c r="CJ180" s="543"/>
      <c r="CK180" s="543"/>
      <c r="CL180" s="865"/>
      <c r="CM180" s="967">
        <f t="shared" si="7"/>
        <v>5.997238930522901E-2</v>
      </c>
      <c r="CN180" s="899"/>
      <c r="CO180" s="899"/>
      <c r="CP180" s="899"/>
      <c r="CQ180" s="899"/>
      <c r="CR180" s="899"/>
      <c r="CS180" s="899"/>
      <c r="CT180" s="900"/>
      <c r="DA180" s="16"/>
      <c r="DF180" s="16"/>
    </row>
    <row r="181" spans="1:110" ht="15" customHeight="1">
      <c r="A181" s="550"/>
      <c r="B181" s="557"/>
      <c r="C181" s="557"/>
      <c r="D181" s="557"/>
      <c r="E181" s="557"/>
      <c r="F181" s="558"/>
      <c r="G181" s="246" t="s">
        <v>74</v>
      </c>
      <c r="H181" s="246"/>
      <c r="I181" s="246"/>
      <c r="J181" s="246"/>
      <c r="K181" s="246"/>
      <c r="L181" s="246"/>
      <c r="M181" s="246"/>
      <c r="N181" s="246"/>
      <c r="O181" s="246"/>
      <c r="P181" s="246"/>
      <c r="Q181" s="246"/>
      <c r="R181" s="246"/>
      <c r="S181" s="246"/>
      <c r="T181" s="246"/>
      <c r="U181" s="246"/>
      <c r="V181" s="246"/>
      <c r="W181" s="246"/>
      <c r="X181" s="246"/>
      <c r="Y181" s="246"/>
      <c r="Z181" s="246"/>
      <c r="AA181" s="513"/>
      <c r="AB181" s="1067">
        <v>0</v>
      </c>
      <c r="AC181" s="1062"/>
      <c r="AD181" s="1068"/>
      <c r="AE181" s="1061">
        <v>4</v>
      </c>
      <c r="AF181" s="1062"/>
      <c r="AG181" s="1068"/>
      <c r="AH181" s="1061">
        <v>5</v>
      </c>
      <c r="AI181" s="1062"/>
      <c r="AJ181" s="1069"/>
      <c r="AK181" s="481">
        <f>表57!AK186</f>
        <v>494</v>
      </c>
      <c r="AL181" s="543"/>
      <c r="AM181" s="543"/>
      <c r="AN181" s="543"/>
      <c r="AO181" s="543"/>
      <c r="AP181" s="543"/>
      <c r="AQ181" s="543"/>
      <c r="AR181" s="543"/>
      <c r="AS181" s="543"/>
      <c r="AT181" s="543"/>
      <c r="AU181" s="544"/>
      <c r="AV181" s="481">
        <f>表57!AV186</f>
        <v>237</v>
      </c>
      <c r="AW181" s="543"/>
      <c r="AX181" s="543"/>
      <c r="AY181" s="543"/>
      <c r="AZ181" s="543"/>
      <c r="BA181" s="543"/>
      <c r="BB181" s="543"/>
      <c r="BC181" s="543"/>
      <c r="BD181" s="543"/>
      <c r="BE181" s="543"/>
      <c r="BF181" s="544"/>
      <c r="BG181" s="481">
        <f>表57!BG186</f>
        <v>142</v>
      </c>
      <c r="BH181" s="543"/>
      <c r="BI181" s="543"/>
      <c r="BJ181" s="543"/>
      <c r="BK181" s="543"/>
      <c r="BL181" s="543"/>
      <c r="BM181" s="543"/>
      <c r="BN181" s="543"/>
      <c r="BO181" s="543"/>
      <c r="BP181" s="543"/>
      <c r="BQ181" s="544"/>
      <c r="BR181" s="481">
        <f>表57!BR186</f>
        <v>264</v>
      </c>
      <c r="BS181" s="543"/>
      <c r="BT181" s="543"/>
      <c r="BU181" s="543"/>
      <c r="BV181" s="543"/>
      <c r="BW181" s="543"/>
      <c r="BX181" s="543"/>
      <c r="BY181" s="543"/>
      <c r="BZ181" s="543"/>
      <c r="CA181" s="543"/>
      <c r="CB181" s="544"/>
      <c r="CC181" s="481">
        <f t="shared" si="6"/>
        <v>1908580</v>
      </c>
      <c r="CD181" s="543"/>
      <c r="CE181" s="543"/>
      <c r="CF181" s="543"/>
      <c r="CG181" s="543"/>
      <c r="CH181" s="543"/>
      <c r="CI181" s="543"/>
      <c r="CJ181" s="543"/>
      <c r="CK181" s="543"/>
      <c r="CL181" s="865"/>
      <c r="CM181" s="967">
        <f t="shared" si="7"/>
        <v>6.0005508299825455E-2</v>
      </c>
      <c r="CN181" s="899"/>
      <c r="CO181" s="899"/>
      <c r="CP181" s="899"/>
      <c r="CQ181" s="899"/>
      <c r="CR181" s="899"/>
      <c r="CS181" s="899"/>
      <c r="CT181" s="900"/>
      <c r="DA181" s="16"/>
      <c r="DF181" s="16"/>
    </row>
    <row r="182" spans="1:110" ht="15" customHeight="1">
      <c r="A182" s="550"/>
      <c r="B182" s="557"/>
      <c r="C182" s="557"/>
      <c r="D182" s="557"/>
      <c r="E182" s="557"/>
      <c r="F182" s="558"/>
      <c r="G182" s="246" t="s">
        <v>75</v>
      </c>
      <c r="H182" s="246"/>
      <c r="I182" s="246"/>
      <c r="J182" s="246"/>
      <c r="K182" s="246"/>
      <c r="L182" s="246"/>
      <c r="M182" s="246"/>
      <c r="N182" s="246"/>
      <c r="O182" s="246"/>
      <c r="P182" s="246"/>
      <c r="Q182" s="246"/>
      <c r="R182" s="246"/>
      <c r="S182" s="246"/>
      <c r="T182" s="246"/>
      <c r="U182" s="246"/>
      <c r="V182" s="246"/>
      <c r="W182" s="246"/>
      <c r="X182" s="246"/>
      <c r="Y182" s="246"/>
      <c r="Z182" s="246"/>
      <c r="AA182" s="513"/>
      <c r="AB182" s="1067">
        <v>0</v>
      </c>
      <c r="AC182" s="1062"/>
      <c r="AD182" s="1068"/>
      <c r="AE182" s="1061">
        <v>5</v>
      </c>
      <c r="AF182" s="1062"/>
      <c r="AG182" s="1068"/>
      <c r="AH182" s="1061">
        <v>5</v>
      </c>
      <c r="AI182" s="1062"/>
      <c r="AJ182" s="1069"/>
      <c r="AK182" s="481">
        <f>表57!AK187</f>
        <v>115</v>
      </c>
      <c r="AL182" s="543"/>
      <c r="AM182" s="543"/>
      <c r="AN182" s="543"/>
      <c r="AO182" s="543"/>
      <c r="AP182" s="543"/>
      <c r="AQ182" s="543"/>
      <c r="AR182" s="543"/>
      <c r="AS182" s="543"/>
      <c r="AT182" s="543"/>
      <c r="AU182" s="544"/>
      <c r="AV182" s="481">
        <f>表57!AV187</f>
        <v>98</v>
      </c>
      <c r="AW182" s="543"/>
      <c r="AX182" s="543"/>
      <c r="AY182" s="543"/>
      <c r="AZ182" s="543"/>
      <c r="BA182" s="543"/>
      <c r="BB182" s="543"/>
      <c r="BC182" s="543"/>
      <c r="BD182" s="543"/>
      <c r="BE182" s="543"/>
      <c r="BF182" s="544"/>
      <c r="BG182" s="481">
        <f>表57!BG187</f>
        <v>18</v>
      </c>
      <c r="BH182" s="543"/>
      <c r="BI182" s="543"/>
      <c r="BJ182" s="543"/>
      <c r="BK182" s="543"/>
      <c r="BL182" s="543"/>
      <c r="BM182" s="543"/>
      <c r="BN182" s="543"/>
      <c r="BO182" s="543"/>
      <c r="BP182" s="543"/>
      <c r="BQ182" s="544"/>
      <c r="BR182" s="481">
        <f>表57!BR187</f>
        <v>503</v>
      </c>
      <c r="BS182" s="543"/>
      <c r="BT182" s="543"/>
      <c r="BU182" s="543"/>
      <c r="BV182" s="543"/>
      <c r="BW182" s="543"/>
      <c r="BX182" s="543"/>
      <c r="BY182" s="543"/>
      <c r="BZ182" s="543"/>
      <c r="CA182" s="543"/>
      <c r="CB182" s="544"/>
      <c r="CC182" s="481">
        <f t="shared" si="6"/>
        <v>1534901</v>
      </c>
      <c r="CD182" s="543"/>
      <c r="CE182" s="543"/>
      <c r="CF182" s="543"/>
      <c r="CG182" s="543"/>
      <c r="CH182" s="543"/>
      <c r="CI182" s="543"/>
      <c r="CJ182" s="543"/>
      <c r="CK182" s="543"/>
      <c r="CL182" s="865"/>
      <c r="CM182" s="967">
        <f t="shared" si="7"/>
        <v>5.9989625137696762E-2</v>
      </c>
      <c r="CN182" s="899"/>
      <c r="CO182" s="899"/>
      <c r="CP182" s="899"/>
      <c r="CQ182" s="899"/>
      <c r="CR182" s="899"/>
      <c r="CS182" s="899"/>
      <c r="CT182" s="900"/>
      <c r="DA182" s="16"/>
      <c r="DF182" s="16"/>
    </row>
    <row r="183" spans="1:110" ht="15" customHeight="1">
      <c r="A183" s="550"/>
      <c r="B183" s="557"/>
      <c r="C183" s="557"/>
      <c r="D183" s="557"/>
      <c r="E183" s="557"/>
      <c r="F183" s="558"/>
      <c r="G183" s="246" t="s">
        <v>76</v>
      </c>
      <c r="H183" s="246"/>
      <c r="I183" s="246"/>
      <c r="J183" s="246"/>
      <c r="K183" s="246"/>
      <c r="L183" s="246"/>
      <c r="M183" s="246"/>
      <c r="N183" s="246"/>
      <c r="O183" s="246"/>
      <c r="P183" s="246"/>
      <c r="Q183" s="246"/>
      <c r="R183" s="246"/>
      <c r="S183" s="246"/>
      <c r="T183" s="246"/>
      <c r="U183" s="246"/>
      <c r="V183" s="246"/>
      <c r="W183" s="246"/>
      <c r="X183" s="246"/>
      <c r="Y183" s="246"/>
      <c r="Z183" s="246"/>
      <c r="AA183" s="513"/>
      <c r="AB183" s="1067">
        <v>0</v>
      </c>
      <c r="AC183" s="1062"/>
      <c r="AD183" s="1068"/>
      <c r="AE183" s="1061">
        <v>6</v>
      </c>
      <c r="AF183" s="1062"/>
      <c r="AG183" s="1068"/>
      <c r="AH183" s="1061">
        <v>5</v>
      </c>
      <c r="AI183" s="1062"/>
      <c r="AJ183" s="1069"/>
      <c r="AK183" s="481">
        <f>表57!AK188</f>
        <v>0</v>
      </c>
      <c r="AL183" s="543"/>
      <c r="AM183" s="543"/>
      <c r="AN183" s="543"/>
      <c r="AO183" s="543"/>
      <c r="AP183" s="543"/>
      <c r="AQ183" s="543"/>
      <c r="AR183" s="543"/>
      <c r="AS183" s="543"/>
      <c r="AT183" s="543"/>
      <c r="AU183" s="544"/>
      <c r="AV183" s="481">
        <f>表57!AV188</f>
        <v>24</v>
      </c>
      <c r="AW183" s="543"/>
      <c r="AX183" s="543"/>
      <c r="AY183" s="543"/>
      <c r="AZ183" s="543"/>
      <c r="BA183" s="543"/>
      <c r="BB183" s="543"/>
      <c r="BC183" s="543"/>
      <c r="BD183" s="543"/>
      <c r="BE183" s="543"/>
      <c r="BF183" s="544"/>
      <c r="BG183" s="481">
        <f>表57!BG188</f>
        <v>2</v>
      </c>
      <c r="BH183" s="543"/>
      <c r="BI183" s="543"/>
      <c r="BJ183" s="543"/>
      <c r="BK183" s="543"/>
      <c r="BL183" s="543"/>
      <c r="BM183" s="543"/>
      <c r="BN183" s="543"/>
      <c r="BO183" s="543"/>
      <c r="BP183" s="543"/>
      <c r="BQ183" s="544"/>
      <c r="BR183" s="481">
        <f>表57!BR188</f>
        <v>0</v>
      </c>
      <c r="BS183" s="543"/>
      <c r="BT183" s="543"/>
      <c r="BU183" s="543"/>
      <c r="BV183" s="543"/>
      <c r="BW183" s="543"/>
      <c r="BX183" s="543"/>
      <c r="BY183" s="543"/>
      <c r="BZ183" s="543"/>
      <c r="CA183" s="543"/>
      <c r="CB183" s="544"/>
      <c r="CC183" s="481">
        <f t="shared" si="6"/>
        <v>1029043</v>
      </c>
      <c r="CD183" s="543"/>
      <c r="CE183" s="543"/>
      <c r="CF183" s="543"/>
      <c r="CG183" s="543"/>
      <c r="CH183" s="543"/>
      <c r="CI183" s="543"/>
      <c r="CJ183" s="543"/>
      <c r="CK183" s="543"/>
      <c r="CL183" s="865"/>
      <c r="CM183" s="967">
        <f t="shared" si="7"/>
        <v>6.0041516397499557E-2</v>
      </c>
      <c r="CN183" s="899"/>
      <c r="CO183" s="899"/>
      <c r="CP183" s="899"/>
      <c r="CQ183" s="899"/>
      <c r="CR183" s="899"/>
      <c r="CS183" s="899"/>
      <c r="CT183" s="900"/>
      <c r="DA183" s="16"/>
      <c r="DF183" s="16"/>
    </row>
    <row r="184" spans="1:110" ht="15" customHeight="1">
      <c r="A184" s="550"/>
      <c r="B184" s="557"/>
      <c r="C184" s="557"/>
      <c r="D184" s="557"/>
      <c r="E184" s="557"/>
      <c r="F184" s="558"/>
      <c r="G184" s="246" t="s">
        <v>77</v>
      </c>
      <c r="H184" s="246"/>
      <c r="I184" s="246"/>
      <c r="J184" s="246"/>
      <c r="K184" s="246"/>
      <c r="L184" s="246"/>
      <c r="M184" s="246"/>
      <c r="N184" s="246"/>
      <c r="O184" s="246"/>
      <c r="P184" s="246"/>
      <c r="Q184" s="246"/>
      <c r="R184" s="246"/>
      <c r="S184" s="246"/>
      <c r="T184" s="246"/>
      <c r="U184" s="246"/>
      <c r="V184" s="246"/>
      <c r="W184" s="246"/>
      <c r="X184" s="246"/>
      <c r="Y184" s="246"/>
      <c r="Z184" s="246"/>
      <c r="AA184" s="513"/>
      <c r="AB184" s="1067">
        <v>0</v>
      </c>
      <c r="AC184" s="1062"/>
      <c r="AD184" s="1068"/>
      <c r="AE184" s="1061">
        <v>7</v>
      </c>
      <c r="AF184" s="1062"/>
      <c r="AG184" s="1068"/>
      <c r="AH184" s="1061">
        <v>5</v>
      </c>
      <c r="AI184" s="1062"/>
      <c r="AJ184" s="1069"/>
      <c r="AK184" s="481">
        <f>表57!AK189</f>
        <v>1248</v>
      </c>
      <c r="AL184" s="543"/>
      <c r="AM184" s="543"/>
      <c r="AN184" s="543"/>
      <c r="AO184" s="543"/>
      <c r="AP184" s="543"/>
      <c r="AQ184" s="543"/>
      <c r="AR184" s="543"/>
      <c r="AS184" s="543"/>
      <c r="AT184" s="543"/>
      <c r="AU184" s="544"/>
      <c r="AV184" s="481">
        <f>表57!AV189</f>
        <v>182</v>
      </c>
      <c r="AW184" s="543"/>
      <c r="AX184" s="543"/>
      <c r="AY184" s="543"/>
      <c r="AZ184" s="543"/>
      <c r="BA184" s="543"/>
      <c r="BB184" s="543"/>
      <c r="BC184" s="543"/>
      <c r="BD184" s="543"/>
      <c r="BE184" s="543"/>
      <c r="BF184" s="544"/>
      <c r="BG184" s="481">
        <f>表57!BG189</f>
        <v>8</v>
      </c>
      <c r="BH184" s="543"/>
      <c r="BI184" s="543"/>
      <c r="BJ184" s="543"/>
      <c r="BK184" s="543"/>
      <c r="BL184" s="543"/>
      <c r="BM184" s="543"/>
      <c r="BN184" s="543"/>
      <c r="BO184" s="543"/>
      <c r="BP184" s="543"/>
      <c r="BQ184" s="544"/>
      <c r="BR184" s="481">
        <f>表57!BR189</f>
        <v>0</v>
      </c>
      <c r="BS184" s="543"/>
      <c r="BT184" s="543"/>
      <c r="BU184" s="543"/>
      <c r="BV184" s="543"/>
      <c r="BW184" s="543"/>
      <c r="BX184" s="543"/>
      <c r="BY184" s="543"/>
      <c r="BZ184" s="543"/>
      <c r="CA184" s="543"/>
      <c r="CB184" s="544"/>
      <c r="CC184" s="481">
        <f t="shared" si="6"/>
        <v>342170</v>
      </c>
      <c r="CD184" s="543"/>
      <c r="CE184" s="543"/>
      <c r="CF184" s="543"/>
      <c r="CG184" s="543"/>
      <c r="CH184" s="543"/>
      <c r="CI184" s="543"/>
      <c r="CJ184" s="543"/>
      <c r="CK184" s="543"/>
      <c r="CL184" s="865"/>
      <c r="CM184" s="967">
        <f t="shared" si="7"/>
        <v>5.9993486359276364E-2</v>
      </c>
      <c r="CN184" s="899"/>
      <c r="CO184" s="899"/>
      <c r="CP184" s="899"/>
      <c r="CQ184" s="899"/>
      <c r="CR184" s="899"/>
      <c r="CS184" s="899"/>
      <c r="CT184" s="900"/>
      <c r="DA184" s="16"/>
      <c r="DF184" s="16"/>
    </row>
    <row r="185" spans="1:110" ht="15" customHeight="1">
      <c r="A185" s="550"/>
      <c r="B185" s="557"/>
      <c r="C185" s="557"/>
      <c r="D185" s="557"/>
      <c r="E185" s="557"/>
      <c r="F185" s="558"/>
      <c r="G185" s="246" t="s">
        <v>78</v>
      </c>
      <c r="H185" s="246"/>
      <c r="I185" s="246"/>
      <c r="J185" s="246"/>
      <c r="K185" s="246"/>
      <c r="L185" s="246"/>
      <c r="M185" s="246"/>
      <c r="N185" s="246"/>
      <c r="O185" s="246"/>
      <c r="P185" s="246"/>
      <c r="Q185" s="246"/>
      <c r="R185" s="246"/>
      <c r="S185" s="246"/>
      <c r="T185" s="246"/>
      <c r="U185" s="246"/>
      <c r="V185" s="246"/>
      <c r="W185" s="246"/>
      <c r="X185" s="246"/>
      <c r="Y185" s="246"/>
      <c r="Z185" s="246"/>
      <c r="AA185" s="513"/>
      <c r="AB185" s="1067">
        <v>0</v>
      </c>
      <c r="AC185" s="1062"/>
      <c r="AD185" s="1068"/>
      <c r="AE185" s="1061">
        <v>8</v>
      </c>
      <c r="AF185" s="1062"/>
      <c r="AG185" s="1068"/>
      <c r="AH185" s="1061">
        <v>5</v>
      </c>
      <c r="AI185" s="1062"/>
      <c r="AJ185" s="1069"/>
      <c r="AK185" s="481">
        <f>表57!AK190</f>
        <v>0</v>
      </c>
      <c r="AL185" s="543"/>
      <c r="AM185" s="543"/>
      <c r="AN185" s="543"/>
      <c r="AO185" s="543"/>
      <c r="AP185" s="543"/>
      <c r="AQ185" s="543"/>
      <c r="AR185" s="543"/>
      <c r="AS185" s="543"/>
      <c r="AT185" s="543"/>
      <c r="AU185" s="544"/>
      <c r="AV185" s="481">
        <f>表57!AV190</f>
        <v>338</v>
      </c>
      <c r="AW185" s="543"/>
      <c r="AX185" s="543"/>
      <c r="AY185" s="543"/>
      <c r="AZ185" s="543"/>
      <c r="BA185" s="543"/>
      <c r="BB185" s="543"/>
      <c r="BC185" s="543"/>
      <c r="BD185" s="543"/>
      <c r="BE185" s="543"/>
      <c r="BF185" s="544"/>
      <c r="BG185" s="481">
        <f>表57!BG190</f>
        <v>91</v>
      </c>
      <c r="BH185" s="543"/>
      <c r="BI185" s="543"/>
      <c r="BJ185" s="543"/>
      <c r="BK185" s="543"/>
      <c r="BL185" s="543"/>
      <c r="BM185" s="543"/>
      <c r="BN185" s="543"/>
      <c r="BO185" s="543"/>
      <c r="BP185" s="543"/>
      <c r="BQ185" s="544"/>
      <c r="BR185" s="481">
        <f>表57!BR190</f>
        <v>0</v>
      </c>
      <c r="BS185" s="543"/>
      <c r="BT185" s="543"/>
      <c r="BU185" s="543"/>
      <c r="BV185" s="543"/>
      <c r="BW185" s="543"/>
      <c r="BX185" s="543"/>
      <c r="BY185" s="543"/>
      <c r="BZ185" s="543"/>
      <c r="CA185" s="543"/>
      <c r="CB185" s="544"/>
      <c r="CC185" s="481">
        <f t="shared" si="6"/>
        <v>353688</v>
      </c>
      <c r="CD185" s="543"/>
      <c r="CE185" s="543"/>
      <c r="CF185" s="543"/>
      <c r="CG185" s="543"/>
      <c r="CH185" s="543"/>
      <c r="CI185" s="543"/>
      <c r="CJ185" s="543"/>
      <c r="CK185" s="543"/>
      <c r="CL185" s="865"/>
      <c r="CM185" s="967">
        <f t="shared" si="7"/>
        <v>5.9994788006367775E-2</v>
      </c>
      <c r="CN185" s="899"/>
      <c r="CO185" s="899"/>
      <c r="CP185" s="899"/>
      <c r="CQ185" s="899"/>
      <c r="CR185" s="899"/>
      <c r="CS185" s="899"/>
      <c r="CT185" s="900"/>
      <c r="DA185" s="16"/>
      <c r="DF185" s="16"/>
    </row>
    <row r="186" spans="1:110" ht="15" customHeight="1">
      <c r="A186" s="550"/>
      <c r="B186" s="557"/>
      <c r="C186" s="557"/>
      <c r="D186" s="557"/>
      <c r="E186" s="557"/>
      <c r="F186" s="558"/>
      <c r="G186" s="246" t="s">
        <v>259</v>
      </c>
      <c r="H186" s="246"/>
      <c r="I186" s="246"/>
      <c r="J186" s="246"/>
      <c r="K186" s="246"/>
      <c r="L186" s="246"/>
      <c r="M186" s="246"/>
      <c r="N186" s="246"/>
      <c r="O186" s="246"/>
      <c r="P186" s="246"/>
      <c r="Q186" s="246"/>
      <c r="R186" s="246"/>
      <c r="S186" s="246"/>
      <c r="T186" s="246"/>
      <c r="U186" s="246"/>
      <c r="V186" s="246"/>
      <c r="W186" s="246"/>
      <c r="X186" s="246"/>
      <c r="Y186" s="246"/>
      <c r="Z186" s="246"/>
      <c r="AA186" s="513"/>
      <c r="AB186" s="1067">
        <v>0</v>
      </c>
      <c r="AC186" s="1062"/>
      <c r="AD186" s="1068"/>
      <c r="AE186" s="1061">
        <v>9</v>
      </c>
      <c r="AF186" s="1062"/>
      <c r="AG186" s="1068"/>
      <c r="AH186" s="1061">
        <v>5</v>
      </c>
      <c r="AI186" s="1062"/>
      <c r="AJ186" s="1069"/>
      <c r="AK186" s="481">
        <f>表57!AK191</f>
        <v>101707</v>
      </c>
      <c r="AL186" s="543"/>
      <c r="AM186" s="543"/>
      <c r="AN186" s="543"/>
      <c r="AO186" s="543"/>
      <c r="AP186" s="543"/>
      <c r="AQ186" s="543"/>
      <c r="AR186" s="543"/>
      <c r="AS186" s="543"/>
      <c r="AT186" s="543"/>
      <c r="AU186" s="544"/>
      <c r="AV186" s="481">
        <f>表57!AV191</f>
        <v>788</v>
      </c>
      <c r="AW186" s="543"/>
      <c r="AX186" s="543"/>
      <c r="AY186" s="543"/>
      <c r="AZ186" s="543"/>
      <c r="BA186" s="543"/>
      <c r="BB186" s="543"/>
      <c r="BC186" s="543"/>
      <c r="BD186" s="543"/>
      <c r="BE186" s="543"/>
      <c r="BF186" s="544"/>
      <c r="BG186" s="481">
        <f>表57!BG191</f>
        <v>550</v>
      </c>
      <c r="BH186" s="543"/>
      <c r="BI186" s="543"/>
      <c r="BJ186" s="543"/>
      <c r="BK186" s="543"/>
      <c r="BL186" s="543"/>
      <c r="BM186" s="543"/>
      <c r="BN186" s="543"/>
      <c r="BO186" s="543"/>
      <c r="BP186" s="543"/>
      <c r="BQ186" s="544"/>
      <c r="BR186" s="481">
        <f>表57!BR191</f>
        <v>0</v>
      </c>
      <c r="BS186" s="543"/>
      <c r="BT186" s="543"/>
      <c r="BU186" s="543"/>
      <c r="BV186" s="543"/>
      <c r="BW186" s="543"/>
      <c r="BX186" s="543"/>
      <c r="BY186" s="543"/>
      <c r="BZ186" s="543"/>
      <c r="CA186" s="543"/>
      <c r="CB186" s="544"/>
      <c r="CC186" s="481">
        <f t="shared" si="6"/>
        <v>1467653</v>
      </c>
      <c r="CD186" s="543"/>
      <c r="CE186" s="543"/>
      <c r="CF186" s="543"/>
      <c r="CG186" s="543"/>
      <c r="CH186" s="543"/>
      <c r="CI186" s="543"/>
      <c r="CJ186" s="543"/>
      <c r="CK186" s="543"/>
      <c r="CL186" s="865"/>
      <c r="CM186" s="967">
        <f t="shared" si="7"/>
        <v>6.0066948960323253E-2</v>
      </c>
      <c r="CN186" s="899"/>
      <c r="CO186" s="899"/>
      <c r="CP186" s="899"/>
      <c r="CQ186" s="899"/>
      <c r="CR186" s="899"/>
      <c r="CS186" s="899"/>
      <c r="CT186" s="900"/>
      <c r="DA186" s="16"/>
      <c r="DF186" s="16"/>
    </row>
    <row r="187" spans="1:110" ht="21.75" customHeight="1" thickBot="1">
      <c r="A187" s="550"/>
      <c r="B187" s="557"/>
      <c r="C187" s="557"/>
      <c r="D187" s="557"/>
      <c r="E187" s="557"/>
      <c r="F187" s="558"/>
      <c r="G187" s="246" t="s">
        <v>79</v>
      </c>
      <c r="H187" s="246"/>
      <c r="I187" s="246"/>
      <c r="J187" s="246"/>
      <c r="K187" s="246"/>
      <c r="L187" s="246"/>
      <c r="M187" s="246"/>
      <c r="N187" s="246"/>
      <c r="O187" s="246"/>
      <c r="P187" s="246"/>
      <c r="Q187" s="246"/>
      <c r="R187" s="246"/>
      <c r="S187" s="246"/>
      <c r="T187" s="246"/>
      <c r="U187" s="246"/>
      <c r="V187" s="246"/>
      <c r="W187" s="246"/>
      <c r="X187" s="246"/>
      <c r="Y187" s="246"/>
      <c r="Z187" s="246"/>
      <c r="AA187" s="513"/>
      <c r="AB187" s="1063">
        <v>1</v>
      </c>
      <c r="AC187" s="1064"/>
      <c r="AD187" s="1065"/>
      <c r="AE187" s="1066">
        <v>0</v>
      </c>
      <c r="AF187" s="1064"/>
      <c r="AG187" s="1065"/>
      <c r="AH187" s="1066">
        <v>5</v>
      </c>
      <c r="AI187" s="1064"/>
      <c r="AJ187" s="1075"/>
      <c r="AK187" s="484">
        <f>SUM(AK178:AU186)</f>
        <v>138515</v>
      </c>
      <c r="AL187" s="654"/>
      <c r="AM187" s="654"/>
      <c r="AN187" s="654"/>
      <c r="AO187" s="654"/>
      <c r="AP187" s="654"/>
      <c r="AQ187" s="654"/>
      <c r="AR187" s="654"/>
      <c r="AS187" s="654"/>
      <c r="AT187" s="654"/>
      <c r="AU187" s="655"/>
      <c r="AV187" s="484">
        <f>SUM(AV178:BF186)</f>
        <v>3506</v>
      </c>
      <c r="AW187" s="654"/>
      <c r="AX187" s="654"/>
      <c r="AY187" s="654"/>
      <c r="AZ187" s="654"/>
      <c r="BA187" s="654"/>
      <c r="BB187" s="654"/>
      <c r="BC187" s="654"/>
      <c r="BD187" s="654"/>
      <c r="BE187" s="654"/>
      <c r="BF187" s="655"/>
      <c r="BG187" s="484">
        <f>SUM(BG178:BQ186)</f>
        <v>1038</v>
      </c>
      <c r="BH187" s="654"/>
      <c r="BI187" s="654"/>
      <c r="BJ187" s="654"/>
      <c r="BK187" s="654"/>
      <c r="BL187" s="654"/>
      <c r="BM187" s="654"/>
      <c r="BN187" s="654"/>
      <c r="BO187" s="654"/>
      <c r="BP187" s="654"/>
      <c r="BQ187" s="655"/>
      <c r="BR187" s="484">
        <f>SUM(BR178:CB186)</f>
        <v>1196</v>
      </c>
      <c r="BS187" s="654"/>
      <c r="BT187" s="654"/>
      <c r="BU187" s="654"/>
      <c r="BV187" s="654"/>
      <c r="BW187" s="654"/>
      <c r="BX187" s="654"/>
      <c r="BY187" s="654"/>
      <c r="BZ187" s="654"/>
      <c r="CA187" s="654"/>
      <c r="CB187" s="655"/>
      <c r="CC187" s="484">
        <f t="shared" si="6"/>
        <v>10652184</v>
      </c>
      <c r="CD187" s="571"/>
      <c r="CE187" s="571"/>
      <c r="CF187" s="571"/>
      <c r="CG187" s="571"/>
      <c r="CH187" s="571"/>
      <c r="CI187" s="571"/>
      <c r="CJ187" s="571"/>
      <c r="CK187" s="571"/>
      <c r="CL187" s="874"/>
      <c r="CM187" s="967">
        <f t="shared" si="7"/>
        <v>5.9996087152202546E-2</v>
      </c>
      <c r="CN187" s="899"/>
      <c r="CO187" s="899"/>
      <c r="CP187" s="899"/>
      <c r="CQ187" s="899"/>
      <c r="CR187" s="899"/>
      <c r="CS187" s="899"/>
      <c r="CT187" s="900"/>
      <c r="DA187" s="16"/>
      <c r="DF187" s="16"/>
    </row>
    <row r="188" spans="1:110" ht="15" customHeight="1" thickBot="1">
      <c r="A188" s="550"/>
      <c r="B188" s="557"/>
      <c r="C188" s="557"/>
      <c r="D188" s="557"/>
      <c r="E188" s="557"/>
      <c r="F188" s="558"/>
      <c r="G188" s="731"/>
      <c r="H188" s="732"/>
      <c r="I188" s="732"/>
      <c r="J188" s="732"/>
      <c r="K188" s="732"/>
      <c r="L188" s="732"/>
      <c r="M188" s="732"/>
      <c r="N188" s="732"/>
      <c r="O188" s="732"/>
      <c r="P188" s="732"/>
      <c r="Q188" s="732"/>
      <c r="R188" s="732"/>
      <c r="S188" s="732"/>
      <c r="T188" s="732"/>
      <c r="U188" s="732"/>
      <c r="V188" s="732"/>
      <c r="W188" s="732"/>
      <c r="X188" s="732"/>
      <c r="Y188" s="732"/>
      <c r="Z188" s="732"/>
      <c r="AA188" s="732"/>
      <c r="AB188" s="1074"/>
      <c r="AC188" s="1074"/>
      <c r="AD188" s="1074"/>
      <c r="AE188" s="1074"/>
      <c r="AF188" s="1074"/>
      <c r="AG188" s="1074"/>
      <c r="AH188" s="1074"/>
      <c r="AI188" s="1074"/>
      <c r="AJ188" s="1074"/>
      <c r="AK188" s="734"/>
      <c r="AL188" s="735"/>
      <c r="AM188" s="735"/>
      <c r="AN188" s="735"/>
      <c r="AO188" s="735"/>
      <c r="AP188" s="735"/>
      <c r="AQ188" s="735"/>
      <c r="AR188" s="735"/>
      <c r="AS188" s="735"/>
      <c r="AT188" s="735"/>
      <c r="AU188" s="735"/>
      <c r="AV188" s="1105"/>
      <c r="AW188" s="1106"/>
      <c r="AX188" s="1106"/>
      <c r="AY188" s="1106"/>
      <c r="AZ188" s="1106"/>
      <c r="BA188" s="1106"/>
      <c r="BB188" s="1106"/>
      <c r="BC188" s="1106"/>
      <c r="BD188" s="1106"/>
      <c r="BE188" s="1106"/>
      <c r="BF188" s="1107"/>
      <c r="BG188" s="1105"/>
      <c r="BH188" s="1106"/>
      <c r="BI188" s="1106"/>
      <c r="BJ188" s="1106"/>
      <c r="BK188" s="1106"/>
      <c r="BL188" s="1106"/>
      <c r="BM188" s="1106"/>
      <c r="BN188" s="1106"/>
      <c r="BO188" s="1106"/>
      <c r="BP188" s="1106"/>
      <c r="BQ188" s="1107"/>
      <c r="BR188" s="734"/>
      <c r="BS188" s="735"/>
      <c r="BT188" s="735"/>
      <c r="BU188" s="735"/>
      <c r="BV188" s="735"/>
      <c r="BW188" s="735"/>
      <c r="BX188" s="735"/>
      <c r="BY188" s="735"/>
      <c r="BZ188" s="735"/>
      <c r="CA188" s="735"/>
      <c r="CB188" s="735"/>
      <c r="CC188" s="734"/>
      <c r="CD188" s="735"/>
      <c r="CE188" s="735"/>
      <c r="CF188" s="735"/>
      <c r="CG188" s="735"/>
      <c r="CH188" s="735"/>
      <c r="CI188" s="735"/>
      <c r="CJ188" s="735"/>
      <c r="CK188" s="735"/>
      <c r="CL188" s="735"/>
      <c r="CM188" s="60"/>
      <c r="CN188" s="76"/>
      <c r="CO188" s="76"/>
      <c r="CP188" s="76"/>
      <c r="CQ188" s="76"/>
      <c r="CR188" s="76"/>
      <c r="CS188" s="76"/>
      <c r="CT188" s="76"/>
      <c r="DA188" s="16"/>
      <c r="DF188" s="16"/>
    </row>
    <row r="189" spans="1:110" ht="15" customHeight="1">
      <c r="A189" s="550"/>
      <c r="B189" s="557"/>
      <c r="C189" s="557"/>
      <c r="D189" s="557"/>
      <c r="E189" s="557"/>
      <c r="F189" s="558"/>
      <c r="G189" s="246" t="s">
        <v>80</v>
      </c>
      <c r="H189" s="246"/>
      <c r="I189" s="246"/>
      <c r="J189" s="246"/>
      <c r="K189" s="246"/>
      <c r="L189" s="246"/>
      <c r="M189" s="246"/>
      <c r="N189" s="246"/>
      <c r="O189" s="246"/>
      <c r="P189" s="246"/>
      <c r="Q189" s="246"/>
      <c r="R189" s="246"/>
      <c r="S189" s="246"/>
      <c r="T189" s="246"/>
      <c r="U189" s="246"/>
      <c r="V189" s="246"/>
      <c r="W189" s="246"/>
      <c r="X189" s="246"/>
      <c r="Y189" s="246"/>
      <c r="Z189" s="246"/>
      <c r="AA189" s="513"/>
      <c r="AB189" s="1070">
        <v>1</v>
      </c>
      <c r="AC189" s="1071"/>
      <c r="AD189" s="1072"/>
      <c r="AE189" s="1073">
        <v>1</v>
      </c>
      <c r="AF189" s="1071"/>
      <c r="AG189" s="1072"/>
      <c r="AH189" s="1073">
        <v>5</v>
      </c>
      <c r="AI189" s="1071"/>
      <c r="AJ189" s="1076"/>
      <c r="AK189" s="487">
        <f>SUM(AK178:AU180)</f>
        <v>34951</v>
      </c>
      <c r="AL189" s="658"/>
      <c r="AM189" s="658"/>
      <c r="AN189" s="658"/>
      <c r="AO189" s="658"/>
      <c r="AP189" s="658"/>
      <c r="AQ189" s="658"/>
      <c r="AR189" s="658"/>
      <c r="AS189" s="658"/>
      <c r="AT189" s="658"/>
      <c r="AU189" s="659"/>
      <c r="AV189" s="487">
        <f>SUM(AV178:BF180)</f>
        <v>1839</v>
      </c>
      <c r="AW189" s="658"/>
      <c r="AX189" s="658"/>
      <c r="AY189" s="658"/>
      <c r="AZ189" s="658"/>
      <c r="BA189" s="658"/>
      <c r="BB189" s="658"/>
      <c r="BC189" s="658"/>
      <c r="BD189" s="658"/>
      <c r="BE189" s="658"/>
      <c r="BF189" s="659"/>
      <c r="BG189" s="487">
        <f>SUM(BG178:BQ180)</f>
        <v>227</v>
      </c>
      <c r="BH189" s="658"/>
      <c r="BI189" s="658"/>
      <c r="BJ189" s="658"/>
      <c r="BK189" s="658"/>
      <c r="BL189" s="658"/>
      <c r="BM189" s="658"/>
      <c r="BN189" s="658"/>
      <c r="BO189" s="658"/>
      <c r="BP189" s="658"/>
      <c r="BQ189" s="659"/>
      <c r="BR189" s="487">
        <f>SUM(BR178:CB180)</f>
        <v>429</v>
      </c>
      <c r="BS189" s="658"/>
      <c r="BT189" s="658"/>
      <c r="BU189" s="658"/>
      <c r="BV189" s="658"/>
      <c r="BW189" s="658"/>
      <c r="BX189" s="658"/>
      <c r="BY189" s="658"/>
      <c r="BZ189" s="658"/>
      <c r="CA189" s="658"/>
      <c r="CB189" s="659"/>
      <c r="CC189" s="487">
        <f>SUM(AK123,CI123,CA156,DO156,AK189:CB189)</f>
        <v>4016149</v>
      </c>
      <c r="CD189" s="801"/>
      <c r="CE189" s="801"/>
      <c r="CF189" s="801"/>
      <c r="CG189" s="801"/>
      <c r="CH189" s="801"/>
      <c r="CI189" s="801"/>
      <c r="CJ189" s="801"/>
      <c r="CK189" s="801"/>
      <c r="CL189" s="802"/>
      <c r="CM189" s="967">
        <f>IF(CD24=0,0,IF(AK123=0,0,AK123/CD24))</f>
        <v>5.9958040945582443E-2</v>
      </c>
      <c r="CN189" s="899"/>
      <c r="CO189" s="899"/>
      <c r="CP189" s="899"/>
      <c r="CQ189" s="899"/>
      <c r="CR189" s="899"/>
      <c r="CS189" s="899"/>
      <c r="CT189" s="900"/>
      <c r="DA189" s="16"/>
      <c r="DF189" s="16"/>
    </row>
    <row r="190" spans="1:110" ht="15" customHeight="1">
      <c r="A190" s="550"/>
      <c r="B190" s="557"/>
      <c r="C190" s="557"/>
      <c r="D190" s="557"/>
      <c r="E190" s="557"/>
      <c r="F190" s="558"/>
      <c r="G190" s="246" t="s">
        <v>81</v>
      </c>
      <c r="H190" s="246"/>
      <c r="I190" s="246"/>
      <c r="J190" s="246"/>
      <c r="K190" s="246"/>
      <c r="L190" s="246"/>
      <c r="M190" s="246"/>
      <c r="N190" s="246"/>
      <c r="O190" s="246"/>
      <c r="P190" s="246"/>
      <c r="Q190" s="246"/>
      <c r="R190" s="246"/>
      <c r="S190" s="246"/>
      <c r="T190" s="246"/>
      <c r="U190" s="246"/>
      <c r="V190" s="246"/>
      <c r="W190" s="246"/>
      <c r="X190" s="246"/>
      <c r="Y190" s="246"/>
      <c r="Z190" s="246"/>
      <c r="AA190" s="513"/>
      <c r="AB190" s="1067">
        <v>1</v>
      </c>
      <c r="AC190" s="1062"/>
      <c r="AD190" s="1068"/>
      <c r="AE190" s="1061">
        <v>2</v>
      </c>
      <c r="AF190" s="1062"/>
      <c r="AG190" s="1068"/>
      <c r="AH190" s="1061">
        <v>5</v>
      </c>
      <c r="AI190" s="1062"/>
      <c r="AJ190" s="1069"/>
      <c r="AK190" s="481">
        <f>SUM(AK181:AU184)</f>
        <v>1857</v>
      </c>
      <c r="AL190" s="660"/>
      <c r="AM190" s="660"/>
      <c r="AN190" s="660"/>
      <c r="AO190" s="660"/>
      <c r="AP190" s="660"/>
      <c r="AQ190" s="660"/>
      <c r="AR190" s="660"/>
      <c r="AS190" s="660"/>
      <c r="AT190" s="660"/>
      <c r="AU190" s="661"/>
      <c r="AV190" s="481">
        <f>SUM(AV181:BF184)</f>
        <v>541</v>
      </c>
      <c r="AW190" s="660"/>
      <c r="AX190" s="660"/>
      <c r="AY190" s="660"/>
      <c r="AZ190" s="660"/>
      <c r="BA190" s="660"/>
      <c r="BB190" s="660"/>
      <c r="BC190" s="660"/>
      <c r="BD190" s="660"/>
      <c r="BE190" s="660"/>
      <c r="BF190" s="661"/>
      <c r="BG190" s="481">
        <f>SUM(BG181:BQ184)</f>
        <v>170</v>
      </c>
      <c r="BH190" s="660"/>
      <c r="BI190" s="660"/>
      <c r="BJ190" s="660"/>
      <c r="BK190" s="660"/>
      <c r="BL190" s="660"/>
      <c r="BM190" s="660"/>
      <c r="BN190" s="660"/>
      <c r="BO190" s="660"/>
      <c r="BP190" s="660"/>
      <c r="BQ190" s="661"/>
      <c r="BR190" s="481">
        <f>SUM(BR181:CB184)</f>
        <v>767</v>
      </c>
      <c r="BS190" s="660"/>
      <c r="BT190" s="660"/>
      <c r="BU190" s="660"/>
      <c r="BV190" s="660"/>
      <c r="BW190" s="660"/>
      <c r="BX190" s="660"/>
      <c r="BY190" s="660"/>
      <c r="BZ190" s="660"/>
      <c r="CA190" s="660"/>
      <c r="CB190" s="661"/>
      <c r="CC190" s="481">
        <f>SUM(AK124,CI124,CA157,DO157,AK190:CB190)</f>
        <v>4814694</v>
      </c>
      <c r="CD190" s="543"/>
      <c r="CE190" s="543"/>
      <c r="CF190" s="543"/>
      <c r="CG190" s="543"/>
      <c r="CH190" s="543"/>
      <c r="CI190" s="543"/>
      <c r="CJ190" s="543"/>
      <c r="CK190" s="543"/>
      <c r="CL190" s="865"/>
      <c r="CM190" s="967">
        <f>IF(CD25=0,0,IF(AK124=0,0,AK124/CD25))</f>
        <v>6.0007227131396688E-2</v>
      </c>
      <c r="CN190" s="899"/>
      <c r="CO190" s="899"/>
      <c r="CP190" s="899"/>
      <c r="CQ190" s="899"/>
      <c r="CR190" s="899"/>
      <c r="CS190" s="899"/>
      <c r="CT190" s="900"/>
      <c r="DA190" s="16"/>
      <c r="DF190" s="16"/>
    </row>
    <row r="191" spans="1:110" ht="15" customHeight="1">
      <c r="A191" s="550"/>
      <c r="B191" s="557"/>
      <c r="C191" s="557"/>
      <c r="D191" s="557"/>
      <c r="E191" s="557"/>
      <c r="F191" s="558"/>
      <c r="G191" s="245" t="s">
        <v>9</v>
      </c>
      <c r="H191" s="246"/>
      <c r="I191" s="246"/>
      <c r="J191" s="246"/>
      <c r="K191" s="246"/>
      <c r="L191" s="246"/>
      <c r="M191" s="246"/>
      <c r="N191" s="246"/>
      <c r="O191" s="246"/>
      <c r="P191" s="246"/>
      <c r="Q191" s="246"/>
      <c r="R191" s="246"/>
      <c r="S191" s="246"/>
      <c r="T191" s="246"/>
      <c r="U191" s="246"/>
      <c r="V191" s="246"/>
      <c r="W191" s="246"/>
      <c r="X191" s="246"/>
      <c r="Y191" s="246"/>
      <c r="Z191" s="246"/>
      <c r="AA191" s="513"/>
      <c r="AB191" s="1067">
        <v>1</v>
      </c>
      <c r="AC191" s="1062"/>
      <c r="AD191" s="1068"/>
      <c r="AE191" s="1061">
        <v>3</v>
      </c>
      <c r="AF191" s="1062"/>
      <c r="AG191" s="1068"/>
      <c r="AH191" s="1061">
        <v>5</v>
      </c>
      <c r="AI191" s="1062"/>
      <c r="AJ191" s="1069"/>
      <c r="AK191" s="481">
        <f>SUM(AK185)</f>
        <v>0</v>
      </c>
      <c r="AL191" s="660"/>
      <c r="AM191" s="660"/>
      <c r="AN191" s="660"/>
      <c r="AO191" s="660"/>
      <c r="AP191" s="660"/>
      <c r="AQ191" s="660"/>
      <c r="AR191" s="660"/>
      <c r="AS191" s="660"/>
      <c r="AT191" s="660"/>
      <c r="AU191" s="661"/>
      <c r="AV191" s="481">
        <f>AV185</f>
        <v>338</v>
      </c>
      <c r="AW191" s="660"/>
      <c r="AX191" s="660"/>
      <c r="AY191" s="660"/>
      <c r="AZ191" s="660"/>
      <c r="BA191" s="660"/>
      <c r="BB191" s="660"/>
      <c r="BC191" s="660"/>
      <c r="BD191" s="660"/>
      <c r="BE191" s="660"/>
      <c r="BF191" s="661"/>
      <c r="BG191" s="481">
        <f>BG185</f>
        <v>91</v>
      </c>
      <c r="BH191" s="660"/>
      <c r="BI191" s="660"/>
      <c r="BJ191" s="660"/>
      <c r="BK191" s="660"/>
      <c r="BL191" s="660"/>
      <c r="BM191" s="660"/>
      <c r="BN191" s="660"/>
      <c r="BO191" s="660"/>
      <c r="BP191" s="660"/>
      <c r="BQ191" s="661"/>
      <c r="BR191" s="481">
        <f>SUM(BR185)</f>
        <v>0</v>
      </c>
      <c r="BS191" s="660"/>
      <c r="BT191" s="660"/>
      <c r="BU191" s="660"/>
      <c r="BV191" s="660"/>
      <c r="BW191" s="660"/>
      <c r="BX191" s="660"/>
      <c r="BY191" s="660"/>
      <c r="BZ191" s="660"/>
      <c r="CA191" s="660"/>
      <c r="CB191" s="661"/>
      <c r="CC191" s="481">
        <f>SUM(AK125,CI125,CA158,DO158,AK191:CB191)</f>
        <v>353688</v>
      </c>
      <c r="CD191" s="543"/>
      <c r="CE191" s="543"/>
      <c r="CF191" s="543"/>
      <c r="CG191" s="543"/>
      <c r="CH191" s="543"/>
      <c r="CI191" s="543"/>
      <c r="CJ191" s="543"/>
      <c r="CK191" s="543"/>
      <c r="CL191" s="865"/>
      <c r="CM191" s="967">
        <f>IF(CD26=0,0,IF(AK125=0,0,AK125/CD26))</f>
        <v>5.9994788006367775E-2</v>
      </c>
      <c r="CN191" s="899"/>
      <c r="CO191" s="899"/>
      <c r="CP191" s="899"/>
      <c r="CQ191" s="899"/>
      <c r="CR191" s="899"/>
      <c r="CS191" s="899"/>
      <c r="CT191" s="900"/>
      <c r="DA191" s="16"/>
      <c r="DF191" s="16"/>
    </row>
    <row r="192" spans="1:110" ht="15" customHeight="1" thickBot="1">
      <c r="A192" s="559"/>
      <c r="B192" s="553"/>
      <c r="C192" s="553"/>
      <c r="D192" s="553"/>
      <c r="E192" s="553"/>
      <c r="F192" s="560"/>
      <c r="G192" s="245" t="s">
        <v>10</v>
      </c>
      <c r="H192" s="246"/>
      <c r="I192" s="246"/>
      <c r="J192" s="246"/>
      <c r="K192" s="246"/>
      <c r="L192" s="246"/>
      <c r="M192" s="246"/>
      <c r="N192" s="246"/>
      <c r="O192" s="246"/>
      <c r="P192" s="246"/>
      <c r="Q192" s="246"/>
      <c r="R192" s="246"/>
      <c r="S192" s="246"/>
      <c r="T192" s="246"/>
      <c r="U192" s="246"/>
      <c r="V192" s="246"/>
      <c r="W192" s="246"/>
      <c r="X192" s="246"/>
      <c r="Y192" s="246"/>
      <c r="Z192" s="246"/>
      <c r="AA192" s="513"/>
      <c r="AB192" s="1063">
        <v>1</v>
      </c>
      <c r="AC192" s="1064"/>
      <c r="AD192" s="1065"/>
      <c r="AE192" s="1066">
        <v>4</v>
      </c>
      <c r="AF192" s="1064"/>
      <c r="AG192" s="1065"/>
      <c r="AH192" s="1066">
        <v>5</v>
      </c>
      <c r="AI192" s="1064"/>
      <c r="AJ192" s="1075"/>
      <c r="AK192" s="484">
        <f>SUM(AK186)</f>
        <v>101707</v>
      </c>
      <c r="AL192" s="654"/>
      <c r="AM192" s="654"/>
      <c r="AN192" s="654"/>
      <c r="AO192" s="654"/>
      <c r="AP192" s="654"/>
      <c r="AQ192" s="654"/>
      <c r="AR192" s="654"/>
      <c r="AS192" s="654"/>
      <c r="AT192" s="654"/>
      <c r="AU192" s="655"/>
      <c r="AV192" s="484">
        <f>AV186</f>
        <v>788</v>
      </c>
      <c r="AW192" s="654"/>
      <c r="AX192" s="654"/>
      <c r="AY192" s="654"/>
      <c r="AZ192" s="654"/>
      <c r="BA192" s="654"/>
      <c r="BB192" s="654"/>
      <c r="BC192" s="654"/>
      <c r="BD192" s="654"/>
      <c r="BE192" s="654"/>
      <c r="BF192" s="655"/>
      <c r="BG192" s="484">
        <f>BG186</f>
        <v>550</v>
      </c>
      <c r="BH192" s="654"/>
      <c r="BI192" s="654"/>
      <c r="BJ192" s="654"/>
      <c r="BK192" s="654"/>
      <c r="BL192" s="654"/>
      <c r="BM192" s="654"/>
      <c r="BN192" s="654"/>
      <c r="BO192" s="654"/>
      <c r="BP192" s="654"/>
      <c r="BQ192" s="655"/>
      <c r="BR192" s="484">
        <f>SUM(BR186)</f>
        <v>0</v>
      </c>
      <c r="BS192" s="654"/>
      <c r="BT192" s="654"/>
      <c r="BU192" s="654"/>
      <c r="BV192" s="654"/>
      <c r="BW192" s="654"/>
      <c r="BX192" s="654"/>
      <c r="BY192" s="654"/>
      <c r="BZ192" s="654"/>
      <c r="CA192" s="654"/>
      <c r="CB192" s="655"/>
      <c r="CC192" s="484">
        <f>SUM(AK126,CI126,CA159,DO159,AK192:CB192)</f>
        <v>1467653</v>
      </c>
      <c r="CD192" s="571"/>
      <c r="CE192" s="571"/>
      <c r="CF192" s="571"/>
      <c r="CG192" s="571"/>
      <c r="CH192" s="571"/>
      <c r="CI192" s="571"/>
      <c r="CJ192" s="571"/>
      <c r="CK192" s="571"/>
      <c r="CL192" s="874"/>
      <c r="CM192" s="967">
        <f>IF(CD27=0,0,IF(AK126=0,0,AK126/CD27))</f>
        <v>6.0066948960323253E-2</v>
      </c>
      <c r="CN192" s="899"/>
      <c r="CO192" s="899"/>
      <c r="CP192" s="899"/>
      <c r="CQ192" s="899"/>
      <c r="CR192" s="899"/>
      <c r="CS192" s="899"/>
      <c r="CT192" s="900"/>
      <c r="DA192" s="16"/>
      <c r="DF192" s="16"/>
    </row>
    <row r="193" spans="1:121" ht="12.75" customHeight="1" thickBot="1">
      <c r="M193" s="16"/>
      <c r="R193" s="16"/>
      <c r="U193" s="17"/>
      <c r="V193" s="17"/>
      <c r="W193" s="17"/>
      <c r="DA193" s="16"/>
      <c r="DF193" s="16"/>
    </row>
    <row r="194" spans="1:121" ht="15" customHeight="1">
      <c r="A194" s="433" t="s">
        <v>82</v>
      </c>
      <c r="B194" s="1535"/>
      <c r="C194" s="1535"/>
      <c r="D194" s="434" t="s">
        <v>83</v>
      </c>
      <c r="E194" s="1535"/>
      <c r="F194" s="1536"/>
      <c r="G194" s="245" t="s">
        <v>858</v>
      </c>
      <c r="H194" s="246"/>
      <c r="I194" s="246"/>
      <c r="J194" s="246"/>
      <c r="K194" s="246"/>
      <c r="L194" s="246"/>
      <c r="M194" s="246"/>
      <c r="N194" s="246"/>
      <c r="O194" s="246"/>
      <c r="P194" s="246"/>
      <c r="Q194" s="246"/>
      <c r="R194" s="246"/>
      <c r="S194" s="246"/>
      <c r="T194" s="246"/>
      <c r="U194" s="246"/>
      <c r="V194" s="246"/>
      <c r="W194" s="246"/>
      <c r="X194" s="246"/>
      <c r="Y194" s="246"/>
      <c r="Z194" s="246"/>
      <c r="AA194" s="513"/>
      <c r="AB194" s="1070">
        <v>1</v>
      </c>
      <c r="AC194" s="1071"/>
      <c r="AD194" s="1072"/>
      <c r="AE194" s="1073">
        <v>5</v>
      </c>
      <c r="AF194" s="1071"/>
      <c r="AG194" s="1072"/>
      <c r="AH194" s="1073">
        <v>5</v>
      </c>
      <c r="AI194" s="1071"/>
      <c r="AJ194" s="1071"/>
      <c r="AK194" s="487">
        <f>表57!AK200</f>
        <v>24538</v>
      </c>
      <c r="AL194" s="801"/>
      <c r="AM194" s="801"/>
      <c r="AN194" s="801"/>
      <c r="AO194" s="801"/>
      <c r="AP194" s="801"/>
      <c r="AQ194" s="801"/>
      <c r="AR194" s="801"/>
      <c r="AS194" s="801"/>
      <c r="AT194" s="801"/>
      <c r="AU194" s="875"/>
      <c r="AV194" s="487">
        <f>表57!AV200</f>
        <v>1586</v>
      </c>
      <c r="AW194" s="801"/>
      <c r="AX194" s="801"/>
      <c r="AY194" s="801"/>
      <c r="AZ194" s="801"/>
      <c r="BA194" s="801"/>
      <c r="BB194" s="801"/>
      <c r="BC194" s="801"/>
      <c r="BD194" s="801"/>
      <c r="BE194" s="801"/>
      <c r="BF194" s="875"/>
      <c r="BG194" s="487">
        <f>表57!BG200</f>
        <v>264</v>
      </c>
      <c r="BH194" s="801"/>
      <c r="BI194" s="801"/>
      <c r="BJ194" s="801"/>
      <c r="BK194" s="801"/>
      <c r="BL194" s="801"/>
      <c r="BM194" s="801"/>
      <c r="BN194" s="801"/>
      <c r="BO194" s="801"/>
      <c r="BP194" s="801"/>
      <c r="BQ194" s="875"/>
      <c r="BR194" s="487">
        <f>表57!BR200</f>
        <v>797</v>
      </c>
      <c r="BS194" s="801"/>
      <c r="BT194" s="801"/>
      <c r="BU194" s="801"/>
      <c r="BV194" s="801"/>
      <c r="BW194" s="801"/>
      <c r="BX194" s="801"/>
      <c r="BY194" s="801"/>
      <c r="BZ194" s="801"/>
      <c r="CA194" s="801"/>
      <c r="CB194" s="875"/>
      <c r="CC194" s="487">
        <f>SUM(AK128,CI128,CA161,DO161,AK194:CB194)</f>
        <v>5885875</v>
      </c>
      <c r="CD194" s="801"/>
      <c r="CE194" s="801"/>
      <c r="CF194" s="801"/>
      <c r="CG194" s="801"/>
      <c r="CH194" s="801"/>
      <c r="CI194" s="801"/>
      <c r="CJ194" s="801"/>
      <c r="CK194" s="801"/>
      <c r="CL194" s="802"/>
      <c r="CM194" s="967">
        <f>IF(CD29=0,0,IF(AK128=0,0,AK128/CD29))</f>
        <v>3.9980795055265389E-2</v>
      </c>
      <c r="CN194" s="899"/>
      <c r="CO194" s="899"/>
      <c r="CP194" s="899"/>
      <c r="CQ194" s="899"/>
      <c r="CR194" s="899"/>
      <c r="CS194" s="899"/>
      <c r="CT194" s="900"/>
      <c r="DA194" s="16"/>
      <c r="DF194" s="16"/>
    </row>
    <row r="195" spans="1:121" ht="15" customHeight="1">
      <c r="A195" s="548"/>
      <c r="B195" s="1549"/>
      <c r="C195" s="1549"/>
      <c r="D195" s="551"/>
      <c r="E195" s="1549"/>
      <c r="F195" s="1539"/>
      <c r="G195" s="505" t="s">
        <v>317</v>
      </c>
      <c r="H195" s="506"/>
      <c r="I195" s="506"/>
      <c r="J195" s="506"/>
      <c r="K195" s="506"/>
      <c r="L195" s="506"/>
      <c r="M195" s="506"/>
      <c r="N195" s="506"/>
      <c r="O195" s="506"/>
      <c r="P195" s="506"/>
      <c r="Q195" s="506"/>
      <c r="R195" s="506"/>
      <c r="S195" s="506"/>
      <c r="T195" s="506"/>
      <c r="U195" s="506"/>
      <c r="V195" s="506"/>
      <c r="W195" s="506"/>
      <c r="X195" s="506"/>
      <c r="Y195" s="506"/>
      <c r="Z195" s="506"/>
      <c r="AA195" s="507"/>
      <c r="AB195" s="1067">
        <v>1</v>
      </c>
      <c r="AC195" s="1062"/>
      <c r="AD195" s="1068"/>
      <c r="AE195" s="1061">
        <v>6</v>
      </c>
      <c r="AF195" s="1062"/>
      <c r="AG195" s="1068"/>
      <c r="AH195" s="1061">
        <v>5</v>
      </c>
      <c r="AI195" s="1062"/>
      <c r="AJ195" s="1062"/>
      <c r="AK195" s="481">
        <f>表57!AK201</f>
        <v>0</v>
      </c>
      <c r="AL195" s="543"/>
      <c r="AM195" s="543"/>
      <c r="AN195" s="543"/>
      <c r="AO195" s="543"/>
      <c r="AP195" s="543"/>
      <c r="AQ195" s="543"/>
      <c r="AR195" s="543"/>
      <c r="AS195" s="543"/>
      <c r="AT195" s="543"/>
      <c r="AU195" s="544"/>
      <c r="AV195" s="481">
        <f>表57!AV201</f>
        <v>226</v>
      </c>
      <c r="AW195" s="543"/>
      <c r="AX195" s="543"/>
      <c r="AY195" s="543"/>
      <c r="AZ195" s="543"/>
      <c r="BA195" s="543"/>
      <c r="BB195" s="543"/>
      <c r="BC195" s="543"/>
      <c r="BD195" s="543"/>
      <c r="BE195" s="543"/>
      <c r="BF195" s="544"/>
      <c r="BG195" s="481">
        <f>表57!BG201</f>
        <v>61</v>
      </c>
      <c r="BH195" s="543"/>
      <c r="BI195" s="543"/>
      <c r="BJ195" s="543"/>
      <c r="BK195" s="543"/>
      <c r="BL195" s="543"/>
      <c r="BM195" s="543"/>
      <c r="BN195" s="543"/>
      <c r="BO195" s="543"/>
      <c r="BP195" s="543"/>
      <c r="BQ195" s="544"/>
      <c r="BR195" s="481">
        <f>表57!BR201</f>
        <v>0</v>
      </c>
      <c r="BS195" s="543"/>
      <c r="BT195" s="543"/>
      <c r="BU195" s="543"/>
      <c r="BV195" s="543"/>
      <c r="BW195" s="543"/>
      <c r="BX195" s="543"/>
      <c r="BY195" s="543"/>
      <c r="BZ195" s="543"/>
      <c r="CA195" s="543"/>
      <c r="CB195" s="544"/>
      <c r="CC195" s="481">
        <f>SUM(AK129,CI129,CA162,DO162,AK195:CB195)</f>
        <v>235782</v>
      </c>
      <c r="CD195" s="543"/>
      <c r="CE195" s="543"/>
      <c r="CF195" s="543"/>
      <c r="CG195" s="543"/>
      <c r="CH195" s="543"/>
      <c r="CI195" s="543"/>
      <c r="CJ195" s="543"/>
      <c r="CK195" s="543"/>
      <c r="CL195" s="865"/>
      <c r="CM195" s="967">
        <f>IF(CD30=0,0,IF(AK129=0,0,AK129/CD30))</f>
        <v>3.9994578427190737E-2</v>
      </c>
      <c r="CN195" s="899"/>
      <c r="CO195" s="899"/>
      <c r="CP195" s="899"/>
      <c r="CQ195" s="899"/>
      <c r="CR195" s="899"/>
      <c r="CS195" s="899"/>
      <c r="CT195" s="900"/>
      <c r="DA195" s="16"/>
      <c r="DF195" s="16"/>
    </row>
    <row r="196" spans="1:121" ht="15" customHeight="1">
      <c r="A196" s="1537"/>
      <c r="B196" s="1549"/>
      <c r="C196" s="1549"/>
      <c r="D196" s="1538"/>
      <c r="E196" s="1538"/>
      <c r="F196" s="1539"/>
      <c r="G196" s="731" t="s">
        <v>333</v>
      </c>
      <c r="H196" s="732"/>
      <c r="I196" s="732"/>
      <c r="J196" s="732"/>
      <c r="K196" s="732"/>
      <c r="L196" s="732"/>
      <c r="M196" s="732"/>
      <c r="N196" s="732"/>
      <c r="O196" s="732"/>
      <c r="P196" s="732"/>
      <c r="Q196" s="732"/>
      <c r="R196" s="732"/>
      <c r="S196" s="732"/>
      <c r="T196" s="732"/>
      <c r="U196" s="732"/>
      <c r="V196" s="732"/>
      <c r="W196" s="732"/>
      <c r="X196" s="732"/>
      <c r="Y196" s="732"/>
      <c r="Z196" s="732"/>
      <c r="AA196" s="732"/>
      <c r="AB196" s="1067">
        <v>1</v>
      </c>
      <c r="AC196" s="1062"/>
      <c r="AD196" s="1068"/>
      <c r="AE196" s="1061">
        <v>7</v>
      </c>
      <c r="AF196" s="1062"/>
      <c r="AG196" s="1068"/>
      <c r="AH196" s="1061">
        <v>5</v>
      </c>
      <c r="AI196" s="1062"/>
      <c r="AJ196" s="1062"/>
      <c r="AK196" s="481">
        <f>表57!AK202</f>
        <v>67806</v>
      </c>
      <c r="AL196" s="543"/>
      <c r="AM196" s="543"/>
      <c r="AN196" s="543"/>
      <c r="AO196" s="543"/>
      <c r="AP196" s="543"/>
      <c r="AQ196" s="543"/>
      <c r="AR196" s="543"/>
      <c r="AS196" s="543"/>
      <c r="AT196" s="543"/>
      <c r="AU196" s="544"/>
      <c r="AV196" s="481">
        <f>表57!AV202</f>
        <v>525</v>
      </c>
      <c r="AW196" s="543"/>
      <c r="AX196" s="543"/>
      <c r="AY196" s="543"/>
      <c r="AZ196" s="543"/>
      <c r="BA196" s="543"/>
      <c r="BB196" s="543"/>
      <c r="BC196" s="543"/>
      <c r="BD196" s="543"/>
      <c r="BE196" s="543"/>
      <c r="BF196" s="544"/>
      <c r="BG196" s="481">
        <f>表57!BG202</f>
        <v>367</v>
      </c>
      <c r="BH196" s="543"/>
      <c r="BI196" s="543"/>
      <c r="BJ196" s="543"/>
      <c r="BK196" s="543"/>
      <c r="BL196" s="543"/>
      <c r="BM196" s="543"/>
      <c r="BN196" s="543"/>
      <c r="BO196" s="543"/>
      <c r="BP196" s="543"/>
      <c r="BQ196" s="544"/>
      <c r="BR196" s="481">
        <f>表57!BR202</f>
        <v>0</v>
      </c>
      <c r="BS196" s="543"/>
      <c r="BT196" s="543"/>
      <c r="BU196" s="543"/>
      <c r="BV196" s="543"/>
      <c r="BW196" s="543"/>
      <c r="BX196" s="543"/>
      <c r="BY196" s="543"/>
      <c r="BZ196" s="543"/>
      <c r="CA196" s="543"/>
      <c r="CB196" s="544"/>
      <c r="CC196" s="481">
        <f>SUM(AK130,CI130,CA163,DO163,AK196:CB196)</f>
        <v>978418</v>
      </c>
      <c r="CD196" s="543"/>
      <c r="CE196" s="543"/>
      <c r="CF196" s="543"/>
      <c r="CG196" s="543"/>
      <c r="CH196" s="543"/>
      <c r="CI196" s="543"/>
      <c r="CJ196" s="543"/>
      <c r="CK196" s="543"/>
      <c r="CL196" s="865"/>
      <c r="CM196" s="967">
        <f>IF(CD31=0,0,IF(AK130=0,0,AK130/CD31))</f>
        <v>4.0043789778365931E-2</v>
      </c>
      <c r="CN196" s="899"/>
      <c r="CO196" s="899"/>
      <c r="CP196" s="899"/>
      <c r="CQ196" s="899"/>
      <c r="CR196" s="899"/>
      <c r="CS196" s="899"/>
      <c r="CT196" s="900"/>
      <c r="DA196" s="16"/>
      <c r="DF196" s="16"/>
    </row>
    <row r="197" spans="1:121" ht="15" customHeight="1" thickBot="1">
      <c r="A197" s="436"/>
      <c r="B197" s="1541"/>
      <c r="C197" s="1541"/>
      <c r="D197" s="553"/>
      <c r="E197" s="553"/>
      <c r="F197" s="560"/>
      <c r="G197" s="245" t="s">
        <v>79</v>
      </c>
      <c r="H197" s="246"/>
      <c r="I197" s="246"/>
      <c r="J197" s="246"/>
      <c r="K197" s="246"/>
      <c r="L197" s="246"/>
      <c r="M197" s="246"/>
      <c r="N197" s="246"/>
      <c r="O197" s="246"/>
      <c r="P197" s="246"/>
      <c r="Q197" s="246"/>
      <c r="R197" s="246"/>
      <c r="S197" s="246"/>
      <c r="T197" s="246"/>
      <c r="U197" s="246"/>
      <c r="V197" s="246"/>
      <c r="W197" s="246"/>
      <c r="X197" s="246"/>
      <c r="Y197" s="246"/>
      <c r="Z197" s="246"/>
      <c r="AA197" s="513"/>
      <c r="AB197" s="1063">
        <v>1</v>
      </c>
      <c r="AC197" s="1064"/>
      <c r="AD197" s="1065"/>
      <c r="AE197" s="1066">
        <v>8</v>
      </c>
      <c r="AF197" s="1064"/>
      <c r="AG197" s="1065"/>
      <c r="AH197" s="1066">
        <v>5</v>
      </c>
      <c r="AI197" s="1064"/>
      <c r="AJ197" s="1064"/>
      <c r="AK197" s="484">
        <f>SUM(AK194:AU196)</f>
        <v>92344</v>
      </c>
      <c r="AL197" s="654"/>
      <c r="AM197" s="654"/>
      <c r="AN197" s="654"/>
      <c r="AO197" s="654"/>
      <c r="AP197" s="654"/>
      <c r="AQ197" s="654"/>
      <c r="AR197" s="654"/>
      <c r="AS197" s="654"/>
      <c r="AT197" s="654"/>
      <c r="AU197" s="655"/>
      <c r="AV197" s="484">
        <f>SUM(AV194:BF196)</f>
        <v>2337</v>
      </c>
      <c r="AW197" s="654"/>
      <c r="AX197" s="654"/>
      <c r="AY197" s="654"/>
      <c r="AZ197" s="654"/>
      <c r="BA197" s="654"/>
      <c r="BB197" s="654"/>
      <c r="BC197" s="654"/>
      <c r="BD197" s="654"/>
      <c r="BE197" s="654"/>
      <c r="BF197" s="655"/>
      <c r="BG197" s="484">
        <f>SUM(BG194:BQ196)</f>
        <v>692</v>
      </c>
      <c r="BH197" s="654"/>
      <c r="BI197" s="654"/>
      <c r="BJ197" s="654"/>
      <c r="BK197" s="654"/>
      <c r="BL197" s="654"/>
      <c r="BM197" s="654"/>
      <c r="BN197" s="654"/>
      <c r="BO197" s="654"/>
      <c r="BP197" s="654"/>
      <c r="BQ197" s="655"/>
      <c r="BR197" s="484">
        <f>SUM(BR194:CB196)</f>
        <v>797</v>
      </c>
      <c r="BS197" s="654"/>
      <c r="BT197" s="654"/>
      <c r="BU197" s="654"/>
      <c r="BV197" s="654"/>
      <c r="BW197" s="654"/>
      <c r="BX197" s="654"/>
      <c r="BY197" s="654"/>
      <c r="BZ197" s="654"/>
      <c r="CA197" s="654"/>
      <c r="CB197" s="655"/>
      <c r="CC197" s="484">
        <f>SUM(AK131,CI131,CA164,DO164,AK197:CB197)</f>
        <v>7100075</v>
      </c>
      <c r="CD197" s="571"/>
      <c r="CE197" s="571"/>
      <c r="CF197" s="571"/>
      <c r="CG197" s="571"/>
      <c r="CH197" s="571"/>
      <c r="CI197" s="571"/>
      <c r="CJ197" s="571"/>
      <c r="CK197" s="571"/>
      <c r="CL197" s="874"/>
      <c r="CM197" s="967">
        <f>IF(CD32=0,0,IF(AK131=0,0,AK131/CD32))</f>
        <v>3.9989458779896792E-2</v>
      </c>
      <c r="CN197" s="899"/>
      <c r="CO197" s="899"/>
      <c r="CP197" s="899"/>
      <c r="CQ197" s="899"/>
      <c r="CR197" s="899"/>
      <c r="CS197" s="899"/>
      <c r="CT197" s="900"/>
      <c r="DA197" s="16"/>
      <c r="DF197" s="16"/>
    </row>
    <row r="198" spans="1:121" ht="13.5" customHeight="1">
      <c r="M198" s="16"/>
      <c r="R198" s="16"/>
      <c r="Z198" s="154"/>
      <c r="AA198" s="154"/>
      <c r="AB198" s="154"/>
      <c r="AC198" s="154"/>
      <c r="AD198" s="154"/>
      <c r="AE198" s="154"/>
      <c r="AF198" s="154"/>
      <c r="AG198" s="154"/>
      <c r="AH198" s="154"/>
      <c r="AI198" s="154"/>
      <c r="AJ198" s="154"/>
      <c r="DA198" s="16"/>
      <c r="DF198" s="16"/>
      <c r="DL198" s="17"/>
      <c r="DQ198" s="17"/>
    </row>
    <row r="199" spans="1:121" ht="13.5" customHeight="1"/>
    <row r="200" spans="1:121" ht="15" customHeight="1">
      <c r="M200" s="16"/>
      <c r="R200" s="16"/>
      <c r="DA200" s="16"/>
      <c r="DF200" s="16"/>
    </row>
    <row r="201" spans="1:121" ht="10.5" customHeight="1">
      <c r="M201" s="16"/>
      <c r="R201" s="16"/>
      <c r="DA201" s="16"/>
      <c r="DF201" s="16"/>
    </row>
    <row r="202" spans="1:121" ht="15" customHeight="1">
      <c r="M202" s="16"/>
      <c r="R202" s="16"/>
      <c r="DA202" s="16"/>
      <c r="DF202" s="16"/>
    </row>
    <row r="203" spans="1:121" ht="15" customHeight="1">
      <c r="M203" s="16"/>
      <c r="R203" s="16"/>
      <c r="DA203" s="16"/>
      <c r="DF203" s="16"/>
    </row>
    <row r="204" spans="1:121" ht="15" customHeight="1">
      <c r="M204" s="16"/>
      <c r="R204" s="16"/>
      <c r="DA204" s="16"/>
      <c r="DF204" s="16"/>
    </row>
    <row r="205" spans="1:121" ht="15" customHeight="1">
      <c r="M205" s="16"/>
      <c r="R205" s="16"/>
      <c r="DA205" s="16"/>
      <c r="DF205" s="16"/>
    </row>
    <row r="206" spans="1:121" ht="21.75" customHeight="1">
      <c r="M206" s="16"/>
      <c r="R206" s="16"/>
      <c r="DA206" s="16"/>
      <c r="DF206" s="16"/>
    </row>
    <row r="207" spans="1:121" ht="15" customHeight="1">
      <c r="M207" s="16"/>
      <c r="R207" s="16"/>
      <c r="DA207" s="16"/>
      <c r="DF207" s="16"/>
    </row>
    <row r="208" spans="1:121" ht="15" customHeight="1">
      <c r="M208" s="16"/>
      <c r="R208" s="16"/>
      <c r="DA208" s="16"/>
      <c r="DF208" s="16"/>
    </row>
    <row r="209" spans="13:110" ht="15" customHeight="1">
      <c r="M209" s="16"/>
      <c r="R209" s="16"/>
      <c r="DA209" s="16"/>
      <c r="DF209" s="16"/>
    </row>
    <row r="210" spans="13:110" ht="15" customHeight="1">
      <c r="M210" s="16"/>
      <c r="R210" s="16"/>
      <c r="DA210" s="16"/>
      <c r="DF210" s="16"/>
    </row>
    <row r="211" spans="13:110" ht="15" customHeight="1">
      <c r="M211" s="16"/>
      <c r="R211" s="16"/>
      <c r="DA211" s="16"/>
      <c r="DF211" s="16"/>
    </row>
    <row r="212" spans="13:110" ht="15" customHeight="1">
      <c r="M212" s="16"/>
      <c r="R212" s="16"/>
      <c r="DA212" s="16"/>
      <c r="DF212" s="16"/>
    </row>
    <row r="213" spans="13:110" ht="15" customHeight="1">
      <c r="M213" s="16"/>
      <c r="R213" s="16"/>
      <c r="DA213" s="16"/>
      <c r="DF213" s="16"/>
    </row>
    <row r="214" spans="13:110" ht="15" customHeight="1">
      <c r="M214" s="16"/>
      <c r="R214" s="16"/>
      <c r="DA214" s="16"/>
      <c r="DF214" s="16"/>
    </row>
    <row r="215" spans="13:110" ht="15" customHeight="1">
      <c r="M215" s="16"/>
      <c r="R215" s="16"/>
      <c r="DA215" s="16"/>
      <c r="DF215" s="16"/>
    </row>
    <row r="216" spans="13:110" ht="15" customHeight="1">
      <c r="M216" s="16"/>
      <c r="R216" s="16"/>
      <c r="DA216" s="16"/>
      <c r="DF216" s="16"/>
    </row>
    <row r="217" spans="13:110" ht="15" customHeight="1">
      <c r="M217" s="16"/>
      <c r="R217" s="16"/>
      <c r="DA217" s="16"/>
      <c r="DF217" s="16"/>
    </row>
    <row r="218" spans="13:110" ht="15" customHeight="1">
      <c r="M218" s="16"/>
      <c r="R218" s="16"/>
      <c r="DA218" s="16"/>
      <c r="DF218" s="16"/>
    </row>
    <row r="219" spans="13:110" ht="15" customHeight="1">
      <c r="M219" s="16"/>
      <c r="R219" s="16"/>
      <c r="DA219" s="16"/>
      <c r="DF219" s="16"/>
    </row>
    <row r="220" spans="13:110" ht="15" customHeight="1">
      <c r="M220" s="16"/>
      <c r="R220" s="16"/>
      <c r="DA220" s="16"/>
      <c r="DF220" s="16"/>
    </row>
    <row r="221" spans="13:110" ht="15" customHeight="1">
      <c r="M221" s="16"/>
      <c r="R221" s="16"/>
      <c r="DA221" s="16"/>
      <c r="DF221" s="16"/>
    </row>
    <row r="222" spans="13:110" ht="15" customHeight="1">
      <c r="M222" s="16"/>
      <c r="R222" s="16"/>
      <c r="DA222" s="16"/>
      <c r="DF222" s="16"/>
    </row>
    <row r="223" spans="13:110" ht="15" customHeight="1">
      <c r="M223" s="16"/>
      <c r="R223" s="16"/>
      <c r="DA223" s="16"/>
      <c r="DF223" s="16"/>
    </row>
    <row r="224" spans="13:110" ht="15" customHeight="1">
      <c r="M224" s="16"/>
      <c r="R224" s="16"/>
      <c r="DA224" s="16"/>
      <c r="DF224" s="16"/>
    </row>
    <row r="225" spans="13:110" ht="15" customHeight="1">
      <c r="M225" s="16"/>
      <c r="R225" s="16"/>
      <c r="DA225" s="16"/>
      <c r="DF225" s="16"/>
    </row>
    <row r="226" spans="13:110" ht="15" customHeight="1">
      <c r="M226" s="16"/>
      <c r="R226" s="16"/>
      <c r="DA226" s="16"/>
      <c r="DF226" s="16"/>
    </row>
    <row r="227" spans="13:110" ht="15" customHeight="1">
      <c r="M227" s="16"/>
      <c r="R227" s="16"/>
      <c r="DA227" s="16"/>
      <c r="DF227" s="16"/>
    </row>
    <row r="228" spans="13:110" ht="12.75" customHeight="1">
      <c r="M228" s="16"/>
      <c r="R228" s="16"/>
      <c r="DA228" s="16"/>
      <c r="DF228" s="16"/>
    </row>
    <row r="229" spans="13:110" ht="15" customHeight="1">
      <c r="M229" s="16"/>
      <c r="R229" s="16"/>
      <c r="DA229" s="16"/>
      <c r="DF229" s="16"/>
    </row>
    <row r="230" spans="13:110" ht="15" customHeight="1">
      <c r="M230" s="16"/>
      <c r="R230" s="16"/>
      <c r="DA230" s="16"/>
      <c r="DF230" s="16"/>
    </row>
    <row r="231" spans="13:110" ht="15" customHeight="1">
      <c r="M231" s="16"/>
      <c r="R231" s="16"/>
      <c r="DA231" s="16"/>
      <c r="DF231" s="16"/>
    </row>
  </sheetData>
  <sheetProtection algorithmName="SHA-512" hashValue="ef5uWfiItH2heVgYel9/G87vQ8BdTLTYZ7aJLkXTvuADjeQnUoz6Tdg0Vk/8bRwd7qQftY824TbL/YswjcXLXg==" saltValue="uTKj+rDqnWTltlHjnJMdYg==" spinCount="100000" sheet="1" objects="1" scenarios="1" selectLockedCells="1"/>
  <mergeCells count="1305">
    <mergeCell ref="BZ81:CJ81"/>
    <mergeCell ref="BZ82:CJ82"/>
    <mergeCell ref="BZ83:CJ83"/>
    <mergeCell ref="BZ84:CJ84"/>
    <mergeCell ref="BZ85:CJ85"/>
    <mergeCell ref="BO73:BY77"/>
    <mergeCell ref="DG81:DR81"/>
    <mergeCell ref="DG79:DR79"/>
    <mergeCell ref="DG80:DR80"/>
    <mergeCell ref="AV191:BF191"/>
    <mergeCell ref="AV192:BF192"/>
    <mergeCell ref="AV194:BF194"/>
    <mergeCell ref="AV195:BF195"/>
    <mergeCell ref="BO81:BY81"/>
    <mergeCell ref="AU81:BD81"/>
    <mergeCell ref="BE81:BN81"/>
    <mergeCell ref="AK81:AT81"/>
    <mergeCell ref="BO96:BY96"/>
    <mergeCell ref="BR171:CB171"/>
    <mergeCell ref="CC171:CL171"/>
    <mergeCell ref="BZ87:CJ87"/>
    <mergeCell ref="BZ88:CJ88"/>
    <mergeCell ref="BZ89:CJ89"/>
    <mergeCell ref="BZ90:CJ90"/>
    <mergeCell ref="BZ91:CJ91"/>
    <mergeCell ref="DG84:DR84"/>
    <mergeCell ref="BG188:BQ188"/>
    <mergeCell ref="BG181:BQ181"/>
    <mergeCell ref="CC181:CL181"/>
    <mergeCell ref="CC182:CL182"/>
    <mergeCell ref="AY162:BL162"/>
    <mergeCell ref="AK86:AT86"/>
    <mergeCell ref="AV196:BF196"/>
    <mergeCell ref="AV197:BF197"/>
    <mergeCell ref="CV72:DF72"/>
    <mergeCell ref="DG72:DR72"/>
    <mergeCell ref="AV172:BF176"/>
    <mergeCell ref="AV177:BF177"/>
    <mergeCell ref="AV178:BF178"/>
    <mergeCell ref="AV179:BF179"/>
    <mergeCell ref="AV180:BF180"/>
    <mergeCell ref="AV181:BF181"/>
    <mergeCell ref="AV182:BF182"/>
    <mergeCell ref="AV183:BF183"/>
    <mergeCell ref="AV184:BF184"/>
    <mergeCell ref="AV185:BF185"/>
    <mergeCell ref="AV186:BF186"/>
    <mergeCell ref="AV187:BF187"/>
    <mergeCell ref="AV188:BF188"/>
    <mergeCell ref="AV189:BF189"/>
    <mergeCell ref="AV190:BF190"/>
    <mergeCell ref="BZ73:CJ77"/>
    <mergeCell ref="BZ78:CJ78"/>
    <mergeCell ref="DG97:DR97"/>
    <mergeCell ref="CK84:CU84"/>
    <mergeCell ref="CK85:CU85"/>
    <mergeCell ref="CK86:CU86"/>
    <mergeCell ref="CV86:DF86"/>
    <mergeCell ref="CV85:DF85"/>
    <mergeCell ref="CV84:DF84"/>
    <mergeCell ref="DG90:DR90"/>
    <mergeCell ref="DG93:DR93"/>
    <mergeCell ref="CV96:DF96"/>
    <mergeCell ref="BZ86:CJ86"/>
    <mergeCell ref="BJ129:CH129"/>
    <mergeCell ref="CI129:DD129"/>
    <mergeCell ref="AB125:AD125"/>
    <mergeCell ref="AE125:AG125"/>
    <mergeCell ref="AH125:AJ125"/>
    <mergeCell ref="AK125:BI125"/>
    <mergeCell ref="CK89:CU89"/>
    <mergeCell ref="BE88:BN88"/>
    <mergeCell ref="BE87:BN87"/>
    <mergeCell ref="CK93:CU93"/>
    <mergeCell ref="CK91:CU91"/>
    <mergeCell ref="CK92:CU92"/>
    <mergeCell ref="BJ121:CH121"/>
    <mergeCell ref="AK113:BI113"/>
    <mergeCell ref="BJ115:CH115"/>
    <mergeCell ref="AK148:AX148"/>
    <mergeCell ref="AK149:AX149"/>
    <mergeCell ref="AK146:AX146"/>
    <mergeCell ref="AB93:AD93"/>
    <mergeCell ref="AE93:AG93"/>
    <mergeCell ref="AH93:AJ93"/>
    <mergeCell ref="BO93:BY93"/>
    <mergeCell ref="AU93:BD93"/>
    <mergeCell ref="BE93:BN93"/>
    <mergeCell ref="AK93:AT93"/>
    <mergeCell ref="BO90:BY90"/>
    <mergeCell ref="BE90:BN90"/>
    <mergeCell ref="AK118:BI118"/>
    <mergeCell ref="CI117:DD117"/>
    <mergeCell ref="BJ116:CH116"/>
    <mergeCell ref="BJ117:CH117"/>
    <mergeCell ref="AK116:BI116"/>
    <mergeCell ref="BG182:BQ182"/>
    <mergeCell ref="BG183:BQ183"/>
    <mergeCell ref="BG184:BQ184"/>
    <mergeCell ref="BO30:CC30"/>
    <mergeCell ref="CD30:CR30"/>
    <mergeCell ref="CS30:DG30"/>
    <mergeCell ref="CD27:CR27"/>
    <mergeCell ref="CS27:DG27"/>
    <mergeCell ref="BA62:BP62"/>
    <mergeCell ref="G96:AA96"/>
    <mergeCell ref="AB96:AD96"/>
    <mergeCell ref="AE96:AG96"/>
    <mergeCell ref="AH96:AJ96"/>
    <mergeCell ref="AK96:AT96"/>
    <mergeCell ref="AU96:BD96"/>
    <mergeCell ref="AU97:BD97"/>
    <mergeCell ref="BE97:BN97"/>
    <mergeCell ref="AK105:BI105"/>
    <mergeCell ref="BJ105:CH105"/>
    <mergeCell ref="BE92:BN92"/>
    <mergeCell ref="BO92:BY92"/>
    <mergeCell ref="BE96:BN96"/>
    <mergeCell ref="G82:AA82"/>
    <mergeCell ref="G84:AA84"/>
    <mergeCell ref="G83:AA83"/>
    <mergeCell ref="CK90:CU90"/>
    <mergeCell ref="G81:AA81"/>
    <mergeCell ref="AB80:AD80"/>
    <mergeCell ref="AE80:AG80"/>
    <mergeCell ref="AB79:AD79"/>
    <mergeCell ref="AE79:AG79"/>
    <mergeCell ref="AH161:AJ161"/>
    <mergeCell ref="AH82:AJ82"/>
    <mergeCell ref="G85:AA85"/>
    <mergeCell ref="AB86:AD86"/>
    <mergeCell ref="AB88:AD88"/>
    <mergeCell ref="AE90:AG90"/>
    <mergeCell ref="AH90:AJ90"/>
    <mergeCell ref="AE88:AG88"/>
    <mergeCell ref="AB95:AD95"/>
    <mergeCell ref="AH89:AJ89"/>
    <mergeCell ref="AE117:AG117"/>
    <mergeCell ref="AE161:AG161"/>
    <mergeCell ref="G159:AA159"/>
    <mergeCell ref="AB159:AD159"/>
    <mergeCell ref="G158:AA158"/>
    <mergeCell ref="AB158:AD158"/>
    <mergeCell ref="AE158:AG158"/>
    <mergeCell ref="AH158:AJ158"/>
    <mergeCell ref="G93:AA93"/>
    <mergeCell ref="AB83:AD83"/>
    <mergeCell ref="AE83:AG83"/>
    <mergeCell ref="AH83:AJ83"/>
    <mergeCell ref="AB85:AD85"/>
    <mergeCell ref="AE86:AG86"/>
    <mergeCell ref="AH86:AJ86"/>
    <mergeCell ref="AB87:AD87"/>
    <mergeCell ref="AE87:AG87"/>
    <mergeCell ref="AH87:AJ87"/>
    <mergeCell ref="AE85:AG85"/>
    <mergeCell ref="AH85:AJ85"/>
    <mergeCell ref="AB89:AD89"/>
    <mergeCell ref="AB90:AD90"/>
    <mergeCell ref="AE95:AG95"/>
    <mergeCell ref="DK1:EE2"/>
    <mergeCell ref="A3:G3"/>
    <mergeCell ref="H3:J3"/>
    <mergeCell ref="K3:M3"/>
    <mergeCell ref="N3:P3"/>
    <mergeCell ref="Q3:S3"/>
    <mergeCell ref="T3:V3"/>
    <mergeCell ref="A1:G2"/>
    <mergeCell ref="H1:Y2"/>
    <mergeCell ref="Z1:AE2"/>
    <mergeCell ref="AF1:CX3"/>
    <mergeCell ref="AC3:AE3"/>
    <mergeCell ref="CY1:DJ2"/>
    <mergeCell ref="W3:Y3"/>
    <mergeCell ref="Z3:AB3"/>
    <mergeCell ref="CY3:DJ3"/>
    <mergeCell ref="AZ7:BN11"/>
    <mergeCell ref="BO7:CC11"/>
    <mergeCell ref="CD7:CR11"/>
    <mergeCell ref="DK3:EE3"/>
    <mergeCell ref="A7:AA12"/>
    <mergeCell ref="AB7:AJ12"/>
    <mergeCell ref="AK6:AY6"/>
    <mergeCell ref="AZ6:BN6"/>
    <mergeCell ref="BO6:CC6"/>
    <mergeCell ref="CD6:CR6"/>
    <mergeCell ref="CS6:DG6"/>
    <mergeCell ref="CS7:DG11"/>
    <mergeCell ref="AK7:AY11"/>
    <mergeCell ref="CS12:DG12"/>
    <mergeCell ref="AK12:AY12"/>
    <mergeCell ref="AZ12:BN12"/>
    <mergeCell ref="BO12:CC12"/>
    <mergeCell ref="CD12:CR12"/>
    <mergeCell ref="BO16:CC16"/>
    <mergeCell ref="CD16:CR16"/>
    <mergeCell ref="CS16:DG16"/>
    <mergeCell ref="G17:AA17"/>
    <mergeCell ref="AB17:AD17"/>
    <mergeCell ref="AK26:AY26"/>
    <mergeCell ref="AZ26:BN26"/>
    <mergeCell ref="BO26:CC26"/>
    <mergeCell ref="CD26:CR26"/>
    <mergeCell ref="G26:AA26"/>
    <mergeCell ref="AB26:AD26"/>
    <mergeCell ref="AE26:AG26"/>
    <mergeCell ref="AH26:AJ26"/>
    <mergeCell ref="CS26:DG26"/>
    <mergeCell ref="G16:AA16"/>
    <mergeCell ref="AB16:AD16"/>
    <mergeCell ref="AE16:AG16"/>
    <mergeCell ref="AH16:AJ16"/>
    <mergeCell ref="AK16:AY16"/>
    <mergeCell ref="AZ16:BN16"/>
    <mergeCell ref="CD13:CR13"/>
    <mergeCell ref="CS13:DG13"/>
    <mergeCell ref="AK15:AY15"/>
    <mergeCell ref="AZ15:BN15"/>
    <mergeCell ref="BO15:CC15"/>
    <mergeCell ref="CD15:CR15"/>
    <mergeCell ref="CD14:CR14"/>
    <mergeCell ref="AK13:AY13"/>
    <mergeCell ref="AZ13:BN13"/>
    <mergeCell ref="BO13:CC13"/>
    <mergeCell ref="CS15:DG15"/>
    <mergeCell ref="CS14:DG14"/>
    <mergeCell ref="AH15:AJ15"/>
    <mergeCell ref="AK14:AY14"/>
    <mergeCell ref="AZ14:BN14"/>
    <mergeCell ref="BO14:CC14"/>
    <mergeCell ref="G15:AA15"/>
    <mergeCell ref="AB15:AD15"/>
    <mergeCell ref="AE15:AG15"/>
    <mergeCell ref="AH13:AJ13"/>
    <mergeCell ref="AB13:AD13"/>
    <mergeCell ref="AE13:AG13"/>
    <mergeCell ref="G14:AA14"/>
    <mergeCell ref="AB14:AD14"/>
    <mergeCell ref="AE14:AG14"/>
    <mergeCell ref="AH14:AJ14"/>
    <mergeCell ref="G13:AA13"/>
    <mergeCell ref="CS18:DG18"/>
    <mergeCell ref="G19:AA19"/>
    <mergeCell ref="AB19:AD19"/>
    <mergeCell ref="AE19:AG19"/>
    <mergeCell ref="AH19:AJ19"/>
    <mergeCell ref="AK19:AY19"/>
    <mergeCell ref="AZ19:BN19"/>
    <mergeCell ref="BO19:CC19"/>
    <mergeCell ref="CD19:CR19"/>
    <mergeCell ref="CS19:DG19"/>
    <mergeCell ref="CD17:CR17"/>
    <mergeCell ref="CS17:DG17"/>
    <mergeCell ref="G18:AA18"/>
    <mergeCell ref="AB18:AD18"/>
    <mergeCell ref="AE18:AG18"/>
    <mergeCell ref="AH18:AJ18"/>
    <mergeCell ref="AK18:AY18"/>
    <mergeCell ref="AZ18:BN18"/>
    <mergeCell ref="BO18:CC18"/>
    <mergeCell ref="CD18:CR18"/>
    <mergeCell ref="AE17:AG17"/>
    <mergeCell ref="AH17:AJ17"/>
    <mergeCell ref="AK17:AY17"/>
    <mergeCell ref="AZ17:BN17"/>
    <mergeCell ref="BO17:CC17"/>
    <mergeCell ref="BO21:CC21"/>
    <mergeCell ref="CD21:CR21"/>
    <mergeCell ref="CS21:DG21"/>
    <mergeCell ref="G22:AA22"/>
    <mergeCell ref="AB22:AD22"/>
    <mergeCell ref="AE22:AG22"/>
    <mergeCell ref="AH22:AJ22"/>
    <mergeCell ref="AK22:AY22"/>
    <mergeCell ref="AZ22:BN22"/>
    <mergeCell ref="BO22:CC22"/>
    <mergeCell ref="G21:AA21"/>
    <mergeCell ref="AB21:AD21"/>
    <mergeCell ref="AE21:AG21"/>
    <mergeCell ref="AH21:AJ21"/>
    <mergeCell ref="AK21:AY21"/>
    <mergeCell ref="AZ21:BN21"/>
    <mergeCell ref="G20:AA20"/>
    <mergeCell ref="AB20:AD20"/>
    <mergeCell ref="AE20:AG20"/>
    <mergeCell ref="AH20:AJ20"/>
    <mergeCell ref="CS20:DG20"/>
    <mergeCell ref="AK20:AY20"/>
    <mergeCell ref="AZ20:BN20"/>
    <mergeCell ref="BO20:CC20"/>
    <mergeCell ref="CD20:CR20"/>
    <mergeCell ref="CS23:DG23"/>
    <mergeCell ref="G24:AA24"/>
    <mergeCell ref="AB24:AD24"/>
    <mergeCell ref="AE24:AG24"/>
    <mergeCell ref="AH24:AJ24"/>
    <mergeCell ref="AK24:AY24"/>
    <mergeCell ref="AZ24:BN24"/>
    <mergeCell ref="BO24:CC24"/>
    <mergeCell ref="CD24:CR24"/>
    <mergeCell ref="CS24:DG24"/>
    <mergeCell ref="CD22:CR22"/>
    <mergeCell ref="CS22:DG22"/>
    <mergeCell ref="G23:AA23"/>
    <mergeCell ref="AB23:AD23"/>
    <mergeCell ref="AE23:AG23"/>
    <mergeCell ref="AH23:AJ23"/>
    <mergeCell ref="AK23:AY23"/>
    <mergeCell ref="AZ23:BN23"/>
    <mergeCell ref="BO23:CC23"/>
    <mergeCell ref="CD23:CR23"/>
    <mergeCell ref="A29:C31"/>
    <mergeCell ref="D29:F32"/>
    <mergeCell ref="G29:AA29"/>
    <mergeCell ref="AB29:AD29"/>
    <mergeCell ref="G31:AA31"/>
    <mergeCell ref="AB31:AD31"/>
    <mergeCell ref="BO25:CC25"/>
    <mergeCell ref="CD25:CR25"/>
    <mergeCell ref="CS25:DG25"/>
    <mergeCell ref="G27:AA27"/>
    <mergeCell ref="AB27:AD27"/>
    <mergeCell ref="AE27:AG27"/>
    <mergeCell ref="AH27:AJ27"/>
    <mergeCell ref="AK27:AY27"/>
    <mergeCell ref="AZ27:BN27"/>
    <mergeCell ref="BO27:CC27"/>
    <mergeCell ref="G25:AA25"/>
    <mergeCell ref="AB25:AD25"/>
    <mergeCell ref="AE25:AG25"/>
    <mergeCell ref="AH25:AJ25"/>
    <mergeCell ref="AK25:AY25"/>
    <mergeCell ref="AZ25:BN25"/>
    <mergeCell ref="BO29:CC29"/>
    <mergeCell ref="CD29:CR29"/>
    <mergeCell ref="A13:F27"/>
    <mergeCell ref="AE29:AG29"/>
    <mergeCell ref="AH29:AJ29"/>
    <mergeCell ref="CS29:DG29"/>
    <mergeCell ref="AK31:AY31"/>
    <mergeCell ref="AZ31:BN31"/>
    <mergeCell ref="BO31:CC31"/>
    <mergeCell ref="CD31:CR31"/>
    <mergeCell ref="CS31:DG31"/>
    <mergeCell ref="AK29:AY29"/>
    <mergeCell ref="AZ29:BN29"/>
    <mergeCell ref="CD32:CR32"/>
    <mergeCell ref="CS32:DG32"/>
    <mergeCell ref="G30:AA30"/>
    <mergeCell ref="AB30:AD30"/>
    <mergeCell ref="AE30:AG30"/>
    <mergeCell ref="AH30:AJ30"/>
    <mergeCell ref="AK30:AY30"/>
    <mergeCell ref="AZ30:BN30"/>
    <mergeCell ref="AE31:AG31"/>
    <mergeCell ref="AH31:AJ31"/>
    <mergeCell ref="AK80:AT80"/>
    <mergeCell ref="A67:G68"/>
    <mergeCell ref="H67:Y68"/>
    <mergeCell ref="Z67:AE68"/>
    <mergeCell ref="AF67:CX69"/>
    <mergeCell ref="G80:AA80"/>
    <mergeCell ref="CG47:CZ47"/>
    <mergeCell ref="AK51:AZ51"/>
    <mergeCell ref="CG48:CZ48"/>
    <mergeCell ref="CG49:CZ49"/>
    <mergeCell ref="BQ48:CF48"/>
    <mergeCell ref="BQ49:CF49"/>
    <mergeCell ref="CG46:CZ46"/>
    <mergeCell ref="AE51:AG51"/>
    <mergeCell ref="AH47:AJ47"/>
    <mergeCell ref="G49:AA49"/>
    <mergeCell ref="AK47:AZ47"/>
    <mergeCell ref="A46:F60"/>
    <mergeCell ref="G46:AA46"/>
    <mergeCell ref="A32:C32"/>
    <mergeCell ref="G32:AA32"/>
    <mergeCell ref="AB32:AD32"/>
    <mergeCell ref="AE32:AG32"/>
    <mergeCell ref="AH32:AJ32"/>
    <mergeCell ref="AK32:AY32"/>
    <mergeCell ref="AZ32:BN32"/>
    <mergeCell ref="BO32:CC32"/>
    <mergeCell ref="CG59:CZ59"/>
    <mergeCell ref="G79:AA79"/>
    <mergeCell ref="AH65:AJ65"/>
    <mergeCell ref="A62:C64"/>
    <mergeCell ref="D62:F65"/>
    <mergeCell ref="G62:AA62"/>
    <mergeCell ref="AB62:AD62"/>
    <mergeCell ref="A65:C65"/>
    <mergeCell ref="G65:AA65"/>
    <mergeCell ref="A79:F93"/>
    <mergeCell ref="G87:AA87"/>
    <mergeCell ref="G89:AA89"/>
    <mergeCell ref="G88:AA88"/>
    <mergeCell ref="G86:AA86"/>
    <mergeCell ref="AB65:AD65"/>
    <mergeCell ref="AE65:AG65"/>
    <mergeCell ref="G92:AA92"/>
    <mergeCell ref="AB92:AD92"/>
    <mergeCell ref="AE92:AG92"/>
    <mergeCell ref="AH92:AJ92"/>
    <mergeCell ref="A73:AA78"/>
    <mergeCell ref="AB73:AJ78"/>
    <mergeCell ref="AH80:AJ80"/>
    <mergeCell ref="AB82:AD82"/>
    <mergeCell ref="AK83:AT83"/>
    <mergeCell ref="BO83:BY83"/>
    <mergeCell ref="BE83:BN83"/>
    <mergeCell ref="AU83:BD83"/>
    <mergeCell ref="DK67:EE68"/>
    <mergeCell ref="A69:G69"/>
    <mergeCell ref="H69:J69"/>
    <mergeCell ref="K69:M69"/>
    <mergeCell ref="N69:P69"/>
    <mergeCell ref="Q69:S69"/>
    <mergeCell ref="T69:V69"/>
    <mergeCell ref="W69:Y69"/>
    <mergeCell ref="Z69:AB69"/>
    <mergeCell ref="AC69:AE69"/>
    <mergeCell ref="AK74:AT77"/>
    <mergeCell ref="AU74:BD77"/>
    <mergeCell ref="BE74:BN77"/>
    <mergeCell ref="DG73:DR77"/>
    <mergeCell ref="AU82:BD82"/>
    <mergeCell ref="AK82:AT82"/>
    <mergeCell ref="AK73:BN73"/>
    <mergeCell ref="BE82:BN82"/>
    <mergeCell ref="AH79:AJ79"/>
    <mergeCell ref="AB81:AD81"/>
    <mergeCell ref="AE81:AG81"/>
    <mergeCell ref="DG78:DR78"/>
    <mergeCell ref="CV78:DF78"/>
    <mergeCell ref="CV73:DF77"/>
    <mergeCell ref="BO78:BY78"/>
    <mergeCell ref="BO82:BY82"/>
    <mergeCell ref="CY67:DJ68"/>
    <mergeCell ref="AE82:AG82"/>
    <mergeCell ref="BO85:BY85"/>
    <mergeCell ref="AK85:AT85"/>
    <mergeCell ref="BO86:BY86"/>
    <mergeCell ref="AH95:AJ95"/>
    <mergeCell ref="AU95:BD95"/>
    <mergeCell ref="BE95:BN95"/>
    <mergeCell ref="BO84:BY84"/>
    <mergeCell ref="AB84:AD84"/>
    <mergeCell ref="AE84:AG84"/>
    <mergeCell ref="AH84:AJ84"/>
    <mergeCell ref="AK84:AT84"/>
    <mergeCell ref="AU84:BD84"/>
    <mergeCell ref="BE84:BN84"/>
    <mergeCell ref="AU85:BD85"/>
    <mergeCell ref="A95:C97"/>
    <mergeCell ref="D95:F98"/>
    <mergeCell ref="G95:AA95"/>
    <mergeCell ref="AB97:AD97"/>
    <mergeCell ref="AE97:AG97"/>
    <mergeCell ref="AH97:AJ97"/>
    <mergeCell ref="BO97:BY97"/>
    <mergeCell ref="G97:AA97"/>
    <mergeCell ref="AK97:AT97"/>
    <mergeCell ref="A98:C98"/>
    <mergeCell ref="G98:AA98"/>
    <mergeCell ref="AH98:AJ98"/>
    <mergeCell ref="AB98:AD98"/>
    <mergeCell ref="AE98:AG98"/>
    <mergeCell ref="AH88:AJ88"/>
    <mergeCell ref="G91:AA91"/>
    <mergeCell ref="AK95:AT95"/>
    <mergeCell ref="BO95:BY95"/>
    <mergeCell ref="G90:AA90"/>
    <mergeCell ref="AH91:AJ91"/>
    <mergeCell ref="AB91:AD91"/>
    <mergeCell ref="W102:Y102"/>
    <mergeCell ref="Z102:AB102"/>
    <mergeCell ref="AK98:AT98"/>
    <mergeCell ref="AU98:BD98"/>
    <mergeCell ref="CI105:DD105"/>
    <mergeCell ref="BJ106:CH107"/>
    <mergeCell ref="AK106:BI110"/>
    <mergeCell ref="CI106:DD110"/>
    <mergeCell ref="A106:AA111"/>
    <mergeCell ref="AB106:AJ111"/>
    <mergeCell ref="A100:G101"/>
    <mergeCell ref="H100:Y101"/>
    <mergeCell ref="Z100:AE101"/>
    <mergeCell ref="AF100:CX102"/>
    <mergeCell ref="AC102:AE102"/>
    <mergeCell ref="A102:G102"/>
    <mergeCell ref="H102:J102"/>
    <mergeCell ref="N102:P102"/>
    <mergeCell ref="Q102:S102"/>
    <mergeCell ref="K102:M102"/>
    <mergeCell ref="T102:V102"/>
    <mergeCell ref="CY100:DJ101"/>
    <mergeCell ref="CY102:DJ102"/>
    <mergeCell ref="CI111:DD111"/>
    <mergeCell ref="AK111:BI111"/>
    <mergeCell ref="BJ108:CH110"/>
    <mergeCell ref="BJ111:CH111"/>
    <mergeCell ref="BZ98:CJ98"/>
    <mergeCell ref="AH115:AJ115"/>
    <mergeCell ref="AH112:AJ112"/>
    <mergeCell ref="AK112:BI112"/>
    <mergeCell ref="AK115:BI115"/>
    <mergeCell ref="CI113:DD113"/>
    <mergeCell ref="BJ112:CH112"/>
    <mergeCell ref="BJ113:CH113"/>
    <mergeCell ref="G118:AA118"/>
    <mergeCell ref="G113:AA113"/>
    <mergeCell ref="AB113:AD113"/>
    <mergeCell ref="AE113:AG113"/>
    <mergeCell ref="AH113:AJ113"/>
    <mergeCell ref="BJ114:CH114"/>
    <mergeCell ref="AE115:AG115"/>
    <mergeCell ref="G112:AA112"/>
    <mergeCell ref="AB112:AD112"/>
    <mergeCell ref="G115:AA115"/>
    <mergeCell ref="AB115:AD115"/>
    <mergeCell ref="G114:AA114"/>
    <mergeCell ref="AB114:AD114"/>
    <mergeCell ref="AB118:AD118"/>
    <mergeCell ref="AE112:AG112"/>
    <mergeCell ref="AE114:AG114"/>
    <mergeCell ref="AH114:AJ114"/>
    <mergeCell ref="AK114:BI114"/>
    <mergeCell ref="AE118:AG118"/>
    <mergeCell ref="AH118:AJ118"/>
    <mergeCell ref="CI116:DD116"/>
    <mergeCell ref="G116:AA116"/>
    <mergeCell ref="AB116:AD116"/>
    <mergeCell ref="G117:AA117"/>
    <mergeCell ref="AB117:AD117"/>
    <mergeCell ref="CI119:DD119"/>
    <mergeCell ref="AH128:AJ128"/>
    <mergeCell ref="AH117:AJ117"/>
    <mergeCell ref="G120:AA120"/>
    <mergeCell ref="AB120:AD120"/>
    <mergeCell ref="AE120:AG120"/>
    <mergeCell ref="AH120:AJ120"/>
    <mergeCell ref="G121:AA121"/>
    <mergeCell ref="AB121:AD121"/>
    <mergeCell ref="AE121:AG121"/>
    <mergeCell ref="AH121:AJ121"/>
    <mergeCell ref="CI121:DD121"/>
    <mergeCell ref="AB119:AD119"/>
    <mergeCell ref="AE119:AG119"/>
    <mergeCell ref="AH119:AJ119"/>
    <mergeCell ref="BJ119:CH119"/>
    <mergeCell ref="BJ120:CH120"/>
    <mergeCell ref="BJ118:CH118"/>
    <mergeCell ref="AK119:BI119"/>
    <mergeCell ref="G122:AA122"/>
    <mergeCell ref="AB122:AD122"/>
    <mergeCell ref="AE122:AG122"/>
    <mergeCell ref="AH122:AJ122"/>
    <mergeCell ref="G119:AA119"/>
    <mergeCell ref="AB126:AD126"/>
    <mergeCell ref="AK129:BI129"/>
    <mergeCell ref="AE129:AG129"/>
    <mergeCell ref="AH129:AJ129"/>
    <mergeCell ref="AE124:AG124"/>
    <mergeCell ref="AH124:AJ124"/>
    <mergeCell ref="AE123:AG123"/>
    <mergeCell ref="A128:C130"/>
    <mergeCell ref="D128:F131"/>
    <mergeCell ref="G128:AA128"/>
    <mergeCell ref="AB128:AD128"/>
    <mergeCell ref="A131:C131"/>
    <mergeCell ref="G129:AA129"/>
    <mergeCell ref="AE128:AG128"/>
    <mergeCell ref="CI123:DD123"/>
    <mergeCell ref="BJ123:CH123"/>
    <mergeCell ref="G126:AA126"/>
    <mergeCell ref="AK124:BI124"/>
    <mergeCell ref="CI124:DD124"/>
    <mergeCell ref="G123:AA123"/>
    <mergeCell ref="AB123:AD123"/>
    <mergeCell ref="G124:AA124"/>
    <mergeCell ref="AB124:AD124"/>
    <mergeCell ref="AB129:AD129"/>
    <mergeCell ref="AH123:AJ123"/>
    <mergeCell ref="AK123:BI123"/>
    <mergeCell ref="A112:F126"/>
    <mergeCell ref="G125:AA125"/>
    <mergeCell ref="AE126:AG126"/>
    <mergeCell ref="AH126:AJ126"/>
    <mergeCell ref="AE116:AG116"/>
    <mergeCell ref="AH116:AJ116"/>
    <mergeCell ref="AK117:BI117"/>
    <mergeCell ref="A133:G134"/>
    <mergeCell ref="H133:Y134"/>
    <mergeCell ref="Z133:AE134"/>
    <mergeCell ref="AF133:CX135"/>
    <mergeCell ref="AC135:AE135"/>
    <mergeCell ref="Q135:S135"/>
    <mergeCell ref="T135:V135"/>
    <mergeCell ref="W135:Y135"/>
    <mergeCell ref="Z135:AB135"/>
    <mergeCell ref="A135:G135"/>
    <mergeCell ref="CI131:DD131"/>
    <mergeCell ref="G130:AA130"/>
    <mergeCell ref="AB130:AD130"/>
    <mergeCell ref="AE130:AG130"/>
    <mergeCell ref="AH130:AJ130"/>
    <mergeCell ref="AK130:BI130"/>
    <mergeCell ref="G131:AA131"/>
    <mergeCell ref="AB131:AD131"/>
    <mergeCell ref="AE131:AG131"/>
    <mergeCell ref="H135:J135"/>
    <mergeCell ref="K135:M135"/>
    <mergeCell ref="N135:P135"/>
    <mergeCell ref="AH131:AJ131"/>
    <mergeCell ref="AK131:BI131"/>
    <mergeCell ref="A139:AA144"/>
    <mergeCell ref="AB139:AJ144"/>
    <mergeCell ref="AK139:CP139"/>
    <mergeCell ref="AK138:AX138"/>
    <mergeCell ref="AY138:BL138"/>
    <mergeCell ref="BM138:BZ138"/>
    <mergeCell ref="AK140:AX143"/>
    <mergeCell ref="AY140:BL143"/>
    <mergeCell ref="BM140:BZ143"/>
    <mergeCell ref="CA140:CP143"/>
    <mergeCell ref="AK144:AX144"/>
    <mergeCell ref="AY144:BL144"/>
    <mergeCell ref="BM144:BZ144"/>
    <mergeCell ref="AK154:AX154"/>
    <mergeCell ref="AK147:AX147"/>
    <mergeCell ref="CA144:CP144"/>
    <mergeCell ref="G151:AA151"/>
    <mergeCell ref="AB151:AD151"/>
    <mergeCell ref="AE151:AG151"/>
    <mergeCell ref="G149:AA149"/>
    <mergeCell ref="AB149:AD149"/>
    <mergeCell ref="AE149:AG149"/>
    <mergeCell ref="AH149:AJ149"/>
    <mergeCell ref="G150:AA150"/>
    <mergeCell ref="AB150:AD150"/>
    <mergeCell ref="AE150:AG150"/>
    <mergeCell ref="AH150:AJ150"/>
    <mergeCell ref="AB147:AD147"/>
    <mergeCell ref="AE147:AG147"/>
    <mergeCell ref="AH147:AJ147"/>
    <mergeCell ref="G148:AA148"/>
    <mergeCell ref="AB148:AD148"/>
    <mergeCell ref="AE148:AG148"/>
    <mergeCell ref="AH148:AJ148"/>
    <mergeCell ref="AH145:AJ145"/>
    <mergeCell ref="A145:F159"/>
    <mergeCell ref="G145:AA145"/>
    <mergeCell ref="AB145:AD145"/>
    <mergeCell ref="AE145:AG145"/>
    <mergeCell ref="G146:AA146"/>
    <mergeCell ref="AB146:AD146"/>
    <mergeCell ref="AE146:AG146"/>
    <mergeCell ref="AH146:AJ146"/>
    <mergeCell ref="G147:AA147"/>
    <mergeCell ref="G155:AA155"/>
    <mergeCell ref="AB155:AD155"/>
    <mergeCell ref="AE155:AG155"/>
    <mergeCell ref="AH155:AJ155"/>
    <mergeCell ref="G156:AA156"/>
    <mergeCell ref="AB156:AD156"/>
    <mergeCell ref="AE156:AG156"/>
    <mergeCell ref="AH156:AJ156"/>
    <mergeCell ref="G153:AA153"/>
    <mergeCell ref="AB153:AD153"/>
    <mergeCell ref="AE153:AG153"/>
    <mergeCell ref="AH153:AJ153"/>
    <mergeCell ref="G154:AA154"/>
    <mergeCell ref="AB154:AD154"/>
    <mergeCell ref="AE154:AG154"/>
    <mergeCell ref="AH154:AJ154"/>
    <mergeCell ref="AH151:AJ151"/>
    <mergeCell ref="G152:AA152"/>
    <mergeCell ref="AB152:AD152"/>
    <mergeCell ref="AE152:AG152"/>
    <mergeCell ref="AH152:AJ152"/>
    <mergeCell ref="AH164:AJ164"/>
    <mergeCell ref="G163:AA163"/>
    <mergeCell ref="AB163:AD163"/>
    <mergeCell ref="AE163:AG163"/>
    <mergeCell ref="AH163:AJ163"/>
    <mergeCell ref="G164:AA164"/>
    <mergeCell ref="AB164:AD164"/>
    <mergeCell ref="AE164:AG164"/>
    <mergeCell ref="A161:C163"/>
    <mergeCell ref="D161:F164"/>
    <mergeCell ref="G161:AA161"/>
    <mergeCell ref="AB161:AD161"/>
    <mergeCell ref="A164:C164"/>
    <mergeCell ref="G162:AA162"/>
    <mergeCell ref="AB162:AD162"/>
    <mergeCell ref="G157:AA157"/>
    <mergeCell ref="AB157:AD157"/>
    <mergeCell ref="AE157:AG157"/>
    <mergeCell ref="AH157:AJ157"/>
    <mergeCell ref="AE159:AG159"/>
    <mergeCell ref="AH159:AJ159"/>
    <mergeCell ref="AE162:AG162"/>
    <mergeCell ref="AH162:AJ162"/>
    <mergeCell ref="DK34:EE35"/>
    <mergeCell ref="AC36:AE36"/>
    <mergeCell ref="CY36:DJ36"/>
    <mergeCell ref="DK36:EE36"/>
    <mergeCell ref="T36:V36"/>
    <mergeCell ref="W36:Y36"/>
    <mergeCell ref="Z36:AB36"/>
    <mergeCell ref="Z34:AE35"/>
    <mergeCell ref="AF34:CX36"/>
    <mergeCell ref="A36:G36"/>
    <mergeCell ref="H36:J36"/>
    <mergeCell ref="K36:M36"/>
    <mergeCell ref="N36:P36"/>
    <mergeCell ref="Q36:S36"/>
    <mergeCell ref="A34:G35"/>
    <mergeCell ref="H34:Y35"/>
    <mergeCell ref="CG45:CZ45"/>
    <mergeCell ref="CY34:DJ35"/>
    <mergeCell ref="A40:AA45"/>
    <mergeCell ref="AB40:AJ45"/>
    <mergeCell ref="AK40:CZ40"/>
    <mergeCell ref="AK41:AZ44"/>
    <mergeCell ref="BA41:BP44"/>
    <mergeCell ref="BQ41:CF44"/>
    <mergeCell ref="CG41:CZ44"/>
    <mergeCell ref="AK45:AZ45"/>
    <mergeCell ref="BA45:BP45"/>
    <mergeCell ref="BQ45:CF45"/>
    <mergeCell ref="CG39:CZ39"/>
    <mergeCell ref="AB46:AD46"/>
    <mergeCell ref="AE46:AG46"/>
    <mergeCell ref="G47:AA47"/>
    <mergeCell ref="G53:AA53"/>
    <mergeCell ref="AB52:AD52"/>
    <mergeCell ref="AE52:AG52"/>
    <mergeCell ref="BQ46:CF46"/>
    <mergeCell ref="BQ47:CF47"/>
    <mergeCell ref="BA49:BP49"/>
    <mergeCell ref="CG50:CZ50"/>
    <mergeCell ref="BA46:BP46"/>
    <mergeCell ref="BA47:BP47"/>
    <mergeCell ref="AK50:AZ50"/>
    <mergeCell ref="BA48:BP48"/>
    <mergeCell ref="BQ50:CF50"/>
    <mergeCell ref="BQ51:CF51"/>
    <mergeCell ref="BA54:BP54"/>
    <mergeCell ref="AB57:AD57"/>
    <mergeCell ref="AE57:AG57"/>
    <mergeCell ref="G64:AA64"/>
    <mergeCell ref="AB64:AD64"/>
    <mergeCell ref="AE64:AG64"/>
    <mergeCell ref="AH64:AJ64"/>
    <mergeCell ref="G63:AA63"/>
    <mergeCell ref="AB63:AD63"/>
    <mergeCell ref="AB49:AD49"/>
    <mergeCell ref="AE49:AG49"/>
    <mergeCell ref="AH49:AJ49"/>
    <mergeCell ref="AK49:AZ49"/>
    <mergeCell ref="AH46:AJ46"/>
    <mergeCell ref="AH51:AJ51"/>
    <mergeCell ref="G48:AA48"/>
    <mergeCell ref="AH48:AJ48"/>
    <mergeCell ref="AB53:AD53"/>
    <mergeCell ref="AK46:AZ46"/>
    <mergeCell ref="G52:AA52"/>
    <mergeCell ref="G50:AA50"/>
    <mergeCell ref="AB50:AD50"/>
    <mergeCell ref="AE50:AG50"/>
    <mergeCell ref="AH50:AJ50"/>
    <mergeCell ref="G51:AA51"/>
    <mergeCell ref="AB51:AD51"/>
    <mergeCell ref="AK48:AZ48"/>
    <mergeCell ref="AB47:AD47"/>
    <mergeCell ref="AE47:AG47"/>
    <mergeCell ref="AB48:AD48"/>
    <mergeCell ref="AE48:AG48"/>
    <mergeCell ref="AK60:AZ60"/>
    <mergeCell ref="G59:AA59"/>
    <mergeCell ref="AB59:AD59"/>
    <mergeCell ref="AE59:AG59"/>
    <mergeCell ref="BQ59:CF59"/>
    <mergeCell ref="BQ58:CF58"/>
    <mergeCell ref="BA53:BP53"/>
    <mergeCell ref="AH57:AJ57"/>
    <mergeCell ref="AK52:AZ52"/>
    <mergeCell ref="G56:AA56"/>
    <mergeCell ref="AB56:AD56"/>
    <mergeCell ref="AE56:AG56"/>
    <mergeCell ref="AH56:AJ56"/>
    <mergeCell ref="AE53:AG53"/>
    <mergeCell ref="AH53:AJ53"/>
    <mergeCell ref="AK53:AZ53"/>
    <mergeCell ref="G60:AA60"/>
    <mergeCell ref="AB60:AD60"/>
    <mergeCell ref="G58:AA58"/>
    <mergeCell ref="AB58:AD58"/>
    <mergeCell ref="AE58:AG58"/>
    <mergeCell ref="AH58:AJ58"/>
    <mergeCell ref="G54:AA54"/>
    <mergeCell ref="AB54:AD54"/>
    <mergeCell ref="AE54:AG54"/>
    <mergeCell ref="AH54:AJ54"/>
    <mergeCell ref="G55:AA55"/>
    <mergeCell ref="AB55:AD55"/>
    <mergeCell ref="AE55:AG55"/>
    <mergeCell ref="AH55:AJ55"/>
    <mergeCell ref="AK54:AZ54"/>
    <mergeCell ref="G57:AA57"/>
    <mergeCell ref="BA60:BP60"/>
    <mergeCell ref="AH59:AJ59"/>
    <mergeCell ref="AE60:AG60"/>
    <mergeCell ref="AH60:AJ60"/>
    <mergeCell ref="BA55:BP55"/>
    <mergeCell ref="AK57:AZ57"/>
    <mergeCell ref="BA57:BP57"/>
    <mergeCell ref="BA52:BP52"/>
    <mergeCell ref="BA51:BP51"/>
    <mergeCell ref="AH52:AJ52"/>
    <mergeCell ref="CG52:CZ52"/>
    <mergeCell ref="CG53:CZ53"/>
    <mergeCell ref="CG58:CZ58"/>
    <mergeCell ref="CG54:CZ54"/>
    <mergeCell ref="CG55:CZ55"/>
    <mergeCell ref="CG57:CZ57"/>
    <mergeCell ref="BQ52:CF52"/>
    <mergeCell ref="BQ53:CF53"/>
    <mergeCell ref="BQ55:CF55"/>
    <mergeCell ref="BQ57:CF57"/>
    <mergeCell ref="BQ54:CF54"/>
    <mergeCell ref="CG60:CZ60"/>
    <mergeCell ref="AE63:AG63"/>
    <mergeCell ref="AH63:AJ63"/>
    <mergeCell ref="BA64:BP64"/>
    <mergeCell ref="AK63:AZ63"/>
    <mergeCell ref="BA63:BP63"/>
    <mergeCell ref="BQ63:CF63"/>
    <mergeCell ref="CG63:CZ63"/>
    <mergeCell ref="AK62:AZ62"/>
    <mergeCell ref="BQ62:CF62"/>
    <mergeCell ref="BQ64:CF64"/>
    <mergeCell ref="CV80:DF80"/>
    <mergeCell ref="CV97:DF97"/>
    <mergeCell ref="CV93:DF93"/>
    <mergeCell ref="CV91:DF91"/>
    <mergeCell ref="CV92:DF92"/>
    <mergeCell ref="CV82:DF82"/>
    <mergeCell ref="CV81:DF81"/>
    <mergeCell ref="CG65:CZ65"/>
    <mergeCell ref="CK96:CU96"/>
    <mergeCell ref="CK97:CU97"/>
    <mergeCell ref="BO91:BY91"/>
    <mergeCell ref="CV83:DF83"/>
    <mergeCell ref="AK64:AZ64"/>
    <mergeCell ref="AE62:AG62"/>
    <mergeCell ref="AH62:AJ62"/>
    <mergeCell ref="AE91:AG91"/>
    <mergeCell ref="AE89:AG89"/>
    <mergeCell ref="BO88:BY88"/>
    <mergeCell ref="BE86:BN86"/>
    <mergeCell ref="AH81:AJ81"/>
    <mergeCell ref="CK82:CU82"/>
    <mergeCell ref="CK83:CU83"/>
    <mergeCell ref="DG85:DR85"/>
    <mergeCell ref="DG86:DR86"/>
    <mergeCell ref="DG82:DR82"/>
    <mergeCell ref="DG83:DR83"/>
    <mergeCell ref="BO80:BY80"/>
    <mergeCell ref="BA65:BP65"/>
    <mergeCell ref="CK80:CU80"/>
    <mergeCell ref="CK81:CU81"/>
    <mergeCell ref="AU92:BD92"/>
    <mergeCell ref="CK87:CU87"/>
    <mergeCell ref="CK88:CU88"/>
    <mergeCell ref="AK65:AZ65"/>
    <mergeCell ref="AU72:BD72"/>
    <mergeCell ref="BE72:BN72"/>
    <mergeCell ref="BO72:BY72"/>
    <mergeCell ref="BZ72:CJ72"/>
    <mergeCell ref="CK72:CU72"/>
    <mergeCell ref="BQ65:CF65"/>
    <mergeCell ref="DK69:EE69"/>
    <mergeCell ref="CK73:CU77"/>
    <mergeCell ref="CK78:CU78"/>
    <mergeCell ref="CK79:CU79"/>
    <mergeCell ref="BZ79:CJ79"/>
    <mergeCell ref="BZ80:CJ80"/>
    <mergeCell ref="BE91:BN91"/>
    <mergeCell ref="AK90:AT90"/>
    <mergeCell ref="AU91:BD91"/>
    <mergeCell ref="AK88:AT88"/>
    <mergeCell ref="BO87:BY87"/>
    <mergeCell ref="BO89:BY89"/>
    <mergeCell ref="BO79:BY79"/>
    <mergeCell ref="BE85:BN85"/>
    <mergeCell ref="DC140:DN143"/>
    <mergeCell ref="DO140:ED143"/>
    <mergeCell ref="DK100:EE101"/>
    <mergeCell ref="AK91:AT91"/>
    <mergeCell ref="DK102:EE102"/>
    <mergeCell ref="DO144:ED144"/>
    <mergeCell ref="CQ144:DB144"/>
    <mergeCell ref="BJ124:CH124"/>
    <mergeCell ref="BJ126:CH126"/>
    <mergeCell ref="BJ128:CH128"/>
    <mergeCell ref="AK126:BI126"/>
    <mergeCell ref="AK128:BI128"/>
    <mergeCell ref="AK121:BI121"/>
    <mergeCell ref="CI118:DD118"/>
    <mergeCell ref="BO98:BY98"/>
    <mergeCell ref="BE98:BN98"/>
    <mergeCell ref="DG96:DR96"/>
    <mergeCell ref="DG95:DR95"/>
    <mergeCell ref="BZ95:CJ95"/>
    <mergeCell ref="BZ96:CJ96"/>
    <mergeCell ref="BZ97:CJ97"/>
    <mergeCell ref="CY135:DJ135"/>
    <mergeCell ref="CY133:DJ134"/>
    <mergeCell ref="CI112:DD112"/>
    <mergeCell ref="CV95:DF95"/>
    <mergeCell ref="CK95:CU95"/>
    <mergeCell ref="BJ125:CH125"/>
    <mergeCell ref="CI125:DD125"/>
    <mergeCell ref="BZ92:CJ92"/>
    <mergeCell ref="BZ93:CJ93"/>
    <mergeCell ref="AK92:AT92"/>
    <mergeCell ref="CQ140:DB143"/>
    <mergeCell ref="DC145:DN145"/>
    <mergeCell ref="CQ145:DB145"/>
    <mergeCell ref="AK145:AX145"/>
    <mergeCell ref="CA145:CP145"/>
    <mergeCell ref="CA146:CP146"/>
    <mergeCell ref="CQ146:DB146"/>
    <mergeCell ref="DG98:DR98"/>
    <mergeCell ref="CQ139:ED139"/>
    <mergeCell ref="DC148:DN148"/>
    <mergeCell ref="AY148:BL148"/>
    <mergeCell ref="CA148:CP148"/>
    <mergeCell ref="AY149:BL149"/>
    <mergeCell ref="CA147:CP147"/>
    <mergeCell ref="CQ147:DB147"/>
    <mergeCell ref="DO148:ED148"/>
    <mergeCell ref="BM148:BZ148"/>
    <mergeCell ref="CQ148:DB148"/>
    <mergeCell ref="DC149:DN149"/>
    <mergeCell ref="DO149:ED149"/>
    <mergeCell ref="CA149:CP149"/>
    <mergeCell ref="CQ149:DB149"/>
    <mergeCell ref="AY147:BL147"/>
    <mergeCell ref="DC147:DN147"/>
    <mergeCell ref="DO147:ED147"/>
    <mergeCell ref="CI128:DD128"/>
    <mergeCell ref="AY145:BL145"/>
    <mergeCell ref="DO145:ED145"/>
    <mergeCell ref="DK135:EE135"/>
    <mergeCell ref="CI114:DD114"/>
    <mergeCell ref="BM146:BZ146"/>
    <mergeCell ref="CI130:DD130"/>
    <mergeCell ref="CI126:DD126"/>
    <mergeCell ref="DC152:DN152"/>
    <mergeCell ref="AK152:AX152"/>
    <mergeCell ref="AY152:BL152"/>
    <mergeCell ref="AY151:BL151"/>
    <mergeCell ref="AY153:BL153"/>
    <mergeCell ref="AK153:AX153"/>
    <mergeCell ref="DO152:ED152"/>
    <mergeCell ref="BM152:BZ152"/>
    <mergeCell ref="DO150:ED150"/>
    <mergeCell ref="BM150:BZ150"/>
    <mergeCell ref="DC151:DN151"/>
    <mergeCell ref="DO151:ED151"/>
    <mergeCell ref="CA151:CP151"/>
    <mergeCell ref="CQ151:DB151"/>
    <mergeCell ref="BM151:BZ151"/>
    <mergeCell ref="CQ150:DB150"/>
    <mergeCell ref="DC150:DN150"/>
    <mergeCell ref="CA150:CP150"/>
    <mergeCell ref="AK150:AX150"/>
    <mergeCell ref="AY150:BL150"/>
    <mergeCell ref="DC153:DN153"/>
    <mergeCell ref="DO153:ED153"/>
    <mergeCell ref="CA153:CP153"/>
    <mergeCell ref="BM153:BZ153"/>
    <mergeCell ref="AK151:AX151"/>
    <mergeCell ref="CQ152:DB152"/>
    <mergeCell ref="DC156:DN156"/>
    <mergeCell ref="DC154:DN154"/>
    <mergeCell ref="AY154:BL154"/>
    <mergeCell ref="CA158:CP158"/>
    <mergeCell ref="DO156:ED156"/>
    <mergeCell ref="CA156:CP156"/>
    <mergeCell ref="CQ156:DB156"/>
    <mergeCell ref="DO157:ED157"/>
    <mergeCell ref="CQ157:DB157"/>
    <mergeCell ref="DO154:ED154"/>
    <mergeCell ref="CA154:CP154"/>
    <mergeCell ref="CQ154:DB154"/>
    <mergeCell ref="BM154:BZ154"/>
    <mergeCell ref="BM158:BZ158"/>
    <mergeCell ref="AY156:BL156"/>
    <mergeCell ref="AK156:AX156"/>
    <mergeCell ref="CA157:CP157"/>
    <mergeCell ref="BM157:BZ157"/>
    <mergeCell ref="AK157:AX157"/>
    <mergeCell ref="AY157:BL157"/>
    <mergeCell ref="AK158:AX158"/>
    <mergeCell ref="AY158:BL158"/>
    <mergeCell ref="BM156:BZ156"/>
    <mergeCell ref="Q168:S168"/>
    <mergeCell ref="T168:V168"/>
    <mergeCell ref="W168:Y168"/>
    <mergeCell ref="Z168:AB168"/>
    <mergeCell ref="A168:G168"/>
    <mergeCell ref="H168:J168"/>
    <mergeCell ref="K168:M168"/>
    <mergeCell ref="N168:P168"/>
    <mergeCell ref="DC163:DN163"/>
    <mergeCell ref="DO163:ED163"/>
    <mergeCell ref="CA163:CP163"/>
    <mergeCell ref="DC161:DN161"/>
    <mergeCell ref="CQ161:DB161"/>
    <mergeCell ref="A166:G167"/>
    <mergeCell ref="H166:Y167"/>
    <mergeCell ref="Z166:AE167"/>
    <mergeCell ref="AF166:CX168"/>
    <mergeCell ref="AC168:AE168"/>
    <mergeCell ref="DO164:ED164"/>
    <mergeCell ref="CA164:CP164"/>
    <mergeCell ref="CQ164:DB164"/>
    <mergeCell ref="DO161:ED161"/>
    <mergeCell ref="CA161:CP161"/>
    <mergeCell ref="CQ163:DB163"/>
    <mergeCell ref="CA162:CP162"/>
    <mergeCell ref="BM164:BZ164"/>
    <mergeCell ref="BM161:BZ161"/>
    <mergeCell ref="DC164:DN164"/>
    <mergeCell ref="DC162:DN162"/>
    <mergeCell ref="BM162:BZ162"/>
    <mergeCell ref="AY161:BL161"/>
    <mergeCell ref="AK162:AX162"/>
    <mergeCell ref="AK178:AU178"/>
    <mergeCell ref="AK171:AU171"/>
    <mergeCell ref="AV171:BF171"/>
    <mergeCell ref="BG172:BQ176"/>
    <mergeCell ref="BG177:BQ177"/>
    <mergeCell ref="A172:AA177"/>
    <mergeCell ref="AB172:AJ177"/>
    <mergeCell ref="AK177:AU177"/>
    <mergeCell ref="BR177:CB177"/>
    <mergeCell ref="CC177:CL177"/>
    <mergeCell ref="BR172:CB176"/>
    <mergeCell ref="CC172:CL176"/>
    <mergeCell ref="A178:F192"/>
    <mergeCell ref="G178:AA178"/>
    <mergeCell ref="G179:AA179"/>
    <mergeCell ref="AH189:AJ189"/>
    <mergeCell ref="AH188:AJ188"/>
    <mergeCell ref="AK188:AU188"/>
    <mergeCell ref="AK172:AU176"/>
    <mergeCell ref="AE188:AG188"/>
    <mergeCell ref="AK189:AU189"/>
    <mergeCell ref="AE187:AG187"/>
    <mergeCell ref="AH187:AJ187"/>
    <mergeCell ref="CC187:CL187"/>
    <mergeCell ref="AE186:AG186"/>
    <mergeCell ref="AH186:AJ186"/>
    <mergeCell ref="AK186:AU186"/>
    <mergeCell ref="BG178:BQ178"/>
    <mergeCell ref="BG186:BQ186"/>
    <mergeCell ref="BG187:BQ187"/>
    <mergeCell ref="G191:AA191"/>
    <mergeCell ref="AB191:AD191"/>
    <mergeCell ref="BM145:BZ145"/>
    <mergeCell ref="AY163:BL163"/>
    <mergeCell ref="AY146:BL146"/>
    <mergeCell ref="AH183:AJ183"/>
    <mergeCell ref="AK183:AU183"/>
    <mergeCell ref="AH182:AJ182"/>
    <mergeCell ref="AK182:AU182"/>
    <mergeCell ref="BR179:CB179"/>
    <mergeCell ref="CA159:CP159"/>
    <mergeCell ref="G182:AA182"/>
    <mergeCell ref="AH181:AJ181"/>
    <mergeCell ref="AK181:AU181"/>
    <mergeCell ref="AB181:AD181"/>
    <mergeCell ref="AE181:AG181"/>
    <mergeCell ref="G181:AA181"/>
    <mergeCell ref="CC180:CL180"/>
    <mergeCell ref="AE180:AG180"/>
    <mergeCell ref="AH180:AJ180"/>
    <mergeCell ref="AK180:AU180"/>
    <mergeCell ref="AB182:AD182"/>
    <mergeCell ref="AB180:AD180"/>
    <mergeCell ref="G180:AA180"/>
    <mergeCell ref="AB179:AD179"/>
    <mergeCell ref="BR180:CB180"/>
    <mergeCell ref="BG180:BQ180"/>
    <mergeCell ref="BG171:BQ171"/>
    <mergeCell ref="BM159:BZ159"/>
    <mergeCell ref="AB178:AD178"/>
    <mergeCell ref="BR178:CB178"/>
    <mergeCell ref="CC178:CL178"/>
    <mergeCell ref="AE178:AG178"/>
    <mergeCell ref="AH178:AJ178"/>
    <mergeCell ref="AE182:AG182"/>
    <mergeCell ref="BR182:CB182"/>
    <mergeCell ref="AK163:AX163"/>
    <mergeCell ref="AK159:AX159"/>
    <mergeCell ref="AE185:AG185"/>
    <mergeCell ref="BJ130:CH130"/>
    <mergeCell ref="BJ131:CH131"/>
    <mergeCell ref="BR185:CB185"/>
    <mergeCell ref="BR183:CB183"/>
    <mergeCell ref="CA152:CP152"/>
    <mergeCell ref="CC183:CL183"/>
    <mergeCell ref="AK164:AX164"/>
    <mergeCell ref="CC184:CL184"/>
    <mergeCell ref="AH185:AJ185"/>
    <mergeCell ref="AK185:AU185"/>
    <mergeCell ref="AK184:AU184"/>
    <mergeCell ref="BG185:BQ185"/>
    <mergeCell ref="CC185:CL185"/>
    <mergeCell ref="AE183:AG183"/>
    <mergeCell ref="AE184:AG184"/>
    <mergeCell ref="AH184:AJ184"/>
    <mergeCell ref="AK161:AX161"/>
    <mergeCell ref="CC179:CL179"/>
    <mergeCell ref="AE179:AG179"/>
    <mergeCell ref="AH179:AJ179"/>
    <mergeCell ref="AK179:AU179"/>
    <mergeCell ref="BG179:BQ179"/>
    <mergeCell ref="AY159:BL159"/>
    <mergeCell ref="BM149:BZ149"/>
    <mergeCell ref="BM163:BZ163"/>
    <mergeCell ref="AY164:BL164"/>
    <mergeCell ref="BM147:BZ147"/>
    <mergeCell ref="BR188:CB188"/>
    <mergeCell ref="BR184:CB184"/>
    <mergeCell ref="BR186:CB186"/>
    <mergeCell ref="BR181:CB181"/>
    <mergeCell ref="BR187:CB187"/>
    <mergeCell ref="CC188:CL188"/>
    <mergeCell ref="CC186:CL186"/>
    <mergeCell ref="AB183:AD183"/>
    <mergeCell ref="G187:AA187"/>
    <mergeCell ref="G186:AA186"/>
    <mergeCell ref="AB186:AD186"/>
    <mergeCell ref="AK194:AU194"/>
    <mergeCell ref="G192:AA192"/>
    <mergeCell ref="G190:AA190"/>
    <mergeCell ref="G185:AA185"/>
    <mergeCell ref="G184:AA184"/>
    <mergeCell ref="G183:AA183"/>
    <mergeCell ref="AB189:AD189"/>
    <mergeCell ref="AB187:AD187"/>
    <mergeCell ref="AB188:AD188"/>
    <mergeCell ref="AB185:AD185"/>
    <mergeCell ref="AB184:AD184"/>
    <mergeCell ref="BR189:CB189"/>
    <mergeCell ref="CC189:CL189"/>
    <mergeCell ref="BG190:BQ190"/>
    <mergeCell ref="BG191:BQ191"/>
    <mergeCell ref="AH192:AJ192"/>
    <mergeCell ref="AK192:AU192"/>
    <mergeCell ref="G189:AA189"/>
    <mergeCell ref="G188:AA188"/>
    <mergeCell ref="AE189:AG189"/>
    <mergeCell ref="AK187:AU187"/>
    <mergeCell ref="A194:C196"/>
    <mergeCell ref="D194:F197"/>
    <mergeCell ref="G194:AA194"/>
    <mergeCell ref="AH196:AJ196"/>
    <mergeCell ref="AB197:AD197"/>
    <mergeCell ref="AH197:AJ197"/>
    <mergeCell ref="A197:C197"/>
    <mergeCell ref="G197:AA197"/>
    <mergeCell ref="AB196:AD196"/>
    <mergeCell ref="AE196:AG196"/>
    <mergeCell ref="AH190:AJ190"/>
    <mergeCell ref="AK190:AU190"/>
    <mergeCell ref="AK197:AU197"/>
    <mergeCell ref="AE197:AG197"/>
    <mergeCell ref="G196:AA196"/>
    <mergeCell ref="AK196:AU196"/>
    <mergeCell ref="AB192:AD192"/>
    <mergeCell ref="AB194:AD194"/>
    <mergeCell ref="AE194:AG194"/>
    <mergeCell ref="AH194:AJ194"/>
    <mergeCell ref="AB190:AD190"/>
    <mergeCell ref="AE190:AG190"/>
    <mergeCell ref="AE192:AG192"/>
    <mergeCell ref="G195:AA195"/>
    <mergeCell ref="AB195:AD195"/>
    <mergeCell ref="AE195:AG195"/>
    <mergeCell ref="AH195:AJ195"/>
    <mergeCell ref="AE191:AG191"/>
    <mergeCell ref="AH191:AJ191"/>
    <mergeCell ref="AK191:AU191"/>
    <mergeCell ref="AK195:AU195"/>
    <mergeCell ref="CC197:CL197"/>
    <mergeCell ref="BR196:CB196"/>
    <mergeCell ref="CC196:CL196"/>
    <mergeCell ref="BR190:CB190"/>
    <mergeCell ref="BR191:CB191"/>
    <mergeCell ref="CC191:CL191"/>
    <mergeCell ref="CC195:CL195"/>
    <mergeCell ref="BR197:CB197"/>
    <mergeCell ref="BR192:CB192"/>
    <mergeCell ref="BR194:CB194"/>
    <mergeCell ref="BG197:BQ197"/>
    <mergeCell ref="BG192:BQ192"/>
    <mergeCell ref="BG194:BQ194"/>
    <mergeCell ref="BG196:BQ196"/>
    <mergeCell ref="BG189:BQ189"/>
    <mergeCell ref="CC194:CL194"/>
    <mergeCell ref="CC190:CL190"/>
    <mergeCell ref="CC192:CL192"/>
    <mergeCell ref="BR195:CB195"/>
    <mergeCell ref="BG195:BQ195"/>
    <mergeCell ref="CG62:CZ62"/>
    <mergeCell ref="CG64:CZ64"/>
    <mergeCell ref="AK39:AZ39"/>
    <mergeCell ref="BA39:BP39"/>
    <mergeCell ref="BQ39:CF39"/>
    <mergeCell ref="AK120:BI120"/>
    <mergeCell ref="AK87:AT87"/>
    <mergeCell ref="AU87:BD87"/>
    <mergeCell ref="AU88:BD88"/>
    <mergeCell ref="AK78:AT78"/>
    <mergeCell ref="AU78:BD78"/>
    <mergeCell ref="BE78:BN78"/>
    <mergeCell ref="AK79:AT79"/>
    <mergeCell ref="AU86:BD86"/>
    <mergeCell ref="AU90:BD90"/>
    <mergeCell ref="CV89:DF89"/>
    <mergeCell ref="CV88:DF88"/>
    <mergeCell ref="BQ60:CF60"/>
    <mergeCell ref="BE79:BN79"/>
    <mergeCell ref="BE80:BN80"/>
    <mergeCell ref="AK72:AT72"/>
    <mergeCell ref="AU79:BD79"/>
    <mergeCell ref="AU80:BD80"/>
    <mergeCell ref="CG51:CZ51"/>
    <mergeCell ref="CV79:DF79"/>
    <mergeCell ref="BA50:BP50"/>
    <mergeCell ref="AK58:AZ58"/>
    <mergeCell ref="BA58:BP58"/>
    <mergeCell ref="AK59:AZ59"/>
    <mergeCell ref="BA59:BP59"/>
    <mergeCell ref="AK55:AZ55"/>
    <mergeCell ref="CY69:DJ69"/>
    <mergeCell ref="DO146:ED146"/>
    <mergeCell ref="DC146:DN146"/>
    <mergeCell ref="DG91:DR91"/>
    <mergeCell ref="CV98:DF98"/>
    <mergeCell ref="CV90:DF90"/>
    <mergeCell ref="CV87:DF87"/>
    <mergeCell ref="DG87:DR87"/>
    <mergeCell ref="DG92:DR92"/>
    <mergeCell ref="DC159:DN159"/>
    <mergeCell ref="DC157:DN157"/>
    <mergeCell ref="CQ158:DB158"/>
    <mergeCell ref="DC158:DN158"/>
    <mergeCell ref="DO158:ED158"/>
    <mergeCell ref="CQ153:DB153"/>
    <mergeCell ref="CM195:CT195"/>
    <mergeCell ref="CM187:CT187"/>
    <mergeCell ref="CM189:CT189"/>
    <mergeCell ref="CM185:CT185"/>
    <mergeCell ref="CM186:CT186"/>
    <mergeCell ref="CM183:CT183"/>
    <mergeCell ref="CM184:CT184"/>
    <mergeCell ref="DK133:EE134"/>
    <mergeCell ref="CQ138:DB138"/>
    <mergeCell ref="DC138:DN138"/>
    <mergeCell ref="DO138:ED138"/>
    <mergeCell ref="CQ159:DB159"/>
    <mergeCell ref="DG88:DR88"/>
    <mergeCell ref="DC144:DN144"/>
    <mergeCell ref="CK98:CU98"/>
    <mergeCell ref="CI120:DD120"/>
    <mergeCell ref="CI115:DD115"/>
    <mergeCell ref="CA138:CP138"/>
    <mergeCell ref="CM197:CT197"/>
    <mergeCell ref="CM196:CT196"/>
    <mergeCell ref="CM190:CT190"/>
    <mergeCell ref="CM192:CT192"/>
    <mergeCell ref="CM194:CT194"/>
    <mergeCell ref="CM191:CT191"/>
    <mergeCell ref="CM172:CT176"/>
    <mergeCell ref="CM177:CT177"/>
    <mergeCell ref="CM179:CT179"/>
    <mergeCell ref="CM180:CT180"/>
    <mergeCell ref="CM178:CT178"/>
    <mergeCell ref="CM181:CT181"/>
    <mergeCell ref="CM182:CT182"/>
    <mergeCell ref="CY166:DJ167"/>
    <mergeCell ref="DK166:EE167"/>
    <mergeCell ref="DK168:EE168"/>
    <mergeCell ref="DO159:ED159"/>
    <mergeCell ref="CY168:DJ168"/>
    <mergeCell ref="CQ162:DB162"/>
    <mergeCell ref="DO162:ED162"/>
  </mergeCells>
  <phoneticPr fontId="3"/>
  <dataValidations count="9">
    <dataValidation type="whole" allowBlank="1" showInputMessage="1" showErrorMessage="1" errorTitle="入力エラー" error="数値以外の入力または、11桁以上の入力は行えません。" sqref="AV188:BQ188">
      <formula1>-999999999</formula1>
      <formula2>9999999999</formula2>
    </dataValidation>
    <dataValidation type="whole" allowBlank="1" showInputMessage="1" showErrorMessage="1" errorTitle="入力エラー" error="数値以外の入力または、11桁以上の入力は行えません" sqref="DG90:DG93 DO145:DO153 CA161:CA163 DP99 DG95:DG98 AK145:AK153 AY145:AY153 BM145:BM153 CA145:CA153 BM161:BM163 AY161:AY163 AK161:AK163 DO161:DO163 DG79:DG88 BG194:CB196 AK194:AU196 AK178:AU186 BG178:CB186">
      <formula1>-999999999</formula1>
      <formula2>9999999999</formula2>
    </dataValidation>
    <dataValidation type="whole" allowBlank="1" showInputMessage="1" showErrorMessage="1" errorTitle="入力エラー" error="数値以外の入力または、12桁以上の入力は行えません。" sqref="AK62:AK64 BQ62:BQ64 BQ46:BQ54 BA46:BA54 AK46:AK54 BA62:BA64 BO95:DF97 BO79:DF87">
      <formula1>-9999999999</formula1>
      <formula2>99999999999</formula2>
    </dataValidation>
    <dataValidation type="whole" allowBlank="1" showInputMessage="1" showErrorMessage="1" errorTitle="入力エラー" error="数値以外の入力または、9桁以上の入力は行えません" sqref="DC145:DC153 CQ145:CQ153 DC161:DC163 CQ161:CQ163">
      <formula1>-9999999</formula1>
      <formula2>99999999</formula2>
    </dataValidation>
    <dataValidation type="whole" allowBlank="1" showInputMessage="1" showErrorMessage="1" errorTitle="入力エラー" error="数値以外の入力または、10桁以上の入力は行えません。" sqref="BE79:BE87 AK79:AK87 AU79:AU87 BE95:BE97 AU95:AU97 AK95:AK97">
      <formula1>-99999999</formula1>
      <formula2>999999999</formula2>
    </dataValidation>
    <dataValidation type="whole" allowBlank="1" showInputMessage="1" showErrorMessage="1" errorTitle="入力エラー" error="数値以外の入力または、14桁以上の入力は行えません。" sqref="CG46:CG54 CG62:CG64">
      <formula1>-999999999999</formula1>
      <formula2>9999999999999</formula2>
    </dataValidation>
    <dataValidation type="whole" allowBlank="1" showInputMessage="1" showErrorMessage="1" errorTitle="入力エラー" error="数値以外の入力または、1１桁以上の入力は行えません。" sqref="BJ123:CH126">
      <formula1>-999999999</formula1>
      <formula2>9999999999</formula2>
    </dataValidation>
    <dataValidation type="whole" allowBlank="1" showInputMessage="1" showErrorMessage="1" errorTitle="入力エラー" error="数値以外の入力または、13桁以上の入力は行えません" sqref="CC178:CL187 CC189:CL192 CC194:CL197">
      <formula1>-99999999999</formula1>
      <formula2>999999999999</formula2>
    </dataValidation>
    <dataValidation type="whole" allowBlank="1" showInputMessage="1" showErrorMessage="1" errorTitle="入力エラー" error="数値以外の入力または、12桁以上の入力は行えません" sqref="AV178:BF178 AV179:BF179 AV180:BF180 AV181:BF186 AV194:BF196">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8" firstPageNumber="67" orientation="landscape" useFirstPageNumber="1" horizontalDpi="300" verticalDpi="300" r:id="rId1"/>
  <headerFooter alignWithMargins="0">
    <oddFooter>&amp;R課税市-&amp;P</oddFooter>
  </headerFooter>
  <rowBreaks count="5" manualBreakCount="5">
    <brk id="33" max="135" man="1"/>
    <brk id="66" max="16383" man="1"/>
    <brk id="99" max="135" man="1"/>
    <brk id="132" max="135" man="1"/>
    <brk id="165" max="135" man="1"/>
  </rowBreaks>
  <drawing r:id="rId2"/>
  <legacyDrawing r:id="rId3"/>
  <picture r:id="rId4"/>
  <controls>
    <mc:AlternateContent xmlns:mc="http://schemas.openxmlformats.org/markup-compatibility/2006">
      <mc:Choice Requires="x14">
        <control shapeId="20485" r:id="rId5" name="CommandButton1">
          <controlPr defaultSize="0" print="0" autoLine="0" autoPict="0" r:id="rId6">
            <anchor moveWithCells="1">
              <from>
                <xdr:col>13</xdr:col>
                <xdr:colOff>9525</xdr:colOff>
                <xdr:row>3</xdr:row>
                <xdr:rowOff>28575</xdr:rowOff>
              </from>
              <to>
                <xdr:col>25</xdr:col>
                <xdr:colOff>9525</xdr:colOff>
                <xdr:row>4</xdr:row>
                <xdr:rowOff>161925</xdr:rowOff>
              </to>
            </anchor>
          </controlPr>
        </control>
      </mc:Choice>
      <mc:Fallback>
        <control shapeId="20485" r:id="rId5" name="CommandButton1"/>
      </mc:Fallback>
    </mc:AlternateContent>
    <mc:AlternateContent xmlns:mc="http://schemas.openxmlformats.org/markup-compatibility/2006">
      <mc:Choice Requires="x14">
        <control shapeId="20507" r:id="rId7" name="CommandButton5">
          <controlPr defaultSize="0" print="0" autoLine="0" autoPict="0" r:id="rId8">
            <anchor moveWithCells="1">
              <from>
                <xdr:col>13</xdr:col>
                <xdr:colOff>9525</xdr:colOff>
                <xdr:row>69</xdr:row>
                <xdr:rowOff>38100</xdr:rowOff>
              </from>
              <to>
                <xdr:col>25</xdr:col>
                <xdr:colOff>9525</xdr:colOff>
                <xdr:row>71</xdr:row>
                <xdr:rowOff>9525</xdr:rowOff>
              </to>
            </anchor>
          </controlPr>
        </control>
      </mc:Choice>
      <mc:Fallback>
        <control shapeId="20507" r:id="rId7" name="CommandButton5"/>
      </mc:Fallback>
    </mc:AlternateContent>
    <mc:AlternateContent xmlns:mc="http://schemas.openxmlformats.org/markup-compatibility/2006">
      <mc:Choice Requires="x14">
        <control shapeId="20508" r:id="rId9" name="CommandButton4">
          <controlPr defaultSize="0" print="0" autoLine="0" autoPict="0" r:id="rId10">
            <anchor moveWithCells="1">
              <from>
                <xdr:col>0</xdr:col>
                <xdr:colOff>38100</xdr:colOff>
                <xdr:row>69</xdr:row>
                <xdr:rowOff>38100</xdr:rowOff>
              </from>
              <to>
                <xdr:col>12</xdr:col>
                <xdr:colOff>38100</xdr:colOff>
                <xdr:row>71</xdr:row>
                <xdr:rowOff>9525</xdr:rowOff>
              </to>
            </anchor>
          </controlPr>
        </control>
      </mc:Choice>
      <mc:Fallback>
        <control shapeId="20508" r:id="rId9" name="CommandButton4"/>
      </mc:Fallback>
    </mc:AlternateContent>
    <mc:AlternateContent xmlns:mc="http://schemas.openxmlformats.org/markup-compatibility/2006">
      <mc:Choice Requires="x14">
        <control shapeId="20521" r:id="rId11" name="CommandButton7">
          <controlPr defaultSize="0" print="0" autoLine="0" autoPict="0" r:id="rId12">
            <anchor moveWithCells="1">
              <from>
                <xdr:col>13</xdr:col>
                <xdr:colOff>9525</xdr:colOff>
                <xdr:row>102</xdr:row>
                <xdr:rowOff>47625</xdr:rowOff>
              </from>
              <to>
                <xdr:col>25</xdr:col>
                <xdr:colOff>9525</xdr:colOff>
                <xdr:row>104</xdr:row>
                <xdr:rowOff>9525</xdr:rowOff>
              </to>
            </anchor>
          </controlPr>
        </control>
      </mc:Choice>
      <mc:Fallback>
        <control shapeId="20521" r:id="rId11" name="CommandButton7"/>
      </mc:Fallback>
    </mc:AlternateContent>
    <mc:AlternateContent xmlns:mc="http://schemas.openxmlformats.org/markup-compatibility/2006">
      <mc:Choice Requires="x14">
        <control shapeId="20522" r:id="rId13" name="CommandButton6">
          <controlPr defaultSize="0" print="0" autoLine="0" autoPict="0" r:id="rId14">
            <anchor moveWithCells="1">
              <from>
                <xdr:col>0</xdr:col>
                <xdr:colOff>28575</xdr:colOff>
                <xdr:row>102</xdr:row>
                <xdr:rowOff>47625</xdr:rowOff>
              </from>
              <to>
                <xdr:col>12</xdr:col>
                <xdr:colOff>28575</xdr:colOff>
                <xdr:row>104</xdr:row>
                <xdr:rowOff>9525</xdr:rowOff>
              </to>
            </anchor>
          </controlPr>
        </control>
      </mc:Choice>
      <mc:Fallback>
        <control shapeId="20522" r:id="rId13" name="CommandButton6"/>
      </mc:Fallback>
    </mc:AlternateContent>
    <mc:AlternateContent xmlns:mc="http://schemas.openxmlformats.org/markup-compatibility/2006">
      <mc:Choice Requires="x14">
        <control shapeId="20536" r:id="rId15" name="CommandButton8">
          <controlPr defaultSize="0" print="0" autoLine="0" autoPict="0" r:id="rId16">
            <anchor moveWithCells="1">
              <from>
                <xdr:col>0</xdr:col>
                <xdr:colOff>38100</xdr:colOff>
                <xdr:row>135</xdr:row>
                <xdr:rowOff>57150</xdr:rowOff>
              </from>
              <to>
                <xdr:col>12</xdr:col>
                <xdr:colOff>38100</xdr:colOff>
                <xdr:row>137</xdr:row>
                <xdr:rowOff>28575</xdr:rowOff>
              </to>
            </anchor>
          </controlPr>
        </control>
      </mc:Choice>
      <mc:Fallback>
        <control shapeId="20536" r:id="rId15" name="CommandButton8"/>
      </mc:Fallback>
    </mc:AlternateContent>
    <mc:AlternateContent xmlns:mc="http://schemas.openxmlformats.org/markup-compatibility/2006">
      <mc:Choice Requires="x14">
        <control shapeId="20607" r:id="rId17" name="CommandButton3">
          <controlPr defaultSize="0" print="0" autoLine="0" autoPict="0" r:id="rId18">
            <anchor moveWithCells="1">
              <from>
                <xdr:col>13</xdr:col>
                <xdr:colOff>9525</xdr:colOff>
                <xdr:row>36</xdr:row>
                <xdr:rowOff>38100</xdr:rowOff>
              </from>
              <to>
                <xdr:col>25</xdr:col>
                <xdr:colOff>9525</xdr:colOff>
                <xdr:row>38</xdr:row>
                <xdr:rowOff>0</xdr:rowOff>
              </to>
            </anchor>
          </controlPr>
        </control>
      </mc:Choice>
      <mc:Fallback>
        <control shapeId="20607" r:id="rId17" name="CommandButton3"/>
      </mc:Fallback>
    </mc:AlternateContent>
    <mc:AlternateContent xmlns:mc="http://schemas.openxmlformats.org/markup-compatibility/2006">
      <mc:Choice Requires="x14">
        <control shapeId="20608" r:id="rId19" name="CommandButton2">
          <controlPr defaultSize="0" print="0" autoLine="0" autoPict="0" r:id="rId20">
            <anchor moveWithCells="1">
              <from>
                <xdr:col>0</xdr:col>
                <xdr:colOff>38100</xdr:colOff>
                <xdr:row>36</xdr:row>
                <xdr:rowOff>38100</xdr:rowOff>
              </from>
              <to>
                <xdr:col>12</xdr:col>
                <xdr:colOff>38100</xdr:colOff>
                <xdr:row>38</xdr:row>
                <xdr:rowOff>0</xdr:rowOff>
              </to>
            </anchor>
          </controlPr>
        </control>
      </mc:Choice>
      <mc:Fallback>
        <control shapeId="20608" r:id="rId19" name="CommandButton2"/>
      </mc:Fallback>
    </mc:AlternateContent>
    <mc:AlternateContent xmlns:mc="http://schemas.openxmlformats.org/markup-compatibility/2006">
      <mc:Choice Requires="x14">
        <control shapeId="20628" r:id="rId21" name="CommandButton10">
          <controlPr defaultSize="0" print="0" autoLine="0" autoPict="0" r:id="rId22">
            <anchor moveWithCells="1">
              <from>
                <xdr:col>0</xdr:col>
                <xdr:colOff>38100</xdr:colOff>
                <xdr:row>168</xdr:row>
                <xdr:rowOff>57150</xdr:rowOff>
              </from>
              <to>
                <xdr:col>12</xdr:col>
                <xdr:colOff>38100</xdr:colOff>
                <xdr:row>170</xdr:row>
                <xdr:rowOff>28575</xdr:rowOff>
              </to>
            </anchor>
          </controlPr>
        </control>
      </mc:Choice>
      <mc:Fallback>
        <control shapeId="20628" r:id="rId21" name="CommandButton10"/>
      </mc:Fallback>
    </mc:AlternateContent>
    <mc:AlternateContent xmlns:mc="http://schemas.openxmlformats.org/markup-compatibility/2006">
      <mc:Choice Requires="x14">
        <control shapeId="20660" r:id="rId23" name="CommandButton9">
          <controlPr defaultSize="0" print="0" autoLine="0" autoPict="0" r:id="rId24">
            <anchor moveWithCells="1">
              <from>
                <xdr:col>13</xdr:col>
                <xdr:colOff>0</xdr:colOff>
                <xdr:row>135</xdr:row>
                <xdr:rowOff>57150</xdr:rowOff>
              </from>
              <to>
                <xdr:col>25</xdr:col>
                <xdr:colOff>0</xdr:colOff>
                <xdr:row>137</xdr:row>
                <xdr:rowOff>19050</xdr:rowOff>
              </to>
            </anchor>
          </controlPr>
        </control>
      </mc:Choice>
      <mc:Fallback>
        <control shapeId="20660" r:id="rId23" name="CommandButton9"/>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3"/>
  <dimension ref="A1:EG25"/>
  <sheetViews>
    <sheetView showGridLines="0" zoomScale="85" zoomScaleNormal="100" workbookViewId="0">
      <selection activeCell="AE12" sqref="AE12:AP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31" width="1" style="16" customWidth="1"/>
    <col min="132" max="132" width="1" style="17" customWidth="1"/>
    <col min="133" max="136" width="1" style="16" customWidth="1"/>
    <col min="137" max="137" width="1" style="17" customWidth="1"/>
    <col min="138" max="16384" width="1" style="16"/>
  </cols>
  <sheetData>
    <row r="1" spans="1:137" s="152" customFormat="1" ht="12.75" customHeight="1">
      <c r="A1" s="1138"/>
      <c r="B1" s="1138"/>
      <c r="C1" s="1138"/>
      <c r="D1" s="1138"/>
      <c r="E1" s="1138"/>
      <c r="F1" s="1138"/>
      <c r="G1" s="1139"/>
      <c r="H1" s="1140" t="s">
        <v>62</v>
      </c>
      <c r="I1" s="266"/>
      <c r="J1" s="266"/>
      <c r="K1" s="266"/>
      <c r="L1" s="266"/>
      <c r="M1" s="266"/>
      <c r="N1" s="266"/>
      <c r="O1" s="266"/>
      <c r="P1" s="266"/>
      <c r="Q1" s="266"/>
      <c r="R1" s="266"/>
      <c r="S1" s="266"/>
      <c r="T1" s="266"/>
      <c r="U1" s="266"/>
      <c r="V1" s="266"/>
      <c r="W1" s="266"/>
      <c r="X1" s="266"/>
      <c r="Y1" s="267"/>
      <c r="Z1" s="1141" t="s">
        <v>517</v>
      </c>
      <c r="AA1" s="266"/>
      <c r="AB1" s="266"/>
      <c r="AC1" s="266"/>
      <c r="AD1" s="266"/>
      <c r="AE1" s="267"/>
      <c r="AF1" s="733" t="str">
        <f>"第13表　"&amp; LEFT(表00!AA1,6) &amp; "給与所得の収入金額等に関する調　　　　　　　　　　　　　　　　　　　　　　　　　　　　　　　　　　　　　　　　　　　　　　　
(1)課税標準額の段階別"</f>
        <v>第13表　平成29年度給与所得の収入金額等に関する調　　　　　　　　　　　　　　　　　　　　　　　　　　　　　　　　　　　　　　　　　　　　　　　
(1)課税標準額の段階別</v>
      </c>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143" t="s">
        <v>608</v>
      </c>
      <c r="CZ1" s="1143"/>
      <c r="DA1" s="1143"/>
      <c r="DB1" s="1143"/>
      <c r="DC1" s="1143"/>
      <c r="DD1" s="1143"/>
      <c r="DE1" s="1143"/>
      <c r="DF1" s="1143"/>
      <c r="DG1" s="1143"/>
      <c r="DH1" s="1143"/>
      <c r="DI1" s="1143"/>
      <c r="DJ1" s="1143"/>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1138"/>
      <c r="B2" s="1138"/>
      <c r="C2" s="1138"/>
      <c r="D2" s="1138"/>
      <c r="E2" s="1138"/>
      <c r="F2" s="1138"/>
      <c r="G2" s="1139"/>
      <c r="H2" s="268"/>
      <c r="I2" s="269"/>
      <c r="J2" s="269"/>
      <c r="K2" s="269"/>
      <c r="L2" s="269"/>
      <c r="M2" s="269"/>
      <c r="N2" s="269"/>
      <c r="O2" s="269"/>
      <c r="P2" s="269"/>
      <c r="Q2" s="269"/>
      <c r="R2" s="269"/>
      <c r="S2" s="269"/>
      <c r="T2" s="269"/>
      <c r="U2" s="269"/>
      <c r="V2" s="269"/>
      <c r="W2" s="269"/>
      <c r="X2" s="269"/>
      <c r="Y2" s="270"/>
      <c r="Z2" s="268"/>
      <c r="AA2" s="269"/>
      <c r="AB2" s="269"/>
      <c r="AC2" s="269"/>
      <c r="AD2" s="269"/>
      <c r="AE2" s="27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142"/>
      <c r="CZ2" s="1142"/>
      <c r="DA2" s="1142"/>
      <c r="DB2" s="1142"/>
      <c r="DC2" s="1142"/>
      <c r="DD2" s="1142"/>
      <c r="DE2" s="1142"/>
      <c r="DF2" s="1142"/>
      <c r="DG2" s="1142"/>
      <c r="DH2" s="1142"/>
      <c r="DI2" s="1142"/>
      <c r="DJ2" s="1142"/>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1133"/>
      <c r="B3" s="285"/>
      <c r="C3" s="285"/>
      <c r="D3" s="285"/>
      <c r="E3" s="285"/>
      <c r="F3" s="285"/>
      <c r="G3" s="286"/>
      <c r="H3" s="1134">
        <f>IF(表00!A8="","",表00!A8)</f>
        <v>4</v>
      </c>
      <c r="I3" s="1135"/>
      <c r="J3" s="1136"/>
      <c r="K3" s="1134">
        <f>IF(表00!D8="","",表00!D8)</f>
        <v>2</v>
      </c>
      <c r="L3" s="1135"/>
      <c r="M3" s="1136"/>
      <c r="N3" s="1134">
        <f>IF(表00!G8="","",表00!G8)</f>
        <v>2</v>
      </c>
      <c r="O3" s="1135"/>
      <c r="P3" s="1136"/>
      <c r="Q3" s="1134">
        <f>IF(表00!J8="","",表00!J8)</f>
        <v>0</v>
      </c>
      <c r="R3" s="1135"/>
      <c r="S3" s="1136"/>
      <c r="T3" s="1134">
        <f>IF(表00!M8="","",表00!M8)</f>
        <v>2</v>
      </c>
      <c r="U3" s="1135"/>
      <c r="V3" s="1136"/>
      <c r="W3" s="1134">
        <f>IF(表00!P8="","",表00!P8)</f>
        <v>9</v>
      </c>
      <c r="X3" s="1135"/>
      <c r="Y3" s="1136"/>
      <c r="Z3" s="1137">
        <v>1</v>
      </c>
      <c r="AA3" s="276"/>
      <c r="AB3" s="277"/>
      <c r="AC3" s="1134">
        <v>3</v>
      </c>
      <c r="AD3" s="279"/>
      <c r="AE3" s="28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142" t="s">
        <v>515</v>
      </c>
      <c r="CZ3" s="1142"/>
      <c r="DA3" s="1142"/>
      <c r="DB3" s="1142"/>
      <c r="DC3" s="1142"/>
      <c r="DD3" s="1142"/>
      <c r="DE3" s="1142"/>
      <c r="DF3" s="1142"/>
      <c r="DG3" s="1142"/>
      <c r="DH3" s="1142"/>
      <c r="DI3" s="1142"/>
      <c r="DJ3" s="1142"/>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1.25">
      <c r="M4" s="16"/>
      <c r="R4" s="16"/>
      <c r="DD4" s="17"/>
      <c r="DI4" s="17"/>
      <c r="EB4" s="16"/>
      <c r="EG4" s="16"/>
    </row>
    <row r="5" spans="1:137" ht="13.5" customHeight="1">
      <c r="AE5" s="271" t="s">
        <v>164</v>
      </c>
      <c r="AF5" s="271"/>
      <c r="AG5" s="271"/>
      <c r="AH5" s="271"/>
      <c r="AI5" s="271"/>
      <c r="AJ5" s="271"/>
      <c r="AK5" s="271"/>
      <c r="AL5" s="271"/>
      <c r="AM5" s="271"/>
      <c r="AN5" s="271"/>
      <c r="AO5" s="271"/>
      <c r="AP5" s="271"/>
      <c r="AQ5" s="271" t="s">
        <v>165</v>
      </c>
      <c r="AR5" s="271"/>
      <c r="AS5" s="271"/>
      <c r="AT5" s="271"/>
      <c r="AU5" s="271"/>
      <c r="AV5" s="271"/>
      <c r="AW5" s="271"/>
      <c r="AX5" s="271"/>
      <c r="AY5" s="271"/>
      <c r="AZ5" s="271"/>
      <c r="BA5" s="271"/>
      <c r="BB5" s="271"/>
      <c r="BC5" s="271" t="s">
        <v>166</v>
      </c>
      <c r="BD5" s="271"/>
      <c r="BE5" s="271"/>
      <c r="BF5" s="271"/>
      <c r="BG5" s="271"/>
      <c r="BH5" s="271"/>
      <c r="BI5" s="271"/>
      <c r="BJ5" s="271"/>
      <c r="BK5" s="271"/>
      <c r="BL5" s="271"/>
      <c r="BM5" s="271"/>
      <c r="BN5" s="271"/>
      <c r="BO5" s="271" t="s">
        <v>167</v>
      </c>
      <c r="BP5" s="271"/>
      <c r="BQ5" s="271"/>
      <c r="BR5" s="271"/>
      <c r="BS5" s="271"/>
      <c r="BT5" s="271"/>
      <c r="BU5" s="271"/>
      <c r="BV5" s="271"/>
      <c r="BW5" s="271"/>
      <c r="BX5" s="271"/>
      <c r="BY5" s="271"/>
      <c r="BZ5" s="271"/>
      <c r="CA5" s="271"/>
      <c r="CB5" s="271"/>
      <c r="CC5" s="271"/>
      <c r="CD5" s="271" t="s">
        <v>168</v>
      </c>
      <c r="CE5" s="271"/>
      <c r="CF5" s="271"/>
      <c r="CG5" s="271"/>
      <c r="CH5" s="271"/>
      <c r="CI5" s="271"/>
      <c r="CJ5" s="271"/>
      <c r="CK5" s="271"/>
      <c r="CL5" s="271"/>
      <c r="CM5" s="271"/>
      <c r="CN5" s="271"/>
      <c r="CO5" s="271"/>
      <c r="CP5" s="271"/>
      <c r="CQ5" s="271"/>
      <c r="CR5" s="271"/>
      <c r="CS5" s="271" t="s">
        <v>169</v>
      </c>
      <c r="CT5" s="271"/>
      <c r="CU5" s="271"/>
      <c r="CV5" s="271"/>
      <c r="CW5" s="271"/>
      <c r="CX5" s="271"/>
      <c r="CY5" s="271"/>
      <c r="CZ5" s="271"/>
      <c r="DA5" s="271"/>
      <c r="DB5" s="271"/>
      <c r="DC5" s="271"/>
      <c r="DD5" s="271"/>
      <c r="DE5" s="271"/>
      <c r="DF5" s="271"/>
      <c r="DG5" s="271"/>
      <c r="DH5" s="271" t="s">
        <v>170</v>
      </c>
      <c r="DI5" s="271"/>
      <c r="DJ5" s="271"/>
      <c r="DK5" s="271"/>
      <c r="DL5" s="271"/>
      <c r="DM5" s="271"/>
      <c r="DN5" s="271"/>
      <c r="DO5" s="271"/>
      <c r="DP5" s="271"/>
      <c r="DQ5" s="271"/>
      <c r="DR5" s="271"/>
      <c r="DS5" s="271"/>
      <c r="DT5" s="271"/>
      <c r="DU5" s="271"/>
      <c r="DV5" s="271"/>
      <c r="DX5" s="17"/>
      <c r="EB5" s="16"/>
      <c r="EG5" s="16"/>
    </row>
    <row r="6" spans="1:137" ht="15" customHeight="1">
      <c r="A6" s="1124" t="s">
        <v>815</v>
      </c>
      <c r="B6" s="1125"/>
      <c r="C6" s="1125"/>
      <c r="D6" s="1125"/>
      <c r="E6" s="1125"/>
      <c r="F6" s="1125"/>
      <c r="G6" s="1125"/>
      <c r="H6" s="1125"/>
      <c r="I6" s="1125"/>
      <c r="J6" s="1125"/>
      <c r="K6" s="1125"/>
      <c r="L6" s="1125"/>
      <c r="M6" s="1125"/>
      <c r="N6" s="1125"/>
      <c r="O6" s="1125"/>
      <c r="P6" s="1125"/>
      <c r="Q6" s="1125"/>
      <c r="R6" s="1125"/>
      <c r="S6" s="1125"/>
      <c r="T6" s="1125"/>
      <c r="U6" s="1126"/>
      <c r="V6" s="200" t="s">
        <v>171</v>
      </c>
      <c r="W6" s="201"/>
      <c r="X6" s="201"/>
      <c r="Y6" s="201"/>
      <c r="Z6" s="201"/>
      <c r="AA6" s="201"/>
      <c r="AB6" s="201"/>
      <c r="AC6" s="201"/>
      <c r="AD6" s="202"/>
      <c r="AE6" s="245" t="s">
        <v>739</v>
      </c>
      <c r="AF6" s="1477"/>
      <c r="AG6" s="1477"/>
      <c r="AH6" s="1477"/>
      <c r="AI6" s="1477"/>
      <c r="AJ6" s="1477"/>
      <c r="AK6" s="1477"/>
      <c r="AL6" s="1477"/>
      <c r="AM6" s="1477"/>
      <c r="AN6" s="1477"/>
      <c r="AO6" s="1477"/>
      <c r="AP6" s="1477"/>
      <c r="AQ6" s="1477"/>
      <c r="AR6" s="1477"/>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295" t="s">
        <v>566</v>
      </c>
      <c r="BP6" s="296"/>
      <c r="BQ6" s="296"/>
      <c r="BR6" s="296"/>
      <c r="BS6" s="296"/>
      <c r="BT6" s="296"/>
      <c r="BU6" s="296"/>
      <c r="BV6" s="296"/>
      <c r="BW6" s="296"/>
      <c r="BX6" s="296"/>
      <c r="BY6" s="296"/>
      <c r="BZ6" s="296"/>
      <c r="CA6" s="296"/>
      <c r="CB6" s="296"/>
      <c r="CC6" s="297"/>
      <c r="CD6" s="200" t="s">
        <v>567</v>
      </c>
      <c r="CE6" s="201"/>
      <c r="CF6" s="201"/>
      <c r="CG6" s="201"/>
      <c r="CH6" s="201"/>
      <c r="CI6" s="201"/>
      <c r="CJ6" s="201"/>
      <c r="CK6" s="201"/>
      <c r="CL6" s="201"/>
      <c r="CM6" s="201"/>
      <c r="CN6" s="201"/>
      <c r="CO6" s="201"/>
      <c r="CP6" s="201"/>
      <c r="CQ6" s="201"/>
      <c r="CR6" s="202"/>
      <c r="CS6" s="200" t="s">
        <v>568</v>
      </c>
      <c r="CT6" s="201"/>
      <c r="CU6" s="201"/>
      <c r="CV6" s="201"/>
      <c r="CW6" s="201"/>
      <c r="CX6" s="201"/>
      <c r="CY6" s="201"/>
      <c r="CZ6" s="201"/>
      <c r="DA6" s="201"/>
      <c r="DB6" s="201"/>
      <c r="DC6" s="201"/>
      <c r="DD6" s="201"/>
      <c r="DE6" s="201"/>
      <c r="DF6" s="201"/>
      <c r="DG6" s="202"/>
      <c r="DH6" s="200" t="s">
        <v>569</v>
      </c>
      <c r="DI6" s="201"/>
      <c r="DJ6" s="201"/>
      <c r="DK6" s="201"/>
      <c r="DL6" s="201"/>
      <c r="DM6" s="201"/>
      <c r="DN6" s="201"/>
      <c r="DO6" s="201"/>
      <c r="DP6" s="201"/>
      <c r="DQ6" s="201"/>
      <c r="DR6" s="201"/>
      <c r="DS6" s="201"/>
      <c r="DT6" s="201"/>
      <c r="DU6" s="201"/>
      <c r="DV6" s="202"/>
      <c r="EB6" s="16"/>
      <c r="EG6" s="16"/>
    </row>
    <row r="7" spans="1:137" ht="10.5" customHeight="1">
      <c r="A7" s="1127"/>
      <c r="B7" s="1128"/>
      <c r="C7" s="1128"/>
      <c r="D7" s="1128"/>
      <c r="E7" s="1128"/>
      <c r="F7" s="1128"/>
      <c r="G7" s="1128"/>
      <c r="H7" s="1128"/>
      <c r="I7" s="1128"/>
      <c r="J7" s="1128"/>
      <c r="K7" s="1128"/>
      <c r="L7" s="1128"/>
      <c r="M7" s="1128"/>
      <c r="N7" s="1128"/>
      <c r="O7" s="1128"/>
      <c r="P7" s="1128"/>
      <c r="Q7" s="1128"/>
      <c r="R7" s="1128"/>
      <c r="S7" s="1128"/>
      <c r="T7" s="1128"/>
      <c r="U7" s="1129"/>
      <c r="V7" s="219"/>
      <c r="W7" s="220"/>
      <c r="X7" s="220"/>
      <c r="Y7" s="220"/>
      <c r="Z7" s="220"/>
      <c r="AA7" s="220"/>
      <c r="AB7" s="220"/>
      <c r="AC7" s="220"/>
      <c r="AD7" s="221"/>
      <c r="AE7" s="200" t="s">
        <v>366</v>
      </c>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7"/>
      <c r="BC7" s="200" t="s">
        <v>641</v>
      </c>
      <c r="BD7" s="201"/>
      <c r="BE7" s="201"/>
      <c r="BF7" s="201"/>
      <c r="BG7" s="201"/>
      <c r="BH7" s="201"/>
      <c r="BI7" s="201"/>
      <c r="BJ7" s="201"/>
      <c r="BK7" s="201"/>
      <c r="BL7" s="201"/>
      <c r="BM7" s="201"/>
      <c r="BN7" s="202"/>
      <c r="BO7" s="234"/>
      <c r="BP7" s="235"/>
      <c r="BQ7" s="235"/>
      <c r="BR7" s="235"/>
      <c r="BS7" s="235"/>
      <c r="BT7" s="235"/>
      <c r="BU7" s="235"/>
      <c r="BV7" s="235"/>
      <c r="BW7" s="235"/>
      <c r="BX7" s="235"/>
      <c r="BY7" s="235"/>
      <c r="BZ7" s="235"/>
      <c r="CA7" s="235"/>
      <c r="CB7" s="235"/>
      <c r="CC7" s="236"/>
      <c r="CD7" s="219"/>
      <c r="CE7" s="220"/>
      <c r="CF7" s="220"/>
      <c r="CG7" s="220"/>
      <c r="CH7" s="220"/>
      <c r="CI7" s="220"/>
      <c r="CJ7" s="220"/>
      <c r="CK7" s="220"/>
      <c r="CL7" s="220"/>
      <c r="CM7" s="220"/>
      <c r="CN7" s="220"/>
      <c r="CO7" s="220"/>
      <c r="CP7" s="220"/>
      <c r="CQ7" s="220"/>
      <c r="CR7" s="221"/>
      <c r="CS7" s="219"/>
      <c r="CT7" s="220"/>
      <c r="CU7" s="220"/>
      <c r="CV7" s="220"/>
      <c r="CW7" s="220"/>
      <c r="CX7" s="220"/>
      <c r="CY7" s="220"/>
      <c r="CZ7" s="220"/>
      <c r="DA7" s="220"/>
      <c r="DB7" s="220"/>
      <c r="DC7" s="220"/>
      <c r="DD7" s="220"/>
      <c r="DE7" s="220"/>
      <c r="DF7" s="220"/>
      <c r="DG7" s="221"/>
      <c r="DH7" s="219"/>
      <c r="DI7" s="220"/>
      <c r="DJ7" s="220"/>
      <c r="DK7" s="220"/>
      <c r="DL7" s="220"/>
      <c r="DM7" s="220"/>
      <c r="DN7" s="220"/>
      <c r="DO7" s="220"/>
      <c r="DP7" s="220"/>
      <c r="DQ7" s="220"/>
      <c r="DR7" s="220"/>
      <c r="DS7" s="220"/>
      <c r="DT7" s="220"/>
      <c r="DU7" s="220"/>
      <c r="DV7" s="221"/>
      <c r="EB7" s="16"/>
      <c r="EG7" s="16"/>
    </row>
    <row r="8" spans="1:137" ht="15" customHeight="1">
      <c r="A8" s="1127"/>
      <c r="B8" s="1128"/>
      <c r="C8" s="1128"/>
      <c r="D8" s="1128"/>
      <c r="E8" s="1128"/>
      <c r="F8" s="1128"/>
      <c r="G8" s="1128"/>
      <c r="H8" s="1128"/>
      <c r="I8" s="1128"/>
      <c r="J8" s="1128"/>
      <c r="K8" s="1128"/>
      <c r="L8" s="1128"/>
      <c r="M8" s="1128"/>
      <c r="N8" s="1128"/>
      <c r="O8" s="1128"/>
      <c r="P8" s="1128"/>
      <c r="Q8" s="1128"/>
      <c r="R8" s="1128"/>
      <c r="S8" s="1128"/>
      <c r="T8" s="1128"/>
      <c r="U8" s="1129"/>
      <c r="V8" s="219"/>
      <c r="W8" s="220"/>
      <c r="X8" s="220"/>
      <c r="Y8" s="220"/>
      <c r="Z8" s="220"/>
      <c r="AA8" s="220"/>
      <c r="AB8" s="220"/>
      <c r="AC8" s="220"/>
      <c r="AD8" s="221"/>
      <c r="AE8" s="1500"/>
      <c r="AF8" s="1501"/>
      <c r="AG8" s="1501"/>
      <c r="AH8" s="1501"/>
      <c r="AI8" s="1501"/>
      <c r="AJ8" s="1501"/>
      <c r="AK8" s="1501"/>
      <c r="AL8" s="1501"/>
      <c r="AM8" s="1501"/>
      <c r="AN8" s="1501"/>
      <c r="AO8" s="1501"/>
      <c r="AP8" s="1501"/>
      <c r="AQ8" s="1501"/>
      <c r="AR8" s="1501"/>
      <c r="AS8" s="1501"/>
      <c r="AT8" s="1501"/>
      <c r="AU8" s="1501"/>
      <c r="AV8" s="1501"/>
      <c r="AW8" s="1501"/>
      <c r="AX8" s="1501"/>
      <c r="AY8" s="1501"/>
      <c r="AZ8" s="1501"/>
      <c r="BA8" s="1501"/>
      <c r="BB8" s="1502"/>
      <c r="BC8" s="219"/>
      <c r="BD8" s="220"/>
      <c r="BE8" s="220"/>
      <c r="BF8" s="220"/>
      <c r="BG8" s="220"/>
      <c r="BH8" s="220"/>
      <c r="BI8" s="220"/>
      <c r="BJ8" s="220"/>
      <c r="BK8" s="220"/>
      <c r="BL8" s="220"/>
      <c r="BM8" s="220"/>
      <c r="BN8" s="221"/>
      <c r="BO8" s="234"/>
      <c r="BP8" s="235"/>
      <c r="BQ8" s="235"/>
      <c r="BR8" s="235"/>
      <c r="BS8" s="235"/>
      <c r="BT8" s="235"/>
      <c r="BU8" s="235"/>
      <c r="BV8" s="235"/>
      <c r="BW8" s="235"/>
      <c r="BX8" s="235"/>
      <c r="BY8" s="235"/>
      <c r="BZ8" s="235"/>
      <c r="CA8" s="235"/>
      <c r="CB8" s="235"/>
      <c r="CC8" s="236"/>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c r="DH8" s="219"/>
      <c r="DI8" s="220"/>
      <c r="DJ8" s="220"/>
      <c r="DK8" s="220"/>
      <c r="DL8" s="220"/>
      <c r="DM8" s="220"/>
      <c r="DN8" s="220"/>
      <c r="DO8" s="220"/>
      <c r="DP8" s="220"/>
      <c r="DQ8" s="220"/>
      <c r="DR8" s="220"/>
      <c r="DS8" s="220"/>
      <c r="DT8" s="220"/>
      <c r="DU8" s="220"/>
      <c r="DV8" s="221"/>
      <c r="DW8" s="17"/>
      <c r="EG8" s="16"/>
    </row>
    <row r="9" spans="1:137" ht="15" customHeight="1">
      <c r="A9" s="1127"/>
      <c r="B9" s="1128"/>
      <c r="C9" s="1128"/>
      <c r="D9" s="1128"/>
      <c r="E9" s="1128"/>
      <c r="F9" s="1128"/>
      <c r="G9" s="1128"/>
      <c r="H9" s="1128"/>
      <c r="I9" s="1128"/>
      <c r="J9" s="1128"/>
      <c r="K9" s="1128"/>
      <c r="L9" s="1128"/>
      <c r="M9" s="1128"/>
      <c r="N9" s="1128"/>
      <c r="O9" s="1128"/>
      <c r="P9" s="1128"/>
      <c r="Q9" s="1128"/>
      <c r="R9" s="1128"/>
      <c r="S9" s="1128"/>
      <c r="T9" s="1128"/>
      <c r="U9" s="1129"/>
      <c r="V9" s="219"/>
      <c r="W9" s="220"/>
      <c r="X9" s="220"/>
      <c r="Y9" s="220"/>
      <c r="Z9" s="220"/>
      <c r="AA9" s="220"/>
      <c r="AB9" s="220"/>
      <c r="AC9" s="220"/>
      <c r="AD9" s="221"/>
      <c r="AE9" s="200" t="s">
        <v>269</v>
      </c>
      <c r="AF9" s="1456"/>
      <c r="AG9" s="1456"/>
      <c r="AH9" s="1456"/>
      <c r="AI9" s="1456"/>
      <c r="AJ9" s="1456"/>
      <c r="AK9" s="1456"/>
      <c r="AL9" s="1456"/>
      <c r="AM9" s="1456"/>
      <c r="AN9" s="1456"/>
      <c r="AO9" s="1456"/>
      <c r="AP9" s="1457"/>
      <c r="AQ9" s="200" t="s">
        <v>270</v>
      </c>
      <c r="AR9" s="1456"/>
      <c r="AS9" s="1456"/>
      <c r="AT9" s="1456"/>
      <c r="AU9" s="1456"/>
      <c r="AV9" s="1456"/>
      <c r="AW9" s="1456"/>
      <c r="AX9" s="1456"/>
      <c r="AY9" s="1456"/>
      <c r="AZ9" s="1456"/>
      <c r="BA9" s="1456"/>
      <c r="BB9" s="1457"/>
      <c r="BC9" s="219"/>
      <c r="BD9" s="220"/>
      <c r="BE9" s="220"/>
      <c r="BF9" s="220"/>
      <c r="BG9" s="220"/>
      <c r="BH9" s="220"/>
      <c r="BI9" s="220"/>
      <c r="BJ9" s="220"/>
      <c r="BK9" s="220"/>
      <c r="BL9" s="220"/>
      <c r="BM9" s="220"/>
      <c r="BN9" s="221"/>
      <c r="BO9" s="234"/>
      <c r="BP9" s="235"/>
      <c r="BQ9" s="235"/>
      <c r="BR9" s="235"/>
      <c r="BS9" s="235"/>
      <c r="BT9" s="235"/>
      <c r="BU9" s="235"/>
      <c r="BV9" s="235"/>
      <c r="BW9" s="235"/>
      <c r="BX9" s="235"/>
      <c r="BY9" s="235"/>
      <c r="BZ9" s="235"/>
      <c r="CA9" s="235"/>
      <c r="CB9" s="235"/>
      <c r="CC9" s="236"/>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c r="DH9" s="219"/>
      <c r="DI9" s="220"/>
      <c r="DJ9" s="220"/>
      <c r="DK9" s="220"/>
      <c r="DL9" s="220"/>
      <c r="DM9" s="220"/>
      <c r="DN9" s="220"/>
      <c r="DO9" s="220"/>
      <c r="DP9" s="220"/>
      <c r="DQ9" s="220"/>
      <c r="DR9" s="220"/>
      <c r="DS9" s="220"/>
      <c r="DT9" s="220"/>
      <c r="DU9" s="220"/>
      <c r="DV9" s="221"/>
      <c r="DW9" s="17"/>
      <c r="EB9" s="16"/>
      <c r="EG9" s="16"/>
    </row>
    <row r="10" spans="1:137" ht="15" customHeight="1">
      <c r="A10" s="1127"/>
      <c r="B10" s="1128"/>
      <c r="C10" s="1128"/>
      <c r="D10" s="1128"/>
      <c r="E10" s="1128"/>
      <c r="F10" s="1128"/>
      <c r="G10" s="1128"/>
      <c r="H10" s="1128"/>
      <c r="I10" s="1128"/>
      <c r="J10" s="1128"/>
      <c r="K10" s="1128"/>
      <c r="L10" s="1128"/>
      <c r="M10" s="1128"/>
      <c r="N10" s="1128"/>
      <c r="O10" s="1128"/>
      <c r="P10" s="1128"/>
      <c r="Q10" s="1128"/>
      <c r="R10" s="1128"/>
      <c r="S10" s="1128"/>
      <c r="T10" s="1128"/>
      <c r="U10" s="1129"/>
      <c r="V10" s="219"/>
      <c r="W10" s="220"/>
      <c r="X10" s="220"/>
      <c r="Y10" s="220"/>
      <c r="Z10" s="220"/>
      <c r="AA10" s="220"/>
      <c r="AB10" s="220"/>
      <c r="AC10" s="220"/>
      <c r="AD10" s="221"/>
      <c r="AE10" s="1458"/>
      <c r="AF10" s="1459"/>
      <c r="AG10" s="1459"/>
      <c r="AH10" s="1459"/>
      <c r="AI10" s="1459"/>
      <c r="AJ10" s="1459"/>
      <c r="AK10" s="1459"/>
      <c r="AL10" s="1459"/>
      <c r="AM10" s="1459"/>
      <c r="AN10" s="1459"/>
      <c r="AO10" s="1459"/>
      <c r="AP10" s="1460"/>
      <c r="AQ10" s="1458"/>
      <c r="AR10" s="1503"/>
      <c r="AS10" s="1503"/>
      <c r="AT10" s="1503"/>
      <c r="AU10" s="1503"/>
      <c r="AV10" s="1503"/>
      <c r="AW10" s="1503"/>
      <c r="AX10" s="1503"/>
      <c r="AY10" s="1503"/>
      <c r="AZ10" s="1503"/>
      <c r="BA10" s="1503"/>
      <c r="BB10" s="1460"/>
      <c r="BC10" s="219"/>
      <c r="BD10" s="220"/>
      <c r="BE10" s="220"/>
      <c r="BF10" s="220"/>
      <c r="BG10" s="220"/>
      <c r="BH10" s="220"/>
      <c r="BI10" s="220"/>
      <c r="BJ10" s="220"/>
      <c r="BK10" s="220"/>
      <c r="BL10" s="220"/>
      <c r="BM10" s="220"/>
      <c r="BN10" s="221"/>
      <c r="BO10" s="1666" t="s">
        <v>20</v>
      </c>
      <c r="BP10" s="1667"/>
      <c r="BQ10" s="1667"/>
      <c r="BR10" s="1667"/>
      <c r="BS10" s="1667"/>
      <c r="BT10" s="1667"/>
      <c r="BU10" s="1667"/>
      <c r="BV10" s="1667"/>
      <c r="BW10" s="1667"/>
      <c r="BX10" s="1667"/>
      <c r="BY10" s="1667"/>
      <c r="BZ10" s="1667"/>
      <c r="CA10" s="1667"/>
      <c r="CB10" s="1667"/>
      <c r="CC10" s="1668"/>
      <c r="CD10" s="1666" t="s">
        <v>21</v>
      </c>
      <c r="CE10" s="1667"/>
      <c r="CF10" s="1667"/>
      <c r="CG10" s="1667"/>
      <c r="CH10" s="1667"/>
      <c r="CI10" s="1667"/>
      <c r="CJ10" s="1667"/>
      <c r="CK10" s="1667"/>
      <c r="CL10" s="1667"/>
      <c r="CM10" s="1667"/>
      <c r="CN10" s="1667"/>
      <c r="CO10" s="1667"/>
      <c r="CP10" s="1667"/>
      <c r="CQ10" s="1667"/>
      <c r="CR10" s="1668"/>
      <c r="CS10" s="1666" t="s">
        <v>22</v>
      </c>
      <c r="CT10" s="1667"/>
      <c r="CU10" s="1667"/>
      <c r="CV10" s="1667"/>
      <c r="CW10" s="1667"/>
      <c r="CX10" s="1667"/>
      <c r="CY10" s="1667"/>
      <c r="CZ10" s="1667"/>
      <c r="DA10" s="1667"/>
      <c r="DB10" s="1667"/>
      <c r="DC10" s="1667"/>
      <c r="DD10" s="1667"/>
      <c r="DE10" s="1667"/>
      <c r="DF10" s="1667"/>
      <c r="DG10" s="1668"/>
      <c r="DH10" s="1669" t="s">
        <v>592</v>
      </c>
      <c r="DI10" s="1670"/>
      <c r="DJ10" s="1670"/>
      <c r="DK10" s="1670"/>
      <c r="DL10" s="1670"/>
      <c r="DM10" s="1670"/>
      <c r="DN10" s="1670"/>
      <c r="DO10" s="1670"/>
      <c r="DP10" s="1670"/>
      <c r="DQ10" s="1670"/>
      <c r="DR10" s="1670"/>
      <c r="DS10" s="1670"/>
      <c r="DT10" s="1670"/>
      <c r="DU10" s="1670"/>
      <c r="DV10" s="1671"/>
      <c r="DW10" s="17"/>
      <c r="EG10" s="16"/>
    </row>
    <row r="11" spans="1:137" ht="15" customHeight="1" thickBot="1">
      <c r="A11" s="1130"/>
      <c r="B11" s="1131"/>
      <c r="C11" s="1131"/>
      <c r="D11" s="1131"/>
      <c r="E11" s="1131"/>
      <c r="F11" s="1131"/>
      <c r="G11" s="1131"/>
      <c r="H11" s="1131"/>
      <c r="I11" s="1131"/>
      <c r="J11" s="1131"/>
      <c r="K11" s="1131"/>
      <c r="L11" s="1131"/>
      <c r="M11" s="1131"/>
      <c r="N11" s="1131"/>
      <c r="O11" s="1131"/>
      <c r="P11" s="1131"/>
      <c r="Q11" s="1131"/>
      <c r="R11" s="1131"/>
      <c r="S11" s="1131"/>
      <c r="T11" s="1131"/>
      <c r="U11" s="1132"/>
      <c r="V11" s="413"/>
      <c r="W11" s="414"/>
      <c r="X11" s="414"/>
      <c r="Y11" s="414"/>
      <c r="Z11" s="414"/>
      <c r="AA11" s="414"/>
      <c r="AB11" s="414"/>
      <c r="AC11" s="414"/>
      <c r="AD11" s="415"/>
      <c r="AE11" s="1123" t="s">
        <v>40</v>
      </c>
      <c r="AF11" s="1642"/>
      <c r="AG11" s="1642"/>
      <c r="AH11" s="1642"/>
      <c r="AI11" s="1642"/>
      <c r="AJ11" s="1642"/>
      <c r="AK11" s="1642"/>
      <c r="AL11" s="1642"/>
      <c r="AM11" s="1642"/>
      <c r="AN11" s="1642"/>
      <c r="AO11" s="1642"/>
      <c r="AP11" s="1643"/>
      <c r="AQ11" s="1123" t="s">
        <v>40</v>
      </c>
      <c r="AR11" s="1642"/>
      <c r="AS11" s="1642"/>
      <c r="AT11" s="1642"/>
      <c r="AU11" s="1642"/>
      <c r="AV11" s="1642"/>
      <c r="AW11" s="1642"/>
      <c r="AX11" s="1642"/>
      <c r="AY11" s="1642"/>
      <c r="AZ11" s="1642"/>
      <c r="BA11" s="1642"/>
      <c r="BB11" s="1643"/>
      <c r="BC11" s="1123" t="s">
        <v>40</v>
      </c>
      <c r="BD11" s="1642"/>
      <c r="BE11" s="1642"/>
      <c r="BF11" s="1642"/>
      <c r="BG11" s="1642"/>
      <c r="BH11" s="1642"/>
      <c r="BI11" s="1642"/>
      <c r="BJ11" s="1642"/>
      <c r="BK11" s="1642"/>
      <c r="BL11" s="1642"/>
      <c r="BM11" s="1642"/>
      <c r="BN11" s="1643"/>
      <c r="BO11" s="1672" t="s">
        <v>272</v>
      </c>
      <c r="BP11" s="1673"/>
      <c r="BQ11" s="1673"/>
      <c r="BR11" s="1673"/>
      <c r="BS11" s="1673"/>
      <c r="BT11" s="1673"/>
      <c r="BU11" s="1673"/>
      <c r="BV11" s="1673"/>
      <c r="BW11" s="1673"/>
      <c r="BX11" s="1673"/>
      <c r="BY11" s="1673"/>
      <c r="BZ11" s="1673"/>
      <c r="CA11" s="1673"/>
      <c r="CB11" s="1673"/>
      <c r="CC11" s="1674"/>
      <c r="CD11" s="1672" t="s">
        <v>272</v>
      </c>
      <c r="CE11" s="1673"/>
      <c r="CF11" s="1673"/>
      <c r="CG11" s="1673"/>
      <c r="CH11" s="1673"/>
      <c r="CI11" s="1673"/>
      <c r="CJ11" s="1673"/>
      <c r="CK11" s="1673"/>
      <c r="CL11" s="1673"/>
      <c r="CM11" s="1673"/>
      <c r="CN11" s="1673"/>
      <c r="CO11" s="1673"/>
      <c r="CP11" s="1673"/>
      <c r="CQ11" s="1673"/>
      <c r="CR11" s="1674"/>
      <c r="CS11" s="1672" t="s">
        <v>272</v>
      </c>
      <c r="CT11" s="1673"/>
      <c r="CU11" s="1673"/>
      <c r="CV11" s="1673"/>
      <c r="CW11" s="1673"/>
      <c r="CX11" s="1673"/>
      <c r="CY11" s="1673"/>
      <c r="CZ11" s="1673"/>
      <c r="DA11" s="1673"/>
      <c r="DB11" s="1673"/>
      <c r="DC11" s="1673"/>
      <c r="DD11" s="1673"/>
      <c r="DE11" s="1673"/>
      <c r="DF11" s="1673"/>
      <c r="DG11" s="1674"/>
      <c r="DH11" s="1672" t="s">
        <v>272</v>
      </c>
      <c r="DI11" s="1673"/>
      <c r="DJ11" s="1673"/>
      <c r="DK11" s="1673"/>
      <c r="DL11" s="1673"/>
      <c r="DM11" s="1673"/>
      <c r="DN11" s="1673"/>
      <c r="DO11" s="1673"/>
      <c r="DP11" s="1673"/>
      <c r="DQ11" s="1673"/>
      <c r="DR11" s="1673"/>
      <c r="DS11" s="1673"/>
      <c r="DT11" s="1673"/>
      <c r="DU11" s="1673"/>
      <c r="DV11" s="1674"/>
      <c r="DW11" s="17"/>
      <c r="EG11" s="16"/>
    </row>
    <row r="12" spans="1:137" ht="24" customHeight="1">
      <c r="A12" s="245" t="s">
        <v>827</v>
      </c>
      <c r="B12" s="1675"/>
      <c r="C12" s="1675"/>
      <c r="D12" s="1675"/>
      <c r="E12" s="1675"/>
      <c r="F12" s="1675"/>
      <c r="G12" s="1675"/>
      <c r="H12" s="1675"/>
      <c r="I12" s="1675"/>
      <c r="J12" s="1675"/>
      <c r="K12" s="1675"/>
      <c r="L12" s="1675"/>
      <c r="M12" s="1675"/>
      <c r="N12" s="1675"/>
      <c r="O12" s="1675"/>
      <c r="P12" s="1675"/>
      <c r="Q12" s="1675"/>
      <c r="R12" s="1675"/>
      <c r="S12" s="1675"/>
      <c r="T12" s="1675"/>
      <c r="U12" s="1676"/>
      <c r="V12" s="1118">
        <v>0</v>
      </c>
      <c r="W12" s="1119"/>
      <c r="X12" s="1120"/>
      <c r="Y12" s="1121">
        <v>1</v>
      </c>
      <c r="Z12" s="1119"/>
      <c r="AA12" s="1120"/>
      <c r="AB12" s="1121">
        <v>0</v>
      </c>
      <c r="AC12" s="1119"/>
      <c r="AD12" s="1122"/>
      <c r="AE12" s="1447">
        <v>1102</v>
      </c>
      <c r="AF12" s="1447"/>
      <c r="AG12" s="1447"/>
      <c r="AH12" s="1447"/>
      <c r="AI12" s="1447"/>
      <c r="AJ12" s="1447"/>
      <c r="AK12" s="1447"/>
      <c r="AL12" s="1447"/>
      <c r="AM12" s="1447"/>
      <c r="AN12" s="1447"/>
      <c r="AO12" s="1447"/>
      <c r="AP12" s="1447"/>
      <c r="AQ12" s="1483">
        <v>2603</v>
      </c>
      <c r="AR12" s="1508"/>
      <c r="AS12" s="1508"/>
      <c r="AT12" s="1508"/>
      <c r="AU12" s="1508"/>
      <c r="AV12" s="1508"/>
      <c r="AW12" s="1508"/>
      <c r="AX12" s="1508"/>
      <c r="AY12" s="1508"/>
      <c r="AZ12" s="1508"/>
      <c r="BA12" s="1508"/>
      <c r="BB12" s="1509"/>
      <c r="BC12" s="347">
        <f t="shared" ref="BC12:BC20" si="0">SUM(AE12:BB12)</f>
        <v>3705</v>
      </c>
      <c r="BD12" s="348"/>
      <c r="BE12" s="348"/>
      <c r="BF12" s="348"/>
      <c r="BG12" s="348"/>
      <c r="BH12" s="348"/>
      <c r="BI12" s="348"/>
      <c r="BJ12" s="348"/>
      <c r="BK12" s="348"/>
      <c r="BL12" s="348"/>
      <c r="BM12" s="348"/>
      <c r="BN12" s="348"/>
      <c r="BO12" s="1447">
        <v>4450795</v>
      </c>
      <c r="BP12" s="1447"/>
      <c r="BQ12" s="1447"/>
      <c r="BR12" s="1447"/>
      <c r="BS12" s="1447"/>
      <c r="BT12" s="1447"/>
      <c r="BU12" s="1447"/>
      <c r="BV12" s="1447"/>
      <c r="BW12" s="1447"/>
      <c r="BX12" s="1447"/>
      <c r="BY12" s="1447"/>
      <c r="BZ12" s="1447"/>
      <c r="CA12" s="1447"/>
      <c r="CB12" s="1447"/>
      <c r="CC12" s="1447"/>
      <c r="CD12" s="1483">
        <v>2433225</v>
      </c>
      <c r="CE12" s="1508"/>
      <c r="CF12" s="1508"/>
      <c r="CG12" s="1508"/>
      <c r="CH12" s="1508"/>
      <c r="CI12" s="1508"/>
      <c r="CJ12" s="1508"/>
      <c r="CK12" s="1508"/>
      <c r="CL12" s="1508"/>
      <c r="CM12" s="1508"/>
      <c r="CN12" s="1508"/>
      <c r="CO12" s="1508"/>
      <c r="CP12" s="1508"/>
      <c r="CQ12" s="1508"/>
      <c r="CR12" s="1509"/>
      <c r="CS12" s="1483"/>
      <c r="CT12" s="1508"/>
      <c r="CU12" s="1508"/>
      <c r="CV12" s="1508"/>
      <c r="CW12" s="1508"/>
      <c r="CX12" s="1508"/>
      <c r="CY12" s="1508"/>
      <c r="CZ12" s="1508"/>
      <c r="DA12" s="1508"/>
      <c r="DB12" s="1508"/>
      <c r="DC12" s="1508"/>
      <c r="DD12" s="1508"/>
      <c r="DE12" s="1508"/>
      <c r="DF12" s="1508"/>
      <c r="DG12" s="1508"/>
      <c r="DH12" s="487">
        <f>BO12-CD12-CS12</f>
        <v>2017570</v>
      </c>
      <c r="DI12" s="488"/>
      <c r="DJ12" s="488"/>
      <c r="DK12" s="488"/>
      <c r="DL12" s="488"/>
      <c r="DM12" s="488"/>
      <c r="DN12" s="488"/>
      <c r="DO12" s="488"/>
      <c r="DP12" s="488"/>
      <c r="DQ12" s="488"/>
      <c r="DR12" s="488"/>
      <c r="DS12" s="488"/>
      <c r="DT12" s="488"/>
      <c r="DU12" s="488"/>
      <c r="DV12" s="577"/>
      <c r="EB12" s="16"/>
      <c r="EG12" s="16"/>
    </row>
    <row r="13" spans="1:137" ht="15" customHeight="1">
      <c r="A13" s="245" t="s">
        <v>828</v>
      </c>
      <c r="B13" s="246"/>
      <c r="C13" s="246"/>
      <c r="D13" s="246"/>
      <c r="E13" s="246"/>
      <c r="F13" s="246"/>
      <c r="G13" s="246"/>
      <c r="H13" s="246"/>
      <c r="I13" s="246"/>
      <c r="J13" s="246"/>
      <c r="K13" s="246"/>
      <c r="L13" s="246"/>
      <c r="M13" s="246"/>
      <c r="N13" s="246"/>
      <c r="O13" s="246"/>
      <c r="P13" s="246"/>
      <c r="Q13" s="246"/>
      <c r="R13" s="246"/>
      <c r="S13" s="246"/>
      <c r="T13" s="246"/>
      <c r="U13" s="513"/>
      <c r="V13" s="1108">
        <v>0</v>
      </c>
      <c r="W13" s="1109"/>
      <c r="X13" s="1110"/>
      <c r="Y13" s="1111">
        <v>2</v>
      </c>
      <c r="Z13" s="1109"/>
      <c r="AA13" s="1110"/>
      <c r="AB13" s="1111">
        <v>0</v>
      </c>
      <c r="AC13" s="1109"/>
      <c r="AD13" s="1112"/>
      <c r="AE13" s="1448">
        <v>32174</v>
      </c>
      <c r="AF13" s="1448"/>
      <c r="AG13" s="1448"/>
      <c r="AH13" s="1448"/>
      <c r="AI13" s="1448"/>
      <c r="AJ13" s="1448"/>
      <c r="AK13" s="1448"/>
      <c r="AL13" s="1448"/>
      <c r="AM13" s="1448"/>
      <c r="AN13" s="1448"/>
      <c r="AO13" s="1448"/>
      <c r="AP13" s="1448"/>
      <c r="AQ13" s="1487">
        <v>1240</v>
      </c>
      <c r="AR13" s="1493"/>
      <c r="AS13" s="1493"/>
      <c r="AT13" s="1493"/>
      <c r="AU13" s="1493"/>
      <c r="AV13" s="1493"/>
      <c r="AW13" s="1493"/>
      <c r="AX13" s="1493"/>
      <c r="AY13" s="1493"/>
      <c r="AZ13" s="1493"/>
      <c r="BA13" s="1493"/>
      <c r="BB13" s="1512"/>
      <c r="BC13" s="330">
        <f t="shared" si="0"/>
        <v>33414</v>
      </c>
      <c r="BD13" s="331"/>
      <c r="BE13" s="331"/>
      <c r="BF13" s="331"/>
      <c r="BG13" s="331"/>
      <c r="BH13" s="331"/>
      <c r="BI13" s="331"/>
      <c r="BJ13" s="331"/>
      <c r="BK13" s="331"/>
      <c r="BL13" s="331"/>
      <c r="BM13" s="331"/>
      <c r="BN13" s="331"/>
      <c r="BO13" s="1448">
        <v>69613493</v>
      </c>
      <c r="BP13" s="1448"/>
      <c r="BQ13" s="1448"/>
      <c r="BR13" s="1448"/>
      <c r="BS13" s="1448"/>
      <c r="BT13" s="1448"/>
      <c r="BU13" s="1448"/>
      <c r="BV13" s="1448"/>
      <c r="BW13" s="1448"/>
      <c r="BX13" s="1448"/>
      <c r="BY13" s="1448"/>
      <c r="BZ13" s="1448"/>
      <c r="CA13" s="1448"/>
      <c r="CB13" s="1448"/>
      <c r="CC13" s="1448"/>
      <c r="CD13" s="1511">
        <v>27417852</v>
      </c>
      <c r="CE13" s="1511"/>
      <c r="CF13" s="1511"/>
      <c r="CG13" s="1511"/>
      <c r="CH13" s="1511"/>
      <c r="CI13" s="1511"/>
      <c r="CJ13" s="1511"/>
      <c r="CK13" s="1511"/>
      <c r="CL13" s="1511"/>
      <c r="CM13" s="1511"/>
      <c r="CN13" s="1511"/>
      <c r="CO13" s="1511"/>
      <c r="CP13" s="1511"/>
      <c r="CQ13" s="1511"/>
      <c r="CR13" s="1511"/>
      <c r="CS13" s="1511"/>
      <c r="CT13" s="1511"/>
      <c r="CU13" s="1511"/>
      <c r="CV13" s="1511"/>
      <c r="CW13" s="1511"/>
      <c r="CX13" s="1511"/>
      <c r="CY13" s="1511"/>
      <c r="CZ13" s="1511"/>
      <c r="DA13" s="1511"/>
      <c r="DB13" s="1511"/>
      <c r="DC13" s="1511"/>
      <c r="DD13" s="1511"/>
      <c r="DE13" s="1511"/>
      <c r="DF13" s="1511"/>
      <c r="DG13" s="1487"/>
      <c r="DH13" s="481">
        <f t="shared" ref="DH13:DH21" si="1">BO13-CD13-CS13</f>
        <v>42195641</v>
      </c>
      <c r="DI13" s="482"/>
      <c r="DJ13" s="482"/>
      <c r="DK13" s="482"/>
      <c r="DL13" s="482"/>
      <c r="DM13" s="482"/>
      <c r="DN13" s="482"/>
      <c r="DO13" s="482"/>
      <c r="DP13" s="482"/>
      <c r="DQ13" s="482"/>
      <c r="DR13" s="482"/>
      <c r="DS13" s="482"/>
      <c r="DT13" s="482"/>
      <c r="DU13" s="482"/>
      <c r="DV13" s="545"/>
      <c r="EB13" s="16"/>
      <c r="EG13" s="16"/>
    </row>
    <row r="14" spans="1:137" ht="15" customHeight="1">
      <c r="A14" s="245" t="s">
        <v>4</v>
      </c>
      <c r="B14" s="246"/>
      <c r="C14" s="246"/>
      <c r="D14" s="246"/>
      <c r="E14" s="246"/>
      <c r="F14" s="246"/>
      <c r="G14" s="246"/>
      <c r="H14" s="246"/>
      <c r="I14" s="246"/>
      <c r="J14" s="246"/>
      <c r="K14" s="246"/>
      <c r="L14" s="246"/>
      <c r="M14" s="246"/>
      <c r="N14" s="246"/>
      <c r="O14" s="246"/>
      <c r="P14" s="246"/>
      <c r="Q14" s="246"/>
      <c r="R14" s="246"/>
      <c r="S14" s="246"/>
      <c r="T14" s="246"/>
      <c r="U14" s="513"/>
      <c r="V14" s="1108">
        <v>0</v>
      </c>
      <c r="W14" s="1109"/>
      <c r="X14" s="1110"/>
      <c r="Y14" s="1111">
        <v>3</v>
      </c>
      <c r="Z14" s="1109"/>
      <c r="AA14" s="1110"/>
      <c r="AB14" s="1111">
        <v>0</v>
      </c>
      <c r="AC14" s="1109"/>
      <c r="AD14" s="1112"/>
      <c r="AE14" s="1511">
        <v>24563</v>
      </c>
      <c r="AF14" s="1513"/>
      <c r="AG14" s="1513"/>
      <c r="AH14" s="1513"/>
      <c r="AI14" s="1513"/>
      <c r="AJ14" s="1513"/>
      <c r="AK14" s="1513"/>
      <c r="AL14" s="1513"/>
      <c r="AM14" s="1513"/>
      <c r="AN14" s="1513"/>
      <c r="AO14" s="1513"/>
      <c r="AP14" s="1513"/>
      <c r="AQ14" s="1487">
        <v>1584</v>
      </c>
      <c r="AR14" s="1493"/>
      <c r="AS14" s="1493"/>
      <c r="AT14" s="1493"/>
      <c r="AU14" s="1493"/>
      <c r="AV14" s="1493"/>
      <c r="AW14" s="1493"/>
      <c r="AX14" s="1493"/>
      <c r="AY14" s="1493"/>
      <c r="AZ14" s="1493"/>
      <c r="BA14" s="1493"/>
      <c r="BB14" s="1512"/>
      <c r="BC14" s="330">
        <f t="shared" si="0"/>
        <v>26147</v>
      </c>
      <c r="BD14" s="331"/>
      <c r="BE14" s="331"/>
      <c r="BF14" s="331"/>
      <c r="BG14" s="331"/>
      <c r="BH14" s="331"/>
      <c r="BI14" s="331"/>
      <c r="BJ14" s="331"/>
      <c r="BK14" s="331"/>
      <c r="BL14" s="331"/>
      <c r="BM14" s="331"/>
      <c r="BN14" s="331"/>
      <c r="BO14" s="1511">
        <v>93895963</v>
      </c>
      <c r="BP14" s="1513"/>
      <c r="BQ14" s="1513"/>
      <c r="BR14" s="1513"/>
      <c r="BS14" s="1513"/>
      <c r="BT14" s="1513"/>
      <c r="BU14" s="1513"/>
      <c r="BV14" s="1513"/>
      <c r="BW14" s="1513"/>
      <c r="BX14" s="1513"/>
      <c r="BY14" s="1513"/>
      <c r="BZ14" s="1513"/>
      <c r="CA14" s="1513"/>
      <c r="CB14" s="1513"/>
      <c r="CC14" s="1513"/>
      <c r="CD14" s="1511">
        <v>32120537</v>
      </c>
      <c r="CE14" s="1511"/>
      <c r="CF14" s="1511"/>
      <c r="CG14" s="1511"/>
      <c r="CH14" s="1511"/>
      <c r="CI14" s="1511"/>
      <c r="CJ14" s="1511"/>
      <c r="CK14" s="1511"/>
      <c r="CL14" s="1511"/>
      <c r="CM14" s="1511"/>
      <c r="CN14" s="1511"/>
      <c r="CO14" s="1511"/>
      <c r="CP14" s="1511"/>
      <c r="CQ14" s="1511"/>
      <c r="CR14" s="1511"/>
      <c r="CS14" s="1511"/>
      <c r="CT14" s="1511"/>
      <c r="CU14" s="1511"/>
      <c r="CV14" s="1511"/>
      <c r="CW14" s="1511"/>
      <c r="CX14" s="1511"/>
      <c r="CY14" s="1511"/>
      <c r="CZ14" s="1511"/>
      <c r="DA14" s="1511"/>
      <c r="DB14" s="1511"/>
      <c r="DC14" s="1511"/>
      <c r="DD14" s="1511"/>
      <c r="DE14" s="1511"/>
      <c r="DF14" s="1511"/>
      <c r="DG14" s="1487"/>
      <c r="DH14" s="330">
        <f t="shared" si="1"/>
        <v>61775426</v>
      </c>
      <c r="DI14" s="330"/>
      <c r="DJ14" s="330"/>
      <c r="DK14" s="330"/>
      <c r="DL14" s="330"/>
      <c r="DM14" s="330"/>
      <c r="DN14" s="330"/>
      <c r="DO14" s="330"/>
      <c r="DP14" s="330"/>
      <c r="DQ14" s="330"/>
      <c r="DR14" s="330"/>
      <c r="DS14" s="330"/>
      <c r="DT14" s="330"/>
      <c r="DU14" s="330"/>
      <c r="DV14" s="493"/>
      <c r="EB14" s="16"/>
      <c r="EG14" s="16"/>
    </row>
    <row r="15" spans="1:137" ht="15" customHeight="1">
      <c r="A15" s="245" t="s">
        <v>5</v>
      </c>
      <c r="B15" s="246"/>
      <c r="C15" s="246"/>
      <c r="D15" s="246"/>
      <c r="E15" s="246"/>
      <c r="F15" s="246"/>
      <c r="G15" s="246"/>
      <c r="H15" s="246"/>
      <c r="I15" s="246"/>
      <c r="J15" s="246"/>
      <c r="K15" s="246"/>
      <c r="L15" s="246"/>
      <c r="M15" s="246"/>
      <c r="N15" s="246"/>
      <c r="O15" s="246"/>
      <c r="P15" s="246"/>
      <c r="Q15" s="246"/>
      <c r="R15" s="246"/>
      <c r="S15" s="246"/>
      <c r="T15" s="246"/>
      <c r="U15" s="513"/>
      <c r="V15" s="1108">
        <v>0</v>
      </c>
      <c r="W15" s="1109"/>
      <c r="X15" s="1110"/>
      <c r="Y15" s="1111">
        <v>4</v>
      </c>
      <c r="Z15" s="1109"/>
      <c r="AA15" s="1110"/>
      <c r="AB15" s="1111">
        <v>0</v>
      </c>
      <c r="AC15" s="1109"/>
      <c r="AD15" s="1112"/>
      <c r="AE15" s="1511">
        <v>11046</v>
      </c>
      <c r="AF15" s="1513"/>
      <c r="AG15" s="1513"/>
      <c r="AH15" s="1513"/>
      <c r="AI15" s="1513"/>
      <c r="AJ15" s="1513"/>
      <c r="AK15" s="1513"/>
      <c r="AL15" s="1513"/>
      <c r="AM15" s="1513"/>
      <c r="AN15" s="1513"/>
      <c r="AO15" s="1513"/>
      <c r="AP15" s="1513"/>
      <c r="AQ15" s="1487">
        <v>1234</v>
      </c>
      <c r="AR15" s="1493"/>
      <c r="AS15" s="1493"/>
      <c r="AT15" s="1493"/>
      <c r="AU15" s="1493"/>
      <c r="AV15" s="1493"/>
      <c r="AW15" s="1493"/>
      <c r="AX15" s="1493"/>
      <c r="AY15" s="1493"/>
      <c r="AZ15" s="1493"/>
      <c r="BA15" s="1493"/>
      <c r="BB15" s="1512"/>
      <c r="BC15" s="330">
        <f t="shared" si="0"/>
        <v>12280</v>
      </c>
      <c r="BD15" s="331"/>
      <c r="BE15" s="331"/>
      <c r="BF15" s="331"/>
      <c r="BG15" s="331"/>
      <c r="BH15" s="331"/>
      <c r="BI15" s="331"/>
      <c r="BJ15" s="331"/>
      <c r="BK15" s="331"/>
      <c r="BL15" s="331"/>
      <c r="BM15" s="331"/>
      <c r="BN15" s="331"/>
      <c r="BO15" s="1511">
        <v>64565257</v>
      </c>
      <c r="BP15" s="1513"/>
      <c r="BQ15" s="1513"/>
      <c r="BR15" s="1513"/>
      <c r="BS15" s="1513"/>
      <c r="BT15" s="1513"/>
      <c r="BU15" s="1513"/>
      <c r="BV15" s="1513"/>
      <c r="BW15" s="1513"/>
      <c r="BX15" s="1513"/>
      <c r="BY15" s="1513"/>
      <c r="BZ15" s="1513"/>
      <c r="CA15" s="1513"/>
      <c r="CB15" s="1513"/>
      <c r="CC15" s="1513"/>
      <c r="CD15" s="1511">
        <v>19457876</v>
      </c>
      <c r="CE15" s="1511"/>
      <c r="CF15" s="1511"/>
      <c r="CG15" s="1511"/>
      <c r="CH15" s="1511"/>
      <c r="CI15" s="1511"/>
      <c r="CJ15" s="1511"/>
      <c r="CK15" s="1511"/>
      <c r="CL15" s="1511"/>
      <c r="CM15" s="1511"/>
      <c r="CN15" s="1511"/>
      <c r="CO15" s="1511"/>
      <c r="CP15" s="1511"/>
      <c r="CQ15" s="1511"/>
      <c r="CR15" s="1511"/>
      <c r="CS15" s="1511"/>
      <c r="CT15" s="1511"/>
      <c r="CU15" s="1511"/>
      <c r="CV15" s="1511"/>
      <c r="CW15" s="1511"/>
      <c r="CX15" s="1511"/>
      <c r="CY15" s="1511"/>
      <c r="CZ15" s="1511"/>
      <c r="DA15" s="1511"/>
      <c r="DB15" s="1511"/>
      <c r="DC15" s="1511"/>
      <c r="DD15" s="1511"/>
      <c r="DE15" s="1511"/>
      <c r="DF15" s="1511"/>
      <c r="DG15" s="1487"/>
      <c r="DH15" s="330">
        <f t="shared" si="1"/>
        <v>45107381</v>
      </c>
      <c r="DI15" s="330"/>
      <c r="DJ15" s="330"/>
      <c r="DK15" s="330"/>
      <c r="DL15" s="330"/>
      <c r="DM15" s="330"/>
      <c r="DN15" s="330"/>
      <c r="DO15" s="330"/>
      <c r="DP15" s="330"/>
      <c r="DQ15" s="330"/>
      <c r="DR15" s="330"/>
      <c r="DS15" s="330"/>
      <c r="DT15" s="330"/>
      <c r="DU15" s="330"/>
      <c r="DV15" s="493"/>
      <c r="EB15" s="16"/>
      <c r="EG15" s="16"/>
    </row>
    <row r="16" spans="1:137" ht="15" customHeight="1">
      <c r="A16" s="245" t="s">
        <v>6</v>
      </c>
      <c r="B16" s="246"/>
      <c r="C16" s="246"/>
      <c r="D16" s="246"/>
      <c r="E16" s="246"/>
      <c r="F16" s="246"/>
      <c r="G16" s="246"/>
      <c r="H16" s="246"/>
      <c r="I16" s="246"/>
      <c r="J16" s="246"/>
      <c r="K16" s="246"/>
      <c r="L16" s="246"/>
      <c r="M16" s="246"/>
      <c r="N16" s="246"/>
      <c r="O16" s="246"/>
      <c r="P16" s="246"/>
      <c r="Q16" s="246"/>
      <c r="R16" s="246"/>
      <c r="S16" s="246"/>
      <c r="T16" s="246"/>
      <c r="U16" s="513"/>
      <c r="V16" s="1108">
        <v>0</v>
      </c>
      <c r="W16" s="1109"/>
      <c r="X16" s="1110"/>
      <c r="Y16" s="1111">
        <v>5</v>
      </c>
      <c r="Z16" s="1109"/>
      <c r="AA16" s="1110"/>
      <c r="AB16" s="1111">
        <v>0</v>
      </c>
      <c r="AC16" s="1109"/>
      <c r="AD16" s="1112"/>
      <c r="AE16" s="1511">
        <v>6762</v>
      </c>
      <c r="AF16" s="1513"/>
      <c r="AG16" s="1513"/>
      <c r="AH16" s="1513"/>
      <c r="AI16" s="1513"/>
      <c r="AJ16" s="1513"/>
      <c r="AK16" s="1513"/>
      <c r="AL16" s="1513"/>
      <c r="AM16" s="1513"/>
      <c r="AN16" s="1513"/>
      <c r="AO16" s="1513"/>
      <c r="AP16" s="1513"/>
      <c r="AQ16" s="1487">
        <v>333</v>
      </c>
      <c r="AR16" s="1493"/>
      <c r="AS16" s="1493"/>
      <c r="AT16" s="1493"/>
      <c r="AU16" s="1493"/>
      <c r="AV16" s="1493"/>
      <c r="AW16" s="1493"/>
      <c r="AX16" s="1493"/>
      <c r="AY16" s="1493"/>
      <c r="AZ16" s="1493"/>
      <c r="BA16" s="1493"/>
      <c r="BB16" s="1512"/>
      <c r="BC16" s="330">
        <f t="shared" si="0"/>
        <v>7095</v>
      </c>
      <c r="BD16" s="331"/>
      <c r="BE16" s="331"/>
      <c r="BF16" s="331"/>
      <c r="BG16" s="331"/>
      <c r="BH16" s="331"/>
      <c r="BI16" s="331"/>
      <c r="BJ16" s="331"/>
      <c r="BK16" s="331"/>
      <c r="BL16" s="331"/>
      <c r="BM16" s="331"/>
      <c r="BN16" s="331"/>
      <c r="BO16" s="1511">
        <v>48496140</v>
      </c>
      <c r="BP16" s="1513"/>
      <c r="BQ16" s="1513"/>
      <c r="BR16" s="1513"/>
      <c r="BS16" s="1513"/>
      <c r="BT16" s="1513"/>
      <c r="BU16" s="1513"/>
      <c r="BV16" s="1513"/>
      <c r="BW16" s="1513"/>
      <c r="BX16" s="1513"/>
      <c r="BY16" s="1513"/>
      <c r="BZ16" s="1513"/>
      <c r="CA16" s="1513"/>
      <c r="CB16" s="1513"/>
      <c r="CC16" s="1513"/>
      <c r="CD16" s="1511">
        <v>13159755</v>
      </c>
      <c r="CE16" s="1511"/>
      <c r="CF16" s="1511"/>
      <c r="CG16" s="1511"/>
      <c r="CH16" s="1511"/>
      <c r="CI16" s="1511"/>
      <c r="CJ16" s="1511"/>
      <c r="CK16" s="1511"/>
      <c r="CL16" s="1511"/>
      <c r="CM16" s="1511"/>
      <c r="CN16" s="1511"/>
      <c r="CO16" s="1511"/>
      <c r="CP16" s="1511"/>
      <c r="CQ16" s="1511"/>
      <c r="CR16" s="1511"/>
      <c r="CS16" s="1511"/>
      <c r="CT16" s="1511"/>
      <c r="CU16" s="1511"/>
      <c r="CV16" s="1511"/>
      <c r="CW16" s="1511"/>
      <c r="CX16" s="1511"/>
      <c r="CY16" s="1511"/>
      <c r="CZ16" s="1511"/>
      <c r="DA16" s="1511"/>
      <c r="DB16" s="1511"/>
      <c r="DC16" s="1511"/>
      <c r="DD16" s="1511"/>
      <c r="DE16" s="1511"/>
      <c r="DF16" s="1511"/>
      <c r="DG16" s="1487"/>
      <c r="DH16" s="330">
        <f t="shared" si="1"/>
        <v>35336385</v>
      </c>
      <c r="DI16" s="330"/>
      <c r="DJ16" s="330"/>
      <c r="DK16" s="330"/>
      <c r="DL16" s="330"/>
      <c r="DM16" s="330"/>
      <c r="DN16" s="330"/>
      <c r="DO16" s="330"/>
      <c r="DP16" s="330"/>
      <c r="DQ16" s="330"/>
      <c r="DR16" s="330"/>
      <c r="DS16" s="330"/>
      <c r="DT16" s="330"/>
      <c r="DU16" s="330"/>
      <c r="DV16" s="493"/>
      <c r="EB16" s="16"/>
      <c r="EG16" s="16"/>
    </row>
    <row r="17" spans="1:137" ht="15" customHeight="1">
      <c r="A17" s="245" t="s">
        <v>7</v>
      </c>
      <c r="B17" s="246"/>
      <c r="C17" s="246"/>
      <c r="D17" s="246"/>
      <c r="E17" s="246"/>
      <c r="F17" s="246"/>
      <c r="G17" s="246"/>
      <c r="H17" s="246"/>
      <c r="I17" s="246"/>
      <c r="J17" s="246"/>
      <c r="K17" s="246"/>
      <c r="L17" s="246"/>
      <c r="M17" s="246"/>
      <c r="N17" s="246"/>
      <c r="O17" s="246"/>
      <c r="P17" s="246"/>
      <c r="Q17" s="246"/>
      <c r="R17" s="246"/>
      <c r="S17" s="246"/>
      <c r="T17" s="246"/>
      <c r="U17" s="513"/>
      <c r="V17" s="1108">
        <v>0</v>
      </c>
      <c r="W17" s="1109"/>
      <c r="X17" s="1110"/>
      <c r="Y17" s="1111">
        <v>6</v>
      </c>
      <c r="Z17" s="1109"/>
      <c r="AA17" s="1110"/>
      <c r="AB17" s="1111">
        <v>0</v>
      </c>
      <c r="AC17" s="1109"/>
      <c r="AD17" s="1112"/>
      <c r="AE17" s="1511">
        <v>3556</v>
      </c>
      <c r="AF17" s="1513"/>
      <c r="AG17" s="1513"/>
      <c r="AH17" s="1513"/>
      <c r="AI17" s="1513"/>
      <c r="AJ17" s="1513"/>
      <c r="AK17" s="1513"/>
      <c r="AL17" s="1513"/>
      <c r="AM17" s="1513"/>
      <c r="AN17" s="1513"/>
      <c r="AO17" s="1513"/>
      <c r="AP17" s="1513"/>
      <c r="AQ17" s="1487">
        <v>4</v>
      </c>
      <c r="AR17" s="1493"/>
      <c r="AS17" s="1493"/>
      <c r="AT17" s="1493"/>
      <c r="AU17" s="1493"/>
      <c r="AV17" s="1493"/>
      <c r="AW17" s="1493"/>
      <c r="AX17" s="1493"/>
      <c r="AY17" s="1493"/>
      <c r="AZ17" s="1493"/>
      <c r="BA17" s="1493"/>
      <c r="BB17" s="1512"/>
      <c r="BC17" s="330">
        <f t="shared" si="0"/>
        <v>3560</v>
      </c>
      <c r="BD17" s="331"/>
      <c r="BE17" s="331"/>
      <c r="BF17" s="331"/>
      <c r="BG17" s="331"/>
      <c r="BH17" s="331"/>
      <c r="BI17" s="331"/>
      <c r="BJ17" s="331"/>
      <c r="BK17" s="331"/>
      <c r="BL17" s="331"/>
      <c r="BM17" s="331"/>
      <c r="BN17" s="331"/>
      <c r="BO17" s="1511">
        <v>28509477</v>
      </c>
      <c r="BP17" s="1513"/>
      <c r="BQ17" s="1513"/>
      <c r="BR17" s="1513"/>
      <c r="BS17" s="1513"/>
      <c r="BT17" s="1513"/>
      <c r="BU17" s="1513"/>
      <c r="BV17" s="1513"/>
      <c r="BW17" s="1513"/>
      <c r="BX17" s="1513"/>
      <c r="BY17" s="1513"/>
      <c r="BZ17" s="1513"/>
      <c r="CA17" s="1513"/>
      <c r="CB17" s="1513"/>
      <c r="CC17" s="1513"/>
      <c r="CD17" s="1511">
        <v>7004967</v>
      </c>
      <c r="CE17" s="1511"/>
      <c r="CF17" s="1511"/>
      <c r="CG17" s="1511"/>
      <c r="CH17" s="1511"/>
      <c r="CI17" s="1511"/>
      <c r="CJ17" s="1511"/>
      <c r="CK17" s="1511"/>
      <c r="CL17" s="1511"/>
      <c r="CM17" s="1511"/>
      <c r="CN17" s="1511"/>
      <c r="CO17" s="1511"/>
      <c r="CP17" s="1511"/>
      <c r="CQ17" s="1511"/>
      <c r="CR17" s="1511"/>
      <c r="CS17" s="1511"/>
      <c r="CT17" s="1511"/>
      <c r="CU17" s="1511"/>
      <c r="CV17" s="1511"/>
      <c r="CW17" s="1511"/>
      <c r="CX17" s="1511"/>
      <c r="CY17" s="1511"/>
      <c r="CZ17" s="1511"/>
      <c r="DA17" s="1511"/>
      <c r="DB17" s="1511"/>
      <c r="DC17" s="1511"/>
      <c r="DD17" s="1511"/>
      <c r="DE17" s="1511"/>
      <c r="DF17" s="1511"/>
      <c r="DG17" s="1487"/>
      <c r="DH17" s="330">
        <f t="shared" si="1"/>
        <v>21504510</v>
      </c>
      <c r="DI17" s="330"/>
      <c r="DJ17" s="330"/>
      <c r="DK17" s="330"/>
      <c r="DL17" s="330"/>
      <c r="DM17" s="330"/>
      <c r="DN17" s="330"/>
      <c r="DO17" s="330"/>
      <c r="DP17" s="330"/>
      <c r="DQ17" s="330"/>
      <c r="DR17" s="330"/>
      <c r="DS17" s="330"/>
      <c r="DT17" s="330"/>
      <c r="DU17" s="330"/>
      <c r="DV17" s="493"/>
      <c r="EB17" s="16"/>
      <c r="EG17" s="16"/>
    </row>
    <row r="18" spans="1:137" ht="15" customHeight="1">
      <c r="A18" s="245" t="s">
        <v>8</v>
      </c>
      <c r="B18" s="246"/>
      <c r="C18" s="246"/>
      <c r="D18" s="246"/>
      <c r="E18" s="246"/>
      <c r="F18" s="246"/>
      <c r="G18" s="246"/>
      <c r="H18" s="246"/>
      <c r="I18" s="246"/>
      <c r="J18" s="246"/>
      <c r="K18" s="246"/>
      <c r="L18" s="246"/>
      <c r="M18" s="246"/>
      <c r="N18" s="246"/>
      <c r="O18" s="246"/>
      <c r="P18" s="246"/>
      <c r="Q18" s="246"/>
      <c r="R18" s="246"/>
      <c r="S18" s="246"/>
      <c r="T18" s="246"/>
      <c r="U18" s="513"/>
      <c r="V18" s="1108">
        <v>0</v>
      </c>
      <c r="W18" s="1109"/>
      <c r="X18" s="1110"/>
      <c r="Y18" s="1111">
        <v>7</v>
      </c>
      <c r="Z18" s="1109"/>
      <c r="AA18" s="1110"/>
      <c r="AB18" s="1111">
        <v>0</v>
      </c>
      <c r="AC18" s="1109"/>
      <c r="AD18" s="1112"/>
      <c r="AE18" s="1511">
        <v>824</v>
      </c>
      <c r="AF18" s="1513"/>
      <c r="AG18" s="1513"/>
      <c r="AH18" s="1513"/>
      <c r="AI18" s="1513"/>
      <c r="AJ18" s="1513"/>
      <c r="AK18" s="1513"/>
      <c r="AL18" s="1513"/>
      <c r="AM18" s="1513"/>
      <c r="AN18" s="1513"/>
      <c r="AO18" s="1513"/>
      <c r="AP18" s="1513"/>
      <c r="AQ18" s="1487"/>
      <c r="AR18" s="1493"/>
      <c r="AS18" s="1493"/>
      <c r="AT18" s="1493"/>
      <c r="AU18" s="1493"/>
      <c r="AV18" s="1493"/>
      <c r="AW18" s="1493"/>
      <c r="AX18" s="1493"/>
      <c r="AY18" s="1493"/>
      <c r="AZ18" s="1493"/>
      <c r="BA18" s="1493"/>
      <c r="BB18" s="1512"/>
      <c r="BC18" s="330">
        <f t="shared" si="0"/>
        <v>824</v>
      </c>
      <c r="BD18" s="331"/>
      <c r="BE18" s="331"/>
      <c r="BF18" s="331"/>
      <c r="BG18" s="331"/>
      <c r="BH18" s="331"/>
      <c r="BI18" s="331"/>
      <c r="BJ18" s="331"/>
      <c r="BK18" s="331"/>
      <c r="BL18" s="331"/>
      <c r="BM18" s="331"/>
      <c r="BN18" s="331"/>
      <c r="BO18" s="1511">
        <v>7455499</v>
      </c>
      <c r="BP18" s="1513"/>
      <c r="BQ18" s="1513"/>
      <c r="BR18" s="1513"/>
      <c r="BS18" s="1513"/>
      <c r="BT18" s="1513"/>
      <c r="BU18" s="1513"/>
      <c r="BV18" s="1513"/>
      <c r="BW18" s="1513"/>
      <c r="BX18" s="1513"/>
      <c r="BY18" s="1513"/>
      <c r="BZ18" s="1513"/>
      <c r="CA18" s="1513"/>
      <c r="CB18" s="1513"/>
      <c r="CC18" s="1513"/>
      <c r="CD18" s="1511">
        <v>1661133</v>
      </c>
      <c r="CE18" s="1511"/>
      <c r="CF18" s="1511"/>
      <c r="CG18" s="1511"/>
      <c r="CH18" s="1511"/>
      <c r="CI18" s="1511"/>
      <c r="CJ18" s="1511"/>
      <c r="CK18" s="1511"/>
      <c r="CL18" s="1511"/>
      <c r="CM18" s="1511"/>
      <c r="CN18" s="1511"/>
      <c r="CO18" s="1511"/>
      <c r="CP18" s="1511"/>
      <c r="CQ18" s="1511"/>
      <c r="CR18" s="1511"/>
      <c r="CS18" s="1511"/>
      <c r="CT18" s="1511"/>
      <c r="CU18" s="1511"/>
      <c r="CV18" s="1511"/>
      <c r="CW18" s="1511"/>
      <c r="CX18" s="1511"/>
      <c r="CY18" s="1511"/>
      <c r="CZ18" s="1511"/>
      <c r="DA18" s="1511"/>
      <c r="DB18" s="1511"/>
      <c r="DC18" s="1511"/>
      <c r="DD18" s="1511"/>
      <c r="DE18" s="1511"/>
      <c r="DF18" s="1511"/>
      <c r="DG18" s="1487"/>
      <c r="DH18" s="330">
        <f t="shared" si="1"/>
        <v>5794366</v>
      </c>
      <c r="DI18" s="330"/>
      <c r="DJ18" s="330"/>
      <c r="DK18" s="330"/>
      <c r="DL18" s="330"/>
      <c r="DM18" s="330"/>
      <c r="DN18" s="330"/>
      <c r="DO18" s="330"/>
      <c r="DP18" s="330"/>
      <c r="DQ18" s="330"/>
      <c r="DR18" s="330"/>
      <c r="DS18" s="330"/>
      <c r="DT18" s="330"/>
      <c r="DU18" s="330"/>
      <c r="DV18" s="493"/>
      <c r="EB18" s="16"/>
      <c r="EG18" s="16"/>
    </row>
    <row r="19" spans="1:137" ht="15" customHeight="1">
      <c r="A19" s="245" t="s">
        <v>9</v>
      </c>
      <c r="B19" s="246"/>
      <c r="C19" s="246"/>
      <c r="D19" s="246"/>
      <c r="E19" s="246"/>
      <c r="F19" s="246"/>
      <c r="G19" s="246"/>
      <c r="H19" s="246"/>
      <c r="I19" s="246"/>
      <c r="J19" s="246"/>
      <c r="K19" s="246"/>
      <c r="L19" s="246"/>
      <c r="M19" s="246"/>
      <c r="N19" s="246"/>
      <c r="O19" s="246"/>
      <c r="P19" s="246"/>
      <c r="Q19" s="246"/>
      <c r="R19" s="246"/>
      <c r="S19" s="246"/>
      <c r="T19" s="246"/>
      <c r="U19" s="513"/>
      <c r="V19" s="1108">
        <v>0</v>
      </c>
      <c r="W19" s="1109"/>
      <c r="X19" s="1110"/>
      <c r="Y19" s="1111">
        <v>8</v>
      </c>
      <c r="Z19" s="1109"/>
      <c r="AA19" s="1110"/>
      <c r="AB19" s="1111">
        <v>0</v>
      </c>
      <c r="AC19" s="1109"/>
      <c r="AD19" s="1112"/>
      <c r="AE19" s="1511">
        <v>631</v>
      </c>
      <c r="AF19" s="1513"/>
      <c r="AG19" s="1513"/>
      <c r="AH19" s="1513"/>
      <c r="AI19" s="1513"/>
      <c r="AJ19" s="1513"/>
      <c r="AK19" s="1513"/>
      <c r="AL19" s="1513"/>
      <c r="AM19" s="1513"/>
      <c r="AN19" s="1513"/>
      <c r="AO19" s="1513"/>
      <c r="AP19" s="1513"/>
      <c r="AQ19" s="1487"/>
      <c r="AR19" s="1493"/>
      <c r="AS19" s="1493"/>
      <c r="AT19" s="1493"/>
      <c r="AU19" s="1493"/>
      <c r="AV19" s="1493"/>
      <c r="AW19" s="1493"/>
      <c r="AX19" s="1493"/>
      <c r="AY19" s="1493"/>
      <c r="AZ19" s="1493"/>
      <c r="BA19" s="1493"/>
      <c r="BB19" s="1512"/>
      <c r="BC19" s="330">
        <f t="shared" si="0"/>
        <v>631</v>
      </c>
      <c r="BD19" s="331"/>
      <c r="BE19" s="331"/>
      <c r="BF19" s="331"/>
      <c r="BG19" s="331"/>
      <c r="BH19" s="331"/>
      <c r="BI19" s="331"/>
      <c r="BJ19" s="331"/>
      <c r="BK19" s="331"/>
      <c r="BL19" s="331"/>
      <c r="BM19" s="331"/>
      <c r="BN19" s="331"/>
      <c r="BO19" s="1511">
        <v>6677637</v>
      </c>
      <c r="BP19" s="1513"/>
      <c r="BQ19" s="1513"/>
      <c r="BR19" s="1513"/>
      <c r="BS19" s="1513"/>
      <c r="BT19" s="1513"/>
      <c r="BU19" s="1513"/>
      <c r="BV19" s="1513"/>
      <c r="BW19" s="1513"/>
      <c r="BX19" s="1513"/>
      <c r="BY19" s="1513"/>
      <c r="BZ19" s="1513"/>
      <c r="CA19" s="1513"/>
      <c r="CB19" s="1513"/>
      <c r="CC19" s="1513"/>
      <c r="CD19" s="1511">
        <v>1298593</v>
      </c>
      <c r="CE19" s="1511"/>
      <c r="CF19" s="1511"/>
      <c r="CG19" s="1511"/>
      <c r="CH19" s="1511"/>
      <c r="CI19" s="1511"/>
      <c r="CJ19" s="1511"/>
      <c r="CK19" s="1511"/>
      <c r="CL19" s="1511"/>
      <c r="CM19" s="1511"/>
      <c r="CN19" s="1511"/>
      <c r="CO19" s="1511"/>
      <c r="CP19" s="1511"/>
      <c r="CQ19" s="1511"/>
      <c r="CR19" s="1511"/>
      <c r="CS19" s="1511"/>
      <c r="CT19" s="1511"/>
      <c r="CU19" s="1511"/>
      <c r="CV19" s="1511"/>
      <c r="CW19" s="1511"/>
      <c r="CX19" s="1511"/>
      <c r="CY19" s="1511"/>
      <c r="CZ19" s="1511"/>
      <c r="DA19" s="1511"/>
      <c r="DB19" s="1511"/>
      <c r="DC19" s="1511"/>
      <c r="DD19" s="1511"/>
      <c r="DE19" s="1511"/>
      <c r="DF19" s="1511"/>
      <c r="DG19" s="1487"/>
      <c r="DH19" s="330">
        <f t="shared" si="1"/>
        <v>5379044</v>
      </c>
      <c r="DI19" s="330"/>
      <c r="DJ19" s="330"/>
      <c r="DK19" s="330"/>
      <c r="DL19" s="330"/>
      <c r="DM19" s="330"/>
      <c r="DN19" s="330"/>
      <c r="DO19" s="330"/>
      <c r="DP19" s="330"/>
      <c r="DQ19" s="330"/>
      <c r="DR19" s="330"/>
      <c r="DS19" s="330"/>
      <c r="DT19" s="330"/>
      <c r="DU19" s="330"/>
      <c r="DV19" s="493"/>
      <c r="EB19" s="16"/>
      <c r="EG19" s="16"/>
    </row>
    <row r="20" spans="1:137" ht="15" customHeight="1">
      <c r="A20" s="245" t="s">
        <v>10</v>
      </c>
      <c r="B20" s="246"/>
      <c r="C20" s="246"/>
      <c r="D20" s="246"/>
      <c r="E20" s="246"/>
      <c r="F20" s="246"/>
      <c r="G20" s="246"/>
      <c r="H20" s="246"/>
      <c r="I20" s="246"/>
      <c r="J20" s="246"/>
      <c r="K20" s="246"/>
      <c r="L20" s="246"/>
      <c r="M20" s="246"/>
      <c r="N20" s="246"/>
      <c r="O20" s="246"/>
      <c r="P20" s="246"/>
      <c r="Q20" s="246"/>
      <c r="R20" s="246"/>
      <c r="S20" s="246"/>
      <c r="T20" s="246"/>
      <c r="U20" s="513"/>
      <c r="V20" s="1108">
        <v>0</v>
      </c>
      <c r="W20" s="1109"/>
      <c r="X20" s="1110"/>
      <c r="Y20" s="1111">
        <v>9</v>
      </c>
      <c r="Z20" s="1109"/>
      <c r="AA20" s="1110"/>
      <c r="AB20" s="1111">
        <v>0</v>
      </c>
      <c r="AC20" s="1109"/>
      <c r="AD20" s="1112"/>
      <c r="AE20" s="1511">
        <v>1026</v>
      </c>
      <c r="AF20" s="1513"/>
      <c r="AG20" s="1513"/>
      <c r="AH20" s="1513"/>
      <c r="AI20" s="1513"/>
      <c r="AJ20" s="1513"/>
      <c r="AK20" s="1513"/>
      <c r="AL20" s="1513"/>
      <c r="AM20" s="1513"/>
      <c r="AN20" s="1513"/>
      <c r="AO20" s="1513"/>
      <c r="AP20" s="1513"/>
      <c r="AQ20" s="1487"/>
      <c r="AR20" s="1493"/>
      <c r="AS20" s="1493"/>
      <c r="AT20" s="1493"/>
      <c r="AU20" s="1493"/>
      <c r="AV20" s="1493"/>
      <c r="AW20" s="1493"/>
      <c r="AX20" s="1493"/>
      <c r="AY20" s="1493"/>
      <c r="AZ20" s="1493"/>
      <c r="BA20" s="1493"/>
      <c r="BB20" s="1512"/>
      <c r="BC20" s="330">
        <f t="shared" si="0"/>
        <v>1026</v>
      </c>
      <c r="BD20" s="331"/>
      <c r="BE20" s="331"/>
      <c r="BF20" s="331"/>
      <c r="BG20" s="331"/>
      <c r="BH20" s="331"/>
      <c r="BI20" s="331"/>
      <c r="BJ20" s="331"/>
      <c r="BK20" s="331"/>
      <c r="BL20" s="331"/>
      <c r="BM20" s="331"/>
      <c r="BN20" s="331"/>
      <c r="BO20" s="1511">
        <v>21278302</v>
      </c>
      <c r="BP20" s="1513"/>
      <c r="BQ20" s="1513"/>
      <c r="BR20" s="1513"/>
      <c r="BS20" s="1513"/>
      <c r="BT20" s="1513"/>
      <c r="BU20" s="1513"/>
      <c r="BV20" s="1513"/>
      <c r="BW20" s="1513"/>
      <c r="BX20" s="1513"/>
      <c r="BY20" s="1513"/>
      <c r="BZ20" s="1513"/>
      <c r="CA20" s="1513"/>
      <c r="CB20" s="1513"/>
      <c r="CC20" s="1513"/>
      <c r="CD20" s="1511">
        <v>2165311</v>
      </c>
      <c r="CE20" s="1511"/>
      <c r="CF20" s="1511"/>
      <c r="CG20" s="1511"/>
      <c r="CH20" s="1511"/>
      <c r="CI20" s="1511"/>
      <c r="CJ20" s="1511"/>
      <c r="CK20" s="1511"/>
      <c r="CL20" s="1511"/>
      <c r="CM20" s="1511"/>
      <c r="CN20" s="1511"/>
      <c r="CO20" s="1511"/>
      <c r="CP20" s="1511"/>
      <c r="CQ20" s="1511"/>
      <c r="CR20" s="1511"/>
      <c r="CS20" s="1511"/>
      <c r="CT20" s="1511"/>
      <c r="CU20" s="1511"/>
      <c r="CV20" s="1511"/>
      <c r="CW20" s="1511"/>
      <c r="CX20" s="1511"/>
      <c r="CY20" s="1511"/>
      <c r="CZ20" s="1511"/>
      <c r="DA20" s="1511"/>
      <c r="DB20" s="1511"/>
      <c r="DC20" s="1511"/>
      <c r="DD20" s="1511"/>
      <c r="DE20" s="1511"/>
      <c r="DF20" s="1511"/>
      <c r="DG20" s="1487"/>
      <c r="DH20" s="330">
        <f t="shared" si="1"/>
        <v>19112991</v>
      </c>
      <c r="DI20" s="330"/>
      <c r="DJ20" s="330"/>
      <c r="DK20" s="330"/>
      <c r="DL20" s="330"/>
      <c r="DM20" s="330"/>
      <c r="DN20" s="330"/>
      <c r="DO20" s="330"/>
      <c r="DP20" s="330"/>
      <c r="DQ20" s="330"/>
      <c r="DR20" s="330"/>
      <c r="DS20" s="330"/>
      <c r="DT20" s="330"/>
      <c r="DU20" s="330"/>
      <c r="DV20" s="493"/>
      <c r="EB20" s="16"/>
      <c r="EG20" s="16"/>
    </row>
    <row r="21" spans="1:137" ht="21.75" customHeight="1" thickBot="1">
      <c r="A21" s="245" t="s">
        <v>378</v>
      </c>
      <c r="B21" s="246"/>
      <c r="C21" s="246"/>
      <c r="D21" s="246"/>
      <c r="E21" s="246"/>
      <c r="F21" s="246"/>
      <c r="G21" s="246"/>
      <c r="H21" s="246"/>
      <c r="I21" s="246"/>
      <c r="J21" s="246"/>
      <c r="K21" s="246"/>
      <c r="L21" s="246"/>
      <c r="M21" s="246"/>
      <c r="N21" s="246"/>
      <c r="O21" s="246"/>
      <c r="P21" s="246"/>
      <c r="Q21" s="246"/>
      <c r="R21" s="246"/>
      <c r="S21" s="246"/>
      <c r="T21" s="246"/>
      <c r="U21" s="513"/>
      <c r="V21" s="1113">
        <v>1</v>
      </c>
      <c r="W21" s="1114"/>
      <c r="X21" s="1115"/>
      <c r="Y21" s="1116">
        <v>0</v>
      </c>
      <c r="Z21" s="1114"/>
      <c r="AA21" s="1115"/>
      <c r="AB21" s="1116">
        <v>0</v>
      </c>
      <c r="AC21" s="1114"/>
      <c r="AD21" s="1117"/>
      <c r="AE21" s="484">
        <f>SUM(AE12:AP20)</f>
        <v>81684</v>
      </c>
      <c r="AF21" s="485"/>
      <c r="AG21" s="485"/>
      <c r="AH21" s="485"/>
      <c r="AI21" s="485"/>
      <c r="AJ21" s="485"/>
      <c r="AK21" s="485"/>
      <c r="AL21" s="485"/>
      <c r="AM21" s="485"/>
      <c r="AN21" s="485"/>
      <c r="AO21" s="485"/>
      <c r="AP21" s="486"/>
      <c r="AQ21" s="484">
        <f>SUM(AQ12:BB20)</f>
        <v>6998</v>
      </c>
      <c r="AR21" s="485"/>
      <c r="AS21" s="485"/>
      <c r="AT21" s="485"/>
      <c r="AU21" s="485"/>
      <c r="AV21" s="485"/>
      <c r="AW21" s="485"/>
      <c r="AX21" s="485"/>
      <c r="AY21" s="485"/>
      <c r="AZ21" s="485"/>
      <c r="BA21" s="485"/>
      <c r="BB21" s="486"/>
      <c r="BC21" s="484">
        <f>SUM(BC12:BN20)</f>
        <v>88682</v>
      </c>
      <c r="BD21" s="485"/>
      <c r="BE21" s="485"/>
      <c r="BF21" s="485"/>
      <c r="BG21" s="485"/>
      <c r="BH21" s="485"/>
      <c r="BI21" s="485"/>
      <c r="BJ21" s="485"/>
      <c r="BK21" s="485"/>
      <c r="BL21" s="485"/>
      <c r="BM21" s="485"/>
      <c r="BN21" s="486"/>
      <c r="BO21" s="484">
        <f>SUM(BO12:CC20)</f>
        <v>344942563</v>
      </c>
      <c r="BP21" s="485"/>
      <c r="BQ21" s="485"/>
      <c r="BR21" s="485"/>
      <c r="BS21" s="485"/>
      <c r="BT21" s="485"/>
      <c r="BU21" s="485"/>
      <c r="BV21" s="485"/>
      <c r="BW21" s="485"/>
      <c r="BX21" s="485"/>
      <c r="BY21" s="485"/>
      <c r="BZ21" s="485"/>
      <c r="CA21" s="485"/>
      <c r="CB21" s="485"/>
      <c r="CC21" s="486"/>
      <c r="CD21" s="484">
        <f>SUM(CD12:CR20)</f>
        <v>106719249</v>
      </c>
      <c r="CE21" s="485"/>
      <c r="CF21" s="485"/>
      <c r="CG21" s="485"/>
      <c r="CH21" s="485"/>
      <c r="CI21" s="485"/>
      <c r="CJ21" s="485"/>
      <c r="CK21" s="485"/>
      <c r="CL21" s="485"/>
      <c r="CM21" s="485"/>
      <c r="CN21" s="485"/>
      <c r="CO21" s="485"/>
      <c r="CP21" s="485"/>
      <c r="CQ21" s="485"/>
      <c r="CR21" s="486"/>
      <c r="CS21" s="484">
        <f>SUM(CS12:DG20)</f>
        <v>0</v>
      </c>
      <c r="CT21" s="485"/>
      <c r="CU21" s="485"/>
      <c r="CV21" s="485"/>
      <c r="CW21" s="485"/>
      <c r="CX21" s="485"/>
      <c r="CY21" s="485"/>
      <c r="CZ21" s="485"/>
      <c r="DA21" s="485"/>
      <c r="DB21" s="485"/>
      <c r="DC21" s="485"/>
      <c r="DD21" s="485"/>
      <c r="DE21" s="485"/>
      <c r="DF21" s="485"/>
      <c r="DG21" s="485"/>
      <c r="DH21" s="484">
        <f t="shared" si="1"/>
        <v>238223314</v>
      </c>
      <c r="DI21" s="485"/>
      <c r="DJ21" s="485"/>
      <c r="DK21" s="485"/>
      <c r="DL21" s="485"/>
      <c r="DM21" s="485"/>
      <c r="DN21" s="485"/>
      <c r="DO21" s="485"/>
      <c r="DP21" s="485"/>
      <c r="DQ21" s="485"/>
      <c r="DR21" s="485"/>
      <c r="DS21" s="485"/>
      <c r="DT21" s="485"/>
      <c r="DU21" s="485"/>
      <c r="DV21" s="574"/>
      <c r="EB21" s="16"/>
      <c r="EG21" s="16"/>
    </row>
    <row r="22" spans="1:137" s="17" customFormat="1" ht="21.75" customHeight="1" thickBot="1">
      <c r="A22" s="141"/>
      <c r="B22" s="141"/>
      <c r="C22" s="141"/>
      <c r="D22" s="141"/>
      <c r="E22" s="141"/>
      <c r="F22" s="141"/>
      <c r="G22" s="141"/>
      <c r="H22" s="141"/>
      <c r="I22" s="141"/>
      <c r="J22" s="141"/>
      <c r="K22" s="141"/>
      <c r="L22" s="141"/>
      <c r="M22" s="141"/>
      <c r="N22" s="141"/>
      <c r="O22" s="141"/>
      <c r="P22" s="141"/>
      <c r="Q22" s="141"/>
      <c r="R22" s="141"/>
      <c r="S22" s="141"/>
      <c r="T22" s="141"/>
      <c r="U22" s="141"/>
      <c r="V22" s="81"/>
      <c r="W22" s="81"/>
      <c r="X22" s="81"/>
      <c r="Y22" s="81"/>
      <c r="Z22" s="81"/>
      <c r="AA22" s="81"/>
      <c r="AB22" s="81"/>
      <c r="AC22" s="81"/>
      <c r="AD22" s="81"/>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row>
    <row r="23" spans="1:137" ht="15" customHeight="1">
      <c r="A23" s="245" t="s">
        <v>11</v>
      </c>
      <c r="B23" s="246"/>
      <c r="C23" s="246"/>
      <c r="D23" s="246"/>
      <c r="E23" s="246"/>
      <c r="F23" s="246"/>
      <c r="G23" s="246"/>
      <c r="H23" s="246"/>
      <c r="I23" s="246"/>
      <c r="J23" s="246"/>
      <c r="K23" s="246"/>
      <c r="L23" s="246"/>
      <c r="M23" s="246"/>
      <c r="N23" s="246"/>
      <c r="O23" s="246"/>
      <c r="P23" s="246"/>
      <c r="Q23" s="246"/>
      <c r="R23" s="246"/>
      <c r="S23" s="246"/>
      <c r="T23" s="246"/>
      <c r="U23" s="513"/>
      <c r="V23" s="1118">
        <v>1</v>
      </c>
      <c r="W23" s="1119"/>
      <c r="X23" s="1120"/>
      <c r="Y23" s="1121">
        <v>1</v>
      </c>
      <c r="Z23" s="1119"/>
      <c r="AA23" s="1120"/>
      <c r="AB23" s="1121">
        <v>0</v>
      </c>
      <c r="AC23" s="1119"/>
      <c r="AD23" s="1122"/>
      <c r="AE23" s="487">
        <f>SUM(AE12:AP14)</f>
        <v>57839</v>
      </c>
      <c r="AF23" s="801"/>
      <c r="AG23" s="801"/>
      <c r="AH23" s="801"/>
      <c r="AI23" s="801"/>
      <c r="AJ23" s="801"/>
      <c r="AK23" s="801"/>
      <c r="AL23" s="801"/>
      <c r="AM23" s="801"/>
      <c r="AN23" s="801"/>
      <c r="AO23" s="801"/>
      <c r="AP23" s="875"/>
      <c r="AQ23" s="487">
        <f>SUM(AQ12:BB14)</f>
        <v>5427</v>
      </c>
      <c r="AR23" s="801"/>
      <c r="AS23" s="801"/>
      <c r="AT23" s="801"/>
      <c r="AU23" s="801"/>
      <c r="AV23" s="801"/>
      <c r="AW23" s="801"/>
      <c r="AX23" s="801"/>
      <c r="AY23" s="801"/>
      <c r="AZ23" s="801"/>
      <c r="BA23" s="801"/>
      <c r="BB23" s="875"/>
      <c r="BC23" s="487">
        <f>SUM(AE23:BB23)</f>
        <v>63266</v>
      </c>
      <c r="BD23" s="801"/>
      <c r="BE23" s="801"/>
      <c r="BF23" s="801"/>
      <c r="BG23" s="801"/>
      <c r="BH23" s="801"/>
      <c r="BI23" s="801"/>
      <c r="BJ23" s="801"/>
      <c r="BK23" s="801"/>
      <c r="BL23" s="801"/>
      <c r="BM23" s="801"/>
      <c r="BN23" s="875"/>
      <c r="BO23" s="487">
        <f>SUM(BO12:CC14)</f>
        <v>167960251</v>
      </c>
      <c r="BP23" s="801"/>
      <c r="BQ23" s="801"/>
      <c r="BR23" s="801"/>
      <c r="BS23" s="801"/>
      <c r="BT23" s="801"/>
      <c r="BU23" s="801"/>
      <c r="BV23" s="801"/>
      <c r="BW23" s="801"/>
      <c r="BX23" s="801"/>
      <c r="BY23" s="801"/>
      <c r="BZ23" s="801"/>
      <c r="CA23" s="801"/>
      <c r="CB23" s="801"/>
      <c r="CC23" s="875"/>
      <c r="CD23" s="487">
        <f>SUM(CD12:CR14)</f>
        <v>61971614</v>
      </c>
      <c r="CE23" s="488"/>
      <c r="CF23" s="488"/>
      <c r="CG23" s="488"/>
      <c r="CH23" s="488"/>
      <c r="CI23" s="488"/>
      <c r="CJ23" s="488"/>
      <c r="CK23" s="488"/>
      <c r="CL23" s="488"/>
      <c r="CM23" s="488"/>
      <c r="CN23" s="488"/>
      <c r="CO23" s="488"/>
      <c r="CP23" s="488"/>
      <c r="CQ23" s="488"/>
      <c r="CR23" s="489"/>
      <c r="CS23" s="487">
        <f>SUM(CS12:DG14)</f>
        <v>0</v>
      </c>
      <c r="CT23" s="488"/>
      <c r="CU23" s="488"/>
      <c r="CV23" s="488"/>
      <c r="CW23" s="488"/>
      <c r="CX23" s="488"/>
      <c r="CY23" s="488"/>
      <c r="CZ23" s="488"/>
      <c r="DA23" s="488"/>
      <c r="DB23" s="488"/>
      <c r="DC23" s="488"/>
      <c r="DD23" s="488"/>
      <c r="DE23" s="488"/>
      <c r="DF23" s="488"/>
      <c r="DG23" s="488"/>
      <c r="DH23" s="487">
        <f>BO23-CD23-CS23</f>
        <v>105988637</v>
      </c>
      <c r="DI23" s="488"/>
      <c r="DJ23" s="488"/>
      <c r="DK23" s="488"/>
      <c r="DL23" s="488"/>
      <c r="DM23" s="488"/>
      <c r="DN23" s="488"/>
      <c r="DO23" s="488"/>
      <c r="DP23" s="488"/>
      <c r="DQ23" s="488"/>
      <c r="DR23" s="488"/>
      <c r="DS23" s="488"/>
      <c r="DT23" s="488"/>
      <c r="DU23" s="488"/>
      <c r="DV23" s="577"/>
      <c r="EB23" s="16"/>
      <c r="EG23" s="16"/>
    </row>
    <row r="24" spans="1:137" ht="15" customHeight="1">
      <c r="A24" s="245" t="s">
        <v>12</v>
      </c>
      <c r="B24" s="246"/>
      <c r="C24" s="246"/>
      <c r="D24" s="246"/>
      <c r="E24" s="246"/>
      <c r="F24" s="246"/>
      <c r="G24" s="246"/>
      <c r="H24" s="246"/>
      <c r="I24" s="246"/>
      <c r="J24" s="246"/>
      <c r="K24" s="246"/>
      <c r="L24" s="246"/>
      <c r="M24" s="246"/>
      <c r="N24" s="246"/>
      <c r="O24" s="246"/>
      <c r="P24" s="246"/>
      <c r="Q24" s="246"/>
      <c r="R24" s="246"/>
      <c r="S24" s="246"/>
      <c r="T24" s="246"/>
      <c r="U24" s="513"/>
      <c r="V24" s="1108">
        <v>1</v>
      </c>
      <c r="W24" s="1109"/>
      <c r="X24" s="1110"/>
      <c r="Y24" s="1111">
        <v>2</v>
      </c>
      <c r="Z24" s="1109"/>
      <c r="AA24" s="1110"/>
      <c r="AB24" s="1111">
        <v>0</v>
      </c>
      <c r="AC24" s="1109"/>
      <c r="AD24" s="1112"/>
      <c r="AE24" s="481">
        <f>SUM(AE15:AP18)</f>
        <v>22188</v>
      </c>
      <c r="AF24" s="543"/>
      <c r="AG24" s="543"/>
      <c r="AH24" s="543"/>
      <c r="AI24" s="543"/>
      <c r="AJ24" s="543"/>
      <c r="AK24" s="543"/>
      <c r="AL24" s="543"/>
      <c r="AM24" s="543"/>
      <c r="AN24" s="543"/>
      <c r="AO24" s="543"/>
      <c r="AP24" s="544"/>
      <c r="AQ24" s="481">
        <f>SUM(AQ15:BB18)</f>
        <v>1571</v>
      </c>
      <c r="AR24" s="543"/>
      <c r="AS24" s="543"/>
      <c r="AT24" s="543"/>
      <c r="AU24" s="543"/>
      <c r="AV24" s="543"/>
      <c r="AW24" s="543"/>
      <c r="AX24" s="543"/>
      <c r="AY24" s="543"/>
      <c r="AZ24" s="543"/>
      <c r="BA24" s="543"/>
      <c r="BB24" s="544"/>
      <c r="BC24" s="481">
        <f>SUM(AE24:BB24)</f>
        <v>23759</v>
      </c>
      <c r="BD24" s="543"/>
      <c r="BE24" s="543"/>
      <c r="BF24" s="543"/>
      <c r="BG24" s="543"/>
      <c r="BH24" s="543"/>
      <c r="BI24" s="543"/>
      <c r="BJ24" s="543"/>
      <c r="BK24" s="543"/>
      <c r="BL24" s="543"/>
      <c r="BM24" s="543"/>
      <c r="BN24" s="544"/>
      <c r="BO24" s="481">
        <f>SUM(BO15:CC18)</f>
        <v>149026373</v>
      </c>
      <c r="BP24" s="543"/>
      <c r="BQ24" s="543"/>
      <c r="BR24" s="543"/>
      <c r="BS24" s="543"/>
      <c r="BT24" s="543"/>
      <c r="BU24" s="543"/>
      <c r="BV24" s="543"/>
      <c r="BW24" s="543"/>
      <c r="BX24" s="543"/>
      <c r="BY24" s="543"/>
      <c r="BZ24" s="543"/>
      <c r="CA24" s="543"/>
      <c r="CB24" s="543"/>
      <c r="CC24" s="544"/>
      <c r="CD24" s="481">
        <f>SUM(CD15:CR18)</f>
        <v>41283731</v>
      </c>
      <c r="CE24" s="482"/>
      <c r="CF24" s="482"/>
      <c r="CG24" s="482"/>
      <c r="CH24" s="482"/>
      <c r="CI24" s="482"/>
      <c r="CJ24" s="482"/>
      <c r="CK24" s="482"/>
      <c r="CL24" s="482"/>
      <c r="CM24" s="482"/>
      <c r="CN24" s="482"/>
      <c r="CO24" s="482"/>
      <c r="CP24" s="482"/>
      <c r="CQ24" s="482"/>
      <c r="CR24" s="483"/>
      <c r="CS24" s="481">
        <f>SUM(CS15:DG18)</f>
        <v>0</v>
      </c>
      <c r="CT24" s="482"/>
      <c r="CU24" s="482"/>
      <c r="CV24" s="482"/>
      <c r="CW24" s="482"/>
      <c r="CX24" s="482"/>
      <c r="CY24" s="482"/>
      <c r="CZ24" s="482"/>
      <c r="DA24" s="482"/>
      <c r="DB24" s="482"/>
      <c r="DC24" s="482"/>
      <c r="DD24" s="482"/>
      <c r="DE24" s="482"/>
      <c r="DF24" s="482"/>
      <c r="DG24" s="482"/>
      <c r="DH24" s="481">
        <f>BO24-CD24-CS24</f>
        <v>107742642</v>
      </c>
      <c r="DI24" s="482"/>
      <c r="DJ24" s="482"/>
      <c r="DK24" s="482"/>
      <c r="DL24" s="482"/>
      <c r="DM24" s="482"/>
      <c r="DN24" s="482"/>
      <c r="DO24" s="482"/>
      <c r="DP24" s="482"/>
      <c r="DQ24" s="482"/>
      <c r="DR24" s="482"/>
      <c r="DS24" s="482"/>
      <c r="DT24" s="482"/>
      <c r="DU24" s="482"/>
      <c r="DV24" s="545"/>
      <c r="EB24" s="16"/>
      <c r="EG24" s="16"/>
    </row>
    <row r="25" spans="1:137" ht="15" customHeight="1" thickBot="1">
      <c r="A25" s="245" t="s">
        <v>13</v>
      </c>
      <c r="B25" s="246"/>
      <c r="C25" s="246"/>
      <c r="D25" s="246"/>
      <c r="E25" s="246"/>
      <c r="F25" s="246"/>
      <c r="G25" s="246"/>
      <c r="H25" s="246"/>
      <c r="I25" s="246"/>
      <c r="J25" s="246"/>
      <c r="K25" s="246"/>
      <c r="L25" s="246"/>
      <c r="M25" s="246"/>
      <c r="N25" s="246"/>
      <c r="O25" s="246"/>
      <c r="P25" s="246"/>
      <c r="Q25" s="246"/>
      <c r="R25" s="246"/>
      <c r="S25" s="246"/>
      <c r="T25" s="246"/>
      <c r="U25" s="513"/>
      <c r="V25" s="1113">
        <v>1</v>
      </c>
      <c r="W25" s="1114"/>
      <c r="X25" s="1115"/>
      <c r="Y25" s="1116">
        <v>3</v>
      </c>
      <c r="Z25" s="1114"/>
      <c r="AA25" s="1115"/>
      <c r="AB25" s="1116">
        <v>0</v>
      </c>
      <c r="AC25" s="1114"/>
      <c r="AD25" s="1117"/>
      <c r="AE25" s="484">
        <f>SUM(AE19:AP20)</f>
        <v>1657</v>
      </c>
      <c r="AF25" s="571"/>
      <c r="AG25" s="571"/>
      <c r="AH25" s="571"/>
      <c r="AI25" s="571"/>
      <c r="AJ25" s="571"/>
      <c r="AK25" s="571"/>
      <c r="AL25" s="571"/>
      <c r="AM25" s="571"/>
      <c r="AN25" s="571"/>
      <c r="AO25" s="571"/>
      <c r="AP25" s="572"/>
      <c r="AQ25" s="484">
        <f>SUM(AQ19:BB20)</f>
        <v>0</v>
      </c>
      <c r="AR25" s="571"/>
      <c r="AS25" s="571"/>
      <c r="AT25" s="571"/>
      <c r="AU25" s="571"/>
      <c r="AV25" s="571"/>
      <c r="AW25" s="571"/>
      <c r="AX25" s="571"/>
      <c r="AY25" s="571"/>
      <c r="AZ25" s="571"/>
      <c r="BA25" s="571"/>
      <c r="BB25" s="572"/>
      <c r="BC25" s="484">
        <f>SUM(AE25:BB25)</f>
        <v>1657</v>
      </c>
      <c r="BD25" s="571"/>
      <c r="BE25" s="571"/>
      <c r="BF25" s="571"/>
      <c r="BG25" s="571"/>
      <c r="BH25" s="571"/>
      <c r="BI25" s="571"/>
      <c r="BJ25" s="571"/>
      <c r="BK25" s="571"/>
      <c r="BL25" s="571"/>
      <c r="BM25" s="571"/>
      <c r="BN25" s="572"/>
      <c r="BO25" s="484">
        <f>SUM(BO19:CC20)</f>
        <v>27955939</v>
      </c>
      <c r="BP25" s="571"/>
      <c r="BQ25" s="571"/>
      <c r="BR25" s="571"/>
      <c r="BS25" s="571"/>
      <c r="BT25" s="571"/>
      <c r="BU25" s="571"/>
      <c r="BV25" s="571"/>
      <c r="BW25" s="571"/>
      <c r="BX25" s="571"/>
      <c r="BY25" s="571"/>
      <c r="BZ25" s="571"/>
      <c r="CA25" s="571"/>
      <c r="CB25" s="571"/>
      <c r="CC25" s="572"/>
      <c r="CD25" s="484">
        <f>SUM(CD19:CR20)</f>
        <v>3463904</v>
      </c>
      <c r="CE25" s="485"/>
      <c r="CF25" s="485"/>
      <c r="CG25" s="485"/>
      <c r="CH25" s="485"/>
      <c r="CI25" s="485"/>
      <c r="CJ25" s="485"/>
      <c r="CK25" s="485"/>
      <c r="CL25" s="485"/>
      <c r="CM25" s="485"/>
      <c r="CN25" s="485"/>
      <c r="CO25" s="485"/>
      <c r="CP25" s="485"/>
      <c r="CQ25" s="485"/>
      <c r="CR25" s="486"/>
      <c r="CS25" s="484">
        <f>SUM(CS19:DG20)</f>
        <v>0</v>
      </c>
      <c r="CT25" s="485"/>
      <c r="CU25" s="485"/>
      <c r="CV25" s="485"/>
      <c r="CW25" s="485"/>
      <c r="CX25" s="485"/>
      <c r="CY25" s="485"/>
      <c r="CZ25" s="485"/>
      <c r="DA25" s="485"/>
      <c r="DB25" s="485"/>
      <c r="DC25" s="485"/>
      <c r="DD25" s="485"/>
      <c r="DE25" s="485"/>
      <c r="DF25" s="485"/>
      <c r="DG25" s="485"/>
      <c r="DH25" s="484">
        <f>BO25-CD25-CS25</f>
        <v>24492035</v>
      </c>
      <c r="DI25" s="485"/>
      <c r="DJ25" s="485"/>
      <c r="DK25" s="485"/>
      <c r="DL25" s="485"/>
      <c r="DM25" s="485"/>
      <c r="DN25" s="485"/>
      <c r="DO25" s="485"/>
      <c r="DP25" s="485"/>
      <c r="DQ25" s="485"/>
      <c r="DR25" s="485"/>
      <c r="DS25" s="485"/>
      <c r="DT25" s="485"/>
      <c r="DU25" s="485"/>
      <c r="DV25" s="574"/>
      <c r="EB25" s="16"/>
      <c r="EG25" s="16"/>
    </row>
  </sheetData>
  <sheetProtection algorithmName="SHA-512" hashValue="l0w04im8rgl/9xH9cK92cDiVLKIVycLBHhTFKNMkaSNCOgNjcTTQPpUeIIOr2NMQPZdjmRuUewmvGkGvukRW2w==" saltValue="5VqSHzHPt0Vlzp8qjopRig==" spinCount="100000" sheet="1" objects="1" scenarios="1" selectLockedCells="1"/>
  <mergeCells count="189">
    <mergeCell ref="DK1:EE2"/>
    <mergeCell ref="A3:G3"/>
    <mergeCell ref="H3:J3"/>
    <mergeCell ref="K3:M3"/>
    <mergeCell ref="N3:P3"/>
    <mergeCell ref="Q3:S3"/>
    <mergeCell ref="T3:V3"/>
    <mergeCell ref="W3:Y3"/>
    <mergeCell ref="DK3:EE3"/>
    <mergeCell ref="Z3:AB3"/>
    <mergeCell ref="A1:G2"/>
    <mergeCell ref="H1:Y2"/>
    <mergeCell ref="Z1:AE2"/>
    <mergeCell ref="CY3:DJ3"/>
    <mergeCell ref="CY1:DJ2"/>
    <mergeCell ref="AF1:CX3"/>
    <mergeCell ref="AC3:AE3"/>
    <mergeCell ref="CD5:CR5"/>
    <mergeCell ref="CS5:DG5"/>
    <mergeCell ref="DH5:DV5"/>
    <mergeCell ref="AE5:AP5"/>
    <mergeCell ref="AQ5:BB5"/>
    <mergeCell ref="BC5:BN5"/>
    <mergeCell ref="BO5:CC5"/>
    <mergeCell ref="CS11:DG11"/>
    <mergeCell ref="BC7:BN10"/>
    <mergeCell ref="BC11:BN11"/>
    <mergeCell ref="BO11:CC11"/>
    <mergeCell ref="CD10:CR10"/>
    <mergeCell ref="CS6:DG9"/>
    <mergeCell ref="CS10:DG10"/>
    <mergeCell ref="DH6:DV9"/>
    <mergeCell ref="DH10:DV10"/>
    <mergeCell ref="CD11:CR11"/>
    <mergeCell ref="V6:AD11"/>
    <mergeCell ref="AE6:BN6"/>
    <mergeCell ref="DH11:DV11"/>
    <mergeCell ref="BO6:CC9"/>
    <mergeCell ref="BO10:CC10"/>
    <mergeCell ref="CD6:CR9"/>
    <mergeCell ref="A12:U12"/>
    <mergeCell ref="BO12:CC12"/>
    <mergeCell ref="CD12:CR12"/>
    <mergeCell ref="CS12:DG12"/>
    <mergeCell ref="V12:X12"/>
    <mergeCell ref="Y12:AA12"/>
    <mergeCell ref="AB12:AD12"/>
    <mergeCell ref="AE12:AP12"/>
    <mergeCell ref="AQ12:BB12"/>
    <mergeCell ref="BC12:BN12"/>
    <mergeCell ref="AE7:BB8"/>
    <mergeCell ref="AE9:AP10"/>
    <mergeCell ref="AQ9:BB10"/>
    <mergeCell ref="AE11:AP11"/>
    <mergeCell ref="AQ11:BB11"/>
    <mergeCell ref="DH12:DV12"/>
    <mergeCell ref="A6:U11"/>
    <mergeCell ref="A15:U15"/>
    <mergeCell ref="V15:X15"/>
    <mergeCell ref="Y15:AA15"/>
    <mergeCell ref="AB15:AD15"/>
    <mergeCell ref="AE15:AP15"/>
    <mergeCell ref="DH13:DV13"/>
    <mergeCell ref="BO13:CC13"/>
    <mergeCell ref="CD13:CR13"/>
    <mergeCell ref="CS13:DG13"/>
    <mergeCell ref="A14:U14"/>
    <mergeCell ref="V14:X14"/>
    <mergeCell ref="Y14:AA14"/>
    <mergeCell ref="AB14:AD14"/>
    <mergeCell ref="AE14:AP14"/>
    <mergeCell ref="AQ14:BB14"/>
    <mergeCell ref="AQ13:BB13"/>
    <mergeCell ref="BC13:BN13"/>
    <mergeCell ref="A13:U13"/>
    <mergeCell ref="V13:X13"/>
    <mergeCell ref="Y13:AA13"/>
    <mergeCell ref="AB13:AD13"/>
    <mergeCell ref="AE13:AP13"/>
    <mergeCell ref="AQ15:BB15"/>
    <mergeCell ref="BC15:BN15"/>
    <mergeCell ref="BO15:CC15"/>
    <mergeCell ref="CD15:CR15"/>
    <mergeCell ref="CS15:DG15"/>
    <mergeCell ref="DH15:DV15"/>
    <mergeCell ref="BC14:BN14"/>
    <mergeCell ref="DH14:DV14"/>
    <mergeCell ref="BO14:CC14"/>
    <mergeCell ref="CD14:CR14"/>
    <mergeCell ref="CS14:DG14"/>
    <mergeCell ref="AQ16:BB16"/>
    <mergeCell ref="A17:U17"/>
    <mergeCell ref="V17:X17"/>
    <mergeCell ref="Y17:AA17"/>
    <mergeCell ref="AB17:AD17"/>
    <mergeCell ref="AE17:AP17"/>
    <mergeCell ref="A16:U16"/>
    <mergeCell ref="V16:X16"/>
    <mergeCell ref="Y16:AA16"/>
    <mergeCell ref="AB16:AD16"/>
    <mergeCell ref="AE16:AP16"/>
    <mergeCell ref="DH17:DV17"/>
    <mergeCell ref="BC18:BN18"/>
    <mergeCell ref="BO18:CC18"/>
    <mergeCell ref="CD18:CR18"/>
    <mergeCell ref="CS18:DG18"/>
    <mergeCell ref="DH18:DV18"/>
    <mergeCell ref="BC16:BN16"/>
    <mergeCell ref="BO16:CC16"/>
    <mergeCell ref="CD16:CR16"/>
    <mergeCell ref="CS16:DG16"/>
    <mergeCell ref="DH16:DV16"/>
    <mergeCell ref="CD19:CR19"/>
    <mergeCell ref="CS19:DG19"/>
    <mergeCell ref="AE18:AP18"/>
    <mergeCell ref="AQ18:BB18"/>
    <mergeCell ref="AQ17:BB17"/>
    <mergeCell ref="BC17:BN17"/>
    <mergeCell ref="BO17:CC17"/>
    <mergeCell ref="CD17:CR17"/>
    <mergeCell ref="CS17:DG17"/>
    <mergeCell ref="A18:U18"/>
    <mergeCell ref="V18:X18"/>
    <mergeCell ref="Y18:AA18"/>
    <mergeCell ref="AB18:AD18"/>
    <mergeCell ref="CD20:CR20"/>
    <mergeCell ref="CS20:DG20"/>
    <mergeCell ref="BC20:BN20"/>
    <mergeCell ref="BO20:CC20"/>
    <mergeCell ref="DH20:DV20"/>
    <mergeCell ref="A20:U20"/>
    <mergeCell ref="V20:X20"/>
    <mergeCell ref="Y20:AA20"/>
    <mergeCell ref="AB20:AD20"/>
    <mergeCell ref="AE20:AP20"/>
    <mergeCell ref="AQ20:BB20"/>
    <mergeCell ref="BC19:BN19"/>
    <mergeCell ref="A19:U19"/>
    <mergeCell ref="V19:X19"/>
    <mergeCell ref="Y19:AA19"/>
    <mergeCell ref="AB19:AD19"/>
    <mergeCell ref="AE19:AP19"/>
    <mergeCell ref="AQ19:BB19"/>
    <mergeCell ref="DH19:DV19"/>
    <mergeCell ref="BO19:CC19"/>
    <mergeCell ref="CD21:CR21"/>
    <mergeCell ref="CS21:DG21"/>
    <mergeCell ref="DH21:DV21"/>
    <mergeCell ref="A23:U23"/>
    <mergeCell ref="V23:X23"/>
    <mergeCell ref="Y23:AA23"/>
    <mergeCell ref="AB23:AD23"/>
    <mergeCell ref="AE23:AP23"/>
    <mergeCell ref="A21:U21"/>
    <mergeCell ref="V21:X21"/>
    <mergeCell ref="Y21:AA21"/>
    <mergeCell ref="AB21:AD21"/>
    <mergeCell ref="AE21:AP21"/>
    <mergeCell ref="AQ21:BB21"/>
    <mergeCell ref="CD23:CR23"/>
    <mergeCell ref="CS23:DG23"/>
    <mergeCell ref="DH23:DV23"/>
    <mergeCell ref="AQ23:BB23"/>
    <mergeCell ref="BC23:BN23"/>
    <mergeCell ref="BO23:CC23"/>
    <mergeCell ref="BC21:BN21"/>
    <mergeCell ref="BO21:CC21"/>
    <mergeCell ref="A24:U24"/>
    <mergeCell ref="V24:X24"/>
    <mergeCell ref="Y24:AA24"/>
    <mergeCell ref="AB24:AD24"/>
    <mergeCell ref="DH25:DV25"/>
    <mergeCell ref="BO25:CC25"/>
    <mergeCell ref="CD25:CR25"/>
    <mergeCell ref="CS25:DG25"/>
    <mergeCell ref="AE25:AP25"/>
    <mergeCell ref="AQ25:BB25"/>
    <mergeCell ref="CD24:CR24"/>
    <mergeCell ref="CS24:DG24"/>
    <mergeCell ref="DH24:DV24"/>
    <mergeCell ref="BC25:BN25"/>
    <mergeCell ref="BO24:CC24"/>
    <mergeCell ref="AE24:AP24"/>
    <mergeCell ref="AQ24:BB24"/>
    <mergeCell ref="BC24:BN24"/>
    <mergeCell ref="A25:U25"/>
    <mergeCell ref="V25:X25"/>
    <mergeCell ref="Y25:AA25"/>
    <mergeCell ref="AB25:AD25"/>
  </mergeCells>
  <phoneticPr fontId="3"/>
  <dataValidations count="10">
    <dataValidation type="whole" allowBlank="1" showInputMessage="1" showErrorMessage="1" errorTitle="入力エラー" error="数値以外の入力または、14桁以上の入力は行えません" sqref="DH23:DV25 DH12:DV21">
      <formula1>-999999999999</formula1>
      <formula2>9999999999999</formula2>
    </dataValidation>
    <dataValidation type="whole" allowBlank="1" showInputMessage="1" showErrorMessage="1" errorTitle="入力エラー" error="数値以外の入力または、10桁以上の入力は行えません" sqref="BC23:BN25 BC12:BN21 AE21:AP21">
      <formula1>-99999999</formula1>
      <formula2>999999999</formula2>
    </dataValidation>
    <dataValidation type="whole" allowBlank="1" showInputMessage="1" showErrorMessage="1" errorTitle="入力エラー" error="数値以外の入力または、9桁以上の入力は行えません" sqref="AQ21:BB21">
      <formula1>-9999999</formula1>
      <formula2>99999999</formula2>
    </dataValidation>
    <dataValidation type="whole" allowBlank="1" showInputMessage="1" showErrorMessage="1" error="数値以外の入力または、13桁以上の入力は行えません" sqref="BO21:CC21 CS21:DG21">
      <formula1>-99999999999</formula1>
      <formula2>999999999999</formula2>
    </dataValidation>
    <dataValidation type="whole" allowBlank="1" showInputMessage="1" showErrorMessage="1" errorTitle="入力エラー" error="数値以外の入力または、10桁以上の入力は行えません。" sqref="AE23:AP25 AE12:AP20">
      <formula1>-99999999</formula1>
      <formula2>999999999</formula2>
    </dataValidation>
    <dataValidation type="whole" allowBlank="1" showInputMessage="1" showErrorMessage="1" errorTitle="入力エラー" error="数値以外の入力または、9桁以上の入力は行えません。" sqref="AQ23:BB25 AQ12:BB20">
      <formula1>-9999999</formula1>
      <formula2>99999999</formula2>
    </dataValidation>
    <dataValidation type="whole" allowBlank="1" showInputMessage="1" showErrorMessage="1" error="数値以外の入力または、13桁以上の入力は行えません。" sqref="CS23:DG25 BO23:CC25">
      <formula1>-99999999999</formula1>
      <formula2>999999999999</formula2>
    </dataValidation>
    <dataValidation type="whole" allowBlank="1" showInputMessage="1" showErrorMessage="1" errorTitle="入力エラー" error="数値以外の入力または、12桁以上の入力は行えません。" sqref="CD23:CR25 CD12:CR20">
      <formula1>-9999999999</formula1>
      <formula2>99999999999</formula2>
    </dataValidation>
    <dataValidation type="whole" allowBlank="1" showInputMessage="1" showErrorMessage="1" errorTitle="入力エラー" error="数値以外の入力または、12桁以上の入力は行えません" sqref="CD21:CR21">
      <formula1>-9999999999</formula1>
      <formula2>99999999999</formula2>
    </dataValidation>
    <dataValidation type="whole" allowBlank="1" showInputMessage="1" showErrorMessage="1" errorTitle="入力エラー" error="数値以外の入力または、13桁以上の入力は行えません。" sqref="BO12:CC20 CS12:DG20">
      <formula1>-99999999999</formula1>
      <formula2>999999999999</formula2>
    </dataValidation>
  </dataValidations>
  <printOptions horizontalCentered="1"/>
  <pageMargins left="0.59055118110236227" right="0.59055118110236227" top="0.6692913385826772" bottom="0.39370078740157483" header="0.51181102362204722" footer="0.19685039370078741"/>
  <pageSetup paperSize="9" firstPageNumber="73" orientation="landscape" useFirstPageNumber="1" horizontalDpi="300" verticalDpi="300" r:id="rId1"/>
  <headerFooter alignWithMargins="0">
    <oddFooter>&amp;R課税市-&amp;P</oddFooter>
  </headerFooter>
  <drawing r:id="rId2"/>
  <pictur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4"/>
  <dimension ref="A1:EG26"/>
  <sheetViews>
    <sheetView showGridLines="0" zoomScale="85" zoomScaleNormal="100" workbookViewId="0">
      <selection activeCell="AE12" sqref="AE12:AP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31" width="1" style="16" customWidth="1"/>
    <col min="132" max="132" width="1" style="17" customWidth="1"/>
    <col min="133" max="136" width="1" style="16" customWidth="1"/>
    <col min="137" max="137" width="1" style="17" customWidth="1"/>
    <col min="138" max="16384" width="1" style="16"/>
  </cols>
  <sheetData>
    <row r="1" spans="1:137" s="152" customFormat="1" ht="12.75" customHeight="1">
      <c r="A1" s="1166"/>
      <c r="B1" s="1166"/>
      <c r="C1" s="1166"/>
      <c r="D1" s="1166"/>
      <c r="E1" s="1166"/>
      <c r="F1" s="1166"/>
      <c r="G1" s="1167"/>
      <c r="H1" s="1168" t="s">
        <v>62</v>
      </c>
      <c r="I1" s="266"/>
      <c r="J1" s="266"/>
      <c r="K1" s="266"/>
      <c r="L1" s="266"/>
      <c r="M1" s="266"/>
      <c r="N1" s="266"/>
      <c r="O1" s="266"/>
      <c r="P1" s="266"/>
      <c r="Q1" s="266"/>
      <c r="R1" s="266"/>
      <c r="S1" s="266"/>
      <c r="T1" s="266"/>
      <c r="U1" s="266"/>
      <c r="V1" s="266"/>
      <c r="W1" s="266"/>
      <c r="X1" s="266"/>
      <c r="Y1" s="267"/>
      <c r="Z1" s="1169" t="s">
        <v>517</v>
      </c>
      <c r="AA1" s="266"/>
      <c r="AB1" s="266"/>
      <c r="AC1" s="266"/>
      <c r="AD1" s="266"/>
      <c r="AE1" s="267"/>
      <c r="AF1" s="733" t="str">
        <f>"第14表　"&amp; LEFT(表00!AA1,6) &amp; "給与所得の収入金額等に関する調　　　　　　　　　　　　　　　　　　　　　　　　　　　　　　　　　　　　　　　　　　　　　　　
(2)給与収入金額の段階別"</f>
        <v>第14表　平成29年度給与所得の収入金額等に関する調　　　　　　　　　　　　　　　　　　　　　　　　　　　　　　　　　　　　　　　　　　　　　　　
(2)給与収入金額の段階別</v>
      </c>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171" t="s">
        <v>608</v>
      </c>
      <c r="CZ1" s="1171"/>
      <c r="DA1" s="1171"/>
      <c r="DB1" s="1171"/>
      <c r="DC1" s="1171"/>
      <c r="DD1" s="1171"/>
      <c r="DE1" s="1171"/>
      <c r="DF1" s="1171"/>
      <c r="DG1" s="1171"/>
      <c r="DH1" s="1171"/>
      <c r="DI1" s="1171"/>
      <c r="DJ1" s="1171"/>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7" s="152" customFormat="1" ht="13.15" customHeight="1" thickBot="1">
      <c r="A2" s="1166"/>
      <c r="B2" s="1166"/>
      <c r="C2" s="1166"/>
      <c r="D2" s="1166"/>
      <c r="E2" s="1166"/>
      <c r="F2" s="1166"/>
      <c r="G2" s="1167"/>
      <c r="H2" s="268"/>
      <c r="I2" s="269"/>
      <c r="J2" s="269"/>
      <c r="K2" s="269"/>
      <c r="L2" s="269"/>
      <c r="M2" s="269"/>
      <c r="N2" s="269"/>
      <c r="O2" s="269"/>
      <c r="P2" s="269"/>
      <c r="Q2" s="269"/>
      <c r="R2" s="269"/>
      <c r="S2" s="269"/>
      <c r="T2" s="269"/>
      <c r="U2" s="269"/>
      <c r="V2" s="269"/>
      <c r="W2" s="269"/>
      <c r="X2" s="269"/>
      <c r="Y2" s="270"/>
      <c r="Z2" s="268"/>
      <c r="AA2" s="269"/>
      <c r="AB2" s="269"/>
      <c r="AC2" s="269"/>
      <c r="AD2" s="269"/>
      <c r="AE2" s="27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170"/>
      <c r="CZ2" s="1170"/>
      <c r="DA2" s="1170"/>
      <c r="DB2" s="1170"/>
      <c r="DC2" s="1170"/>
      <c r="DD2" s="1170"/>
      <c r="DE2" s="1170"/>
      <c r="DF2" s="1170"/>
      <c r="DG2" s="1170"/>
      <c r="DH2" s="1170"/>
      <c r="DI2" s="1170"/>
      <c r="DJ2" s="1170"/>
      <c r="DK2" s="291"/>
      <c r="DL2" s="291"/>
      <c r="DM2" s="291"/>
      <c r="DN2" s="291"/>
      <c r="DO2" s="291"/>
      <c r="DP2" s="291"/>
      <c r="DQ2" s="291"/>
      <c r="DR2" s="291"/>
      <c r="DS2" s="291"/>
      <c r="DT2" s="291"/>
      <c r="DU2" s="291"/>
      <c r="DV2" s="291"/>
      <c r="DW2" s="291"/>
      <c r="DX2" s="291"/>
      <c r="DY2" s="291"/>
      <c r="DZ2" s="291"/>
      <c r="EA2" s="291"/>
      <c r="EB2" s="291"/>
      <c r="EC2" s="291"/>
      <c r="ED2" s="291"/>
      <c r="EE2" s="291"/>
    </row>
    <row r="3" spans="1:137" s="152" customFormat="1" ht="25.5" customHeight="1" thickBot="1">
      <c r="A3" s="1161"/>
      <c r="B3" s="285"/>
      <c r="C3" s="285"/>
      <c r="D3" s="285"/>
      <c r="E3" s="285"/>
      <c r="F3" s="285"/>
      <c r="G3" s="286"/>
      <c r="H3" s="1162">
        <f>IF(表00!A8="","",表00!A8)</f>
        <v>4</v>
      </c>
      <c r="I3" s="1163"/>
      <c r="J3" s="1164"/>
      <c r="K3" s="1162">
        <f>IF(表00!D8="","",表00!D8)</f>
        <v>2</v>
      </c>
      <c r="L3" s="1163"/>
      <c r="M3" s="1164"/>
      <c r="N3" s="1162">
        <f>IF(表00!G8="","",表00!G8)</f>
        <v>2</v>
      </c>
      <c r="O3" s="1163"/>
      <c r="P3" s="1164"/>
      <c r="Q3" s="1162">
        <f>IF(表00!J8="","",表00!J8)</f>
        <v>0</v>
      </c>
      <c r="R3" s="1163"/>
      <c r="S3" s="1164"/>
      <c r="T3" s="1162">
        <f>IF(表00!M8="","",表00!M8)</f>
        <v>2</v>
      </c>
      <c r="U3" s="1163"/>
      <c r="V3" s="1164"/>
      <c r="W3" s="1162">
        <f>IF(表00!P8="","",表00!P8)</f>
        <v>9</v>
      </c>
      <c r="X3" s="1163"/>
      <c r="Y3" s="1164"/>
      <c r="Z3" s="1165">
        <v>1</v>
      </c>
      <c r="AA3" s="276"/>
      <c r="AB3" s="277"/>
      <c r="AC3" s="1162">
        <v>4</v>
      </c>
      <c r="AD3" s="279"/>
      <c r="AE3" s="28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170" t="s">
        <v>515</v>
      </c>
      <c r="CZ3" s="1170"/>
      <c r="DA3" s="1170"/>
      <c r="DB3" s="1170"/>
      <c r="DC3" s="1170"/>
      <c r="DD3" s="1170"/>
      <c r="DE3" s="1170"/>
      <c r="DF3" s="1170"/>
      <c r="DG3" s="1170"/>
      <c r="DH3" s="1170"/>
      <c r="DI3" s="1170"/>
      <c r="DJ3" s="1170"/>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7" ht="11.25">
      <c r="M4" s="16"/>
      <c r="R4" s="16"/>
    </row>
    <row r="5" spans="1:137" ht="13.5" customHeight="1">
      <c r="AE5" s="271" t="s">
        <v>164</v>
      </c>
      <c r="AF5" s="271"/>
      <c r="AG5" s="271"/>
      <c r="AH5" s="271"/>
      <c r="AI5" s="271"/>
      <c r="AJ5" s="271"/>
      <c r="AK5" s="271"/>
      <c r="AL5" s="271"/>
      <c r="AM5" s="271"/>
      <c r="AN5" s="271"/>
      <c r="AO5" s="271"/>
      <c r="AP5" s="271"/>
      <c r="AQ5" s="271" t="s">
        <v>165</v>
      </c>
      <c r="AR5" s="271"/>
      <c r="AS5" s="271"/>
      <c r="AT5" s="271"/>
      <c r="AU5" s="271"/>
      <c r="AV5" s="271"/>
      <c r="AW5" s="271"/>
      <c r="AX5" s="271"/>
      <c r="AY5" s="271"/>
      <c r="AZ5" s="271"/>
      <c r="BA5" s="271"/>
      <c r="BB5" s="271"/>
      <c r="BC5" s="271" t="s">
        <v>166</v>
      </c>
      <c r="BD5" s="271"/>
      <c r="BE5" s="271"/>
      <c r="BF5" s="271"/>
      <c r="BG5" s="271"/>
      <c r="BH5" s="271"/>
      <c r="BI5" s="271"/>
      <c r="BJ5" s="271"/>
      <c r="BK5" s="271"/>
      <c r="BL5" s="271"/>
      <c r="BM5" s="271"/>
      <c r="BN5" s="271"/>
      <c r="BO5" s="271" t="s">
        <v>167</v>
      </c>
      <c r="BP5" s="271"/>
      <c r="BQ5" s="271"/>
      <c r="BR5" s="271"/>
      <c r="BS5" s="271"/>
      <c r="BT5" s="271"/>
      <c r="BU5" s="271"/>
      <c r="BV5" s="271"/>
      <c r="BW5" s="271"/>
      <c r="BX5" s="271"/>
      <c r="BY5" s="271"/>
      <c r="BZ5" s="271"/>
      <c r="CA5" s="271"/>
      <c r="CB5" s="271"/>
      <c r="CC5" s="271"/>
      <c r="CD5" s="271" t="s">
        <v>168</v>
      </c>
      <c r="CE5" s="271"/>
      <c r="CF5" s="271"/>
      <c r="CG5" s="271"/>
      <c r="CH5" s="271"/>
      <c r="CI5" s="271"/>
      <c r="CJ5" s="271"/>
      <c r="CK5" s="271"/>
      <c r="CL5" s="271"/>
      <c r="CM5" s="271"/>
      <c r="CN5" s="271"/>
      <c r="CO5" s="271"/>
      <c r="CP5" s="271"/>
      <c r="CQ5" s="271"/>
      <c r="CR5" s="271"/>
      <c r="CS5" s="271" t="s">
        <v>169</v>
      </c>
      <c r="CT5" s="271"/>
      <c r="CU5" s="271"/>
      <c r="CV5" s="271"/>
      <c r="CW5" s="271"/>
      <c r="CX5" s="271"/>
      <c r="CY5" s="271"/>
      <c r="CZ5" s="271"/>
      <c r="DA5" s="271"/>
      <c r="DB5" s="271"/>
      <c r="DC5" s="271"/>
      <c r="DD5" s="271"/>
      <c r="DE5" s="271"/>
      <c r="DF5" s="271"/>
      <c r="DG5" s="271"/>
      <c r="DH5" s="271" t="s">
        <v>170</v>
      </c>
      <c r="DI5" s="271"/>
      <c r="DJ5" s="271"/>
      <c r="DK5" s="271"/>
      <c r="DL5" s="271"/>
      <c r="DM5" s="271"/>
      <c r="DN5" s="271"/>
      <c r="DO5" s="271"/>
      <c r="DP5" s="271"/>
      <c r="DQ5" s="271"/>
      <c r="DR5" s="271"/>
      <c r="DS5" s="271"/>
      <c r="DT5" s="271"/>
      <c r="DU5" s="271"/>
      <c r="DV5" s="271"/>
      <c r="DX5" s="17"/>
      <c r="EB5" s="16"/>
      <c r="EG5" s="16"/>
    </row>
    <row r="6" spans="1:137" ht="15" customHeight="1">
      <c r="A6" s="1124" t="s">
        <v>224</v>
      </c>
      <c r="B6" s="1677"/>
      <c r="C6" s="1677"/>
      <c r="D6" s="1677"/>
      <c r="E6" s="1677"/>
      <c r="F6" s="1677"/>
      <c r="G6" s="1677"/>
      <c r="H6" s="1677"/>
      <c r="I6" s="1677"/>
      <c r="J6" s="1677"/>
      <c r="K6" s="1677"/>
      <c r="L6" s="1677"/>
      <c r="M6" s="1677"/>
      <c r="N6" s="1677"/>
      <c r="O6" s="1677"/>
      <c r="P6" s="1677"/>
      <c r="Q6" s="1677"/>
      <c r="R6" s="1677"/>
      <c r="S6" s="1677"/>
      <c r="T6" s="1677"/>
      <c r="U6" s="1678"/>
      <c r="V6" s="200" t="s">
        <v>171</v>
      </c>
      <c r="W6" s="201"/>
      <c r="X6" s="201"/>
      <c r="Y6" s="201"/>
      <c r="Z6" s="201"/>
      <c r="AA6" s="201"/>
      <c r="AB6" s="201"/>
      <c r="AC6" s="201"/>
      <c r="AD6" s="202"/>
      <c r="AE6" s="245" t="s">
        <v>739</v>
      </c>
      <c r="AF6" s="1477"/>
      <c r="AG6" s="1477"/>
      <c r="AH6" s="1477"/>
      <c r="AI6" s="1477"/>
      <c r="AJ6" s="1477"/>
      <c r="AK6" s="1477"/>
      <c r="AL6" s="1477"/>
      <c r="AM6" s="1477"/>
      <c r="AN6" s="1477"/>
      <c r="AO6" s="1477"/>
      <c r="AP6" s="1477"/>
      <c r="AQ6" s="1477"/>
      <c r="AR6" s="1477"/>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295" t="s">
        <v>566</v>
      </c>
      <c r="BP6" s="296"/>
      <c r="BQ6" s="296"/>
      <c r="BR6" s="296"/>
      <c r="BS6" s="296"/>
      <c r="BT6" s="296"/>
      <c r="BU6" s="296"/>
      <c r="BV6" s="296"/>
      <c r="BW6" s="296"/>
      <c r="BX6" s="296"/>
      <c r="BY6" s="296"/>
      <c r="BZ6" s="296"/>
      <c r="CA6" s="296"/>
      <c r="CB6" s="296"/>
      <c r="CC6" s="297"/>
      <c r="CD6" s="200" t="s">
        <v>567</v>
      </c>
      <c r="CE6" s="201"/>
      <c r="CF6" s="201"/>
      <c r="CG6" s="201"/>
      <c r="CH6" s="201"/>
      <c r="CI6" s="201"/>
      <c r="CJ6" s="201"/>
      <c r="CK6" s="201"/>
      <c r="CL6" s="201"/>
      <c r="CM6" s="201"/>
      <c r="CN6" s="201"/>
      <c r="CO6" s="201"/>
      <c r="CP6" s="201"/>
      <c r="CQ6" s="201"/>
      <c r="CR6" s="202"/>
      <c r="CS6" s="200" t="s">
        <v>568</v>
      </c>
      <c r="CT6" s="201"/>
      <c r="CU6" s="201"/>
      <c r="CV6" s="201"/>
      <c r="CW6" s="201"/>
      <c r="CX6" s="201"/>
      <c r="CY6" s="201"/>
      <c r="CZ6" s="201"/>
      <c r="DA6" s="201"/>
      <c r="DB6" s="201"/>
      <c r="DC6" s="201"/>
      <c r="DD6" s="201"/>
      <c r="DE6" s="201"/>
      <c r="DF6" s="201"/>
      <c r="DG6" s="202"/>
      <c r="DH6" s="200" t="s">
        <v>569</v>
      </c>
      <c r="DI6" s="201"/>
      <c r="DJ6" s="201"/>
      <c r="DK6" s="201"/>
      <c r="DL6" s="201"/>
      <c r="DM6" s="201"/>
      <c r="DN6" s="201"/>
      <c r="DO6" s="201"/>
      <c r="DP6" s="201"/>
      <c r="DQ6" s="201"/>
      <c r="DR6" s="201"/>
      <c r="DS6" s="201"/>
      <c r="DT6" s="201"/>
      <c r="DU6" s="201"/>
      <c r="DV6" s="202"/>
      <c r="EB6" s="16"/>
      <c r="EG6" s="16"/>
    </row>
    <row r="7" spans="1:137" ht="10.5" customHeight="1">
      <c r="A7" s="1679"/>
      <c r="B7" s="1680"/>
      <c r="C7" s="1680"/>
      <c r="D7" s="1680"/>
      <c r="E7" s="1680"/>
      <c r="F7" s="1680"/>
      <c r="G7" s="1680"/>
      <c r="H7" s="1680"/>
      <c r="I7" s="1680"/>
      <c r="J7" s="1680"/>
      <c r="K7" s="1680"/>
      <c r="L7" s="1680"/>
      <c r="M7" s="1680"/>
      <c r="N7" s="1680"/>
      <c r="O7" s="1680"/>
      <c r="P7" s="1680"/>
      <c r="Q7" s="1680"/>
      <c r="R7" s="1680"/>
      <c r="S7" s="1680"/>
      <c r="T7" s="1680"/>
      <c r="U7" s="1681"/>
      <c r="V7" s="219"/>
      <c r="W7" s="220"/>
      <c r="X7" s="220"/>
      <c r="Y7" s="220"/>
      <c r="Z7" s="220"/>
      <c r="AA7" s="220"/>
      <c r="AB7" s="220"/>
      <c r="AC7" s="220"/>
      <c r="AD7" s="221"/>
      <c r="AE7" s="200" t="s">
        <v>366</v>
      </c>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7"/>
      <c r="BC7" s="200" t="s">
        <v>641</v>
      </c>
      <c r="BD7" s="201"/>
      <c r="BE7" s="201"/>
      <c r="BF7" s="201"/>
      <c r="BG7" s="201"/>
      <c r="BH7" s="201"/>
      <c r="BI7" s="201"/>
      <c r="BJ7" s="201"/>
      <c r="BK7" s="201"/>
      <c r="BL7" s="201"/>
      <c r="BM7" s="201"/>
      <c r="BN7" s="202"/>
      <c r="BO7" s="234"/>
      <c r="BP7" s="235"/>
      <c r="BQ7" s="235"/>
      <c r="BR7" s="235"/>
      <c r="BS7" s="235"/>
      <c r="BT7" s="235"/>
      <c r="BU7" s="235"/>
      <c r="BV7" s="235"/>
      <c r="BW7" s="235"/>
      <c r="BX7" s="235"/>
      <c r="BY7" s="235"/>
      <c r="BZ7" s="235"/>
      <c r="CA7" s="235"/>
      <c r="CB7" s="235"/>
      <c r="CC7" s="236"/>
      <c r="CD7" s="219"/>
      <c r="CE7" s="220"/>
      <c r="CF7" s="220"/>
      <c r="CG7" s="220"/>
      <c r="CH7" s="220"/>
      <c r="CI7" s="220"/>
      <c r="CJ7" s="220"/>
      <c r="CK7" s="220"/>
      <c r="CL7" s="220"/>
      <c r="CM7" s="220"/>
      <c r="CN7" s="220"/>
      <c r="CO7" s="220"/>
      <c r="CP7" s="220"/>
      <c r="CQ7" s="220"/>
      <c r="CR7" s="221"/>
      <c r="CS7" s="219"/>
      <c r="CT7" s="220"/>
      <c r="CU7" s="220"/>
      <c r="CV7" s="220"/>
      <c r="CW7" s="220"/>
      <c r="CX7" s="220"/>
      <c r="CY7" s="220"/>
      <c r="CZ7" s="220"/>
      <c r="DA7" s="220"/>
      <c r="DB7" s="220"/>
      <c r="DC7" s="220"/>
      <c r="DD7" s="220"/>
      <c r="DE7" s="220"/>
      <c r="DF7" s="220"/>
      <c r="DG7" s="221"/>
      <c r="DH7" s="219"/>
      <c r="DI7" s="220"/>
      <c r="DJ7" s="220"/>
      <c r="DK7" s="220"/>
      <c r="DL7" s="220"/>
      <c r="DM7" s="220"/>
      <c r="DN7" s="220"/>
      <c r="DO7" s="220"/>
      <c r="DP7" s="220"/>
      <c r="DQ7" s="220"/>
      <c r="DR7" s="220"/>
      <c r="DS7" s="220"/>
      <c r="DT7" s="220"/>
      <c r="DU7" s="220"/>
      <c r="DV7" s="221"/>
      <c r="EB7" s="16"/>
      <c r="EG7" s="16"/>
    </row>
    <row r="8" spans="1:137" ht="15" customHeight="1">
      <c r="A8" s="1679"/>
      <c r="B8" s="1680"/>
      <c r="C8" s="1680"/>
      <c r="D8" s="1680"/>
      <c r="E8" s="1680"/>
      <c r="F8" s="1680"/>
      <c r="G8" s="1680"/>
      <c r="H8" s="1680"/>
      <c r="I8" s="1680"/>
      <c r="J8" s="1680"/>
      <c r="K8" s="1680"/>
      <c r="L8" s="1680"/>
      <c r="M8" s="1680"/>
      <c r="N8" s="1680"/>
      <c r="O8" s="1680"/>
      <c r="P8" s="1680"/>
      <c r="Q8" s="1680"/>
      <c r="R8" s="1680"/>
      <c r="S8" s="1680"/>
      <c r="T8" s="1680"/>
      <c r="U8" s="1681"/>
      <c r="V8" s="219"/>
      <c r="W8" s="220"/>
      <c r="X8" s="220"/>
      <c r="Y8" s="220"/>
      <c r="Z8" s="220"/>
      <c r="AA8" s="220"/>
      <c r="AB8" s="220"/>
      <c r="AC8" s="220"/>
      <c r="AD8" s="221"/>
      <c r="AE8" s="1500"/>
      <c r="AF8" s="1501"/>
      <c r="AG8" s="1501"/>
      <c r="AH8" s="1501"/>
      <c r="AI8" s="1501"/>
      <c r="AJ8" s="1501"/>
      <c r="AK8" s="1501"/>
      <c r="AL8" s="1501"/>
      <c r="AM8" s="1501"/>
      <c r="AN8" s="1501"/>
      <c r="AO8" s="1501"/>
      <c r="AP8" s="1501"/>
      <c r="AQ8" s="1501"/>
      <c r="AR8" s="1501"/>
      <c r="AS8" s="1501"/>
      <c r="AT8" s="1501"/>
      <c r="AU8" s="1501"/>
      <c r="AV8" s="1501"/>
      <c r="AW8" s="1501"/>
      <c r="AX8" s="1501"/>
      <c r="AY8" s="1501"/>
      <c r="AZ8" s="1501"/>
      <c r="BA8" s="1501"/>
      <c r="BB8" s="1502"/>
      <c r="BC8" s="219"/>
      <c r="BD8" s="220"/>
      <c r="BE8" s="220"/>
      <c r="BF8" s="220"/>
      <c r="BG8" s="220"/>
      <c r="BH8" s="220"/>
      <c r="BI8" s="220"/>
      <c r="BJ8" s="220"/>
      <c r="BK8" s="220"/>
      <c r="BL8" s="220"/>
      <c r="BM8" s="220"/>
      <c r="BN8" s="221"/>
      <c r="BO8" s="234"/>
      <c r="BP8" s="235"/>
      <c r="BQ8" s="235"/>
      <c r="BR8" s="235"/>
      <c r="BS8" s="235"/>
      <c r="BT8" s="235"/>
      <c r="BU8" s="235"/>
      <c r="BV8" s="235"/>
      <c r="BW8" s="235"/>
      <c r="BX8" s="235"/>
      <c r="BY8" s="235"/>
      <c r="BZ8" s="235"/>
      <c r="CA8" s="235"/>
      <c r="CB8" s="235"/>
      <c r="CC8" s="236"/>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c r="DH8" s="219"/>
      <c r="DI8" s="220"/>
      <c r="DJ8" s="220"/>
      <c r="DK8" s="220"/>
      <c r="DL8" s="220"/>
      <c r="DM8" s="220"/>
      <c r="DN8" s="220"/>
      <c r="DO8" s="220"/>
      <c r="DP8" s="220"/>
      <c r="DQ8" s="220"/>
      <c r="DR8" s="220"/>
      <c r="DS8" s="220"/>
      <c r="DT8" s="220"/>
      <c r="DU8" s="220"/>
      <c r="DV8" s="221"/>
      <c r="DW8" s="17"/>
      <c r="EG8" s="16"/>
    </row>
    <row r="9" spans="1:137" ht="15" customHeight="1">
      <c r="A9" s="1679"/>
      <c r="B9" s="1680"/>
      <c r="C9" s="1680"/>
      <c r="D9" s="1680"/>
      <c r="E9" s="1680"/>
      <c r="F9" s="1680"/>
      <c r="G9" s="1680"/>
      <c r="H9" s="1680"/>
      <c r="I9" s="1680"/>
      <c r="J9" s="1680"/>
      <c r="K9" s="1680"/>
      <c r="L9" s="1680"/>
      <c r="M9" s="1680"/>
      <c r="N9" s="1680"/>
      <c r="O9" s="1680"/>
      <c r="P9" s="1680"/>
      <c r="Q9" s="1680"/>
      <c r="R9" s="1680"/>
      <c r="S9" s="1680"/>
      <c r="T9" s="1680"/>
      <c r="U9" s="1681"/>
      <c r="V9" s="219"/>
      <c r="W9" s="220"/>
      <c r="X9" s="220"/>
      <c r="Y9" s="220"/>
      <c r="Z9" s="220"/>
      <c r="AA9" s="220"/>
      <c r="AB9" s="220"/>
      <c r="AC9" s="220"/>
      <c r="AD9" s="221"/>
      <c r="AE9" s="200" t="s">
        <v>269</v>
      </c>
      <c r="AF9" s="1456"/>
      <c r="AG9" s="1456"/>
      <c r="AH9" s="1456"/>
      <c r="AI9" s="1456"/>
      <c r="AJ9" s="1456"/>
      <c r="AK9" s="1456"/>
      <c r="AL9" s="1456"/>
      <c r="AM9" s="1456"/>
      <c r="AN9" s="1456"/>
      <c r="AO9" s="1456"/>
      <c r="AP9" s="1457"/>
      <c r="AQ9" s="200" t="s">
        <v>270</v>
      </c>
      <c r="AR9" s="1456"/>
      <c r="AS9" s="1456"/>
      <c r="AT9" s="1456"/>
      <c r="AU9" s="1456"/>
      <c r="AV9" s="1456"/>
      <c r="AW9" s="1456"/>
      <c r="AX9" s="1456"/>
      <c r="AY9" s="1456"/>
      <c r="AZ9" s="1456"/>
      <c r="BA9" s="1456"/>
      <c r="BB9" s="1457"/>
      <c r="BC9" s="219"/>
      <c r="BD9" s="220"/>
      <c r="BE9" s="220"/>
      <c r="BF9" s="220"/>
      <c r="BG9" s="220"/>
      <c r="BH9" s="220"/>
      <c r="BI9" s="220"/>
      <c r="BJ9" s="220"/>
      <c r="BK9" s="220"/>
      <c r="BL9" s="220"/>
      <c r="BM9" s="220"/>
      <c r="BN9" s="221"/>
      <c r="BO9" s="234"/>
      <c r="BP9" s="235"/>
      <c r="BQ9" s="235"/>
      <c r="BR9" s="235"/>
      <c r="BS9" s="235"/>
      <c r="BT9" s="235"/>
      <c r="BU9" s="235"/>
      <c r="BV9" s="235"/>
      <c r="BW9" s="235"/>
      <c r="BX9" s="235"/>
      <c r="BY9" s="235"/>
      <c r="BZ9" s="235"/>
      <c r="CA9" s="235"/>
      <c r="CB9" s="235"/>
      <c r="CC9" s="236"/>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c r="DH9" s="219"/>
      <c r="DI9" s="220"/>
      <c r="DJ9" s="220"/>
      <c r="DK9" s="220"/>
      <c r="DL9" s="220"/>
      <c r="DM9" s="220"/>
      <c r="DN9" s="220"/>
      <c r="DO9" s="220"/>
      <c r="DP9" s="220"/>
      <c r="DQ9" s="220"/>
      <c r="DR9" s="220"/>
      <c r="DS9" s="220"/>
      <c r="DT9" s="220"/>
      <c r="DU9" s="220"/>
      <c r="DV9" s="221"/>
      <c r="DW9" s="17"/>
      <c r="EB9" s="16"/>
      <c r="EG9" s="16"/>
    </row>
    <row r="10" spans="1:137" ht="15" customHeight="1">
      <c r="A10" s="1679"/>
      <c r="B10" s="1680"/>
      <c r="C10" s="1680"/>
      <c r="D10" s="1680"/>
      <c r="E10" s="1680"/>
      <c r="F10" s="1680"/>
      <c r="G10" s="1680"/>
      <c r="H10" s="1680"/>
      <c r="I10" s="1680"/>
      <c r="J10" s="1680"/>
      <c r="K10" s="1680"/>
      <c r="L10" s="1680"/>
      <c r="M10" s="1680"/>
      <c r="N10" s="1680"/>
      <c r="O10" s="1680"/>
      <c r="P10" s="1680"/>
      <c r="Q10" s="1680"/>
      <c r="R10" s="1680"/>
      <c r="S10" s="1680"/>
      <c r="T10" s="1680"/>
      <c r="U10" s="1681"/>
      <c r="V10" s="219"/>
      <c r="W10" s="220"/>
      <c r="X10" s="220"/>
      <c r="Y10" s="220"/>
      <c r="Z10" s="220"/>
      <c r="AA10" s="220"/>
      <c r="AB10" s="220"/>
      <c r="AC10" s="220"/>
      <c r="AD10" s="221"/>
      <c r="AE10" s="1458"/>
      <c r="AF10" s="1459"/>
      <c r="AG10" s="1459"/>
      <c r="AH10" s="1459"/>
      <c r="AI10" s="1459"/>
      <c r="AJ10" s="1459"/>
      <c r="AK10" s="1459"/>
      <c r="AL10" s="1459"/>
      <c r="AM10" s="1459"/>
      <c r="AN10" s="1459"/>
      <c r="AO10" s="1459"/>
      <c r="AP10" s="1460"/>
      <c r="AQ10" s="1458"/>
      <c r="AR10" s="1503"/>
      <c r="AS10" s="1503"/>
      <c r="AT10" s="1503"/>
      <c r="AU10" s="1503"/>
      <c r="AV10" s="1503"/>
      <c r="AW10" s="1503"/>
      <c r="AX10" s="1503"/>
      <c r="AY10" s="1503"/>
      <c r="AZ10" s="1503"/>
      <c r="BA10" s="1503"/>
      <c r="BB10" s="1460"/>
      <c r="BC10" s="219"/>
      <c r="BD10" s="220"/>
      <c r="BE10" s="220"/>
      <c r="BF10" s="220"/>
      <c r="BG10" s="220"/>
      <c r="BH10" s="220"/>
      <c r="BI10" s="220"/>
      <c r="BJ10" s="220"/>
      <c r="BK10" s="220"/>
      <c r="BL10" s="220"/>
      <c r="BM10" s="220"/>
      <c r="BN10" s="221"/>
      <c r="BO10" s="1666" t="s">
        <v>20</v>
      </c>
      <c r="BP10" s="1667"/>
      <c r="BQ10" s="1667"/>
      <c r="BR10" s="1667"/>
      <c r="BS10" s="1667"/>
      <c r="BT10" s="1667"/>
      <c r="BU10" s="1667"/>
      <c r="BV10" s="1667"/>
      <c r="BW10" s="1667"/>
      <c r="BX10" s="1667"/>
      <c r="BY10" s="1667"/>
      <c r="BZ10" s="1667"/>
      <c r="CA10" s="1667"/>
      <c r="CB10" s="1667"/>
      <c r="CC10" s="1668"/>
      <c r="CD10" s="1666" t="s">
        <v>21</v>
      </c>
      <c r="CE10" s="1667"/>
      <c r="CF10" s="1667"/>
      <c r="CG10" s="1667"/>
      <c r="CH10" s="1667"/>
      <c r="CI10" s="1667"/>
      <c r="CJ10" s="1667"/>
      <c r="CK10" s="1667"/>
      <c r="CL10" s="1667"/>
      <c r="CM10" s="1667"/>
      <c r="CN10" s="1667"/>
      <c r="CO10" s="1667"/>
      <c r="CP10" s="1667"/>
      <c r="CQ10" s="1667"/>
      <c r="CR10" s="1668"/>
      <c r="CS10" s="1666" t="s">
        <v>22</v>
      </c>
      <c r="CT10" s="1667"/>
      <c r="CU10" s="1667"/>
      <c r="CV10" s="1667"/>
      <c r="CW10" s="1667"/>
      <c r="CX10" s="1667"/>
      <c r="CY10" s="1667"/>
      <c r="CZ10" s="1667"/>
      <c r="DA10" s="1667"/>
      <c r="DB10" s="1667"/>
      <c r="DC10" s="1667"/>
      <c r="DD10" s="1667"/>
      <c r="DE10" s="1667"/>
      <c r="DF10" s="1667"/>
      <c r="DG10" s="1668"/>
      <c r="DH10" s="1669" t="s">
        <v>592</v>
      </c>
      <c r="DI10" s="1670"/>
      <c r="DJ10" s="1670"/>
      <c r="DK10" s="1670"/>
      <c r="DL10" s="1670"/>
      <c r="DM10" s="1670"/>
      <c r="DN10" s="1670"/>
      <c r="DO10" s="1670"/>
      <c r="DP10" s="1670"/>
      <c r="DQ10" s="1670"/>
      <c r="DR10" s="1670"/>
      <c r="DS10" s="1670"/>
      <c r="DT10" s="1670"/>
      <c r="DU10" s="1670"/>
      <c r="DV10" s="1671"/>
      <c r="DW10" s="17"/>
      <c r="EG10" s="16"/>
    </row>
    <row r="11" spans="1:137" ht="15" customHeight="1" thickBot="1">
      <c r="A11" s="1682"/>
      <c r="B11" s="1683"/>
      <c r="C11" s="1683"/>
      <c r="D11" s="1683"/>
      <c r="E11" s="1683"/>
      <c r="F11" s="1683"/>
      <c r="G11" s="1683"/>
      <c r="H11" s="1683"/>
      <c r="I11" s="1683"/>
      <c r="J11" s="1683"/>
      <c r="K11" s="1683"/>
      <c r="L11" s="1683"/>
      <c r="M11" s="1683"/>
      <c r="N11" s="1683"/>
      <c r="O11" s="1683"/>
      <c r="P11" s="1683"/>
      <c r="Q11" s="1683"/>
      <c r="R11" s="1683"/>
      <c r="S11" s="1683"/>
      <c r="T11" s="1683"/>
      <c r="U11" s="1684"/>
      <c r="V11" s="413"/>
      <c r="W11" s="414"/>
      <c r="X11" s="414"/>
      <c r="Y11" s="414"/>
      <c r="Z11" s="414"/>
      <c r="AA11" s="414"/>
      <c r="AB11" s="414"/>
      <c r="AC11" s="414"/>
      <c r="AD11" s="415"/>
      <c r="AE11" s="1123" t="s">
        <v>40</v>
      </c>
      <c r="AF11" s="1642"/>
      <c r="AG11" s="1642"/>
      <c r="AH11" s="1642"/>
      <c r="AI11" s="1642"/>
      <c r="AJ11" s="1642"/>
      <c r="AK11" s="1642"/>
      <c r="AL11" s="1642"/>
      <c r="AM11" s="1642"/>
      <c r="AN11" s="1642"/>
      <c r="AO11" s="1642"/>
      <c r="AP11" s="1643"/>
      <c r="AQ11" s="1123" t="s">
        <v>40</v>
      </c>
      <c r="AR11" s="1642"/>
      <c r="AS11" s="1642"/>
      <c r="AT11" s="1642"/>
      <c r="AU11" s="1642"/>
      <c r="AV11" s="1642"/>
      <c r="AW11" s="1642"/>
      <c r="AX11" s="1642"/>
      <c r="AY11" s="1642"/>
      <c r="AZ11" s="1642"/>
      <c r="BA11" s="1642"/>
      <c r="BB11" s="1643"/>
      <c r="BC11" s="1123" t="s">
        <v>40</v>
      </c>
      <c r="BD11" s="1642"/>
      <c r="BE11" s="1642"/>
      <c r="BF11" s="1642"/>
      <c r="BG11" s="1642"/>
      <c r="BH11" s="1642"/>
      <c r="BI11" s="1642"/>
      <c r="BJ11" s="1642"/>
      <c r="BK11" s="1642"/>
      <c r="BL11" s="1642"/>
      <c r="BM11" s="1642"/>
      <c r="BN11" s="1643"/>
      <c r="BO11" s="1123" t="s">
        <v>272</v>
      </c>
      <c r="BP11" s="1159"/>
      <c r="BQ11" s="1159"/>
      <c r="BR11" s="1159"/>
      <c r="BS11" s="1159"/>
      <c r="BT11" s="1159"/>
      <c r="BU11" s="1159"/>
      <c r="BV11" s="1159"/>
      <c r="BW11" s="1159"/>
      <c r="BX11" s="1159"/>
      <c r="BY11" s="1159"/>
      <c r="BZ11" s="1159"/>
      <c r="CA11" s="1159"/>
      <c r="CB11" s="1159"/>
      <c r="CC11" s="1160"/>
      <c r="CD11" s="1123" t="s">
        <v>272</v>
      </c>
      <c r="CE11" s="1159"/>
      <c r="CF11" s="1159"/>
      <c r="CG11" s="1159"/>
      <c r="CH11" s="1159"/>
      <c r="CI11" s="1159"/>
      <c r="CJ11" s="1159"/>
      <c r="CK11" s="1159"/>
      <c r="CL11" s="1159"/>
      <c r="CM11" s="1159"/>
      <c r="CN11" s="1159"/>
      <c r="CO11" s="1159"/>
      <c r="CP11" s="1159"/>
      <c r="CQ11" s="1159"/>
      <c r="CR11" s="1160"/>
      <c r="CS11" s="1123" t="s">
        <v>272</v>
      </c>
      <c r="CT11" s="1159"/>
      <c r="CU11" s="1159"/>
      <c r="CV11" s="1159"/>
      <c r="CW11" s="1159"/>
      <c r="CX11" s="1159"/>
      <c r="CY11" s="1159"/>
      <c r="CZ11" s="1159"/>
      <c r="DA11" s="1159"/>
      <c r="DB11" s="1159"/>
      <c r="DC11" s="1159"/>
      <c r="DD11" s="1159"/>
      <c r="DE11" s="1159"/>
      <c r="DF11" s="1159"/>
      <c r="DG11" s="1160"/>
      <c r="DH11" s="1123" t="s">
        <v>272</v>
      </c>
      <c r="DI11" s="1159"/>
      <c r="DJ11" s="1159"/>
      <c r="DK11" s="1159"/>
      <c r="DL11" s="1159"/>
      <c r="DM11" s="1159"/>
      <c r="DN11" s="1159"/>
      <c r="DO11" s="1159"/>
      <c r="DP11" s="1159"/>
      <c r="DQ11" s="1159"/>
      <c r="DR11" s="1159"/>
      <c r="DS11" s="1159"/>
      <c r="DT11" s="1159"/>
      <c r="DU11" s="1159"/>
      <c r="DV11" s="1160"/>
      <c r="DW11" s="17"/>
      <c r="EG11" s="16"/>
    </row>
    <row r="12" spans="1:137" ht="26.25" customHeight="1">
      <c r="A12" s="245" t="s">
        <v>830</v>
      </c>
      <c r="B12" s="246"/>
      <c r="C12" s="246"/>
      <c r="D12" s="246"/>
      <c r="E12" s="246"/>
      <c r="F12" s="246"/>
      <c r="G12" s="246"/>
      <c r="H12" s="246"/>
      <c r="I12" s="246"/>
      <c r="J12" s="246"/>
      <c r="K12" s="246"/>
      <c r="L12" s="246"/>
      <c r="M12" s="246"/>
      <c r="N12" s="246"/>
      <c r="O12" s="246"/>
      <c r="P12" s="246"/>
      <c r="Q12" s="246"/>
      <c r="R12" s="246"/>
      <c r="S12" s="246"/>
      <c r="T12" s="246"/>
      <c r="U12" s="513"/>
      <c r="V12" s="1154">
        <v>0</v>
      </c>
      <c r="W12" s="1155"/>
      <c r="X12" s="1156"/>
      <c r="Y12" s="1157">
        <v>1</v>
      </c>
      <c r="Z12" s="1155"/>
      <c r="AA12" s="1156"/>
      <c r="AB12" s="1157">
        <v>0</v>
      </c>
      <c r="AC12" s="1155"/>
      <c r="AD12" s="1158"/>
      <c r="AE12" s="1447">
        <v>2259</v>
      </c>
      <c r="AF12" s="1447"/>
      <c r="AG12" s="1447"/>
      <c r="AH12" s="1447"/>
      <c r="AI12" s="1447"/>
      <c r="AJ12" s="1447"/>
      <c r="AK12" s="1447"/>
      <c r="AL12" s="1447"/>
      <c r="AM12" s="1447"/>
      <c r="AN12" s="1447"/>
      <c r="AO12" s="1447"/>
      <c r="AP12" s="1447"/>
      <c r="AQ12" s="1483">
        <v>316</v>
      </c>
      <c r="AR12" s="1508"/>
      <c r="AS12" s="1508"/>
      <c r="AT12" s="1508"/>
      <c r="AU12" s="1508"/>
      <c r="AV12" s="1508"/>
      <c r="AW12" s="1508"/>
      <c r="AX12" s="1508"/>
      <c r="AY12" s="1508"/>
      <c r="AZ12" s="1508"/>
      <c r="BA12" s="1508"/>
      <c r="BB12" s="1509"/>
      <c r="BC12" s="347">
        <f t="shared" ref="BC12:BC24" si="0">SUM(AE12:BB12)</f>
        <v>2575</v>
      </c>
      <c r="BD12" s="348"/>
      <c r="BE12" s="348"/>
      <c r="BF12" s="348"/>
      <c r="BG12" s="348"/>
      <c r="BH12" s="348"/>
      <c r="BI12" s="348"/>
      <c r="BJ12" s="348"/>
      <c r="BK12" s="348"/>
      <c r="BL12" s="348"/>
      <c r="BM12" s="348"/>
      <c r="BN12" s="348"/>
      <c r="BO12" s="1447">
        <v>1078347</v>
      </c>
      <c r="BP12" s="1447"/>
      <c r="BQ12" s="1447"/>
      <c r="BR12" s="1447"/>
      <c r="BS12" s="1447"/>
      <c r="BT12" s="1447"/>
      <c r="BU12" s="1447"/>
      <c r="BV12" s="1447"/>
      <c r="BW12" s="1447"/>
      <c r="BX12" s="1447"/>
      <c r="BY12" s="1447"/>
      <c r="BZ12" s="1447"/>
      <c r="CA12" s="1447"/>
      <c r="CB12" s="1447"/>
      <c r="CC12" s="1447"/>
      <c r="CD12" s="1483">
        <v>923191</v>
      </c>
      <c r="CE12" s="1508"/>
      <c r="CF12" s="1508"/>
      <c r="CG12" s="1508"/>
      <c r="CH12" s="1508"/>
      <c r="CI12" s="1508"/>
      <c r="CJ12" s="1508"/>
      <c r="CK12" s="1508"/>
      <c r="CL12" s="1508"/>
      <c r="CM12" s="1508"/>
      <c r="CN12" s="1508"/>
      <c r="CO12" s="1508"/>
      <c r="CP12" s="1508"/>
      <c r="CQ12" s="1508"/>
      <c r="CR12" s="1509"/>
      <c r="CS12" s="1483"/>
      <c r="CT12" s="1508"/>
      <c r="CU12" s="1508"/>
      <c r="CV12" s="1508"/>
      <c r="CW12" s="1508"/>
      <c r="CX12" s="1508"/>
      <c r="CY12" s="1508"/>
      <c r="CZ12" s="1508"/>
      <c r="DA12" s="1508"/>
      <c r="DB12" s="1508"/>
      <c r="DC12" s="1508"/>
      <c r="DD12" s="1508"/>
      <c r="DE12" s="1508"/>
      <c r="DF12" s="1508"/>
      <c r="DG12" s="1508"/>
      <c r="DH12" s="487">
        <f t="shared" ref="DH12:DH25" si="1">BO12-CD12-CS12</f>
        <v>155156</v>
      </c>
      <c r="DI12" s="488"/>
      <c r="DJ12" s="488"/>
      <c r="DK12" s="488"/>
      <c r="DL12" s="488"/>
      <c r="DM12" s="488"/>
      <c r="DN12" s="488"/>
      <c r="DO12" s="488"/>
      <c r="DP12" s="488"/>
      <c r="DQ12" s="488"/>
      <c r="DR12" s="488"/>
      <c r="DS12" s="488"/>
      <c r="DT12" s="488"/>
      <c r="DU12" s="488"/>
      <c r="DV12" s="577"/>
      <c r="EB12" s="16"/>
      <c r="EG12" s="16"/>
    </row>
    <row r="13" spans="1:137" ht="15" customHeight="1">
      <c r="A13" s="245" t="s">
        <v>831</v>
      </c>
      <c r="B13" s="246"/>
      <c r="C13" s="246"/>
      <c r="D13" s="246"/>
      <c r="E13" s="246"/>
      <c r="F13" s="246"/>
      <c r="G13" s="246"/>
      <c r="H13" s="246"/>
      <c r="I13" s="246"/>
      <c r="J13" s="246"/>
      <c r="K13" s="246"/>
      <c r="L13" s="246"/>
      <c r="M13" s="246"/>
      <c r="N13" s="246"/>
      <c r="O13" s="246"/>
      <c r="P13" s="246"/>
      <c r="Q13" s="246"/>
      <c r="R13" s="246"/>
      <c r="S13" s="246"/>
      <c r="T13" s="246"/>
      <c r="U13" s="513"/>
      <c r="V13" s="1149">
        <v>0</v>
      </c>
      <c r="W13" s="1150"/>
      <c r="X13" s="1151"/>
      <c r="Y13" s="1152">
        <v>2</v>
      </c>
      <c r="Z13" s="1150"/>
      <c r="AA13" s="1151"/>
      <c r="AB13" s="1152">
        <v>0</v>
      </c>
      <c r="AC13" s="1150"/>
      <c r="AD13" s="1153"/>
      <c r="AE13" s="1448">
        <v>753</v>
      </c>
      <c r="AF13" s="1448"/>
      <c r="AG13" s="1448"/>
      <c r="AH13" s="1448"/>
      <c r="AI13" s="1448"/>
      <c r="AJ13" s="1448"/>
      <c r="AK13" s="1448"/>
      <c r="AL13" s="1448"/>
      <c r="AM13" s="1448"/>
      <c r="AN13" s="1448"/>
      <c r="AO13" s="1448"/>
      <c r="AP13" s="1448"/>
      <c r="AQ13" s="1487">
        <v>1340</v>
      </c>
      <c r="AR13" s="1493"/>
      <c r="AS13" s="1493"/>
      <c r="AT13" s="1493"/>
      <c r="AU13" s="1493"/>
      <c r="AV13" s="1493"/>
      <c r="AW13" s="1493"/>
      <c r="AX13" s="1493"/>
      <c r="AY13" s="1493"/>
      <c r="AZ13" s="1493"/>
      <c r="BA13" s="1493"/>
      <c r="BB13" s="1512"/>
      <c r="BC13" s="330">
        <f t="shared" si="0"/>
        <v>2093</v>
      </c>
      <c r="BD13" s="331"/>
      <c r="BE13" s="331"/>
      <c r="BF13" s="331"/>
      <c r="BG13" s="331"/>
      <c r="BH13" s="331"/>
      <c r="BI13" s="331"/>
      <c r="BJ13" s="331"/>
      <c r="BK13" s="331"/>
      <c r="BL13" s="331"/>
      <c r="BM13" s="331"/>
      <c r="BN13" s="331"/>
      <c r="BO13" s="1448">
        <v>2183293</v>
      </c>
      <c r="BP13" s="1448"/>
      <c r="BQ13" s="1448"/>
      <c r="BR13" s="1448"/>
      <c r="BS13" s="1448"/>
      <c r="BT13" s="1448"/>
      <c r="BU13" s="1448"/>
      <c r="BV13" s="1448"/>
      <c r="BW13" s="1448"/>
      <c r="BX13" s="1448"/>
      <c r="BY13" s="1448"/>
      <c r="BZ13" s="1448"/>
      <c r="CA13" s="1448"/>
      <c r="CB13" s="1448"/>
      <c r="CC13" s="1448"/>
      <c r="CD13" s="1511">
        <v>1360450</v>
      </c>
      <c r="CE13" s="1511"/>
      <c r="CF13" s="1511"/>
      <c r="CG13" s="1511"/>
      <c r="CH13" s="1511"/>
      <c r="CI13" s="1511"/>
      <c r="CJ13" s="1511"/>
      <c r="CK13" s="1511"/>
      <c r="CL13" s="1511"/>
      <c r="CM13" s="1511"/>
      <c r="CN13" s="1511"/>
      <c r="CO13" s="1511"/>
      <c r="CP13" s="1511"/>
      <c r="CQ13" s="1511"/>
      <c r="CR13" s="1511"/>
      <c r="CS13" s="1511"/>
      <c r="CT13" s="1511"/>
      <c r="CU13" s="1511"/>
      <c r="CV13" s="1511"/>
      <c r="CW13" s="1511"/>
      <c r="CX13" s="1511"/>
      <c r="CY13" s="1511"/>
      <c r="CZ13" s="1511"/>
      <c r="DA13" s="1511"/>
      <c r="DB13" s="1511"/>
      <c r="DC13" s="1511"/>
      <c r="DD13" s="1511"/>
      <c r="DE13" s="1511"/>
      <c r="DF13" s="1511"/>
      <c r="DG13" s="1487"/>
      <c r="DH13" s="481">
        <f t="shared" si="1"/>
        <v>822843</v>
      </c>
      <c r="DI13" s="482"/>
      <c r="DJ13" s="482"/>
      <c r="DK13" s="482"/>
      <c r="DL13" s="482"/>
      <c r="DM13" s="482"/>
      <c r="DN13" s="482"/>
      <c r="DO13" s="482"/>
      <c r="DP13" s="482"/>
      <c r="DQ13" s="482"/>
      <c r="DR13" s="482"/>
      <c r="DS13" s="482"/>
      <c r="DT13" s="482"/>
      <c r="DU13" s="482"/>
      <c r="DV13" s="545"/>
      <c r="EB13" s="16"/>
      <c r="EG13" s="16"/>
    </row>
    <row r="14" spans="1:137" ht="15" customHeight="1">
      <c r="A14" s="245" t="s">
        <v>155</v>
      </c>
      <c r="B14" s="246"/>
      <c r="C14" s="246"/>
      <c r="D14" s="246"/>
      <c r="E14" s="246"/>
      <c r="F14" s="246"/>
      <c r="G14" s="246"/>
      <c r="H14" s="246"/>
      <c r="I14" s="246"/>
      <c r="J14" s="246"/>
      <c r="K14" s="246"/>
      <c r="L14" s="246"/>
      <c r="M14" s="246"/>
      <c r="N14" s="246"/>
      <c r="O14" s="246"/>
      <c r="P14" s="246"/>
      <c r="Q14" s="246"/>
      <c r="R14" s="246"/>
      <c r="S14" s="246"/>
      <c r="T14" s="246"/>
      <c r="U14" s="513"/>
      <c r="V14" s="1149">
        <v>0</v>
      </c>
      <c r="W14" s="1150"/>
      <c r="X14" s="1151"/>
      <c r="Y14" s="1152">
        <v>3</v>
      </c>
      <c r="Z14" s="1150"/>
      <c r="AA14" s="1151"/>
      <c r="AB14" s="1152">
        <v>0</v>
      </c>
      <c r="AC14" s="1150"/>
      <c r="AD14" s="1153"/>
      <c r="AE14" s="1448">
        <v>1700</v>
      </c>
      <c r="AF14" s="1448"/>
      <c r="AG14" s="1448"/>
      <c r="AH14" s="1448"/>
      <c r="AI14" s="1448"/>
      <c r="AJ14" s="1448"/>
      <c r="AK14" s="1448"/>
      <c r="AL14" s="1448"/>
      <c r="AM14" s="1448"/>
      <c r="AN14" s="1448"/>
      <c r="AO14" s="1448"/>
      <c r="AP14" s="1448"/>
      <c r="AQ14" s="1487">
        <v>316</v>
      </c>
      <c r="AR14" s="1493"/>
      <c r="AS14" s="1493"/>
      <c r="AT14" s="1493"/>
      <c r="AU14" s="1493"/>
      <c r="AV14" s="1493"/>
      <c r="AW14" s="1493"/>
      <c r="AX14" s="1493"/>
      <c r="AY14" s="1493"/>
      <c r="AZ14" s="1493"/>
      <c r="BA14" s="1493"/>
      <c r="BB14" s="1512"/>
      <c r="BC14" s="330">
        <f t="shared" si="0"/>
        <v>2016</v>
      </c>
      <c r="BD14" s="331"/>
      <c r="BE14" s="331"/>
      <c r="BF14" s="331"/>
      <c r="BG14" s="331"/>
      <c r="BH14" s="331"/>
      <c r="BI14" s="331"/>
      <c r="BJ14" s="331"/>
      <c r="BK14" s="331"/>
      <c r="BL14" s="331"/>
      <c r="BM14" s="331"/>
      <c r="BN14" s="331"/>
      <c r="BO14" s="1448">
        <v>2339761</v>
      </c>
      <c r="BP14" s="1448"/>
      <c r="BQ14" s="1448"/>
      <c r="BR14" s="1448"/>
      <c r="BS14" s="1448"/>
      <c r="BT14" s="1448"/>
      <c r="BU14" s="1448"/>
      <c r="BV14" s="1448"/>
      <c r="BW14" s="1448"/>
      <c r="BX14" s="1448"/>
      <c r="BY14" s="1448"/>
      <c r="BZ14" s="1448"/>
      <c r="CA14" s="1448"/>
      <c r="CB14" s="1448"/>
      <c r="CC14" s="1448"/>
      <c r="CD14" s="1511">
        <v>1310400</v>
      </c>
      <c r="CE14" s="1511"/>
      <c r="CF14" s="1511"/>
      <c r="CG14" s="1511"/>
      <c r="CH14" s="1511"/>
      <c r="CI14" s="1511"/>
      <c r="CJ14" s="1511"/>
      <c r="CK14" s="1511"/>
      <c r="CL14" s="1511"/>
      <c r="CM14" s="1511"/>
      <c r="CN14" s="1511"/>
      <c r="CO14" s="1511"/>
      <c r="CP14" s="1511"/>
      <c r="CQ14" s="1511"/>
      <c r="CR14" s="1511"/>
      <c r="CS14" s="1511"/>
      <c r="CT14" s="1511"/>
      <c r="CU14" s="1511"/>
      <c r="CV14" s="1511"/>
      <c r="CW14" s="1511"/>
      <c r="CX14" s="1511"/>
      <c r="CY14" s="1511"/>
      <c r="CZ14" s="1511"/>
      <c r="DA14" s="1511"/>
      <c r="DB14" s="1511"/>
      <c r="DC14" s="1511"/>
      <c r="DD14" s="1511"/>
      <c r="DE14" s="1511"/>
      <c r="DF14" s="1511"/>
      <c r="DG14" s="1487"/>
      <c r="DH14" s="481">
        <f t="shared" si="1"/>
        <v>1029361</v>
      </c>
      <c r="DI14" s="482"/>
      <c r="DJ14" s="482"/>
      <c r="DK14" s="482"/>
      <c r="DL14" s="482"/>
      <c r="DM14" s="482"/>
      <c r="DN14" s="482"/>
      <c r="DO14" s="482"/>
      <c r="DP14" s="482"/>
      <c r="DQ14" s="482"/>
      <c r="DR14" s="482"/>
      <c r="DS14" s="482"/>
      <c r="DT14" s="482"/>
      <c r="DU14" s="482"/>
      <c r="DV14" s="545"/>
      <c r="EB14" s="16"/>
      <c r="EG14" s="16"/>
    </row>
    <row r="15" spans="1:137" ht="15" customHeight="1">
      <c r="A15" s="245" t="s">
        <v>156</v>
      </c>
      <c r="B15" s="246"/>
      <c r="C15" s="246"/>
      <c r="D15" s="246"/>
      <c r="E15" s="246"/>
      <c r="F15" s="246"/>
      <c r="G15" s="246"/>
      <c r="H15" s="246"/>
      <c r="I15" s="246"/>
      <c r="J15" s="246"/>
      <c r="K15" s="246"/>
      <c r="L15" s="246"/>
      <c r="M15" s="246"/>
      <c r="N15" s="246"/>
      <c r="O15" s="246"/>
      <c r="P15" s="246"/>
      <c r="Q15" s="246"/>
      <c r="R15" s="246"/>
      <c r="S15" s="246"/>
      <c r="T15" s="246"/>
      <c r="U15" s="513"/>
      <c r="V15" s="1149">
        <v>0</v>
      </c>
      <c r="W15" s="1150"/>
      <c r="X15" s="1151"/>
      <c r="Y15" s="1152">
        <v>4</v>
      </c>
      <c r="Z15" s="1150"/>
      <c r="AA15" s="1151"/>
      <c r="AB15" s="1152">
        <v>0</v>
      </c>
      <c r="AC15" s="1150"/>
      <c r="AD15" s="1153"/>
      <c r="AE15" s="1448">
        <v>1642</v>
      </c>
      <c r="AF15" s="1448"/>
      <c r="AG15" s="1448"/>
      <c r="AH15" s="1448"/>
      <c r="AI15" s="1448"/>
      <c r="AJ15" s="1448"/>
      <c r="AK15" s="1448"/>
      <c r="AL15" s="1448"/>
      <c r="AM15" s="1448"/>
      <c r="AN15" s="1448"/>
      <c r="AO15" s="1448"/>
      <c r="AP15" s="1448"/>
      <c r="AQ15" s="1487">
        <v>251</v>
      </c>
      <c r="AR15" s="1493"/>
      <c r="AS15" s="1493"/>
      <c r="AT15" s="1493"/>
      <c r="AU15" s="1493"/>
      <c r="AV15" s="1493"/>
      <c r="AW15" s="1493"/>
      <c r="AX15" s="1493"/>
      <c r="AY15" s="1493"/>
      <c r="AZ15" s="1493"/>
      <c r="BA15" s="1493"/>
      <c r="BB15" s="1512"/>
      <c r="BC15" s="330">
        <f t="shared" si="0"/>
        <v>1893</v>
      </c>
      <c r="BD15" s="331"/>
      <c r="BE15" s="331"/>
      <c r="BF15" s="331"/>
      <c r="BG15" s="331"/>
      <c r="BH15" s="331"/>
      <c r="BI15" s="331"/>
      <c r="BJ15" s="331"/>
      <c r="BK15" s="331"/>
      <c r="BL15" s="331"/>
      <c r="BM15" s="331"/>
      <c r="BN15" s="331"/>
      <c r="BO15" s="1448">
        <v>2369419</v>
      </c>
      <c r="BP15" s="1448"/>
      <c r="BQ15" s="1448"/>
      <c r="BR15" s="1448"/>
      <c r="BS15" s="1448"/>
      <c r="BT15" s="1448"/>
      <c r="BU15" s="1448"/>
      <c r="BV15" s="1448"/>
      <c r="BW15" s="1448"/>
      <c r="BX15" s="1448"/>
      <c r="BY15" s="1448"/>
      <c r="BZ15" s="1448"/>
      <c r="CA15" s="1448"/>
      <c r="CB15" s="1448"/>
      <c r="CC15" s="1448"/>
      <c r="CD15" s="1511">
        <v>1230450</v>
      </c>
      <c r="CE15" s="1511"/>
      <c r="CF15" s="1511"/>
      <c r="CG15" s="1511"/>
      <c r="CH15" s="1511"/>
      <c r="CI15" s="1511"/>
      <c r="CJ15" s="1511"/>
      <c r="CK15" s="1511"/>
      <c r="CL15" s="1511"/>
      <c r="CM15" s="1511"/>
      <c r="CN15" s="1511"/>
      <c r="CO15" s="1511"/>
      <c r="CP15" s="1511"/>
      <c r="CQ15" s="1511"/>
      <c r="CR15" s="1511"/>
      <c r="CS15" s="1511"/>
      <c r="CT15" s="1511"/>
      <c r="CU15" s="1511"/>
      <c r="CV15" s="1511"/>
      <c r="CW15" s="1511"/>
      <c r="CX15" s="1511"/>
      <c r="CY15" s="1511"/>
      <c r="CZ15" s="1511"/>
      <c r="DA15" s="1511"/>
      <c r="DB15" s="1511"/>
      <c r="DC15" s="1511"/>
      <c r="DD15" s="1511"/>
      <c r="DE15" s="1511"/>
      <c r="DF15" s="1511"/>
      <c r="DG15" s="1487"/>
      <c r="DH15" s="481">
        <f t="shared" si="1"/>
        <v>1138969</v>
      </c>
      <c r="DI15" s="482"/>
      <c r="DJ15" s="482"/>
      <c r="DK15" s="482"/>
      <c r="DL15" s="482"/>
      <c r="DM15" s="482"/>
      <c r="DN15" s="482"/>
      <c r="DO15" s="482"/>
      <c r="DP15" s="482"/>
      <c r="DQ15" s="482"/>
      <c r="DR15" s="482"/>
      <c r="DS15" s="482"/>
      <c r="DT15" s="482"/>
      <c r="DU15" s="482"/>
      <c r="DV15" s="545"/>
      <c r="EB15" s="16"/>
      <c r="EG15" s="16"/>
    </row>
    <row r="16" spans="1:137" ht="15" customHeight="1">
      <c r="A16" s="245" t="s">
        <v>157</v>
      </c>
      <c r="B16" s="246"/>
      <c r="C16" s="246"/>
      <c r="D16" s="246"/>
      <c r="E16" s="246"/>
      <c r="F16" s="246"/>
      <c r="G16" s="246"/>
      <c r="H16" s="246"/>
      <c r="I16" s="246"/>
      <c r="J16" s="246"/>
      <c r="K16" s="246"/>
      <c r="L16" s="246"/>
      <c r="M16" s="246"/>
      <c r="N16" s="246"/>
      <c r="O16" s="246"/>
      <c r="P16" s="246"/>
      <c r="Q16" s="246"/>
      <c r="R16" s="246"/>
      <c r="S16" s="246"/>
      <c r="T16" s="246"/>
      <c r="U16" s="513"/>
      <c r="V16" s="1149">
        <v>0</v>
      </c>
      <c r="W16" s="1150"/>
      <c r="X16" s="1151"/>
      <c r="Y16" s="1152">
        <v>5</v>
      </c>
      <c r="Z16" s="1150"/>
      <c r="AA16" s="1151"/>
      <c r="AB16" s="1152">
        <v>0</v>
      </c>
      <c r="AC16" s="1150"/>
      <c r="AD16" s="1153"/>
      <c r="AE16" s="1448">
        <v>1266</v>
      </c>
      <c r="AF16" s="1448"/>
      <c r="AG16" s="1448"/>
      <c r="AH16" s="1448"/>
      <c r="AI16" s="1448"/>
      <c r="AJ16" s="1448"/>
      <c r="AK16" s="1448"/>
      <c r="AL16" s="1448"/>
      <c r="AM16" s="1448"/>
      <c r="AN16" s="1448"/>
      <c r="AO16" s="1448"/>
      <c r="AP16" s="1448"/>
      <c r="AQ16" s="1487">
        <v>94</v>
      </c>
      <c r="AR16" s="1493"/>
      <c r="AS16" s="1493"/>
      <c r="AT16" s="1493"/>
      <c r="AU16" s="1493"/>
      <c r="AV16" s="1493"/>
      <c r="AW16" s="1493"/>
      <c r="AX16" s="1493"/>
      <c r="AY16" s="1493"/>
      <c r="AZ16" s="1493"/>
      <c r="BA16" s="1493"/>
      <c r="BB16" s="1512"/>
      <c r="BC16" s="330">
        <f t="shared" si="0"/>
        <v>1360</v>
      </c>
      <c r="BD16" s="331"/>
      <c r="BE16" s="331"/>
      <c r="BF16" s="331"/>
      <c r="BG16" s="331"/>
      <c r="BH16" s="331"/>
      <c r="BI16" s="331"/>
      <c r="BJ16" s="331"/>
      <c r="BK16" s="331"/>
      <c r="BL16" s="331"/>
      <c r="BM16" s="331"/>
      <c r="BN16" s="331"/>
      <c r="BO16" s="1448">
        <v>1838555</v>
      </c>
      <c r="BP16" s="1448"/>
      <c r="BQ16" s="1448"/>
      <c r="BR16" s="1448"/>
      <c r="BS16" s="1448"/>
      <c r="BT16" s="1448"/>
      <c r="BU16" s="1448"/>
      <c r="BV16" s="1448"/>
      <c r="BW16" s="1448"/>
      <c r="BX16" s="1448"/>
      <c r="BY16" s="1448"/>
      <c r="BZ16" s="1448"/>
      <c r="CA16" s="1448"/>
      <c r="CB16" s="1448"/>
      <c r="CC16" s="1448"/>
      <c r="CD16" s="1511">
        <v>884000</v>
      </c>
      <c r="CE16" s="1511"/>
      <c r="CF16" s="1511"/>
      <c r="CG16" s="1511"/>
      <c r="CH16" s="1511"/>
      <c r="CI16" s="1511"/>
      <c r="CJ16" s="1511"/>
      <c r="CK16" s="1511"/>
      <c r="CL16" s="1511"/>
      <c r="CM16" s="1511"/>
      <c r="CN16" s="1511"/>
      <c r="CO16" s="1511"/>
      <c r="CP16" s="1511"/>
      <c r="CQ16" s="1511"/>
      <c r="CR16" s="1511"/>
      <c r="CS16" s="1511"/>
      <c r="CT16" s="1511"/>
      <c r="CU16" s="1511"/>
      <c r="CV16" s="1511"/>
      <c r="CW16" s="1511"/>
      <c r="CX16" s="1511"/>
      <c r="CY16" s="1511"/>
      <c r="CZ16" s="1511"/>
      <c r="DA16" s="1511"/>
      <c r="DB16" s="1511"/>
      <c r="DC16" s="1511"/>
      <c r="DD16" s="1511"/>
      <c r="DE16" s="1511"/>
      <c r="DF16" s="1511"/>
      <c r="DG16" s="1487"/>
      <c r="DH16" s="330">
        <f t="shared" si="1"/>
        <v>954555</v>
      </c>
      <c r="DI16" s="330"/>
      <c r="DJ16" s="330"/>
      <c r="DK16" s="330"/>
      <c r="DL16" s="330"/>
      <c r="DM16" s="330"/>
      <c r="DN16" s="330"/>
      <c r="DO16" s="330"/>
      <c r="DP16" s="330"/>
      <c r="DQ16" s="330"/>
      <c r="DR16" s="330"/>
      <c r="DS16" s="330"/>
      <c r="DT16" s="330"/>
      <c r="DU16" s="330"/>
      <c r="DV16" s="493"/>
      <c r="EB16" s="16"/>
      <c r="EG16" s="16"/>
    </row>
    <row r="17" spans="1:137" ht="15" customHeight="1">
      <c r="A17" s="245" t="s">
        <v>158</v>
      </c>
      <c r="B17" s="246"/>
      <c r="C17" s="246"/>
      <c r="D17" s="246"/>
      <c r="E17" s="246"/>
      <c r="F17" s="246"/>
      <c r="G17" s="246"/>
      <c r="H17" s="246"/>
      <c r="I17" s="246"/>
      <c r="J17" s="246"/>
      <c r="K17" s="246"/>
      <c r="L17" s="246"/>
      <c r="M17" s="246"/>
      <c r="N17" s="246"/>
      <c r="O17" s="246"/>
      <c r="P17" s="246"/>
      <c r="Q17" s="246"/>
      <c r="R17" s="246"/>
      <c r="S17" s="246"/>
      <c r="T17" s="246"/>
      <c r="U17" s="513"/>
      <c r="V17" s="1149">
        <v>0</v>
      </c>
      <c r="W17" s="1150"/>
      <c r="X17" s="1151"/>
      <c r="Y17" s="1152">
        <v>6</v>
      </c>
      <c r="Z17" s="1150"/>
      <c r="AA17" s="1151"/>
      <c r="AB17" s="1152">
        <v>0</v>
      </c>
      <c r="AC17" s="1150"/>
      <c r="AD17" s="1153"/>
      <c r="AE17" s="1448">
        <v>1414</v>
      </c>
      <c r="AF17" s="1448"/>
      <c r="AG17" s="1448"/>
      <c r="AH17" s="1448"/>
      <c r="AI17" s="1448"/>
      <c r="AJ17" s="1448"/>
      <c r="AK17" s="1448"/>
      <c r="AL17" s="1448"/>
      <c r="AM17" s="1448"/>
      <c r="AN17" s="1448"/>
      <c r="AO17" s="1448"/>
      <c r="AP17" s="1448"/>
      <c r="AQ17" s="1487">
        <v>41</v>
      </c>
      <c r="AR17" s="1493"/>
      <c r="AS17" s="1493"/>
      <c r="AT17" s="1493"/>
      <c r="AU17" s="1493"/>
      <c r="AV17" s="1493"/>
      <c r="AW17" s="1493"/>
      <c r="AX17" s="1493"/>
      <c r="AY17" s="1493"/>
      <c r="AZ17" s="1493"/>
      <c r="BA17" s="1493"/>
      <c r="BB17" s="1512"/>
      <c r="BC17" s="330">
        <f t="shared" si="0"/>
        <v>1455</v>
      </c>
      <c r="BD17" s="331"/>
      <c r="BE17" s="331"/>
      <c r="BF17" s="331"/>
      <c r="BG17" s="331"/>
      <c r="BH17" s="331"/>
      <c r="BI17" s="331"/>
      <c r="BJ17" s="331"/>
      <c r="BK17" s="331"/>
      <c r="BL17" s="331"/>
      <c r="BM17" s="331"/>
      <c r="BN17" s="331"/>
      <c r="BO17" s="1448">
        <v>2112480</v>
      </c>
      <c r="BP17" s="1448"/>
      <c r="BQ17" s="1448"/>
      <c r="BR17" s="1448"/>
      <c r="BS17" s="1448"/>
      <c r="BT17" s="1448"/>
      <c r="BU17" s="1448"/>
      <c r="BV17" s="1448"/>
      <c r="BW17" s="1448"/>
      <c r="BX17" s="1448"/>
      <c r="BY17" s="1448"/>
      <c r="BZ17" s="1448"/>
      <c r="CA17" s="1448"/>
      <c r="CB17" s="1448"/>
      <c r="CC17" s="1448"/>
      <c r="CD17" s="1511">
        <v>945750</v>
      </c>
      <c r="CE17" s="1511"/>
      <c r="CF17" s="1511"/>
      <c r="CG17" s="1511"/>
      <c r="CH17" s="1511"/>
      <c r="CI17" s="1511"/>
      <c r="CJ17" s="1511"/>
      <c r="CK17" s="1511"/>
      <c r="CL17" s="1511"/>
      <c r="CM17" s="1511"/>
      <c r="CN17" s="1511"/>
      <c r="CO17" s="1511"/>
      <c r="CP17" s="1511"/>
      <c r="CQ17" s="1511"/>
      <c r="CR17" s="1511"/>
      <c r="CS17" s="1511"/>
      <c r="CT17" s="1511"/>
      <c r="CU17" s="1511"/>
      <c r="CV17" s="1511"/>
      <c r="CW17" s="1511"/>
      <c r="CX17" s="1511"/>
      <c r="CY17" s="1511"/>
      <c r="CZ17" s="1511"/>
      <c r="DA17" s="1511"/>
      <c r="DB17" s="1511"/>
      <c r="DC17" s="1511"/>
      <c r="DD17" s="1511"/>
      <c r="DE17" s="1511"/>
      <c r="DF17" s="1511"/>
      <c r="DG17" s="1487"/>
      <c r="DH17" s="330">
        <f t="shared" si="1"/>
        <v>1166730</v>
      </c>
      <c r="DI17" s="330"/>
      <c r="DJ17" s="330"/>
      <c r="DK17" s="330"/>
      <c r="DL17" s="330"/>
      <c r="DM17" s="330"/>
      <c r="DN17" s="330"/>
      <c r="DO17" s="330"/>
      <c r="DP17" s="330"/>
      <c r="DQ17" s="330"/>
      <c r="DR17" s="330"/>
      <c r="DS17" s="330"/>
      <c r="DT17" s="330"/>
      <c r="DU17" s="330"/>
      <c r="DV17" s="493"/>
      <c r="EB17" s="16"/>
      <c r="EG17" s="16"/>
    </row>
    <row r="18" spans="1:137" ht="15" customHeight="1">
      <c r="A18" s="245" t="s">
        <v>159</v>
      </c>
      <c r="B18" s="246"/>
      <c r="C18" s="246"/>
      <c r="D18" s="246"/>
      <c r="E18" s="246"/>
      <c r="F18" s="246"/>
      <c r="G18" s="246"/>
      <c r="H18" s="246"/>
      <c r="I18" s="246"/>
      <c r="J18" s="246"/>
      <c r="K18" s="246"/>
      <c r="L18" s="246"/>
      <c r="M18" s="246"/>
      <c r="N18" s="246"/>
      <c r="O18" s="246"/>
      <c r="P18" s="246"/>
      <c r="Q18" s="246"/>
      <c r="R18" s="246"/>
      <c r="S18" s="246"/>
      <c r="T18" s="246"/>
      <c r="U18" s="513"/>
      <c r="V18" s="1149">
        <v>0</v>
      </c>
      <c r="W18" s="1150"/>
      <c r="X18" s="1151"/>
      <c r="Y18" s="1152">
        <v>7</v>
      </c>
      <c r="Z18" s="1150"/>
      <c r="AA18" s="1151"/>
      <c r="AB18" s="1152">
        <v>0</v>
      </c>
      <c r="AC18" s="1150"/>
      <c r="AD18" s="1153"/>
      <c r="AE18" s="1448">
        <v>8397</v>
      </c>
      <c r="AF18" s="1448"/>
      <c r="AG18" s="1448"/>
      <c r="AH18" s="1448"/>
      <c r="AI18" s="1448"/>
      <c r="AJ18" s="1448"/>
      <c r="AK18" s="1448"/>
      <c r="AL18" s="1448"/>
      <c r="AM18" s="1448"/>
      <c r="AN18" s="1448"/>
      <c r="AO18" s="1448"/>
      <c r="AP18" s="1448"/>
      <c r="AQ18" s="1487">
        <v>297</v>
      </c>
      <c r="AR18" s="1493"/>
      <c r="AS18" s="1493"/>
      <c r="AT18" s="1493"/>
      <c r="AU18" s="1493"/>
      <c r="AV18" s="1493"/>
      <c r="AW18" s="1493"/>
      <c r="AX18" s="1493"/>
      <c r="AY18" s="1493"/>
      <c r="AZ18" s="1493"/>
      <c r="BA18" s="1493"/>
      <c r="BB18" s="1512"/>
      <c r="BC18" s="330">
        <f t="shared" si="0"/>
        <v>8694</v>
      </c>
      <c r="BD18" s="331"/>
      <c r="BE18" s="331"/>
      <c r="BF18" s="331"/>
      <c r="BG18" s="331"/>
      <c r="BH18" s="331"/>
      <c r="BI18" s="331"/>
      <c r="BJ18" s="331"/>
      <c r="BK18" s="331"/>
      <c r="BL18" s="331"/>
      <c r="BM18" s="331"/>
      <c r="BN18" s="331"/>
      <c r="BO18" s="1448">
        <v>15341932</v>
      </c>
      <c r="BP18" s="1448"/>
      <c r="BQ18" s="1448"/>
      <c r="BR18" s="1448"/>
      <c r="BS18" s="1448"/>
      <c r="BT18" s="1448"/>
      <c r="BU18" s="1448"/>
      <c r="BV18" s="1448"/>
      <c r="BW18" s="1448"/>
      <c r="BX18" s="1448"/>
      <c r="BY18" s="1448"/>
      <c r="BZ18" s="1448"/>
      <c r="CA18" s="1448"/>
      <c r="CB18" s="1448"/>
      <c r="CC18" s="1448"/>
      <c r="CD18" s="1511">
        <v>6152242</v>
      </c>
      <c r="CE18" s="1511"/>
      <c r="CF18" s="1511"/>
      <c r="CG18" s="1511"/>
      <c r="CH18" s="1511"/>
      <c r="CI18" s="1511"/>
      <c r="CJ18" s="1511"/>
      <c r="CK18" s="1511"/>
      <c r="CL18" s="1511"/>
      <c r="CM18" s="1511"/>
      <c r="CN18" s="1511"/>
      <c r="CO18" s="1511"/>
      <c r="CP18" s="1511"/>
      <c r="CQ18" s="1511"/>
      <c r="CR18" s="1511"/>
      <c r="CS18" s="1511"/>
      <c r="CT18" s="1511"/>
      <c r="CU18" s="1511"/>
      <c r="CV18" s="1511"/>
      <c r="CW18" s="1511"/>
      <c r="CX18" s="1511"/>
      <c r="CY18" s="1511"/>
      <c r="CZ18" s="1511"/>
      <c r="DA18" s="1511"/>
      <c r="DB18" s="1511"/>
      <c r="DC18" s="1511"/>
      <c r="DD18" s="1511"/>
      <c r="DE18" s="1511"/>
      <c r="DF18" s="1511"/>
      <c r="DG18" s="1487"/>
      <c r="DH18" s="330">
        <f t="shared" si="1"/>
        <v>9189690</v>
      </c>
      <c r="DI18" s="330"/>
      <c r="DJ18" s="330"/>
      <c r="DK18" s="330"/>
      <c r="DL18" s="330"/>
      <c r="DM18" s="330"/>
      <c r="DN18" s="330"/>
      <c r="DO18" s="330"/>
      <c r="DP18" s="330"/>
      <c r="DQ18" s="330"/>
      <c r="DR18" s="330"/>
      <c r="DS18" s="330"/>
      <c r="DT18" s="330"/>
      <c r="DU18" s="330"/>
      <c r="DV18" s="493"/>
      <c r="EB18" s="16"/>
      <c r="EG18" s="16"/>
    </row>
    <row r="19" spans="1:137" ht="15" customHeight="1">
      <c r="A19" s="245" t="s">
        <v>5</v>
      </c>
      <c r="B19" s="246"/>
      <c r="C19" s="246"/>
      <c r="D19" s="246"/>
      <c r="E19" s="246"/>
      <c r="F19" s="246"/>
      <c r="G19" s="246"/>
      <c r="H19" s="246"/>
      <c r="I19" s="246"/>
      <c r="J19" s="246"/>
      <c r="K19" s="246"/>
      <c r="L19" s="246"/>
      <c r="M19" s="246"/>
      <c r="N19" s="246"/>
      <c r="O19" s="246"/>
      <c r="P19" s="246"/>
      <c r="Q19" s="246"/>
      <c r="R19" s="246"/>
      <c r="S19" s="246"/>
      <c r="T19" s="246"/>
      <c r="U19" s="513"/>
      <c r="V19" s="1149">
        <v>0</v>
      </c>
      <c r="W19" s="1150"/>
      <c r="X19" s="1151"/>
      <c r="Y19" s="1152">
        <v>8</v>
      </c>
      <c r="Z19" s="1150"/>
      <c r="AA19" s="1151"/>
      <c r="AB19" s="1152">
        <v>0</v>
      </c>
      <c r="AC19" s="1150"/>
      <c r="AD19" s="1153"/>
      <c r="AE19" s="1511">
        <v>19173</v>
      </c>
      <c r="AF19" s="1513"/>
      <c r="AG19" s="1513"/>
      <c r="AH19" s="1513"/>
      <c r="AI19" s="1513"/>
      <c r="AJ19" s="1513"/>
      <c r="AK19" s="1513"/>
      <c r="AL19" s="1513"/>
      <c r="AM19" s="1513"/>
      <c r="AN19" s="1513"/>
      <c r="AO19" s="1513"/>
      <c r="AP19" s="1513"/>
      <c r="AQ19" s="1487">
        <v>886</v>
      </c>
      <c r="AR19" s="1493"/>
      <c r="AS19" s="1493"/>
      <c r="AT19" s="1493"/>
      <c r="AU19" s="1493"/>
      <c r="AV19" s="1493"/>
      <c r="AW19" s="1493"/>
      <c r="AX19" s="1493"/>
      <c r="AY19" s="1493"/>
      <c r="AZ19" s="1493"/>
      <c r="BA19" s="1493"/>
      <c r="BB19" s="1512"/>
      <c r="BC19" s="330">
        <f t="shared" si="0"/>
        <v>20059</v>
      </c>
      <c r="BD19" s="331"/>
      <c r="BE19" s="331"/>
      <c r="BF19" s="331"/>
      <c r="BG19" s="331"/>
      <c r="BH19" s="331"/>
      <c r="BI19" s="331"/>
      <c r="BJ19" s="331"/>
      <c r="BK19" s="331"/>
      <c r="BL19" s="331"/>
      <c r="BM19" s="331"/>
      <c r="BN19" s="331"/>
      <c r="BO19" s="1511">
        <v>50136808</v>
      </c>
      <c r="BP19" s="1513"/>
      <c r="BQ19" s="1513"/>
      <c r="BR19" s="1513"/>
      <c r="BS19" s="1513"/>
      <c r="BT19" s="1513"/>
      <c r="BU19" s="1513"/>
      <c r="BV19" s="1513"/>
      <c r="BW19" s="1513"/>
      <c r="BX19" s="1513"/>
      <c r="BY19" s="1513"/>
      <c r="BZ19" s="1513"/>
      <c r="CA19" s="1513"/>
      <c r="CB19" s="1513"/>
      <c r="CC19" s="1513"/>
      <c r="CD19" s="1511">
        <v>18676972</v>
      </c>
      <c r="CE19" s="1511"/>
      <c r="CF19" s="1511"/>
      <c r="CG19" s="1511"/>
      <c r="CH19" s="1511"/>
      <c r="CI19" s="1511"/>
      <c r="CJ19" s="1511"/>
      <c r="CK19" s="1511"/>
      <c r="CL19" s="1511"/>
      <c r="CM19" s="1511"/>
      <c r="CN19" s="1511"/>
      <c r="CO19" s="1511"/>
      <c r="CP19" s="1511"/>
      <c r="CQ19" s="1511"/>
      <c r="CR19" s="1511"/>
      <c r="CS19" s="1511"/>
      <c r="CT19" s="1511"/>
      <c r="CU19" s="1511"/>
      <c r="CV19" s="1511"/>
      <c r="CW19" s="1511"/>
      <c r="CX19" s="1511"/>
      <c r="CY19" s="1511"/>
      <c r="CZ19" s="1511"/>
      <c r="DA19" s="1511"/>
      <c r="DB19" s="1511"/>
      <c r="DC19" s="1511"/>
      <c r="DD19" s="1511"/>
      <c r="DE19" s="1511"/>
      <c r="DF19" s="1511"/>
      <c r="DG19" s="1487"/>
      <c r="DH19" s="330">
        <f t="shared" si="1"/>
        <v>31459836</v>
      </c>
      <c r="DI19" s="330"/>
      <c r="DJ19" s="330"/>
      <c r="DK19" s="330"/>
      <c r="DL19" s="330"/>
      <c r="DM19" s="330"/>
      <c r="DN19" s="330"/>
      <c r="DO19" s="330"/>
      <c r="DP19" s="330"/>
      <c r="DQ19" s="330"/>
      <c r="DR19" s="330"/>
      <c r="DS19" s="330"/>
      <c r="DT19" s="330"/>
      <c r="DU19" s="330"/>
      <c r="DV19" s="493"/>
      <c r="EB19" s="16"/>
      <c r="EG19" s="16"/>
    </row>
    <row r="20" spans="1:137" ht="15" customHeight="1">
      <c r="A20" s="245" t="s">
        <v>160</v>
      </c>
      <c r="B20" s="246"/>
      <c r="C20" s="246"/>
      <c r="D20" s="246"/>
      <c r="E20" s="246"/>
      <c r="F20" s="246"/>
      <c r="G20" s="246"/>
      <c r="H20" s="246"/>
      <c r="I20" s="246"/>
      <c r="J20" s="246"/>
      <c r="K20" s="246"/>
      <c r="L20" s="246"/>
      <c r="M20" s="246"/>
      <c r="N20" s="246"/>
      <c r="O20" s="246"/>
      <c r="P20" s="246"/>
      <c r="Q20" s="246"/>
      <c r="R20" s="246"/>
      <c r="S20" s="246"/>
      <c r="T20" s="246"/>
      <c r="U20" s="513"/>
      <c r="V20" s="1149">
        <v>0</v>
      </c>
      <c r="W20" s="1150"/>
      <c r="X20" s="1151"/>
      <c r="Y20" s="1152">
        <v>9</v>
      </c>
      <c r="Z20" s="1150"/>
      <c r="AA20" s="1151"/>
      <c r="AB20" s="1152">
        <v>0</v>
      </c>
      <c r="AC20" s="1150"/>
      <c r="AD20" s="1153"/>
      <c r="AE20" s="1511">
        <v>25090</v>
      </c>
      <c r="AF20" s="1513"/>
      <c r="AG20" s="1513"/>
      <c r="AH20" s="1513"/>
      <c r="AI20" s="1513"/>
      <c r="AJ20" s="1513"/>
      <c r="AK20" s="1513"/>
      <c r="AL20" s="1513"/>
      <c r="AM20" s="1513"/>
      <c r="AN20" s="1513"/>
      <c r="AO20" s="1513"/>
      <c r="AP20" s="1513"/>
      <c r="AQ20" s="1487">
        <v>2063</v>
      </c>
      <c r="AR20" s="1493"/>
      <c r="AS20" s="1493"/>
      <c r="AT20" s="1493"/>
      <c r="AU20" s="1493"/>
      <c r="AV20" s="1493"/>
      <c r="AW20" s="1493"/>
      <c r="AX20" s="1493"/>
      <c r="AY20" s="1493"/>
      <c r="AZ20" s="1493"/>
      <c r="BA20" s="1493"/>
      <c r="BB20" s="1512"/>
      <c r="BC20" s="330">
        <f t="shared" si="0"/>
        <v>27153</v>
      </c>
      <c r="BD20" s="331"/>
      <c r="BE20" s="331"/>
      <c r="BF20" s="331"/>
      <c r="BG20" s="331"/>
      <c r="BH20" s="331"/>
      <c r="BI20" s="331"/>
      <c r="BJ20" s="331"/>
      <c r="BK20" s="331"/>
      <c r="BL20" s="331"/>
      <c r="BM20" s="331"/>
      <c r="BN20" s="331"/>
      <c r="BO20" s="1511">
        <v>105261745</v>
      </c>
      <c r="BP20" s="1513"/>
      <c r="BQ20" s="1513"/>
      <c r="BR20" s="1513"/>
      <c r="BS20" s="1513"/>
      <c r="BT20" s="1513"/>
      <c r="BU20" s="1513"/>
      <c r="BV20" s="1513"/>
      <c r="BW20" s="1513"/>
      <c r="BX20" s="1513"/>
      <c r="BY20" s="1513"/>
      <c r="BZ20" s="1513"/>
      <c r="CA20" s="1513"/>
      <c r="CB20" s="1513"/>
      <c r="CC20" s="1513"/>
      <c r="CD20" s="1511">
        <v>35441146</v>
      </c>
      <c r="CE20" s="1511"/>
      <c r="CF20" s="1511"/>
      <c r="CG20" s="1511"/>
      <c r="CH20" s="1511"/>
      <c r="CI20" s="1511"/>
      <c r="CJ20" s="1511"/>
      <c r="CK20" s="1511"/>
      <c r="CL20" s="1511"/>
      <c r="CM20" s="1511"/>
      <c r="CN20" s="1511"/>
      <c r="CO20" s="1511"/>
      <c r="CP20" s="1511"/>
      <c r="CQ20" s="1511"/>
      <c r="CR20" s="1511"/>
      <c r="CS20" s="1511"/>
      <c r="CT20" s="1511"/>
      <c r="CU20" s="1511"/>
      <c r="CV20" s="1511"/>
      <c r="CW20" s="1511"/>
      <c r="CX20" s="1511"/>
      <c r="CY20" s="1511"/>
      <c r="CZ20" s="1511"/>
      <c r="DA20" s="1511"/>
      <c r="DB20" s="1511"/>
      <c r="DC20" s="1511"/>
      <c r="DD20" s="1511"/>
      <c r="DE20" s="1511"/>
      <c r="DF20" s="1511"/>
      <c r="DG20" s="1487"/>
      <c r="DH20" s="330">
        <f t="shared" si="1"/>
        <v>69820599</v>
      </c>
      <c r="DI20" s="330"/>
      <c r="DJ20" s="330"/>
      <c r="DK20" s="330"/>
      <c r="DL20" s="330"/>
      <c r="DM20" s="330"/>
      <c r="DN20" s="330"/>
      <c r="DO20" s="330"/>
      <c r="DP20" s="330"/>
      <c r="DQ20" s="330"/>
      <c r="DR20" s="330"/>
      <c r="DS20" s="330"/>
      <c r="DT20" s="330"/>
      <c r="DU20" s="330"/>
      <c r="DV20" s="493"/>
      <c r="EB20" s="16"/>
      <c r="EG20" s="16"/>
    </row>
    <row r="21" spans="1:137" ht="15" customHeight="1">
      <c r="A21" s="245" t="s">
        <v>278</v>
      </c>
      <c r="B21" s="246"/>
      <c r="C21" s="246"/>
      <c r="D21" s="246"/>
      <c r="E21" s="246"/>
      <c r="F21" s="246"/>
      <c r="G21" s="246"/>
      <c r="H21" s="246"/>
      <c r="I21" s="246"/>
      <c r="J21" s="246"/>
      <c r="K21" s="246"/>
      <c r="L21" s="246"/>
      <c r="M21" s="246"/>
      <c r="N21" s="246"/>
      <c r="O21" s="246"/>
      <c r="P21" s="246"/>
      <c r="Q21" s="246"/>
      <c r="R21" s="246"/>
      <c r="S21" s="246"/>
      <c r="T21" s="246"/>
      <c r="U21" s="513"/>
      <c r="V21" s="1149">
        <v>1</v>
      </c>
      <c r="W21" s="1150"/>
      <c r="X21" s="1151"/>
      <c r="Y21" s="1152">
        <v>0</v>
      </c>
      <c r="Z21" s="1150"/>
      <c r="AA21" s="1151"/>
      <c r="AB21" s="1152">
        <v>0</v>
      </c>
      <c r="AC21" s="1150"/>
      <c r="AD21" s="1153"/>
      <c r="AE21" s="1511">
        <v>11032</v>
      </c>
      <c r="AF21" s="1513"/>
      <c r="AG21" s="1513"/>
      <c r="AH21" s="1513"/>
      <c r="AI21" s="1513"/>
      <c r="AJ21" s="1513"/>
      <c r="AK21" s="1513"/>
      <c r="AL21" s="1513"/>
      <c r="AM21" s="1513"/>
      <c r="AN21" s="1513"/>
      <c r="AO21" s="1513"/>
      <c r="AP21" s="1513"/>
      <c r="AQ21" s="1487">
        <v>1263</v>
      </c>
      <c r="AR21" s="1493"/>
      <c r="AS21" s="1493"/>
      <c r="AT21" s="1493"/>
      <c r="AU21" s="1493"/>
      <c r="AV21" s="1493"/>
      <c r="AW21" s="1493"/>
      <c r="AX21" s="1493"/>
      <c r="AY21" s="1493"/>
      <c r="AZ21" s="1493"/>
      <c r="BA21" s="1493"/>
      <c r="BB21" s="1512"/>
      <c r="BC21" s="330">
        <f t="shared" si="0"/>
        <v>12295</v>
      </c>
      <c r="BD21" s="331"/>
      <c r="BE21" s="331"/>
      <c r="BF21" s="331"/>
      <c r="BG21" s="331"/>
      <c r="BH21" s="331"/>
      <c r="BI21" s="331"/>
      <c r="BJ21" s="331"/>
      <c r="BK21" s="331"/>
      <c r="BL21" s="331"/>
      <c r="BM21" s="331"/>
      <c r="BN21" s="331"/>
      <c r="BO21" s="1511">
        <v>72500934</v>
      </c>
      <c r="BP21" s="1513"/>
      <c r="BQ21" s="1513"/>
      <c r="BR21" s="1513"/>
      <c r="BS21" s="1513"/>
      <c r="BT21" s="1513"/>
      <c r="BU21" s="1513"/>
      <c r="BV21" s="1513"/>
      <c r="BW21" s="1513"/>
      <c r="BX21" s="1513"/>
      <c r="BY21" s="1513"/>
      <c r="BZ21" s="1513"/>
      <c r="CA21" s="1513"/>
      <c r="CB21" s="1513"/>
      <c r="CC21" s="1513"/>
      <c r="CD21" s="1511">
        <v>21117366</v>
      </c>
      <c r="CE21" s="1511"/>
      <c r="CF21" s="1511"/>
      <c r="CG21" s="1511"/>
      <c r="CH21" s="1511"/>
      <c r="CI21" s="1511"/>
      <c r="CJ21" s="1511"/>
      <c r="CK21" s="1511"/>
      <c r="CL21" s="1511"/>
      <c r="CM21" s="1511"/>
      <c r="CN21" s="1511"/>
      <c r="CO21" s="1511"/>
      <c r="CP21" s="1511"/>
      <c r="CQ21" s="1511"/>
      <c r="CR21" s="1511"/>
      <c r="CS21" s="1511"/>
      <c r="CT21" s="1511"/>
      <c r="CU21" s="1511"/>
      <c r="CV21" s="1511"/>
      <c r="CW21" s="1511"/>
      <c r="CX21" s="1511"/>
      <c r="CY21" s="1511"/>
      <c r="CZ21" s="1511"/>
      <c r="DA21" s="1511"/>
      <c r="DB21" s="1511"/>
      <c r="DC21" s="1511"/>
      <c r="DD21" s="1511"/>
      <c r="DE21" s="1511"/>
      <c r="DF21" s="1511"/>
      <c r="DG21" s="1487"/>
      <c r="DH21" s="330">
        <f t="shared" si="1"/>
        <v>51383568</v>
      </c>
      <c r="DI21" s="330"/>
      <c r="DJ21" s="330"/>
      <c r="DK21" s="330"/>
      <c r="DL21" s="330"/>
      <c r="DM21" s="330"/>
      <c r="DN21" s="330"/>
      <c r="DO21" s="330"/>
      <c r="DP21" s="330"/>
      <c r="DQ21" s="330"/>
      <c r="DR21" s="330"/>
      <c r="DS21" s="330"/>
      <c r="DT21" s="330"/>
      <c r="DU21" s="330"/>
      <c r="DV21" s="493"/>
      <c r="EB21" s="16"/>
      <c r="EG21" s="16"/>
    </row>
    <row r="22" spans="1:137" ht="15" customHeight="1">
      <c r="A22" s="245" t="s">
        <v>9</v>
      </c>
      <c r="B22" s="246"/>
      <c r="C22" s="246"/>
      <c r="D22" s="246"/>
      <c r="E22" s="246"/>
      <c r="F22" s="246"/>
      <c r="G22" s="246"/>
      <c r="H22" s="246"/>
      <c r="I22" s="246"/>
      <c r="J22" s="246"/>
      <c r="K22" s="246"/>
      <c r="L22" s="246"/>
      <c r="M22" s="246"/>
      <c r="N22" s="246"/>
      <c r="O22" s="246"/>
      <c r="P22" s="246"/>
      <c r="Q22" s="246"/>
      <c r="R22" s="246"/>
      <c r="S22" s="246"/>
      <c r="T22" s="246"/>
      <c r="U22" s="513"/>
      <c r="V22" s="1149">
        <v>1</v>
      </c>
      <c r="W22" s="1150"/>
      <c r="X22" s="1151"/>
      <c r="Y22" s="1152">
        <v>1</v>
      </c>
      <c r="Z22" s="1150"/>
      <c r="AA22" s="1151"/>
      <c r="AB22" s="1152">
        <v>0</v>
      </c>
      <c r="AC22" s="1150"/>
      <c r="AD22" s="1153"/>
      <c r="AE22" s="1511">
        <v>7113</v>
      </c>
      <c r="AF22" s="1513"/>
      <c r="AG22" s="1513"/>
      <c r="AH22" s="1513"/>
      <c r="AI22" s="1513"/>
      <c r="AJ22" s="1513"/>
      <c r="AK22" s="1513"/>
      <c r="AL22" s="1513"/>
      <c r="AM22" s="1513"/>
      <c r="AN22" s="1513"/>
      <c r="AO22" s="1513"/>
      <c r="AP22" s="1513"/>
      <c r="AQ22" s="1487">
        <v>131</v>
      </c>
      <c r="AR22" s="1493"/>
      <c r="AS22" s="1493"/>
      <c r="AT22" s="1493"/>
      <c r="AU22" s="1493"/>
      <c r="AV22" s="1493"/>
      <c r="AW22" s="1493"/>
      <c r="AX22" s="1493"/>
      <c r="AY22" s="1493"/>
      <c r="AZ22" s="1493"/>
      <c r="BA22" s="1493"/>
      <c r="BB22" s="1512"/>
      <c r="BC22" s="330">
        <f t="shared" si="0"/>
        <v>7244</v>
      </c>
      <c r="BD22" s="331"/>
      <c r="BE22" s="331"/>
      <c r="BF22" s="331"/>
      <c r="BG22" s="331"/>
      <c r="BH22" s="331"/>
      <c r="BI22" s="331"/>
      <c r="BJ22" s="331"/>
      <c r="BK22" s="331"/>
      <c r="BL22" s="331"/>
      <c r="BM22" s="331"/>
      <c r="BN22" s="331"/>
      <c r="BO22" s="1511">
        <v>57785580</v>
      </c>
      <c r="BP22" s="1513"/>
      <c r="BQ22" s="1513"/>
      <c r="BR22" s="1513"/>
      <c r="BS22" s="1513"/>
      <c r="BT22" s="1513"/>
      <c r="BU22" s="1513"/>
      <c r="BV22" s="1513"/>
      <c r="BW22" s="1513"/>
      <c r="BX22" s="1513"/>
      <c r="BY22" s="1513"/>
      <c r="BZ22" s="1513"/>
      <c r="CA22" s="1513"/>
      <c r="CB22" s="1513"/>
      <c r="CC22" s="1513"/>
      <c r="CD22" s="1511">
        <v>14471360</v>
      </c>
      <c r="CE22" s="1511"/>
      <c r="CF22" s="1511"/>
      <c r="CG22" s="1511"/>
      <c r="CH22" s="1511"/>
      <c r="CI22" s="1511"/>
      <c r="CJ22" s="1511"/>
      <c r="CK22" s="1511"/>
      <c r="CL22" s="1511"/>
      <c r="CM22" s="1511"/>
      <c r="CN22" s="1511"/>
      <c r="CO22" s="1511"/>
      <c r="CP22" s="1511"/>
      <c r="CQ22" s="1511"/>
      <c r="CR22" s="1511"/>
      <c r="CS22" s="1511"/>
      <c r="CT22" s="1511"/>
      <c r="CU22" s="1511"/>
      <c r="CV22" s="1511"/>
      <c r="CW22" s="1511"/>
      <c r="CX22" s="1511"/>
      <c r="CY22" s="1511"/>
      <c r="CZ22" s="1511"/>
      <c r="DA22" s="1511"/>
      <c r="DB22" s="1511"/>
      <c r="DC22" s="1511"/>
      <c r="DD22" s="1511"/>
      <c r="DE22" s="1511"/>
      <c r="DF22" s="1511"/>
      <c r="DG22" s="1487"/>
      <c r="DH22" s="330">
        <f t="shared" si="1"/>
        <v>43314220</v>
      </c>
      <c r="DI22" s="330"/>
      <c r="DJ22" s="330"/>
      <c r="DK22" s="330"/>
      <c r="DL22" s="330"/>
      <c r="DM22" s="330"/>
      <c r="DN22" s="330"/>
      <c r="DO22" s="330"/>
      <c r="DP22" s="330"/>
      <c r="DQ22" s="330"/>
      <c r="DR22" s="330"/>
      <c r="DS22" s="330"/>
      <c r="DT22" s="330"/>
      <c r="DU22" s="330"/>
      <c r="DV22" s="493"/>
      <c r="EB22" s="16"/>
      <c r="EG22" s="16"/>
    </row>
    <row r="23" spans="1:137" ht="15" customHeight="1">
      <c r="A23" s="245" t="s">
        <v>393</v>
      </c>
      <c r="B23" s="246"/>
      <c r="C23" s="246"/>
      <c r="D23" s="246"/>
      <c r="E23" s="246"/>
      <c r="F23" s="246"/>
      <c r="G23" s="246"/>
      <c r="H23" s="246"/>
      <c r="I23" s="246"/>
      <c r="J23" s="246"/>
      <c r="K23" s="246"/>
      <c r="L23" s="246"/>
      <c r="M23" s="246"/>
      <c r="N23" s="246"/>
      <c r="O23" s="246"/>
      <c r="P23" s="246"/>
      <c r="Q23" s="246"/>
      <c r="R23" s="246"/>
      <c r="S23" s="246"/>
      <c r="T23" s="246"/>
      <c r="U23" s="513"/>
      <c r="V23" s="1149">
        <v>1</v>
      </c>
      <c r="W23" s="1150"/>
      <c r="X23" s="1151"/>
      <c r="Y23" s="1152">
        <v>2</v>
      </c>
      <c r="Z23" s="1150"/>
      <c r="AA23" s="1151"/>
      <c r="AB23" s="1152">
        <v>0</v>
      </c>
      <c r="AC23" s="1150"/>
      <c r="AD23" s="1153"/>
      <c r="AE23" s="1511">
        <v>1468</v>
      </c>
      <c r="AF23" s="1513"/>
      <c r="AG23" s="1513"/>
      <c r="AH23" s="1513"/>
      <c r="AI23" s="1513"/>
      <c r="AJ23" s="1513"/>
      <c r="AK23" s="1513"/>
      <c r="AL23" s="1513"/>
      <c r="AM23" s="1513"/>
      <c r="AN23" s="1513"/>
      <c r="AO23" s="1513"/>
      <c r="AP23" s="1513"/>
      <c r="AQ23" s="1487"/>
      <c r="AR23" s="1493"/>
      <c r="AS23" s="1493"/>
      <c r="AT23" s="1493"/>
      <c r="AU23" s="1493"/>
      <c r="AV23" s="1493"/>
      <c r="AW23" s="1493"/>
      <c r="AX23" s="1493"/>
      <c r="AY23" s="1493"/>
      <c r="AZ23" s="1493"/>
      <c r="BA23" s="1493"/>
      <c r="BB23" s="1512"/>
      <c r="BC23" s="330">
        <f t="shared" si="0"/>
        <v>1468</v>
      </c>
      <c r="BD23" s="331"/>
      <c r="BE23" s="331"/>
      <c r="BF23" s="331"/>
      <c r="BG23" s="331"/>
      <c r="BH23" s="331"/>
      <c r="BI23" s="331"/>
      <c r="BJ23" s="331"/>
      <c r="BK23" s="331"/>
      <c r="BL23" s="331"/>
      <c r="BM23" s="331"/>
      <c r="BN23" s="331"/>
      <c r="BO23" s="1511">
        <v>19369789</v>
      </c>
      <c r="BP23" s="1513"/>
      <c r="BQ23" s="1513"/>
      <c r="BR23" s="1513"/>
      <c r="BS23" s="1513"/>
      <c r="BT23" s="1513"/>
      <c r="BU23" s="1513"/>
      <c r="BV23" s="1513"/>
      <c r="BW23" s="1513"/>
      <c r="BX23" s="1513"/>
      <c r="BY23" s="1513"/>
      <c r="BZ23" s="1513"/>
      <c r="CA23" s="1513"/>
      <c r="CB23" s="1513"/>
      <c r="CC23" s="1513"/>
      <c r="CD23" s="1511">
        <v>3338822</v>
      </c>
      <c r="CE23" s="1511"/>
      <c r="CF23" s="1511"/>
      <c r="CG23" s="1511"/>
      <c r="CH23" s="1511"/>
      <c r="CI23" s="1511"/>
      <c r="CJ23" s="1511"/>
      <c r="CK23" s="1511"/>
      <c r="CL23" s="1511"/>
      <c r="CM23" s="1511"/>
      <c r="CN23" s="1511"/>
      <c r="CO23" s="1511"/>
      <c r="CP23" s="1511"/>
      <c r="CQ23" s="1511"/>
      <c r="CR23" s="1511"/>
      <c r="CS23" s="1511"/>
      <c r="CT23" s="1511"/>
      <c r="CU23" s="1511"/>
      <c r="CV23" s="1511"/>
      <c r="CW23" s="1511"/>
      <c r="CX23" s="1511"/>
      <c r="CY23" s="1511"/>
      <c r="CZ23" s="1511"/>
      <c r="DA23" s="1511"/>
      <c r="DB23" s="1511"/>
      <c r="DC23" s="1511"/>
      <c r="DD23" s="1511"/>
      <c r="DE23" s="1511"/>
      <c r="DF23" s="1511"/>
      <c r="DG23" s="1487"/>
      <c r="DH23" s="330">
        <f t="shared" si="1"/>
        <v>16030967</v>
      </c>
      <c r="DI23" s="330"/>
      <c r="DJ23" s="330"/>
      <c r="DK23" s="330"/>
      <c r="DL23" s="330"/>
      <c r="DM23" s="330"/>
      <c r="DN23" s="330"/>
      <c r="DO23" s="330"/>
      <c r="DP23" s="330"/>
      <c r="DQ23" s="330"/>
      <c r="DR23" s="330"/>
      <c r="DS23" s="330"/>
      <c r="DT23" s="330"/>
      <c r="DU23" s="330"/>
      <c r="DV23" s="493"/>
      <c r="EB23" s="16"/>
      <c r="EG23" s="16"/>
    </row>
    <row r="24" spans="1:137" ht="15" customHeight="1">
      <c r="A24" s="245" t="s">
        <v>279</v>
      </c>
      <c r="B24" s="246"/>
      <c r="C24" s="246"/>
      <c r="D24" s="246"/>
      <c r="E24" s="246"/>
      <c r="F24" s="246"/>
      <c r="G24" s="246"/>
      <c r="H24" s="246"/>
      <c r="I24" s="246"/>
      <c r="J24" s="246"/>
      <c r="K24" s="246"/>
      <c r="L24" s="246"/>
      <c r="M24" s="246"/>
      <c r="N24" s="246"/>
      <c r="O24" s="246"/>
      <c r="P24" s="246"/>
      <c r="Q24" s="246"/>
      <c r="R24" s="246"/>
      <c r="S24" s="246"/>
      <c r="T24" s="246"/>
      <c r="U24" s="513"/>
      <c r="V24" s="1149">
        <v>1</v>
      </c>
      <c r="W24" s="1150"/>
      <c r="X24" s="1151"/>
      <c r="Y24" s="1152">
        <v>3</v>
      </c>
      <c r="Z24" s="1150"/>
      <c r="AA24" s="1151"/>
      <c r="AB24" s="1152">
        <v>0</v>
      </c>
      <c r="AC24" s="1150"/>
      <c r="AD24" s="1153"/>
      <c r="AE24" s="1511">
        <v>377</v>
      </c>
      <c r="AF24" s="1513"/>
      <c r="AG24" s="1513"/>
      <c r="AH24" s="1513"/>
      <c r="AI24" s="1513"/>
      <c r="AJ24" s="1513"/>
      <c r="AK24" s="1513"/>
      <c r="AL24" s="1513"/>
      <c r="AM24" s="1513"/>
      <c r="AN24" s="1513"/>
      <c r="AO24" s="1513"/>
      <c r="AP24" s="1513"/>
      <c r="AQ24" s="1487"/>
      <c r="AR24" s="1493"/>
      <c r="AS24" s="1493"/>
      <c r="AT24" s="1493"/>
      <c r="AU24" s="1493"/>
      <c r="AV24" s="1493"/>
      <c r="AW24" s="1493"/>
      <c r="AX24" s="1493"/>
      <c r="AY24" s="1493"/>
      <c r="AZ24" s="1493"/>
      <c r="BA24" s="1493"/>
      <c r="BB24" s="1512"/>
      <c r="BC24" s="330">
        <f t="shared" si="0"/>
        <v>377</v>
      </c>
      <c r="BD24" s="331"/>
      <c r="BE24" s="331"/>
      <c r="BF24" s="331"/>
      <c r="BG24" s="331"/>
      <c r="BH24" s="331"/>
      <c r="BI24" s="331"/>
      <c r="BJ24" s="331"/>
      <c r="BK24" s="331"/>
      <c r="BL24" s="331"/>
      <c r="BM24" s="331"/>
      <c r="BN24" s="331"/>
      <c r="BO24" s="1511">
        <v>12623920</v>
      </c>
      <c r="BP24" s="1513"/>
      <c r="BQ24" s="1513"/>
      <c r="BR24" s="1513"/>
      <c r="BS24" s="1513"/>
      <c r="BT24" s="1513"/>
      <c r="BU24" s="1513"/>
      <c r="BV24" s="1513"/>
      <c r="BW24" s="1513"/>
      <c r="BX24" s="1513"/>
      <c r="BY24" s="1513"/>
      <c r="BZ24" s="1513"/>
      <c r="CA24" s="1513"/>
      <c r="CB24" s="1513"/>
      <c r="CC24" s="1513"/>
      <c r="CD24" s="1511">
        <v>867100</v>
      </c>
      <c r="CE24" s="1511"/>
      <c r="CF24" s="1511"/>
      <c r="CG24" s="1511"/>
      <c r="CH24" s="1511"/>
      <c r="CI24" s="1511"/>
      <c r="CJ24" s="1511"/>
      <c r="CK24" s="1511"/>
      <c r="CL24" s="1511"/>
      <c r="CM24" s="1511"/>
      <c r="CN24" s="1511"/>
      <c r="CO24" s="1511"/>
      <c r="CP24" s="1511"/>
      <c r="CQ24" s="1511"/>
      <c r="CR24" s="1511"/>
      <c r="CS24" s="1511"/>
      <c r="CT24" s="1511"/>
      <c r="CU24" s="1511"/>
      <c r="CV24" s="1511"/>
      <c r="CW24" s="1511"/>
      <c r="CX24" s="1511"/>
      <c r="CY24" s="1511"/>
      <c r="CZ24" s="1511"/>
      <c r="DA24" s="1511"/>
      <c r="DB24" s="1511"/>
      <c r="DC24" s="1511"/>
      <c r="DD24" s="1511"/>
      <c r="DE24" s="1511"/>
      <c r="DF24" s="1511"/>
      <c r="DG24" s="1487"/>
      <c r="DH24" s="330">
        <f t="shared" si="1"/>
        <v>11756820</v>
      </c>
      <c r="DI24" s="330"/>
      <c r="DJ24" s="330"/>
      <c r="DK24" s="330"/>
      <c r="DL24" s="330"/>
      <c r="DM24" s="330"/>
      <c r="DN24" s="330"/>
      <c r="DO24" s="330"/>
      <c r="DP24" s="330"/>
      <c r="DQ24" s="330"/>
      <c r="DR24" s="330"/>
      <c r="DS24" s="330"/>
      <c r="DT24" s="330"/>
      <c r="DU24" s="330"/>
      <c r="DV24" s="493"/>
      <c r="EB24" s="16"/>
      <c r="EG24" s="16"/>
    </row>
    <row r="25" spans="1:137" ht="21.75" customHeight="1" thickBot="1">
      <c r="A25" s="245" t="s">
        <v>378</v>
      </c>
      <c r="B25" s="246"/>
      <c r="C25" s="246"/>
      <c r="D25" s="246"/>
      <c r="E25" s="246"/>
      <c r="F25" s="246"/>
      <c r="G25" s="246"/>
      <c r="H25" s="246"/>
      <c r="I25" s="246"/>
      <c r="J25" s="246"/>
      <c r="K25" s="246"/>
      <c r="L25" s="246"/>
      <c r="M25" s="246"/>
      <c r="N25" s="246"/>
      <c r="O25" s="246"/>
      <c r="P25" s="246"/>
      <c r="Q25" s="246"/>
      <c r="R25" s="246"/>
      <c r="S25" s="246"/>
      <c r="T25" s="246"/>
      <c r="U25" s="513"/>
      <c r="V25" s="1144">
        <v>1</v>
      </c>
      <c r="W25" s="1145"/>
      <c r="X25" s="1146"/>
      <c r="Y25" s="1147">
        <v>4</v>
      </c>
      <c r="Z25" s="1145"/>
      <c r="AA25" s="1146"/>
      <c r="AB25" s="1147">
        <v>0</v>
      </c>
      <c r="AC25" s="1145"/>
      <c r="AD25" s="1148"/>
      <c r="AE25" s="484">
        <f>SUM(AE12:AP24)</f>
        <v>81684</v>
      </c>
      <c r="AF25" s="485"/>
      <c r="AG25" s="485"/>
      <c r="AH25" s="485"/>
      <c r="AI25" s="485"/>
      <c r="AJ25" s="485"/>
      <c r="AK25" s="485"/>
      <c r="AL25" s="485"/>
      <c r="AM25" s="485"/>
      <c r="AN25" s="485"/>
      <c r="AO25" s="485"/>
      <c r="AP25" s="486"/>
      <c r="AQ25" s="484">
        <f>SUM(AQ12:BB24)</f>
        <v>6998</v>
      </c>
      <c r="AR25" s="485"/>
      <c r="AS25" s="485"/>
      <c r="AT25" s="485"/>
      <c r="AU25" s="485"/>
      <c r="AV25" s="485"/>
      <c r="AW25" s="485"/>
      <c r="AX25" s="485"/>
      <c r="AY25" s="485"/>
      <c r="AZ25" s="485"/>
      <c r="BA25" s="485"/>
      <c r="BB25" s="486"/>
      <c r="BC25" s="484">
        <f>SUM(BC12:BN24)</f>
        <v>88682</v>
      </c>
      <c r="BD25" s="485"/>
      <c r="BE25" s="485"/>
      <c r="BF25" s="485"/>
      <c r="BG25" s="485"/>
      <c r="BH25" s="485"/>
      <c r="BI25" s="485"/>
      <c r="BJ25" s="485"/>
      <c r="BK25" s="485"/>
      <c r="BL25" s="485"/>
      <c r="BM25" s="485"/>
      <c r="BN25" s="486"/>
      <c r="BO25" s="484">
        <f>SUM(BO12:CC24)</f>
        <v>344942563</v>
      </c>
      <c r="BP25" s="485"/>
      <c r="BQ25" s="485"/>
      <c r="BR25" s="485"/>
      <c r="BS25" s="485"/>
      <c r="BT25" s="485"/>
      <c r="BU25" s="485"/>
      <c r="BV25" s="485"/>
      <c r="BW25" s="485"/>
      <c r="BX25" s="485"/>
      <c r="BY25" s="485"/>
      <c r="BZ25" s="485"/>
      <c r="CA25" s="485"/>
      <c r="CB25" s="485"/>
      <c r="CC25" s="486"/>
      <c r="CD25" s="484">
        <f>SUM(CD12:CR24)</f>
        <v>106719249</v>
      </c>
      <c r="CE25" s="485"/>
      <c r="CF25" s="485"/>
      <c r="CG25" s="485"/>
      <c r="CH25" s="485"/>
      <c r="CI25" s="485"/>
      <c r="CJ25" s="485"/>
      <c r="CK25" s="485"/>
      <c r="CL25" s="485"/>
      <c r="CM25" s="485"/>
      <c r="CN25" s="485"/>
      <c r="CO25" s="485"/>
      <c r="CP25" s="485"/>
      <c r="CQ25" s="485"/>
      <c r="CR25" s="486"/>
      <c r="CS25" s="484">
        <f>SUM(CS12:DG24)</f>
        <v>0</v>
      </c>
      <c r="CT25" s="485"/>
      <c r="CU25" s="485"/>
      <c r="CV25" s="485"/>
      <c r="CW25" s="485"/>
      <c r="CX25" s="485"/>
      <c r="CY25" s="485"/>
      <c r="CZ25" s="485"/>
      <c r="DA25" s="485"/>
      <c r="DB25" s="485"/>
      <c r="DC25" s="485"/>
      <c r="DD25" s="485"/>
      <c r="DE25" s="485"/>
      <c r="DF25" s="485"/>
      <c r="DG25" s="485"/>
      <c r="DH25" s="484">
        <f t="shared" si="1"/>
        <v>238223314</v>
      </c>
      <c r="DI25" s="485"/>
      <c r="DJ25" s="485"/>
      <c r="DK25" s="485"/>
      <c r="DL25" s="485"/>
      <c r="DM25" s="485"/>
      <c r="DN25" s="485"/>
      <c r="DO25" s="485"/>
      <c r="DP25" s="485"/>
      <c r="DQ25" s="485"/>
      <c r="DR25" s="485"/>
      <c r="DS25" s="485"/>
      <c r="DT25" s="485"/>
      <c r="DU25" s="485"/>
      <c r="DV25" s="574"/>
      <c r="EB25" s="16"/>
      <c r="EG25" s="16"/>
    </row>
    <row r="26" spans="1:137" s="17" customFormat="1" ht="23.25" customHeight="1">
      <c r="A26" s="138"/>
      <c r="B26" s="138"/>
      <c r="C26" s="138"/>
      <c r="D26" s="138"/>
      <c r="E26" s="138"/>
      <c r="F26" s="138"/>
      <c r="G26" s="138"/>
      <c r="H26" s="138"/>
      <c r="I26" s="138"/>
      <c r="J26" s="138"/>
      <c r="K26" s="138"/>
      <c r="L26" s="138"/>
      <c r="M26" s="138"/>
      <c r="N26" s="138"/>
      <c r="O26" s="138"/>
      <c r="P26" s="138"/>
      <c r="Q26" s="138"/>
      <c r="R26" s="138"/>
      <c r="S26" s="138"/>
      <c r="T26" s="138"/>
      <c r="U26" s="138"/>
      <c r="V26" s="82"/>
      <c r="W26" s="82"/>
      <c r="X26" s="82"/>
      <c r="Y26" s="82"/>
      <c r="Z26" s="82"/>
      <c r="AA26" s="82"/>
      <c r="AB26" s="82"/>
      <c r="AC26" s="82"/>
      <c r="AD26" s="82"/>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row>
  </sheetData>
  <sheetProtection algorithmName="SHA-512" hashValue="jo2BPGznFD0nZHgWenZ8BB7Up68HGhn3I0OsVZwHC0QmjLCehmZm0H3CIcoOqaLqFLqxFBF2LQjEFq6ffz0S6Q==" saltValue="wttPtd3z+iot6D8oUcxSjw==" spinCount="100000" sheet="1" objects="1" scenarios="1" selectLockedCells="1"/>
  <mergeCells count="200">
    <mergeCell ref="CD5:CR5"/>
    <mergeCell ref="CS5:DG5"/>
    <mergeCell ref="DH5:DV5"/>
    <mergeCell ref="AE5:AP5"/>
    <mergeCell ref="AQ5:BB5"/>
    <mergeCell ref="BC5:BN5"/>
    <mergeCell ref="DK1:EE2"/>
    <mergeCell ref="A3:G3"/>
    <mergeCell ref="H3:J3"/>
    <mergeCell ref="K3:M3"/>
    <mergeCell ref="N3:P3"/>
    <mergeCell ref="Q3:S3"/>
    <mergeCell ref="T3:V3"/>
    <mergeCell ref="W3:Y3"/>
    <mergeCell ref="DK3:EE3"/>
    <mergeCell ref="AC3:AE3"/>
    <mergeCell ref="Z3:AB3"/>
    <mergeCell ref="A1:G2"/>
    <mergeCell ref="H1:Y2"/>
    <mergeCell ref="Z1:AE2"/>
    <mergeCell ref="CY3:DJ3"/>
    <mergeCell ref="CY1:DJ2"/>
    <mergeCell ref="AF1:CX3"/>
    <mergeCell ref="A6:U11"/>
    <mergeCell ref="AE7:BB8"/>
    <mergeCell ref="AE9:AP10"/>
    <mergeCell ref="AQ9:BB10"/>
    <mergeCell ref="AE11:AP11"/>
    <mergeCell ref="AQ11:BB11"/>
    <mergeCell ref="V6:AD11"/>
    <mergeCell ref="AE6:BN6"/>
    <mergeCell ref="DH12:DV12"/>
    <mergeCell ref="BC7:BN10"/>
    <mergeCell ref="BC11:BN11"/>
    <mergeCell ref="BO6:CC9"/>
    <mergeCell ref="BO11:CC11"/>
    <mergeCell ref="BO10:CC10"/>
    <mergeCell ref="CD6:CR9"/>
    <mergeCell ref="CS6:DG9"/>
    <mergeCell ref="DH6:DV9"/>
    <mergeCell ref="CD11:CR11"/>
    <mergeCell ref="CS11:DG11"/>
    <mergeCell ref="DH11:DV11"/>
    <mergeCell ref="CD10:CR10"/>
    <mergeCell ref="CS10:DG10"/>
    <mergeCell ref="DH10:DV10"/>
    <mergeCell ref="A12:U12"/>
    <mergeCell ref="BO12:CC12"/>
    <mergeCell ref="CD12:CR12"/>
    <mergeCell ref="CS12:DG12"/>
    <mergeCell ref="V12:X12"/>
    <mergeCell ref="Y12:AA12"/>
    <mergeCell ref="AB12:AD12"/>
    <mergeCell ref="AE12:AP12"/>
    <mergeCell ref="AQ12:BB12"/>
    <mergeCell ref="BC12:BN12"/>
    <mergeCell ref="A14:U14"/>
    <mergeCell ref="V14:X14"/>
    <mergeCell ref="Y14:AA14"/>
    <mergeCell ref="AB14:AD14"/>
    <mergeCell ref="AE14:AP14"/>
    <mergeCell ref="A13:U13"/>
    <mergeCell ref="V13:X13"/>
    <mergeCell ref="Y13:AA13"/>
    <mergeCell ref="AB13:AD13"/>
    <mergeCell ref="AE13:AP13"/>
    <mergeCell ref="AQ14:BB14"/>
    <mergeCell ref="BC14:BN14"/>
    <mergeCell ref="BO14:CC14"/>
    <mergeCell ref="CD14:CR14"/>
    <mergeCell ref="CS14:DG14"/>
    <mergeCell ref="DH14:DV14"/>
    <mergeCell ref="BC13:BN13"/>
    <mergeCell ref="BO13:CC13"/>
    <mergeCell ref="CD13:CR13"/>
    <mergeCell ref="CS13:DG13"/>
    <mergeCell ref="DH13:DV13"/>
    <mergeCell ref="AQ13:BB13"/>
    <mergeCell ref="A16:U16"/>
    <mergeCell ref="V16:X16"/>
    <mergeCell ref="Y16:AA16"/>
    <mergeCell ref="AB16:AD16"/>
    <mergeCell ref="AE16:AP16"/>
    <mergeCell ref="A15:U15"/>
    <mergeCell ref="V15:X15"/>
    <mergeCell ref="Y15:AA15"/>
    <mergeCell ref="AB15:AD15"/>
    <mergeCell ref="AE15:AP15"/>
    <mergeCell ref="AQ16:BB16"/>
    <mergeCell ref="BC16:BN16"/>
    <mergeCell ref="BO16:CC16"/>
    <mergeCell ref="CD16:CR16"/>
    <mergeCell ref="CS16:DG16"/>
    <mergeCell ref="DH16:DV16"/>
    <mergeCell ref="BC15:BN15"/>
    <mergeCell ref="BO15:CC15"/>
    <mergeCell ref="CD15:CR15"/>
    <mergeCell ref="CS15:DG15"/>
    <mergeCell ref="DH15:DV15"/>
    <mergeCell ref="AQ15:BB15"/>
    <mergeCell ref="CS18:DG18"/>
    <mergeCell ref="DH18:DV18"/>
    <mergeCell ref="BC17:BN17"/>
    <mergeCell ref="BO17:CC17"/>
    <mergeCell ref="CD17:CR17"/>
    <mergeCell ref="CS17:DG17"/>
    <mergeCell ref="DH17:DV17"/>
    <mergeCell ref="A18:U18"/>
    <mergeCell ref="V18:X18"/>
    <mergeCell ref="Y18:AA18"/>
    <mergeCell ref="AB18:AD18"/>
    <mergeCell ref="AE18:AP18"/>
    <mergeCell ref="A17:U17"/>
    <mergeCell ref="V17:X17"/>
    <mergeCell ref="Y17:AA17"/>
    <mergeCell ref="AB17:AD17"/>
    <mergeCell ref="AE17:AP17"/>
    <mergeCell ref="AQ17:BB17"/>
    <mergeCell ref="DH20:DV20"/>
    <mergeCell ref="BC19:BN19"/>
    <mergeCell ref="BO19:CC19"/>
    <mergeCell ref="CD19:CR19"/>
    <mergeCell ref="CS19:DG19"/>
    <mergeCell ref="DH19:DV19"/>
    <mergeCell ref="A20:U20"/>
    <mergeCell ref="V20:X20"/>
    <mergeCell ref="Y20:AA20"/>
    <mergeCell ref="AB20:AD20"/>
    <mergeCell ref="AE20:AP20"/>
    <mergeCell ref="A19:U19"/>
    <mergeCell ref="V19:X19"/>
    <mergeCell ref="Y19:AA19"/>
    <mergeCell ref="AB19:AD19"/>
    <mergeCell ref="AE19:AP19"/>
    <mergeCell ref="AQ19:BB19"/>
    <mergeCell ref="DH22:DV22"/>
    <mergeCell ref="BC21:BN21"/>
    <mergeCell ref="BO21:CC21"/>
    <mergeCell ref="CD21:CR21"/>
    <mergeCell ref="CS21:DG21"/>
    <mergeCell ref="DH21:DV21"/>
    <mergeCell ref="A22:U22"/>
    <mergeCell ref="V22:X22"/>
    <mergeCell ref="Y22:AA22"/>
    <mergeCell ref="AB22:AD22"/>
    <mergeCell ref="AE22:AP22"/>
    <mergeCell ref="A21:U21"/>
    <mergeCell ref="V21:X21"/>
    <mergeCell ref="Y21:AA21"/>
    <mergeCell ref="AB21:AD21"/>
    <mergeCell ref="AE21:AP21"/>
    <mergeCell ref="AQ21:BB21"/>
    <mergeCell ref="DH24:DV24"/>
    <mergeCell ref="CD23:CR23"/>
    <mergeCell ref="CS23:DG23"/>
    <mergeCell ref="DH23:DV23"/>
    <mergeCell ref="A25:U25"/>
    <mergeCell ref="V25:X25"/>
    <mergeCell ref="Y25:AA25"/>
    <mergeCell ref="AB25:AD25"/>
    <mergeCell ref="DH25:DV25"/>
    <mergeCell ref="BO25:CC25"/>
    <mergeCell ref="A24:U24"/>
    <mergeCell ref="V24:X24"/>
    <mergeCell ref="Y24:AA24"/>
    <mergeCell ref="AB24:AD24"/>
    <mergeCell ref="CD24:CR24"/>
    <mergeCell ref="CS24:DG24"/>
    <mergeCell ref="BC23:BN23"/>
    <mergeCell ref="BO23:CC23"/>
    <mergeCell ref="A23:U23"/>
    <mergeCell ref="V23:X23"/>
    <mergeCell ref="Y23:AA23"/>
    <mergeCell ref="AB23:AD23"/>
    <mergeCell ref="AE23:AP23"/>
    <mergeCell ref="AQ23:BB23"/>
    <mergeCell ref="CD25:CR25"/>
    <mergeCell ref="CS25:DG25"/>
    <mergeCell ref="BO5:CC5"/>
    <mergeCell ref="AE25:AP25"/>
    <mergeCell ref="AQ25:BB25"/>
    <mergeCell ref="BC25:BN25"/>
    <mergeCell ref="BO24:CC24"/>
    <mergeCell ref="AE24:AP24"/>
    <mergeCell ref="AQ24:BB24"/>
    <mergeCell ref="BC24:BN24"/>
    <mergeCell ref="AQ22:BB22"/>
    <mergeCell ref="BC22:BN22"/>
    <mergeCell ref="BO22:CC22"/>
    <mergeCell ref="CD22:CR22"/>
    <mergeCell ref="CS22:DG22"/>
    <mergeCell ref="AQ20:BB20"/>
    <mergeCell ref="BC20:BN20"/>
    <mergeCell ref="BO20:CC20"/>
    <mergeCell ref="CD20:CR20"/>
    <mergeCell ref="CS20:DG20"/>
    <mergeCell ref="AQ18:BB18"/>
    <mergeCell ref="BC18:BN18"/>
    <mergeCell ref="BO18:CC18"/>
    <mergeCell ref="CD18:CR18"/>
  </mergeCells>
  <phoneticPr fontId="3"/>
  <dataValidations count="9">
    <dataValidation type="whole" allowBlank="1" showInputMessage="1" showErrorMessage="1" errorTitle="入力エラー" error="数値以外の入力または、14桁以上の入力は行えません" sqref="DH12:DV25">
      <formula1>-999999999999</formula1>
      <formula2>9999999999999</formula2>
    </dataValidation>
    <dataValidation type="whole" allowBlank="1" showInputMessage="1" showErrorMessage="1" errorTitle="入力エラー" error="数値以外の入力または、10桁以上の入力は行えません" sqref="BC12:BN25 AE25:AP25">
      <formula1>-99999999</formula1>
      <formula2>999999999</formula2>
    </dataValidation>
    <dataValidation type="whole" allowBlank="1" showInputMessage="1" showErrorMessage="1" errorTitle="入力エラー" error="数値以外の入力または、9桁以上の入力は行えません" sqref="AQ25:BB25">
      <formula1>-9999999</formula1>
      <formula2>99999999</formula2>
    </dataValidation>
    <dataValidation type="whole" allowBlank="1" showInputMessage="1" showErrorMessage="1" error="数値以外の入力または、13桁以上の入力は行えません" sqref="BO25:CC25 CS25:DG25">
      <formula1>-99999999999</formula1>
      <formula2>999999999999</formula2>
    </dataValidation>
    <dataValidation type="whole" allowBlank="1" showInputMessage="1" showErrorMessage="1" errorTitle="入力エラー" error="数値以外の入力または、10桁以上の入力は行えません。" sqref="AE12:AP24">
      <formula1>-99999999</formula1>
      <formula2>999999999</formula2>
    </dataValidation>
    <dataValidation type="whole" allowBlank="1" showInputMessage="1" showErrorMessage="1" errorTitle="入力エラー" error="数値以外の入力または、9桁以上の入力は行えません。" sqref="AQ12:BB24">
      <formula1>-9999999</formula1>
      <formula2>99999999</formula2>
    </dataValidation>
    <dataValidation type="whole" allowBlank="1" showInputMessage="1" showErrorMessage="1" errorTitle="入力エラー" error="数値以外の入力または、13桁以上の入力は行えません。" sqref="CS12:DG24 BO12:CC24">
      <formula1>-99999999999</formula1>
      <formula2>999999999999</formula2>
    </dataValidation>
    <dataValidation type="whole" allowBlank="1" showInputMessage="1" showErrorMessage="1" errorTitle="入力エラー" error="数値以外の入力または、12桁以上の入力は行えません。" sqref="CD12:CR24">
      <formula1>-9999999999</formula1>
      <formula2>99999999999</formula2>
    </dataValidation>
    <dataValidation type="whole" allowBlank="1" showInputMessage="1" showErrorMessage="1" errorTitle="入力エラー" error="数値以外の入力または、12桁以上の入力は行えません" sqref="CD25:CR25">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firstPageNumber="74" orientation="landscape" useFirstPageNumber="1" horizontalDpi="300" verticalDpi="300" r:id="rId1"/>
  <headerFooter alignWithMargins="0">
    <oddFooter>&amp;R課税市-&amp;P</oddFooter>
  </headerFooter>
  <drawing r:id="rId2"/>
  <pictur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5"/>
  <dimension ref="A1:EH25"/>
  <sheetViews>
    <sheetView showGridLines="0" zoomScale="85" zoomScaleNormal="100" workbookViewId="0">
      <selection activeCell="AE12" sqref="AE12:AP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7" width="1" style="16" customWidth="1"/>
    <col min="108" max="108" width="1" style="17" customWidth="1"/>
    <col min="109" max="112" width="1" style="16" customWidth="1"/>
    <col min="113" max="113" width="1" style="17" customWidth="1"/>
    <col min="114" max="136" width="1" style="16" customWidth="1"/>
    <col min="137" max="137" width="0.125" style="16" customWidth="1"/>
    <col min="138" max="138" width="1" style="16" hidden="1" customWidth="1"/>
    <col min="139" max="16384" width="1" style="16"/>
  </cols>
  <sheetData>
    <row r="1" spans="1:138" s="152" customFormat="1" ht="12.75" customHeight="1">
      <c r="A1" s="1198"/>
      <c r="B1" s="1198"/>
      <c r="C1" s="1198"/>
      <c r="D1" s="1198"/>
      <c r="E1" s="1198"/>
      <c r="F1" s="1198"/>
      <c r="G1" s="1199"/>
      <c r="H1" s="1200" t="s">
        <v>62</v>
      </c>
      <c r="I1" s="266"/>
      <c r="J1" s="266"/>
      <c r="K1" s="266"/>
      <c r="L1" s="266"/>
      <c r="M1" s="266"/>
      <c r="N1" s="266"/>
      <c r="O1" s="266"/>
      <c r="P1" s="266"/>
      <c r="Q1" s="266"/>
      <c r="R1" s="266"/>
      <c r="S1" s="266"/>
      <c r="T1" s="266"/>
      <c r="U1" s="266"/>
      <c r="V1" s="266"/>
      <c r="W1" s="266"/>
      <c r="X1" s="266"/>
      <c r="Y1" s="267"/>
      <c r="Z1" s="1201" t="s">
        <v>517</v>
      </c>
      <c r="AA1" s="266"/>
      <c r="AB1" s="266"/>
      <c r="AC1" s="266"/>
      <c r="AD1" s="266"/>
      <c r="AE1" s="267"/>
      <c r="AF1" s="1195" t="str">
        <f>"第15表　"&amp; LEFT(表00!AA1,6) &amp; "分公的年金等に係る雑所得の収入金額等に関する調
(その1　65歳未満の者)　　　　　　　　　　　　　　　　　　　　　　　　　　　　　　　　　　　　　　　　　　　　　　　　　
(1)課税標準額の段階別"</f>
        <v>第15表　平成29年度分公的年金等に係る雑所得の収入金額等に関する調
(その1　65歳未満の者)　　　　　　　　　　　　　　　　　　　　　　　　　　　　　　　　　　　　　　　　　　　　　　　　　
(1)課税標準額の段階別</v>
      </c>
      <c r="AG1" s="1195"/>
      <c r="AH1" s="1195"/>
      <c r="AI1" s="1195"/>
      <c r="AJ1" s="1195"/>
      <c r="AK1" s="1195"/>
      <c r="AL1" s="1195"/>
      <c r="AM1" s="1195"/>
      <c r="AN1" s="1195"/>
      <c r="AO1" s="1195"/>
      <c r="AP1" s="1195"/>
      <c r="AQ1" s="1195"/>
      <c r="AR1" s="1195"/>
      <c r="AS1" s="1195"/>
      <c r="AT1" s="1195"/>
      <c r="AU1" s="1195"/>
      <c r="AV1" s="1195"/>
      <c r="AW1" s="1195"/>
      <c r="AX1" s="1195"/>
      <c r="AY1" s="1195"/>
      <c r="AZ1" s="1195"/>
      <c r="BA1" s="1195"/>
      <c r="BB1" s="1195"/>
      <c r="BC1" s="1195"/>
      <c r="BD1" s="1195"/>
      <c r="BE1" s="1195"/>
      <c r="BF1" s="1195"/>
      <c r="BG1" s="1195"/>
      <c r="BH1" s="1195"/>
      <c r="BI1" s="1195"/>
      <c r="BJ1" s="1195"/>
      <c r="BK1" s="1195"/>
      <c r="BL1" s="1195"/>
      <c r="BM1" s="1195"/>
      <c r="BN1" s="1195"/>
      <c r="BO1" s="1195"/>
      <c r="BP1" s="1195"/>
      <c r="BQ1" s="1195"/>
      <c r="BR1" s="1195"/>
      <c r="BS1" s="1195"/>
      <c r="BT1" s="1195"/>
      <c r="BU1" s="1195"/>
      <c r="BV1" s="1195"/>
      <c r="BW1" s="1195"/>
      <c r="BX1" s="1195"/>
      <c r="BY1" s="1195"/>
      <c r="BZ1" s="1195"/>
      <c r="CA1" s="1195"/>
      <c r="CB1" s="1195"/>
      <c r="CC1" s="1195"/>
      <c r="CD1" s="1195"/>
      <c r="CE1" s="1195"/>
      <c r="CF1" s="1195"/>
      <c r="CG1" s="1195"/>
      <c r="CH1" s="1195"/>
      <c r="CI1" s="1195"/>
      <c r="CJ1" s="1195"/>
      <c r="CK1" s="1195"/>
      <c r="CL1" s="1195"/>
      <c r="CM1" s="1195"/>
      <c r="CN1" s="1195"/>
      <c r="CO1" s="1195"/>
      <c r="CP1" s="1195"/>
      <c r="CQ1" s="1195"/>
      <c r="CR1" s="1195"/>
      <c r="CS1" s="1195"/>
      <c r="CT1" s="1195"/>
      <c r="CU1" s="1195"/>
      <c r="CV1" s="1195"/>
      <c r="CW1" s="1195"/>
      <c r="CX1" s="1195"/>
      <c r="CY1" s="1195"/>
      <c r="CZ1" s="1195"/>
      <c r="DA1" s="1195"/>
      <c r="DB1" s="1197" t="s">
        <v>608</v>
      </c>
      <c r="DC1" s="1197"/>
      <c r="DD1" s="1197"/>
      <c r="DE1" s="1197"/>
      <c r="DF1" s="1197"/>
      <c r="DG1" s="1197"/>
      <c r="DH1" s="1197"/>
      <c r="DI1" s="1197"/>
      <c r="DJ1" s="1197"/>
      <c r="DK1" s="1197"/>
      <c r="DL1" s="1197"/>
      <c r="DM1" s="1197"/>
      <c r="DN1" s="290" t="str">
        <f>IF(表00!DG1="","",表00!DG1)</f>
        <v>長崎県</v>
      </c>
      <c r="DO1" s="290"/>
      <c r="DP1" s="290"/>
      <c r="DQ1" s="290"/>
      <c r="DR1" s="290"/>
      <c r="DS1" s="290"/>
      <c r="DT1" s="290"/>
      <c r="DU1" s="290"/>
      <c r="DV1" s="290"/>
      <c r="DW1" s="290"/>
      <c r="DX1" s="290"/>
      <c r="DY1" s="290"/>
      <c r="DZ1" s="290"/>
      <c r="EA1" s="290"/>
      <c r="EB1" s="290"/>
      <c r="EC1" s="290"/>
      <c r="ED1" s="290"/>
      <c r="EE1" s="290"/>
      <c r="EF1" s="290"/>
      <c r="EG1" s="290"/>
      <c r="EH1" s="290"/>
    </row>
    <row r="2" spans="1:138" s="152" customFormat="1" ht="13.15" customHeight="1" thickBot="1">
      <c r="A2" s="1198"/>
      <c r="B2" s="1198"/>
      <c r="C2" s="1198"/>
      <c r="D2" s="1198"/>
      <c r="E2" s="1198"/>
      <c r="F2" s="1198"/>
      <c r="G2" s="1199"/>
      <c r="H2" s="268"/>
      <c r="I2" s="269"/>
      <c r="J2" s="269"/>
      <c r="K2" s="269"/>
      <c r="L2" s="269"/>
      <c r="M2" s="269"/>
      <c r="N2" s="269"/>
      <c r="O2" s="269"/>
      <c r="P2" s="269"/>
      <c r="Q2" s="269"/>
      <c r="R2" s="269"/>
      <c r="S2" s="269"/>
      <c r="T2" s="269"/>
      <c r="U2" s="269"/>
      <c r="V2" s="269"/>
      <c r="W2" s="269"/>
      <c r="X2" s="269"/>
      <c r="Y2" s="270"/>
      <c r="Z2" s="268"/>
      <c r="AA2" s="269"/>
      <c r="AB2" s="269"/>
      <c r="AC2" s="269"/>
      <c r="AD2" s="269"/>
      <c r="AE2" s="270"/>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5"/>
      <c r="BI2" s="1195"/>
      <c r="BJ2" s="1195"/>
      <c r="BK2" s="1195"/>
      <c r="BL2" s="1195"/>
      <c r="BM2" s="1195"/>
      <c r="BN2" s="1195"/>
      <c r="BO2" s="1195"/>
      <c r="BP2" s="1195"/>
      <c r="BQ2" s="1195"/>
      <c r="BR2" s="1195"/>
      <c r="BS2" s="1195"/>
      <c r="BT2" s="1195"/>
      <c r="BU2" s="1195"/>
      <c r="BV2" s="1195"/>
      <c r="BW2" s="1195"/>
      <c r="BX2" s="1195"/>
      <c r="BY2" s="1195"/>
      <c r="BZ2" s="1195"/>
      <c r="CA2" s="1195"/>
      <c r="CB2" s="1195"/>
      <c r="CC2" s="1195"/>
      <c r="CD2" s="1195"/>
      <c r="CE2" s="1195"/>
      <c r="CF2" s="1195"/>
      <c r="CG2" s="1195"/>
      <c r="CH2" s="1195"/>
      <c r="CI2" s="1195"/>
      <c r="CJ2" s="1195"/>
      <c r="CK2" s="1195"/>
      <c r="CL2" s="1195"/>
      <c r="CM2" s="1195"/>
      <c r="CN2" s="1195"/>
      <c r="CO2" s="1195"/>
      <c r="CP2" s="1195"/>
      <c r="CQ2" s="1195"/>
      <c r="CR2" s="1195"/>
      <c r="CS2" s="1195"/>
      <c r="CT2" s="1195"/>
      <c r="CU2" s="1195"/>
      <c r="CV2" s="1195"/>
      <c r="CW2" s="1195"/>
      <c r="CX2" s="1195"/>
      <c r="CY2" s="1195"/>
      <c r="CZ2" s="1195"/>
      <c r="DA2" s="1195"/>
      <c r="DB2" s="1194"/>
      <c r="DC2" s="1194"/>
      <c r="DD2" s="1194"/>
      <c r="DE2" s="1194"/>
      <c r="DF2" s="1194"/>
      <c r="DG2" s="1194"/>
      <c r="DH2" s="1194"/>
      <c r="DI2" s="1194"/>
      <c r="DJ2" s="1194"/>
      <c r="DK2" s="1194"/>
      <c r="DL2" s="1194"/>
      <c r="DM2" s="1194"/>
      <c r="DN2" s="291"/>
      <c r="DO2" s="291"/>
      <c r="DP2" s="291"/>
      <c r="DQ2" s="291"/>
      <c r="DR2" s="291"/>
      <c r="DS2" s="291"/>
      <c r="DT2" s="291"/>
      <c r="DU2" s="291"/>
      <c r="DV2" s="291"/>
      <c r="DW2" s="291"/>
      <c r="DX2" s="291"/>
      <c r="DY2" s="291"/>
      <c r="DZ2" s="291"/>
      <c r="EA2" s="291"/>
      <c r="EB2" s="291"/>
      <c r="EC2" s="291"/>
      <c r="ED2" s="291"/>
      <c r="EE2" s="291"/>
      <c r="EF2" s="291"/>
      <c r="EG2" s="291"/>
      <c r="EH2" s="291"/>
    </row>
    <row r="3" spans="1:138" s="152" customFormat="1" ht="25.5" customHeight="1" thickBot="1">
      <c r="A3" s="1202"/>
      <c r="B3" s="285"/>
      <c r="C3" s="285"/>
      <c r="D3" s="285"/>
      <c r="E3" s="285"/>
      <c r="F3" s="285"/>
      <c r="G3" s="286"/>
      <c r="H3" s="1196">
        <f>IF(表00!A8="","",表00!A8)</f>
        <v>4</v>
      </c>
      <c r="I3" s="1203"/>
      <c r="J3" s="1204"/>
      <c r="K3" s="1196">
        <f>IF(表00!D8="","",表00!D8)</f>
        <v>2</v>
      </c>
      <c r="L3" s="1203"/>
      <c r="M3" s="1204"/>
      <c r="N3" s="1196">
        <f>IF(表00!G8="","",表00!G8)</f>
        <v>2</v>
      </c>
      <c r="O3" s="1203"/>
      <c r="P3" s="1204"/>
      <c r="Q3" s="1196">
        <f>IF(表00!J8="","",表00!J8)</f>
        <v>0</v>
      </c>
      <c r="R3" s="1203"/>
      <c r="S3" s="1204"/>
      <c r="T3" s="1196">
        <f>IF(表00!M8="","",表00!M8)</f>
        <v>2</v>
      </c>
      <c r="U3" s="1203"/>
      <c r="V3" s="1204"/>
      <c r="W3" s="1196">
        <f>IF(表00!P8="","",表00!P8)</f>
        <v>9</v>
      </c>
      <c r="X3" s="1203"/>
      <c r="Y3" s="1204"/>
      <c r="Z3" s="1193">
        <v>1</v>
      </c>
      <c r="AA3" s="276"/>
      <c r="AB3" s="277"/>
      <c r="AC3" s="1196">
        <v>5</v>
      </c>
      <c r="AD3" s="279"/>
      <c r="AE3" s="280"/>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c r="BH3" s="1195"/>
      <c r="BI3" s="1195"/>
      <c r="BJ3" s="1195"/>
      <c r="BK3" s="1195"/>
      <c r="BL3" s="1195"/>
      <c r="BM3" s="1195"/>
      <c r="BN3" s="1195"/>
      <c r="BO3" s="1195"/>
      <c r="BP3" s="1195"/>
      <c r="BQ3" s="1195"/>
      <c r="BR3" s="1195"/>
      <c r="BS3" s="1195"/>
      <c r="BT3" s="1195"/>
      <c r="BU3" s="1195"/>
      <c r="BV3" s="1195"/>
      <c r="BW3" s="1195"/>
      <c r="BX3" s="1195"/>
      <c r="BY3" s="1195"/>
      <c r="BZ3" s="1195"/>
      <c r="CA3" s="1195"/>
      <c r="CB3" s="1195"/>
      <c r="CC3" s="1195"/>
      <c r="CD3" s="1195"/>
      <c r="CE3" s="1195"/>
      <c r="CF3" s="1195"/>
      <c r="CG3" s="1195"/>
      <c r="CH3" s="1195"/>
      <c r="CI3" s="1195"/>
      <c r="CJ3" s="1195"/>
      <c r="CK3" s="1195"/>
      <c r="CL3" s="1195"/>
      <c r="CM3" s="1195"/>
      <c r="CN3" s="1195"/>
      <c r="CO3" s="1195"/>
      <c r="CP3" s="1195"/>
      <c r="CQ3" s="1195"/>
      <c r="CR3" s="1195"/>
      <c r="CS3" s="1195"/>
      <c r="CT3" s="1195"/>
      <c r="CU3" s="1195"/>
      <c r="CV3" s="1195"/>
      <c r="CW3" s="1195"/>
      <c r="CX3" s="1195"/>
      <c r="CY3" s="1195"/>
      <c r="CZ3" s="1195"/>
      <c r="DA3" s="1195"/>
      <c r="DB3" s="1194" t="s">
        <v>515</v>
      </c>
      <c r="DC3" s="1194"/>
      <c r="DD3" s="1194"/>
      <c r="DE3" s="1194"/>
      <c r="DF3" s="1194"/>
      <c r="DG3" s="1194"/>
      <c r="DH3" s="1194"/>
      <c r="DI3" s="1194"/>
      <c r="DJ3" s="1194"/>
      <c r="DK3" s="1194"/>
      <c r="DL3" s="1194"/>
      <c r="DM3" s="1194"/>
      <c r="DN3" s="289" t="str">
        <f>IF(表00!DG3="","",表00!DG3)</f>
        <v>佐世保市</v>
      </c>
      <c r="DO3" s="289"/>
      <c r="DP3" s="289"/>
      <c r="DQ3" s="289"/>
      <c r="DR3" s="289"/>
      <c r="DS3" s="289"/>
      <c r="DT3" s="289"/>
      <c r="DU3" s="289"/>
      <c r="DV3" s="289"/>
      <c r="DW3" s="289"/>
      <c r="DX3" s="289"/>
      <c r="DY3" s="289"/>
      <c r="DZ3" s="289"/>
      <c r="EA3" s="289"/>
      <c r="EB3" s="289"/>
      <c r="EC3" s="289"/>
      <c r="ED3" s="289"/>
      <c r="EE3" s="289"/>
      <c r="EF3" s="289"/>
      <c r="EG3" s="289"/>
      <c r="EH3" s="289"/>
    </row>
    <row r="4" spans="1:138" ht="11.25">
      <c r="M4" s="16"/>
      <c r="R4" s="16"/>
    </row>
    <row r="5" spans="1:138" ht="13.5" customHeight="1">
      <c r="AE5" s="271" t="s">
        <v>164</v>
      </c>
      <c r="AF5" s="271"/>
      <c r="AG5" s="271"/>
      <c r="AH5" s="271"/>
      <c r="AI5" s="271"/>
      <c r="AJ5" s="271"/>
      <c r="AK5" s="271"/>
      <c r="AL5" s="271"/>
      <c r="AM5" s="271"/>
      <c r="AN5" s="271"/>
      <c r="AO5" s="271"/>
      <c r="AP5" s="271"/>
      <c r="AQ5" s="271" t="s">
        <v>165</v>
      </c>
      <c r="AR5" s="271"/>
      <c r="AS5" s="271"/>
      <c r="AT5" s="271"/>
      <c r="AU5" s="271"/>
      <c r="AV5" s="271"/>
      <c r="AW5" s="271"/>
      <c r="AX5" s="271"/>
      <c r="AY5" s="271"/>
      <c r="AZ5" s="271"/>
      <c r="BA5" s="271"/>
      <c r="BB5" s="271"/>
      <c r="BC5" s="271" t="s">
        <v>166</v>
      </c>
      <c r="BD5" s="271"/>
      <c r="BE5" s="271"/>
      <c r="BF5" s="271"/>
      <c r="BG5" s="271"/>
      <c r="BH5" s="271"/>
      <c r="BI5" s="271"/>
      <c r="BJ5" s="271"/>
      <c r="BK5" s="271"/>
      <c r="BL5" s="271"/>
      <c r="BM5" s="271"/>
      <c r="BN5" s="271"/>
      <c r="BO5" s="271" t="s">
        <v>167</v>
      </c>
      <c r="BP5" s="271"/>
      <c r="BQ5" s="271"/>
      <c r="BR5" s="271"/>
      <c r="BS5" s="271"/>
      <c r="BT5" s="271"/>
      <c r="BU5" s="271"/>
      <c r="BV5" s="271"/>
      <c r="BW5" s="271"/>
      <c r="BX5" s="271"/>
      <c r="BY5" s="271"/>
      <c r="BZ5" s="271"/>
      <c r="CA5" s="271"/>
      <c r="CB5" s="271"/>
      <c r="CC5" s="271"/>
      <c r="CD5" s="271" t="s">
        <v>168</v>
      </c>
      <c r="CE5" s="271"/>
      <c r="CF5" s="271"/>
      <c r="CG5" s="271"/>
      <c r="CH5" s="271"/>
      <c r="CI5" s="271"/>
      <c r="CJ5" s="271"/>
      <c r="CK5" s="271"/>
      <c r="CL5" s="271"/>
      <c r="CM5" s="271"/>
      <c r="CN5" s="271"/>
      <c r="CO5" s="271"/>
      <c r="CP5" s="271"/>
      <c r="CQ5" s="271"/>
      <c r="CR5" s="271"/>
      <c r="CS5" s="271" t="s">
        <v>169</v>
      </c>
      <c r="CT5" s="271"/>
      <c r="CU5" s="271"/>
      <c r="CV5" s="271"/>
      <c r="CW5" s="271"/>
      <c r="CX5" s="271"/>
      <c r="CY5" s="271"/>
      <c r="CZ5" s="271"/>
      <c r="DA5" s="271"/>
      <c r="DB5" s="271"/>
      <c r="DC5" s="271"/>
      <c r="DD5" s="271"/>
      <c r="DE5" s="271"/>
      <c r="DF5" s="271"/>
      <c r="DG5" s="271"/>
    </row>
    <row r="6" spans="1:138" ht="15" customHeight="1">
      <c r="A6" s="1124" t="s">
        <v>816</v>
      </c>
      <c r="B6" s="1677"/>
      <c r="C6" s="1677"/>
      <c r="D6" s="1677"/>
      <c r="E6" s="1677"/>
      <c r="F6" s="1677"/>
      <c r="G6" s="1677"/>
      <c r="H6" s="1677"/>
      <c r="I6" s="1677"/>
      <c r="J6" s="1677"/>
      <c r="K6" s="1677"/>
      <c r="L6" s="1677"/>
      <c r="M6" s="1677"/>
      <c r="N6" s="1677"/>
      <c r="O6" s="1677"/>
      <c r="P6" s="1677"/>
      <c r="Q6" s="1677"/>
      <c r="R6" s="1677"/>
      <c r="S6" s="1677"/>
      <c r="T6" s="1677"/>
      <c r="U6" s="1678"/>
      <c r="V6" s="200" t="s">
        <v>171</v>
      </c>
      <c r="W6" s="201"/>
      <c r="X6" s="201"/>
      <c r="Y6" s="201"/>
      <c r="Z6" s="201"/>
      <c r="AA6" s="201"/>
      <c r="AB6" s="201"/>
      <c r="AC6" s="201"/>
      <c r="AD6" s="202"/>
      <c r="AE6" s="245" t="s">
        <v>739</v>
      </c>
      <c r="AF6" s="1477"/>
      <c r="AG6" s="1477"/>
      <c r="AH6" s="1477"/>
      <c r="AI6" s="1477"/>
      <c r="AJ6" s="1477"/>
      <c r="AK6" s="1477"/>
      <c r="AL6" s="1477"/>
      <c r="AM6" s="1477"/>
      <c r="AN6" s="1477"/>
      <c r="AO6" s="1477"/>
      <c r="AP6" s="1477"/>
      <c r="AQ6" s="1477"/>
      <c r="AR6" s="1477"/>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200" t="s">
        <v>60</v>
      </c>
      <c r="BP6" s="201"/>
      <c r="BQ6" s="201"/>
      <c r="BR6" s="201"/>
      <c r="BS6" s="201"/>
      <c r="BT6" s="201"/>
      <c r="BU6" s="201"/>
      <c r="BV6" s="201"/>
      <c r="BW6" s="201"/>
      <c r="BX6" s="201"/>
      <c r="BY6" s="201"/>
      <c r="BZ6" s="201"/>
      <c r="CA6" s="201"/>
      <c r="CB6" s="201"/>
      <c r="CC6" s="202"/>
      <c r="CD6" s="200" t="s">
        <v>18</v>
      </c>
      <c r="CE6" s="201"/>
      <c r="CF6" s="201"/>
      <c r="CG6" s="201"/>
      <c r="CH6" s="201"/>
      <c r="CI6" s="201"/>
      <c r="CJ6" s="201"/>
      <c r="CK6" s="201"/>
      <c r="CL6" s="201"/>
      <c r="CM6" s="201"/>
      <c r="CN6" s="201"/>
      <c r="CO6" s="201"/>
      <c r="CP6" s="201"/>
      <c r="CQ6" s="201"/>
      <c r="CR6" s="202"/>
      <c r="CS6" s="200" t="s">
        <v>19</v>
      </c>
      <c r="CT6" s="201"/>
      <c r="CU6" s="201"/>
      <c r="CV6" s="201"/>
      <c r="CW6" s="201"/>
      <c r="CX6" s="201"/>
      <c r="CY6" s="201"/>
      <c r="CZ6" s="201"/>
      <c r="DA6" s="201"/>
      <c r="DB6" s="201"/>
      <c r="DC6" s="201"/>
      <c r="DD6" s="201"/>
      <c r="DE6" s="201"/>
      <c r="DF6" s="201"/>
      <c r="DG6" s="202"/>
      <c r="DI6" s="16"/>
    </row>
    <row r="7" spans="1:138" ht="10.5" customHeight="1">
      <c r="A7" s="1679"/>
      <c r="B7" s="1680"/>
      <c r="C7" s="1680"/>
      <c r="D7" s="1680"/>
      <c r="E7" s="1680"/>
      <c r="F7" s="1680"/>
      <c r="G7" s="1680"/>
      <c r="H7" s="1680"/>
      <c r="I7" s="1680"/>
      <c r="J7" s="1680"/>
      <c r="K7" s="1680"/>
      <c r="L7" s="1680"/>
      <c r="M7" s="1680"/>
      <c r="N7" s="1680"/>
      <c r="O7" s="1680"/>
      <c r="P7" s="1680"/>
      <c r="Q7" s="1680"/>
      <c r="R7" s="1680"/>
      <c r="S7" s="1680"/>
      <c r="T7" s="1680"/>
      <c r="U7" s="1681"/>
      <c r="V7" s="219"/>
      <c r="W7" s="220"/>
      <c r="X7" s="220"/>
      <c r="Y7" s="220"/>
      <c r="Z7" s="220"/>
      <c r="AA7" s="220"/>
      <c r="AB7" s="220"/>
      <c r="AC7" s="220"/>
      <c r="AD7" s="221"/>
      <c r="AE7" s="200" t="s">
        <v>366</v>
      </c>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7"/>
      <c r="BC7" s="200" t="s">
        <v>641</v>
      </c>
      <c r="BD7" s="201"/>
      <c r="BE7" s="201"/>
      <c r="BF7" s="201"/>
      <c r="BG7" s="201"/>
      <c r="BH7" s="201"/>
      <c r="BI7" s="201"/>
      <c r="BJ7" s="201"/>
      <c r="BK7" s="201"/>
      <c r="BL7" s="201"/>
      <c r="BM7" s="201"/>
      <c r="BN7" s="202"/>
      <c r="BO7" s="219"/>
      <c r="BP7" s="220"/>
      <c r="BQ7" s="220"/>
      <c r="BR7" s="220"/>
      <c r="BS7" s="220"/>
      <c r="BT7" s="220"/>
      <c r="BU7" s="220"/>
      <c r="BV7" s="220"/>
      <c r="BW7" s="220"/>
      <c r="BX7" s="220"/>
      <c r="BY7" s="220"/>
      <c r="BZ7" s="220"/>
      <c r="CA7" s="220"/>
      <c r="CB7" s="220"/>
      <c r="CC7" s="221"/>
      <c r="CD7" s="219"/>
      <c r="CE7" s="220"/>
      <c r="CF7" s="220"/>
      <c r="CG7" s="220"/>
      <c r="CH7" s="220"/>
      <c r="CI7" s="220"/>
      <c r="CJ7" s="220"/>
      <c r="CK7" s="220"/>
      <c r="CL7" s="220"/>
      <c r="CM7" s="220"/>
      <c r="CN7" s="220"/>
      <c r="CO7" s="220"/>
      <c r="CP7" s="220"/>
      <c r="CQ7" s="220"/>
      <c r="CR7" s="221"/>
      <c r="CS7" s="219"/>
      <c r="CT7" s="220"/>
      <c r="CU7" s="220"/>
      <c r="CV7" s="220"/>
      <c r="CW7" s="220"/>
      <c r="CX7" s="220"/>
      <c r="CY7" s="220"/>
      <c r="CZ7" s="220"/>
      <c r="DA7" s="220"/>
      <c r="DB7" s="220"/>
      <c r="DC7" s="220"/>
      <c r="DD7" s="220"/>
      <c r="DE7" s="220"/>
      <c r="DF7" s="220"/>
      <c r="DG7" s="221"/>
      <c r="DI7" s="16"/>
    </row>
    <row r="8" spans="1:138" ht="15" customHeight="1">
      <c r="A8" s="1679"/>
      <c r="B8" s="1680"/>
      <c r="C8" s="1680"/>
      <c r="D8" s="1680"/>
      <c r="E8" s="1680"/>
      <c r="F8" s="1680"/>
      <c r="G8" s="1680"/>
      <c r="H8" s="1680"/>
      <c r="I8" s="1680"/>
      <c r="J8" s="1680"/>
      <c r="K8" s="1680"/>
      <c r="L8" s="1680"/>
      <c r="M8" s="1680"/>
      <c r="N8" s="1680"/>
      <c r="O8" s="1680"/>
      <c r="P8" s="1680"/>
      <c r="Q8" s="1680"/>
      <c r="R8" s="1680"/>
      <c r="S8" s="1680"/>
      <c r="T8" s="1680"/>
      <c r="U8" s="1681"/>
      <c r="V8" s="219"/>
      <c r="W8" s="220"/>
      <c r="X8" s="220"/>
      <c r="Y8" s="220"/>
      <c r="Z8" s="220"/>
      <c r="AA8" s="220"/>
      <c r="AB8" s="220"/>
      <c r="AC8" s="220"/>
      <c r="AD8" s="221"/>
      <c r="AE8" s="1500"/>
      <c r="AF8" s="1501"/>
      <c r="AG8" s="1501"/>
      <c r="AH8" s="1501"/>
      <c r="AI8" s="1501"/>
      <c r="AJ8" s="1501"/>
      <c r="AK8" s="1501"/>
      <c r="AL8" s="1501"/>
      <c r="AM8" s="1501"/>
      <c r="AN8" s="1501"/>
      <c r="AO8" s="1501"/>
      <c r="AP8" s="1501"/>
      <c r="AQ8" s="1501"/>
      <c r="AR8" s="1501"/>
      <c r="AS8" s="1501"/>
      <c r="AT8" s="1501"/>
      <c r="AU8" s="1501"/>
      <c r="AV8" s="1501"/>
      <c r="AW8" s="1501"/>
      <c r="AX8" s="1501"/>
      <c r="AY8" s="1501"/>
      <c r="AZ8" s="1501"/>
      <c r="BA8" s="1501"/>
      <c r="BB8" s="1502"/>
      <c r="BC8" s="219"/>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c r="DH8" s="17"/>
      <c r="DI8" s="16"/>
      <c r="DM8" s="17"/>
    </row>
    <row r="9" spans="1:138" ht="15" customHeight="1">
      <c r="A9" s="1679"/>
      <c r="B9" s="1680"/>
      <c r="C9" s="1680"/>
      <c r="D9" s="1680"/>
      <c r="E9" s="1680"/>
      <c r="F9" s="1680"/>
      <c r="G9" s="1680"/>
      <c r="H9" s="1680"/>
      <c r="I9" s="1680"/>
      <c r="J9" s="1680"/>
      <c r="K9" s="1680"/>
      <c r="L9" s="1680"/>
      <c r="M9" s="1680"/>
      <c r="N9" s="1680"/>
      <c r="O9" s="1680"/>
      <c r="P9" s="1680"/>
      <c r="Q9" s="1680"/>
      <c r="R9" s="1680"/>
      <c r="S9" s="1680"/>
      <c r="T9" s="1680"/>
      <c r="U9" s="1681"/>
      <c r="V9" s="219"/>
      <c r="W9" s="220"/>
      <c r="X9" s="220"/>
      <c r="Y9" s="220"/>
      <c r="Z9" s="220"/>
      <c r="AA9" s="220"/>
      <c r="AB9" s="220"/>
      <c r="AC9" s="220"/>
      <c r="AD9" s="221"/>
      <c r="AE9" s="200" t="s">
        <v>269</v>
      </c>
      <c r="AF9" s="1456"/>
      <c r="AG9" s="1456"/>
      <c r="AH9" s="1456"/>
      <c r="AI9" s="1456"/>
      <c r="AJ9" s="1456"/>
      <c r="AK9" s="1456"/>
      <c r="AL9" s="1456"/>
      <c r="AM9" s="1456"/>
      <c r="AN9" s="1456"/>
      <c r="AO9" s="1456"/>
      <c r="AP9" s="1457"/>
      <c r="AQ9" s="200" t="s">
        <v>270</v>
      </c>
      <c r="AR9" s="1456"/>
      <c r="AS9" s="1456"/>
      <c r="AT9" s="1456"/>
      <c r="AU9" s="1456"/>
      <c r="AV9" s="1456"/>
      <c r="AW9" s="1456"/>
      <c r="AX9" s="1456"/>
      <c r="AY9" s="1456"/>
      <c r="AZ9" s="1456"/>
      <c r="BA9" s="1456"/>
      <c r="BB9" s="1457"/>
      <c r="BC9" s="219"/>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c r="DH9" s="17"/>
      <c r="DI9" s="16"/>
    </row>
    <row r="10" spans="1:138" ht="15" customHeight="1">
      <c r="A10" s="1679"/>
      <c r="B10" s="1680"/>
      <c r="C10" s="1680"/>
      <c r="D10" s="1680"/>
      <c r="E10" s="1680"/>
      <c r="F10" s="1680"/>
      <c r="G10" s="1680"/>
      <c r="H10" s="1680"/>
      <c r="I10" s="1680"/>
      <c r="J10" s="1680"/>
      <c r="K10" s="1680"/>
      <c r="L10" s="1680"/>
      <c r="M10" s="1680"/>
      <c r="N10" s="1680"/>
      <c r="O10" s="1680"/>
      <c r="P10" s="1680"/>
      <c r="Q10" s="1680"/>
      <c r="R10" s="1680"/>
      <c r="S10" s="1680"/>
      <c r="T10" s="1680"/>
      <c r="U10" s="1681"/>
      <c r="V10" s="219"/>
      <c r="W10" s="220"/>
      <c r="X10" s="220"/>
      <c r="Y10" s="220"/>
      <c r="Z10" s="220"/>
      <c r="AA10" s="220"/>
      <c r="AB10" s="220"/>
      <c r="AC10" s="220"/>
      <c r="AD10" s="221"/>
      <c r="AE10" s="1458"/>
      <c r="AF10" s="1459"/>
      <c r="AG10" s="1459"/>
      <c r="AH10" s="1459"/>
      <c r="AI10" s="1459"/>
      <c r="AJ10" s="1459"/>
      <c r="AK10" s="1459"/>
      <c r="AL10" s="1459"/>
      <c r="AM10" s="1459"/>
      <c r="AN10" s="1459"/>
      <c r="AO10" s="1459"/>
      <c r="AP10" s="1460"/>
      <c r="AQ10" s="1458"/>
      <c r="AR10" s="1503"/>
      <c r="AS10" s="1503"/>
      <c r="AT10" s="1503"/>
      <c r="AU10" s="1503"/>
      <c r="AV10" s="1503"/>
      <c r="AW10" s="1503"/>
      <c r="AX10" s="1503"/>
      <c r="AY10" s="1503"/>
      <c r="AZ10" s="1503"/>
      <c r="BA10" s="1503"/>
      <c r="BB10" s="1460"/>
      <c r="BC10" s="219"/>
      <c r="BD10" s="220"/>
      <c r="BE10" s="220"/>
      <c r="BF10" s="220"/>
      <c r="BG10" s="220"/>
      <c r="BH10" s="220"/>
      <c r="BI10" s="220"/>
      <c r="BJ10" s="220"/>
      <c r="BK10" s="220"/>
      <c r="BL10" s="220"/>
      <c r="BM10" s="220"/>
      <c r="BN10" s="221"/>
      <c r="BO10" s="1187" t="s">
        <v>20</v>
      </c>
      <c r="BP10" s="1188"/>
      <c r="BQ10" s="1188"/>
      <c r="BR10" s="1188"/>
      <c r="BS10" s="1188"/>
      <c r="BT10" s="1188"/>
      <c r="BU10" s="1188"/>
      <c r="BV10" s="1188"/>
      <c r="BW10" s="1188"/>
      <c r="BX10" s="1188"/>
      <c r="BY10" s="1188"/>
      <c r="BZ10" s="1188"/>
      <c r="CA10" s="1188"/>
      <c r="CB10" s="1188"/>
      <c r="CC10" s="1189"/>
      <c r="CD10" s="1187" t="s">
        <v>21</v>
      </c>
      <c r="CE10" s="1188"/>
      <c r="CF10" s="1188"/>
      <c r="CG10" s="1188"/>
      <c r="CH10" s="1188"/>
      <c r="CI10" s="1188"/>
      <c r="CJ10" s="1188"/>
      <c r="CK10" s="1188"/>
      <c r="CL10" s="1188"/>
      <c r="CM10" s="1188"/>
      <c r="CN10" s="1188"/>
      <c r="CO10" s="1188"/>
      <c r="CP10" s="1188"/>
      <c r="CQ10" s="1188"/>
      <c r="CR10" s="1189"/>
      <c r="CS10" s="1190" t="s">
        <v>595</v>
      </c>
      <c r="CT10" s="1191"/>
      <c r="CU10" s="1191"/>
      <c r="CV10" s="1191"/>
      <c r="CW10" s="1191"/>
      <c r="CX10" s="1191"/>
      <c r="CY10" s="1191"/>
      <c r="CZ10" s="1191"/>
      <c r="DA10" s="1191"/>
      <c r="DB10" s="1191"/>
      <c r="DC10" s="1191"/>
      <c r="DD10" s="1191"/>
      <c r="DE10" s="1191"/>
      <c r="DF10" s="1191"/>
      <c r="DG10" s="1192"/>
      <c r="DH10" s="17"/>
      <c r="DI10" s="16"/>
      <c r="DM10" s="17"/>
    </row>
    <row r="11" spans="1:138" ht="15" customHeight="1" thickBot="1">
      <c r="A11" s="1682"/>
      <c r="B11" s="1683"/>
      <c r="C11" s="1683"/>
      <c r="D11" s="1683"/>
      <c r="E11" s="1683"/>
      <c r="F11" s="1683"/>
      <c r="G11" s="1683"/>
      <c r="H11" s="1683"/>
      <c r="I11" s="1683"/>
      <c r="J11" s="1683"/>
      <c r="K11" s="1683"/>
      <c r="L11" s="1683"/>
      <c r="M11" s="1683"/>
      <c r="N11" s="1683"/>
      <c r="O11" s="1683"/>
      <c r="P11" s="1683"/>
      <c r="Q11" s="1683"/>
      <c r="R11" s="1683"/>
      <c r="S11" s="1683"/>
      <c r="T11" s="1683"/>
      <c r="U11" s="1684"/>
      <c r="V11" s="413"/>
      <c r="W11" s="414"/>
      <c r="X11" s="414"/>
      <c r="Y11" s="414"/>
      <c r="Z11" s="414"/>
      <c r="AA11" s="414"/>
      <c r="AB11" s="414"/>
      <c r="AC11" s="414"/>
      <c r="AD11" s="415"/>
      <c r="AE11" s="1123" t="s">
        <v>593</v>
      </c>
      <c r="AF11" s="1642"/>
      <c r="AG11" s="1642"/>
      <c r="AH11" s="1642"/>
      <c r="AI11" s="1642"/>
      <c r="AJ11" s="1642"/>
      <c r="AK11" s="1642"/>
      <c r="AL11" s="1642"/>
      <c r="AM11" s="1642"/>
      <c r="AN11" s="1642"/>
      <c r="AO11" s="1642"/>
      <c r="AP11" s="1643"/>
      <c r="AQ11" s="1123" t="s">
        <v>593</v>
      </c>
      <c r="AR11" s="1642"/>
      <c r="AS11" s="1642"/>
      <c r="AT11" s="1642"/>
      <c r="AU11" s="1642"/>
      <c r="AV11" s="1642"/>
      <c r="AW11" s="1642"/>
      <c r="AX11" s="1642"/>
      <c r="AY11" s="1642"/>
      <c r="AZ11" s="1642"/>
      <c r="BA11" s="1642"/>
      <c r="BB11" s="1643"/>
      <c r="BC11" s="1123" t="s">
        <v>593</v>
      </c>
      <c r="BD11" s="1642"/>
      <c r="BE11" s="1642"/>
      <c r="BF11" s="1642"/>
      <c r="BG11" s="1642"/>
      <c r="BH11" s="1642"/>
      <c r="BI11" s="1642"/>
      <c r="BJ11" s="1642"/>
      <c r="BK11" s="1642"/>
      <c r="BL11" s="1642"/>
      <c r="BM11" s="1642"/>
      <c r="BN11" s="1643"/>
      <c r="BO11" s="1123" t="s">
        <v>272</v>
      </c>
      <c r="BP11" s="1159"/>
      <c r="BQ11" s="1159"/>
      <c r="BR11" s="1159"/>
      <c r="BS11" s="1159"/>
      <c r="BT11" s="1159"/>
      <c r="BU11" s="1159"/>
      <c r="BV11" s="1159"/>
      <c r="BW11" s="1159"/>
      <c r="BX11" s="1159"/>
      <c r="BY11" s="1159"/>
      <c r="BZ11" s="1159"/>
      <c r="CA11" s="1159"/>
      <c r="CB11" s="1159"/>
      <c r="CC11" s="1160"/>
      <c r="CD11" s="1123" t="s">
        <v>272</v>
      </c>
      <c r="CE11" s="1159"/>
      <c r="CF11" s="1159"/>
      <c r="CG11" s="1159"/>
      <c r="CH11" s="1159"/>
      <c r="CI11" s="1159"/>
      <c r="CJ11" s="1159"/>
      <c r="CK11" s="1159"/>
      <c r="CL11" s="1159"/>
      <c r="CM11" s="1159"/>
      <c r="CN11" s="1159"/>
      <c r="CO11" s="1159"/>
      <c r="CP11" s="1159"/>
      <c r="CQ11" s="1159"/>
      <c r="CR11" s="1160"/>
      <c r="CS11" s="1123" t="s">
        <v>272</v>
      </c>
      <c r="CT11" s="1159"/>
      <c r="CU11" s="1159"/>
      <c r="CV11" s="1159"/>
      <c r="CW11" s="1159"/>
      <c r="CX11" s="1159"/>
      <c r="CY11" s="1159"/>
      <c r="CZ11" s="1159"/>
      <c r="DA11" s="1159"/>
      <c r="DB11" s="1159"/>
      <c r="DC11" s="1159"/>
      <c r="DD11" s="1159"/>
      <c r="DE11" s="1159"/>
      <c r="DF11" s="1159"/>
      <c r="DG11" s="1160"/>
      <c r="DH11" s="17"/>
      <c r="DI11" s="16"/>
      <c r="DM11" s="17"/>
    </row>
    <row r="12" spans="1:138" ht="21.75" customHeight="1">
      <c r="A12" s="245" t="s">
        <v>827</v>
      </c>
      <c r="B12" s="246"/>
      <c r="C12" s="246"/>
      <c r="D12" s="246"/>
      <c r="E12" s="246"/>
      <c r="F12" s="246"/>
      <c r="G12" s="246"/>
      <c r="H12" s="246"/>
      <c r="I12" s="246"/>
      <c r="J12" s="246"/>
      <c r="K12" s="246"/>
      <c r="L12" s="246"/>
      <c r="M12" s="246"/>
      <c r="N12" s="246"/>
      <c r="O12" s="246"/>
      <c r="P12" s="246"/>
      <c r="Q12" s="246"/>
      <c r="R12" s="246"/>
      <c r="S12" s="246"/>
      <c r="T12" s="246"/>
      <c r="U12" s="513"/>
      <c r="V12" s="1182">
        <v>0</v>
      </c>
      <c r="W12" s="1183"/>
      <c r="X12" s="1184"/>
      <c r="Y12" s="1185">
        <v>1</v>
      </c>
      <c r="Z12" s="1183"/>
      <c r="AA12" s="1184"/>
      <c r="AB12" s="1185">
        <v>0</v>
      </c>
      <c r="AC12" s="1183"/>
      <c r="AD12" s="1186"/>
      <c r="AE12" s="1447">
        <v>159</v>
      </c>
      <c r="AF12" s="1447"/>
      <c r="AG12" s="1447"/>
      <c r="AH12" s="1447"/>
      <c r="AI12" s="1447"/>
      <c r="AJ12" s="1447"/>
      <c r="AK12" s="1447"/>
      <c r="AL12" s="1447"/>
      <c r="AM12" s="1447"/>
      <c r="AN12" s="1447"/>
      <c r="AO12" s="1447"/>
      <c r="AP12" s="1447"/>
      <c r="AQ12" s="1483">
        <v>335</v>
      </c>
      <c r="AR12" s="1508"/>
      <c r="AS12" s="1508"/>
      <c r="AT12" s="1508"/>
      <c r="AU12" s="1508"/>
      <c r="AV12" s="1508"/>
      <c r="AW12" s="1508"/>
      <c r="AX12" s="1508"/>
      <c r="AY12" s="1508"/>
      <c r="AZ12" s="1508"/>
      <c r="BA12" s="1508"/>
      <c r="BB12" s="1509"/>
      <c r="BC12" s="347">
        <f t="shared" ref="BC12:BC20" si="0">SUM(AE12:BB12)</f>
        <v>494</v>
      </c>
      <c r="BD12" s="348"/>
      <c r="BE12" s="348"/>
      <c r="BF12" s="348"/>
      <c r="BG12" s="348"/>
      <c r="BH12" s="348"/>
      <c r="BI12" s="348"/>
      <c r="BJ12" s="348"/>
      <c r="BK12" s="348"/>
      <c r="BL12" s="348"/>
      <c r="BM12" s="348"/>
      <c r="BN12" s="348"/>
      <c r="BO12" s="1447">
        <v>219160</v>
      </c>
      <c r="BP12" s="1447"/>
      <c r="BQ12" s="1447"/>
      <c r="BR12" s="1447"/>
      <c r="BS12" s="1447"/>
      <c r="BT12" s="1447"/>
      <c r="BU12" s="1447"/>
      <c r="BV12" s="1447"/>
      <c r="BW12" s="1447"/>
      <c r="BX12" s="1447"/>
      <c r="BY12" s="1447"/>
      <c r="BZ12" s="1447"/>
      <c r="CA12" s="1447"/>
      <c r="CB12" s="1447"/>
      <c r="CC12" s="1447"/>
      <c r="CD12" s="1483">
        <v>166663</v>
      </c>
      <c r="CE12" s="1508"/>
      <c r="CF12" s="1508"/>
      <c r="CG12" s="1508"/>
      <c r="CH12" s="1508"/>
      <c r="CI12" s="1508"/>
      <c r="CJ12" s="1508"/>
      <c r="CK12" s="1508"/>
      <c r="CL12" s="1508"/>
      <c r="CM12" s="1508"/>
      <c r="CN12" s="1508"/>
      <c r="CO12" s="1508"/>
      <c r="CP12" s="1508"/>
      <c r="CQ12" s="1508"/>
      <c r="CR12" s="1509"/>
      <c r="CS12" s="487">
        <f t="shared" ref="CS12:CS20" si="1">BO12-CD12</f>
        <v>52497</v>
      </c>
      <c r="CT12" s="488"/>
      <c r="CU12" s="488"/>
      <c r="CV12" s="488"/>
      <c r="CW12" s="488"/>
      <c r="CX12" s="488"/>
      <c r="CY12" s="488"/>
      <c r="CZ12" s="488"/>
      <c r="DA12" s="488"/>
      <c r="DB12" s="488"/>
      <c r="DC12" s="488"/>
      <c r="DD12" s="488"/>
      <c r="DE12" s="488"/>
      <c r="DF12" s="488"/>
      <c r="DG12" s="577"/>
      <c r="DI12" s="16"/>
    </row>
    <row r="13" spans="1:138" ht="15" customHeight="1">
      <c r="A13" s="245" t="s">
        <v>828</v>
      </c>
      <c r="B13" s="246"/>
      <c r="C13" s="246"/>
      <c r="D13" s="246"/>
      <c r="E13" s="246"/>
      <c r="F13" s="246"/>
      <c r="G13" s="246"/>
      <c r="H13" s="246"/>
      <c r="I13" s="246"/>
      <c r="J13" s="246"/>
      <c r="K13" s="246"/>
      <c r="L13" s="246"/>
      <c r="M13" s="246"/>
      <c r="N13" s="246"/>
      <c r="O13" s="246"/>
      <c r="P13" s="246"/>
      <c r="Q13" s="246"/>
      <c r="R13" s="246"/>
      <c r="S13" s="246"/>
      <c r="T13" s="246"/>
      <c r="U13" s="513"/>
      <c r="V13" s="1177">
        <v>0</v>
      </c>
      <c r="W13" s="1178"/>
      <c r="X13" s="1179"/>
      <c r="Y13" s="1180">
        <v>2</v>
      </c>
      <c r="Z13" s="1178"/>
      <c r="AA13" s="1179"/>
      <c r="AB13" s="1180">
        <v>0</v>
      </c>
      <c r="AC13" s="1178"/>
      <c r="AD13" s="1181"/>
      <c r="AE13" s="1448">
        <v>3507</v>
      </c>
      <c r="AF13" s="1448"/>
      <c r="AG13" s="1448"/>
      <c r="AH13" s="1448"/>
      <c r="AI13" s="1448"/>
      <c r="AJ13" s="1448"/>
      <c r="AK13" s="1448"/>
      <c r="AL13" s="1448"/>
      <c r="AM13" s="1448"/>
      <c r="AN13" s="1448"/>
      <c r="AO13" s="1448"/>
      <c r="AP13" s="1448"/>
      <c r="AQ13" s="1487">
        <v>108</v>
      </c>
      <c r="AR13" s="1493"/>
      <c r="AS13" s="1493"/>
      <c r="AT13" s="1493"/>
      <c r="AU13" s="1493"/>
      <c r="AV13" s="1493"/>
      <c r="AW13" s="1493"/>
      <c r="AX13" s="1493"/>
      <c r="AY13" s="1493"/>
      <c r="AZ13" s="1493"/>
      <c r="BA13" s="1493"/>
      <c r="BB13" s="1512"/>
      <c r="BC13" s="330">
        <f t="shared" si="0"/>
        <v>3615</v>
      </c>
      <c r="BD13" s="331"/>
      <c r="BE13" s="331"/>
      <c r="BF13" s="331"/>
      <c r="BG13" s="331"/>
      <c r="BH13" s="331"/>
      <c r="BI13" s="331"/>
      <c r="BJ13" s="331"/>
      <c r="BK13" s="331"/>
      <c r="BL13" s="331"/>
      <c r="BM13" s="331"/>
      <c r="BN13" s="331"/>
      <c r="BO13" s="1448">
        <v>2412232</v>
      </c>
      <c r="BP13" s="1448"/>
      <c r="BQ13" s="1448"/>
      <c r="BR13" s="1448"/>
      <c r="BS13" s="1448"/>
      <c r="BT13" s="1448"/>
      <c r="BU13" s="1448"/>
      <c r="BV13" s="1448"/>
      <c r="BW13" s="1448"/>
      <c r="BX13" s="1448"/>
      <c r="BY13" s="1448"/>
      <c r="BZ13" s="1448"/>
      <c r="CA13" s="1448"/>
      <c r="CB13" s="1448"/>
      <c r="CC13" s="1448"/>
      <c r="CD13" s="1511">
        <v>1694997</v>
      </c>
      <c r="CE13" s="1511"/>
      <c r="CF13" s="1511"/>
      <c r="CG13" s="1511"/>
      <c r="CH13" s="1511"/>
      <c r="CI13" s="1511"/>
      <c r="CJ13" s="1511"/>
      <c r="CK13" s="1511"/>
      <c r="CL13" s="1511"/>
      <c r="CM13" s="1511"/>
      <c r="CN13" s="1511"/>
      <c r="CO13" s="1511"/>
      <c r="CP13" s="1511"/>
      <c r="CQ13" s="1511"/>
      <c r="CR13" s="1511"/>
      <c r="CS13" s="481">
        <f t="shared" si="1"/>
        <v>717235</v>
      </c>
      <c r="CT13" s="482"/>
      <c r="CU13" s="482"/>
      <c r="CV13" s="482"/>
      <c r="CW13" s="482"/>
      <c r="CX13" s="482"/>
      <c r="CY13" s="482"/>
      <c r="CZ13" s="482"/>
      <c r="DA13" s="482"/>
      <c r="DB13" s="482"/>
      <c r="DC13" s="482"/>
      <c r="DD13" s="482"/>
      <c r="DE13" s="482"/>
      <c r="DF13" s="482"/>
      <c r="DG13" s="545"/>
      <c r="DI13" s="16"/>
    </row>
    <row r="14" spans="1:138" ht="15" customHeight="1">
      <c r="A14" s="245" t="s">
        <v>4</v>
      </c>
      <c r="B14" s="246"/>
      <c r="C14" s="246"/>
      <c r="D14" s="246"/>
      <c r="E14" s="246"/>
      <c r="F14" s="246"/>
      <c r="G14" s="246"/>
      <c r="H14" s="246"/>
      <c r="I14" s="246"/>
      <c r="J14" s="246"/>
      <c r="K14" s="246"/>
      <c r="L14" s="246"/>
      <c r="M14" s="246"/>
      <c r="N14" s="246"/>
      <c r="O14" s="246"/>
      <c r="P14" s="246"/>
      <c r="Q14" s="246"/>
      <c r="R14" s="246"/>
      <c r="S14" s="246"/>
      <c r="T14" s="246"/>
      <c r="U14" s="513"/>
      <c r="V14" s="1177">
        <v>0</v>
      </c>
      <c r="W14" s="1178"/>
      <c r="X14" s="1179"/>
      <c r="Y14" s="1180">
        <v>3</v>
      </c>
      <c r="Z14" s="1178"/>
      <c r="AA14" s="1179"/>
      <c r="AB14" s="1180">
        <v>0</v>
      </c>
      <c r="AC14" s="1178"/>
      <c r="AD14" s="1181"/>
      <c r="AE14" s="1511">
        <v>1303</v>
      </c>
      <c r="AF14" s="1513"/>
      <c r="AG14" s="1513"/>
      <c r="AH14" s="1513"/>
      <c r="AI14" s="1513"/>
      <c r="AJ14" s="1513"/>
      <c r="AK14" s="1513"/>
      <c r="AL14" s="1513"/>
      <c r="AM14" s="1513"/>
      <c r="AN14" s="1513"/>
      <c r="AO14" s="1513"/>
      <c r="AP14" s="1513"/>
      <c r="AQ14" s="1487">
        <v>12</v>
      </c>
      <c r="AR14" s="1493"/>
      <c r="AS14" s="1493"/>
      <c r="AT14" s="1493"/>
      <c r="AU14" s="1493"/>
      <c r="AV14" s="1493"/>
      <c r="AW14" s="1493"/>
      <c r="AX14" s="1493"/>
      <c r="AY14" s="1493"/>
      <c r="AZ14" s="1493"/>
      <c r="BA14" s="1493"/>
      <c r="BB14" s="1512"/>
      <c r="BC14" s="330">
        <f t="shared" si="0"/>
        <v>1315</v>
      </c>
      <c r="BD14" s="331"/>
      <c r="BE14" s="331"/>
      <c r="BF14" s="331"/>
      <c r="BG14" s="331"/>
      <c r="BH14" s="331"/>
      <c r="BI14" s="331"/>
      <c r="BJ14" s="331"/>
      <c r="BK14" s="331"/>
      <c r="BL14" s="331"/>
      <c r="BM14" s="331"/>
      <c r="BN14" s="331"/>
      <c r="BO14" s="1511">
        <v>1090212</v>
      </c>
      <c r="BP14" s="1513"/>
      <c r="BQ14" s="1513"/>
      <c r="BR14" s="1513"/>
      <c r="BS14" s="1513"/>
      <c r="BT14" s="1513"/>
      <c r="BU14" s="1513"/>
      <c r="BV14" s="1513"/>
      <c r="BW14" s="1513"/>
      <c r="BX14" s="1513"/>
      <c r="BY14" s="1513"/>
      <c r="BZ14" s="1513"/>
      <c r="CA14" s="1513"/>
      <c r="CB14" s="1513"/>
      <c r="CC14" s="1513"/>
      <c r="CD14" s="1511">
        <v>661269</v>
      </c>
      <c r="CE14" s="1511"/>
      <c r="CF14" s="1511"/>
      <c r="CG14" s="1511"/>
      <c r="CH14" s="1511"/>
      <c r="CI14" s="1511"/>
      <c r="CJ14" s="1511"/>
      <c r="CK14" s="1511"/>
      <c r="CL14" s="1511"/>
      <c r="CM14" s="1511"/>
      <c r="CN14" s="1511"/>
      <c r="CO14" s="1511"/>
      <c r="CP14" s="1511"/>
      <c r="CQ14" s="1511"/>
      <c r="CR14" s="1511"/>
      <c r="CS14" s="330">
        <f t="shared" si="1"/>
        <v>428943</v>
      </c>
      <c r="CT14" s="330"/>
      <c r="CU14" s="330"/>
      <c r="CV14" s="330"/>
      <c r="CW14" s="330"/>
      <c r="CX14" s="330"/>
      <c r="CY14" s="330"/>
      <c r="CZ14" s="330"/>
      <c r="DA14" s="330"/>
      <c r="DB14" s="330"/>
      <c r="DC14" s="330"/>
      <c r="DD14" s="330"/>
      <c r="DE14" s="330"/>
      <c r="DF14" s="330"/>
      <c r="DG14" s="493"/>
      <c r="DI14" s="16"/>
    </row>
    <row r="15" spans="1:138" ht="15" customHeight="1">
      <c r="A15" s="245" t="s">
        <v>5</v>
      </c>
      <c r="B15" s="246"/>
      <c r="C15" s="246"/>
      <c r="D15" s="246"/>
      <c r="E15" s="246"/>
      <c r="F15" s="246"/>
      <c r="G15" s="246"/>
      <c r="H15" s="246"/>
      <c r="I15" s="246"/>
      <c r="J15" s="246"/>
      <c r="K15" s="246"/>
      <c r="L15" s="246"/>
      <c r="M15" s="246"/>
      <c r="N15" s="246"/>
      <c r="O15" s="246"/>
      <c r="P15" s="246"/>
      <c r="Q15" s="246"/>
      <c r="R15" s="246"/>
      <c r="S15" s="246"/>
      <c r="T15" s="246"/>
      <c r="U15" s="513"/>
      <c r="V15" s="1177">
        <v>0</v>
      </c>
      <c r="W15" s="1178"/>
      <c r="X15" s="1179"/>
      <c r="Y15" s="1180">
        <v>4</v>
      </c>
      <c r="Z15" s="1178"/>
      <c r="AA15" s="1179"/>
      <c r="AB15" s="1180">
        <v>0</v>
      </c>
      <c r="AC15" s="1178"/>
      <c r="AD15" s="1181"/>
      <c r="AE15" s="1511">
        <v>246</v>
      </c>
      <c r="AF15" s="1513"/>
      <c r="AG15" s="1513"/>
      <c r="AH15" s="1513"/>
      <c r="AI15" s="1513"/>
      <c r="AJ15" s="1513"/>
      <c r="AK15" s="1513"/>
      <c r="AL15" s="1513"/>
      <c r="AM15" s="1513"/>
      <c r="AN15" s="1513"/>
      <c r="AO15" s="1513"/>
      <c r="AP15" s="1513"/>
      <c r="AQ15" s="1487">
        <v>5</v>
      </c>
      <c r="AR15" s="1493"/>
      <c r="AS15" s="1493"/>
      <c r="AT15" s="1493"/>
      <c r="AU15" s="1493"/>
      <c r="AV15" s="1493"/>
      <c r="AW15" s="1493"/>
      <c r="AX15" s="1493"/>
      <c r="AY15" s="1493"/>
      <c r="AZ15" s="1493"/>
      <c r="BA15" s="1493"/>
      <c r="BB15" s="1512"/>
      <c r="BC15" s="330">
        <f t="shared" si="0"/>
        <v>251</v>
      </c>
      <c r="BD15" s="331"/>
      <c r="BE15" s="331"/>
      <c r="BF15" s="331"/>
      <c r="BG15" s="331"/>
      <c r="BH15" s="331"/>
      <c r="BI15" s="331"/>
      <c r="BJ15" s="331"/>
      <c r="BK15" s="331"/>
      <c r="BL15" s="331"/>
      <c r="BM15" s="331"/>
      <c r="BN15" s="331"/>
      <c r="BO15" s="1511">
        <v>161797</v>
      </c>
      <c r="BP15" s="1513"/>
      <c r="BQ15" s="1513"/>
      <c r="BR15" s="1513"/>
      <c r="BS15" s="1513"/>
      <c r="BT15" s="1513"/>
      <c r="BU15" s="1513"/>
      <c r="BV15" s="1513"/>
      <c r="BW15" s="1513"/>
      <c r="BX15" s="1513"/>
      <c r="BY15" s="1513"/>
      <c r="BZ15" s="1513"/>
      <c r="CA15" s="1513"/>
      <c r="CB15" s="1513"/>
      <c r="CC15" s="1513"/>
      <c r="CD15" s="1511">
        <v>104234</v>
      </c>
      <c r="CE15" s="1511"/>
      <c r="CF15" s="1511"/>
      <c r="CG15" s="1511"/>
      <c r="CH15" s="1511"/>
      <c r="CI15" s="1511"/>
      <c r="CJ15" s="1511"/>
      <c r="CK15" s="1511"/>
      <c r="CL15" s="1511"/>
      <c r="CM15" s="1511"/>
      <c r="CN15" s="1511"/>
      <c r="CO15" s="1511"/>
      <c r="CP15" s="1511"/>
      <c r="CQ15" s="1511"/>
      <c r="CR15" s="1511"/>
      <c r="CS15" s="330">
        <f t="shared" si="1"/>
        <v>57563</v>
      </c>
      <c r="CT15" s="330"/>
      <c r="CU15" s="330"/>
      <c r="CV15" s="330"/>
      <c r="CW15" s="330"/>
      <c r="CX15" s="330"/>
      <c r="CY15" s="330"/>
      <c r="CZ15" s="330"/>
      <c r="DA15" s="330"/>
      <c r="DB15" s="330"/>
      <c r="DC15" s="330"/>
      <c r="DD15" s="330"/>
      <c r="DE15" s="330"/>
      <c r="DF15" s="330"/>
      <c r="DG15" s="493"/>
      <c r="DI15" s="16"/>
    </row>
    <row r="16" spans="1:138" ht="15" customHeight="1">
      <c r="A16" s="245" t="s">
        <v>6</v>
      </c>
      <c r="B16" s="246"/>
      <c r="C16" s="246"/>
      <c r="D16" s="246"/>
      <c r="E16" s="246"/>
      <c r="F16" s="246"/>
      <c r="G16" s="246"/>
      <c r="H16" s="246"/>
      <c r="I16" s="246"/>
      <c r="J16" s="246"/>
      <c r="K16" s="246"/>
      <c r="L16" s="246"/>
      <c r="M16" s="246"/>
      <c r="N16" s="246"/>
      <c r="O16" s="246"/>
      <c r="P16" s="246"/>
      <c r="Q16" s="246"/>
      <c r="R16" s="246"/>
      <c r="S16" s="246"/>
      <c r="T16" s="246"/>
      <c r="U16" s="513"/>
      <c r="V16" s="1177">
        <v>0</v>
      </c>
      <c r="W16" s="1178"/>
      <c r="X16" s="1179"/>
      <c r="Y16" s="1180">
        <v>5</v>
      </c>
      <c r="Z16" s="1178"/>
      <c r="AA16" s="1179"/>
      <c r="AB16" s="1180">
        <v>0</v>
      </c>
      <c r="AC16" s="1178"/>
      <c r="AD16" s="1181"/>
      <c r="AE16" s="1511">
        <v>102</v>
      </c>
      <c r="AF16" s="1513"/>
      <c r="AG16" s="1513"/>
      <c r="AH16" s="1513"/>
      <c r="AI16" s="1513"/>
      <c r="AJ16" s="1513"/>
      <c r="AK16" s="1513"/>
      <c r="AL16" s="1513"/>
      <c r="AM16" s="1513"/>
      <c r="AN16" s="1513"/>
      <c r="AO16" s="1513"/>
      <c r="AP16" s="1513"/>
      <c r="AQ16" s="1487">
        <v>1</v>
      </c>
      <c r="AR16" s="1493"/>
      <c r="AS16" s="1493"/>
      <c r="AT16" s="1493"/>
      <c r="AU16" s="1493"/>
      <c r="AV16" s="1493"/>
      <c r="AW16" s="1493"/>
      <c r="AX16" s="1493"/>
      <c r="AY16" s="1493"/>
      <c r="AZ16" s="1493"/>
      <c r="BA16" s="1493"/>
      <c r="BB16" s="1512"/>
      <c r="BC16" s="330">
        <f t="shared" si="0"/>
        <v>103</v>
      </c>
      <c r="BD16" s="331"/>
      <c r="BE16" s="331"/>
      <c r="BF16" s="331"/>
      <c r="BG16" s="331"/>
      <c r="BH16" s="331"/>
      <c r="BI16" s="331"/>
      <c r="BJ16" s="331"/>
      <c r="BK16" s="331"/>
      <c r="BL16" s="331"/>
      <c r="BM16" s="331"/>
      <c r="BN16" s="331"/>
      <c r="BO16" s="1511">
        <v>67962</v>
      </c>
      <c r="BP16" s="1513"/>
      <c r="BQ16" s="1513"/>
      <c r="BR16" s="1513"/>
      <c r="BS16" s="1513"/>
      <c r="BT16" s="1513"/>
      <c r="BU16" s="1513"/>
      <c r="BV16" s="1513"/>
      <c r="BW16" s="1513"/>
      <c r="BX16" s="1513"/>
      <c r="BY16" s="1513"/>
      <c r="BZ16" s="1513"/>
      <c r="CA16" s="1513"/>
      <c r="CB16" s="1513"/>
      <c r="CC16" s="1513"/>
      <c r="CD16" s="1511">
        <v>43626</v>
      </c>
      <c r="CE16" s="1511"/>
      <c r="CF16" s="1511"/>
      <c r="CG16" s="1511"/>
      <c r="CH16" s="1511"/>
      <c r="CI16" s="1511"/>
      <c r="CJ16" s="1511"/>
      <c r="CK16" s="1511"/>
      <c r="CL16" s="1511"/>
      <c r="CM16" s="1511"/>
      <c r="CN16" s="1511"/>
      <c r="CO16" s="1511"/>
      <c r="CP16" s="1511"/>
      <c r="CQ16" s="1511"/>
      <c r="CR16" s="1511"/>
      <c r="CS16" s="330">
        <f t="shared" si="1"/>
        <v>24336</v>
      </c>
      <c r="CT16" s="330"/>
      <c r="CU16" s="330"/>
      <c r="CV16" s="330"/>
      <c r="CW16" s="330"/>
      <c r="CX16" s="330"/>
      <c r="CY16" s="330"/>
      <c r="CZ16" s="330"/>
      <c r="DA16" s="330"/>
      <c r="DB16" s="330"/>
      <c r="DC16" s="330"/>
      <c r="DD16" s="330"/>
      <c r="DE16" s="330"/>
      <c r="DF16" s="330"/>
      <c r="DG16" s="493"/>
      <c r="DI16" s="16"/>
    </row>
    <row r="17" spans="1:113" ht="15" customHeight="1">
      <c r="A17" s="245" t="s">
        <v>7</v>
      </c>
      <c r="B17" s="246"/>
      <c r="C17" s="246"/>
      <c r="D17" s="246"/>
      <c r="E17" s="246"/>
      <c r="F17" s="246"/>
      <c r="G17" s="246"/>
      <c r="H17" s="246"/>
      <c r="I17" s="246"/>
      <c r="J17" s="246"/>
      <c r="K17" s="246"/>
      <c r="L17" s="246"/>
      <c r="M17" s="246"/>
      <c r="N17" s="246"/>
      <c r="O17" s="246"/>
      <c r="P17" s="246"/>
      <c r="Q17" s="246"/>
      <c r="R17" s="246"/>
      <c r="S17" s="246"/>
      <c r="T17" s="246"/>
      <c r="U17" s="513"/>
      <c r="V17" s="1177">
        <v>0</v>
      </c>
      <c r="W17" s="1178"/>
      <c r="X17" s="1179"/>
      <c r="Y17" s="1180">
        <v>6</v>
      </c>
      <c r="Z17" s="1178"/>
      <c r="AA17" s="1179"/>
      <c r="AB17" s="1180">
        <v>0</v>
      </c>
      <c r="AC17" s="1178"/>
      <c r="AD17" s="1181"/>
      <c r="AE17" s="1511">
        <v>47</v>
      </c>
      <c r="AF17" s="1513"/>
      <c r="AG17" s="1513"/>
      <c r="AH17" s="1513"/>
      <c r="AI17" s="1513"/>
      <c r="AJ17" s="1513"/>
      <c r="AK17" s="1513"/>
      <c r="AL17" s="1513"/>
      <c r="AM17" s="1513"/>
      <c r="AN17" s="1513"/>
      <c r="AO17" s="1513"/>
      <c r="AP17" s="1513"/>
      <c r="AQ17" s="1487"/>
      <c r="AR17" s="1493"/>
      <c r="AS17" s="1493"/>
      <c r="AT17" s="1493"/>
      <c r="AU17" s="1493"/>
      <c r="AV17" s="1493"/>
      <c r="AW17" s="1493"/>
      <c r="AX17" s="1493"/>
      <c r="AY17" s="1493"/>
      <c r="AZ17" s="1493"/>
      <c r="BA17" s="1493"/>
      <c r="BB17" s="1512"/>
      <c r="BC17" s="330">
        <f t="shared" si="0"/>
        <v>47</v>
      </c>
      <c r="BD17" s="331"/>
      <c r="BE17" s="331"/>
      <c r="BF17" s="331"/>
      <c r="BG17" s="331"/>
      <c r="BH17" s="331"/>
      <c r="BI17" s="331"/>
      <c r="BJ17" s="331"/>
      <c r="BK17" s="331"/>
      <c r="BL17" s="331"/>
      <c r="BM17" s="331"/>
      <c r="BN17" s="331"/>
      <c r="BO17" s="1511">
        <v>32859</v>
      </c>
      <c r="BP17" s="1513"/>
      <c r="BQ17" s="1513"/>
      <c r="BR17" s="1513"/>
      <c r="BS17" s="1513"/>
      <c r="BT17" s="1513"/>
      <c r="BU17" s="1513"/>
      <c r="BV17" s="1513"/>
      <c r="BW17" s="1513"/>
      <c r="BX17" s="1513"/>
      <c r="BY17" s="1513"/>
      <c r="BZ17" s="1513"/>
      <c r="CA17" s="1513"/>
      <c r="CB17" s="1513"/>
      <c r="CC17" s="1513"/>
      <c r="CD17" s="1511">
        <v>20619</v>
      </c>
      <c r="CE17" s="1511"/>
      <c r="CF17" s="1511"/>
      <c r="CG17" s="1511"/>
      <c r="CH17" s="1511"/>
      <c r="CI17" s="1511"/>
      <c r="CJ17" s="1511"/>
      <c r="CK17" s="1511"/>
      <c r="CL17" s="1511"/>
      <c r="CM17" s="1511"/>
      <c r="CN17" s="1511"/>
      <c r="CO17" s="1511"/>
      <c r="CP17" s="1511"/>
      <c r="CQ17" s="1511"/>
      <c r="CR17" s="1511"/>
      <c r="CS17" s="330">
        <f t="shared" si="1"/>
        <v>12240</v>
      </c>
      <c r="CT17" s="330"/>
      <c r="CU17" s="330"/>
      <c r="CV17" s="330"/>
      <c r="CW17" s="330"/>
      <c r="CX17" s="330"/>
      <c r="CY17" s="330"/>
      <c r="CZ17" s="330"/>
      <c r="DA17" s="330"/>
      <c r="DB17" s="330"/>
      <c r="DC17" s="330"/>
      <c r="DD17" s="330"/>
      <c r="DE17" s="330"/>
      <c r="DF17" s="330"/>
      <c r="DG17" s="493"/>
      <c r="DI17" s="16"/>
    </row>
    <row r="18" spans="1:113" ht="15" customHeight="1">
      <c r="A18" s="245" t="s">
        <v>8</v>
      </c>
      <c r="B18" s="246"/>
      <c r="C18" s="246"/>
      <c r="D18" s="246"/>
      <c r="E18" s="246"/>
      <c r="F18" s="246"/>
      <c r="G18" s="246"/>
      <c r="H18" s="246"/>
      <c r="I18" s="246"/>
      <c r="J18" s="246"/>
      <c r="K18" s="246"/>
      <c r="L18" s="246"/>
      <c r="M18" s="246"/>
      <c r="N18" s="246"/>
      <c r="O18" s="246"/>
      <c r="P18" s="246"/>
      <c r="Q18" s="246"/>
      <c r="R18" s="246"/>
      <c r="S18" s="246"/>
      <c r="T18" s="246"/>
      <c r="U18" s="513"/>
      <c r="V18" s="1177">
        <v>0</v>
      </c>
      <c r="W18" s="1178"/>
      <c r="X18" s="1179"/>
      <c r="Y18" s="1180">
        <v>7</v>
      </c>
      <c r="Z18" s="1178"/>
      <c r="AA18" s="1179"/>
      <c r="AB18" s="1180">
        <v>0</v>
      </c>
      <c r="AC18" s="1178"/>
      <c r="AD18" s="1181"/>
      <c r="AE18" s="1511">
        <v>26</v>
      </c>
      <c r="AF18" s="1513"/>
      <c r="AG18" s="1513"/>
      <c r="AH18" s="1513"/>
      <c r="AI18" s="1513"/>
      <c r="AJ18" s="1513"/>
      <c r="AK18" s="1513"/>
      <c r="AL18" s="1513"/>
      <c r="AM18" s="1513"/>
      <c r="AN18" s="1513"/>
      <c r="AO18" s="1513"/>
      <c r="AP18" s="1513"/>
      <c r="AQ18" s="1487"/>
      <c r="AR18" s="1493"/>
      <c r="AS18" s="1493"/>
      <c r="AT18" s="1493"/>
      <c r="AU18" s="1493"/>
      <c r="AV18" s="1493"/>
      <c r="AW18" s="1493"/>
      <c r="AX18" s="1493"/>
      <c r="AY18" s="1493"/>
      <c r="AZ18" s="1493"/>
      <c r="BA18" s="1493"/>
      <c r="BB18" s="1512"/>
      <c r="BC18" s="330">
        <f t="shared" si="0"/>
        <v>26</v>
      </c>
      <c r="BD18" s="331"/>
      <c r="BE18" s="331"/>
      <c r="BF18" s="331"/>
      <c r="BG18" s="331"/>
      <c r="BH18" s="331"/>
      <c r="BI18" s="331"/>
      <c r="BJ18" s="331"/>
      <c r="BK18" s="331"/>
      <c r="BL18" s="331"/>
      <c r="BM18" s="331"/>
      <c r="BN18" s="331"/>
      <c r="BO18" s="1511">
        <v>11922</v>
      </c>
      <c r="BP18" s="1513"/>
      <c r="BQ18" s="1513"/>
      <c r="BR18" s="1513"/>
      <c r="BS18" s="1513"/>
      <c r="BT18" s="1513"/>
      <c r="BU18" s="1513"/>
      <c r="BV18" s="1513"/>
      <c r="BW18" s="1513"/>
      <c r="BX18" s="1513"/>
      <c r="BY18" s="1513"/>
      <c r="BZ18" s="1513"/>
      <c r="CA18" s="1513"/>
      <c r="CB18" s="1513"/>
      <c r="CC18" s="1513"/>
      <c r="CD18" s="1511">
        <v>9149</v>
      </c>
      <c r="CE18" s="1511"/>
      <c r="CF18" s="1511"/>
      <c r="CG18" s="1511"/>
      <c r="CH18" s="1511"/>
      <c r="CI18" s="1511"/>
      <c r="CJ18" s="1511"/>
      <c r="CK18" s="1511"/>
      <c r="CL18" s="1511"/>
      <c r="CM18" s="1511"/>
      <c r="CN18" s="1511"/>
      <c r="CO18" s="1511"/>
      <c r="CP18" s="1511"/>
      <c r="CQ18" s="1511"/>
      <c r="CR18" s="1511"/>
      <c r="CS18" s="330">
        <f t="shared" si="1"/>
        <v>2773</v>
      </c>
      <c r="CT18" s="330"/>
      <c r="CU18" s="330"/>
      <c r="CV18" s="330"/>
      <c r="CW18" s="330"/>
      <c r="CX18" s="330"/>
      <c r="CY18" s="330"/>
      <c r="CZ18" s="330"/>
      <c r="DA18" s="330"/>
      <c r="DB18" s="330"/>
      <c r="DC18" s="330"/>
      <c r="DD18" s="330"/>
      <c r="DE18" s="330"/>
      <c r="DF18" s="330"/>
      <c r="DG18" s="493"/>
      <c r="DI18" s="16"/>
    </row>
    <row r="19" spans="1:113" ht="15" customHeight="1">
      <c r="A19" s="245" t="s">
        <v>9</v>
      </c>
      <c r="B19" s="246"/>
      <c r="C19" s="246"/>
      <c r="D19" s="246"/>
      <c r="E19" s="246"/>
      <c r="F19" s="246"/>
      <c r="G19" s="246"/>
      <c r="H19" s="246"/>
      <c r="I19" s="246"/>
      <c r="J19" s="246"/>
      <c r="K19" s="246"/>
      <c r="L19" s="246"/>
      <c r="M19" s="246"/>
      <c r="N19" s="246"/>
      <c r="O19" s="246"/>
      <c r="P19" s="246"/>
      <c r="Q19" s="246"/>
      <c r="R19" s="246"/>
      <c r="S19" s="246"/>
      <c r="T19" s="246"/>
      <c r="U19" s="513"/>
      <c r="V19" s="1177">
        <v>0</v>
      </c>
      <c r="W19" s="1178"/>
      <c r="X19" s="1179"/>
      <c r="Y19" s="1180">
        <v>8</v>
      </c>
      <c r="Z19" s="1178"/>
      <c r="AA19" s="1179"/>
      <c r="AB19" s="1180">
        <v>0</v>
      </c>
      <c r="AC19" s="1178"/>
      <c r="AD19" s="1181"/>
      <c r="AE19" s="1511">
        <v>28</v>
      </c>
      <c r="AF19" s="1513"/>
      <c r="AG19" s="1513"/>
      <c r="AH19" s="1513"/>
      <c r="AI19" s="1513"/>
      <c r="AJ19" s="1513"/>
      <c r="AK19" s="1513"/>
      <c r="AL19" s="1513"/>
      <c r="AM19" s="1513"/>
      <c r="AN19" s="1513"/>
      <c r="AO19" s="1513"/>
      <c r="AP19" s="1513"/>
      <c r="AQ19" s="1487"/>
      <c r="AR19" s="1493"/>
      <c r="AS19" s="1493"/>
      <c r="AT19" s="1493"/>
      <c r="AU19" s="1493"/>
      <c r="AV19" s="1493"/>
      <c r="AW19" s="1493"/>
      <c r="AX19" s="1493"/>
      <c r="AY19" s="1493"/>
      <c r="AZ19" s="1493"/>
      <c r="BA19" s="1493"/>
      <c r="BB19" s="1512"/>
      <c r="BC19" s="330">
        <f t="shared" si="0"/>
        <v>28</v>
      </c>
      <c r="BD19" s="331"/>
      <c r="BE19" s="331"/>
      <c r="BF19" s="331"/>
      <c r="BG19" s="331"/>
      <c r="BH19" s="331"/>
      <c r="BI19" s="331"/>
      <c r="BJ19" s="331"/>
      <c r="BK19" s="331"/>
      <c r="BL19" s="331"/>
      <c r="BM19" s="331"/>
      <c r="BN19" s="331"/>
      <c r="BO19" s="1511">
        <v>18552</v>
      </c>
      <c r="BP19" s="1513"/>
      <c r="BQ19" s="1513"/>
      <c r="BR19" s="1513"/>
      <c r="BS19" s="1513"/>
      <c r="BT19" s="1513"/>
      <c r="BU19" s="1513"/>
      <c r="BV19" s="1513"/>
      <c r="BW19" s="1513"/>
      <c r="BX19" s="1513"/>
      <c r="BY19" s="1513"/>
      <c r="BZ19" s="1513"/>
      <c r="CA19" s="1513"/>
      <c r="CB19" s="1513"/>
      <c r="CC19" s="1513"/>
      <c r="CD19" s="1511">
        <v>12307</v>
      </c>
      <c r="CE19" s="1511"/>
      <c r="CF19" s="1511"/>
      <c r="CG19" s="1511"/>
      <c r="CH19" s="1511"/>
      <c r="CI19" s="1511"/>
      <c r="CJ19" s="1511"/>
      <c r="CK19" s="1511"/>
      <c r="CL19" s="1511"/>
      <c r="CM19" s="1511"/>
      <c r="CN19" s="1511"/>
      <c r="CO19" s="1511"/>
      <c r="CP19" s="1511"/>
      <c r="CQ19" s="1511"/>
      <c r="CR19" s="1511"/>
      <c r="CS19" s="330">
        <f t="shared" si="1"/>
        <v>6245</v>
      </c>
      <c r="CT19" s="330"/>
      <c r="CU19" s="330"/>
      <c r="CV19" s="330"/>
      <c r="CW19" s="330"/>
      <c r="CX19" s="330"/>
      <c r="CY19" s="330"/>
      <c r="CZ19" s="330"/>
      <c r="DA19" s="330"/>
      <c r="DB19" s="330"/>
      <c r="DC19" s="330"/>
      <c r="DD19" s="330"/>
      <c r="DE19" s="330"/>
      <c r="DF19" s="330"/>
      <c r="DG19" s="493"/>
      <c r="DI19" s="16"/>
    </row>
    <row r="20" spans="1:113" ht="15" customHeight="1">
      <c r="A20" s="245" t="s">
        <v>10</v>
      </c>
      <c r="B20" s="246"/>
      <c r="C20" s="246"/>
      <c r="D20" s="246"/>
      <c r="E20" s="246"/>
      <c r="F20" s="246"/>
      <c r="G20" s="246"/>
      <c r="H20" s="246"/>
      <c r="I20" s="246"/>
      <c r="J20" s="246"/>
      <c r="K20" s="246"/>
      <c r="L20" s="246"/>
      <c r="M20" s="246"/>
      <c r="N20" s="246"/>
      <c r="O20" s="246"/>
      <c r="P20" s="246"/>
      <c r="Q20" s="246"/>
      <c r="R20" s="246"/>
      <c r="S20" s="246"/>
      <c r="T20" s="246"/>
      <c r="U20" s="513"/>
      <c r="V20" s="1177">
        <v>0</v>
      </c>
      <c r="W20" s="1178"/>
      <c r="X20" s="1179"/>
      <c r="Y20" s="1180">
        <v>9</v>
      </c>
      <c r="Z20" s="1178"/>
      <c r="AA20" s="1179"/>
      <c r="AB20" s="1180">
        <v>0</v>
      </c>
      <c r="AC20" s="1178"/>
      <c r="AD20" s="1181"/>
      <c r="AE20" s="1511">
        <v>69</v>
      </c>
      <c r="AF20" s="1513"/>
      <c r="AG20" s="1513"/>
      <c r="AH20" s="1513"/>
      <c r="AI20" s="1513"/>
      <c r="AJ20" s="1513"/>
      <c r="AK20" s="1513"/>
      <c r="AL20" s="1513"/>
      <c r="AM20" s="1513"/>
      <c r="AN20" s="1513"/>
      <c r="AO20" s="1513"/>
      <c r="AP20" s="1513"/>
      <c r="AQ20" s="1487"/>
      <c r="AR20" s="1493"/>
      <c r="AS20" s="1493"/>
      <c r="AT20" s="1493"/>
      <c r="AU20" s="1493"/>
      <c r="AV20" s="1493"/>
      <c r="AW20" s="1493"/>
      <c r="AX20" s="1493"/>
      <c r="AY20" s="1493"/>
      <c r="AZ20" s="1493"/>
      <c r="BA20" s="1493"/>
      <c r="BB20" s="1512"/>
      <c r="BC20" s="330">
        <f t="shared" si="0"/>
        <v>69</v>
      </c>
      <c r="BD20" s="331"/>
      <c r="BE20" s="331"/>
      <c r="BF20" s="331"/>
      <c r="BG20" s="331"/>
      <c r="BH20" s="331"/>
      <c r="BI20" s="331"/>
      <c r="BJ20" s="331"/>
      <c r="BK20" s="331"/>
      <c r="BL20" s="331"/>
      <c r="BM20" s="331"/>
      <c r="BN20" s="331"/>
      <c r="BO20" s="1511">
        <v>23644</v>
      </c>
      <c r="BP20" s="1513"/>
      <c r="BQ20" s="1513"/>
      <c r="BR20" s="1513"/>
      <c r="BS20" s="1513"/>
      <c r="BT20" s="1513"/>
      <c r="BU20" s="1513"/>
      <c r="BV20" s="1513"/>
      <c r="BW20" s="1513"/>
      <c r="BX20" s="1513"/>
      <c r="BY20" s="1513"/>
      <c r="BZ20" s="1513"/>
      <c r="CA20" s="1513"/>
      <c r="CB20" s="1513"/>
      <c r="CC20" s="1513"/>
      <c r="CD20" s="1511">
        <v>18614</v>
      </c>
      <c r="CE20" s="1511"/>
      <c r="CF20" s="1511"/>
      <c r="CG20" s="1511"/>
      <c r="CH20" s="1511"/>
      <c r="CI20" s="1511"/>
      <c r="CJ20" s="1511"/>
      <c r="CK20" s="1511"/>
      <c r="CL20" s="1511"/>
      <c r="CM20" s="1511"/>
      <c r="CN20" s="1511"/>
      <c r="CO20" s="1511"/>
      <c r="CP20" s="1511"/>
      <c r="CQ20" s="1511"/>
      <c r="CR20" s="1511"/>
      <c r="CS20" s="330">
        <f t="shared" si="1"/>
        <v>5030</v>
      </c>
      <c r="CT20" s="330"/>
      <c r="CU20" s="330"/>
      <c r="CV20" s="330"/>
      <c r="CW20" s="330"/>
      <c r="CX20" s="330"/>
      <c r="CY20" s="330"/>
      <c r="CZ20" s="330"/>
      <c r="DA20" s="330"/>
      <c r="DB20" s="330"/>
      <c r="DC20" s="330"/>
      <c r="DD20" s="330"/>
      <c r="DE20" s="330"/>
      <c r="DF20" s="330"/>
      <c r="DG20" s="493"/>
      <c r="DI20" s="16"/>
    </row>
    <row r="21" spans="1:113" ht="21.75" customHeight="1" thickBot="1">
      <c r="A21" s="245" t="s">
        <v>378</v>
      </c>
      <c r="B21" s="246"/>
      <c r="C21" s="246"/>
      <c r="D21" s="246"/>
      <c r="E21" s="246"/>
      <c r="F21" s="246"/>
      <c r="G21" s="246"/>
      <c r="H21" s="246"/>
      <c r="I21" s="246"/>
      <c r="J21" s="246"/>
      <c r="K21" s="246"/>
      <c r="L21" s="246"/>
      <c r="M21" s="246"/>
      <c r="N21" s="246"/>
      <c r="O21" s="246"/>
      <c r="P21" s="246"/>
      <c r="Q21" s="246"/>
      <c r="R21" s="246"/>
      <c r="S21" s="246"/>
      <c r="T21" s="246"/>
      <c r="U21" s="513"/>
      <c r="V21" s="1172">
        <v>1</v>
      </c>
      <c r="W21" s="1173"/>
      <c r="X21" s="1174"/>
      <c r="Y21" s="1175">
        <v>0</v>
      </c>
      <c r="Z21" s="1173"/>
      <c r="AA21" s="1174"/>
      <c r="AB21" s="1175">
        <v>0</v>
      </c>
      <c r="AC21" s="1173"/>
      <c r="AD21" s="1176"/>
      <c r="AE21" s="484">
        <f>SUM(AE12:AP20)</f>
        <v>5487</v>
      </c>
      <c r="AF21" s="485"/>
      <c r="AG21" s="485"/>
      <c r="AH21" s="485"/>
      <c r="AI21" s="485"/>
      <c r="AJ21" s="485"/>
      <c r="AK21" s="485"/>
      <c r="AL21" s="485"/>
      <c r="AM21" s="485"/>
      <c r="AN21" s="485"/>
      <c r="AO21" s="485"/>
      <c r="AP21" s="486"/>
      <c r="AQ21" s="484">
        <f>SUM(AQ12:BB20)</f>
        <v>461</v>
      </c>
      <c r="AR21" s="485"/>
      <c r="AS21" s="485"/>
      <c r="AT21" s="485"/>
      <c r="AU21" s="485"/>
      <c r="AV21" s="485"/>
      <c r="AW21" s="485"/>
      <c r="AX21" s="485"/>
      <c r="AY21" s="485"/>
      <c r="AZ21" s="485"/>
      <c r="BA21" s="485"/>
      <c r="BB21" s="486"/>
      <c r="BC21" s="484">
        <f>SUM(BC12:BN20)</f>
        <v>5948</v>
      </c>
      <c r="BD21" s="485"/>
      <c r="BE21" s="485"/>
      <c r="BF21" s="485"/>
      <c r="BG21" s="485"/>
      <c r="BH21" s="485"/>
      <c r="BI21" s="485"/>
      <c r="BJ21" s="485"/>
      <c r="BK21" s="485"/>
      <c r="BL21" s="485"/>
      <c r="BM21" s="485"/>
      <c r="BN21" s="486"/>
      <c r="BO21" s="484">
        <f>SUM(BO12:CC20)</f>
        <v>4038340</v>
      </c>
      <c r="BP21" s="485"/>
      <c r="BQ21" s="485"/>
      <c r="BR21" s="485"/>
      <c r="BS21" s="485"/>
      <c r="BT21" s="485"/>
      <c r="BU21" s="485"/>
      <c r="BV21" s="485"/>
      <c r="BW21" s="485"/>
      <c r="BX21" s="485"/>
      <c r="BY21" s="485"/>
      <c r="BZ21" s="485"/>
      <c r="CA21" s="485"/>
      <c r="CB21" s="485"/>
      <c r="CC21" s="486"/>
      <c r="CD21" s="484">
        <f>SUM(CD12:CR20)</f>
        <v>2731478</v>
      </c>
      <c r="CE21" s="485"/>
      <c r="CF21" s="485"/>
      <c r="CG21" s="485"/>
      <c r="CH21" s="485"/>
      <c r="CI21" s="485"/>
      <c r="CJ21" s="485"/>
      <c r="CK21" s="485"/>
      <c r="CL21" s="485"/>
      <c r="CM21" s="485"/>
      <c r="CN21" s="485"/>
      <c r="CO21" s="485"/>
      <c r="CP21" s="485"/>
      <c r="CQ21" s="485"/>
      <c r="CR21" s="486"/>
      <c r="CS21" s="484">
        <f>SUM(CS12:DG20)</f>
        <v>1306862</v>
      </c>
      <c r="CT21" s="485"/>
      <c r="CU21" s="485"/>
      <c r="CV21" s="485"/>
      <c r="CW21" s="485"/>
      <c r="CX21" s="485"/>
      <c r="CY21" s="485"/>
      <c r="CZ21" s="485"/>
      <c r="DA21" s="485"/>
      <c r="DB21" s="485"/>
      <c r="DC21" s="485"/>
      <c r="DD21" s="485"/>
      <c r="DE21" s="485"/>
      <c r="DF21" s="485"/>
      <c r="DG21" s="574"/>
      <c r="DI21" s="16"/>
    </row>
    <row r="22" spans="1:113" s="17" customFormat="1" ht="21.75" customHeight="1" thickBot="1">
      <c r="A22" s="141"/>
      <c r="B22" s="141"/>
      <c r="C22" s="141"/>
      <c r="D22" s="141"/>
      <c r="E22" s="141"/>
      <c r="F22" s="141"/>
      <c r="G22" s="141"/>
      <c r="H22" s="141"/>
      <c r="I22" s="141"/>
      <c r="J22" s="141"/>
      <c r="K22" s="141"/>
      <c r="L22" s="141"/>
      <c r="M22" s="141"/>
      <c r="N22" s="141"/>
      <c r="O22" s="141"/>
      <c r="P22" s="141"/>
      <c r="Q22" s="141"/>
      <c r="R22" s="141"/>
      <c r="S22" s="141"/>
      <c r="T22" s="141"/>
      <c r="U22" s="141"/>
      <c r="V22" s="83"/>
      <c r="W22" s="83"/>
      <c r="X22" s="83"/>
      <c r="Y22" s="83"/>
      <c r="Z22" s="83"/>
      <c r="AA22" s="83"/>
      <c r="AB22" s="83"/>
      <c r="AC22" s="83"/>
      <c r="AD22" s="8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row>
    <row r="23" spans="1:113" ht="15" customHeight="1">
      <c r="A23" s="245" t="s">
        <v>11</v>
      </c>
      <c r="B23" s="246"/>
      <c r="C23" s="246"/>
      <c r="D23" s="246"/>
      <c r="E23" s="246"/>
      <c r="F23" s="246"/>
      <c r="G23" s="246"/>
      <c r="H23" s="246"/>
      <c r="I23" s="246"/>
      <c r="J23" s="246"/>
      <c r="K23" s="246"/>
      <c r="L23" s="246"/>
      <c r="M23" s="246"/>
      <c r="N23" s="246"/>
      <c r="O23" s="246"/>
      <c r="P23" s="246"/>
      <c r="Q23" s="246"/>
      <c r="R23" s="246"/>
      <c r="S23" s="246"/>
      <c r="T23" s="246"/>
      <c r="U23" s="513"/>
      <c r="V23" s="1182">
        <v>1</v>
      </c>
      <c r="W23" s="1183"/>
      <c r="X23" s="1184"/>
      <c r="Y23" s="1185">
        <v>1</v>
      </c>
      <c r="Z23" s="1183"/>
      <c r="AA23" s="1184"/>
      <c r="AB23" s="1185">
        <v>0</v>
      </c>
      <c r="AC23" s="1183"/>
      <c r="AD23" s="1186"/>
      <c r="AE23" s="487">
        <f>SUM(AE12:AP14)</f>
        <v>4969</v>
      </c>
      <c r="AF23" s="801"/>
      <c r="AG23" s="801"/>
      <c r="AH23" s="801"/>
      <c r="AI23" s="801"/>
      <c r="AJ23" s="801"/>
      <c r="AK23" s="801"/>
      <c r="AL23" s="801"/>
      <c r="AM23" s="801"/>
      <c r="AN23" s="801"/>
      <c r="AO23" s="801"/>
      <c r="AP23" s="875"/>
      <c r="AQ23" s="487">
        <f>SUM(AQ12:BB14)</f>
        <v>455</v>
      </c>
      <c r="AR23" s="801"/>
      <c r="AS23" s="801"/>
      <c r="AT23" s="801"/>
      <c r="AU23" s="801"/>
      <c r="AV23" s="801"/>
      <c r="AW23" s="801"/>
      <c r="AX23" s="801"/>
      <c r="AY23" s="801"/>
      <c r="AZ23" s="801"/>
      <c r="BA23" s="801"/>
      <c r="BB23" s="875"/>
      <c r="BC23" s="487">
        <f>SUM(AE23:BB23)</f>
        <v>5424</v>
      </c>
      <c r="BD23" s="801"/>
      <c r="BE23" s="801"/>
      <c r="BF23" s="801"/>
      <c r="BG23" s="801"/>
      <c r="BH23" s="801"/>
      <c r="BI23" s="801"/>
      <c r="BJ23" s="801"/>
      <c r="BK23" s="801"/>
      <c r="BL23" s="801"/>
      <c r="BM23" s="801"/>
      <c r="BN23" s="875"/>
      <c r="BO23" s="487">
        <f>SUM(BO12:CC14)</f>
        <v>3721604</v>
      </c>
      <c r="BP23" s="801"/>
      <c r="BQ23" s="801"/>
      <c r="BR23" s="801"/>
      <c r="BS23" s="801"/>
      <c r="BT23" s="801"/>
      <c r="BU23" s="801"/>
      <c r="BV23" s="801"/>
      <c r="BW23" s="801"/>
      <c r="BX23" s="801"/>
      <c r="BY23" s="801"/>
      <c r="BZ23" s="801"/>
      <c r="CA23" s="801"/>
      <c r="CB23" s="801"/>
      <c r="CC23" s="875"/>
      <c r="CD23" s="487">
        <f>SUM(CD12:CR14)</f>
        <v>2522929</v>
      </c>
      <c r="CE23" s="488"/>
      <c r="CF23" s="488"/>
      <c r="CG23" s="488"/>
      <c r="CH23" s="488"/>
      <c r="CI23" s="488"/>
      <c r="CJ23" s="488"/>
      <c r="CK23" s="488"/>
      <c r="CL23" s="488"/>
      <c r="CM23" s="488"/>
      <c r="CN23" s="488"/>
      <c r="CO23" s="488"/>
      <c r="CP23" s="488"/>
      <c r="CQ23" s="488"/>
      <c r="CR23" s="489"/>
      <c r="CS23" s="487">
        <f>BO23-CD23</f>
        <v>1198675</v>
      </c>
      <c r="CT23" s="488"/>
      <c r="CU23" s="488"/>
      <c r="CV23" s="488"/>
      <c r="CW23" s="488"/>
      <c r="CX23" s="488"/>
      <c r="CY23" s="488"/>
      <c r="CZ23" s="488"/>
      <c r="DA23" s="488"/>
      <c r="DB23" s="488"/>
      <c r="DC23" s="488"/>
      <c r="DD23" s="488"/>
      <c r="DE23" s="488"/>
      <c r="DF23" s="488"/>
      <c r="DG23" s="577"/>
      <c r="DI23" s="16"/>
    </row>
    <row r="24" spans="1:113" ht="15" customHeight="1">
      <c r="A24" s="245" t="s">
        <v>12</v>
      </c>
      <c r="B24" s="246"/>
      <c r="C24" s="246"/>
      <c r="D24" s="246"/>
      <c r="E24" s="246"/>
      <c r="F24" s="246"/>
      <c r="G24" s="246"/>
      <c r="H24" s="246"/>
      <c r="I24" s="246"/>
      <c r="J24" s="246"/>
      <c r="K24" s="246"/>
      <c r="L24" s="246"/>
      <c r="M24" s="246"/>
      <c r="N24" s="246"/>
      <c r="O24" s="246"/>
      <c r="P24" s="246"/>
      <c r="Q24" s="246"/>
      <c r="R24" s="246"/>
      <c r="S24" s="246"/>
      <c r="T24" s="246"/>
      <c r="U24" s="513"/>
      <c r="V24" s="1177">
        <v>1</v>
      </c>
      <c r="W24" s="1178"/>
      <c r="X24" s="1179"/>
      <c r="Y24" s="1180">
        <v>2</v>
      </c>
      <c r="Z24" s="1178"/>
      <c r="AA24" s="1179"/>
      <c r="AB24" s="1180">
        <v>0</v>
      </c>
      <c r="AC24" s="1178"/>
      <c r="AD24" s="1181"/>
      <c r="AE24" s="481">
        <f>SUM(AE15:AP18)</f>
        <v>421</v>
      </c>
      <c r="AF24" s="543"/>
      <c r="AG24" s="543"/>
      <c r="AH24" s="543"/>
      <c r="AI24" s="543"/>
      <c r="AJ24" s="543"/>
      <c r="AK24" s="543"/>
      <c r="AL24" s="543"/>
      <c r="AM24" s="543"/>
      <c r="AN24" s="543"/>
      <c r="AO24" s="543"/>
      <c r="AP24" s="544"/>
      <c r="AQ24" s="481">
        <f>SUM(AQ15:BB18)</f>
        <v>6</v>
      </c>
      <c r="AR24" s="543"/>
      <c r="AS24" s="543"/>
      <c r="AT24" s="543"/>
      <c r="AU24" s="543"/>
      <c r="AV24" s="543"/>
      <c r="AW24" s="543"/>
      <c r="AX24" s="543"/>
      <c r="AY24" s="543"/>
      <c r="AZ24" s="543"/>
      <c r="BA24" s="543"/>
      <c r="BB24" s="544"/>
      <c r="BC24" s="481">
        <f>SUM(AE24:BB24)</f>
        <v>427</v>
      </c>
      <c r="BD24" s="543"/>
      <c r="BE24" s="543"/>
      <c r="BF24" s="543"/>
      <c r="BG24" s="543"/>
      <c r="BH24" s="543"/>
      <c r="BI24" s="543"/>
      <c r="BJ24" s="543"/>
      <c r="BK24" s="543"/>
      <c r="BL24" s="543"/>
      <c r="BM24" s="543"/>
      <c r="BN24" s="544"/>
      <c r="BO24" s="481">
        <f>SUM(BO15:CC18)</f>
        <v>274540</v>
      </c>
      <c r="BP24" s="543"/>
      <c r="BQ24" s="543"/>
      <c r="BR24" s="543"/>
      <c r="BS24" s="543"/>
      <c r="BT24" s="543"/>
      <c r="BU24" s="543"/>
      <c r="BV24" s="543"/>
      <c r="BW24" s="543"/>
      <c r="BX24" s="543"/>
      <c r="BY24" s="543"/>
      <c r="BZ24" s="543"/>
      <c r="CA24" s="543"/>
      <c r="CB24" s="543"/>
      <c r="CC24" s="544"/>
      <c r="CD24" s="481">
        <f>SUM(CD15:CR18)</f>
        <v>177628</v>
      </c>
      <c r="CE24" s="482"/>
      <c r="CF24" s="482"/>
      <c r="CG24" s="482"/>
      <c r="CH24" s="482"/>
      <c r="CI24" s="482"/>
      <c r="CJ24" s="482"/>
      <c r="CK24" s="482"/>
      <c r="CL24" s="482"/>
      <c r="CM24" s="482"/>
      <c r="CN24" s="482"/>
      <c r="CO24" s="482"/>
      <c r="CP24" s="482"/>
      <c r="CQ24" s="482"/>
      <c r="CR24" s="483"/>
      <c r="CS24" s="481">
        <f>BO24-CD24</f>
        <v>96912</v>
      </c>
      <c r="CT24" s="482"/>
      <c r="CU24" s="482"/>
      <c r="CV24" s="482"/>
      <c r="CW24" s="482"/>
      <c r="CX24" s="482"/>
      <c r="CY24" s="482"/>
      <c r="CZ24" s="482"/>
      <c r="DA24" s="482"/>
      <c r="DB24" s="482"/>
      <c r="DC24" s="482"/>
      <c r="DD24" s="482"/>
      <c r="DE24" s="482"/>
      <c r="DF24" s="482"/>
      <c r="DG24" s="545"/>
      <c r="DI24" s="16"/>
    </row>
    <row r="25" spans="1:113" ht="15" customHeight="1" thickBot="1">
      <c r="A25" s="245" t="s">
        <v>13</v>
      </c>
      <c r="B25" s="246"/>
      <c r="C25" s="246"/>
      <c r="D25" s="246"/>
      <c r="E25" s="246"/>
      <c r="F25" s="246"/>
      <c r="G25" s="246"/>
      <c r="H25" s="246"/>
      <c r="I25" s="246"/>
      <c r="J25" s="246"/>
      <c r="K25" s="246"/>
      <c r="L25" s="246"/>
      <c r="M25" s="246"/>
      <c r="N25" s="246"/>
      <c r="O25" s="246"/>
      <c r="P25" s="246"/>
      <c r="Q25" s="246"/>
      <c r="R25" s="246"/>
      <c r="S25" s="246"/>
      <c r="T25" s="246"/>
      <c r="U25" s="513"/>
      <c r="V25" s="1172">
        <v>1</v>
      </c>
      <c r="W25" s="1173"/>
      <c r="X25" s="1174"/>
      <c r="Y25" s="1175">
        <v>3</v>
      </c>
      <c r="Z25" s="1173"/>
      <c r="AA25" s="1174"/>
      <c r="AB25" s="1175">
        <v>0</v>
      </c>
      <c r="AC25" s="1173"/>
      <c r="AD25" s="1176"/>
      <c r="AE25" s="484">
        <f>SUM(AE19:AP20)</f>
        <v>97</v>
      </c>
      <c r="AF25" s="571"/>
      <c r="AG25" s="571"/>
      <c r="AH25" s="571"/>
      <c r="AI25" s="571"/>
      <c r="AJ25" s="571"/>
      <c r="AK25" s="571"/>
      <c r="AL25" s="571"/>
      <c r="AM25" s="571"/>
      <c r="AN25" s="571"/>
      <c r="AO25" s="571"/>
      <c r="AP25" s="572"/>
      <c r="AQ25" s="484">
        <f>SUM(AQ19:BB20)</f>
        <v>0</v>
      </c>
      <c r="AR25" s="571"/>
      <c r="AS25" s="571"/>
      <c r="AT25" s="571"/>
      <c r="AU25" s="571"/>
      <c r="AV25" s="571"/>
      <c r="AW25" s="571"/>
      <c r="AX25" s="571"/>
      <c r="AY25" s="571"/>
      <c r="AZ25" s="571"/>
      <c r="BA25" s="571"/>
      <c r="BB25" s="572"/>
      <c r="BC25" s="484">
        <f>SUM(AE25:BB25)</f>
        <v>97</v>
      </c>
      <c r="BD25" s="571"/>
      <c r="BE25" s="571"/>
      <c r="BF25" s="571"/>
      <c r="BG25" s="571"/>
      <c r="BH25" s="571"/>
      <c r="BI25" s="571"/>
      <c r="BJ25" s="571"/>
      <c r="BK25" s="571"/>
      <c r="BL25" s="571"/>
      <c r="BM25" s="571"/>
      <c r="BN25" s="572"/>
      <c r="BO25" s="484">
        <f>SUM(BO19:CC20)</f>
        <v>42196</v>
      </c>
      <c r="BP25" s="571"/>
      <c r="BQ25" s="571"/>
      <c r="BR25" s="571"/>
      <c r="BS25" s="571"/>
      <c r="BT25" s="571"/>
      <c r="BU25" s="571"/>
      <c r="BV25" s="571"/>
      <c r="BW25" s="571"/>
      <c r="BX25" s="571"/>
      <c r="BY25" s="571"/>
      <c r="BZ25" s="571"/>
      <c r="CA25" s="571"/>
      <c r="CB25" s="571"/>
      <c r="CC25" s="572"/>
      <c r="CD25" s="484">
        <f>SUM(CD19:CR20)</f>
        <v>30921</v>
      </c>
      <c r="CE25" s="485"/>
      <c r="CF25" s="485"/>
      <c r="CG25" s="485"/>
      <c r="CH25" s="485"/>
      <c r="CI25" s="485"/>
      <c r="CJ25" s="485"/>
      <c r="CK25" s="485"/>
      <c r="CL25" s="485"/>
      <c r="CM25" s="485"/>
      <c r="CN25" s="485"/>
      <c r="CO25" s="485"/>
      <c r="CP25" s="485"/>
      <c r="CQ25" s="485"/>
      <c r="CR25" s="486"/>
      <c r="CS25" s="484">
        <f>BO25-CD25</f>
        <v>11275</v>
      </c>
      <c r="CT25" s="485"/>
      <c r="CU25" s="485"/>
      <c r="CV25" s="485"/>
      <c r="CW25" s="485"/>
      <c r="CX25" s="485"/>
      <c r="CY25" s="485"/>
      <c r="CZ25" s="485"/>
      <c r="DA25" s="485"/>
      <c r="DB25" s="485"/>
      <c r="DC25" s="485"/>
      <c r="DD25" s="485"/>
      <c r="DE25" s="485"/>
      <c r="DF25" s="485"/>
      <c r="DG25" s="574"/>
      <c r="DI25" s="16"/>
    </row>
  </sheetData>
  <sheetProtection algorithmName="SHA-512" hashValue="oPR9lqAV8Y1gbrphTGVlIdkVVszS+ui8ChhrX68vsTEKPZ64SyasJMiB8wQaSX3rpfd2LqgLylYDk4MIdBdEGg==" saltValue="PNRbz3nkHdIS6gKFHfLdRQ==" spinCount="100000" sheet="1" objects="1" scenarios="1" selectLockedCells="1"/>
  <mergeCells count="172">
    <mergeCell ref="A1:G2"/>
    <mergeCell ref="H1:Y2"/>
    <mergeCell ref="Z1:AE2"/>
    <mergeCell ref="A3:G3"/>
    <mergeCell ref="H3:J3"/>
    <mergeCell ref="K3:M3"/>
    <mergeCell ref="N3:P3"/>
    <mergeCell ref="Q3:S3"/>
    <mergeCell ref="T3:V3"/>
    <mergeCell ref="W3:Y3"/>
    <mergeCell ref="CD11:CR11"/>
    <mergeCell ref="CS6:DG9"/>
    <mergeCell ref="CS11:DG11"/>
    <mergeCell ref="CD6:CR9"/>
    <mergeCell ref="CD10:CR10"/>
    <mergeCell ref="CS10:DG10"/>
    <mergeCell ref="Z3:AB3"/>
    <mergeCell ref="DB3:DM3"/>
    <mergeCell ref="DN3:EH3"/>
    <mergeCell ref="AF1:DA3"/>
    <mergeCell ref="AC3:AE3"/>
    <mergeCell ref="DB1:DM2"/>
    <mergeCell ref="DN1:EH2"/>
    <mergeCell ref="BO11:CC11"/>
    <mergeCell ref="AE11:AP11"/>
    <mergeCell ref="AQ11:BB11"/>
    <mergeCell ref="V6:AD11"/>
    <mergeCell ref="AE6:BN6"/>
    <mergeCell ref="BC7:BN10"/>
    <mergeCell ref="BC11:BN11"/>
    <mergeCell ref="AE7:BB8"/>
    <mergeCell ref="AE9:AP10"/>
    <mergeCell ref="AQ9:BB10"/>
    <mergeCell ref="BO10:CC10"/>
    <mergeCell ref="BO6:CC9"/>
    <mergeCell ref="A12:U12"/>
    <mergeCell ref="V12:X12"/>
    <mergeCell ref="Y12:AA12"/>
    <mergeCell ref="AB12:AD12"/>
    <mergeCell ref="AE12:AP12"/>
    <mergeCell ref="AQ12:BB12"/>
    <mergeCell ref="BC12:BN12"/>
    <mergeCell ref="A6:U11"/>
    <mergeCell ref="A14:U14"/>
    <mergeCell ref="V14:X14"/>
    <mergeCell ref="Y14:AA14"/>
    <mergeCell ref="AB14:AD14"/>
    <mergeCell ref="CD14:CR14"/>
    <mergeCell ref="CS14:DG14"/>
    <mergeCell ref="CD13:CR13"/>
    <mergeCell ref="CS13:DG13"/>
    <mergeCell ref="CD12:CR12"/>
    <mergeCell ref="CS12:DG12"/>
    <mergeCell ref="AE14:AP14"/>
    <mergeCell ref="AQ14:BB14"/>
    <mergeCell ref="BC14:BN14"/>
    <mergeCell ref="BO14:CC14"/>
    <mergeCell ref="BO12:CC12"/>
    <mergeCell ref="AE13:AP13"/>
    <mergeCell ref="AQ13:BB13"/>
    <mergeCell ref="BC13:BN13"/>
    <mergeCell ref="BO13:CC13"/>
    <mergeCell ref="A13:U13"/>
    <mergeCell ref="V13:X13"/>
    <mergeCell ref="Y13:AA13"/>
    <mergeCell ref="AB13:AD13"/>
    <mergeCell ref="BC15:BN15"/>
    <mergeCell ref="BO15:CC15"/>
    <mergeCell ref="CD15:CR15"/>
    <mergeCell ref="CS15:DG15"/>
    <mergeCell ref="A16:U16"/>
    <mergeCell ref="V16:X16"/>
    <mergeCell ref="Y16:AA16"/>
    <mergeCell ref="AB16:AD16"/>
    <mergeCell ref="AE16:AP16"/>
    <mergeCell ref="AQ16:BB16"/>
    <mergeCell ref="A15:U15"/>
    <mergeCell ref="V15:X15"/>
    <mergeCell ref="Y15:AA15"/>
    <mergeCell ref="AB15:AD15"/>
    <mergeCell ref="AE15:AP15"/>
    <mergeCell ref="AQ15:BB15"/>
    <mergeCell ref="BC16:BN16"/>
    <mergeCell ref="BO16:CC16"/>
    <mergeCell ref="CD16:CR16"/>
    <mergeCell ref="CS16:DG16"/>
    <mergeCell ref="A17:U17"/>
    <mergeCell ref="V17:X17"/>
    <mergeCell ref="Y17:AA17"/>
    <mergeCell ref="AB17:AD17"/>
    <mergeCell ref="AE17:AP17"/>
    <mergeCell ref="AQ17:BB17"/>
    <mergeCell ref="BC17:BN17"/>
    <mergeCell ref="BO17:CC17"/>
    <mergeCell ref="CD17:CR17"/>
    <mergeCell ref="CS17:DG17"/>
    <mergeCell ref="A18:U18"/>
    <mergeCell ref="V18:X18"/>
    <mergeCell ref="Y18:AA18"/>
    <mergeCell ref="AB18:AD18"/>
    <mergeCell ref="AE18:AP18"/>
    <mergeCell ref="AQ18:BB18"/>
    <mergeCell ref="A20:U20"/>
    <mergeCell ref="V20:X20"/>
    <mergeCell ref="Y20:AA20"/>
    <mergeCell ref="AB20:AD20"/>
    <mergeCell ref="CD20:CR20"/>
    <mergeCell ref="CS20:DG20"/>
    <mergeCell ref="CD18:CR18"/>
    <mergeCell ref="CS18:DG18"/>
    <mergeCell ref="AE20:AP20"/>
    <mergeCell ref="AQ20:BB20"/>
    <mergeCell ref="BC20:BN20"/>
    <mergeCell ref="BO20:CC20"/>
    <mergeCell ref="A19:U19"/>
    <mergeCell ref="V19:X19"/>
    <mergeCell ref="Y19:AA19"/>
    <mergeCell ref="AB19:AD19"/>
    <mergeCell ref="CD19:CR19"/>
    <mergeCell ref="CS19:DG19"/>
    <mergeCell ref="BC18:BN18"/>
    <mergeCell ref="BO18:CC18"/>
    <mergeCell ref="AE19:AP19"/>
    <mergeCell ref="AQ19:BB19"/>
    <mergeCell ref="BC19:BN19"/>
    <mergeCell ref="BO19:CC19"/>
    <mergeCell ref="CS21:DG21"/>
    <mergeCell ref="A23:U23"/>
    <mergeCell ref="V23:X23"/>
    <mergeCell ref="Y23:AA23"/>
    <mergeCell ref="AB23:AD23"/>
    <mergeCell ref="AE23:AP23"/>
    <mergeCell ref="AQ23:BB23"/>
    <mergeCell ref="A21:U21"/>
    <mergeCell ref="V21:X21"/>
    <mergeCell ref="Y21:AA21"/>
    <mergeCell ref="AB21:AD21"/>
    <mergeCell ref="AE21:AP21"/>
    <mergeCell ref="AQ21:BB21"/>
    <mergeCell ref="V24:X24"/>
    <mergeCell ref="Y24:AA24"/>
    <mergeCell ref="AB24:AD24"/>
    <mergeCell ref="AE24:AP24"/>
    <mergeCell ref="AQ24:BB24"/>
    <mergeCell ref="BC21:BN21"/>
    <mergeCell ref="BO21:CC21"/>
    <mergeCell ref="CD21:CR21"/>
    <mergeCell ref="CD24:CR24"/>
    <mergeCell ref="CS24:DG24"/>
    <mergeCell ref="CD5:CR5"/>
    <mergeCell ref="CS5:DG5"/>
    <mergeCell ref="AE5:AP5"/>
    <mergeCell ref="AQ5:BB5"/>
    <mergeCell ref="BC5:BN5"/>
    <mergeCell ref="BO5:CC5"/>
    <mergeCell ref="A25:U25"/>
    <mergeCell ref="V25:X25"/>
    <mergeCell ref="Y25:AA25"/>
    <mergeCell ref="AB25:AD25"/>
    <mergeCell ref="CD25:CR25"/>
    <mergeCell ref="CS25:DG25"/>
    <mergeCell ref="BC24:BN24"/>
    <mergeCell ref="BO24:CC24"/>
    <mergeCell ref="AE25:AP25"/>
    <mergeCell ref="AQ25:BB25"/>
    <mergeCell ref="BC25:BN25"/>
    <mergeCell ref="BO25:CC25"/>
    <mergeCell ref="BC23:BN23"/>
    <mergeCell ref="BO23:CC23"/>
    <mergeCell ref="CD23:CR23"/>
    <mergeCell ref="CS23:DG23"/>
    <mergeCell ref="A24:U24"/>
  </mergeCells>
  <phoneticPr fontId="3"/>
  <dataValidations count="8">
    <dataValidation type="whole" allowBlank="1" showInputMessage="1" showErrorMessage="1" errorTitle="入力エラー" error="数値以外の入力または、13桁以上の入力は行えません" sqref="CS23:DG25 BO21:CC21 CS14:DG21 CT12:DG12 CS12:CS13">
      <formula1>-99999999999</formula1>
      <formula2>999999999999</formula2>
    </dataValidation>
    <dataValidation type="whole" allowBlank="1" showInputMessage="1" showErrorMessage="1" errorTitle="入力エラー" error="数値以外の入力または、12桁以上の入力は行えません" sqref="CD21:CR21">
      <formula1>-9999999999</formula1>
      <formula2>99999999999</formula2>
    </dataValidation>
    <dataValidation type="whole" allowBlank="1" showInputMessage="1" showErrorMessage="1" errorTitle="入力エラー" error="数値以外の入力または、10桁以上の入力は行えません" sqref="BC23:BN25 AE21:AP21 BC12:BN21">
      <formula1>-99999999</formula1>
      <formula2>999999999</formula2>
    </dataValidation>
    <dataValidation type="whole" allowBlank="1" showInputMessage="1" showErrorMessage="1" errorTitle="入力エラー" error="数値以外の入力または、9桁以上の入力は行えません" sqref="AQ21:BB21">
      <formula1>-9999999</formula1>
      <formula2>99999999</formula2>
    </dataValidation>
    <dataValidation type="whole" allowBlank="1" showInputMessage="1" showErrorMessage="1" errorTitle="入力エラー" error="数値以外の入力または、10桁以上の入力は行えません。_x000a_" sqref="AE23:AP25 AE12:AP20">
      <formula1>-99999999</formula1>
      <formula2>999999999</formula2>
    </dataValidation>
    <dataValidation type="whole" allowBlank="1" showInputMessage="1" showErrorMessage="1" errorTitle="入力エラー" error="数値以外の入力または、9桁以上の入力は行えません。" sqref="AQ23:BB25 AQ12:BB20">
      <formula1>-9999999</formula1>
      <formula2>99999999</formula2>
    </dataValidation>
    <dataValidation type="whole" allowBlank="1" showInputMessage="1" showErrorMessage="1" errorTitle="入力エラー" error="数値以外の入力または、13桁以上の入力は行えません。" sqref="BO23:CC25 BO12:CC20">
      <formula1>-99999999999</formula1>
      <formula2>999999999999</formula2>
    </dataValidation>
    <dataValidation type="whole" allowBlank="1" showInputMessage="1" showErrorMessage="1" errorTitle="入力エラー" error="数値以外の入力または、12桁以上の入力は行えません。" sqref="CD23:CR25 CD12:CR20">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7" firstPageNumber="75" orientation="landscape" useFirstPageNumber="1" horizontalDpi="300" verticalDpi="300" r:id="rId1"/>
  <headerFooter alignWithMargins="0">
    <oddFooter>&amp;R課税市-&amp;P</oddFooter>
  </headerFooter>
  <drawing r:id="rId2"/>
  <pictur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6"/>
  <dimension ref="A1:EH24"/>
  <sheetViews>
    <sheetView showGridLines="0" zoomScale="85" zoomScaleNormal="100" workbookViewId="0">
      <selection activeCell="AE12" sqref="AE12:AP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7" width="1" style="16" customWidth="1"/>
    <col min="108" max="108" width="1" style="17" customWidth="1"/>
    <col min="109" max="112" width="1" style="16" customWidth="1"/>
    <col min="113" max="113" width="1" style="17" customWidth="1"/>
    <col min="114" max="136" width="1" style="16" customWidth="1"/>
    <col min="137" max="137" width="0.125" style="16" customWidth="1"/>
    <col min="138" max="138" width="1" style="16" hidden="1" customWidth="1"/>
    <col min="139" max="16384" width="1" style="16"/>
  </cols>
  <sheetData>
    <row r="1" spans="1:138" s="152" customFormat="1" ht="12.75" customHeight="1">
      <c r="A1" s="1224"/>
      <c r="B1" s="1224"/>
      <c r="C1" s="1224"/>
      <c r="D1" s="1224"/>
      <c r="E1" s="1224"/>
      <c r="F1" s="1224"/>
      <c r="G1" s="1225"/>
      <c r="H1" s="1226" t="s">
        <v>62</v>
      </c>
      <c r="I1" s="266"/>
      <c r="J1" s="266"/>
      <c r="K1" s="266"/>
      <c r="L1" s="266"/>
      <c r="M1" s="266"/>
      <c r="N1" s="266"/>
      <c r="O1" s="266"/>
      <c r="P1" s="266"/>
      <c r="Q1" s="266"/>
      <c r="R1" s="266"/>
      <c r="S1" s="266"/>
      <c r="T1" s="266"/>
      <c r="U1" s="266"/>
      <c r="V1" s="266"/>
      <c r="W1" s="266"/>
      <c r="X1" s="266"/>
      <c r="Y1" s="267"/>
      <c r="Z1" s="1227" t="s">
        <v>517</v>
      </c>
      <c r="AA1" s="266"/>
      <c r="AB1" s="266"/>
      <c r="AC1" s="266"/>
      <c r="AD1" s="266"/>
      <c r="AE1" s="267"/>
      <c r="AF1" s="1195" t="str">
        <f>"第16表　"&amp; LEFT(表00!AA1,6) &amp; "分公的年金等に係る雑所得の収入金額等に関する調
(その1　65歳未満の者)　　　　　　　　　　　　　　　　　　　　　　　　　　　　　　　　　　　　　　　　　　　　　　　　　
(2)公的年金等収入金額の段階別"</f>
        <v>第16表　平成29年度分公的年金等に係る雑所得の収入金額等に関する調
(その1　65歳未満の者)　　　　　　　　　　　　　　　　　　　　　　　　　　　　　　　　　　　　　　　　　　　　　　　　　
(2)公的年金等収入金額の段階別</v>
      </c>
      <c r="AG1" s="1195"/>
      <c r="AH1" s="1195"/>
      <c r="AI1" s="1195"/>
      <c r="AJ1" s="1195"/>
      <c r="AK1" s="1195"/>
      <c r="AL1" s="1195"/>
      <c r="AM1" s="1195"/>
      <c r="AN1" s="1195"/>
      <c r="AO1" s="1195"/>
      <c r="AP1" s="1195"/>
      <c r="AQ1" s="1195"/>
      <c r="AR1" s="1195"/>
      <c r="AS1" s="1195"/>
      <c r="AT1" s="1195"/>
      <c r="AU1" s="1195"/>
      <c r="AV1" s="1195"/>
      <c r="AW1" s="1195"/>
      <c r="AX1" s="1195"/>
      <c r="AY1" s="1195"/>
      <c r="AZ1" s="1195"/>
      <c r="BA1" s="1195"/>
      <c r="BB1" s="1195"/>
      <c r="BC1" s="1195"/>
      <c r="BD1" s="1195"/>
      <c r="BE1" s="1195"/>
      <c r="BF1" s="1195"/>
      <c r="BG1" s="1195"/>
      <c r="BH1" s="1195"/>
      <c r="BI1" s="1195"/>
      <c r="BJ1" s="1195"/>
      <c r="BK1" s="1195"/>
      <c r="BL1" s="1195"/>
      <c r="BM1" s="1195"/>
      <c r="BN1" s="1195"/>
      <c r="BO1" s="1195"/>
      <c r="BP1" s="1195"/>
      <c r="BQ1" s="1195"/>
      <c r="BR1" s="1195"/>
      <c r="BS1" s="1195"/>
      <c r="BT1" s="1195"/>
      <c r="BU1" s="1195"/>
      <c r="BV1" s="1195"/>
      <c r="BW1" s="1195"/>
      <c r="BX1" s="1195"/>
      <c r="BY1" s="1195"/>
      <c r="BZ1" s="1195"/>
      <c r="CA1" s="1195"/>
      <c r="CB1" s="1195"/>
      <c r="CC1" s="1195"/>
      <c r="CD1" s="1195"/>
      <c r="CE1" s="1195"/>
      <c r="CF1" s="1195"/>
      <c r="CG1" s="1195"/>
      <c r="CH1" s="1195"/>
      <c r="CI1" s="1195"/>
      <c r="CJ1" s="1195"/>
      <c r="CK1" s="1195"/>
      <c r="CL1" s="1195"/>
      <c r="CM1" s="1195"/>
      <c r="CN1" s="1195"/>
      <c r="CO1" s="1195"/>
      <c r="CP1" s="1195"/>
      <c r="CQ1" s="1195"/>
      <c r="CR1" s="1195"/>
      <c r="CS1" s="1195"/>
      <c r="CT1" s="1195"/>
      <c r="CU1" s="1195"/>
      <c r="CV1" s="1195"/>
      <c r="CW1" s="1195"/>
      <c r="CX1" s="1195"/>
      <c r="CY1" s="1195"/>
      <c r="CZ1" s="1195"/>
      <c r="DA1" s="1195"/>
      <c r="DB1" s="1223" t="s">
        <v>608</v>
      </c>
      <c r="DC1" s="1223"/>
      <c r="DD1" s="1223"/>
      <c r="DE1" s="1223"/>
      <c r="DF1" s="1223"/>
      <c r="DG1" s="1223"/>
      <c r="DH1" s="1223"/>
      <c r="DI1" s="1223"/>
      <c r="DJ1" s="1223"/>
      <c r="DK1" s="1223"/>
      <c r="DL1" s="1223"/>
      <c r="DM1" s="1223"/>
      <c r="DN1" s="290" t="str">
        <f>IF(表00!DG1="","",表00!DG1)</f>
        <v>長崎県</v>
      </c>
      <c r="DO1" s="290"/>
      <c r="DP1" s="290"/>
      <c r="DQ1" s="290"/>
      <c r="DR1" s="290"/>
      <c r="DS1" s="290"/>
      <c r="DT1" s="290"/>
      <c r="DU1" s="290"/>
      <c r="DV1" s="290"/>
      <c r="DW1" s="290"/>
      <c r="DX1" s="290"/>
      <c r="DY1" s="290"/>
      <c r="DZ1" s="290"/>
      <c r="EA1" s="290"/>
      <c r="EB1" s="290"/>
      <c r="EC1" s="290"/>
      <c r="ED1" s="290"/>
      <c r="EE1" s="290"/>
      <c r="EF1" s="290"/>
      <c r="EG1" s="290"/>
      <c r="EH1" s="290"/>
    </row>
    <row r="2" spans="1:138" s="152" customFormat="1" ht="13.15" customHeight="1" thickBot="1">
      <c r="A2" s="1224"/>
      <c r="B2" s="1224"/>
      <c r="C2" s="1224"/>
      <c r="D2" s="1224"/>
      <c r="E2" s="1224"/>
      <c r="F2" s="1224"/>
      <c r="G2" s="1225"/>
      <c r="H2" s="268"/>
      <c r="I2" s="269"/>
      <c r="J2" s="269"/>
      <c r="K2" s="269"/>
      <c r="L2" s="269"/>
      <c r="M2" s="269"/>
      <c r="N2" s="269"/>
      <c r="O2" s="269"/>
      <c r="P2" s="269"/>
      <c r="Q2" s="269"/>
      <c r="R2" s="269"/>
      <c r="S2" s="269"/>
      <c r="T2" s="269"/>
      <c r="U2" s="269"/>
      <c r="V2" s="269"/>
      <c r="W2" s="269"/>
      <c r="X2" s="269"/>
      <c r="Y2" s="270"/>
      <c r="Z2" s="268"/>
      <c r="AA2" s="269"/>
      <c r="AB2" s="269"/>
      <c r="AC2" s="269"/>
      <c r="AD2" s="269"/>
      <c r="AE2" s="270"/>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5"/>
      <c r="BI2" s="1195"/>
      <c r="BJ2" s="1195"/>
      <c r="BK2" s="1195"/>
      <c r="BL2" s="1195"/>
      <c r="BM2" s="1195"/>
      <c r="BN2" s="1195"/>
      <c r="BO2" s="1195"/>
      <c r="BP2" s="1195"/>
      <c r="BQ2" s="1195"/>
      <c r="BR2" s="1195"/>
      <c r="BS2" s="1195"/>
      <c r="BT2" s="1195"/>
      <c r="BU2" s="1195"/>
      <c r="BV2" s="1195"/>
      <c r="BW2" s="1195"/>
      <c r="BX2" s="1195"/>
      <c r="BY2" s="1195"/>
      <c r="BZ2" s="1195"/>
      <c r="CA2" s="1195"/>
      <c r="CB2" s="1195"/>
      <c r="CC2" s="1195"/>
      <c r="CD2" s="1195"/>
      <c r="CE2" s="1195"/>
      <c r="CF2" s="1195"/>
      <c r="CG2" s="1195"/>
      <c r="CH2" s="1195"/>
      <c r="CI2" s="1195"/>
      <c r="CJ2" s="1195"/>
      <c r="CK2" s="1195"/>
      <c r="CL2" s="1195"/>
      <c r="CM2" s="1195"/>
      <c r="CN2" s="1195"/>
      <c r="CO2" s="1195"/>
      <c r="CP2" s="1195"/>
      <c r="CQ2" s="1195"/>
      <c r="CR2" s="1195"/>
      <c r="CS2" s="1195"/>
      <c r="CT2" s="1195"/>
      <c r="CU2" s="1195"/>
      <c r="CV2" s="1195"/>
      <c r="CW2" s="1195"/>
      <c r="CX2" s="1195"/>
      <c r="CY2" s="1195"/>
      <c r="CZ2" s="1195"/>
      <c r="DA2" s="1195"/>
      <c r="DB2" s="1221"/>
      <c r="DC2" s="1221"/>
      <c r="DD2" s="1221"/>
      <c r="DE2" s="1221"/>
      <c r="DF2" s="1221"/>
      <c r="DG2" s="1221"/>
      <c r="DH2" s="1221"/>
      <c r="DI2" s="1221"/>
      <c r="DJ2" s="1221"/>
      <c r="DK2" s="1221"/>
      <c r="DL2" s="1221"/>
      <c r="DM2" s="1221"/>
      <c r="DN2" s="291"/>
      <c r="DO2" s="291"/>
      <c r="DP2" s="291"/>
      <c r="DQ2" s="291"/>
      <c r="DR2" s="291"/>
      <c r="DS2" s="291"/>
      <c r="DT2" s="291"/>
      <c r="DU2" s="291"/>
      <c r="DV2" s="291"/>
      <c r="DW2" s="291"/>
      <c r="DX2" s="291"/>
      <c r="DY2" s="291"/>
      <c r="DZ2" s="291"/>
      <c r="EA2" s="291"/>
      <c r="EB2" s="291"/>
      <c r="EC2" s="291"/>
      <c r="ED2" s="291"/>
      <c r="EE2" s="291"/>
      <c r="EF2" s="291"/>
      <c r="EG2" s="291"/>
      <c r="EH2" s="291"/>
    </row>
    <row r="3" spans="1:138" s="152" customFormat="1" ht="25.5" customHeight="1" thickBot="1">
      <c r="A3" s="1228" t="s">
        <v>511</v>
      </c>
      <c r="B3" s="285"/>
      <c r="C3" s="285"/>
      <c r="D3" s="285"/>
      <c r="E3" s="285"/>
      <c r="F3" s="285"/>
      <c r="G3" s="286"/>
      <c r="H3" s="1222">
        <f>IF(表00!A8="","",表00!A8)</f>
        <v>4</v>
      </c>
      <c r="I3" s="1229"/>
      <c r="J3" s="1230"/>
      <c r="K3" s="1222">
        <f>IF(表00!D8="","",表00!D8)</f>
        <v>2</v>
      </c>
      <c r="L3" s="1229"/>
      <c r="M3" s="1230"/>
      <c r="N3" s="1222">
        <f>IF(表00!G8="","",表00!G8)</f>
        <v>2</v>
      </c>
      <c r="O3" s="1229"/>
      <c r="P3" s="1230"/>
      <c r="Q3" s="1222">
        <f>IF(表00!J8="","",表00!J8)</f>
        <v>0</v>
      </c>
      <c r="R3" s="1229"/>
      <c r="S3" s="1230"/>
      <c r="T3" s="1222">
        <f>IF(表00!M8="","",表00!M8)</f>
        <v>2</v>
      </c>
      <c r="U3" s="1229"/>
      <c r="V3" s="1230"/>
      <c r="W3" s="1222">
        <f>IF(表00!P8="","",表00!P8)</f>
        <v>9</v>
      </c>
      <c r="X3" s="1229"/>
      <c r="Y3" s="1230"/>
      <c r="Z3" s="1220">
        <v>1</v>
      </c>
      <c r="AA3" s="276"/>
      <c r="AB3" s="277"/>
      <c r="AC3" s="1222">
        <v>6</v>
      </c>
      <c r="AD3" s="279"/>
      <c r="AE3" s="280"/>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c r="BH3" s="1195"/>
      <c r="BI3" s="1195"/>
      <c r="BJ3" s="1195"/>
      <c r="BK3" s="1195"/>
      <c r="BL3" s="1195"/>
      <c r="BM3" s="1195"/>
      <c r="BN3" s="1195"/>
      <c r="BO3" s="1195"/>
      <c r="BP3" s="1195"/>
      <c r="BQ3" s="1195"/>
      <c r="BR3" s="1195"/>
      <c r="BS3" s="1195"/>
      <c r="BT3" s="1195"/>
      <c r="BU3" s="1195"/>
      <c r="BV3" s="1195"/>
      <c r="BW3" s="1195"/>
      <c r="BX3" s="1195"/>
      <c r="BY3" s="1195"/>
      <c r="BZ3" s="1195"/>
      <c r="CA3" s="1195"/>
      <c r="CB3" s="1195"/>
      <c r="CC3" s="1195"/>
      <c r="CD3" s="1195"/>
      <c r="CE3" s="1195"/>
      <c r="CF3" s="1195"/>
      <c r="CG3" s="1195"/>
      <c r="CH3" s="1195"/>
      <c r="CI3" s="1195"/>
      <c r="CJ3" s="1195"/>
      <c r="CK3" s="1195"/>
      <c r="CL3" s="1195"/>
      <c r="CM3" s="1195"/>
      <c r="CN3" s="1195"/>
      <c r="CO3" s="1195"/>
      <c r="CP3" s="1195"/>
      <c r="CQ3" s="1195"/>
      <c r="CR3" s="1195"/>
      <c r="CS3" s="1195"/>
      <c r="CT3" s="1195"/>
      <c r="CU3" s="1195"/>
      <c r="CV3" s="1195"/>
      <c r="CW3" s="1195"/>
      <c r="CX3" s="1195"/>
      <c r="CY3" s="1195"/>
      <c r="CZ3" s="1195"/>
      <c r="DA3" s="1195"/>
      <c r="DB3" s="1221" t="s">
        <v>515</v>
      </c>
      <c r="DC3" s="1221"/>
      <c r="DD3" s="1221"/>
      <c r="DE3" s="1221"/>
      <c r="DF3" s="1221"/>
      <c r="DG3" s="1221"/>
      <c r="DH3" s="1221"/>
      <c r="DI3" s="1221"/>
      <c r="DJ3" s="1221"/>
      <c r="DK3" s="1221"/>
      <c r="DL3" s="1221"/>
      <c r="DM3" s="1221"/>
      <c r="DN3" s="289" t="str">
        <f>IF(表00!DG3="","",表00!DG3)</f>
        <v>佐世保市</v>
      </c>
      <c r="DO3" s="289"/>
      <c r="DP3" s="289"/>
      <c r="DQ3" s="289"/>
      <c r="DR3" s="289"/>
      <c r="DS3" s="289"/>
      <c r="DT3" s="289"/>
      <c r="DU3" s="289"/>
      <c r="DV3" s="289"/>
      <c r="DW3" s="289"/>
      <c r="DX3" s="289"/>
      <c r="DY3" s="289"/>
      <c r="DZ3" s="289"/>
      <c r="EA3" s="289"/>
      <c r="EB3" s="289"/>
      <c r="EC3" s="289"/>
      <c r="ED3" s="289"/>
      <c r="EE3" s="289"/>
      <c r="EF3" s="289"/>
      <c r="EG3" s="289"/>
      <c r="EH3" s="289"/>
    </row>
    <row r="4" spans="1:138" ht="11.25">
      <c r="M4" s="16"/>
      <c r="R4" s="16"/>
    </row>
    <row r="5" spans="1:138" ht="13.5" customHeight="1">
      <c r="AE5" s="271" t="s">
        <v>164</v>
      </c>
      <c r="AF5" s="271"/>
      <c r="AG5" s="271"/>
      <c r="AH5" s="271"/>
      <c r="AI5" s="271"/>
      <c r="AJ5" s="271"/>
      <c r="AK5" s="271"/>
      <c r="AL5" s="271"/>
      <c r="AM5" s="271"/>
      <c r="AN5" s="271"/>
      <c r="AO5" s="271"/>
      <c r="AP5" s="271"/>
      <c r="AQ5" s="271" t="s">
        <v>165</v>
      </c>
      <c r="AR5" s="271"/>
      <c r="AS5" s="271"/>
      <c r="AT5" s="271"/>
      <c r="AU5" s="271"/>
      <c r="AV5" s="271"/>
      <c r="AW5" s="271"/>
      <c r="AX5" s="271"/>
      <c r="AY5" s="271"/>
      <c r="AZ5" s="271"/>
      <c r="BA5" s="271"/>
      <c r="BB5" s="271"/>
      <c r="BC5" s="271" t="s">
        <v>166</v>
      </c>
      <c r="BD5" s="271"/>
      <c r="BE5" s="271"/>
      <c r="BF5" s="271"/>
      <c r="BG5" s="271"/>
      <c r="BH5" s="271"/>
      <c r="BI5" s="271"/>
      <c r="BJ5" s="271"/>
      <c r="BK5" s="271"/>
      <c r="BL5" s="271"/>
      <c r="BM5" s="271"/>
      <c r="BN5" s="271"/>
      <c r="BO5" s="271" t="s">
        <v>167</v>
      </c>
      <c r="BP5" s="271"/>
      <c r="BQ5" s="271"/>
      <c r="BR5" s="271"/>
      <c r="BS5" s="271"/>
      <c r="BT5" s="271"/>
      <c r="BU5" s="271"/>
      <c r="BV5" s="271"/>
      <c r="BW5" s="271"/>
      <c r="BX5" s="271"/>
      <c r="BY5" s="271"/>
      <c r="BZ5" s="271"/>
      <c r="CA5" s="271"/>
      <c r="CB5" s="271"/>
      <c r="CC5" s="271"/>
      <c r="CD5" s="271" t="s">
        <v>168</v>
      </c>
      <c r="CE5" s="271"/>
      <c r="CF5" s="271"/>
      <c r="CG5" s="271"/>
      <c r="CH5" s="271"/>
      <c r="CI5" s="271"/>
      <c r="CJ5" s="271"/>
      <c r="CK5" s="271"/>
      <c r="CL5" s="271"/>
      <c r="CM5" s="271"/>
      <c r="CN5" s="271"/>
      <c r="CO5" s="271"/>
      <c r="CP5" s="271"/>
      <c r="CQ5" s="271"/>
      <c r="CR5" s="271"/>
      <c r="CS5" s="271" t="s">
        <v>169</v>
      </c>
      <c r="CT5" s="271"/>
      <c r="CU5" s="271"/>
      <c r="CV5" s="271"/>
      <c r="CW5" s="271"/>
      <c r="CX5" s="271"/>
      <c r="CY5" s="271"/>
      <c r="CZ5" s="271"/>
      <c r="DA5" s="271"/>
      <c r="DB5" s="271"/>
      <c r="DC5" s="271"/>
      <c r="DD5" s="271"/>
      <c r="DE5" s="271"/>
      <c r="DF5" s="271"/>
      <c r="DG5" s="271"/>
    </row>
    <row r="6" spans="1:138" ht="15" customHeight="1">
      <c r="A6" s="1124" t="s">
        <v>225</v>
      </c>
      <c r="B6" s="1677"/>
      <c r="C6" s="1677"/>
      <c r="D6" s="1677"/>
      <c r="E6" s="1677"/>
      <c r="F6" s="1677"/>
      <c r="G6" s="1677"/>
      <c r="H6" s="1677"/>
      <c r="I6" s="1677"/>
      <c r="J6" s="1677"/>
      <c r="K6" s="1677"/>
      <c r="L6" s="1677"/>
      <c r="M6" s="1677"/>
      <c r="N6" s="1677"/>
      <c r="O6" s="1677"/>
      <c r="P6" s="1677"/>
      <c r="Q6" s="1677"/>
      <c r="R6" s="1677"/>
      <c r="S6" s="1677"/>
      <c r="T6" s="1677"/>
      <c r="U6" s="1678"/>
      <c r="V6" s="200" t="s">
        <v>171</v>
      </c>
      <c r="W6" s="201"/>
      <c r="X6" s="201"/>
      <c r="Y6" s="201"/>
      <c r="Z6" s="201"/>
      <c r="AA6" s="201"/>
      <c r="AB6" s="201"/>
      <c r="AC6" s="201"/>
      <c r="AD6" s="202"/>
      <c r="AE6" s="245" t="s">
        <v>739</v>
      </c>
      <c r="AF6" s="1477"/>
      <c r="AG6" s="1477"/>
      <c r="AH6" s="1477"/>
      <c r="AI6" s="1477"/>
      <c r="AJ6" s="1477"/>
      <c r="AK6" s="1477"/>
      <c r="AL6" s="1477"/>
      <c r="AM6" s="1477"/>
      <c r="AN6" s="1477"/>
      <c r="AO6" s="1477"/>
      <c r="AP6" s="1477"/>
      <c r="AQ6" s="1477"/>
      <c r="AR6" s="1477"/>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200" t="s">
        <v>60</v>
      </c>
      <c r="BP6" s="201"/>
      <c r="BQ6" s="201"/>
      <c r="BR6" s="201"/>
      <c r="BS6" s="201"/>
      <c r="BT6" s="201"/>
      <c r="BU6" s="201"/>
      <c r="BV6" s="201"/>
      <c r="BW6" s="201"/>
      <c r="BX6" s="201"/>
      <c r="BY6" s="201"/>
      <c r="BZ6" s="201"/>
      <c r="CA6" s="201"/>
      <c r="CB6" s="201"/>
      <c r="CC6" s="202"/>
      <c r="CD6" s="373" t="s">
        <v>18</v>
      </c>
      <c r="CE6" s="1685"/>
      <c r="CF6" s="1685"/>
      <c r="CG6" s="1685"/>
      <c r="CH6" s="1685"/>
      <c r="CI6" s="1685"/>
      <c r="CJ6" s="1685"/>
      <c r="CK6" s="1685"/>
      <c r="CL6" s="1685"/>
      <c r="CM6" s="1685"/>
      <c r="CN6" s="1685"/>
      <c r="CO6" s="1685"/>
      <c r="CP6" s="1685"/>
      <c r="CQ6" s="1685"/>
      <c r="CR6" s="1686"/>
      <c r="CS6" s="373" t="s">
        <v>19</v>
      </c>
      <c r="CT6" s="374"/>
      <c r="CU6" s="374"/>
      <c r="CV6" s="374"/>
      <c r="CW6" s="374"/>
      <c r="CX6" s="374"/>
      <c r="CY6" s="374"/>
      <c r="CZ6" s="374"/>
      <c r="DA6" s="374"/>
      <c r="DB6" s="374"/>
      <c r="DC6" s="374"/>
      <c r="DD6" s="374"/>
      <c r="DE6" s="374"/>
      <c r="DF6" s="374"/>
      <c r="DG6" s="375"/>
      <c r="DI6" s="16"/>
    </row>
    <row r="7" spans="1:138" ht="10.5" customHeight="1">
      <c r="A7" s="1679"/>
      <c r="B7" s="1680"/>
      <c r="C7" s="1680"/>
      <c r="D7" s="1680"/>
      <c r="E7" s="1680"/>
      <c r="F7" s="1680"/>
      <c r="G7" s="1680"/>
      <c r="H7" s="1680"/>
      <c r="I7" s="1680"/>
      <c r="J7" s="1680"/>
      <c r="K7" s="1680"/>
      <c r="L7" s="1680"/>
      <c r="M7" s="1680"/>
      <c r="N7" s="1680"/>
      <c r="O7" s="1680"/>
      <c r="P7" s="1680"/>
      <c r="Q7" s="1680"/>
      <c r="R7" s="1680"/>
      <c r="S7" s="1680"/>
      <c r="T7" s="1680"/>
      <c r="U7" s="1681"/>
      <c r="V7" s="219"/>
      <c r="W7" s="220"/>
      <c r="X7" s="220"/>
      <c r="Y7" s="220"/>
      <c r="Z7" s="220"/>
      <c r="AA7" s="220"/>
      <c r="AB7" s="220"/>
      <c r="AC7" s="220"/>
      <c r="AD7" s="221"/>
      <c r="AE7" s="200" t="s">
        <v>366</v>
      </c>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7"/>
      <c r="BC7" s="200" t="s">
        <v>641</v>
      </c>
      <c r="BD7" s="201"/>
      <c r="BE7" s="201"/>
      <c r="BF7" s="201"/>
      <c r="BG7" s="201"/>
      <c r="BH7" s="201"/>
      <c r="BI7" s="201"/>
      <c r="BJ7" s="201"/>
      <c r="BK7" s="201"/>
      <c r="BL7" s="201"/>
      <c r="BM7" s="201"/>
      <c r="BN7" s="202"/>
      <c r="BO7" s="219"/>
      <c r="BP7" s="220"/>
      <c r="BQ7" s="220"/>
      <c r="BR7" s="220"/>
      <c r="BS7" s="220"/>
      <c r="BT7" s="220"/>
      <c r="BU7" s="220"/>
      <c r="BV7" s="220"/>
      <c r="BW7" s="220"/>
      <c r="BX7" s="220"/>
      <c r="BY7" s="220"/>
      <c r="BZ7" s="220"/>
      <c r="CA7" s="220"/>
      <c r="CB7" s="220"/>
      <c r="CC7" s="221"/>
      <c r="CD7" s="1687"/>
      <c r="CE7" s="1688"/>
      <c r="CF7" s="1688"/>
      <c r="CG7" s="1688"/>
      <c r="CH7" s="1688"/>
      <c r="CI7" s="1688"/>
      <c r="CJ7" s="1688"/>
      <c r="CK7" s="1688"/>
      <c r="CL7" s="1688"/>
      <c r="CM7" s="1688"/>
      <c r="CN7" s="1688"/>
      <c r="CO7" s="1688"/>
      <c r="CP7" s="1688"/>
      <c r="CQ7" s="1688"/>
      <c r="CR7" s="1689"/>
      <c r="CS7" s="376"/>
      <c r="CT7" s="377"/>
      <c r="CU7" s="377"/>
      <c r="CV7" s="377"/>
      <c r="CW7" s="377"/>
      <c r="CX7" s="377"/>
      <c r="CY7" s="377"/>
      <c r="CZ7" s="377"/>
      <c r="DA7" s="377"/>
      <c r="DB7" s="377"/>
      <c r="DC7" s="377"/>
      <c r="DD7" s="377"/>
      <c r="DE7" s="377"/>
      <c r="DF7" s="377"/>
      <c r="DG7" s="394"/>
      <c r="DI7" s="16"/>
    </row>
    <row r="8" spans="1:138" ht="15" customHeight="1">
      <c r="A8" s="1679"/>
      <c r="B8" s="1680"/>
      <c r="C8" s="1680"/>
      <c r="D8" s="1680"/>
      <c r="E8" s="1680"/>
      <c r="F8" s="1680"/>
      <c r="G8" s="1680"/>
      <c r="H8" s="1680"/>
      <c r="I8" s="1680"/>
      <c r="J8" s="1680"/>
      <c r="K8" s="1680"/>
      <c r="L8" s="1680"/>
      <c r="M8" s="1680"/>
      <c r="N8" s="1680"/>
      <c r="O8" s="1680"/>
      <c r="P8" s="1680"/>
      <c r="Q8" s="1680"/>
      <c r="R8" s="1680"/>
      <c r="S8" s="1680"/>
      <c r="T8" s="1680"/>
      <c r="U8" s="1681"/>
      <c r="V8" s="219"/>
      <c r="W8" s="220"/>
      <c r="X8" s="220"/>
      <c r="Y8" s="220"/>
      <c r="Z8" s="220"/>
      <c r="AA8" s="220"/>
      <c r="AB8" s="220"/>
      <c r="AC8" s="220"/>
      <c r="AD8" s="221"/>
      <c r="AE8" s="1500"/>
      <c r="AF8" s="1501"/>
      <c r="AG8" s="1501"/>
      <c r="AH8" s="1501"/>
      <c r="AI8" s="1501"/>
      <c r="AJ8" s="1501"/>
      <c r="AK8" s="1501"/>
      <c r="AL8" s="1501"/>
      <c r="AM8" s="1501"/>
      <c r="AN8" s="1501"/>
      <c r="AO8" s="1501"/>
      <c r="AP8" s="1501"/>
      <c r="AQ8" s="1501"/>
      <c r="AR8" s="1501"/>
      <c r="AS8" s="1501"/>
      <c r="AT8" s="1501"/>
      <c r="AU8" s="1501"/>
      <c r="AV8" s="1501"/>
      <c r="AW8" s="1501"/>
      <c r="AX8" s="1501"/>
      <c r="AY8" s="1501"/>
      <c r="AZ8" s="1501"/>
      <c r="BA8" s="1501"/>
      <c r="BB8" s="1502"/>
      <c r="BC8" s="219"/>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1687"/>
      <c r="CE8" s="1688"/>
      <c r="CF8" s="1688"/>
      <c r="CG8" s="1688"/>
      <c r="CH8" s="1688"/>
      <c r="CI8" s="1688"/>
      <c r="CJ8" s="1688"/>
      <c r="CK8" s="1688"/>
      <c r="CL8" s="1688"/>
      <c r="CM8" s="1688"/>
      <c r="CN8" s="1688"/>
      <c r="CO8" s="1688"/>
      <c r="CP8" s="1688"/>
      <c r="CQ8" s="1688"/>
      <c r="CR8" s="1689"/>
      <c r="CS8" s="376"/>
      <c r="CT8" s="377"/>
      <c r="CU8" s="377"/>
      <c r="CV8" s="377"/>
      <c r="CW8" s="377"/>
      <c r="CX8" s="377"/>
      <c r="CY8" s="377"/>
      <c r="CZ8" s="377"/>
      <c r="DA8" s="377"/>
      <c r="DB8" s="377"/>
      <c r="DC8" s="377"/>
      <c r="DD8" s="377"/>
      <c r="DE8" s="377"/>
      <c r="DF8" s="377"/>
      <c r="DG8" s="394"/>
      <c r="DH8" s="17"/>
      <c r="DI8" s="16"/>
      <c r="DM8" s="17"/>
    </row>
    <row r="9" spans="1:138" ht="15" customHeight="1">
      <c r="A9" s="1679"/>
      <c r="B9" s="1680"/>
      <c r="C9" s="1680"/>
      <c r="D9" s="1680"/>
      <c r="E9" s="1680"/>
      <c r="F9" s="1680"/>
      <c r="G9" s="1680"/>
      <c r="H9" s="1680"/>
      <c r="I9" s="1680"/>
      <c r="J9" s="1680"/>
      <c r="K9" s="1680"/>
      <c r="L9" s="1680"/>
      <c r="M9" s="1680"/>
      <c r="N9" s="1680"/>
      <c r="O9" s="1680"/>
      <c r="P9" s="1680"/>
      <c r="Q9" s="1680"/>
      <c r="R9" s="1680"/>
      <c r="S9" s="1680"/>
      <c r="T9" s="1680"/>
      <c r="U9" s="1681"/>
      <c r="V9" s="219"/>
      <c r="W9" s="220"/>
      <c r="X9" s="220"/>
      <c r="Y9" s="220"/>
      <c r="Z9" s="220"/>
      <c r="AA9" s="220"/>
      <c r="AB9" s="220"/>
      <c r="AC9" s="220"/>
      <c r="AD9" s="221"/>
      <c r="AE9" s="200" t="s">
        <v>269</v>
      </c>
      <c r="AF9" s="1456"/>
      <c r="AG9" s="1456"/>
      <c r="AH9" s="1456"/>
      <c r="AI9" s="1456"/>
      <c r="AJ9" s="1456"/>
      <c r="AK9" s="1456"/>
      <c r="AL9" s="1456"/>
      <c r="AM9" s="1456"/>
      <c r="AN9" s="1456"/>
      <c r="AO9" s="1456"/>
      <c r="AP9" s="1457"/>
      <c r="AQ9" s="200" t="s">
        <v>270</v>
      </c>
      <c r="AR9" s="1456"/>
      <c r="AS9" s="1456"/>
      <c r="AT9" s="1456"/>
      <c r="AU9" s="1456"/>
      <c r="AV9" s="1456"/>
      <c r="AW9" s="1456"/>
      <c r="AX9" s="1456"/>
      <c r="AY9" s="1456"/>
      <c r="AZ9" s="1456"/>
      <c r="BA9" s="1456"/>
      <c r="BB9" s="1457"/>
      <c r="BC9" s="219"/>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1687"/>
      <c r="CE9" s="1688"/>
      <c r="CF9" s="1688"/>
      <c r="CG9" s="1688"/>
      <c r="CH9" s="1688"/>
      <c r="CI9" s="1688"/>
      <c r="CJ9" s="1688"/>
      <c r="CK9" s="1688"/>
      <c r="CL9" s="1688"/>
      <c r="CM9" s="1688"/>
      <c r="CN9" s="1688"/>
      <c r="CO9" s="1688"/>
      <c r="CP9" s="1688"/>
      <c r="CQ9" s="1688"/>
      <c r="CR9" s="1689"/>
      <c r="CS9" s="376"/>
      <c r="CT9" s="377"/>
      <c r="CU9" s="377"/>
      <c r="CV9" s="377"/>
      <c r="CW9" s="377"/>
      <c r="CX9" s="377"/>
      <c r="CY9" s="377"/>
      <c r="CZ9" s="377"/>
      <c r="DA9" s="377"/>
      <c r="DB9" s="377"/>
      <c r="DC9" s="377"/>
      <c r="DD9" s="377"/>
      <c r="DE9" s="377"/>
      <c r="DF9" s="377"/>
      <c r="DG9" s="394"/>
      <c r="DH9" s="17"/>
      <c r="DI9" s="16"/>
    </row>
    <row r="10" spans="1:138" ht="15" customHeight="1">
      <c r="A10" s="1679"/>
      <c r="B10" s="1680"/>
      <c r="C10" s="1680"/>
      <c r="D10" s="1680"/>
      <c r="E10" s="1680"/>
      <c r="F10" s="1680"/>
      <c r="G10" s="1680"/>
      <c r="H10" s="1680"/>
      <c r="I10" s="1680"/>
      <c r="J10" s="1680"/>
      <c r="K10" s="1680"/>
      <c r="L10" s="1680"/>
      <c r="M10" s="1680"/>
      <c r="N10" s="1680"/>
      <c r="O10" s="1680"/>
      <c r="P10" s="1680"/>
      <c r="Q10" s="1680"/>
      <c r="R10" s="1680"/>
      <c r="S10" s="1680"/>
      <c r="T10" s="1680"/>
      <c r="U10" s="1681"/>
      <c r="V10" s="219"/>
      <c r="W10" s="220"/>
      <c r="X10" s="220"/>
      <c r="Y10" s="220"/>
      <c r="Z10" s="220"/>
      <c r="AA10" s="220"/>
      <c r="AB10" s="220"/>
      <c r="AC10" s="220"/>
      <c r="AD10" s="221"/>
      <c r="AE10" s="1458"/>
      <c r="AF10" s="1459"/>
      <c r="AG10" s="1459"/>
      <c r="AH10" s="1459"/>
      <c r="AI10" s="1459"/>
      <c r="AJ10" s="1459"/>
      <c r="AK10" s="1459"/>
      <c r="AL10" s="1459"/>
      <c r="AM10" s="1459"/>
      <c r="AN10" s="1459"/>
      <c r="AO10" s="1459"/>
      <c r="AP10" s="1460"/>
      <c r="AQ10" s="1458"/>
      <c r="AR10" s="1503"/>
      <c r="AS10" s="1503"/>
      <c r="AT10" s="1503"/>
      <c r="AU10" s="1503"/>
      <c r="AV10" s="1503"/>
      <c r="AW10" s="1503"/>
      <c r="AX10" s="1503"/>
      <c r="AY10" s="1503"/>
      <c r="AZ10" s="1503"/>
      <c r="BA10" s="1503"/>
      <c r="BB10" s="1460"/>
      <c r="BC10" s="219"/>
      <c r="BD10" s="220"/>
      <c r="BE10" s="220"/>
      <c r="BF10" s="220"/>
      <c r="BG10" s="220"/>
      <c r="BH10" s="220"/>
      <c r="BI10" s="220"/>
      <c r="BJ10" s="220"/>
      <c r="BK10" s="220"/>
      <c r="BL10" s="220"/>
      <c r="BM10" s="220"/>
      <c r="BN10" s="221"/>
      <c r="BO10" s="1187" t="s">
        <v>20</v>
      </c>
      <c r="BP10" s="1188"/>
      <c r="BQ10" s="1188"/>
      <c r="BR10" s="1188"/>
      <c r="BS10" s="1188"/>
      <c r="BT10" s="1188"/>
      <c r="BU10" s="1188"/>
      <c r="BV10" s="1188"/>
      <c r="BW10" s="1188"/>
      <c r="BX10" s="1188"/>
      <c r="BY10" s="1188"/>
      <c r="BZ10" s="1188"/>
      <c r="CA10" s="1188"/>
      <c r="CB10" s="1188"/>
      <c r="CC10" s="1189"/>
      <c r="CD10" s="1187" t="s">
        <v>21</v>
      </c>
      <c r="CE10" s="1188"/>
      <c r="CF10" s="1188"/>
      <c r="CG10" s="1188"/>
      <c r="CH10" s="1188"/>
      <c r="CI10" s="1188"/>
      <c r="CJ10" s="1188"/>
      <c r="CK10" s="1188"/>
      <c r="CL10" s="1188"/>
      <c r="CM10" s="1188"/>
      <c r="CN10" s="1188"/>
      <c r="CO10" s="1188"/>
      <c r="CP10" s="1188"/>
      <c r="CQ10" s="1188"/>
      <c r="CR10" s="1189"/>
      <c r="CS10" s="1190" t="s">
        <v>595</v>
      </c>
      <c r="CT10" s="1191"/>
      <c r="CU10" s="1191"/>
      <c r="CV10" s="1191"/>
      <c r="CW10" s="1191"/>
      <c r="CX10" s="1191"/>
      <c r="CY10" s="1191"/>
      <c r="CZ10" s="1191"/>
      <c r="DA10" s="1191"/>
      <c r="DB10" s="1191"/>
      <c r="DC10" s="1191"/>
      <c r="DD10" s="1191"/>
      <c r="DE10" s="1191"/>
      <c r="DF10" s="1191"/>
      <c r="DG10" s="1192"/>
      <c r="DH10" s="17"/>
      <c r="DI10" s="16"/>
      <c r="DM10" s="17"/>
    </row>
    <row r="11" spans="1:138" ht="15" customHeight="1" thickBot="1">
      <c r="A11" s="1682"/>
      <c r="B11" s="1683"/>
      <c r="C11" s="1683"/>
      <c r="D11" s="1683"/>
      <c r="E11" s="1683"/>
      <c r="F11" s="1683"/>
      <c r="G11" s="1683"/>
      <c r="H11" s="1683"/>
      <c r="I11" s="1683"/>
      <c r="J11" s="1683"/>
      <c r="K11" s="1683"/>
      <c r="L11" s="1683"/>
      <c r="M11" s="1683"/>
      <c r="N11" s="1683"/>
      <c r="O11" s="1683"/>
      <c r="P11" s="1683"/>
      <c r="Q11" s="1683"/>
      <c r="R11" s="1683"/>
      <c r="S11" s="1683"/>
      <c r="T11" s="1683"/>
      <c r="U11" s="1684"/>
      <c r="V11" s="413"/>
      <c r="W11" s="414"/>
      <c r="X11" s="414"/>
      <c r="Y11" s="414"/>
      <c r="Z11" s="414"/>
      <c r="AA11" s="414"/>
      <c r="AB11" s="414"/>
      <c r="AC11" s="414"/>
      <c r="AD11" s="415"/>
      <c r="AE11" s="1123" t="s">
        <v>594</v>
      </c>
      <c r="AF11" s="1642"/>
      <c r="AG11" s="1642"/>
      <c r="AH11" s="1642"/>
      <c r="AI11" s="1642"/>
      <c r="AJ11" s="1642"/>
      <c r="AK11" s="1642"/>
      <c r="AL11" s="1642"/>
      <c r="AM11" s="1642"/>
      <c r="AN11" s="1642"/>
      <c r="AO11" s="1642"/>
      <c r="AP11" s="1643"/>
      <c r="AQ11" s="1123" t="s">
        <v>594</v>
      </c>
      <c r="AR11" s="1642"/>
      <c r="AS11" s="1642"/>
      <c r="AT11" s="1642"/>
      <c r="AU11" s="1642"/>
      <c r="AV11" s="1642"/>
      <c r="AW11" s="1642"/>
      <c r="AX11" s="1642"/>
      <c r="AY11" s="1642"/>
      <c r="AZ11" s="1642"/>
      <c r="BA11" s="1642"/>
      <c r="BB11" s="1643"/>
      <c r="BC11" s="1123" t="s">
        <v>594</v>
      </c>
      <c r="BD11" s="1642"/>
      <c r="BE11" s="1642"/>
      <c r="BF11" s="1642"/>
      <c r="BG11" s="1642"/>
      <c r="BH11" s="1642"/>
      <c r="BI11" s="1642"/>
      <c r="BJ11" s="1642"/>
      <c r="BK11" s="1642"/>
      <c r="BL11" s="1642"/>
      <c r="BM11" s="1642"/>
      <c r="BN11" s="1643"/>
      <c r="BO11" s="1123" t="s">
        <v>272</v>
      </c>
      <c r="BP11" s="1159"/>
      <c r="BQ11" s="1159"/>
      <c r="BR11" s="1159"/>
      <c r="BS11" s="1159"/>
      <c r="BT11" s="1159"/>
      <c r="BU11" s="1159"/>
      <c r="BV11" s="1159"/>
      <c r="BW11" s="1159"/>
      <c r="BX11" s="1159"/>
      <c r="BY11" s="1159"/>
      <c r="BZ11" s="1159"/>
      <c r="CA11" s="1159"/>
      <c r="CB11" s="1159"/>
      <c r="CC11" s="1160"/>
      <c r="CD11" s="1123" t="s">
        <v>272</v>
      </c>
      <c r="CE11" s="1159"/>
      <c r="CF11" s="1159"/>
      <c r="CG11" s="1159"/>
      <c r="CH11" s="1159"/>
      <c r="CI11" s="1159"/>
      <c r="CJ11" s="1159"/>
      <c r="CK11" s="1159"/>
      <c r="CL11" s="1159"/>
      <c r="CM11" s="1159"/>
      <c r="CN11" s="1159"/>
      <c r="CO11" s="1159"/>
      <c r="CP11" s="1159"/>
      <c r="CQ11" s="1159"/>
      <c r="CR11" s="1160"/>
      <c r="CS11" s="1123" t="s">
        <v>272</v>
      </c>
      <c r="CT11" s="1159"/>
      <c r="CU11" s="1159"/>
      <c r="CV11" s="1159"/>
      <c r="CW11" s="1159"/>
      <c r="CX11" s="1159"/>
      <c r="CY11" s="1159"/>
      <c r="CZ11" s="1159"/>
      <c r="DA11" s="1159"/>
      <c r="DB11" s="1159"/>
      <c r="DC11" s="1159"/>
      <c r="DD11" s="1159"/>
      <c r="DE11" s="1159"/>
      <c r="DF11" s="1159"/>
      <c r="DG11" s="1160"/>
      <c r="DH11" s="17"/>
      <c r="DI11" s="16"/>
      <c r="DM11" s="17"/>
    </row>
    <row r="12" spans="1:138" ht="24.75" customHeight="1">
      <c r="A12" s="245" t="s">
        <v>280</v>
      </c>
      <c r="B12" s="246"/>
      <c r="C12" s="246"/>
      <c r="D12" s="246"/>
      <c r="E12" s="246"/>
      <c r="F12" s="246"/>
      <c r="G12" s="246"/>
      <c r="H12" s="246"/>
      <c r="I12" s="246"/>
      <c r="J12" s="246"/>
      <c r="K12" s="246"/>
      <c r="L12" s="246"/>
      <c r="M12" s="246"/>
      <c r="N12" s="246"/>
      <c r="O12" s="246"/>
      <c r="P12" s="246"/>
      <c r="Q12" s="246"/>
      <c r="R12" s="246"/>
      <c r="S12" s="246"/>
      <c r="T12" s="246"/>
      <c r="U12" s="513"/>
      <c r="V12" s="1215">
        <v>0</v>
      </c>
      <c r="W12" s="1216"/>
      <c r="X12" s="1217"/>
      <c r="Y12" s="1218">
        <v>1</v>
      </c>
      <c r="Z12" s="1216"/>
      <c r="AA12" s="1217"/>
      <c r="AB12" s="1218">
        <v>0</v>
      </c>
      <c r="AC12" s="1216"/>
      <c r="AD12" s="1219"/>
      <c r="AE12" s="1447">
        <v>3442</v>
      </c>
      <c r="AF12" s="1447"/>
      <c r="AG12" s="1447"/>
      <c r="AH12" s="1447"/>
      <c r="AI12" s="1447"/>
      <c r="AJ12" s="1447"/>
      <c r="AK12" s="1447"/>
      <c r="AL12" s="1447"/>
      <c r="AM12" s="1447"/>
      <c r="AN12" s="1447"/>
      <c r="AO12" s="1447"/>
      <c r="AP12" s="1447"/>
      <c r="AQ12" s="1483">
        <v>335</v>
      </c>
      <c r="AR12" s="1508"/>
      <c r="AS12" s="1508"/>
      <c r="AT12" s="1508"/>
      <c r="AU12" s="1508"/>
      <c r="AV12" s="1508"/>
      <c r="AW12" s="1508"/>
      <c r="AX12" s="1508"/>
      <c r="AY12" s="1508"/>
      <c r="AZ12" s="1508"/>
      <c r="BA12" s="1508"/>
      <c r="BB12" s="1509"/>
      <c r="BC12" s="347">
        <f t="shared" ref="BC12:BC22" si="0">SUM(AE12:BB12)</f>
        <v>3777</v>
      </c>
      <c r="BD12" s="348"/>
      <c r="BE12" s="348"/>
      <c r="BF12" s="348"/>
      <c r="BG12" s="348"/>
      <c r="BH12" s="348"/>
      <c r="BI12" s="348"/>
      <c r="BJ12" s="348"/>
      <c r="BK12" s="348"/>
      <c r="BL12" s="348"/>
      <c r="BM12" s="348"/>
      <c r="BN12" s="348"/>
      <c r="BO12" s="1447">
        <v>1080083</v>
      </c>
      <c r="BP12" s="1447"/>
      <c r="BQ12" s="1447"/>
      <c r="BR12" s="1447"/>
      <c r="BS12" s="1447"/>
      <c r="BT12" s="1447"/>
      <c r="BU12" s="1447"/>
      <c r="BV12" s="1447"/>
      <c r="BW12" s="1447"/>
      <c r="BX12" s="1447"/>
      <c r="BY12" s="1447"/>
      <c r="BZ12" s="1447"/>
      <c r="CA12" s="1447"/>
      <c r="CB12" s="1447"/>
      <c r="CC12" s="1447"/>
      <c r="CD12" s="1483">
        <v>1080083</v>
      </c>
      <c r="CE12" s="1508"/>
      <c r="CF12" s="1508"/>
      <c r="CG12" s="1508"/>
      <c r="CH12" s="1508"/>
      <c r="CI12" s="1508"/>
      <c r="CJ12" s="1508"/>
      <c r="CK12" s="1508"/>
      <c r="CL12" s="1508"/>
      <c r="CM12" s="1508"/>
      <c r="CN12" s="1508"/>
      <c r="CO12" s="1508"/>
      <c r="CP12" s="1508"/>
      <c r="CQ12" s="1508"/>
      <c r="CR12" s="1509"/>
      <c r="CS12" s="487">
        <f t="shared" ref="CS12:CS22" si="1">BO12-CD12</f>
        <v>0</v>
      </c>
      <c r="CT12" s="488"/>
      <c r="CU12" s="488"/>
      <c r="CV12" s="488"/>
      <c r="CW12" s="488"/>
      <c r="CX12" s="488"/>
      <c r="CY12" s="488"/>
      <c r="CZ12" s="488"/>
      <c r="DA12" s="488"/>
      <c r="DB12" s="488"/>
      <c r="DC12" s="488"/>
      <c r="DD12" s="488"/>
      <c r="DE12" s="488"/>
      <c r="DF12" s="488"/>
      <c r="DG12" s="577"/>
      <c r="DI12" s="16"/>
    </row>
    <row r="13" spans="1:138" ht="21.75" customHeight="1">
      <c r="A13" s="245" t="s">
        <v>281</v>
      </c>
      <c r="B13" s="246"/>
      <c r="C13" s="246"/>
      <c r="D13" s="246"/>
      <c r="E13" s="246"/>
      <c r="F13" s="246"/>
      <c r="G13" s="246"/>
      <c r="H13" s="246"/>
      <c r="I13" s="246"/>
      <c r="J13" s="246"/>
      <c r="K13" s="246"/>
      <c r="L13" s="246"/>
      <c r="M13" s="246"/>
      <c r="N13" s="246"/>
      <c r="O13" s="246"/>
      <c r="P13" s="246"/>
      <c r="Q13" s="246"/>
      <c r="R13" s="246"/>
      <c r="S13" s="246"/>
      <c r="T13" s="246"/>
      <c r="U13" s="513"/>
      <c r="V13" s="1210">
        <v>0</v>
      </c>
      <c r="W13" s="1211"/>
      <c r="X13" s="1212"/>
      <c r="Y13" s="1213">
        <v>2</v>
      </c>
      <c r="Z13" s="1211"/>
      <c r="AA13" s="1212"/>
      <c r="AB13" s="1213">
        <v>0</v>
      </c>
      <c r="AC13" s="1211"/>
      <c r="AD13" s="1214"/>
      <c r="AE13" s="1448">
        <v>291</v>
      </c>
      <c r="AF13" s="1448"/>
      <c r="AG13" s="1448"/>
      <c r="AH13" s="1448"/>
      <c r="AI13" s="1448"/>
      <c r="AJ13" s="1448"/>
      <c r="AK13" s="1448"/>
      <c r="AL13" s="1448"/>
      <c r="AM13" s="1448"/>
      <c r="AN13" s="1448"/>
      <c r="AO13" s="1448"/>
      <c r="AP13" s="1448"/>
      <c r="AQ13" s="1487">
        <v>16</v>
      </c>
      <c r="AR13" s="1493"/>
      <c r="AS13" s="1493"/>
      <c r="AT13" s="1493"/>
      <c r="AU13" s="1493"/>
      <c r="AV13" s="1493"/>
      <c r="AW13" s="1493"/>
      <c r="AX13" s="1493"/>
      <c r="AY13" s="1493"/>
      <c r="AZ13" s="1493"/>
      <c r="BA13" s="1493"/>
      <c r="BB13" s="1512"/>
      <c r="BC13" s="330">
        <f t="shared" si="0"/>
        <v>307</v>
      </c>
      <c r="BD13" s="331"/>
      <c r="BE13" s="331"/>
      <c r="BF13" s="331"/>
      <c r="BG13" s="331"/>
      <c r="BH13" s="331"/>
      <c r="BI13" s="331"/>
      <c r="BJ13" s="331"/>
      <c r="BK13" s="331"/>
      <c r="BL13" s="331"/>
      <c r="BM13" s="331"/>
      <c r="BN13" s="331"/>
      <c r="BO13" s="1448">
        <v>228903</v>
      </c>
      <c r="BP13" s="1448"/>
      <c r="BQ13" s="1448"/>
      <c r="BR13" s="1448"/>
      <c r="BS13" s="1448"/>
      <c r="BT13" s="1448"/>
      <c r="BU13" s="1448"/>
      <c r="BV13" s="1448"/>
      <c r="BW13" s="1448"/>
      <c r="BX13" s="1448"/>
      <c r="BY13" s="1448"/>
      <c r="BZ13" s="1448"/>
      <c r="CA13" s="1448"/>
      <c r="CB13" s="1448"/>
      <c r="CC13" s="1448"/>
      <c r="CD13" s="1511">
        <v>214900</v>
      </c>
      <c r="CE13" s="1511"/>
      <c r="CF13" s="1511"/>
      <c r="CG13" s="1511"/>
      <c r="CH13" s="1511"/>
      <c r="CI13" s="1511"/>
      <c r="CJ13" s="1511"/>
      <c r="CK13" s="1511"/>
      <c r="CL13" s="1511"/>
      <c r="CM13" s="1511"/>
      <c r="CN13" s="1511"/>
      <c r="CO13" s="1511"/>
      <c r="CP13" s="1511"/>
      <c r="CQ13" s="1511"/>
      <c r="CR13" s="1511"/>
      <c r="CS13" s="330">
        <f t="shared" si="1"/>
        <v>14003</v>
      </c>
      <c r="CT13" s="330"/>
      <c r="CU13" s="330"/>
      <c r="CV13" s="330"/>
      <c r="CW13" s="330"/>
      <c r="CX13" s="330"/>
      <c r="CY13" s="330"/>
      <c r="CZ13" s="330"/>
      <c r="DA13" s="330"/>
      <c r="DB13" s="330"/>
      <c r="DC13" s="330"/>
      <c r="DD13" s="330"/>
      <c r="DE13" s="330"/>
      <c r="DF13" s="330"/>
      <c r="DG13" s="493"/>
      <c r="DI13" s="16"/>
    </row>
    <row r="14" spans="1:138" ht="21.75" customHeight="1">
      <c r="A14" s="245" t="s">
        <v>282</v>
      </c>
      <c r="B14" s="246"/>
      <c r="C14" s="246"/>
      <c r="D14" s="246"/>
      <c r="E14" s="246"/>
      <c r="F14" s="246"/>
      <c r="G14" s="246"/>
      <c r="H14" s="246"/>
      <c r="I14" s="246"/>
      <c r="J14" s="246"/>
      <c r="K14" s="246"/>
      <c r="L14" s="246"/>
      <c r="M14" s="246"/>
      <c r="N14" s="246"/>
      <c r="O14" s="246"/>
      <c r="P14" s="246"/>
      <c r="Q14" s="246"/>
      <c r="R14" s="246"/>
      <c r="S14" s="246"/>
      <c r="T14" s="246"/>
      <c r="U14" s="513"/>
      <c r="V14" s="1210">
        <v>0</v>
      </c>
      <c r="W14" s="1211"/>
      <c r="X14" s="1212"/>
      <c r="Y14" s="1213">
        <v>3</v>
      </c>
      <c r="Z14" s="1211"/>
      <c r="AA14" s="1212"/>
      <c r="AB14" s="1213">
        <v>0</v>
      </c>
      <c r="AC14" s="1211"/>
      <c r="AD14" s="1214"/>
      <c r="AE14" s="1448">
        <v>344</v>
      </c>
      <c r="AF14" s="1448"/>
      <c r="AG14" s="1448"/>
      <c r="AH14" s="1448"/>
      <c r="AI14" s="1448"/>
      <c r="AJ14" s="1448"/>
      <c r="AK14" s="1448"/>
      <c r="AL14" s="1448"/>
      <c r="AM14" s="1448"/>
      <c r="AN14" s="1448"/>
      <c r="AO14" s="1448"/>
      <c r="AP14" s="1448"/>
      <c r="AQ14" s="1487">
        <v>22</v>
      </c>
      <c r="AR14" s="1493"/>
      <c r="AS14" s="1493"/>
      <c r="AT14" s="1493"/>
      <c r="AU14" s="1493"/>
      <c r="AV14" s="1493"/>
      <c r="AW14" s="1493"/>
      <c r="AX14" s="1493"/>
      <c r="AY14" s="1493"/>
      <c r="AZ14" s="1493"/>
      <c r="BA14" s="1493"/>
      <c r="BB14" s="1512"/>
      <c r="BC14" s="330">
        <f t="shared" si="0"/>
        <v>366</v>
      </c>
      <c r="BD14" s="331"/>
      <c r="BE14" s="331"/>
      <c r="BF14" s="331"/>
      <c r="BG14" s="331"/>
      <c r="BH14" s="331"/>
      <c r="BI14" s="331"/>
      <c r="BJ14" s="331"/>
      <c r="BK14" s="331"/>
      <c r="BL14" s="331"/>
      <c r="BM14" s="331"/>
      <c r="BN14" s="331"/>
      <c r="BO14" s="1448">
        <v>324395</v>
      </c>
      <c r="BP14" s="1448"/>
      <c r="BQ14" s="1448"/>
      <c r="BR14" s="1448"/>
      <c r="BS14" s="1448"/>
      <c r="BT14" s="1448"/>
      <c r="BU14" s="1448"/>
      <c r="BV14" s="1448"/>
      <c r="BW14" s="1448"/>
      <c r="BX14" s="1448"/>
      <c r="BY14" s="1448"/>
      <c r="BZ14" s="1448"/>
      <c r="CA14" s="1448"/>
      <c r="CB14" s="1448"/>
      <c r="CC14" s="1448"/>
      <c r="CD14" s="1511">
        <v>256200</v>
      </c>
      <c r="CE14" s="1511"/>
      <c r="CF14" s="1511"/>
      <c r="CG14" s="1511"/>
      <c r="CH14" s="1511"/>
      <c r="CI14" s="1511"/>
      <c r="CJ14" s="1511"/>
      <c r="CK14" s="1511"/>
      <c r="CL14" s="1511"/>
      <c r="CM14" s="1511"/>
      <c r="CN14" s="1511"/>
      <c r="CO14" s="1511"/>
      <c r="CP14" s="1511"/>
      <c r="CQ14" s="1511"/>
      <c r="CR14" s="1511"/>
      <c r="CS14" s="330">
        <f t="shared" si="1"/>
        <v>68195</v>
      </c>
      <c r="CT14" s="330"/>
      <c r="CU14" s="330"/>
      <c r="CV14" s="330"/>
      <c r="CW14" s="330"/>
      <c r="CX14" s="330"/>
      <c r="CY14" s="330"/>
      <c r="CZ14" s="330"/>
      <c r="DA14" s="330"/>
      <c r="DB14" s="330"/>
      <c r="DC14" s="330"/>
      <c r="DD14" s="330"/>
      <c r="DE14" s="330"/>
      <c r="DF14" s="330"/>
      <c r="DG14" s="493"/>
      <c r="DI14" s="16"/>
    </row>
    <row r="15" spans="1:138" ht="21.75" customHeight="1">
      <c r="A15" s="245" t="s">
        <v>748</v>
      </c>
      <c r="B15" s="246"/>
      <c r="C15" s="246"/>
      <c r="D15" s="246"/>
      <c r="E15" s="246"/>
      <c r="F15" s="246"/>
      <c r="G15" s="246"/>
      <c r="H15" s="246"/>
      <c r="I15" s="246"/>
      <c r="J15" s="246"/>
      <c r="K15" s="246"/>
      <c r="L15" s="246"/>
      <c r="M15" s="246"/>
      <c r="N15" s="246"/>
      <c r="O15" s="246"/>
      <c r="P15" s="246"/>
      <c r="Q15" s="246"/>
      <c r="R15" s="246"/>
      <c r="S15" s="246"/>
      <c r="T15" s="246"/>
      <c r="U15" s="513"/>
      <c r="V15" s="1210">
        <v>0</v>
      </c>
      <c r="W15" s="1211"/>
      <c r="X15" s="1212"/>
      <c r="Y15" s="1213">
        <v>4</v>
      </c>
      <c r="Z15" s="1211"/>
      <c r="AA15" s="1212"/>
      <c r="AB15" s="1213">
        <v>0</v>
      </c>
      <c r="AC15" s="1211"/>
      <c r="AD15" s="1214"/>
      <c r="AE15" s="1511">
        <v>289</v>
      </c>
      <c r="AF15" s="1513"/>
      <c r="AG15" s="1513"/>
      <c r="AH15" s="1513"/>
      <c r="AI15" s="1513"/>
      <c r="AJ15" s="1513"/>
      <c r="AK15" s="1513"/>
      <c r="AL15" s="1513"/>
      <c r="AM15" s="1513"/>
      <c r="AN15" s="1513"/>
      <c r="AO15" s="1513"/>
      <c r="AP15" s="1513"/>
      <c r="AQ15" s="1487">
        <v>35</v>
      </c>
      <c r="AR15" s="1493"/>
      <c r="AS15" s="1493"/>
      <c r="AT15" s="1493"/>
      <c r="AU15" s="1493"/>
      <c r="AV15" s="1493"/>
      <c r="AW15" s="1493"/>
      <c r="AX15" s="1493"/>
      <c r="AY15" s="1493"/>
      <c r="AZ15" s="1493"/>
      <c r="BA15" s="1493"/>
      <c r="BB15" s="1512"/>
      <c r="BC15" s="330">
        <f t="shared" si="0"/>
        <v>324</v>
      </c>
      <c r="BD15" s="331"/>
      <c r="BE15" s="331"/>
      <c r="BF15" s="331"/>
      <c r="BG15" s="331"/>
      <c r="BH15" s="331"/>
      <c r="BI15" s="331"/>
      <c r="BJ15" s="331"/>
      <c r="BK15" s="331"/>
      <c r="BL15" s="331"/>
      <c r="BM15" s="331"/>
      <c r="BN15" s="331"/>
      <c r="BO15" s="1511">
        <v>356682</v>
      </c>
      <c r="BP15" s="1513"/>
      <c r="BQ15" s="1513"/>
      <c r="BR15" s="1513"/>
      <c r="BS15" s="1513"/>
      <c r="BT15" s="1513"/>
      <c r="BU15" s="1513"/>
      <c r="BV15" s="1513"/>
      <c r="BW15" s="1513"/>
      <c r="BX15" s="1513"/>
      <c r="BY15" s="1513"/>
      <c r="BZ15" s="1513"/>
      <c r="CA15" s="1513"/>
      <c r="CB15" s="1513"/>
      <c r="CC15" s="1513"/>
      <c r="CD15" s="1511">
        <v>226800</v>
      </c>
      <c r="CE15" s="1511"/>
      <c r="CF15" s="1511"/>
      <c r="CG15" s="1511"/>
      <c r="CH15" s="1511"/>
      <c r="CI15" s="1511"/>
      <c r="CJ15" s="1511"/>
      <c r="CK15" s="1511"/>
      <c r="CL15" s="1511"/>
      <c r="CM15" s="1511"/>
      <c r="CN15" s="1511"/>
      <c r="CO15" s="1511"/>
      <c r="CP15" s="1511"/>
      <c r="CQ15" s="1511"/>
      <c r="CR15" s="1511"/>
      <c r="CS15" s="330">
        <f t="shared" si="1"/>
        <v>129882</v>
      </c>
      <c r="CT15" s="330"/>
      <c r="CU15" s="330"/>
      <c r="CV15" s="330"/>
      <c r="CW15" s="330"/>
      <c r="CX15" s="330"/>
      <c r="CY15" s="330"/>
      <c r="CZ15" s="330"/>
      <c r="DA15" s="330"/>
      <c r="DB15" s="330"/>
      <c r="DC15" s="330"/>
      <c r="DD15" s="330"/>
      <c r="DE15" s="330"/>
      <c r="DF15" s="330"/>
      <c r="DG15" s="493"/>
      <c r="DI15" s="16"/>
    </row>
    <row r="16" spans="1:138" ht="21.75" customHeight="1">
      <c r="A16" s="245" t="s">
        <v>749</v>
      </c>
      <c r="B16" s="246"/>
      <c r="C16" s="246"/>
      <c r="D16" s="246"/>
      <c r="E16" s="246"/>
      <c r="F16" s="246"/>
      <c r="G16" s="246"/>
      <c r="H16" s="246"/>
      <c r="I16" s="246"/>
      <c r="J16" s="246"/>
      <c r="K16" s="246"/>
      <c r="L16" s="246"/>
      <c r="M16" s="246"/>
      <c r="N16" s="246"/>
      <c r="O16" s="246"/>
      <c r="P16" s="246"/>
      <c r="Q16" s="246"/>
      <c r="R16" s="246"/>
      <c r="S16" s="246"/>
      <c r="T16" s="246"/>
      <c r="U16" s="513"/>
      <c r="V16" s="1210">
        <v>0</v>
      </c>
      <c r="W16" s="1211"/>
      <c r="X16" s="1212"/>
      <c r="Y16" s="1213">
        <v>5</v>
      </c>
      <c r="Z16" s="1211"/>
      <c r="AA16" s="1212"/>
      <c r="AB16" s="1213">
        <v>0</v>
      </c>
      <c r="AC16" s="1211"/>
      <c r="AD16" s="1214"/>
      <c r="AE16" s="1511">
        <v>274</v>
      </c>
      <c r="AF16" s="1513"/>
      <c r="AG16" s="1513"/>
      <c r="AH16" s="1513"/>
      <c r="AI16" s="1513"/>
      <c r="AJ16" s="1513"/>
      <c r="AK16" s="1513"/>
      <c r="AL16" s="1513"/>
      <c r="AM16" s="1513"/>
      <c r="AN16" s="1513"/>
      <c r="AO16" s="1513"/>
      <c r="AP16" s="1513"/>
      <c r="AQ16" s="1487">
        <v>9</v>
      </c>
      <c r="AR16" s="1493"/>
      <c r="AS16" s="1493"/>
      <c r="AT16" s="1493"/>
      <c r="AU16" s="1493"/>
      <c r="AV16" s="1493"/>
      <c r="AW16" s="1493"/>
      <c r="AX16" s="1493"/>
      <c r="AY16" s="1493"/>
      <c r="AZ16" s="1493"/>
      <c r="BA16" s="1493"/>
      <c r="BB16" s="1512"/>
      <c r="BC16" s="330">
        <f t="shared" si="0"/>
        <v>283</v>
      </c>
      <c r="BD16" s="331"/>
      <c r="BE16" s="331"/>
      <c r="BF16" s="331"/>
      <c r="BG16" s="331"/>
      <c r="BH16" s="331"/>
      <c r="BI16" s="331"/>
      <c r="BJ16" s="331"/>
      <c r="BK16" s="331"/>
      <c r="BL16" s="331"/>
      <c r="BM16" s="331"/>
      <c r="BN16" s="331"/>
      <c r="BO16" s="1511">
        <v>366753</v>
      </c>
      <c r="BP16" s="1513"/>
      <c r="BQ16" s="1513"/>
      <c r="BR16" s="1513"/>
      <c r="BS16" s="1513"/>
      <c r="BT16" s="1513"/>
      <c r="BU16" s="1513"/>
      <c r="BV16" s="1513"/>
      <c r="BW16" s="1513"/>
      <c r="BX16" s="1513"/>
      <c r="BY16" s="1513"/>
      <c r="BZ16" s="1513"/>
      <c r="CA16" s="1513"/>
      <c r="CB16" s="1513"/>
      <c r="CC16" s="1513"/>
      <c r="CD16" s="1511">
        <v>199651</v>
      </c>
      <c r="CE16" s="1511"/>
      <c r="CF16" s="1511"/>
      <c r="CG16" s="1511"/>
      <c r="CH16" s="1511"/>
      <c r="CI16" s="1511"/>
      <c r="CJ16" s="1511"/>
      <c r="CK16" s="1511"/>
      <c r="CL16" s="1511"/>
      <c r="CM16" s="1511"/>
      <c r="CN16" s="1511"/>
      <c r="CO16" s="1511"/>
      <c r="CP16" s="1511"/>
      <c r="CQ16" s="1511"/>
      <c r="CR16" s="1511"/>
      <c r="CS16" s="330">
        <f t="shared" si="1"/>
        <v>167102</v>
      </c>
      <c r="CT16" s="330"/>
      <c r="CU16" s="330"/>
      <c r="CV16" s="330"/>
      <c r="CW16" s="330"/>
      <c r="CX16" s="330"/>
      <c r="CY16" s="330"/>
      <c r="CZ16" s="330"/>
      <c r="DA16" s="330"/>
      <c r="DB16" s="330"/>
      <c r="DC16" s="330"/>
      <c r="DD16" s="330"/>
      <c r="DE16" s="330"/>
      <c r="DF16" s="330"/>
      <c r="DG16" s="493"/>
      <c r="DI16" s="16"/>
    </row>
    <row r="17" spans="1:113" ht="21.75" customHeight="1">
      <c r="A17" s="245" t="s">
        <v>651</v>
      </c>
      <c r="B17" s="246"/>
      <c r="C17" s="246"/>
      <c r="D17" s="246"/>
      <c r="E17" s="246"/>
      <c r="F17" s="246"/>
      <c r="G17" s="246"/>
      <c r="H17" s="246"/>
      <c r="I17" s="246"/>
      <c r="J17" s="246"/>
      <c r="K17" s="246"/>
      <c r="L17" s="246"/>
      <c r="M17" s="246"/>
      <c r="N17" s="246"/>
      <c r="O17" s="246"/>
      <c r="P17" s="246"/>
      <c r="Q17" s="246"/>
      <c r="R17" s="246"/>
      <c r="S17" s="246"/>
      <c r="T17" s="246"/>
      <c r="U17" s="513"/>
      <c r="V17" s="1210">
        <v>0</v>
      </c>
      <c r="W17" s="1211"/>
      <c r="X17" s="1212"/>
      <c r="Y17" s="1213">
        <v>6</v>
      </c>
      <c r="Z17" s="1211"/>
      <c r="AA17" s="1212"/>
      <c r="AB17" s="1213">
        <v>0</v>
      </c>
      <c r="AC17" s="1211"/>
      <c r="AD17" s="1214"/>
      <c r="AE17" s="1511">
        <v>282</v>
      </c>
      <c r="AF17" s="1513"/>
      <c r="AG17" s="1513"/>
      <c r="AH17" s="1513"/>
      <c r="AI17" s="1513"/>
      <c r="AJ17" s="1513"/>
      <c r="AK17" s="1513"/>
      <c r="AL17" s="1513"/>
      <c r="AM17" s="1513"/>
      <c r="AN17" s="1513"/>
      <c r="AO17" s="1513"/>
      <c r="AP17" s="1513"/>
      <c r="AQ17" s="1487">
        <v>11</v>
      </c>
      <c r="AR17" s="1493"/>
      <c r="AS17" s="1493"/>
      <c r="AT17" s="1493"/>
      <c r="AU17" s="1493"/>
      <c r="AV17" s="1493"/>
      <c r="AW17" s="1493"/>
      <c r="AX17" s="1493"/>
      <c r="AY17" s="1493"/>
      <c r="AZ17" s="1493"/>
      <c r="BA17" s="1493"/>
      <c r="BB17" s="1512"/>
      <c r="BC17" s="330">
        <f t="shared" si="0"/>
        <v>293</v>
      </c>
      <c r="BD17" s="331"/>
      <c r="BE17" s="331"/>
      <c r="BF17" s="331"/>
      <c r="BG17" s="331"/>
      <c r="BH17" s="331"/>
      <c r="BI17" s="331"/>
      <c r="BJ17" s="331"/>
      <c r="BK17" s="331"/>
      <c r="BL17" s="331"/>
      <c r="BM17" s="331"/>
      <c r="BN17" s="331"/>
      <c r="BO17" s="1511">
        <v>440644</v>
      </c>
      <c r="BP17" s="1513"/>
      <c r="BQ17" s="1513"/>
      <c r="BR17" s="1513"/>
      <c r="BS17" s="1513"/>
      <c r="BT17" s="1513"/>
      <c r="BU17" s="1513"/>
      <c r="BV17" s="1513"/>
      <c r="BW17" s="1513"/>
      <c r="BX17" s="1513"/>
      <c r="BY17" s="1513"/>
      <c r="BZ17" s="1513"/>
      <c r="CA17" s="1513"/>
      <c r="CB17" s="1513"/>
      <c r="CC17" s="1513"/>
      <c r="CD17" s="1511">
        <v>220037</v>
      </c>
      <c r="CE17" s="1511"/>
      <c r="CF17" s="1511"/>
      <c r="CG17" s="1511"/>
      <c r="CH17" s="1511"/>
      <c r="CI17" s="1511"/>
      <c r="CJ17" s="1511"/>
      <c r="CK17" s="1511"/>
      <c r="CL17" s="1511"/>
      <c r="CM17" s="1511"/>
      <c r="CN17" s="1511"/>
      <c r="CO17" s="1511"/>
      <c r="CP17" s="1511"/>
      <c r="CQ17" s="1511"/>
      <c r="CR17" s="1511"/>
      <c r="CS17" s="330">
        <f t="shared" si="1"/>
        <v>220607</v>
      </c>
      <c r="CT17" s="330"/>
      <c r="CU17" s="330"/>
      <c r="CV17" s="330"/>
      <c r="CW17" s="330"/>
      <c r="CX17" s="330"/>
      <c r="CY17" s="330"/>
      <c r="CZ17" s="330"/>
      <c r="DA17" s="330"/>
      <c r="DB17" s="330"/>
      <c r="DC17" s="330"/>
      <c r="DD17" s="330"/>
      <c r="DE17" s="330"/>
      <c r="DF17" s="330"/>
      <c r="DG17" s="493"/>
      <c r="DI17" s="16"/>
    </row>
    <row r="18" spans="1:113" ht="21.75" customHeight="1">
      <c r="A18" s="245" t="s">
        <v>652</v>
      </c>
      <c r="B18" s="246"/>
      <c r="C18" s="246"/>
      <c r="D18" s="246"/>
      <c r="E18" s="246"/>
      <c r="F18" s="246"/>
      <c r="G18" s="246"/>
      <c r="H18" s="246"/>
      <c r="I18" s="246"/>
      <c r="J18" s="246"/>
      <c r="K18" s="246"/>
      <c r="L18" s="246"/>
      <c r="M18" s="246"/>
      <c r="N18" s="246"/>
      <c r="O18" s="246"/>
      <c r="P18" s="246"/>
      <c r="Q18" s="246"/>
      <c r="R18" s="246"/>
      <c r="S18" s="246"/>
      <c r="T18" s="246"/>
      <c r="U18" s="513"/>
      <c r="V18" s="1210">
        <v>0</v>
      </c>
      <c r="W18" s="1211"/>
      <c r="X18" s="1212"/>
      <c r="Y18" s="1213">
        <v>7</v>
      </c>
      <c r="Z18" s="1211"/>
      <c r="AA18" s="1212"/>
      <c r="AB18" s="1213">
        <v>0</v>
      </c>
      <c r="AC18" s="1211"/>
      <c r="AD18" s="1214"/>
      <c r="AE18" s="1511">
        <v>324</v>
      </c>
      <c r="AF18" s="1513"/>
      <c r="AG18" s="1513"/>
      <c r="AH18" s="1513"/>
      <c r="AI18" s="1513"/>
      <c r="AJ18" s="1513"/>
      <c r="AK18" s="1513"/>
      <c r="AL18" s="1513"/>
      <c r="AM18" s="1513"/>
      <c r="AN18" s="1513"/>
      <c r="AO18" s="1513"/>
      <c r="AP18" s="1513"/>
      <c r="AQ18" s="1487">
        <v>16</v>
      </c>
      <c r="AR18" s="1493"/>
      <c r="AS18" s="1493"/>
      <c r="AT18" s="1493"/>
      <c r="AU18" s="1493"/>
      <c r="AV18" s="1493"/>
      <c r="AW18" s="1493"/>
      <c r="AX18" s="1493"/>
      <c r="AY18" s="1493"/>
      <c r="AZ18" s="1493"/>
      <c r="BA18" s="1493"/>
      <c r="BB18" s="1512"/>
      <c r="BC18" s="330">
        <f t="shared" si="0"/>
        <v>340</v>
      </c>
      <c r="BD18" s="331"/>
      <c r="BE18" s="331"/>
      <c r="BF18" s="331"/>
      <c r="BG18" s="331"/>
      <c r="BH18" s="331"/>
      <c r="BI18" s="331"/>
      <c r="BJ18" s="331"/>
      <c r="BK18" s="331"/>
      <c r="BL18" s="331"/>
      <c r="BM18" s="331"/>
      <c r="BN18" s="331"/>
      <c r="BO18" s="1511">
        <v>593628</v>
      </c>
      <c r="BP18" s="1513"/>
      <c r="BQ18" s="1513"/>
      <c r="BR18" s="1513"/>
      <c r="BS18" s="1513"/>
      <c r="BT18" s="1513"/>
      <c r="BU18" s="1513"/>
      <c r="BV18" s="1513"/>
      <c r="BW18" s="1513"/>
      <c r="BX18" s="1513"/>
      <c r="BY18" s="1513"/>
      <c r="BZ18" s="1513"/>
      <c r="CA18" s="1513"/>
      <c r="CB18" s="1513"/>
      <c r="CC18" s="1513"/>
      <c r="CD18" s="1511">
        <v>275907</v>
      </c>
      <c r="CE18" s="1511"/>
      <c r="CF18" s="1511"/>
      <c r="CG18" s="1511"/>
      <c r="CH18" s="1511"/>
      <c r="CI18" s="1511"/>
      <c r="CJ18" s="1511"/>
      <c r="CK18" s="1511"/>
      <c r="CL18" s="1511"/>
      <c r="CM18" s="1511"/>
      <c r="CN18" s="1511"/>
      <c r="CO18" s="1511"/>
      <c r="CP18" s="1511"/>
      <c r="CQ18" s="1511"/>
      <c r="CR18" s="1511"/>
      <c r="CS18" s="330">
        <f t="shared" si="1"/>
        <v>317721</v>
      </c>
      <c r="CT18" s="330"/>
      <c r="CU18" s="330"/>
      <c r="CV18" s="330"/>
      <c r="CW18" s="330"/>
      <c r="CX18" s="330"/>
      <c r="CY18" s="330"/>
      <c r="CZ18" s="330"/>
      <c r="DA18" s="330"/>
      <c r="DB18" s="330"/>
      <c r="DC18" s="330"/>
      <c r="DD18" s="330"/>
      <c r="DE18" s="330"/>
      <c r="DF18" s="330"/>
      <c r="DG18" s="493"/>
      <c r="DI18" s="16"/>
    </row>
    <row r="19" spans="1:113" ht="21.75" customHeight="1">
      <c r="A19" s="245" t="s">
        <v>653</v>
      </c>
      <c r="B19" s="246"/>
      <c r="C19" s="246"/>
      <c r="D19" s="246"/>
      <c r="E19" s="246"/>
      <c r="F19" s="246"/>
      <c r="G19" s="246"/>
      <c r="H19" s="246"/>
      <c r="I19" s="246"/>
      <c r="J19" s="246"/>
      <c r="K19" s="246"/>
      <c r="L19" s="246"/>
      <c r="M19" s="246"/>
      <c r="N19" s="246"/>
      <c r="O19" s="246"/>
      <c r="P19" s="246"/>
      <c r="Q19" s="246"/>
      <c r="R19" s="246"/>
      <c r="S19" s="246"/>
      <c r="T19" s="246"/>
      <c r="U19" s="513"/>
      <c r="V19" s="1210">
        <v>0</v>
      </c>
      <c r="W19" s="1211"/>
      <c r="X19" s="1212"/>
      <c r="Y19" s="1213">
        <v>8</v>
      </c>
      <c r="Z19" s="1211"/>
      <c r="AA19" s="1212"/>
      <c r="AB19" s="1213">
        <v>0</v>
      </c>
      <c r="AC19" s="1211"/>
      <c r="AD19" s="1214"/>
      <c r="AE19" s="1511">
        <v>159</v>
      </c>
      <c r="AF19" s="1513"/>
      <c r="AG19" s="1513"/>
      <c r="AH19" s="1513"/>
      <c r="AI19" s="1513"/>
      <c r="AJ19" s="1513"/>
      <c r="AK19" s="1513"/>
      <c r="AL19" s="1513"/>
      <c r="AM19" s="1513"/>
      <c r="AN19" s="1513"/>
      <c r="AO19" s="1513"/>
      <c r="AP19" s="1513"/>
      <c r="AQ19" s="1487">
        <v>9</v>
      </c>
      <c r="AR19" s="1493"/>
      <c r="AS19" s="1493"/>
      <c r="AT19" s="1493"/>
      <c r="AU19" s="1493"/>
      <c r="AV19" s="1493"/>
      <c r="AW19" s="1493"/>
      <c r="AX19" s="1493"/>
      <c r="AY19" s="1493"/>
      <c r="AZ19" s="1493"/>
      <c r="BA19" s="1493"/>
      <c r="BB19" s="1512"/>
      <c r="BC19" s="330">
        <f t="shared" si="0"/>
        <v>168</v>
      </c>
      <c r="BD19" s="331"/>
      <c r="BE19" s="331"/>
      <c r="BF19" s="331"/>
      <c r="BG19" s="331"/>
      <c r="BH19" s="331"/>
      <c r="BI19" s="331"/>
      <c r="BJ19" s="331"/>
      <c r="BK19" s="331"/>
      <c r="BL19" s="331"/>
      <c r="BM19" s="331"/>
      <c r="BN19" s="331"/>
      <c r="BO19" s="1511">
        <v>372172</v>
      </c>
      <c r="BP19" s="1513"/>
      <c r="BQ19" s="1513"/>
      <c r="BR19" s="1513"/>
      <c r="BS19" s="1513"/>
      <c r="BT19" s="1513"/>
      <c r="BU19" s="1513"/>
      <c r="BV19" s="1513"/>
      <c r="BW19" s="1513"/>
      <c r="BX19" s="1513"/>
      <c r="BY19" s="1513"/>
      <c r="BZ19" s="1513"/>
      <c r="CA19" s="1513"/>
      <c r="CB19" s="1513"/>
      <c r="CC19" s="1513"/>
      <c r="CD19" s="1511">
        <v>156043</v>
      </c>
      <c r="CE19" s="1511"/>
      <c r="CF19" s="1511"/>
      <c r="CG19" s="1511"/>
      <c r="CH19" s="1511"/>
      <c r="CI19" s="1511"/>
      <c r="CJ19" s="1511"/>
      <c r="CK19" s="1511"/>
      <c r="CL19" s="1511"/>
      <c r="CM19" s="1511"/>
      <c r="CN19" s="1511"/>
      <c r="CO19" s="1511"/>
      <c r="CP19" s="1511"/>
      <c r="CQ19" s="1511"/>
      <c r="CR19" s="1511"/>
      <c r="CS19" s="330">
        <f t="shared" si="1"/>
        <v>216129</v>
      </c>
      <c r="CT19" s="330"/>
      <c r="CU19" s="330"/>
      <c r="CV19" s="330"/>
      <c r="CW19" s="330"/>
      <c r="CX19" s="330"/>
      <c r="CY19" s="330"/>
      <c r="CZ19" s="330"/>
      <c r="DA19" s="330"/>
      <c r="DB19" s="330"/>
      <c r="DC19" s="330"/>
      <c r="DD19" s="330"/>
      <c r="DE19" s="330"/>
      <c r="DF19" s="330"/>
      <c r="DG19" s="493"/>
      <c r="DI19" s="16"/>
    </row>
    <row r="20" spans="1:113" ht="21.75" customHeight="1">
      <c r="A20" s="245" t="s">
        <v>654</v>
      </c>
      <c r="B20" s="246"/>
      <c r="C20" s="246"/>
      <c r="D20" s="246"/>
      <c r="E20" s="246"/>
      <c r="F20" s="246"/>
      <c r="G20" s="246"/>
      <c r="H20" s="246"/>
      <c r="I20" s="246"/>
      <c r="J20" s="246"/>
      <c r="K20" s="246"/>
      <c r="L20" s="246"/>
      <c r="M20" s="246"/>
      <c r="N20" s="246"/>
      <c r="O20" s="246"/>
      <c r="P20" s="246"/>
      <c r="Q20" s="246"/>
      <c r="R20" s="246"/>
      <c r="S20" s="246"/>
      <c r="T20" s="246"/>
      <c r="U20" s="513"/>
      <c r="V20" s="1210">
        <v>0</v>
      </c>
      <c r="W20" s="1211"/>
      <c r="X20" s="1212"/>
      <c r="Y20" s="1213">
        <v>9</v>
      </c>
      <c r="Z20" s="1211"/>
      <c r="AA20" s="1212"/>
      <c r="AB20" s="1213">
        <v>0</v>
      </c>
      <c r="AC20" s="1211"/>
      <c r="AD20" s="1214"/>
      <c r="AE20" s="1511">
        <v>53</v>
      </c>
      <c r="AF20" s="1513"/>
      <c r="AG20" s="1513"/>
      <c r="AH20" s="1513"/>
      <c r="AI20" s="1513"/>
      <c r="AJ20" s="1513"/>
      <c r="AK20" s="1513"/>
      <c r="AL20" s="1513"/>
      <c r="AM20" s="1513"/>
      <c r="AN20" s="1513"/>
      <c r="AO20" s="1513"/>
      <c r="AP20" s="1513"/>
      <c r="AQ20" s="1487">
        <v>8</v>
      </c>
      <c r="AR20" s="1493"/>
      <c r="AS20" s="1493"/>
      <c r="AT20" s="1493"/>
      <c r="AU20" s="1493"/>
      <c r="AV20" s="1493"/>
      <c r="AW20" s="1493"/>
      <c r="AX20" s="1493"/>
      <c r="AY20" s="1493"/>
      <c r="AZ20" s="1493"/>
      <c r="BA20" s="1493"/>
      <c r="BB20" s="1512"/>
      <c r="BC20" s="330">
        <f t="shared" si="0"/>
        <v>61</v>
      </c>
      <c r="BD20" s="331"/>
      <c r="BE20" s="331"/>
      <c r="BF20" s="331"/>
      <c r="BG20" s="331"/>
      <c r="BH20" s="331"/>
      <c r="BI20" s="331"/>
      <c r="BJ20" s="331"/>
      <c r="BK20" s="331"/>
      <c r="BL20" s="331"/>
      <c r="BM20" s="331"/>
      <c r="BN20" s="331"/>
      <c r="BO20" s="1511">
        <v>164871</v>
      </c>
      <c r="BP20" s="1513"/>
      <c r="BQ20" s="1513"/>
      <c r="BR20" s="1513"/>
      <c r="BS20" s="1513"/>
      <c r="BT20" s="1513"/>
      <c r="BU20" s="1513"/>
      <c r="BV20" s="1513"/>
      <c r="BW20" s="1513"/>
      <c r="BX20" s="1513"/>
      <c r="BY20" s="1513"/>
      <c r="BZ20" s="1513"/>
      <c r="CA20" s="1513"/>
      <c r="CB20" s="1513"/>
      <c r="CC20" s="1513"/>
      <c r="CD20" s="1511">
        <v>64093</v>
      </c>
      <c r="CE20" s="1511"/>
      <c r="CF20" s="1511"/>
      <c r="CG20" s="1511"/>
      <c r="CH20" s="1511"/>
      <c r="CI20" s="1511"/>
      <c r="CJ20" s="1511"/>
      <c r="CK20" s="1511"/>
      <c r="CL20" s="1511"/>
      <c r="CM20" s="1511"/>
      <c r="CN20" s="1511"/>
      <c r="CO20" s="1511"/>
      <c r="CP20" s="1511"/>
      <c r="CQ20" s="1511"/>
      <c r="CR20" s="1511"/>
      <c r="CS20" s="330">
        <f t="shared" si="1"/>
        <v>100778</v>
      </c>
      <c r="CT20" s="330"/>
      <c r="CU20" s="330"/>
      <c r="CV20" s="330"/>
      <c r="CW20" s="330"/>
      <c r="CX20" s="330"/>
      <c r="CY20" s="330"/>
      <c r="CZ20" s="330"/>
      <c r="DA20" s="330"/>
      <c r="DB20" s="330"/>
      <c r="DC20" s="330"/>
      <c r="DD20" s="330"/>
      <c r="DE20" s="330"/>
      <c r="DF20" s="330"/>
      <c r="DG20" s="493"/>
      <c r="DI20" s="16"/>
    </row>
    <row r="21" spans="1:113" ht="21.75" customHeight="1">
      <c r="A21" s="245" t="s">
        <v>160</v>
      </c>
      <c r="B21" s="246"/>
      <c r="C21" s="246"/>
      <c r="D21" s="246"/>
      <c r="E21" s="246"/>
      <c r="F21" s="246"/>
      <c r="G21" s="246"/>
      <c r="H21" s="246"/>
      <c r="I21" s="246"/>
      <c r="J21" s="246"/>
      <c r="K21" s="246"/>
      <c r="L21" s="246"/>
      <c r="M21" s="246"/>
      <c r="N21" s="246"/>
      <c r="O21" s="246"/>
      <c r="P21" s="246"/>
      <c r="Q21" s="246"/>
      <c r="R21" s="246"/>
      <c r="S21" s="246"/>
      <c r="T21" s="246"/>
      <c r="U21" s="513"/>
      <c r="V21" s="1210">
        <v>1</v>
      </c>
      <c r="W21" s="1211"/>
      <c r="X21" s="1212"/>
      <c r="Y21" s="1213">
        <v>0</v>
      </c>
      <c r="Z21" s="1211"/>
      <c r="AA21" s="1212"/>
      <c r="AB21" s="1213">
        <v>0</v>
      </c>
      <c r="AC21" s="1211"/>
      <c r="AD21" s="1214"/>
      <c r="AE21" s="1511">
        <v>26</v>
      </c>
      <c r="AF21" s="1513"/>
      <c r="AG21" s="1513"/>
      <c r="AH21" s="1513"/>
      <c r="AI21" s="1513"/>
      <c r="AJ21" s="1513"/>
      <c r="AK21" s="1513"/>
      <c r="AL21" s="1513"/>
      <c r="AM21" s="1513"/>
      <c r="AN21" s="1513"/>
      <c r="AO21" s="1513"/>
      <c r="AP21" s="1513"/>
      <c r="AQ21" s="1487"/>
      <c r="AR21" s="1493"/>
      <c r="AS21" s="1493"/>
      <c r="AT21" s="1493"/>
      <c r="AU21" s="1493"/>
      <c r="AV21" s="1493"/>
      <c r="AW21" s="1493"/>
      <c r="AX21" s="1493"/>
      <c r="AY21" s="1493"/>
      <c r="AZ21" s="1493"/>
      <c r="BA21" s="1493"/>
      <c r="BB21" s="1512"/>
      <c r="BC21" s="330">
        <f t="shared" si="0"/>
        <v>26</v>
      </c>
      <c r="BD21" s="331"/>
      <c r="BE21" s="331"/>
      <c r="BF21" s="331"/>
      <c r="BG21" s="331"/>
      <c r="BH21" s="331"/>
      <c r="BI21" s="331"/>
      <c r="BJ21" s="331"/>
      <c r="BK21" s="331"/>
      <c r="BL21" s="331"/>
      <c r="BM21" s="331"/>
      <c r="BN21" s="331"/>
      <c r="BO21" s="1511">
        <v>93314</v>
      </c>
      <c r="BP21" s="1513"/>
      <c r="BQ21" s="1513"/>
      <c r="BR21" s="1513"/>
      <c r="BS21" s="1513"/>
      <c r="BT21" s="1513"/>
      <c r="BU21" s="1513"/>
      <c r="BV21" s="1513"/>
      <c r="BW21" s="1513"/>
      <c r="BX21" s="1513"/>
      <c r="BY21" s="1513"/>
      <c r="BZ21" s="1513"/>
      <c r="CA21" s="1513"/>
      <c r="CB21" s="1513"/>
      <c r="CC21" s="1513"/>
      <c r="CD21" s="1511">
        <v>32875</v>
      </c>
      <c r="CE21" s="1511"/>
      <c r="CF21" s="1511"/>
      <c r="CG21" s="1511"/>
      <c r="CH21" s="1511"/>
      <c r="CI21" s="1511"/>
      <c r="CJ21" s="1511"/>
      <c r="CK21" s="1511"/>
      <c r="CL21" s="1511"/>
      <c r="CM21" s="1511"/>
      <c r="CN21" s="1511"/>
      <c r="CO21" s="1511"/>
      <c r="CP21" s="1511"/>
      <c r="CQ21" s="1511"/>
      <c r="CR21" s="1511"/>
      <c r="CS21" s="330">
        <f t="shared" si="1"/>
        <v>60439</v>
      </c>
      <c r="CT21" s="330"/>
      <c r="CU21" s="330"/>
      <c r="CV21" s="330"/>
      <c r="CW21" s="330"/>
      <c r="CX21" s="330"/>
      <c r="CY21" s="330"/>
      <c r="CZ21" s="330"/>
      <c r="DA21" s="330"/>
      <c r="DB21" s="330"/>
      <c r="DC21" s="330"/>
      <c r="DD21" s="330"/>
      <c r="DE21" s="330"/>
      <c r="DF21" s="330"/>
      <c r="DG21" s="493"/>
      <c r="DI21" s="16"/>
    </row>
    <row r="22" spans="1:113" ht="21.75" customHeight="1">
      <c r="A22" s="245" t="s">
        <v>655</v>
      </c>
      <c r="B22" s="246"/>
      <c r="C22" s="246"/>
      <c r="D22" s="246"/>
      <c r="E22" s="246"/>
      <c r="F22" s="246"/>
      <c r="G22" s="246"/>
      <c r="H22" s="246"/>
      <c r="I22" s="246"/>
      <c r="J22" s="246"/>
      <c r="K22" s="246"/>
      <c r="L22" s="246"/>
      <c r="M22" s="246"/>
      <c r="N22" s="246"/>
      <c r="O22" s="246"/>
      <c r="P22" s="246"/>
      <c r="Q22" s="246"/>
      <c r="R22" s="246"/>
      <c r="S22" s="246"/>
      <c r="T22" s="246"/>
      <c r="U22" s="513"/>
      <c r="V22" s="1210">
        <v>1</v>
      </c>
      <c r="W22" s="1211"/>
      <c r="X22" s="1212"/>
      <c r="Y22" s="1213">
        <v>1</v>
      </c>
      <c r="Z22" s="1211"/>
      <c r="AA22" s="1212"/>
      <c r="AB22" s="1213">
        <v>0</v>
      </c>
      <c r="AC22" s="1211"/>
      <c r="AD22" s="1214"/>
      <c r="AE22" s="1511">
        <v>3</v>
      </c>
      <c r="AF22" s="1513"/>
      <c r="AG22" s="1513"/>
      <c r="AH22" s="1513"/>
      <c r="AI22" s="1513"/>
      <c r="AJ22" s="1513"/>
      <c r="AK22" s="1513"/>
      <c r="AL22" s="1513"/>
      <c r="AM22" s="1513"/>
      <c r="AN22" s="1513"/>
      <c r="AO22" s="1513"/>
      <c r="AP22" s="1513"/>
      <c r="AQ22" s="1487"/>
      <c r="AR22" s="1493"/>
      <c r="AS22" s="1493"/>
      <c r="AT22" s="1493"/>
      <c r="AU22" s="1493"/>
      <c r="AV22" s="1493"/>
      <c r="AW22" s="1493"/>
      <c r="AX22" s="1493"/>
      <c r="AY22" s="1493"/>
      <c r="AZ22" s="1493"/>
      <c r="BA22" s="1493"/>
      <c r="BB22" s="1512"/>
      <c r="BC22" s="330">
        <f t="shared" si="0"/>
        <v>3</v>
      </c>
      <c r="BD22" s="331"/>
      <c r="BE22" s="331"/>
      <c r="BF22" s="331"/>
      <c r="BG22" s="331"/>
      <c r="BH22" s="331"/>
      <c r="BI22" s="331"/>
      <c r="BJ22" s="331"/>
      <c r="BK22" s="331"/>
      <c r="BL22" s="331"/>
      <c r="BM22" s="331"/>
      <c r="BN22" s="331"/>
      <c r="BO22" s="1511">
        <v>16895</v>
      </c>
      <c r="BP22" s="1513"/>
      <c r="BQ22" s="1513"/>
      <c r="BR22" s="1513"/>
      <c r="BS22" s="1513"/>
      <c r="BT22" s="1513"/>
      <c r="BU22" s="1513"/>
      <c r="BV22" s="1513"/>
      <c r="BW22" s="1513"/>
      <c r="BX22" s="1513"/>
      <c r="BY22" s="1513"/>
      <c r="BZ22" s="1513"/>
      <c r="CA22" s="1513"/>
      <c r="CB22" s="1513"/>
      <c r="CC22" s="1513"/>
      <c r="CD22" s="1511">
        <v>4889</v>
      </c>
      <c r="CE22" s="1511"/>
      <c r="CF22" s="1511"/>
      <c r="CG22" s="1511"/>
      <c r="CH22" s="1511"/>
      <c r="CI22" s="1511"/>
      <c r="CJ22" s="1511"/>
      <c r="CK22" s="1511"/>
      <c r="CL22" s="1511"/>
      <c r="CM22" s="1511"/>
      <c r="CN22" s="1511"/>
      <c r="CO22" s="1511"/>
      <c r="CP22" s="1511"/>
      <c r="CQ22" s="1511"/>
      <c r="CR22" s="1511"/>
      <c r="CS22" s="330">
        <f t="shared" si="1"/>
        <v>12006</v>
      </c>
      <c r="CT22" s="330"/>
      <c r="CU22" s="330"/>
      <c r="CV22" s="330"/>
      <c r="CW22" s="330"/>
      <c r="CX22" s="330"/>
      <c r="CY22" s="330"/>
      <c r="CZ22" s="330"/>
      <c r="DA22" s="330"/>
      <c r="DB22" s="330"/>
      <c r="DC22" s="330"/>
      <c r="DD22" s="330"/>
      <c r="DE22" s="330"/>
      <c r="DF22" s="330"/>
      <c r="DG22" s="493"/>
      <c r="DI22" s="16"/>
    </row>
    <row r="23" spans="1:113" ht="21.75" customHeight="1" thickBot="1">
      <c r="A23" s="245" t="s">
        <v>378</v>
      </c>
      <c r="B23" s="246"/>
      <c r="C23" s="246"/>
      <c r="D23" s="246"/>
      <c r="E23" s="246"/>
      <c r="F23" s="246"/>
      <c r="G23" s="246"/>
      <c r="H23" s="246"/>
      <c r="I23" s="246"/>
      <c r="J23" s="246"/>
      <c r="K23" s="246"/>
      <c r="L23" s="246"/>
      <c r="M23" s="246"/>
      <c r="N23" s="246"/>
      <c r="O23" s="246"/>
      <c r="P23" s="246"/>
      <c r="Q23" s="246"/>
      <c r="R23" s="246"/>
      <c r="S23" s="246"/>
      <c r="T23" s="246"/>
      <c r="U23" s="513"/>
      <c r="V23" s="1205">
        <v>1</v>
      </c>
      <c r="W23" s="1206"/>
      <c r="X23" s="1207"/>
      <c r="Y23" s="1208">
        <v>2</v>
      </c>
      <c r="Z23" s="1206"/>
      <c r="AA23" s="1207"/>
      <c r="AB23" s="1208">
        <v>0</v>
      </c>
      <c r="AC23" s="1206"/>
      <c r="AD23" s="1209"/>
      <c r="AE23" s="484">
        <f>SUM(AE12:AP22)</f>
        <v>5487</v>
      </c>
      <c r="AF23" s="485"/>
      <c r="AG23" s="485"/>
      <c r="AH23" s="485"/>
      <c r="AI23" s="485"/>
      <c r="AJ23" s="485"/>
      <c r="AK23" s="485"/>
      <c r="AL23" s="485"/>
      <c r="AM23" s="485"/>
      <c r="AN23" s="485"/>
      <c r="AO23" s="485"/>
      <c r="AP23" s="486"/>
      <c r="AQ23" s="484">
        <f>SUM(AQ12:BB22)</f>
        <v>461</v>
      </c>
      <c r="AR23" s="485"/>
      <c r="AS23" s="485"/>
      <c r="AT23" s="485"/>
      <c r="AU23" s="485"/>
      <c r="AV23" s="485"/>
      <c r="AW23" s="485"/>
      <c r="AX23" s="485"/>
      <c r="AY23" s="485"/>
      <c r="AZ23" s="485"/>
      <c r="BA23" s="485"/>
      <c r="BB23" s="486"/>
      <c r="BC23" s="484">
        <f>SUM(BC12:BN22)</f>
        <v>5948</v>
      </c>
      <c r="BD23" s="485"/>
      <c r="BE23" s="485"/>
      <c r="BF23" s="485"/>
      <c r="BG23" s="485"/>
      <c r="BH23" s="485"/>
      <c r="BI23" s="485"/>
      <c r="BJ23" s="485"/>
      <c r="BK23" s="485"/>
      <c r="BL23" s="485"/>
      <c r="BM23" s="485"/>
      <c r="BN23" s="486"/>
      <c r="BO23" s="484">
        <f>SUM(BO12:CC22)</f>
        <v>4038340</v>
      </c>
      <c r="BP23" s="485"/>
      <c r="BQ23" s="485"/>
      <c r="BR23" s="485"/>
      <c r="BS23" s="485"/>
      <c r="BT23" s="485"/>
      <c r="BU23" s="485"/>
      <c r="BV23" s="485"/>
      <c r="BW23" s="485"/>
      <c r="BX23" s="485"/>
      <c r="BY23" s="485"/>
      <c r="BZ23" s="485"/>
      <c r="CA23" s="485"/>
      <c r="CB23" s="485"/>
      <c r="CC23" s="486"/>
      <c r="CD23" s="484">
        <f>SUM(CD12:CR22)</f>
        <v>2731478</v>
      </c>
      <c r="CE23" s="485"/>
      <c r="CF23" s="485"/>
      <c r="CG23" s="485"/>
      <c r="CH23" s="485"/>
      <c r="CI23" s="485"/>
      <c r="CJ23" s="485"/>
      <c r="CK23" s="485"/>
      <c r="CL23" s="485"/>
      <c r="CM23" s="485"/>
      <c r="CN23" s="485"/>
      <c r="CO23" s="485"/>
      <c r="CP23" s="485"/>
      <c r="CQ23" s="485"/>
      <c r="CR23" s="486"/>
      <c r="CS23" s="484">
        <f>SUM(CS12:DG22)</f>
        <v>1306862</v>
      </c>
      <c r="CT23" s="485"/>
      <c r="CU23" s="485"/>
      <c r="CV23" s="485"/>
      <c r="CW23" s="485"/>
      <c r="CX23" s="485"/>
      <c r="CY23" s="485"/>
      <c r="CZ23" s="485"/>
      <c r="DA23" s="485"/>
      <c r="DB23" s="485"/>
      <c r="DC23" s="485"/>
      <c r="DD23" s="485"/>
      <c r="DE23" s="485"/>
      <c r="DF23" s="485"/>
      <c r="DG23" s="574"/>
      <c r="DI23" s="16"/>
    </row>
    <row r="24" spans="1:113" s="17" customFormat="1" ht="21.75" customHeight="1">
      <c r="A24" s="138"/>
      <c r="B24" s="138"/>
      <c r="C24" s="138"/>
      <c r="D24" s="138"/>
      <c r="E24" s="138"/>
      <c r="F24" s="138"/>
      <c r="G24" s="138"/>
      <c r="H24" s="138"/>
      <c r="I24" s="138"/>
      <c r="J24" s="138"/>
      <c r="K24" s="138"/>
      <c r="L24" s="138"/>
      <c r="M24" s="138"/>
      <c r="N24" s="138"/>
      <c r="O24" s="138"/>
      <c r="P24" s="138"/>
      <c r="Q24" s="138"/>
      <c r="R24" s="138"/>
      <c r="S24" s="138"/>
      <c r="T24" s="138"/>
      <c r="U24" s="138"/>
      <c r="V24" s="84"/>
      <c r="W24" s="84"/>
      <c r="X24" s="84"/>
      <c r="Y24" s="84"/>
      <c r="Z24" s="84"/>
      <c r="AA24" s="84"/>
      <c r="AB24" s="84"/>
      <c r="AC24" s="84"/>
      <c r="AD24" s="84"/>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row>
  </sheetData>
  <sheetProtection algorithmName="SHA-512" hashValue="3fDhwEdsF6jHLacsolA4vw1WyXRPuygUGJqz3gl2fvysajz+a6wtYZGmgF2oTCCFrqHXdzVVd2956j2sc4iIZQ==" saltValue="k/LwltmCnok/OqBA9/wxVw==" spinCount="100000" sheet="1" objects="1" scenarios="1" selectLockedCells="1"/>
  <mergeCells count="162">
    <mergeCell ref="CS6:DG9"/>
    <mergeCell ref="CS10:DG10"/>
    <mergeCell ref="CS11:DG11"/>
    <mergeCell ref="A6:U11"/>
    <mergeCell ref="V6:AD11"/>
    <mergeCell ref="AE6:BN6"/>
    <mergeCell ref="BC7:BN10"/>
    <mergeCell ref="BC11:BN11"/>
    <mergeCell ref="BO6:CC9"/>
    <mergeCell ref="BO11:CC11"/>
    <mergeCell ref="AE11:AP11"/>
    <mergeCell ref="AQ11:BB11"/>
    <mergeCell ref="CD6:CR9"/>
    <mergeCell ref="CD10:CR10"/>
    <mergeCell ref="CD11:CR11"/>
    <mergeCell ref="BO10:CC10"/>
    <mergeCell ref="AE7:BB8"/>
    <mergeCell ref="AE9:AP10"/>
    <mergeCell ref="AQ9:BB10"/>
    <mergeCell ref="Z3:AB3"/>
    <mergeCell ref="DB3:DM3"/>
    <mergeCell ref="DN3:EH3"/>
    <mergeCell ref="AF1:DA3"/>
    <mergeCell ref="AC3:AE3"/>
    <mergeCell ref="DB1:DM2"/>
    <mergeCell ref="DN1:EH2"/>
    <mergeCell ref="A1:G2"/>
    <mergeCell ref="H1:Y2"/>
    <mergeCell ref="Z1:AE2"/>
    <mergeCell ref="A3:G3"/>
    <mergeCell ref="H3:J3"/>
    <mergeCell ref="K3:M3"/>
    <mergeCell ref="N3:P3"/>
    <mergeCell ref="Q3:S3"/>
    <mergeCell ref="T3:V3"/>
    <mergeCell ref="W3:Y3"/>
    <mergeCell ref="BC12:BN12"/>
    <mergeCell ref="BO12:CC12"/>
    <mergeCell ref="CD12:CR12"/>
    <mergeCell ref="CS12:DG12"/>
    <mergeCell ref="A13:U13"/>
    <mergeCell ref="V13:X13"/>
    <mergeCell ref="Y13:AA13"/>
    <mergeCell ref="AB13:AD13"/>
    <mergeCell ref="AE13:AP13"/>
    <mergeCell ref="AQ13:BB13"/>
    <mergeCell ref="A12:U12"/>
    <mergeCell ref="V12:X12"/>
    <mergeCell ref="Y12:AA12"/>
    <mergeCell ref="AB12:AD12"/>
    <mergeCell ref="AE12:AP12"/>
    <mergeCell ref="AQ12:BB12"/>
    <mergeCell ref="BC13:BN13"/>
    <mergeCell ref="BO13:CC13"/>
    <mergeCell ref="CD13:CR13"/>
    <mergeCell ref="CS13:DG13"/>
    <mergeCell ref="CS14:DG14"/>
    <mergeCell ref="A15:U15"/>
    <mergeCell ref="V15:X15"/>
    <mergeCell ref="Y15:AA15"/>
    <mergeCell ref="AB15:AD15"/>
    <mergeCell ref="AE15:AP15"/>
    <mergeCell ref="AQ15:BB15"/>
    <mergeCell ref="BC15:BN15"/>
    <mergeCell ref="BO15:CC15"/>
    <mergeCell ref="CD15:CR15"/>
    <mergeCell ref="CS15:DG15"/>
    <mergeCell ref="A14:U14"/>
    <mergeCell ref="V14:X14"/>
    <mergeCell ref="Y14:AA14"/>
    <mergeCell ref="AB14:AD14"/>
    <mergeCell ref="AE14:AP14"/>
    <mergeCell ref="AQ14:BB14"/>
    <mergeCell ref="BC14:BN14"/>
    <mergeCell ref="BO14:CC14"/>
    <mergeCell ref="CD14:CR14"/>
    <mergeCell ref="CS16:DG16"/>
    <mergeCell ref="A17:U17"/>
    <mergeCell ref="V17:X17"/>
    <mergeCell ref="Y17:AA17"/>
    <mergeCell ref="AB17:AD17"/>
    <mergeCell ref="AE17:AP17"/>
    <mergeCell ref="AQ17:BB17"/>
    <mergeCell ref="BC17:BN17"/>
    <mergeCell ref="BO17:CC17"/>
    <mergeCell ref="CD17:CR17"/>
    <mergeCell ref="CS17:DG17"/>
    <mergeCell ref="A16:U16"/>
    <mergeCell ref="V16:X16"/>
    <mergeCell ref="Y16:AA16"/>
    <mergeCell ref="AB16:AD16"/>
    <mergeCell ref="AE16:AP16"/>
    <mergeCell ref="AQ16:BB16"/>
    <mergeCell ref="BC16:BN16"/>
    <mergeCell ref="BO16:CC16"/>
    <mergeCell ref="CD16:CR16"/>
    <mergeCell ref="A18:U18"/>
    <mergeCell ref="V18:X18"/>
    <mergeCell ref="Y18:AA18"/>
    <mergeCell ref="AB18:AD18"/>
    <mergeCell ref="AE18:AP18"/>
    <mergeCell ref="AQ18:BB18"/>
    <mergeCell ref="BC18:BN18"/>
    <mergeCell ref="BO18:CC18"/>
    <mergeCell ref="CD18:CR18"/>
    <mergeCell ref="CS18:DG18"/>
    <mergeCell ref="A19:U19"/>
    <mergeCell ref="V19:X19"/>
    <mergeCell ref="Y19:AA19"/>
    <mergeCell ref="AB19:AD19"/>
    <mergeCell ref="AE19:AP19"/>
    <mergeCell ref="AQ19:BB19"/>
    <mergeCell ref="CS20:DG20"/>
    <mergeCell ref="A21:U21"/>
    <mergeCell ref="V21:X21"/>
    <mergeCell ref="Y21:AA21"/>
    <mergeCell ref="AB21:AD21"/>
    <mergeCell ref="AE21:AP21"/>
    <mergeCell ref="AQ21:BB21"/>
    <mergeCell ref="BC19:BN19"/>
    <mergeCell ref="BO19:CC19"/>
    <mergeCell ref="CD19:CR19"/>
    <mergeCell ref="CS19:DG19"/>
    <mergeCell ref="A20:U20"/>
    <mergeCell ref="V20:X20"/>
    <mergeCell ref="Y20:AA20"/>
    <mergeCell ref="AB20:AD20"/>
    <mergeCell ref="AE20:AP20"/>
    <mergeCell ref="AQ20:BB20"/>
    <mergeCell ref="V22:X22"/>
    <mergeCell ref="Y22:AA22"/>
    <mergeCell ref="AB22:AD22"/>
    <mergeCell ref="AE22:AP22"/>
    <mergeCell ref="AQ22:BB22"/>
    <mergeCell ref="BC20:BN20"/>
    <mergeCell ref="BO20:CC20"/>
    <mergeCell ref="CD20:CR20"/>
    <mergeCell ref="CD22:CR22"/>
    <mergeCell ref="CS22:DG22"/>
    <mergeCell ref="CD5:CR5"/>
    <mergeCell ref="CS5:DG5"/>
    <mergeCell ref="AE5:AP5"/>
    <mergeCell ref="AQ5:BB5"/>
    <mergeCell ref="BC5:BN5"/>
    <mergeCell ref="BO5:CC5"/>
    <mergeCell ref="A23:U23"/>
    <mergeCell ref="V23:X23"/>
    <mergeCell ref="Y23:AA23"/>
    <mergeCell ref="AB23:AD23"/>
    <mergeCell ref="CD23:CR23"/>
    <mergeCell ref="CS23:DG23"/>
    <mergeCell ref="BC22:BN22"/>
    <mergeCell ref="BO22:CC22"/>
    <mergeCell ref="AE23:AP23"/>
    <mergeCell ref="AQ23:BB23"/>
    <mergeCell ref="BC23:BN23"/>
    <mergeCell ref="BO23:CC23"/>
    <mergeCell ref="BC21:BN21"/>
    <mergeCell ref="BO21:CC21"/>
    <mergeCell ref="CD21:CR21"/>
    <mergeCell ref="CS21:DG21"/>
    <mergeCell ref="A22:U22"/>
  </mergeCells>
  <phoneticPr fontId="3"/>
  <dataValidations count="8">
    <dataValidation type="whole" allowBlank="1" showInputMessage="1" showErrorMessage="1" errorTitle="入力エラー" error="数値以外の入力または、13桁以上の入力は行えません" sqref="CS12:DG23 BO23:CC23">
      <formula1>-99999999999</formula1>
      <formula2>999999999999</formula2>
    </dataValidation>
    <dataValidation type="whole" allowBlank="1" showInputMessage="1" showErrorMessage="1" errorTitle="入力エラー" error="数値以外の入力または、12桁以上の入力は行えません" sqref="CD23:CR23">
      <formula1>-9999999999</formula1>
      <formula2>99999999999</formula2>
    </dataValidation>
    <dataValidation type="whole" allowBlank="1" showInputMessage="1" showErrorMessage="1" errorTitle="入力エラー" error="数値以外の入力または、10桁以上の入力は行えません" sqref="BC12:BN23 AE23:AP23">
      <formula1>-99999999</formula1>
      <formula2>999999999</formula2>
    </dataValidation>
    <dataValidation type="whole" allowBlank="1" showInputMessage="1" showErrorMessage="1" errorTitle="入力エラー" error="数値以外の入力または、9桁以上の入力は行えません" sqref="AQ23:BB23">
      <formula1>-9999999</formula1>
      <formula2>99999999</formula2>
    </dataValidation>
    <dataValidation type="whole" allowBlank="1" showInputMessage="1" showErrorMessage="1" errorTitle="入力エラー" error="数値以外の入力または、10桁以上の入力は行えません。" sqref="AE12:AP22">
      <formula1>-99999999</formula1>
      <formula2>999999999</formula2>
    </dataValidation>
    <dataValidation type="whole" allowBlank="1" showInputMessage="1" showErrorMessage="1" errorTitle="入力エラー" error="数値以外の入力または、9桁以上の入力は行えません。" sqref="AQ12:BB22">
      <formula1>-9999999</formula1>
      <formula2>99999999</formula2>
    </dataValidation>
    <dataValidation type="whole" allowBlank="1" showInputMessage="1" showErrorMessage="1" errorTitle="入力エラー" error="数値以外の入力または、13桁以上の入力は行えません。" sqref="BO12:CC22">
      <formula1>-99999999999</formula1>
      <formula2>999999999999</formula2>
    </dataValidation>
    <dataValidation type="whole" allowBlank="1" showInputMessage="1" showErrorMessage="1" errorTitle="入力エラー" error="数値以外の入力または、12桁以上の入力は行えません。" sqref="CD12:CR22">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5" firstPageNumber="76" orientation="landscape" useFirstPageNumber="1" horizontalDpi="300" verticalDpi="300" r:id="rId1"/>
  <headerFooter alignWithMargins="0">
    <oddFooter>&amp;R課税市-&amp;P</oddFooter>
  </headerFooter>
  <drawing r:id="rId2"/>
  <pictur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7"/>
  <dimension ref="A1:EH25"/>
  <sheetViews>
    <sheetView showGridLines="0" zoomScale="85" zoomScaleNormal="100" workbookViewId="0">
      <selection activeCell="AE12" sqref="AE12:AP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7" width="1" style="16" customWidth="1"/>
    <col min="108" max="108" width="1" style="17" customWidth="1"/>
    <col min="109" max="112" width="1" style="16" customWidth="1"/>
    <col min="113" max="113" width="1" style="17" customWidth="1"/>
    <col min="114" max="136" width="1" style="16" customWidth="1"/>
    <col min="137" max="137" width="0.125" style="16" customWidth="1"/>
    <col min="138" max="138" width="1" style="16" hidden="1" customWidth="1"/>
    <col min="139" max="16384" width="1" style="16"/>
  </cols>
  <sheetData>
    <row r="1" spans="1:138" s="152" customFormat="1" ht="12.75" customHeight="1">
      <c r="A1" s="1250"/>
      <c r="B1" s="1250"/>
      <c r="C1" s="1250"/>
      <c r="D1" s="1250"/>
      <c r="E1" s="1250"/>
      <c r="F1" s="1250"/>
      <c r="G1" s="1251"/>
      <c r="H1" s="1252" t="s">
        <v>62</v>
      </c>
      <c r="I1" s="266"/>
      <c r="J1" s="266"/>
      <c r="K1" s="266"/>
      <c r="L1" s="266"/>
      <c r="M1" s="266"/>
      <c r="N1" s="266"/>
      <c r="O1" s="266"/>
      <c r="P1" s="266"/>
      <c r="Q1" s="266"/>
      <c r="R1" s="266"/>
      <c r="S1" s="266"/>
      <c r="T1" s="266"/>
      <c r="U1" s="266"/>
      <c r="V1" s="266"/>
      <c r="W1" s="266"/>
      <c r="X1" s="266"/>
      <c r="Y1" s="267"/>
      <c r="Z1" s="1253" t="s">
        <v>517</v>
      </c>
      <c r="AA1" s="266"/>
      <c r="AB1" s="266"/>
      <c r="AC1" s="266"/>
      <c r="AD1" s="266"/>
      <c r="AE1" s="267"/>
      <c r="AF1" s="1195" t="str">
        <f>"第17表　"&amp; LEFT(表00!AA1,6) &amp; "分公的年金等に係る雑所得の収入金額等に関する調
(その2　65歳以上の者)　　　　　　　　　　　　　　　　　　　　　　　　　　　　　　　　　　　　　　　　　　　　　　　　　
(1)課税標準額の段階別"</f>
        <v>第17表　平成29年度分公的年金等に係る雑所得の収入金額等に関する調
(その2　65歳以上の者)　　　　　　　　　　　　　　　　　　　　　　　　　　　　　　　　　　　　　　　　　　　　　　　　　
(1)課税標準額の段階別</v>
      </c>
      <c r="AG1" s="1195"/>
      <c r="AH1" s="1195"/>
      <c r="AI1" s="1195"/>
      <c r="AJ1" s="1195"/>
      <c r="AK1" s="1195"/>
      <c r="AL1" s="1195"/>
      <c r="AM1" s="1195"/>
      <c r="AN1" s="1195"/>
      <c r="AO1" s="1195"/>
      <c r="AP1" s="1195"/>
      <c r="AQ1" s="1195"/>
      <c r="AR1" s="1195"/>
      <c r="AS1" s="1195"/>
      <c r="AT1" s="1195"/>
      <c r="AU1" s="1195"/>
      <c r="AV1" s="1195"/>
      <c r="AW1" s="1195"/>
      <c r="AX1" s="1195"/>
      <c r="AY1" s="1195"/>
      <c r="AZ1" s="1195"/>
      <c r="BA1" s="1195"/>
      <c r="BB1" s="1195"/>
      <c r="BC1" s="1195"/>
      <c r="BD1" s="1195"/>
      <c r="BE1" s="1195"/>
      <c r="BF1" s="1195"/>
      <c r="BG1" s="1195"/>
      <c r="BH1" s="1195"/>
      <c r="BI1" s="1195"/>
      <c r="BJ1" s="1195"/>
      <c r="BK1" s="1195"/>
      <c r="BL1" s="1195"/>
      <c r="BM1" s="1195"/>
      <c r="BN1" s="1195"/>
      <c r="BO1" s="1195"/>
      <c r="BP1" s="1195"/>
      <c r="BQ1" s="1195"/>
      <c r="BR1" s="1195"/>
      <c r="BS1" s="1195"/>
      <c r="BT1" s="1195"/>
      <c r="BU1" s="1195"/>
      <c r="BV1" s="1195"/>
      <c r="BW1" s="1195"/>
      <c r="BX1" s="1195"/>
      <c r="BY1" s="1195"/>
      <c r="BZ1" s="1195"/>
      <c r="CA1" s="1195"/>
      <c r="CB1" s="1195"/>
      <c r="CC1" s="1195"/>
      <c r="CD1" s="1195"/>
      <c r="CE1" s="1195"/>
      <c r="CF1" s="1195"/>
      <c r="CG1" s="1195"/>
      <c r="CH1" s="1195"/>
      <c r="CI1" s="1195"/>
      <c r="CJ1" s="1195"/>
      <c r="CK1" s="1195"/>
      <c r="CL1" s="1195"/>
      <c r="CM1" s="1195"/>
      <c r="CN1" s="1195"/>
      <c r="CO1" s="1195"/>
      <c r="CP1" s="1195"/>
      <c r="CQ1" s="1195"/>
      <c r="CR1" s="1195"/>
      <c r="CS1" s="1195"/>
      <c r="CT1" s="1195"/>
      <c r="CU1" s="1195"/>
      <c r="CV1" s="1195"/>
      <c r="CW1" s="1195"/>
      <c r="CX1" s="1195"/>
      <c r="CY1" s="1195"/>
      <c r="CZ1" s="1195"/>
      <c r="DA1" s="1195"/>
      <c r="DB1" s="1249" t="s">
        <v>608</v>
      </c>
      <c r="DC1" s="1249"/>
      <c r="DD1" s="1249"/>
      <c r="DE1" s="1249"/>
      <c r="DF1" s="1249"/>
      <c r="DG1" s="1249"/>
      <c r="DH1" s="1249"/>
      <c r="DI1" s="1249"/>
      <c r="DJ1" s="1249"/>
      <c r="DK1" s="1249"/>
      <c r="DL1" s="1249"/>
      <c r="DM1" s="1249"/>
      <c r="DN1" s="290" t="str">
        <f>IF(表00!DG1="","",表00!DG1)</f>
        <v>長崎県</v>
      </c>
      <c r="DO1" s="290"/>
      <c r="DP1" s="290"/>
      <c r="DQ1" s="290"/>
      <c r="DR1" s="290"/>
      <c r="DS1" s="290"/>
      <c r="DT1" s="290"/>
      <c r="DU1" s="290"/>
      <c r="DV1" s="290"/>
      <c r="DW1" s="290"/>
      <c r="DX1" s="290"/>
      <c r="DY1" s="290"/>
      <c r="DZ1" s="290"/>
      <c r="EA1" s="290"/>
      <c r="EB1" s="290"/>
      <c r="EC1" s="290"/>
      <c r="ED1" s="290"/>
      <c r="EE1" s="290"/>
      <c r="EF1" s="290"/>
      <c r="EG1" s="290"/>
      <c r="EH1" s="290"/>
    </row>
    <row r="2" spans="1:138" s="152" customFormat="1" ht="13.15" customHeight="1" thickBot="1">
      <c r="A2" s="1250"/>
      <c r="B2" s="1250"/>
      <c r="C2" s="1250"/>
      <c r="D2" s="1250"/>
      <c r="E2" s="1250"/>
      <c r="F2" s="1250"/>
      <c r="G2" s="1251"/>
      <c r="H2" s="268"/>
      <c r="I2" s="269"/>
      <c r="J2" s="269"/>
      <c r="K2" s="269"/>
      <c r="L2" s="269"/>
      <c r="M2" s="269"/>
      <c r="N2" s="269"/>
      <c r="O2" s="269"/>
      <c r="P2" s="269"/>
      <c r="Q2" s="269"/>
      <c r="R2" s="269"/>
      <c r="S2" s="269"/>
      <c r="T2" s="269"/>
      <c r="U2" s="269"/>
      <c r="V2" s="269"/>
      <c r="W2" s="269"/>
      <c r="X2" s="269"/>
      <c r="Y2" s="270"/>
      <c r="Z2" s="268"/>
      <c r="AA2" s="269"/>
      <c r="AB2" s="269"/>
      <c r="AC2" s="269"/>
      <c r="AD2" s="269"/>
      <c r="AE2" s="270"/>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5"/>
      <c r="BI2" s="1195"/>
      <c r="BJ2" s="1195"/>
      <c r="BK2" s="1195"/>
      <c r="BL2" s="1195"/>
      <c r="BM2" s="1195"/>
      <c r="BN2" s="1195"/>
      <c r="BO2" s="1195"/>
      <c r="BP2" s="1195"/>
      <c r="BQ2" s="1195"/>
      <c r="BR2" s="1195"/>
      <c r="BS2" s="1195"/>
      <c r="BT2" s="1195"/>
      <c r="BU2" s="1195"/>
      <c r="BV2" s="1195"/>
      <c r="BW2" s="1195"/>
      <c r="BX2" s="1195"/>
      <c r="BY2" s="1195"/>
      <c r="BZ2" s="1195"/>
      <c r="CA2" s="1195"/>
      <c r="CB2" s="1195"/>
      <c r="CC2" s="1195"/>
      <c r="CD2" s="1195"/>
      <c r="CE2" s="1195"/>
      <c r="CF2" s="1195"/>
      <c r="CG2" s="1195"/>
      <c r="CH2" s="1195"/>
      <c r="CI2" s="1195"/>
      <c r="CJ2" s="1195"/>
      <c r="CK2" s="1195"/>
      <c r="CL2" s="1195"/>
      <c r="CM2" s="1195"/>
      <c r="CN2" s="1195"/>
      <c r="CO2" s="1195"/>
      <c r="CP2" s="1195"/>
      <c r="CQ2" s="1195"/>
      <c r="CR2" s="1195"/>
      <c r="CS2" s="1195"/>
      <c r="CT2" s="1195"/>
      <c r="CU2" s="1195"/>
      <c r="CV2" s="1195"/>
      <c r="CW2" s="1195"/>
      <c r="CX2" s="1195"/>
      <c r="CY2" s="1195"/>
      <c r="CZ2" s="1195"/>
      <c r="DA2" s="1195"/>
      <c r="DB2" s="1247"/>
      <c r="DC2" s="1247"/>
      <c r="DD2" s="1247"/>
      <c r="DE2" s="1247"/>
      <c r="DF2" s="1247"/>
      <c r="DG2" s="1247"/>
      <c r="DH2" s="1247"/>
      <c r="DI2" s="1247"/>
      <c r="DJ2" s="1247"/>
      <c r="DK2" s="1247"/>
      <c r="DL2" s="1247"/>
      <c r="DM2" s="1247"/>
      <c r="DN2" s="291"/>
      <c r="DO2" s="291"/>
      <c r="DP2" s="291"/>
      <c r="DQ2" s="291"/>
      <c r="DR2" s="291"/>
      <c r="DS2" s="291"/>
      <c r="DT2" s="291"/>
      <c r="DU2" s="291"/>
      <c r="DV2" s="291"/>
      <c r="DW2" s="291"/>
      <c r="DX2" s="291"/>
      <c r="DY2" s="291"/>
      <c r="DZ2" s="291"/>
      <c r="EA2" s="291"/>
      <c r="EB2" s="291"/>
      <c r="EC2" s="291"/>
      <c r="ED2" s="291"/>
      <c r="EE2" s="291"/>
      <c r="EF2" s="291"/>
      <c r="EG2" s="291"/>
      <c r="EH2" s="291"/>
    </row>
    <row r="3" spans="1:138" s="152" customFormat="1" ht="25.5" customHeight="1" thickBot="1">
      <c r="A3" s="1254"/>
      <c r="B3" s="285"/>
      <c r="C3" s="285"/>
      <c r="D3" s="285"/>
      <c r="E3" s="285"/>
      <c r="F3" s="285"/>
      <c r="G3" s="286"/>
      <c r="H3" s="1248">
        <f>IF(表00!A8="","",表00!A8)</f>
        <v>4</v>
      </c>
      <c r="I3" s="1255"/>
      <c r="J3" s="1256"/>
      <c r="K3" s="1248">
        <f>IF(表00!D8="","",表00!D8)</f>
        <v>2</v>
      </c>
      <c r="L3" s="1255"/>
      <c r="M3" s="1256"/>
      <c r="N3" s="1248">
        <f>IF(表00!G8="","",表00!G8)</f>
        <v>2</v>
      </c>
      <c r="O3" s="1255"/>
      <c r="P3" s="1256"/>
      <c r="Q3" s="1248">
        <f>IF(表00!J8="","",表00!J8)</f>
        <v>0</v>
      </c>
      <c r="R3" s="1255"/>
      <c r="S3" s="1256"/>
      <c r="T3" s="1248">
        <f>IF(表00!M8="","",表00!M8)</f>
        <v>2</v>
      </c>
      <c r="U3" s="1255"/>
      <c r="V3" s="1256"/>
      <c r="W3" s="1248">
        <f>IF(表00!P8="","",表00!P8)</f>
        <v>9</v>
      </c>
      <c r="X3" s="1255"/>
      <c r="Y3" s="1256"/>
      <c r="Z3" s="1246">
        <v>1</v>
      </c>
      <c r="AA3" s="276"/>
      <c r="AB3" s="277"/>
      <c r="AC3" s="1248">
        <v>7</v>
      </c>
      <c r="AD3" s="279"/>
      <c r="AE3" s="280"/>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c r="BH3" s="1195"/>
      <c r="BI3" s="1195"/>
      <c r="BJ3" s="1195"/>
      <c r="BK3" s="1195"/>
      <c r="BL3" s="1195"/>
      <c r="BM3" s="1195"/>
      <c r="BN3" s="1195"/>
      <c r="BO3" s="1195"/>
      <c r="BP3" s="1195"/>
      <c r="BQ3" s="1195"/>
      <c r="BR3" s="1195"/>
      <c r="BS3" s="1195"/>
      <c r="BT3" s="1195"/>
      <c r="BU3" s="1195"/>
      <c r="BV3" s="1195"/>
      <c r="BW3" s="1195"/>
      <c r="BX3" s="1195"/>
      <c r="BY3" s="1195"/>
      <c r="BZ3" s="1195"/>
      <c r="CA3" s="1195"/>
      <c r="CB3" s="1195"/>
      <c r="CC3" s="1195"/>
      <c r="CD3" s="1195"/>
      <c r="CE3" s="1195"/>
      <c r="CF3" s="1195"/>
      <c r="CG3" s="1195"/>
      <c r="CH3" s="1195"/>
      <c r="CI3" s="1195"/>
      <c r="CJ3" s="1195"/>
      <c r="CK3" s="1195"/>
      <c r="CL3" s="1195"/>
      <c r="CM3" s="1195"/>
      <c r="CN3" s="1195"/>
      <c r="CO3" s="1195"/>
      <c r="CP3" s="1195"/>
      <c r="CQ3" s="1195"/>
      <c r="CR3" s="1195"/>
      <c r="CS3" s="1195"/>
      <c r="CT3" s="1195"/>
      <c r="CU3" s="1195"/>
      <c r="CV3" s="1195"/>
      <c r="CW3" s="1195"/>
      <c r="CX3" s="1195"/>
      <c r="CY3" s="1195"/>
      <c r="CZ3" s="1195"/>
      <c r="DA3" s="1195"/>
      <c r="DB3" s="1247" t="s">
        <v>515</v>
      </c>
      <c r="DC3" s="1247"/>
      <c r="DD3" s="1247"/>
      <c r="DE3" s="1247"/>
      <c r="DF3" s="1247"/>
      <c r="DG3" s="1247"/>
      <c r="DH3" s="1247"/>
      <c r="DI3" s="1247"/>
      <c r="DJ3" s="1247"/>
      <c r="DK3" s="1247"/>
      <c r="DL3" s="1247"/>
      <c r="DM3" s="1247"/>
      <c r="DN3" s="289" t="str">
        <f>IF(表00!DG3="","",表00!DG3)</f>
        <v>佐世保市</v>
      </c>
      <c r="DO3" s="289"/>
      <c r="DP3" s="289"/>
      <c r="DQ3" s="289"/>
      <c r="DR3" s="289"/>
      <c r="DS3" s="289"/>
      <c r="DT3" s="289"/>
      <c r="DU3" s="289"/>
      <c r="DV3" s="289"/>
      <c r="DW3" s="289"/>
      <c r="DX3" s="289"/>
      <c r="DY3" s="289"/>
      <c r="DZ3" s="289"/>
      <c r="EA3" s="289"/>
      <c r="EB3" s="289"/>
      <c r="EC3" s="289"/>
      <c r="ED3" s="289"/>
      <c r="EE3" s="289"/>
      <c r="EF3" s="289"/>
      <c r="EG3" s="289"/>
      <c r="EH3" s="289"/>
    </row>
    <row r="4" spans="1:138" ht="11.25">
      <c r="M4" s="16"/>
      <c r="R4" s="16"/>
    </row>
    <row r="5" spans="1:138" ht="13.5" customHeight="1">
      <c r="AE5" s="271" t="s">
        <v>164</v>
      </c>
      <c r="AF5" s="271"/>
      <c r="AG5" s="271"/>
      <c r="AH5" s="271"/>
      <c r="AI5" s="271"/>
      <c r="AJ5" s="271"/>
      <c r="AK5" s="271"/>
      <c r="AL5" s="271"/>
      <c r="AM5" s="271"/>
      <c r="AN5" s="271"/>
      <c r="AO5" s="271"/>
      <c r="AP5" s="271"/>
      <c r="AQ5" s="271" t="s">
        <v>165</v>
      </c>
      <c r="AR5" s="271"/>
      <c r="AS5" s="271"/>
      <c r="AT5" s="271"/>
      <c r="AU5" s="271"/>
      <c r="AV5" s="271"/>
      <c r="AW5" s="271"/>
      <c r="AX5" s="271"/>
      <c r="AY5" s="271"/>
      <c r="AZ5" s="271"/>
      <c r="BA5" s="271"/>
      <c r="BB5" s="271"/>
      <c r="BC5" s="271" t="s">
        <v>166</v>
      </c>
      <c r="BD5" s="271"/>
      <c r="BE5" s="271"/>
      <c r="BF5" s="271"/>
      <c r="BG5" s="271"/>
      <c r="BH5" s="271"/>
      <c r="BI5" s="271"/>
      <c r="BJ5" s="271"/>
      <c r="BK5" s="271"/>
      <c r="BL5" s="271"/>
      <c r="BM5" s="271"/>
      <c r="BN5" s="271"/>
      <c r="BO5" s="271" t="s">
        <v>167</v>
      </c>
      <c r="BP5" s="271"/>
      <c r="BQ5" s="271"/>
      <c r="BR5" s="271"/>
      <c r="BS5" s="271"/>
      <c r="BT5" s="271"/>
      <c r="BU5" s="271"/>
      <c r="BV5" s="271"/>
      <c r="BW5" s="271"/>
      <c r="BX5" s="271"/>
      <c r="BY5" s="271"/>
      <c r="BZ5" s="271"/>
      <c r="CA5" s="271"/>
      <c r="CB5" s="271"/>
      <c r="CC5" s="271"/>
      <c r="CD5" s="271" t="s">
        <v>168</v>
      </c>
      <c r="CE5" s="271"/>
      <c r="CF5" s="271"/>
      <c r="CG5" s="271"/>
      <c r="CH5" s="271"/>
      <c r="CI5" s="271"/>
      <c r="CJ5" s="271"/>
      <c r="CK5" s="271"/>
      <c r="CL5" s="271"/>
      <c r="CM5" s="271"/>
      <c r="CN5" s="271"/>
      <c r="CO5" s="271"/>
      <c r="CP5" s="271"/>
      <c r="CQ5" s="271"/>
      <c r="CR5" s="271"/>
      <c r="CS5" s="271" t="s">
        <v>169</v>
      </c>
      <c r="CT5" s="271"/>
      <c r="CU5" s="271"/>
      <c r="CV5" s="271"/>
      <c r="CW5" s="271"/>
      <c r="CX5" s="271"/>
      <c r="CY5" s="271"/>
      <c r="CZ5" s="271"/>
      <c r="DA5" s="271"/>
      <c r="DB5" s="271"/>
      <c r="DC5" s="271"/>
      <c r="DD5" s="271"/>
      <c r="DE5" s="271"/>
      <c r="DF5" s="271"/>
      <c r="DG5" s="271"/>
    </row>
    <row r="6" spans="1:138" ht="15" customHeight="1">
      <c r="A6" s="1124" t="s">
        <v>816</v>
      </c>
      <c r="B6" s="1677"/>
      <c r="C6" s="1677"/>
      <c r="D6" s="1677"/>
      <c r="E6" s="1677"/>
      <c r="F6" s="1677"/>
      <c r="G6" s="1677"/>
      <c r="H6" s="1677"/>
      <c r="I6" s="1677"/>
      <c r="J6" s="1677"/>
      <c r="K6" s="1677"/>
      <c r="L6" s="1677"/>
      <c r="M6" s="1677"/>
      <c r="N6" s="1677"/>
      <c r="O6" s="1677"/>
      <c r="P6" s="1677"/>
      <c r="Q6" s="1677"/>
      <c r="R6" s="1677"/>
      <c r="S6" s="1677"/>
      <c r="T6" s="1677"/>
      <c r="U6" s="1678"/>
      <c r="V6" s="200" t="s">
        <v>171</v>
      </c>
      <c r="W6" s="201"/>
      <c r="X6" s="201"/>
      <c r="Y6" s="201"/>
      <c r="Z6" s="201"/>
      <c r="AA6" s="201"/>
      <c r="AB6" s="201"/>
      <c r="AC6" s="201"/>
      <c r="AD6" s="202"/>
      <c r="AE6" s="245" t="s">
        <v>739</v>
      </c>
      <c r="AF6" s="1477"/>
      <c r="AG6" s="1477"/>
      <c r="AH6" s="1477"/>
      <c r="AI6" s="1477"/>
      <c r="AJ6" s="1477"/>
      <c r="AK6" s="1477"/>
      <c r="AL6" s="1477"/>
      <c r="AM6" s="1477"/>
      <c r="AN6" s="1477"/>
      <c r="AO6" s="1477"/>
      <c r="AP6" s="1477"/>
      <c r="AQ6" s="1477"/>
      <c r="AR6" s="1477"/>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200" t="s">
        <v>60</v>
      </c>
      <c r="BP6" s="201"/>
      <c r="BQ6" s="201"/>
      <c r="BR6" s="201"/>
      <c r="BS6" s="201"/>
      <c r="BT6" s="201"/>
      <c r="BU6" s="201"/>
      <c r="BV6" s="201"/>
      <c r="BW6" s="201"/>
      <c r="BX6" s="201"/>
      <c r="BY6" s="201"/>
      <c r="BZ6" s="201"/>
      <c r="CA6" s="201"/>
      <c r="CB6" s="201"/>
      <c r="CC6" s="202"/>
      <c r="CD6" s="200" t="s">
        <v>18</v>
      </c>
      <c r="CE6" s="201"/>
      <c r="CF6" s="201"/>
      <c r="CG6" s="201"/>
      <c r="CH6" s="201"/>
      <c r="CI6" s="201"/>
      <c r="CJ6" s="201"/>
      <c r="CK6" s="201"/>
      <c r="CL6" s="201"/>
      <c r="CM6" s="201"/>
      <c r="CN6" s="201"/>
      <c r="CO6" s="201"/>
      <c r="CP6" s="201"/>
      <c r="CQ6" s="201"/>
      <c r="CR6" s="202"/>
      <c r="CS6" s="200" t="s">
        <v>19</v>
      </c>
      <c r="CT6" s="201"/>
      <c r="CU6" s="201"/>
      <c r="CV6" s="201"/>
      <c r="CW6" s="201"/>
      <c r="CX6" s="201"/>
      <c r="CY6" s="201"/>
      <c r="CZ6" s="201"/>
      <c r="DA6" s="201"/>
      <c r="DB6" s="201"/>
      <c r="DC6" s="201"/>
      <c r="DD6" s="201"/>
      <c r="DE6" s="201"/>
      <c r="DF6" s="201"/>
      <c r="DG6" s="202"/>
      <c r="DI6" s="16"/>
    </row>
    <row r="7" spans="1:138" ht="10.5" customHeight="1">
      <c r="A7" s="1679"/>
      <c r="B7" s="1680"/>
      <c r="C7" s="1680"/>
      <c r="D7" s="1680"/>
      <c r="E7" s="1680"/>
      <c r="F7" s="1680"/>
      <c r="G7" s="1680"/>
      <c r="H7" s="1680"/>
      <c r="I7" s="1680"/>
      <c r="J7" s="1680"/>
      <c r="K7" s="1680"/>
      <c r="L7" s="1680"/>
      <c r="M7" s="1680"/>
      <c r="N7" s="1680"/>
      <c r="O7" s="1680"/>
      <c r="P7" s="1680"/>
      <c r="Q7" s="1680"/>
      <c r="R7" s="1680"/>
      <c r="S7" s="1680"/>
      <c r="T7" s="1680"/>
      <c r="U7" s="1681"/>
      <c r="V7" s="219"/>
      <c r="W7" s="220"/>
      <c r="X7" s="220"/>
      <c r="Y7" s="220"/>
      <c r="Z7" s="220"/>
      <c r="AA7" s="220"/>
      <c r="AB7" s="220"/>
      <c r="AC7" s="220"/>
      <c r="AD7" s="221"/>
      <c r="AE7" s="200" t="s">
        <v>366</v>
      </c>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7"/>
      <c r="BC7" s="200" t="s">
        <v>641</v>
      </c>
      <c r="BD7" s="201"/>
      <c r="BE7" s="201"/>
      <c r="BF7" s="201"/>
      <c r="BG7" s="201"/>
      <c r="BH7" s="201"/>
      <c r="BI7" s="201"/>
      <c r="BJ7" s="201"/>
      <c r="BK7" s="201"/>
      <c r="BL7" s="201"/>
      <c r="BM7" s="201"/>
      <c r="BN7" s="202"/>
      <c r="BO7" s="219"/>
      <c r="BP7" s="220"/>
      <c r="BQ7" s="220"/>
      <c r="BR7" s="220"/>
      <c r="BS7" s="220"/>
      <c r="BT7" s="220"/>
      <c r="BU7" s="220"/>
      <c r="BV7" s="220"/>
      <c r="BW7" s="220"/>
      <c r="BX7" s="220"/>
      <c r="BY7" s="220"/>
      <c r="BZ7" s="220"/>
      <c r="CA7" s="220"/>
      <c r="CB7" s="220"/>
      <c r="CC7" s="221"/>
      <c r="CD7" s="219"/>
      <c r="CE7" s="220"/>
      <c r="CF7" s="220"/>
      <c r="CG7" s="220"/>
      <c r="CH7" s="220"/>
      <c r="CI7" s="220"/>
      <c r="CJ7" s="220"/>
      <c r="CK7" s="220"/>
      <c r="CL7" s="220"/>
      <c r="CM7" s="220"/>
      <c r="CN7" s="220"/>
      <c r="CO7" s="220"/>
      <c r="CP7" s="220"/>
      <c r="CQ7" s="220"/>
      <c r="CR7" s="221"/>
      <c r="CS7" s="219"/>
      <c r="CT7" s="220"/>
      <c r="CU7" s="220"/>
      <c r="CV7" s="220"/>
      <c r="CW7" s="220"/>
      <c r="CX7" s="220"/>
      <c r="CY7" s="220"/>
      <c r="CZ7" s="220"/>
      <c r="DA7" s="220"/>
      <c r="DB7" s="220"/>
      <c r="DC7" s="220"/>
      <c r="DD7" s="220"/>
      <c r="DE7" s="220"/>
      <c r="DF7" s="220"/>
      <c r="DG7" s="221"/>
      <c r="DI7" s="16"/>
    </row>
    <row r="8" spans="1:138" ht="15" customHeight="1">
      <c r="A8" s="1679"/>
      <c r="B8" s="1680"/>
      <c r="C8" s="1680"/>
      <c r="D8" s="1680"/>
      <c r="E8" s="1680"/>
      <c r="F8" s="1680"/>
      <c r="G8" s="1680"/>
      <c r="H8" s="1680"/>
      <c r="I8" s="1680"/>
      <c r="J8" s="1680"/>
      <c r="K8" s="1680"/>
      <c r="L8" s="1680"/>
      <c r="M8" s="1680"/>
      <c r="N8" s="1680"/>
      <c r="O8" s="1680"/>
      <c r="P8" s="1680"/>
      <c r="Q8" s="1680"/>
      <c r="R8" s="1680"/>
      <c r="S8" s="1680"/>
      <c r="T8" s="1680"/>
      <c r="U8" s="1681"/>
      <c r="V8" s="219"/>
      <c r="W8" s="220"/>
      <c r="X8" s="220"/>
      <c r="Y8" s="220"/>
      <c r="Z8" s="220"/>
      <c r="AA8" s="220"/>
      <c r="AB8" s="220"/>
      <c r="AC8" s="220"/>
      <c r="AD8" s="221"/>
      <c r="AE8" s="1500"/>
      <c r="AF8" s="1501"/>
      <c r="AG8" s="1501"/>
      <c r="AH8" s="1501"/>
      <c r="AI8" s="1501"/>
      <c r="AJ8" s="1501"/>
      <c r="AK8" s="1501"/>
      <c r="AL8" s="1501"/>
      <c r="AM8" s="1501"/>
      <c r="AN8" s="1501"/>
      <c r="AO8" s="1501"/>
      <c r="AP8" s="1501"/>
      <c r="AQ8" s="1501"/>
      <c r="AR8" s="1501"/>
      <c r="AS8" s="1501"/>
      <c r="AT8" s="1501"/>
      <c r="AU8" s="1501"/>
      <c r="AV8" s="1501"/>
      <c r="AW8" s="1501"/>
      <c r="AX8" s="1501"/>
      <c r="AY8" s="1501"/>
      <c r="AZ8" s="1501"/>
      <c r="BA8" s="1501"/>
      <c r="BB8" s="1502"/>
      <c r="BC8" s="219"/>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c r="DH8" s="17"/>
      <c r="DI8" s="16"/>
      <c r="DM8" s="17"/>
    </row>
    <row r="9" spans="1:138" ht="15" customHeight="1">
      <c r="A9" s="1679"/>
      <c r="B9" s="1680"/>
      <c r="C9" s="1680"/>
      <c r="D9" s="1680"/>
      <c r="E9" s="1680"/>
      <c r="F9" s="1680"/>
      <c r="G9" s="1680"/>
      <c r="H9" s="1680"/>
      <c r="I9" s="1680"/>
      <c r="J9" s="1680"/>
      <c r="K9" s="1680"/>
      <c r="L9" s="1680"/>
      <c r="M9" s="1680"/>
      <c r="N9" s="1680"/>
      <c r="O9" s="1680"/>
      <c r="P9" s="1680"/>
      <c r="Q9" s="1680"/>
      <c r="R9" s="1680"/>
      <c r="S9" s="1680"/>
      <c r="T9" s="1680"/>
      <c r="U9" s="1681"/>
      <c r="V9" s="219"/>
      <c r="W9" s="220"/>
      <c r="X9" s="220"/>
      <c r="Y9" s="220"/>
      <c r="Z9" s="220"/>
      <c r="AA9" s="220"/>
      <c r="AB9" s="220"/>
      <c r="AC9" s="220"/>
      <c r="AD9" s="221"/>
      <c r="AE9" s="200" t="s">
        <v>269</v>
      </c>
      <c r="AF9" s="1456"/>
      <c r="AG9" s="1456"/>
      <c r="AH9" s="1456"/>
      <c r="AI9" s="1456"/>
      <c r="AJ9" s="1456"/>
      <c r="AK9" s="1456"/>
      <c r="AL9" s="1456"/>
      <c r="AM9" s="1456"/>
      <c r="AN9" s="1456"/>
      <c r="AO9" s="1456"/>
      <c r="AP9" s="1457"/>
      <c r="AQ9" s="200" t="s">
        <v>270</v>
      </c>
      <c r="AR9" s="1456"/>
      <c r="AS9" s="1456"/>
      <c r="AT9" s="1456"/>
      <c r="AU9" s="1456"/>
      <c r="AV9" s="1456"/>
      <c r="AW9" s="1456"/>
      <c r="AX9" s="1456"/>
      <c r="AY9" s="1456"/>
      <c r="AZ9" s="1456"/>
      <c r="BA9" s="1456"/>
      <c r="BB9" s="1457"/>
      <c r="BC9" s="219"/>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c r="DH9" s="17"/>
      <c r="DI9" s="16"/>
    </row>
    <row r="10" spans="1:138" ht="15" customHeight="1">
      <c r="A10" s="1679"/>
      <c r="B10" s="1680"/>
      <c r="C10" s="1680"/>
      <c r="D10" s="1680"/>
      <c r="E10" s="1680"/>
      <c r="F10" s="1680"/>
      <c r="G10" s="1680"/>
      <c r="H10" s="1680"/>
      <c r="I10" s="1680"/>
      <c r="J10" s="1680"/>
      <c r="K10" s="1680"/>
      <c r="L10" s="1680"/>
      <c r="M10" s="1680"/>
      <c r="N10" s="1680"/>
      <c r="O10" s="1680"/>
      <c r="P10" s="1680"/>
      <c r="Q10" s="1680"/>
      <c r="R10" s="1680"/>
      <c r="S10" s="1680"/>
      <c r="T10" s="1680"/>
      <c r="U10" s="1681"/>
      <c r="V10" s="219"/>
      <c r="W10" s="220"/>
      <c r="X10" s="220"/>
      <c r="Y10" s="220"/>
      <c r="Z10" s="220"/>
      <c r="AA10" s="220"/>
      <c r="AB10" s="220"/>
      <c r="AC10" s="220"/>
      <c r="AD10" s="221"/>
      <c r="AE10" s="1458"/>
      <c r="AF10" s="1459"/>
      <c r="AG10" s="1459"/>
      <c r="AH10" s="1459"/>
      <c r="AI10" s="1459"/>
      <c r="AJ10" s="1459"/>
      <c r="AK10" s="1459"/>
      <c r="AL10" s="1459"/>
      <c r="AM10" s="1459"/>
      <c r="AN10" s="1459"/>
      <c r="AO10" s="1459"/>
      <c r="AP10" s="1460"/>
      <c r="AQ10" s="1458"/>
      <c r="AR10" s="1503"/>
      <c r="AS10" s="1503"/>
      <c r="AT10" s="1503"/>
      <c r="AU10" s="1503"/>
      <c r="AV10" s="1503"/>
      <c r="AW10" s="1503"/>
      <c r="AX10" s="1503"/>
      <c r="AY10" s="1503"/>
      <c r="AZ10" s="1503"/>
      <c r="BA10" s="1503"/>
      <c r="BB10" s="1460"/>
      <c r="BC10" s="219"/>
      <c r="BD10" s="220"/>
      <c r="BE10" s="220"/>
      <c r="BF10" s="220"/>
      <c r="BG10" s="220"/>
      <c r="BH10" s="220"/>
      <c r="BI10" s="220"/>
      <c r="BJ10" s="220"/>
      <c r="BK10" s="220"/>
      <c r="BL10" s="220"/>
      <c r="BM10" s="220"/>
      <c r="BN10" s="221"/>
      <c r="BO10" s="1187" t="s">
        <v>20</v>
      </c>
      <c r="BP10" s="1188"/>
      <c r="BQ10" s="1188"/>
      <c r="BR10" s="1188"/>
      <c r="BS10" s="1188"/>
      <c r="BT10" s="1188"/>
      <c r="BU10" s="1188"/>
      <c r="BV10" s="1188"/>
      <c r="BW10" s="1188"/>
      <c r="BX10" s="1188"/>
      <c r="BY10" s="1188"/>
      <c r="BZ10" s="1188"/>
      <c r="CA10" s="1188"/>
      <c r="CB10" s="1188"/>
      <c r="CC10" s="1189"/>
      <c r="CD10" s="1187" t="s">
        <v>21</v>
      </c>
      <c r="CE10" s="1188"/>
      <c r="CF10" s="1188"/>
      <c r="CG10" s="1188"/>
      <c r="CH10" s="1188"/>
      <c r="CI10" s="1188"/>
      <c r="CJ10" s="1188"/>
      <c r="CK10" s="1188"/>
      <c r="CL10" s="1188"/>
      <c r="CM10" s="1188"/>
      <c r="CN10" s="1188"/>
      <c r="CO10" s="1188"/>
      <c r="CP10" s="1188"/>
      <c r="CQ10" s="1188"/>
      <c r="CR10" s="1189"/>
      <c r="CS10" s="1190" t="s">
        <v>595</v>
      </c>
      <c r="CT10" s="1191"/>
      <c r="CU10" s="1191"/>
      <c r="CV10" s="1191"/>
      <c r="CW10" s="1191"/>
      <c r="CX10" s="1191"/>
      <c r="CY10" s="1191"/>
      <c r="CZ10" s="1191"/>
      <c r="DA10" s="1191"/>
      <c r="DB10" s="1191"/>
      <c r="DC10" s="1191"/>
      <c r="DD10" s="1191"/>
      <c r="DE10" s="1191"/>
      <c r="DF10" s="1191"/>
      <c r="DG10" s="1192"/>
      <c r="DH10" s="17"/>
      <c r="DI10" s="16"/>
      <c r="DM10" s="17"/>
    </row>
    <row r="11" spans="1:138" ht="15" customHeight="1" thickBot="1">
      <c r="A11" s="1682"/>
      <c r="B11" s="1683"/>
      <c r="C11" s="1683"/>
      <c r="D11" s="1683"/>
      <c r="E11" s="1683"/>
      <c r="F11" s="1683"/>
      <c r="G11" s="1683"/>
      <c r="H11" s="1683"/>
      <c r="I11" s="1683"/>
      <c r="J11" s="1683"/>
      <c r="K11" s="1683"/>
      <c r="L11" s="1683"/>
      <c r="M11" s="1683"/>
      <c r="N11" s="1683"/>
      <c r="O11" s="1683"/>
      <c r="P11" s="1683"/>
      <c r="Q11" s="1683"/>
      <c r="R11" s="1683"/>
      <c r="S11" s="1683"/>
      <c r="T11" s="1683"/>
      <c r="U11" s="1684"/>
      <c r="V11" s="413"/>
      <c r="W11" s="414"/>
      <c r="X11" s="414"/>
      <c r="Y11" s="414"/>
      <c r="Z11" s="414"/>
      <c r="AA11" s="414"/>
      <c r="AB11" s="414"/>
      <c r="AC11" s="414"/>
      <c r="AD11" s="415"/>
      <c r="AE11" s="1257" t="s">
        <v>394</v>
      </c>
      <c r="AF11" s="1690"/>
      <c r="AG11" s="1690"/>
      <c r="AH11" s="1690"/>
      <c r="AI11" s="1690"/>
      <c r="AJ11" s="1690"/>
      <c r="AK11" s="1690"/>
      <c r="AL11" s="1690"/>
      <c r="AM11" s="1690"/>
      <c r="AN11" s="1690"/>
      <c r="AO11" s="1690"/>
      <c r="AP11" s="1691"/>
      <c r="AQ11" s="1123" t="s">
        <v>40</v>
      </c>
      <c r="AR11" s="1642"/>
      <c r="AS11" s="1642"/>
      <c r="AT11" s="1642"/>
      <c r="AU11" s="1642"/>
      <c r="AV11" s="1642"/>
      <c r="AW11" s="1642"/>
      <c r="AX11" s="1642"/>
      <c r="AY11" s="1642"/>
      <c r="AZ11" s="1642"/>
      <c r="BA11" s="1642"/>
      <c r="BB11" s="1643"/>
      <c r="BC11" s="1123" t="s">
        <v>394</v>
      </c>
      <c r="BD11" s="1159"/>
      <c r="BE11" s="1159"/>
      <c r="BF11" s="1159"/>
      <c r="BG11" s="1159"/>
      <c r="BH11" s="1159"/>
      <c r="BI11" s="1159"/>
      <c r="BJ11" s="1159"/>
      <c r="BK11" s="1159"/>
      <c r="BL11" s="1159"/>
      <c r="BM11" s="1159"/>
      <c r="BN11" s="1160"/>
      <c r="BO11" s="1672" t="s">
        <v>730</v>
      </c>
      <c r="BP11" s="1673"/>
      <c r="BQ11" s="1673"/>
      <c r="BR11" s="1673"/>
      <c r="BS11" s="1673"/>
      <c r="BT11" s="1673"/>
      <c r="BU11" s="1673"/>
      <c r="BV11" s="1673"/>
      <c r="BW11" s="1673"/>
      <c r="BX11" s="1673"/>
      <c r="BY11" s="1673"/>
      <c r="BZ11" s="1673"/>
      <c r="CA11" s="1673"/>
      <c r="CB11" s="1673"/>
      <c r="CC11" s="1674"/>
      <c r="CD11" s="1123" t="s">
        <v>730</v>
      </c>
      <c r="CE11" s="1159"/>
      <c r="CF11" s="1159"/>
      <c r="CG11" s="1159"/>
      <c r="CH11" s="1159"/>
      <c r="CI11" s="1159"/>
      <c r="CJ11" s="1159"/>
      <c r="CK11" s="1159"/>
      <c r="CL11" s="1159"/>
      <c r="CM11" s="1159"/>
      <c r="CN11" s="1159"/>
      <c r="CO11" s="1159"/>
      <c r="CP11" s="1159"/>
      <c r="CQ11" s="1159"/>
      <c r="CR11" s="1160"/>
      <c r="CS11" s="1123" t="s">
        <v>395</v>
      </c>
      <c r="CT11" s="1159"/>
      <c r="CU11" s="1159"/>
      <c r="CV11" s="1159"/>
      <c r="CW11" s="1159"/>
      <c r="CX11" s="1159"/>
      <c r="CY11" s="1159"/>
      <c r="CZ11" s="1159"/>
      <c r="DA11" s="1159"/>
      <c r="DB11" s="1159"/>
      <c r="DC11" s="1159"/>
      <c r="DD11" s="1159"/>
      <c r="DE11" s="1159"/>
      <c r="DF11" s="1159"/>
      <c r="DG11" s="1160"/>
      <c r="DH11" s="17"/>
      <c r="DI11" s="16"/>
      <c r="DM11" s="17"/>
    </row>
    <row r="12" spans="1:138" ht="25.5" customHeight="1">
      <c r="A12" s="245" t="s">
        <v>827</v>
      </c>
      <c r="B12" s="246"/>
      <c r="C12" s="246"/>
      <c r="D12" s="246"/>
      <c r="E12" s="246"/>
      <c r="F12" s="246"/>
      <c r="G12" s="246"/>
      <c r="H12" s="246"/>
      <c r="I12" s="246"/>
      <c r="J12" s="246"/>
      <c r="K12" s="246"/>
      <c r="L12" s="246"/>
      <c r="M12" s="246"/>
      <c r="N12" s="246"/>
      <c r="O12" s="246"/>
      <c r="P12" s="246"/>
      <c r="Q12" s="246"/>
      <c r="R12" s="246"/>
      <c r="S12" s="246"/>
      <c r="T12" s="246"/>
      <c r="U12" s="513"/>
      <c r="V12" s="1241">
        <v>0</v>
      </c>
      <c r="W12" s="1242"/>
      <c r="X12" s="1243"/>
      <c r="Y12" s="1244">
        <v>1</v>
      </c>
      <c r="Z12" s="1242"/>
      <c r="AA12" s="1243"/>
      <c r="AB12" s="1244">
        <v>0</v>
      </c>
      <c r="AC12" s="1242"/>
      <c r="AD12" s="1245"/>
      <c r="AE12" s="1447">
        <v>587</v>
      </c>
      <c r="AF12" s="1447"/>
      <c r="AG12" s="1447"/>
      <c r="AH12" s="1447"/>
      <c r="AI12" s="1447"/>
      <c r="AJ12" s="1447"/>
      <c r="AK12" s="1447"/>
      <c r="AL12" s="1447"/>
      <c r="AM12" s="1447"/>
      <c r="AN12" s="1447"/>
      <c r="AO12" s="1447"/>
      <c r="AP12" s="1447"/>
      <c r="AQ12" s="1483">
        <v>1136</v>
      </c>
      <c r="AR12" s="1508"/>
      <c r="AS12" s="1508"/>
      <c r="AT12" s="1508"/>
      <c r="AU12" s="1508"/>
      <c r="AV12" s="1508"/>
      <c r="AW12" s="1508"/>
      <c r="AX12" s="1508"/>
      <c r="AY12" s="1508"/>
      <c r="AZ12" s="1508"/>
      <c r="BA12" s="1508"/>
      <c r="BB12" s="1509"/>
      <c r="BC12" s="347">
        <f t="shared" ref="BC12:BC20" si="0">SUM(AE12:BB12)</f>
        <v>1723</v>
      </c>
      <c r="BD12" s="348"/>
      <c r="BE12" s="348"/>
      <c r="BF12" s="348"/>
      <c r="BG12" s="348"/>
      <c r="BH12" s="348"/>
      <c r="BI12" s="348"/>
      <c r="BJ12" s="348"/>
      <c r="BK12" s="348"/>
      <c r="BL12" s="348"/>
      <c r="BM12" s="348"/>
      <c r="BN12" s="348"/>
      <c r="BO12" s="1447">
        <v>2753216</v>
      </c>
      <c r="BP12" s="1447"/>
      <c r="BQ12" s="1447"/>
      <c r="BR12" s="1447"/>
      <c r="BS12" s="1447"/>
      <c r="BT12" s="1447"/>
      <c r="BU12" s="1447"/>
      <c r="BV12" s="1447"/>
      <c r="BW12" s="1447"/>
      <c r="BX12" s="1447"/>
      <c r="BY12" s="1447"/>
      <c r="BZ12" s="1447"/>
      <c r="CA12" s="1447"/>
      <c r="CB12" s="1447"/>
      <c r="CC12" s="1447"/>
      <c r="CD12" s="1483">
        <v>1856932</v>
      </c>
      <c r="CE12" s="1508"/>
      <c r="CF12" s="1508"/>
      <c r="CG12" s="1508"/>
      <c r="CH12" s="1508"/>
      <c r="CI12" s="1508"/>
      <c r="CJ12" s="1508"/>
      <c r="CK12" s="1508"/>
      <c r="CL12" s="1508"/>
      <c r="CM12" s="1508"/>
      <c r="CN12" s="1508"/>
      <c r="CO12" s="1508"/>
      <c r="CP12" s="1508"/>
      <c r="CQ12" s="1508"/>
      <c r="CR12" s="1509"/>
      <c r="CS12" s="487">
        <f t="shared" ref="CS12:CS20" si="1">BO12-CD12</f>
        <v>896284</v>
      </c>
      <c r="CT12" s="488"/>
      <c r="CU12" s="488"/>
      <c r="CV12" s="488"/>
      <c r="CW12" s="488"/>
      <c r="CX12" s="488"/>
      <c r="CY12" s="488"/>
      <c r="CZ12" s="488"/>
      <c r="DA12" s="488"/>
      <c r="DB12" s="488"/>
      <c r="DC12" s="488"/>
      <c r="DD12" s="488"/>
      <c r="DE12" s="488"/>
      <c r="DF12" s="488"/>
      <c r="DG12" s="577"/>
      <c r="DI12" s="16"/>
    </row>
    <row r="13" spans="1:138" ht="15" customHeight="1">
      <c r="A13" s="245" t="s">
        <v>828</v>
      </c>
      <c r="B13" s="246"/>
      <c r="C13" s="246"/>
      <c r="D13" s="246"/>
      <c r="E13" s="246"/>
      <c r="F13" s="246"/>
      <c r="G13" s="246"/>
      <c r="H13" s="246"/>
      <c r="I13" s="246"/>
      <c r="J13" s="246"/>
      <c r="K13" s="246"/>
      <c r="L13" s="246"/>
      <c r="M13" s="246"/>
      <c r="N13" s="246"/>
      <c r="O13" s="246"/>
      <c r="P13" s="246"/>
      <c r="Q13" s="246"/>
      <c r="R13" s="246"/>
      <c r="S13" s="246"/>
      <c r="T13" s="246"/>
      <c r="U13" s="513"/>
      <c r="V13" s="1231">
        <v>0</v>
      </c>
      <c r="W13" s="1232"/>
      <c r="X13" s="1233"/>
      <c r="Y13" s="1234">
        <v>2</v>
      </c>
      <c r="Z13" s="1232"/>
      <c r="AA13" s="1233"/>
      <c r="AB13" s="1234">
        <v>0</v>
      </c>
      <c r="AC13" s="1232"/>
      <c r="AD13" s="1235"/>
      <c r="AE13" s="1448">
        <v>11734</v>
      </c>
      <c r="AF13" s="1448"/>
      <c r="AG13" s="1448"/>
      <c r="AH13" s="1448"/>
      <c r="AI13" s="1448"/>
      <c r="AJ13" s="1448"/>
      <c r="AK13" s="1448"/>
      <c r="AL13" s="1448"/>
      <c r="AM13" s="1448"/>
      <c r="AN13" s="1448"/>
      <c r="AO13" s="1448"/>
      <c r="AP13" s="1448"/>
      <c r="AQ13" s="1487">
        <v>487</v>
      </c>
      <c r="AR13" s="1493"/>
      <c r="AS13" s="1493"/>
      <c r="AT13" s="1493"/>
      <c r="AU13" s="1493"/>
      <c r="AV13" s="1493"/>
      <c r="AW13" s="1493"/>
      <c r="AX13" s="1493"/>
      <c r="AY13" s="1493"/>
      <c r="AZ13" s="1493"/>
      <c r="BA13" s="1493"/>
      <c r="BB13" s="1512"/>
      <c r="BC13" s="330">
        <f t="shared" si="0"/>
        <v>12221</v>
      </c>
      <c r="BD13" s="331"/>
      <c r="BE13" s="331"/>
      <c r="BF13" s="331"/>
      <c r="BG13" s="331"/>
      <c r="BH13" s="331"/>
      <c r="BI13" s="331"/>
      <c r="BJ13" s="331"/>
      <c r="BK13" s="331"/>
      <c r="BL13" s="331"/>
      <c r="BM13" s="331"/>
      <c r="BN13" s="331"/>
      <c r="BO13" s="1448">
        <v>25483347</v>
      </c>
      <c r="BP13" s="1448"/>
      <c r="BQ13" s="1448"/>
      <c r="BR13" s="1448"/>
      <c r="BS13" s="1448"/>
      <c r="BT13" s="1448"/>
      <c r="BU13" s="1448"/>
      <c r="BV13" s="1448"/>
      <c r="BW13" s="1448"/>
      <c r="BX13" s="1448"/>
      <c r="BY13" s="1448"/>
      <c r="BZ13" s="1448"/>
      <c r="CA13" s="1448"/>
      <c r="CB13" s="1448"/>
      <c r="CC13" s="1448"/>
      <c r="CD13" s="1511">
        <v>13853424</v>
      </c>
      <c r="CE13" s="1511"/>
      <c r="CF13" s="1511"/>
      <c r="CG13" s="1511"/>
      <c r="CH13" s="1511"/>
      <c r="CI13" s="1511"/>
      <c r="CJ13" s="1511"/>
      <c r="CK13" s="1511"/>
      <c r="CL13" s="1511"/>
      <c r="CM13" s="1511"/>
      <c r="CN13" s="1511"/>
      <c r="CO13" s="1511"/>
      <c r="CP13" s="1511"/>
      <c r="CQ13" s="1511"/>
      <c r="CR13" s="1511"/>
      <c r="CS13" s="481">
        <f t="shared" si="1"/>
        <v>11629923</v>
      </c>
      <c r="CT13" s="482"/>
      <c r="CU13" s="482"/>
      <c r="CV13" s="482"/>
      <c r="CW13" s="482"/>
      <c r="CX13" s="482"/>
      <c r="CY13" s="482"/>
      <c r="CZ13" s="482"/>
      <c r="DA13" s="482"/>
      <c r="DB13" s="482"/>
      <c r="DC13" s="482"/>
      <c r="DD13" s="482"/>
      <c r="DE13" s="482"/>
      <c r="DF13" s="482"/>
      <c r="DG13" s="545"/>
      <c r="DI13" s="16"/>
    </row>
    <row r="14" spans="1:138" ht="15" customHeight="1">
      <c r="A14" s="245" t="s">
        <v>4</v>
      </c>
      <c r="B14" s="246"/>
      <c r="C14" s="246"/>
      <c r="D14" s="246"/>
      <c r="E14" s="246"/>
      <c r="F14" s="246"/>
      <c r="G14" s="246"/>
      <c r="H14" s="246"/>
      <c r="I14" s="246"/>
      <c r="J14" s="246"/>
      <c r="K14" s="246"/>
      <c r="L14" s="246"/>
      <c r="M14" s="246"/>
      <c r="N14" s="246"/>
      <c r="O14" s="246"/>
      <c r="P14" s="246"/>
      <c r="Q14" s="246"/>
      <c r="R14" s="246"/>
      <c r="S14" s="246"/>
      <c r="T14" s="246"/>
      <c r="U14" s="513"/>
      <c r="V14" s="1231">
        <v>0</v>
      </c>
      <c r="W14" s="1232"/>
      <c r="X14" s="1233"/>
      <c r="Y14" s="1234">
        <v>3</v>
      </c>
      <c r="Z14" s="1232"/>
      <c r="AA14" s="1233"/>
      <c r="AB14" s="1234">
        <v>0</v>
      </c>
      <c r="AC14" s="1232"/>
      <c r="AD14" s="1235"/>
      <c r="AE14" s="1511">
        <v>3567</v>
      </c>
      <c r="AF14" s="1513"/>
      <c r="AG14" s="1513"/>
      <c r="AH14" s="1513"/>
      <c r="AI14" s="1513"/>
      <c r="AJ14" s="1513"/>
      <c r="AK14" s="1513"/>
      <c r="AL14" s="1513"/>
      <c r="AM14" s="1513"/>
      <c r="AN14" s="1513"/>
      <c r="AO14" s="1513"/>
      <c r="AP14" s="1513"/>
      <c r="AQ14" s="1487">
        <v>24</v>
      </c>
      <c r="AR14" s="1493"/>
      <c r="AS14" s="1493"/>
      <c r="AT14" s="1493"/>
      <c r="AU14" s="1493"/>
      <c r="AV14" s="1493"/>
      <c r="AW14" s="1493"/>
      <c r="AX14" s="1493"/>
      <c r="AY14" s="1493"/>
      <c r="AZ14" s="1493"/>
      <c r="BA14" s="1493"/>
      <c r="BB14" s="1512"/>
      <c r="BC14" s="330">
        <f t="shared" si="0"/>
        <v>3591</v>
      </c>
      <c r="BD14" s="331"/>
      <c r="BE14" s="331"/>
      <c r="BF14" s="331"/>
      <c r="BG14" s="331"/>
      <c r="BH14" s="331"/>
      <c r="BI14" s="331"/>
      <c r="BJ14" s="331"/>
      <c r="BK14" s="331"/>
      <c r="BL14" s="331"/>
      <c r="BM14" s="331"/>
      <c r="BN14" s="331"/>
      <c r="BO14" s="1511">
        <v>8290234</v>
      </c>
      <c r="BP14" s="1513"/>
      <c r="BQ14" s="1513"/>
      <c r="BR14" s="1513"/>
      <c r="BS14" s="1513"/>
      <c r="BT14" s="1513"/>
      <c r="BU14" s="1513"/>
      <c r="BV14" s="1513"/>
      <c r="BW14" s="1513"/>
      <c r="BX14" s="1513"/>
      <c r="BY14" s="1513"/>
      <c r="BZ14" s="1513"/>
      <c r="CA14" s="1513"/>
      <c r="CB14" s="1513"/>
      <c r="CC14" s="1513"/>
      <c r="CD14" s="1511">
        <v>4111428</v>
      </c>
      <c r="CE14" s="1511"/>
      <c r="CF14" s="1511"/>
      <c r="CG14" s="1511"/>
      <c r="CH14" s="1511"/>
      <c r="CI14" s="1511"/>
      <c r="CJ14" s="1511"/>
      <c r="CK14" s="1511"/>
      <c r="CL14" s="1511"/>
      <c r="CM14" s="1511"/>
      <c r="CN14" s="1511"/>
      <c r="CO14" s="1511"/>
      <c r="CP14" s="1511"/>
      <c r="CQ14" s="1511"/>
      <c r="CR14" s="1511"/>
      <c r="CS14" s="330">
        <f t="shared" si="1"/>
        <v>4178806</v>
      </c>
      <c r="CT14" s="330"/>
      <c r="CU14" s="330"/>
      <c r="CV14" s="330"/>
      <c r="CW14" s="330"/>
      <c r="CX14" s="330"/>
      <c r="CY14" s="330"/>
      <c r="CZ14" s="330"/>
      <c r="DA14" s="330"/>
      <c r="DB14" s="330"/>
      <c r="DC14" s="330"/>
      <c r="DD14" s="330"/>
      <c r="DE14" s="330"/>
      <c r="DF14" s="330"/>
      <c r="DG14" s="493"/>
      <c r="DI14" s="16"/>
    </row>
    <row r="15" spans="1:138" ht="15" customHeight="1">
      <c r="A15" s="245" t="s">
        <v>5</v>
      </c>
      <c r="B15" s="246"/>
      <c r="C15" s="246"/>
      <c r="D15" s="246"/>
      <c r="E15" s="246"/>
      <c r="F15" s="246"/>
      <c r="G15" s="246"/>
      <c r="H15" s="246"/>
      <c r="I15" s="246"/>
      <c r="J15" s="246"/>
      <c r="K15" s="246"/>
      <c r="L15" s="246"/>
      <c r="M15" s="246"/>
      <c r="N15" s="246"/>
      <c r="O15" s="246"/>
      <c r="P15" s="246"/>
      <c r="Q15" s="246"/>
      <c r="R15" s="246"/>
      <c r="S15" s="246"/>
      <c r="T15" s="246"/>
      <c r="U15" s="513"/>
      <c r="V15" s="1231">
        <v>0</v>
      </c>
      <c r="W15" s="1232"/>
      <c r="X15" s="1233"/>
      <c r="Y15" s="1234">
        <v>4</v>
      </c>
      <c r="Z15" s="1232"/>
      <c r="AA15" s="1233"/>
      <c r="AB15" s="1234">
        <v>0</v>
      </c>
      <c r="AC15" s="1232"/>
      <c r="AD15" s="1235"/>
      <c r="AE15" s="1511">
        <v>967</v>
      </c>
      <c r="AF15" s="1513"/>
      <c r="AG15" s="1513"/>
      <c r="AH15" s="1513"/>
      <c r="AI15" s="1513"/>
      <c r="AJ15" s="1513"/>
      <c r="AK15" s="1513"/>
      <c r="AL15" s="1513"/>
      <c r="AM15" s="1513"/>
      <c r="AN15" s="1513"/>
      <c r="AO15" s="1513"/>
      <c r="AP15" s="1513"/>
      <c r="AQ15" s="1487">
        <v>6</v>
      </c>
      <c r="AR15" s="1493"/>
      <c r="AS15" s="1493"/>
      <c r="AT15" s="1493"/>
      <c r="AU15" s="1493"/>
      <c r="AV15" s="1493"/>
      <c r="AW15" s="1493"/>
      <c r="AX15" s="1493"/>
      <c r="AY15" s="1493"/>
      <c r="AZ15" s="1493"/>
      <c r="BA15" s="1493"/>
      <c r="BB15" s="1512"/>
      <c r="BC15" s="330">
        <f t="shared" si="0"/>
        <v>973</v>
      </c>
      <c r="BD15" s="331"/>
      <c r="BE15" s="331"/>
      <c r="BF15" s="331"/>
      <c r="BG15" s="331"/>
      <c r="BH15" s="331"/>
      <c r="BI15" s="331"/>
      <c r="BJ15" s="331"/>
      <c r="BK15" s="331"/>
      <c r="BL15" s="331"/>
      <c r="BM15" s="331"/>
      <c r="BN15" s="331"/>
      <c r="BO15" s="1511">
        <v>2015962</v>
      </c>
      <c r="BP15" s="1513"/>
      <c r="BQ15" s="1513"/>
      <c r="BR15" s="1513"/>
      <c r="BS15" s="1513"/>
      <c r="BT15" s="1513"/>
      <c r="BU15" s="1513"/>
      <c r="BV15" s="1513"/>
      <c r="BW15" s="1513"/>
      <c r="BX15" s="1513"/>
      <c r="BY15" s="1513"/>
      <c r="BZ15" s="1513"/>
      <c r="CA15" s="1513"/>
      <c r="CB15" s="1513"/>
      <c r="CC15" s="1513"/>
      <c r="CD15" s="1511">
        <v>1083015</v>
      </c>
      <c r="CE15" s="1511"/>
      <c r="CF15" s="1511"/>
      <c r="CG15" s="1511"/>
      <c r="CH15" s="1511"/>
      <c r="CI15" s="1511"/>
      <c r="CJ15" s="1511"/>
      <c r="CK15" s="1511"/>
      <c r="CL15" s="1511"/>
      <c r="CM15" s="1511"/>
      <c r="CN15" s="1511"/>
      <c r="CO15" s="1511"/>
      <c r="CP15" s="1511"/>
      <c r="CQ15" s="1511"/>
      <c r="CR15" s="1511"/>
      <c r="CS15" s="330">
        <f t="shared" si="1"/>
        <v>932947</v>
      </c>
      <c r="CT15" s="330"/>
      <c r="CU15" s="330"/>
      <c r="CV15" s="330"/>
      <c r="CW15" s="330"/>
      <c r="CX15" s="330"/>
      <c r="CY15" s="330"/>
      <c r="CZ15" s="330"/>
      <c r="DA15" s="330"/>
      <c r="DB15" s="330"/>
      <c r="DC15" s="330"/>
      <c r="DD15" s="330"/>
      <c r="DE15" s="330"/>
      <c r="DF15" s="330"/>
      <c r="DG15" s="493"/>
      <c r="DI15" s="16"/>
    </row>
    <row r="16" spans="1:138" ht="15" customHeight="1">
      <c r="A16" s="245" t="s">
        <v>6</v>
      </c>
      <c r="B16" s="246"/>
      <c r="C16" s="246"/>
      <c r="D16" s="246"/>
      <c r="E16" s="246"/>
      <c r="F16" s="246"/>
      <c r="G16" s="246"/>
      <c r="H16" s="246"/>
      <c r="I16" s="246"/>
      <c r="J16" s="246"/>
      <c r="K16" s="246"/>
      <c r="L16" s="246"/>
      <c r="M16" s="246"/>
      <c r="N16" s="246"/>
      <c r="O16" s="246"/>
      <c r="P16" s="246"/>
      <c r="Q16" s="246"/>
      <c r="R16" s="246"/>
      <c r="S16" s="246"/>
      <c r="T16" s="246"/>
      <c r="U16" s="513"/>
      <c r="V16" s="1231">
        <v>0</v>
      </c>
      <c r="W16" s="1232"/>
      <c r="X16" s="1233"/>
      <c r="Y16" s="1234">
        <v>5</v>
      </c>
      <c r="Z16" s="1232"/>
      <c r="AA16" s="1233"/>
      <c r="AB16" s="1234">
        <v>0</v>
      </c>
      <c r="AC16" s="1232"/>
      <c r="AD16" s="1235"/>
      <c r="AE16" s="1511">
        <v>387</v>
      </c>
      <c r="AF16" s="1513"/>
      <c r="AG16" s="1513"/>
      <c r="AH16" s="1513"/>
      <c r="AI16" s="1513"/>
      <c r="AJ16" s="1513"/>
      <c r="AK16" s="1513"/>
      <c r="AL16" s="1513"/>
      <c r="AM16" s="1513"/>
      <c r="AN16" s="1513"/>
      <c r="AO16" s="1513"/>
      <c r="AP16" s="1513"/>
      <c r="AQ16" s="1487">
        <v>3</v>
      </c>
      <c r="AR16" s="1493"/>
      <c r="AS16" s="1493"/>
      <c r="AT16" s="1493"/>
      <c r="AU16" s="1493"/>
      <c r="AV16" s="1493"/>
      <c r="AW16" s="1493"/>
      <c r="AX16" s="1493"/>
      <c r="AY16" s="1493"/>
      <c r="AZ16" s="1493"/>
      <c r="BA16" s="1493"/>
      <c r="BB16" s="1512"/>
      <c r="BC16" s="330">
        <f t="shared" si="0"/>
        <v>390</v>
      </c>
      <c r="BD16" s="331"/>
      <c r="BE16" s="331"/>
      <c r="BF16" s="331"/>
      <c r="BG16" s="331"/>
      <c r="BH16" s="331"/>
      <c r="BI16" s="331"/>
      <c r="BJ16" s="331"/>
      <c r="BK16" s="331"/>
      <c r="BL16" s="331"/>
      <c r="BM16" s="331"/>
      <c r="BN16" s="331"/>
      <c r="BO16" s="1511">
        <v>708540</v>
      </c>
      <c r="BP16" s="1513"/>
      <c r="BQ16" s="1513"/>
      <c r="BR16" s="1513"/>
      <c r="BS16" s="1513"/>
      <c r="BT16" s="1513"/>
      <c r="BU16" s="1513"/>
      <c r="BV16" s="1513"/>
      <c r="BW16" s="1513"/>
      <c r="BX16" s="1513"/>
      <c r="BY16" s="1513"/>
      <c r="BZ16" s="1513"/>
      <c r="CA16" s="1513"/>
      <c r="CB16" s="1513"/>
      <c r="CC16" s="1513"/>
      <c r="CD16" s="1511">
        <v>416354</v>
      </c>
      <c r="CE16" s="1511"/>
      <c r="CF16" s="1511"/>
      <c r="CG16" s="1511"/>
      <c r="CH16" s="1511"/>
      <c r="CI16" s="1511"/>
      <c r="CJ16" s="1511"/>
      <c r="CK16" s="1511"/>
      <c r="CL16" s="1511"/>
      <c r="CM16" s="1511"/>
      <c r="CN16" s="1511"/>
      <c r="CO16" s="1511"/>
      <c r="CP16" s="1511"/>
      <c r="CQ16" s="1511"/>
      <c r="CR16" s="1511"/>
      <c r="CS16" s="330">
        <f t="shared" si="1"/>
        <v>292186</v>
      </c>
      <c r="CT16" s="330"/>
      <c r="CU16" s="330"/>
      <c r="CV16" s="330"/>
      <c r="CW16" s="330"/>
      <c r="CX16" s="330"/>
      <c r="CY16" s="330"/>
      <c r="CZ16" s="330"/>
      <c r="DA16" s="330"/>
      <c r="DB16" s="330"/>
      <c r="DC16" s="330"/>
      <c r="DD16" s="330"/>
      <c r="DE16" s="330"/>
      <c r="DF16" s="330"/>
      <c r="DG16" s="493"/>
      <c r="DI16" s="16"/>
    </row>
    <row r="17" spans="1:113" ht="15" customHeight="1">
      <c r="A17" s="245" t="s">
        <v>7</v>
      </c>
      <c r="B17" s="246"/>
      <c r="C17" s="246"/>
      <c r="D17" s="246"/>
      <c r="E17" s="246"/>
      <c r="F17" s="246"/>
      <c r="G17" s="246"/>
      <c r="H17" s="246"/>
      <c r="I17" s="246"/>
      <c r="J17" s="246"/>
      <c r="K17" s="246"/>
      <c r="L17" s="246"/>
      <c r="M17" s="246"/>
      <c r="N17" s="246"/>
      <c r="O17" s="246"/>
      <c r="P17" s="246"/>
      <c r="Q17" s="246"/>
      <c r="R17" s="246"/>
      <c r="S17" s="246"/>
      <c r="T17" s="246"/>
      <c r="U17" s="513"/>
      <c r="V17" s="1231">
        <v>0</v>
      </c>
      <c r="W17" s="1232"/>
      <c r="X17" s="1233"/>
      <c r="Y17" s="1234">
        <v>6</v>
      </c>
      <c r="Z17" s="1232"/>
      <c r="AA17" s="1233"/>
      <c r="AB17" s="1234">
        <v>0</v>
      </c>
      <c r="AC17" s="1232"/>
      <c r="AD17" s="1235"/>
      <c r="AE17" s="1511">
        <v>244</v>
      </c>
      <c r="AF17" s="1513"/>
      <c r="AG17" s="1513"/>
      <c r="AH17" s="1513"/>
      <c r="AI17" s="1513"/>
      <c r="AJ17" s="1513"/>
      <c r="AK17" s="1513"/>
      <c r="AL17" s="1513"/>
      <c r="AM17" s="1513"/>
      <c r="AN17" s="1513"/>
      <c r="AO17" s="1513"/>
      <c r="AP17" s="1513"/>
      <c r="AQ17" s="1487"/>
      <c r="AR17" s="1493"/>
      <c r="AS17" s="1493"/>
      <c r="AT17" s="1493"/>
      <c r="AU17" s="1493"/>
      <c r="AV17" s="1493"/>
      <c r="AW17" s="1493"/>
      <c r="AX17" s="1493"/>
      <c r="AY17" s="1493"/>
      <c r="AZ17" s="1493"/>
      <c r="BA17" s="1493"/>
      <c r="BB17" s="1512"/>
      <c r="BC17" s="330">
        <f t="shared" si="0"/>
        <v>244</v>
      </c>
      <c r="BD17" s="331"/>
      <c r="BE17" s="331"/>
      <c r="BF17" s="331"/>
      <c r="BG17" s="331"/>
      <c r="BH17" s="331"/>
      <c r="BI17" s="331"/>
      <c r="BJ17" s="331"/>
      <c r="BK17" s="331"/>
      <c r="BL17" s="331"/>
      <c r="BM17" s="331"/>
      <c r="BN17" s="331"/>
      <c r="BO17" s="1511">
        <v>388943</v>
      </c>
      <c r="BP17" s="1513"/>
      <c r="BQ17" s="1513"/>
      <c r="BR17" s="1513"/>
      <c r="BS17" s="1513"/>
      <c r="BT17" s="1513"/>
      <c r="BU17" s="1513"/>
      <c r="BV17" s="1513"/>
      <c r="BW17" s="1513"/>
      <c r="BX17" s="1513"/>
      <c r="BY17" s="1513"/>
      <c r="BZ17" s="1513"/>
      <c r="CA17" s="1513"/>
      <c r="CB17" s="1513"/>
      <c r="CC17" s="1513"/>
      <c r="CD17" s="1511">
        <v>246641</v>
      </c>
      <c r="CE17" s="1511"/>
      <c r="CF17" s="1511"/>
      <c r="CG17" s="1511"/>
      <c r="CH17" s="1511"/>
      <c r="CI17" s="1511"/>
      <c r="CJ17" s="1511"/>
      <c r="CK17" s="1511"/>
      <c r="CL17" s="1511"/>
      <c r="CM17" s="1511"/>
      <c r="CN17" s="1511"/>
      <c r="CO17" s="1511"/>
      <c r="CP17" s="1511"/>
      <c r="CQ17" s="1511"/>
      <c r="CR17" s="1511"/>
      <c r="CS17" s="330">
        <f t="shared" si="1"/>
        <v>142302</v>
      </c>
      <c r="CT17" s="330"/>
      <c r="CU17" s="330"/>
      <c r="CV17" s="330"/>
      <c r="CW17" s="330"/>
      <c r="CX17" s="330"/>
      <c r="CY17" s="330"/>
      <c r="CZ17" s="330"/>
      <c r="DA17" s="330"/>
      <c r="DB17" s="330"/>
      <c r="DC17" s="330"/>
      <c r="DD17" s="330"/>
      <c r="DE17" s="330"/>
      <c r="DF17" s="330"/>
      <c r="DG17" s="493"/>
      <c r="DI17" s="16"/>
    </row>
    <row r="18" spans="1:113" ht="15" customHeight="1">
      <c r="A18" s="245" t="s">
        <v>8</v>
      </c>
      <c r="B18" s="246"/>
      <c r="C18" s="246"/>
      <c r="D18" s="246"/>
      <c r="E18" s="246"/>
      <c r="F18" s="246"/>
      <c r="G18" s="246"/>
      <c r="H18" s="246"/>
      <c r="I18" s="246"/>
      <c r="J18" s="246"/>
      <c r="K18" s="246"/>
      <c r="L18" s="246"/>
      <c r="M18" s="246"/>
      <c r="N18" s="246"/>
      <c r="O18" s="246"/>
      <c r="P18" s="246"/>
      <c r="Q18" s="246"/>
      <c r="R18" s="246"/>
      <c r="S18" s="246"/>
      <c r="T18" s="246"/>
      <c r="U18" s="513"/>
      <c r="V18" s="1231">
        <v>0</v>
      </c>
      <c r="W18" s="1232"/>
      <c r="X18" s="1233"/>
      <c r="Y18" s="1234">
        <v>7</v>
      </c>
      <c r="Z18" s="1232"/>
      <c r="AA18" s="1233"/>
      <c r="AB18" s="1234">
        <v>0</v>
      </c>
      <c r="AC18" s="1232"/>
      <c r="AD18" s="1235"/>
      <c r="AE18" s="1511">
        <v>142</v>
      </c>
      <c r="AF18" s="1513"/>
      <c r="AG18" s="1513"/>
      <c r="AH18" s="1513"/>
      <c r="AI18" s="1513"/>
      <c r="AJ18" s="1513"/>
      <c r="AK18" s="1513"/>
      <c r="AL18" s="1513"/>
      <c r="AM18" s="1513"/>
      <c r="AN18" s="1513"/>
      <c r="AO18" s="1513"/>
      <c r="AP18" s="1513"/>
      <c r="AQ18" s="1487"/>
      <c r="AR18" s="1493"/>
      <c r="AS18" s="1493"/>
      <c r="AT18" s="1493"/>
      <c r="AU18" s="1493"/>
      <c r="AV18" s="1493"/>
      <c r="AW18" s="1493"/>
      <c r="AX18" s="1493"/>
      <c r="AY18" s="1493"/>
      <c r="AZ18" s="1493"/>
      <c r="BA18" s="1493"/>
      <c r="BB18" s="1512"/>
      <c r="BC18" s="330">
        <f t="shared" si="0"/>
        <v>142</v>
      </c>
      <c r="BD18" s="331"/>
      <c r="BE18" s="331"/>
      <c r="BF18" s="331"/>
      <c r="BG18" s="331"/>
      <c r="BH18" s="331"/>
      <c r="BI18" s="331"/>
      <c r="BJ18" s="331"/>
      <c r="BK18" s="331"/>
      <c r="BL18" s="331"/>
      <c r="BM18" s="331"/>
      <c r="BN18" s="331"/>
      <c r="BO18" s="1511">
        <v>196529</v>
      </c>
      <c r="BP18" s="1513"/>
      <c r="BQ18" s="1513"/>
      <c r="BR18" s="1513"/>
      <c r="BS18" s="1513"/>
      <c r="BT18" s="1513"/>
      <c r="BU18" s="1513"/>
      <c r="BV18" s="1513"/>
      <c r="BW18" s="1513"/>
      <c r="BX18" s="1513"/>
      <c r="BY18" s="1513"/>
      <c r="BZ18" s="1513"/>
      <c r="CA18" s="1513"/>
      <c r="CB18" s="1513"/>
      <c r="CC18" s="1513"/>
      <c r="CD18" s="1511">
        <v>135442</v>
      </c>
      <c r="CE18" s="1511"/>
      <c r="CF18" s="1511"/>
      <c r="CG18" s="1511"/>
      <c r="CH18" s="1511"/>
      <c r="CI18" s="1511"/>
      <c r="CJ18" s="1511"/>
      <c r="CK18" s="1511"/>
      <c r="CL18" s="1511"/>
      <c r="CM18" s="1511"/>
      <c r="CN18" s="1511"/>
      <c r="CO18" s="1511"/>
      <c r="CP18" s="1511"/>
      <c r="CQ18" s="1511"/>
      <c r="CR18" s="1511"/>
      <c r="CS18" s="330">
        <f t="shared" si="1"/>
        <v>61087</v>
      </c>
      <c r="CT18" s="330"/>
      <c r="CU18" s="330"/>
      <c r="CV18" s="330"/>
      <c r="CW18" s="330"/>
      <c r="CX18" s="330"/>
      <c r="CY18" s="330"/>
      <c r="CZ18" s="330"/>
      <c r="DA18" s="330"/>
      <c r="DB18" s="330"/>
      <c r="DC18" s="330"/>
      <c r="DD18" s="330"/>
      <c r="DE18" s="330"/>
      <c r="DF18" s="330"/>
      <c r="DG18" s="493"/>
      <c r="DI18" s="16"/>
    </row>
    <row r="19" spans="1:113" ht="15" customHeight="1">
      <c r="A19" s="245" t="s">
        <v>9</v>
      </c>
      <c r="B19" s="246"/>
      <c r="C19" s="246"/>
      <c r="D19" s="246"/>
      <c r="E19" s="246"/>
      <c r="F19" s="246"/>
      <c r="G19" s="246"/>
      <c r="H19" s="246"/>
      <c r="I19" s="246"/>
      <c r="J19" s="246"/>
      <c r="K19" s="246"/>
      <c r="L19" s="246"/>
      <c r="M19" s="246"/>
      <c r="N19" s="246"/>
      <c r="O19" s="246"/>
      <c r="P19" s="246"/>
      <c r="Q19" s="246"/>
      <c r="R19" s="246"/>
      <c r="S19" s="246"/>
      <c r="T19" s="246"/>
      <c r="U19" s="513"/>
      <c r="V19" s="1231">
        <v>0</v>
      </c>
      <c r="W19" s="1232"/>
      <c r="X19" s="1233"/>
      <c r="Y19" s="1234">
        <v>8</v>
      </c>
      <c r="Z19" s="1232"/>
      <c r="AA19" s="1233"/>
      <c r="AB19" s="1234">
        <v>0</v>
      </c>
      <c r="AC19" s="1232"/>
      <c r="AD19" s="1235"/>
      <c r="AE19" s="1511">
        <v>146</v>
      </c>
      <c r="AF19" s="1513"/>
      <c r="AG19" s="1513"/>
      <c r="AH19" s="1513"/>
      <c r="AI19" s="1513"/>
      <c r="AJ19" s="1513"/>
      <c r="AK19" s="1513"/>
      <c r="AL19" s="1513"/>
      <c r="AM19" s="1513"/>
      <c r="AN19" s="1513"/>
      <c r="AO19" s="1513"/>
      <c r="AP19" s="1513"/>
      <c r="AQ19" s="1487"/>
      <c r="AR19" s="1493"/>
      <c r="AS19" s="1493"/>
      <c r="AT19" s="1493"/>
      <c r="AU19" s="1493"/>
      <c r="AV19" s="1493"/>
      <c r="AW19" s="1493"/>
      <c r="AX19" s="1493"/>
      <c r="AY19" s="1493"/>
      <c r="AZ19" s="1493"/>
      <c r="BA19" s="1493"/>
      <c r="BB19" s="1512"/>
      <c r="BC19" s="330">
        <f t="shared" si="0"/>
        <v>146</v>
      </c>
      <c r="BD19" s="331"/>
      <c r="BE19" s="331"/>
      <c r="BF19" s="331"/>
      <c r="BG19" s="331"/>
      <c r="BH19" s="331"/>
      <c r="BI19" s="331"/>
      <c r="BJ19" s="331"/>
      <c r="BK19" s="331"/>
      <c r="BL19" s="331"/>
      <c r="BM19" s="331"/>
      <c r="BN19" s="331"/>
      <c r="BO19" s="1511">
        <v>218719</v>
      </c>
      <c r="BP19" s="1513"/>
      <c r="BQ19" s="1513"/>
      <c r="BR19" s="1513"/>
      <c r="BS19" s="1513"/>
      <c r="BT19" s="1513"/>
      <c r="BU19" s="1513"/>
      <c r="BV19" s="1513"/>
      <c r="BW19" s="1513"/>
      <c r="BX19" s="1513"/>
      <c r="BY19" s="1513"/>
      <c r="BZ19" s="1513"/>
      <c r="CA19" s="1513"/>
      <c r="CB19" s="1513"/>
      <c r="CC19" s="1513"/>
      <c r="CD19" s="1511">
        <v>147004</v>
      </c>
      <c r="CE19" s="1511"/>
      <c r="CF19" s="1511"/>
      <c r="CG19" s="1511"/>
      <c r="CH19" s="1511"/>
      <c r="CI19" s="1511"/>
      <c r="CJ19" s="1511"/>
      <c r="CK19" s="1511"/>
      <c r="CL19" s="1511"/>
      <c r="CM19" s="1511"/>
      <c r="CN19" s="1511"/>
      <c r="CO19" s="1511"/>
      <c r="CP19" s="1511"/>
      <c r="CQ19" s="1511"/>
      <c r="CR19" s="1511"/>
      <c r="CS19" s="330">
        <f t="shared" si="1"/>
        <v>71715</v>
      </c>
      <c r="CT19" s="330"/>
      <c r="CU19" s="330"/>
      <c r="CV19" s="330"/>
      <c r="CW19" s="330"/>
      <c r="CX19" s="330"/>
      <c r="CY19" s="330"/>
      <c r="CZ19" s="330"/>
      <c r="DA19" s="330"/>
      <c r="DB19" s="330"/>
      <c r="DC19" s="330"/>
      <c r="DD19" s="330"/>
      <c r="DE19" s="330"/>
      <c r="DF19" s="330"/>
      <c r="DG19" s="493"/>
      <c r="DI19" s="16"/>
    </row>
    <row r="20" spans="1:113" ht="15" customHeight="1">
      <c r="A20" s="245" t="s">
        <v>10</v>
      </c>
      <c r="B20" s="246"/>
      <c r="C20" s="246"/>
      <c r="D20" s="246"/>
      <c r="E20" s="246"/>
      <c r="F20" s="246"/>
      <c r="G20" s="246"/>
      <c r="H20" s="246"/>
      <c r="I20" s="246"/>
      <c r="J20" s="246"/>
      <c r="K20" s="246"/>
      <c r="L20" s="246"/>
      <c r="M20" s="246"/>
      <c r="N20" s="246"/>
      <c r="O20" s="246"/>
      <c r="P20" s="246"/>
      <c r="Q20" s="246"/>
      <c r="R20" s="246"/>
      <c r="S20" s="246"/>
      <c r="T20" s="246"/>
      <c r="U20" s="513"/>
      <c r="V20" s="1231">
        <v>0</v>
      </c>
      <c r="W20" s="1232"/>
      <c r="X20" s="1233"/>
      <c r="Y20" s="1234">
        <v>9</v>
      </c>
      <c r="Z20" s="1232"/>
      <c r="AA20" s="1233"/>
      <c r="AB20" s="1234">
        <v>0</v>
      </c>
      <c r="AC20" s="1232"/>
      <c r="AD20" s="1235"/>
      <c r="AE20" s="1511">
        <v>293</v>
      </c>
      <c r="AF20" s="1513"/>
      <c r="AG20" s="1513"/>
      <c r="AH20" s="1513"/>
      <c r="AI20" s="1513"/>
      <c r="AJ20" s="1513"/>
      <c r="AK20" s="1513"/>
      <c r="AL20" s="1513"/>
      <c r="AM20" s="1513"/>
      <c r="AN20" s="1513"/>
      <c r="AO20" s="1513"/>
      <c r="AP20" s="1513"/>
      <c r="AQ20" s="1487"/>
      <c r="AR20" s="1493"/>
      <c r="AS20" s="1493"/>
      <c r="AT20" s="1493"/>
      <c r="AU20" s="1493"/>
      <c r="AV20" s="1493"/>
      <c r="AW20" s="1493"/>
      <c r="AX20" s="1493"/>
      <c r="AY20" s="1493"/>
      <c r="AZ20" s="1493"/>
      <c r="BA20" s="1493"/>
      <c r="BB20" s="1512"/>
      <c r="BC20" s="330">
        <f t="shared" si="0"/>
        <v>293</v>
      </c>
      <c r="BD20" s="331"/>
      <c r="BE20" s="331"/>
      <c r="BF20" s="331"/>
      <c r="BG20" s="331"/>
      <c r="BH20" s="331"/>
      <c r="BI20" s="331"/>
      <c r="BJ20" s="331"/>
      <c r="BK20" s="331"/>
      <c r="BL20" s="331"/>
      <c r="BM20" s="331"/>
      <c r="BN20" s="331"/>
      <c r="BO20" s="1511">
        <v>356725</v>
      </c>
      <c r="BP20" s="1513"/>
      <c r="BQ20" s="1513"/>
      <c r="BR20" s="1513"/>
      <c r="BS20" s="1513"/>
      <c r="BT20" s="1513"/>
      <c r="BU20" s="1513"/>
      <c r="BV20" s="1513"/>
      <c r="BW20" s="1513"/>
      <c r="BX20" s="1513"/>
      <c r="BY20" s="1513"/>
      <c r="BZ20" s="1513"/>
      <c r="CA20" s="1513"/>
      <c r="CB20" s="1513"/>
      <c r="CC20" s="1513"/>
      <c r="CD20" s="1511">
        <v>258972</v>
      </c>
      <c r="CE20" s="1511"/>
      <c r="CF20" s="1511"/>
      <c r="CG20" s="1511"/>
      <c r="CH20" s="1511"/>
      <c r="CI20" s="1511"/>
      <c r="CJ20" s="1511"/>
      <c r="CK20" s="1511"/>
      <c r="CL20" s="1511"/>
      <c r="CM20" s="1511"/>
      <c r="CN20" s="1511"/>
      <c r="CO20" s="1511"/>
      <c r="CP20" s="1511"/>
      <c r="CQ20" s="1511"/>
      <c r="CR20" s="1511"/>
      <c r="CS20" s="330">
        <f t="shared" si="1"/>
        <v>97753</v>
      </c>
      <c r="CT20" s="330"/>
      <c r="CU20" s="330"/>
      <c r="CV20" s="330"/>
      <c r="CW20" s="330"/>
      <c r="CX20" s="330"/>
      <c r="CY20" s="330"/>
      <c r="CZ20" s="330"/>
      <c r="DA20" s="330"/>
      <c r="DB20" s="330"/>
      <c r="DC20" s="330"/>
      <c r="DD20" s="330"/>
      <c r="DE20" s="330"/>
      <c r="DF20" s="330"/>
      <c r="DG20" s="493"/>
      <c r="DI20" s="16"/>
    </row>
    <row r="21" spans="1:113" ht="21.75" customHeight="1" thickBot="1">
      <c r="A21" s="245" t="s">
        <v>378</v>
      </c>
      <c r="B21" s="246"/>
      <c r="C21" s="246"/>
      <c r="D21" s="246"/>
      <c r="E21" s="246"/>
      <c r="F21" s="246"/>
      <c r="G21" s="246"/>
      <c r="H21" s="246"/>
      <c r="I21" s="246"/>
      <c r="J21" s="246"/>
      <c r="K21" s="246"/>
      <c r="L21" s="246"/>
      <c r="M21" s="246"/>
      <c r="N21" s="246"/>
      <c r="O21" s="246"/>
      <c r="P21" s="246"/>
      <c r="Q21" s="246"/>
      <c r="R21" s="246"/>
      <c r="S21" s="246"/>
      <c r="T21" s="246"/>
      <c r="U21" s="513"/>
      <c r="V21" s="1236">
        <v>1</v>
      </c>
      <c r="W21" s="1237"/>
      <c r="X21" s="1238"/>
      <c r="Y21" s="1239">
        <v>0</v>
      </c>
      <c r="Z21" s="1237"/>
      <c r="AA21" s="1238"/>
      <c r="AB21" s="1239">
        <v>0</v>
      </c>
      <c r="AC21" s="1237"/>
      <c r="AD21" s="1240"/>
      <c r="AE21" s="484">
        <f>SUM(AE12:AP20)</f>
        <v>18067</v>
      </c>
      <c r="AF21" s="485"/>
      <c r="AG21" s="485"/>
      <c r="AH21" s="485"/>
      <c r="AI21" s="485"/>
      <c r="AJ21" s="485"/>
      <c r="AK21" s="485"/>
      <c r="AL21" s="485"/>
      <c r="AM21" s="485"/>
      <c r="AN21" s="485"/>
      <c r="AO21" s="485"/>
      <c r="AP21" s="486"/>
      <c r="AQ21" s="484">
        <f>SUM(AQ12:BB20)</f>
        <v>1656</v>
      </c>
      <c r="AR21" s="485"/>
      <c r="AS21" s="485"/>
      <c r="AT21" s="485"/>
      <c r="AU21" s="485"/>
      <c r="AV21" s="485"/>
      <c r="AW21" s="485"/>
      <c r="AX21" s="485"/>
      <c r="AY21" s="485"/>
      <c r="AZ21" s="485"/>
      <c r="BA21" s="485"/>
      <c r="BB21" s="486"/>
      <c r="BC21" s="484">
        <f>SUM(BC12:BN20)</f>
        <v>19723</v>
      </c>
      <c r="BD21" s="485"/>
      <c r="BE21" s="485"/>
      <c r="BF21" s="485"/>
      <c r="BG21" s="485"/>
      <c r="BH21" s="485"/>
      <c r="BI21" s="485"/>
      <c r="BJ21" s="485"/>
      <c r="BK21" s="485"/>
      <c r="BL21" s="485"/>
      <c r="BM21" s="485"/>
      <c r="BN21" s="486"/>
      <c r="BO21" s="484">
        <f>SUM(BO12:CC20)</f>
        <v>40412215</v>
      </c>
      <c r="BP21" s="485"/>
      <c r="BQ21" s="485"/>
      <c r="BR21" s="485"/>
      <c r="BS21" s="485"/>
      <c r="BT21" s="485"/>
      <c r="BU21" s="485"/>
      <c r="BV21" s="485"/>
      <c r="BW21" s="485"/>
      <c r="BX21" s="485"/>
      <c r="BY21" s="485"/>
      <c r="BZ21" s="485"/>
      <c r="CA21" s="485"/>
      <c r="CB21" s="485"/>
      <c r="CC21" s="486"/>
      <c r="CD21" s="484">
        <f>SUM(CD12:CR20)</f>
        <v>22109212</v>
      </c>
      <c r="CE21" s="485"/>
      <c r="CF21" s="485"/>
      <c r="CG21" s="485"/>
      <c r="CH21" s="485"/>
      <c r="CI21" s="485"/>
      <c r="CJ21" s="485"/>
      <c r="CK21" s="485"/>
      <c r="CL21" s="485"/>
      <c r="CM21" s="485"/>
      <c r="CN21" s="485"/>
      <c r="CO21" s="485"/>
      <c r="CP21" s="485"/>
      <c r="CQ21" s="485"/>
      <c r="CR21" s="486"/>
      <c r="CS21" s="484">
        <f>SUM(CS12:DG20)</f>
        <v>18303003</v>
      </c>
      <c r="CT21" s="485"/>
      <c r="CU21" s="485"/>
      <c r="CV21" s="485"/>
      <c r="CW21" s="485"/>
      <c r="CX21" s="485"/>
      <c r="CY21" s="485"/>
      <c r="CZ21" s="485"/>
      <c r="DA21" s="485"/>
      <c r="DB21" s="485"/>
      <c r="DC21" s="485"/>
      <c r="DD21" s="485"/>
      <c r="DE21" s="485"/>
      <c r="DF21" s="485"/>
      <c r="DG21" s="574"/>
      <c r="DI21" s="16"/>
    </row>
    <row r="22" spans="1:113" s="17" customFormat="1" ht="21.75" customHeight="1" thickBot="1">
      <c r="A22" s="141"/>
      <c r="B22" s="141"/>
      <c r="C22" s="141"/>
      <c r="D22" s="141"/>
      <c r="E22" s="141"/>
      <c r="F22" s="141"/>
      <c r="G22" s="141"/>
      <c r="H22" s="141"/>
      <c r="I22" s="141"/>
      <c r="J22" s="141"/>
      <c r="K22" s="141"/>
      <c r="L22" s="141"/>
      <c r="M22" s="141"/>
      <c r="N22" s="141"/>
      <c r="O22" s="141"/>
      <c r="P22" s="141"/>
      <c r="Q22" s="141"/>
      <c r="R22" s="141"/>
      <c r="S22" s="141"/>
      <c r="T22" s="141"/>
      <c r="U22" s="141"/>
      <c r="V22" s="85"/>
      <c r="W22" s="85"/>
      <c r="X22" s="85"/>
      <c r="Y22" s="85"/>
      <c r="Z22" s="85"/>
      <c r="AA22" s="85"/>
      <c r="AB22" s="85"/>
      <c r="AC22" s="85"/>
      <c r="AD22" s="85"/>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row>
    <row r="23" spans="1:113" ht="15" customHeight="1">
      <c r="A23" s="245" t="s">
        <v>11</v>
      </c>
      <c r="B23" s="246"/>
      <c r="C23" s="246"/>
      <c r="D23" s="246"/>
      <c r="E23" s="246"/>
      <c r="F23" s="246"/>
      <c r="G23" s="246"/>
      <c r="H23" s="246"/>
      <c r="I23" s="246"/>
      <c r="J23" s="246"/>
      <c r="K23" s="246"/>
      <c r="L23" s="246"/>
      <c r="M23" s="246"/>
      <c r="N23" s="246"/>
      <c r="O23" s="246"/>
      <c r="P23" s="246"/>
      <c r="Q23" s="246"/>
      <c r="R23" s="246"/>
      <c r="S23" s="246"/>
      <c r="T23" s="246"/>
      <c r="U23" s="513"/>
      <c r="V23" s="1241">
        <v>1</v>
      </c>
      <c r="W23" s="1242"/>
      <c r="X23" s="1243"/>
      <c r="Y23" s="1244">
        <v>1</v>
      </c>
      <c r="Z23" s="1242"/>
      <c r="AA23" s="1243"/>
      <c r="AB23" s="1244">
        <v>0</v>
      </c>
      <c r="AC23" s="1242"/>
      <c r="AD23" s="1245"/>
      <c r="AE23" s="487">
        <f>SUM(AE12:AP14)</f>
        <v>15888</v>
      </c>
      <c r="AF23" s="801"/>
      <c r="AG23" s="801"/>
      <c r="AH23" s="801"/>
      <c r="AI23" s="801"/>
      <c r="AJ23" s="801"/>
      <c r="AK23" s="801"/>
      <c r="AL23" s="801"/>
      <c r="AM23" s="801"/>
      <c r="AN23" s="801"/>
      <c r="AO23" s="801"/>
      <c r="AP23" s="875"/>
      <c r="AQ23" s="487">
        <f>SUM(AQ12:BB14)</f>
        <v>1647</v>
      </c>
      <c r="AR23" s="801"/>
      <c r="AS23" s="801"/>
      <c r="AT23" s="801"/>
      <c r="AU23" s="801"/>
      <c r="AV23" s="801"/>
      <c r="AW23" s="801"/>
      <c r="AX23" s="801"/>
      <c r="AY23" s="801"/>
      <c r="AZ23" s="801"/>
      <c r="BA23" s="801"/>
      <c r="BB23" s="875"/>
      <c r="BC23" s="487">
        <f>SUM(AE23:BB23)</f>
        <v>17535</v>
      </c>
      <c r="BD23" s="801"/>
      <c r="BE23" s="801"/>
      <c r="BF23" s="801"/>
      <c r="BG23" s="801"/>
      <c r="BH23" s="801"/>
      <c r="BI23" s="801"/>
      <c r="BJ23" s="801"/>
      <c r="BK23" s="801"/>
      <c r="BL23" s="801"/>
      <c r="BM23" s="801"/>
      <c r="BN23" s="875"/>
      <c r="BO23" s="487">
        <f>SUM(BO12:CC14)</f>
        <v>36526797</v>
      </c>
      <c r="BP23" s="801"/>
      <c r="BQ23" s="801"/>
      <c r="BR23" s="801"/>
      <c r="BS23" s="801"/>
      <c r="BT23" s="801"/>
      <c r="BU23" s="801"/>
      <c r="BV23" s="801"/>
      <c r="BW23" s="801"/>
      <c r="BX23" s="801"/>
      <c r="BY23" s="801"/>
      <c r="BZ23" s="801"/>
      <c r="CA23" s="801"/>
      <c r="CB23" s="801"/>
      <c r="CC23" s="875"/>
      <c r="CD23" s="487">
        <f>SUM(CD12:CR14)</f>
        <v>19821784</v>
      </c>
      <c r="CE23" s="488"/>
      <c r="CF23" s="488"/>
      <c r="CG23" s="488"/>
      <c r="CH23" s="488"/>
      <c r="CI23" s="488"/>
      <c r="CJ23" s="488"/>
      <c r="CK23" s="488"/>
      <c r="CL23" s="488"/>
      <c r="CM23" s="488"/>
      <c r="CN23" s="488"/>
      <c r="CO23" s="488"/>
      <c r="CP23" s="488"/>
      <c r="CQ23" s="488"/>
      <c r="CR23" s="489"/>
      <c r="CS23" s="487">
        <f>BO23-CD23</f>
        <v>16705013</v>
      </c>
      <c r="CT23" s="488"/>
      <c r="CU23" s="488"/>
      <c r="CV23" s="488"/>
      <c r="CW23" s="488"/>
      <c r="CX23" s="488"/>
      <c r="CY23" s="488"/>
      <c r="CZ23" s="488"/>
      <c r="DA23" s="488"/>
      <c r="DB23" s="488"/>
      <c r="DC23" s="488"/>
      <c r="DD23" s="488"/>
      <c r="DE23" s="488"/>
      <c r="DF23" s="488"/>
      <c r="DG23" s="577"/>
      <c r="DI23" s="16"/>
    </row>
    <row r="24" spans="1:113" ht="15" customHeight="1">
      <c r="A24" s="245" t="s">
        <v>12</v>
      </c>
      <c r="B24" s="246"/>
      <c r="C24" s="246"/>
      <c r="D24" s="246"/>
      <c r="E24" s="246"/>
      <c r="F24" s="246"/>
      <c r="G24" s="246"/>
      <c r="H24" s="246"/>
      <c r="I24" s="246"/>
      <c r="J24" s="246"/>
      <c r="K24" s="246"/>
      <c r="L24" s="246"/>
      <c r="M24" s="246"/>
      <c r="N24" s="246"/>
      <c r="O24" s="246"/>
      <c r="P24" s="246"/>
      <c r="Q24" s="246"/>
      <c r="R24" s="246"/>
      <c r="S24" s="246"/>
      <c r="T24" s="246"/>
      <c r="U24" s="513"/>
      <c r="V24" s="1231">
        <v>1</v>
      </c>
      <c r="W24" s="1232"/>
      <c r="X24" s="1233"/>
      <c r="Y24" s="1234">
        <v>2</v>
      </c>
      <c r="Z24" s="1232"/>
      <c r="AA24" s="1233"/>
      <c r="AB24" s="1234">
        <v>0</v>
      </c>
      <c r="AC24" s="1232"/>
      <c r="AD24" s="1235"/>
      <c r="AE24" s="481">
        <f>SUM(AE15:AP18)</f>
        <v>1740</v>
      </c>
      <c r="AF24" s="543"/>
      <c r="AG24" s="543"/>
      <c r="AH24" s="543"/>
      <c r="AI24" s="543"/>
      <c r="AJ24" s="543"/>
      <c r="AK24" s="543"/>
      <c r="AL24" s="543"/>
      <c r="AM24" s="543"/>
      <c r="AN24" s="543"/>
      <c r="AO24" s="543"/>
      <c r="AP24" s="544"/>
      <c r="AQ24" s="481">
        <f>SUM(AQ15:BB18)</f>
        <v>9</v>
      </c>
      <c r="AR24" s="543"/>
      <c r="AS24" s="543"/>
      <c r="AT24" s="543"/>
      <c r="AU24" s="543"/>
      <c r="AV24" s="543"/>
      <c r="AW24" s="543"/>
      <c r="AX24" s="543"/>
      <c r="AY24" s="543"/>
      <c r="AZ24" s="543"/>
      <c r="BA24" s="543"/>
      <c r="BB24" s="544"/>
      <c r="BC24" s="481">
        <f>SUM(AE24:BB24)</f>
        <v>1749</v>
      </c>
      <c r="BD24" s="543"/>
      <c r="BE24" s="543"/>
      <c r="BF24" s="543"/>
      <c r="BG24" s="543"/>
      <c r="BH24" s="543"/>
      <c r="BI24" s="543"/>
      <c r="BJ24" s="543"/>
      <c r="BK24" s="543"/>
      <c r="BL24" s="543"/>
      <c r="BM24" s="543"/>
      <c r="BN24" s="544"/>
      <c r="BO24" s="481">
        <f>SUM(BO15:CC18)</f>
        <v>3309974</v>
      </c>
      <c r="BP24" s="543"/>
      <c r="BQ24" s="543"/>
      <c r="BR24" s="543"/>
      <c r="BS24" s="543"/>
      <c r="BT24" s="543"/>
      <c r="BU24" s="543"/>
      <c r="BV24" s="543"/>
      <c r="BW24" s="543"/>
      <c r="BX24" s="543"/>
      <c r="BY24" s="543"/>
      <c r="BZ24" s="543"/>
      <c r="CA24" s="543"/>
      <c r="CB24" s="543"/>
      <c r="CC24" s="544"/>
      <c r="CD24" s="481">
        <f>SUM(CD15:CR18)</f>
        <v>1881452</v>
      </c>
      <c r="CE24" s="482"/>
      <c r="CF24" s="482"/>
      <c r="CG24" s="482"/>
      <c r="CH24" s="482"/>
      <c r="CI24" s="482"/>
      <c r="CJ24" s="482"/>
      <c r="CK24" s="482"/>
      <c r="CL24" s="482"/>
      <c r="CM24" s="482"/>
      <c r="CN24" s="482"/>
      <c r="CO24" s="482"/>
      <c r="CP24" s="482"/>
      <c r="CQ24" s="482"/>
      <c r="CR24" s="483"/>
      <c r="CS24" s="481">
        <f>BO24-CD24</f>
        <v>1428522</v>
      </c>
      <c r="CT24" s="482"/>
      <c r="CU24" s="482"/>
      <c r="CV24" s="482"/>
      <c r="CW24" s="482"/>
      <c r="CX24" s="482"/>
      <c r="CY24" s="482"/>
      <c r="CZ24" s="482"/>
      <c r="DA24" s="482"/>
      <c r="DB24" s="482"/>
      <c r="DC24" s="482"/>
      <c r="DD24" s="482"/>
      <c r="DE24" s="482"/>
      <c r="DF24" s="482"/>
      <c r="DG24" s="545"/>
      <c r="DI24" s="16"/>
    </row>
    <row r="25" spans="1:113" ht="15" customHeight="1" thickBot="1">
      <c r="A25" s="245" t="s">
        <v>13</v>
      </c>
      <c r="B25" s="246"/>
      <c r="C25" s="246"/>
      <c r="D25" s="246"/>
      <c r="E25" s="246"/>
      <c r="F25" s="246"/>
      <c r="G25" s="246"/>
      <c r="H25" s="246"/>
      <c r="I25" s="246"/>
      <c r="J25" s="246"/>
      <c r="K25" s="246"/>
      <c r="L25" s="246"/>
      <c r="M25" s="246"/>
      <c r="N25" s="246"/>
      <c r="O25" s="246"/>
      <c r="P25" s="246"/>
      <c r="Q25" s="246"/>
      <c r="R25" s="246"/>
      <c r="S25" s="246"/>
      <c r="T25" s="246"/>
      <c r="U25" s="513"/>
      <c r="V25" s="1236">
        <v>1</v>
      </c>
      <c r="W25" s="1237"/>
      <c r="X25" s="1238"/>
      <c r="Y25" s="1239">
        <v>3</v>
      </c>
      <c r="Z25" s="1237"/>
      <c r="AA25" s="1238"/>
      <c r="AB25" s="1239">
        <v>0</v>
      </c>
      <c r="AC25" s="1237"/>
      <c r="AD25" s="1240"/>
      <c r="AE25" s="484">
        <f>SUM(AE19:AP20)</f>
        <v>439</v>
      </c>
      <c r="AF25" s="571"/>
      <c r="AG25" s="571"/>
      <c r="AH25" s="571"/>
      <c r="AI25" s="571"/>
      <c r="AJ25" s="571"/>
      <c r="AK25" s="571"/>
      <c r="AL25" s="571"/>
      <c r="AM25" s="571"/>
      <c r="AN25" s="571"/>
      <c r="AO25" s="571"/>
      <c r="AP25" s="572"/>
      <c r="AQ25" s="484">
        <f>SUM(AQ19:BB20)</f>
        <v>0</v>
      </c>
      <c r="AR25" s="571"/>
      <c r="AS25" s="571"/>
      <c r="AT25" s="571"/>
      <c r="AU25" s="571"/>
      <c r="AV25" s="571"/>
      <c r="AW25" s="571"/>
      <c r="AX25" s="571"/>
      <c r="AY25" s="571"/>
      <c r="AZ25" s="571"/>
      <c r="BA25" s="571"/>
      <c r="BB25" s="572"/>
      <c r="BC25" s="484">
        <f>SUM(AE25:BB25)</f>
        <v>439</v>
      </c>
      <c r="BD25" s="571"/>
      <c r="BE25" s="571"/>
      <c r="BF25" s="571"/>
      <c r="BG25" s="571"/>
      <c r="BH25" s="571"/>
      <c r="BI25" s="571"/>
      <c r="BJ25" s="571"/>
      <c r="BK25" s="571"/>
      <c r="BL25" s="571"/>
      <c r="BM25" s="571"/>
      <c r="BN25" s="572"/>
      <c r="BO25" s="484">
        <f>SUM(BO19:CC20)</f>
        <v>575444</v>
      </c>
      <c r="BP25" s="571"/>
      <c r="BQ25" s="571"/>
      <c r="BR25" s="571"/>
      <c r="BS25" s="571"/>
      <c r="BT25" s="571"/>
      <c r="BU25" s="571"/>
      <c r="BV25" s="571"/>
      <c r="BW25" s="571"/>
      <c r="BX25" s="571"/>
      <c r="BY25" s="571"/>
      <c r="BZ25" s="571"/>
      <c r="CA25" s="571"/>
      <c r="CB25" s="571"/>
      <c r="CC25" s="572"/>
      <c r="CD25" s="484">
        <f>SUM(CD19:CR20)</f>
        <v>405976</v>
      </c>
      <c r="CE25" s="485"/>
      <c r="CF25" s="485"/>
      <c r="CG25" s="485"/>
      <c r="CH25" s="485"/>
      <c r="CI25" s="485"/>
      <c r="CJ25" s="485"/>
      <c r="CK25" s="485"/>
      <c r="CL25" s="485"/>
      <c r="CM25" s="485"/>
      <c r="CN25" s="485"/>
      <c r="CO25" s="485"/>
      <c r="CP25" s="485"/>
      <c r="CQ25" s="485"/>
      <c r="CR25" s="486"/>
      <c r="CS25" s="484">
        <f>BO25-CD25</f>
        <v>169468</v>
      </c>
      <c r="CT25" s="485"/>
      <c r="CU25" s="485"/>
      <c r="CV25" s="485"/>
      <c r="CW25" s="485"/>
      <c r="CX25" s="485"/>
      <c r="CY25" s="485"/>
      <c r="CZ25" s="485"/>
      <c r="DA25" s="485"/>
      <c r="DB25" s="485"/>
      <c r="DC25" s="485"/>
      <c r="DD25" s="485"/>
      <c r="DE25" s="485"/>
      <c r="DF25" s="485"/>
      <c r="DG25" s="574"/>
      <c r="DI25" s="16"/>
    </row>
  </sheetData>
  <sheetProtection algorithmName="SHA-512" hashValue="UagGsnoePxFdwPShpGyj1m0ZPVHOk6QiripKdN/axtePgtfkGIsI2+wQGupH6v8pdlIQqHWlNd+1gPxQFg6xWQ==" saltValue="kPKlZNg5b2fWwFBCKixXZw==" spinCount="100000" sheet="1" objects="1" scenarios="1" selectLockedCells="1"/>
  <mergeCells count="172">
    <mergeCell ref="DB3:DM3"/>
    <mergeCell ref="DN3:EH3"/>
    <mergeCell ref="AF1:DA3"/>
    <mergeCell ref="AC3:AE3"/>
    <mergeCell ref="DB1:DM2"/>
    <mergeCell ref="DN1:EH2"/>
    <mergeCell ref="A6:U11"/>
    <mergeCell ref="A1:G2"/>
    <mergeCell ref="H1:Y2"/>
    <mergeCell ref="Z1:AE2"/>
    <mergeCell ref="A3:G3"/>
    <mergeCell ref="H3:J3"/>
    <mergeCell ref="K3:M3"/>
    <mergeCell ref="N3:P3"/>
    <mergeCell ref="Q3:S3"/>
    <mergeCell ref="T3:V3"/>
    <mergeCell ref="V6:AD11"/>
    <mergeCell ref="AE6:BN6"/>
    <mergeCell ref="AE7:BB8"/>
    <mergeCell ref="AE9:AP10"/>
    <mergeCell ref="AQ9:BB10"/>
    <mergeCell ref="AE11:AP11"/>
    <mergeCell ref="AQ11:BB11"/>
    <mergeCell ref="W3:Y3"/>
    <mergeCell ref="Z3:AB3"/>
    <mergeCell ref="CS13:DG13"/>
    <mergeCell ref="CD12:CR12"/>
    <mergeCell ref="CS12:DG12"/>
    <mergeCell ref="A13:U13"/>
    <mergeCell ref="V13:X13"/>
    <mergeCell ref="Y13:AA13"/>
    <mergeCell ref="AB13:AD13"/>
    <mergeCell ref="AE13:AP13"/>
    <mergeCell ref="A12:U12"/>
    <mergeCell ref="V12:X12"/>
    <mergeCell ref="Y12:AA12"/>
    <mergeCell ref="AB12:AD12"/>
    <mergeCell ref="AE12:AP12"/>
    <mergeCell ref="AQ12:BB12"/>
    <mergeCell ref="CS6:DG9"/>
    <mergeCell ref="CS10:DG10"/>
    <mergeCell ref="BO11:CC11"/>
    <mergeCell ref="CD11:CR11"/>
    <mergeCell ref="CS5:DG5"/>
    <mergeCell ref="AE5:AP5"/>
    <mergeCell ref="AQ5:BB5"/>
    <mergeCell ref="BC5:BN5"/>
    <mergeCell ref="BO5:CC5"/>
    <mergeCell ref="A14:U14"/>
    <mergeCell ref="CS15:DG15"/>
    <mergeCell ref="A16:U16"/>
    <mergeCell ref="V16:X16"/>
    <mergeCell ref="Y16:AA16"/>
    <mergeCell ref="AB16:AD16"/>
    <mergeCell ref="AE16:AP16"/>
    <mergeCell ref="V14:X14"/>
    <mergeCell ref="Y14:AA14"/>
    <mergeCell ref="AB14:AD14"/>
    <mergeCell ref="AE14:AP14"/>
    <mergeCell ref="CS14:DG14"/>
    <mergeCell ref="A15:U15"/>
    <mergeCell ref="V15:X15"/>
    <mergeCell ref="Y15:AA15"/>
    <mergeCell ref="AB15:AD15"/>
    <mergeCell ref="AE15:AP15"/>
    <mergeCell ref="AE17:AP17"/>
    <mergeCell ref="CS19:DG19"/>
    <mergeCell ref="CD18:CR18"/>
    <mergeCell ref="CS18:DG18"/>
    <mergeCell ref="BC19:BN19"/>
    <mergeCell ref="A17:U17"/>
    <mergeCell ref="V17:X17"/>
    <mergeCell ref="Y17:AA17"/>
    <mergeCell ref="AB17:AD17"/>
    <mergeCell ref="CS17:DG17"/>
    <mergeCell ref="A18:U18"/>
    <mergeCell ref="V18:X18"/>
    <mergeCell ref="Y18:AA18"/>
    <mergeCell ref="AB18:AD18"/>
    <mergeCell ref="AE18:AP18"/>
    <mergeCell ref="A19:U19"/>
    <mergeCell ref="V19:X19"/>
    <mergeCell ref="Y19:AA19"/>
    <mergeCell ref="AB19:AD19"/>
    <mergeCell ref="AE19:AP19"/>
    <mergeCell ref="AQ19:BB19"/>
    <mergeCell ref="AQ18:BB18"/>
    <mergeCell ref="BC18:BN18"/>
    <mergeCell ref="BO18:CC18"/>
    <mergeCell ref="Y23:AA23"/>
    <mergeCell ref="AB23:AD23"/>
    <mergeCell ref="CS23:DG23"/>
    <mergeCell ref="CD21:CR21"/>
    <mergeCell ref="BO23:CC23"/>
    <mergeCell ref="BC20:BN20"/>
    <mergeCell ref="BO20:CC20"/>
    <mergeCell ref="CS20:DG20"/>
    <mergeCell ref="A21:U21"/>
    <mergeCell ref="V21:X21"/>
    <mergeCell ref="Y21:AA21"/>
    <mergeCell ref="AB21:AD21"/>
    <mergeCell ref="AE21:AP21"/>
    <mergeCell ref="AQ21:BB21"/>
    <mergeCell ref="BC21:BN21"/>
    <mergeCell ref="A20:U20"/>
    <mergeCell ref="V20:X20"/>
    <mergeCell ref="Y20:AA20"/>
    <mergeCell ref="AB20:AD20"/>
    <mergeCell ref="AE20:AP20"/>
    <mergeCell ref="AQ20:BB20"/>
    <mergeCell ref="CS25:DG25"/>
    <mergeCell ref="CD24:CR24"/>
    <mergeCell ref="CS24:DG24"/>
    <mergeCell ref="BC25:BN25"/>
    <mergeCell ref="CD25:CR25"/>
    <mergeCell ref="BO25:CC25"/>
    <mergeCell ref="CD23:CR23"/>
    <mergeCell ref="A24:U24"/>
    <mergeCell ref="V24:X24"/>
    <mergeCell ref="Y24:AA24"/>
    <mergeCell ref="AB24:AD24"/>
    <mergeCell ref="AE24:AP24"/>
    <mergeCell ref="AQ24:BB24"/>
    <mergeCell ref="A25:U25"/>
    <mergeCell ref="V25:X25"/>
    <mergeCell ref="Y25:AA25"/>
    <mergeCell ref="AB25:AD25"/>
    <mergeCell ref="AE25:AP25"/>
    <mergeCell ref="AQ25:BB25"/>
    <mergeCell ref="BC24:BN24"/>
    <mergeCell ref="BO24:CC24"/>
    <mergeCell ref="AE23:AP23"/>
    <mergeCell ref="A23:U23"/>
    <mergeCell ref="V23:X23"/>
    <mergeCell ref="CD5:CR5"/>
    <mergeCell ref="BC23:BN23"/>
    <mergeCell ref="BO19:CC19"/>
    <mergeCell ref="CD17:CR17"/>
    <mergeCell ref="CD16:CR16"/>
    <mergeCell ref="CD15:CR15"/>
    <mergeCell ref="CD14:CR14"/>
    <mergeCell ref="BO21:CC21"/>
    <mergeCell ref="AQ16:BB16"/>
    <mergeCell ref="BC16:BN16"/>
    <mergeCell ref="BO16:CC16"/>
    <mergeCell ref="AQ13:BB13"/>
    <mergeCell ref="BC13:BN13"/>
    <mergeCell ref="AQ14:BB14"/>
    <mergeCell ref="BC14:BN14"/>
    <mergeCell ref="BO14:CC14"/>
    <mergeCell ref="CD13:CR13"/>
    <mergeCell ref="BO13:CC13"/>
    <mergeCell ref="BC12:BN12"/>
    <mergeCell ref="BO12:CC12"/>
    <mergeCell ref="BC7:BN10"/>
    <mergeCell ref="AQ17:BB17"/>
    <mergeCell ref="BC17:BN17"/>
    <mergeCell ref="BO17:CC17"/>
    <mergeCell ref="CS11:DG11"/>
    <mergeCell ref="BO6:CC9"/>
    <mergeCell ref="BO10:CC10"/>
    <mergeCell ref="CD6:CR9"/>
    <mergeCell ref="CD10:CR10"/>
    <mergeCell ref="BC11:BN11"/>
    <mergeCell ref="CD20:CR20"/>
    <mergeCell ref="CD19:CR19"/>
    <mergeCell ref="AQ23:BB23"/>
    <mergeCell ref="CS21:DG21"/>
    <mergeCell ref="CS16:DG16"/>
    <mergeCell ref="AQ15:BB15"/>
    <mergeCell ref="BC15:BN15"/>
    <mergeCell ref="BO15:CC15"/>
  </mergeCells>
  <phoneticPr fontId="3"/>
  <dataValidations count="8">
    <dataValidation type="whole" allowBlank="1" showInputMessage="1" showErrorMessage="1" errorTitle="入力エラー" error="数値以外の入力または、13桁以上の入力は行えません" sqref="CS23:DG25 BO21:CC21 CS14:DG21 CT12:DG12 CS12:CS13">
      <formula1>-99999999999</formula1>
      <formula2>999999999999</formula2>
    </dataValidation>
    <dataValidation type="whole" allowBlank="1" showInputMessage="1" showErrorMessage="1" errorTitle="入力エラー" error="数値以外の入力または、12桁以上の入力は行えません" sqref="CD21:CR21">
      <formula1>-9999999999</formula1>
      <formula2>99999999999</formula2>
    </dataValidation>
    <dataValidation type="whole" allowBlank="1" showInputMessage="1" showErrorMessage="1" errorTitle="入力エラー" error="数値以外の入力または、10桁以上の入力は行えません" sqref="BC23:BN25 AE21:AP21 BC12:BN21">
      <formula1>-99999999</formula1>
      <formula2>999999999</formula2>
    </dataValidation>
    <dataValidation type="whole" allowBlank="1" showInputMessage="1" showErrorMessage="1" errorTitle="入力エラー" error="数値以外の入力または、9桁以上の入力は行えません" sqref="AQ21:BB21">
      <formula1>-9999999</formula1>
      <formula2>99999999</formula2>
    </dataValidation>
    <dataValidation type="whole" allowBlank="1" showInputMessage="1" showErrorMessage="1" errorTitle="入力エラー" error="数値以外の入力または、10桁以上の入力は行えません。" sqref="AE23:AP25 AE12:AP20">
      <formula1>-99999999</formula1>
      <formula2>999999999</formula2>
    </dataValidation>
    <dataValidation type="whole" allowBlank="1" showInputMessage="1" showErrorMessage="1" errorTitle="入力エラー" error="数値以外の入力または、9桁以上の入力は行えません。" sqref="AQ23:BB25 AQ12:BB20">
      <formula1>-9999999</formula1>
      <formula2>99999999</formula2>
    </dataValidation>
    <dataValidation type="whole" allowBlank="1" showInputMessage="1" showErrorMessage="1" errorTitle="入力エラー" error="数値以外の入力または、13桁以上の入力は行えません。" sqref="BO23:CC25 BO12:CC20">
      <formula1>-99999999999</formula1>
      <formula2>999999999999</formula2>
    </dataValidation>
    <dataValidation type="whole" allowBlank="1" showInputMessage="1" showErrorMessage="1" errorTitle="入力エラー" error="数値以外の入力または、12桁以上の入力は行えません。" sqref="CD23:CR25 CD12:CR20">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8" firstPageNumber="77" orientation="landscape" useFirstPageNumber="1" horizontalDpi="300" verticalDpi="300" r:id="rId1"/>
  <headerFooter alignWithMargins="0">
    <oddFooter>&amp;R課税市-&amp;P</oddFooter>
  </headerFooter>
  <drawing r:id="rId2"/>
  <pictur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8"/>
  <dimension ref="A1:EH20"/>
  <sheetViews>
    <sheetView showGridLines="0" zoomScale="85" zoomScaleNormal="100" workbookViewId="0">
      <selection activeCell="AE12" sqref="AE12:AP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7" width="1" style="16" customWidth="1"/>
    <col min="108" max="108" width="1" style="17" customWidth="1"/>
    <col min="109" max="112" width="1" style="16" customWidth="1"/>
    <col min="113" max="113" width="1" style="17" customWidth="1"/>
    <col min="114" max="136" width="1" style="16" customWidth="1"/>
    <col min="137" max="137" width="0.125" style="16" customWidth="1"/>
    <col min="138" max="138" width="1" style="16" hidden="1" customWidth="1"/>
    <col min="139" max="16384" width="1" style="16"/>
  </cols>
  <sheetData>
    <row r="1" spans="1:138" s="152" customFormat="1" ht="12.75" customHeight="1">
      <c r="A1" s="1276"/>
      <c r="B1" s="1276"/>
      <c r="C1" s="1276"/>
      <c r="D1" s="1276"/>
      <c r="E1" s="1276"/>
      <c r="F1" s="1276"/>
      <c r="G1" s="1277"/>
      <c r="H1" s="1278" t="s">
        <v>62</v>
      </c>
      <c r="I1" s="266"/>
      <c r="J1" s="266"/>
      <c r="K1" s="266"/>
      <c r="L1" s="266"/>
      <c r="M1" s="266"/>
      <c r="N1" s="266"/>
      <c r="O1" s="266"/>
      <c r="P1" s="266"/>
      <c r="Q1" s="266"/>
      <c r="R1" s="266"/>
      <c r="S1" s="266"/>
      <c r="T1" s="266"/>
      <c r="U1" s="266"/>
      <c r="V1" s="266"/>
      <c r="W1" s="266"/>
      <c r="X1" s="266"/>
      <c r="Y1" s="267"/>
      <c r="Z1" s="1279" t="s">
        <v>517</v>
      </c>
      <c r="AA1" s="266"/>
      <c r="AB1" s="266"/>
      <c r="AC1" s="266"/>
      <c r="AD1" s="266"/>
      <c r="AE1" s="267"/>
      <c r="AF1" s="1195" t="str">
        <f>"第18表　"&amp; LEFT(表00!AA1,6) &amp; "分公的年金等に係る雑所得の収入金額等に関する調
(その2　65歳以上の者)　　　　　　　　　　　　　　　　　　　　　　　　　　　　　　　　　　　　　　　　　　　　　　　　　
(2)公的年金等収入金額の段階別"</f>
        <v>第18表　平成29年度分公的年金等に係る雑所得の収入金額等に関する調
(その2　65歳以上の者)　　　　　　　　　　　　　　　　　　　　　　　　　　　　　　　　　　　　　　　　　　　　　　　　　
(2)公的年金等収入金額の段階別</v>
      </c>
      <c r="AG1" s="1195"/>
      <c r="AH1" s="1195"/>
      <c r="AI1" s="1195"/>
      <c r="AJ1" s="1195"/>
      <c r="AK1" s="1195"/>
      <c r="AL1" s="1195"/>
      <c r="AM1" s="1195"/>
      <c r="AN1" s="1195"/>
      <c r="AO1" s="1195"/>
      <c r="AP1" s="1195"/>
      <c r="AQ1" s="1195"/>
      <c r="AR1" s="1195"/>
      <c r="AS1" s="1195"/>
      <c r="AT1" s="1195"/>
      <c r="AU1" s="1195"/>
      <c r="AV1" s="1195"/>
      <c r="AW1" s="1195"/>
      <c r="AX1" s="1195"/>
      <c r="AY1" s="1195"/>
      <c r="AZ1" s="1195"/>
      <c r="BA1" s="1195"/>
      <c r="BB1" s="1195"/>
      <c r="BC1" s="1195"/>
      <c r="BD1" s="1195"/>
      <c r="BE1" s="1195"/>
      <c r="BF1" s="1195"/>
      <c r="BG1" s="1195"/>
      <c r="BH1" s="1195"/>
      <c r="BI1" s="1195"/>
      <c r="BJ1" s="1195"/>
      <c r="BK1" s="1195"/>
      <c r="BL1" s="1195"/>
      <c r="BM1" s="1195"/>
      <c r="BN1" s="1195"/>
      <c r="BO1" s="1195"/>
      <c r="BP1" s="1195"/>
      <c r="BQ1" s="1195"/>
      <c r="BR1" s="1195"/>
      <c r="BS1" s="1195"/>
      <c r="BT1" s="1195"/>
      <c r="BU1" s="1195"/>
      <c r="BV1" s="1195"/>
      <c r="BW1" s="1195"/>
      <c r="BX1" s="1195"/>
      <c r="BY1" s="1195"/>
      <c r="BZ1" s="1195"/>
      <c r="CA1" s="1195"/>
      <c r="CB1" s="1195"/>
      <c r="CC1" s="1195"/>
      <c r="CD1" s="1195"/>
      <c r="CE1" s="1195"/>
      <c r="CF1" s="1195"/>
      <c r="CG1" s="1195"/>
      <c r="CH1" s="1195"/>
      <c r="CI1" s="1195"/>
      <c r="CJ1" s="1195"/>
      <c r="CK1" s="1195"/>
      <c r="CL1" s="1195"/>
      <c r="CM1" s="1195"/>
      <c r="CN1" s="1195"/>
      <c r="CO1" s="1195"/>
      <c r="CP1" s="1195"/>
      <c r="CQ1" s="1195"/>
      <c r="CR1" s="1195"/>
      <c r="CS1" s="1195"/>
      <c r="CT1" s="1195"/>
      <c r="CU1" s="1195"/>
      <c r="CV1" s="1195"/>
      <c r="CW1" s="1195"/>
      <c r="CX1" s="1195"/>
      <c r="CY1" s="1195"/>
      <c r="CZ1" s="1195"/>
      <c r="DA1" s="1195"/>
      <c r="DB1" s="1269" t="s">
        <v>608</v>
      </c>
      <c r="DC1" s="1269"/>
      <c r="DD1" s="1269"/>
      <c r="DE1" s="1269"/>
      <c r="DF1" s="1269"/>
      <c r="DG1" s="1269"/>
      <c r="DH1" s="1269"/>
      <c r="DI1" s="1269"/>
      <c r="DJ1" s="1269"/>
      <c r="DK1" s="1269"/>
      <c r="DL1" s="1269"/>
      <c r="DM1" s="1269"/>
      <c r="DN1" s="290" t="str">
        <f>IF(表00!DG1="","",表00!DG1)</f>
        <v>長崎県</v>
      </c>
      <c r="DO1" s="290"/>
      <c r="DP1" s="290"/>
      <c r="DQ1" s="290"/>
      <c r="DR1" s="290"/>
      <c r="DS1" s="290"/>
      <c r="DT1" s="290"/>
      <c r="DU1" s="290"/>
      <c r="DV1" s="290"/>
      <c r="DW1" s="290"/>
      <c r="DX1" s="290"/>
      <c r="DY1" s="290"/>
      <c r="DZ1" s="290"/>
      <c r="EA1" s="290"/>
      <c r="EB1" s="290"/>
      <c r="EC1" s="290"/>
      <c r="ED1" s="290"/>
      <c r="EE1" s="290"/>
      <c r="EF1" s="290"/>
      <c r="EG1" s="290"/>
      <c r="EH1" s="290"/>
    </row>
    <row r="2" spans="1:138" s="152" customFormat="1" ht="13.15" customHeight="1" thickBot="1">
      <c r="A2" s="1276"/>
      <c r="B2" s="1276"/>
      <c r="C2" s="1276"/>
      <c r="D2" s="1276"/>
      <c r="E2" s="1276"/>
      <c r="F2" s="1276"/>
      <c r="G2" s="1277"/>
      <c r="H2" s="268"/>
      <c r="I2" s="269"/>
      <c r="J2" s="269"/>
      <c r="K2" s="269"/>
      <c r="L2" s="269"/>
      <c r="M2" s="269"/>
      <c r="N2" s="269"/>
      <c r="O2" s="269"/>
      <c r="P2" s="269"/>
      <c r="Q2" s="269"/>
      <c r="R2" s="269"/>
      <c r="S2" s="269"/>
      <c r="T2" s="269"/>
      <c r="U2" s="269"/>
      <c r="V2" s="269"/>
      <c r="W2" s="269"/>
      <c r="X2" s="269"/>
      <c r="Y2" s="270"/>
      <c r="Z2" s="268"/>
      <c r="AA2" s="269"/>
      <c r="AB2" s="269"/>
      <c r="AC2" s="269"/>
      <c r="AD2" s="269"/>
      <c r="AE2" s="270"/>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C2" s="1195"/>
      <c r="BD2" s="1195"/>
      <c r="BE2" s="1195"/>
      <c r="BF2" s="1195"/>
      <c r="BG2" s="1195"/>
      <c r="BH2" s="1195"/>
      <c r="BI2" s="1195"/>
      <c r="BJ2" s="1195"/>
      <c r="BK2" s="1195"/>
      <c r="BL2" s="1195"/>
      <c r="BM2" s="1195"/>
      <c r="BN2" s="1195"/>
      <c r="BO2" s="1195"/>
      <c r="BP2" s="1195"/>
      <c r="BQ2" s="1195"/>
      <c r="BR2" s="1195"/>
      <c r="BS2" s="1195"/>
      <c r="BT2" s="1195"/>
      <c r="BU2" s="1195"/>
      <c r="BV2" s="1195"/>
      <c r="BW2" s="1195"/>
      <c r="BX2" s="1195"/>
      <c r="BY2" s="1195"/>
      <c r="BZ2" s="1195"/>
      <c r="CA2" s="1195"/>
      <c r="CB2" s="1195"/>
      <c r="CC2" s="1195"/>
      <c r="CD2" s="1195"/>
      <c r="CE2" s="1195"/>
      <c r="CF2" s="1195"/>
      <c r="CG2" s="1195"/>
      <c r="CH2" s="1195"/>
      <c r="CI2" s="1195"/>
      <c r="CJ2" s="1195"/>
      <c r="CK2" s="1195"/>
      <c r="CL2" s="1195"/>
      <c r="CM2" s="1195"/>
      <c r="CN2" s="1195"/>
      <c r="CO2" s="1195"/>
      <c r="CP2" s="1195"/>
      <c r="CQ2" s="1195"/>
      <c r="CR2" s="1195"/>
      <c r="CS2" s="1195"/>
      <c r="CT2" s="1195"/>
      <c r="CU2" s="1195"/>
      <c r="CV2" s="1195"/>
      <c r="CW2" s="1195"/>
      <c r="CX2" s="1195"/>
      <c r="CY2" s="1195"/>
      <c r="CZ2" s="1195"/>
      <c r="DA2" s="1195"/>
      <c r="DB2" s="1270"/>
      <c r="DC2" s="1270"/>
      <c r="DD2" s="1270"/>
      <c r="DE2" s="1270"/>
      <c r="DF2" s="1270"/>
      <c r="DG2" s="1270"/>
      <c r="DH2" s="1270"/>
      <c r="DI2" s="1270"/>
      <c r="DJ2" s="1270"/>
      <c r="DK2" s="1270"/>
      <c r="DL2" s="1270"/>
      <c r="DM2" s="1270"/>
      <c r="DN2" s="291"/>
      <c r="DO2" s="291"/>
      <c r="DP2" s="291"/>
      <c r="DQ2" s="291"/>
      <c r="DR2" s="291"/>
      <c r="DS2" s="291"/>
      <c r="DT2" s="291"/>
      <c r="DU2" s="291"/>
      <c r="DV2" s="291"/>
      <c r="DW2" s="291"/>
      <c r="DX2" s="291"/>
      <c r="DY2" s="291"/>
      <c r="DZ2" s="291"/>
      <c r="EA2" s="291"/>
      <c r="EB2" s="291"/>
      <c r="EC2" s="291"/>
      <c r="ED2" s="291"/>
      <c r="EE2" s="291"/>
      <c r="EF2" s="291"/>
      <c r="EG2" s="291"/>
      <c r="EH2" s="291"/>
    </row>
    <row r="3" spans="1:138" s="152" customFormat="1" ht="25.5" customHeight="1" thickBot="1">
      <c r="A3" s="1280"/>
      <c r="B3" s="285"/>
      <c r="C3" s="285"/>
      <c r="D3" s="285"/>
      <c r="E3" s="285"/>
      <c r="F3" s="285"/>
      <c r="G3" s="286"/>
      <c r="H3" s="1268">
        <f>IF(表00!A8="","",表00!A8)</f>
        <v>4</v>
      </c>
      <c r="I3" s="1281"/>
      <c r="J3" s="1282"/>
      <c r="K3" s="1268">
        <f>IF(表00!D8="","",表00!D8)</f>
        <v>2</v>
      </c>
      <c r="L3" s="1281"/>
      <c r="M3" s="1282"/>
      <c r="N3" s="1268">
        <f>IF(表00!G8="","",表00!G8)</f>
        <v>2</v>
      </c>
      <c r="O3" s="1281"/>
      <c r="P3" s="1282"/>
      <c r="Q3" s="1268">
        <f>IF(表00!J8="","",表00!J8)</f>
        <v>0</v>
      </c>
      <c r="R3" s="1281"/>
      <c r="S3" s="1282"/>
      <c r="T3" s="1268">
        <f>IF(表00!M8="","",表00!M8)</f>
        <v>2</v>
      </c>
      <c r="U3" s="1281"/>
      <c r="V3" s="1282"/>
      <c r="W3" s="1268">
        <f>IF(表00!P8="","",表00!P8)</f>
        <v>9</v>
      </c>
      <c r="X3" s="1281"/>
      <c r="Y3" s="1282"/>
      <c r="Z3" s="1283">
        <v>1</v>
      </c>
      <c r="AA3" s="276"/>
      <c r="AB3" s="277"/>
      <c r="AC3" s="1268">
        <v>8</v>
      </c>
      <c r="AD3" s="279"/>
      <c r="AE3" s="280"/>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1195"/>
      <c r="BF3" s="1195"/>
      <c r="BG3" s="1195"/>
      <c r="BH3" s="1195"/>
      <c r="BI3" s="1195"/>
      <c r="BJ3" s="1195"/>
      <c r="BK3" s="1195"/>
      <c r="BL3" s="1195"/>
      <c r="BM3" s="1195"/>
      <c r="BN3" s="1195"/>
      <c r="BO3" s="1195"/>
      <c r="BP3" s="1195"/>
      <c r="BQ3" s="1195"/>
      <c r="BR3" s="1195"/>
      <c r="BS3" s="1195"/>
      <c r="BT3" s="1195"/>
      <c r="BU3" s="1195"/>
      <c r="BV3" s="1195"/>
      <c r="BW3" s="1195"/>
      <c r="BX3" s="1195"/>
      <c r="BY3" s="1195"/>
      <c r="BZ3" s="1195"/>
      <c r="CA3" s="1195"/>
      <c r="CB3" s="1195"/>
      <c r="CC3" s="1195"/>
      <c r="CD3" s="1195"/>
      <c r="CE3" s="1195"/>
      <c r="CF3" s="1195"/>
      <c r="CG3" s="1195"/>
      <c r="CH3" s="1195"/>
      <c r="CI3" s="1195"/>
      <c r="CJ3" s="1195"/>
      <c r="CK3" s="1195"/>
      <c r="CL3" s="1195"/>
      <c r="CM3" s="1195"/>
      <c r="CN3" s="1195"/>
      <c r="CO3" s="1195"/>
      <c r="CP3" s="1195"/>
      <c r="CQ3" s="1195"/>
      <c r="CR3" s="1195"/>
      <c r="CS3" s="1195"/>
      <c r="CT3" s="1195"/>
      <c r="CU3" s="1195"/>
      <c r="CV3" s="1195"/>
      <c r="CW3" s="1195"/>
      <c r="CX3" s="1195"/>
      <c r="CY3" s="1195"/>
      <c r="CZ3" s="1195"/>
      <c r="DA3" s="1195"/>
      <c r="DB3" s="1270" t="s">
        <v>515</v>
      </c>
      <c r="DC3" s="1270"/>
      <c r="DD3" s="1270"/>
      <c r="DE3" s="1270"/>
      <c r="DF3" s="1270"/>
      <c r="DG3" s="1270"/>
      <c r="DH3" s="1270"/>
      <c r="DI3" s="1270"/>
      <c r="DJ3" s="1270"/>
      <c r="DK3" s="1270"/>
      <c r="DL3" s="1270"/>
      <c r="DM3" s="1270"/>
      <c r="DN3" s="289" t="str">
        <f>IF(表00!DG3="","",表00!DG3)</f>
        <v>佐世保市</v>
      </c>
      <c r="DO3" s="289"/>
      <c r="DP3" s="289"/>
      <c r="DQ3" s="289"/>
      <c r="DR3" s="289"/>
      <c r="DS3" s="289"/>
      <c r="DT3" s="289"/>
      <c r="DU3" s="289"/>
      <c r="DV3" s="289"/>
      <c r="DW3" s="289"/>
      <c r="DX3" s="289"/>
      <c r="DY3" s="289"/>
      <c r="DZ3" s="289"/>
      <c r="EA3" s="289"/>
      <c r="EB3" s="289"/>
      <c r="EC3" s="289"/>
      <c r="ED3" s="289"/>
      <c r="EE3" s="289"/>
      <c r="EF3" s="289"/>
      <c r="EG3" s="289"/>
      <c r="EH3" s="289"/>
    </row>
    <row r="4" spans="1:138" ht="11.25">
      <c r="M4" s="16"/>
      <c r="R4" s="16"/>
    </row>
    <row r="5" spans="1:138" ht="13.5" customHeight="1">
      <c r="AE5" s="271" t="s">
        <v>164</v>
      </c>
      <c r="AF5" s="271"/>
      <c r="AG5" s="271"/>
      <c r="AH5" s="271"/>
      <c r="AI5" s="271"/>
      <c r="AJ5" s="271"/>
      <c r="AK5" s="271"/>
      <c r="AL5" s="271"/>
      <c r="AM5" s="271"/>
      <c r="AN5" s="271"/>
      <c r="AO5" s="271"/>
      <c r="AP5" s="271"/>
      <c r="AQ5" s="271" t="s">
        <v>165</v>
      </c>
      <c r="AR5" s="271"/>
      <c r="AS5" s="271"/>
      <c r="AT5" s="271"/>
      <c r="AU5" s="271"/>
      <c r="AV5" s="271"/>
      <c r="AW5" s="271"/>
      <c r="AX5" s="271"/>
      <c r="AY5" s="271"/>
      <c r="AZ5" s="271"/>
      <c r="BA5" s="271"/>
      <c r="BB5" s="271"/>
      <c r="BC5" s="271" t="s">
        <v>166</v>
      </c>
      <c r="BD5" s="271"/>
      <c r="BE5" s="271"/>
      <c r="BF5" s="271"/>
      <c r="BG5" s="271"/>
      <c r="BH5" s="271"/>
      <c r="BI5" s="271"/>
      <c r="BJ5" s="271"/>
      <c r="BK5" s="271"/>
      <c r="BL5" s="271"/>
      <c r="BM5" s="271"/>
      <c r="BN5" s="271"/>
      <c r="BO5" s="271" t="s">
        <v>167</v>
      </c>
      <c r="BP5" s="271"/>
      <c r="BQ5" s="271"/>
      <c r="BR5" s="271"/>
      <c r="BS5" s="271"/>
      <c r="BT5" s="271"/>
      <c r="BU5" s="271"/>
      <c r="BV5" s="271"/>
      <c r="BW5" s="271"/>
      <c r="BX5" s="271"/>
      <c r="BY5" s="271"/>
      <c r="BZ5" s="271"/>
      <c r="CA5" s="271"/>
      <c r="CB5" s="271"/>
      <c r="CC5" s="271"/>
      <c r="CD5" s="271" t="s">
        <v>168</v>
      </c>
      <c r="CE5" s="271"/>
      <c r="CF5" s="271"/>
      <c r="CG5" s="271"/>
      <c r="CH5" s="271"/>
      <c r="CI5" s="271"/>
      <c r="CJ5" s="271"/>
      <c r="CK5" s="271"/>
      <c r="CL5" s="271"/>
      <c r="CM5" s="271"/>
      <c r="CN5" s="271"/>
      <c r="CO5" s="271"/>
      <c r="CP5" s="271"/>
      <c r="CQ5" s="271"/>
      <c r="CR5" s="271"/>
      <c r="CS5" s="271" t="s">
        <v>169</v>
      </c>
      <c r="CT5" s="271"/>
      <c r="CU5" s="271"/>
      <c r="CV5" s="271"/>
      <c r="CW5" s="271"/>
      <c r="CX5" s="271"/>
      <c r="CY5" s="271"/>
      <c r="CZ5" s="271"/>
      <c r="DA5" s="271"/>
      <c r="DB5" s="271"/>
      <c r="DC5" s="271"/>
      <c r="DD5" s="271"/>
      <c r="DE5" s="271"/>
      <c r="DF5" s="271"/>
      <c r="DG5" s="271"/>
    </row>
    <row r="6" spans="1:138" ht="15" customHeight="1">
      <c r="A6" s="1124" t="s">
        <v>226</v>
      </c>
      <c r="B6" s="1677"/>
      <c r="C6" s="1677"/>
      <c r="D6" s="1677"/>
      <c r="E6" s="1677"/>
      <c r="F6" s="1677"/>
      <c r="G6" s="1677"/>
      <c r="H6" s="1677"/>
      <c r="I6" s="1677"/>
      <c r="J6" s="1677"/>
      <c r="K6" s="1677"/>
      <c r="L6" s="1677"/>
      <c r="M6" s="1677"/>
      <c r="N6" s="1677"/>
      <c r="O6" s="1677"/>
      <c r="P6" s="1677"/>
      <c r="Q6" s="1677"/>
      <c r="R6" s="1677"/>
      <c r="S6" s="1677"/>
      <c r="T6" s="1677"/>
      <c r="U6" s="1678"/>
      <c r="V6" s="200" t="s">
        <v>171</v>
      </c>
      <c r="W6" s="201"/>
      <c r="X6" s="201"/>
      <c r="Y6" s="201"/>
      <c r="Z6" s="201"/>
      <c r="AA6" s="201"/>
      <c r="AB6" s="201"/>
      <c r="AC6" s="201"/>
      <c r="AD6" s="202"/>
      <c r="AE6" s="245" t="s">
        <v>739</v>
      </c>
      <c r="AF6" s="1477"/>
      <c r="AG6" s="1477"/>
      <c r="AH6" s="1477"/>
      <c r="AI6" s="1477"/>
      <c r="AJ6" s="1477"/>
      <c r="AK6" s="1477"/>
      <c r="AL6" s="1477"/>
      <c r="AM6" s="1477"/>
      <c r="AN6" s="1477"/>
      <c r="AO6" s="1477"/>
      <c r="AP6" s="1477"/>
      <c r="AQ6" s="1477"/>
      <c r="AR6" s="1477"/>
      <c r="AS6" s="1477"/>
      <c r="AT6" s="1477"/>
      <c r="AU6" s="1477"/>
      <c r="AV6" s="1477"/>
      <c r="AW6" s="1477"/>
      <c r="AX6" s="1477"/>
      <c r="AY6" s="1477"/>
      <c r="AZ6" s="1477"/>
      <c r="BA6" s="1477"/>
      <c r="BB6" s="1477"/>
      <c r="BC6" s="1477"/>
      <c r="BD6" s="1477"/>
      <c r="BE6" s="1477"/>
      <c r="BF6" s="1477"/>
      <c r="BG6" s="1477"/>
      <c r="BH6" s="1477"/>
      <c r="BI6" s="1477"/>
      <c r="BJ6" s="1477"/>
      <c r="BK6" s="1477"/>
      <c r="BL6" s="1477"/>
      <c r="BM6" s="1477"/>
      <c r="BN6" s="1477"/>
      <c r="BO6" s="200" t="s">
        <v>60</v>
      </c>
      <c r="BP6" s="201"/>
      <c r="BQ6" s="201"/>
      <c r="BR6" s="201"/>
      <c r="BS6" s="201"/>
      <c r="BT6" s="201"/>
      <c r="BU6" s="201"/>
      <c r="BV6" s="201"/>
      <c r="BW6" s="201"/>
      <c r="BX6" s="201"/>
      <c r="BY6" s="201"/>
      <c r="BZ6" s="201"/>
      <c r="CA6" s="201"/>
      <c r="CB6" s="201"/>
      <c r="CC6" s="202"/>
      <c r="CD6" s="200" t="s">
        <v>18</v>
      </c>
      <c r="CE6" s="201"/>
      <c r="CF6" s="201"/>
      <c r="CG6" s="201"/>
      <c r="CH6" s="201"/>
      <c r="CI6" s="201"/>
      <c r="CJ6" s="201"/>
      <c r="CK6" s="201"/>
      <c r="CL6" s="201"/>
      <c r="CM6" s="201"/>
      <c r="CN6" s="201"/>
      <c r="CO6" s="201"/>
      <c r="CP6" s="201"/>
      <c r="CQ6" s="201"/>
      <c r="CR6" s="202"/>
      <c r="CS6" s="200" t="s">
        <v>19</v>
      </c>
      <c r="CT6" s="201"/>
      <c r="CU6" s="201"/>
      <c r="CV6" s="201"/>
      <c r="CW6" s="201"/>
      <c r="CX6" s="201"/>
      <c r="CY6" s="201"/>
      <c r="CZ6" s="201"/>
      <c r="DA6" s="201"/>
      <c r="DB6" s="201"/>
      <c r="DC6" s="201"/>
      <c r="DD6" s="201"/>
      <c r="DE6" s="201"/>
      <c r="DF6" s="201"/>
      <c r="DG6" s="202"/>
      <c r="DI6" s="16"/>
    </row>
    <row r="7" spans="1:138" ht="10.5" customHeight="1">
      <c r="A7" s="1679"/>
      <c r="B7" s="1680"/>
      <c r="C7" s="1680"/>
      <c r="D7" s="1680"/>
      <c r="E7" s="1680"/>
      <c r="F7" s="1680"/>
      <c r="G7" s="1680"/>
      <c r="H7" s="1680"/>
      <c r="I7" s="1680"/>
      <c r="J7" s="1680"/>
      <c r="K7" s="1680"/>
      <c r="L7" s="1680"/>
      <c r="M7" s="1680"/>
      <c r="N7" s="1680"/>
      <c r="O7" s="1680"/>
      <c r="P7" s="1680"/>
      <c r="Q7" s="1680"/>
      <c r="R7" s="1680"/>
      <c r="S7" s="1680"/>
      <c r="T7" s="1680"/>
      <c r="U7" s="1681"/>
      <c r="V7" s="219"/>
      <c r="W7" s="220"/>
      <c r="X7" s="220"/>
      <c r="Y7" s="220"/>
      <c r="Z7" s="220"/>
      <c r="AA7" s="220"/>
      <c r="AB7" s="220"/>
      <c r="AC7" s="220"/>
      <c r="AD7" s="221"/>
      <c r="AE7" s="200" t="s">
        <v>366</v>
      </c>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7"/>
      <c r="BC7" s="200" t="s">
        <v>641</v>
      </c>
      <c r="BD7" s="201"/>
      <c r="BE7" s="201"/>
      <c r="BF7" s="201"/>
      <c r="BG7" s="201"/>
      <c r="BH7" s="201"/>
      <c r="BI7" s="201"/>
      <c r="BJ7" s="201"/>
      <c r="BK7" s="201"/>
      <c r="BL7" s="201"/>
      <c r="BM7" s="201"/>
      <c r="BN7" s="202"/>
      <c r="BO7" s="219"/>
      <c r="BP7" s="220"/>
      <c r="BQ7" s="220"/>
      <c r="BR7" s="220"/>
      <c r="BS7" s="220"/>
      <c r="BT7" s="220"/>
      <c r="BU7" s="220"/>
      <c r="BV7" s="220"/>
      <c r="BW7" s="220"/>
      <c r="BX7" s="220"/>
      <c r="BY7" s="220"/>
      <c r="BZ7" s="220"/>
      <c r="CA7" s="220"/>
      <c r="CB7" s="220"/>
      <c r="CC7" s="221"/>
      <c r="CD7" s="219"/>
      <c r="CE7" s="220"/>
      <c r="CF7" s="220"/>
      <c r="CG7" s="220"/>
      <c r="CH7" s="220"/>
      <c r="CI7" s="220"/>
      <c r="CJ7" s="220"/>
      <c r="CK7" s="220"/>
      <c r="CL7" s="220"/>
      <c r="CM7" s="220"/>
      <c r="CN7" s="220"/>
      <c r="CO7" s="220"/>
      <c r="CP7" s="220"/>
      <c r="CQ7" s="220"/>
      <c r="CR7" s="221"/>
      <c r="CS7" s="219"/>
      <c r="CT7" s="220"/>
      <c r="CU7" s="220"/>
      <c r="CV7" s="220"/>
      <c r="CW7" s="220"/>
      <c r="CX7" s="220"/>
      <c r="CY7" s="220"/>
      <c r="CZ7" s="220"/>
      <c r="DA7" s="220"/>
      <c r="DB7" s="220"/>
      <c r="DC7" s="220"/>
      <c r="DD7" s="220"/>
      <c r="DE7" s="220"/>
      <c r="DF7" s="220"/>
      <c r="DG7" s="221"/>
      <c r="DI7" s="16"/>
    </row>
    <row r="8" spans="1:138" ht="15" customHeight="1">
      <c r="A8" s="1679"/>
      <c r="B8" s="1680"/>
      <c r="C8" s="1680"/>
      <c r="D8" s="1680"/>
      <c r="E8" s="1680"/>
      <c r="F8" s="1680"/>
      <c r="G8" s="1680"/>
      <c r="H8" s="1680"/>
      <c r="I8" s="1680"/>
      <c r="J8" s="1680"/>
      <c r="K8" s="1680"/>
      <c r="L8" s="1680"/>
      <c r="M8" s="1680"/>
      <c r="N8" s="1680"/>
      <c r="O8" s="1680"/>
      <c r="P8" s="1680"/>
      <c r="Q8" s="1680"/>
      <c r="R8" s="1680"/>
      <c r="S8" s="1680"/>
      <c r="T8" s="1680"/>
      <c r="U8" s="1681"/>
      <c r="V8" s="219"/>
      <c r="W8" s="220"/>
      <c r="X8" s="220"/>
      <c r="Y8" s="220"/>
      <c r="Z8" s="220"/>
      <c r="AA8" s="220"/>
      <c r="AB8" s="220"/>
      <c r="AC8" s="220"/>
      <c r="AD8" s="221"/>
      <c r="AE8" s="1500"/>
      <c r="AF8" s="1501"/>
      <c r="AG8" s="1501"/>
      <c r="AH8" s="1501"/>
      <c r="AI8" s="1501"/>
      <c r="AJ8" s="1501"/>
      <c r="AK8" s="1501"/>
      <c r="AL8" s="1501"/>
      <c r="AM8" s="1501"/>
      <c r="AN8" s="1501"/>
      <c r="AO8" s="1501"/>
      <c r="AP8" s="1501"/>
      <c r="AQ8" s="1501"/>
      <c r="AR8" s="1501"/>
      <c r="AS8" s="1501"/>
      <c r="AT8" s="1501"/>
      <c r="AU8" s="1501"/>
      <c r="AV8" s="1501"/>
      <c r="AW8" s="1501"/>
      <c r="AX8" s="1501"/>
      <c r="AY8" s="1501"/>
      <c r="AZ8" s="1501"/>
      <c r="BA8" s="1501"/>
      <c r="BB8" s="1502"/>
      <c r="BC8" s="219"/>
      <c r="BD8" s="220"/>
      <c r="BE8" s="220"/>
      <c r="BF8" s="220"/>
      <c r="BG8" s="220"/>
      <c r="BH8" s="220"/>
      <c r="BI8" s="220"/>
      <c r="BJ8" s="220"/>
      <c r="BK8" s="220"/>
      <c r="BL8" s="220"/>
      <c r="BM8" s="220"/>
      <c r="BN8" s="221"/>
      <c r="BO8" s="219"/>
      <c r="BP8" s="220"/>
      <c r="BQ8" s="220"/>
      <c r="BR8" s="220"/>
      <c r="BS8" s="220"/>
      <c r="BT8" s="220"/>
      <c r="BU8" s="220"/>
      <c r="BV8" s="220"/>
      <c r="BW8" s="220"/>
      <c r="BX8" s="220"/>
      <c r="BY8" s="220"/>
      <c r="BZ8" s="220"/>
      <c r="CA8" s="220"/>
      <c r="CB8" s="220"/>
      <c r="CC8" s="221"/>
      <c r="CD8" s="219"/>
      <c r="CE8" s="220"/>
      <c r="CF8" s="220"/>
      <c r="CG8" s="220"/>
      <c r="CH8" s="220"/>
      <c r="CI8" s="220"/>
      <c r="CJ8" s="220"/>
      <c r="CK8" s="220"/>
      <c r="CL8" s="220"/>
      <c r="CM8" s="220"/>
      <c r="CN8" s="220"/>
      <c r="CO8" s="220"/>
      <c r="CP8" s="220"/>
      <c r="CQ8" s="220"/>
      <c r="CR8" s="221"/>
      <c r="CS8" s="219"/>
      <c r="CT8" s="220"/>
      <c r="CU8" s="220"/>
      <c r="CV8" s="220"/>
      <c r="CW8" s="220"/>
      <c r="CX8" s="220"/>
      <c r="CY8" s="220"/>
      <c r="CZ8" s="220"/>
      <c r="DA8" s="220"/>
      <c r="DB8" s="220"/>
      <c r="DC8" s="220"/>
      <c r="DD8" s="220"/>
      <c r="DE8" s="220"/>
      <c r="DF8" s="220"/>
      <c r="DG8" s="221"/>
      <c r="DH8" s="17"/>
      <c r="DI8" s="16"/>
      <c r="DM8" s="17"/>
    </row>
    <row r="9" spans="1:138" ht="15" customHeight="1">
      <c r="A9" s="1679"/>
      <c r="B9" s="1680"/>
      <c r="C9" s="1680"/>
      <c r="D9" s="1680"/>
      <c r="E9" s="1680"/>
      <c r="F9" s="1680"/>
      <c r="G9" s="1680"/>
      <c r="H9" s="1680"/>
      <c r="I9" s="1680"/>
      <c r="J9" s="1680"/>
      <c r="K9" s="1680"/>
      <c r="L9" s="1680"/>
      <c r="M9" s="1680"/>
      <c r="N9" s="1680"/>
      <c r="O9" s="1680"/>
      <c r="P9" s="1680"/>
      <c r="Q9" s="1680"/>
      <c r="R9" s="1680"/>
      <c r="S9" s="1680"/>
      <c r="T9" s="1680"/>
      <c r="U9" s="1681"/>
      <c r="V9" s="219"/>
      <c r="W9" s="220"/>
      <c r="X9" s="220"/>
      <c r="Y9" s="220"/>
      <c r="Z9" s="220"/>
      <c r="AA9" s="220"/>
      <c r="AB9" s="220"/>
      <c r="AC9" s="220"/>
      <c r="AD9" s="221"/>
      <c r="AE9" s="200" t="s">
        <v>269</v>
      </c>
      <c r="AF9" s="1456"/>
      <c r="AG9" s="1456"/>
      <c r="AH9" s="1456"/>
      <c r="AI9" s="1456"/>
      <c r="AJ9" s="1456"/>
      <c r="AK9" s="1456"/>
      <c r="AL9" s="1456"/>
      <c r="AM9" s="1456"/>
      <c r="AN9" s="1456"/>
      <c r="AO9" s="1456"/>
      <c r="AP9" s="1457"/>
      <c r="AQ9" s="200" t="s">
        <v>270</v>
      </c>
      <c r="AR9" s="1456"/>
      <c r="AS9" s="1456"/>
      <c r="AT9" s="1456"/>
      <c r="AU9" s="1456"/>
      <c r="AV9" s="1456"/>
      <c r="AW9" s="1456"/>
      <c r="AX9" s="1456"/>
      <c r="AY9" s="1456"/>
      <c r="AZ9" s="1456"/>
      <c r="BA9" s="1456"/>
      <c r="BB9" s="1457"/>
      <c r="BC9" s="219"/>
      <c r="BD9" s="220"/>
      <c r="BE9" s="220"/>
      <c r="BF9" s="220"/>
      <c r="BG9" s="220"/>
      <c r="BH9" s="220"/>
      <c r="BI9" s="220"/>
      <c r="BJ9" s="220"/>
      <c r="BK9" s="220"/>
      <c r="BL9" s="220"/>
      <c r="BM9" s="220"/>
      <c r="BN9" s="221"/>
      <c r="BO9" s="219"/>
      <c r="BP9" s="220"/>
      <c r="BQ9" s="220"/>
      <c r="BR9" s="220"/>
      <c r="BS9" s="220"/>
      <c r="BT9" s="220"/>
      <c r="BU9" s="220"/>
      <c r="BV9" s="220"/>
      <c r="BW9" s="220"/>
      <c r="BX9" s="220"/>
      <c r="BY9" s="220"/>
      <c r="BZ9" s="220"/>
      <c r="CA9" s="220"/>
      <c r="CB9" s="220"/>
      <c r="CC9" s="221"/>
      <c r="CD9" s="219"/>
      <c r="CE9" s="220"/>
      <c r="CF9" s="220"/>
      <c r="CG9" s="220"/>
      <c r="CH9" s="220"/>
      <c r="CI9" s="220"/>
      <c r="CJ9" s="220"/>
      <c r="CK9" s="220"/>
      <c r="CL9" s="220"/>
      <c r="CM9" s="220"/>
      <c r="CN9" s="220"/>
      <c r="CO9" s="220"/>
      <c r="CP9" s="220"/>
      <c r="CQ9" s="220"/>
      <c r="CR9" s="221"/>
      <c r="CS9" s="219"/>
      <c r="CT9" s="220"/>
      <c r="CU9" s="220"/>
      <c r="CV9" s="220"/>
      <c r="CW9" s="220"/>
      <c r="CX9" s="220"/>
      <c r="CY9" s="220"/>
      <c r="CZ9" s="220"/>
      <c r="DA9" s="220"/>
      <c r="DB9" s="220"/>
      <c r="DC9" s="220"/>
      <c r="DD9" s="220"/>
      <c r="DE9" s="220"/>
      <c r="DF9" s="220"/>
      <c r="DG9" s="221"/>
      <c r="DH9" s="17"/>
      <c r="DI9" s="16"/>
    </row>
    <row r="10" spans="1:138" ht="15" customHeight="1">
      <c r="A10" s="1679"/>
      <c r="B10" s="1680"/>
      <c r="C10" s="1680"/>
      <c r="D10" s="1680"/>
      <c r="E10" s="1680"/>
      <c r="F10" s="1680"/>
      <c r="G10" s="1680"/>
      <c r="H10" s="1680"/>
      <c r="I10" s="1680"/>
      <c r="J10" s="1680"/>
      <c r="K10" s="1680"/>
      <c r="L10" s="1680"/>
      <c r="M10" s="1680"/>
      <c r="N10" s="1680"/>
      <c r="O10" s="1680"/>
      <c r="P10" s="1680"/>
      <c r="Q10" s="1680"/>
      <c r="R10" s="1680"/>
      <c r="S10" s="1680"/>
      <c r="T10" s="1680"/>
      <c r="U10" s="1681"/>
      <c r="V10" s="219"/>
      <c r="W10" s="220"/>
      <c r="X10" s="220"/>
      <c r="Y10" s="220"/>
      <c r="Z10" s="220"/>
      <c r="AA10" s="220"/>
      <c r="AB10" s="220"/>
      <c r="AC10" s="220"/>
      <c r="AD10" s="221"/>
      <c r="AE10" s="1458"/>
      <c r="AF10" s="1459"/>
      <c r="AG10" s="1459"/>
      <c r="AH10" s="1459"/>
      <c r="AI10" s="1459"/>
      <c r="AJ10" s="1459"/>
      <c r="AK10" s="1459"/>
      <c r="AL10" s="1459"/>
      <c r="AM10" s="1459"/>
      <c r="AN10" s="1459"/>
      <c r="AO10" s="1459"/>
      <c r="AP10" s="1460"/>
      <c r="AQ10" s="1458"/>
      <c r="AR10" s="1503"/>
      <c r="AS10" s="1503"/>
      <c r="AT10" s="1503"/>
      <c r="AU10" s="1503"/>
      <c r="AV10" s="1503"/>
      <c r="AW10" s="1503"/>
      <c r="AX10" s="1503"/>
      <c r="AY10" s="1503"/>
      <c r="AZ10" s="1503"/>
      <c r="BA10" s="1503"/>
      <c r="BB10" s="1460"/>
      <c r="BC10" s="219"/>
      <c r="BD10" s="220"/>
      <c r="BE10" s="220"/>
      <c r="BF10" s="220"/>
      <c r="BG10" s="220"/>
      <c r="BH10" s="220"/>
      <c r="BI10" s="220"/>
      <c r="BJ10" s="220"/>
      <c r="BK10" s="220"/>
      <c r="BL10" s="220"/>
      <c r="BM10" s="220"/>
      <c r="BN10" s="221"/>
      <c r="BO10" s="1187" t="s">
        <v>20</v>
      </c>
      <c r="BP10" s="1188"/>
      <c r="BQ10" s="1188"/>
      <c r="BR10" s="1188"/>
      <c r="BS10" s="1188"/>
      <c r="BT10" s="1188"/>
      <c r="BU10" s="1188"/>
      <c r="BV10" s="1188"/>
      <c r="BW10" s="1188"/>
      <c r="BX10" s="1188"/>
      <c r="BY10" s="1188"/>
      <c r="BZ10" s="1188"/>
      <c r="CA10" s="1188"/>
      <c r="CB10" s="1188"/>
      <c r="CC10" s="1189"/>
      <c r="CD10" s="1187" t="s">
        <v>21</v>
      </c>
      <c r="CE10" s="1188"/>
      <c r="CF10" s="1188"/>
      <c r="CG10" s="1188"/>
      <c r="CH10" s="1188"/>
      <c r="CI10" s="1188"/>
      <c r="CJ10" s="1188"/>
      <c r="CK10" s="1188"/>
      <c r="CL10" s="1188"/>
      <c r="CM10" s="1188"/>
      <c r="CN10" s="1188"/>
      <c r="CO10" s="1188"/>
      <c r="CP10" s="1188"/>
      <c r="CQ10" s="1188"/>
      <c r="CR10" s="1189"/>
      <c r="CS10" s="1190" t="s">
        <v>595</v>
      </c>
      <c r="CT10" s="1191"/>
      <c r="CU10" s="1191"/>
      <c r="CV10" s="1191"/>
      <c r="CW10" s="1191"/>
      <c r="CX10" s="1191"/>
      <c r="CY10" s="1191"/>
      <c r="CZ10" s="1191"/>
      <c r="DA10" s="1191"/>
      <c r="DB10" s="1191"/>
      <c r="DC10" s="1191"/>
      <c r="DD10" s="1191"/>
      <c r="DE10" s="1191"/>
      <c r="DF10" s="1191"/>
      <c r="DG10" s="1192"/>
      <c r="DH10" s="17"/>
      <c r="DI10" s="16"/>
      <c r="DM10" s="17"/>
    </row>
    <row r="11" spans="1:138" ht="15" customHeight="1" thickBot="1">
      <c r="A11" s="1682"/>
      <c r="B11" s="1683"/>
      <c r="C11" s="1683"/>
      <c r="D11" s="1683"/>
      <c r="E11" s="1683"/>
      <c r="F11" s="1683"/>
      <c r="G11" s="1683"/>
      <c r="H11" s="1683"/>
      <c r="I11" s="1683"/>
      <c r="J11" s="1683"/>
      <c r="K11" s="1683"/>
      <c r="L11" s="1683"/>
      <c r="M11" s="1683"/>
      <c r="N11" s="1683"/>
      <c r="O11" s="1683"/>
      <c r="P11" s="1683"/>
      <c r="Q11" s="1683"/>
      <c r="R11" s="1683"/>
      <c r="S11" s="1683"/>
      <c r="T11" s="1683"/>
      <c r="U11" s="1684"/>
      <c r="V11" s="413"/>
      <c r="W11" s="414"/>
      <c r="X11" s="414"/>
      <c r="Y11" s="414"/>
      <c r="Z11" s="414"/>
      <c r="AA11" s="414"/>
      <c r="AB11" s="414"/>
      <c r="AC11" s="414"/>
      <c r="AD11" s="415"/>
      <c r="AE11" s="1123" t="s">
        <v>596</v>
      </c>
      <c r="AF11" s="1642"/>
      <c r="AG11" s="1642"/>
      <c r="AH11" s="1642"/>
      <c r="AI11" s="1642"/>
      <c r="AJ11" s="1642"/>
      <c r="AK11" s="1642"/>
      <c r="AL11" s="1642"/>
      <c r="AM11" s="1642"/>
      <c r="AN11" s="1642"/>
      <c r="AO11" s="1642"/>
      <c r="AP11" s="1643"/>
      <c r="AQ11" s="1123" t="s">
        <v>596</v>
      </c>
      <c r="AR11" s="1642"/>
      <c r="AS11" s="1642"/>
      <c r="AT11" s="1642"/>
      <c r="AU11" s="1642"/>
      <c r="AV11" s="1642"/>
      <c r="AW11" s="1642"/>
      <c r="AX11" s="1642"/>
      <c r="AY11" s="1642"/>
      <c r="AZ11" s="1642"/>
      <c r="BA11" s="1642"/>
      <c r="BB11" s="1643"/>
      <c r="BC11" s="1123" t="s">
        <v>596</v>
      </c>
      <c r="BD11" s="1642"/>
      <c r="BE11" s="1642"/>
      <c r="BF11" s="1642"/>
      <c r="BG11" s="1642"/>
      <c r="BH11" s="1642"/>
      <c r="BI11" s="1642"/>
      <c r="BJ11" s="1642"/>
      <c r="BK11" s="1642"/>
      <c r="BL11" s="1642"/>
      <c r="BM11" s="1642"/>
      <c r="BN11" s="1643"/>
      <c r="BO11" s="1123" t="s">
        <v>272</v>
      </c>
      <c r="BP11" s="1159"/>
      <c r="BQ11" s="1159"/>
      <c r="BR11" s="1159"/>
      <c r="BS11" s="1159"/>
      <c r="BT11" s="1159"/>
      <c r="BU11" s="1159"/>
      <c r="BV11" s="1159"/>
      <c r="BW11" s="1159"/>
      <c r="BX11" s="1159"/>
      <c r="BY11" s="1159"/>
      <c r="BZ11" s="1159"/>
      <c r="CA11" s="1159"/>
      <c r="CB11" s="1159"/>
      <c r="CC11" s="1160"/>
      <c r="CD11" s="1123" t="s">
        <v>272</v>
      </c>
      <c r="CE11" s="1159"/>
      <c r="CF11" s="1159"/>
      <c r="CG11" s="1159"/>
      <c r="CH11" s="1159"/>
      <c r="CI11" s="1159"/>
      <c r="CJ11" s="1159"/>
      <c r="CK11" s="1159"/>
      <c r="CL11" s="1159"/>
      <c r="CM11" s="1159"/>
      <c r="CN11" s="1159"/>
      <c r="CO11" s="1159"/>
      <c r="CP11" s="1159"/>
      <c r="CQ11" s="1159"/>
      <c r="CR11" s="1160"/>
      <c r="CS11" s="1123" t="s">
        <v>272</v>
      </c>
      <c r="CT11" s="1159"/>
      <c r="CU11" s="1159"/>
      <c r="CV11" s="1159"/>
      <c r="CW11" s="1159"/>
      <c r="CX11" s="1159"/>
      <c r="CY11" s="1159"/>
      <c r="CZ11" s="1159"/>
      <c r="DA11" s="1159"/>
      <c r="DB11" s="1159"/>
      <c r="DC11" s="1159"/>
      <c r="DD11" s="1159"/>
      <c r="DE11" s="1159"/>
      <c r="DF11" s="1159"/>
      <c r="DG11" s="1160"/>
      <c r="DH11" s="17"/>
      <c r="DI11" s="16"/>
      <c r="DM11" s="17"/>
    </row>
    <row r="12" spans="1:138" ht="24.75" customHeight="1">
      <c r="A12" s="245" t="s">
        <v>656</v>
      </c>
      <c r="B12" s="246"/>
      <c r="C12" s="246"/>
      <c r="D12" s="246"/>
      <c r="E12" s="246"/>
      <c r="F12" s="246"/>
      <c r="G12" s="246"/>
      <c r="H12" s="246"/>
      <c r="I12" s="246"/>
      <c r="J12" s="246"/>
      <c r="K12" s="246"/>
      <c r="L12" s="246"/>
      <c r="M12" s="246"/>
      <c r="N12" s="246"/>
      <c r="O12" s="246"/>
      <c r="P12" s="246"/>
      <c r="Q12" s="246"/>
      <c r="R12" s="246"/>
      <c r="S12" s="246"/>
      <c r="T12" s="246"/>
      <c r="U12" s="513"/>
      <c r="V12" s="1271">
        <v>0</v>
      </c>
      <c r="W12" s="1272"/>
      <c r="X12" s="1273"/>
      <c r="Y12" s="1274">
        <v>1</v>
      </c>
      <c r="Z12" s="1272"/>
      <c r="AA12" s="1273"/>
      <c r="AB12" s="1274">
        <v>0</v>
      </c>
      <c r="AC12" s="1272"/>
      <c r="AD12" s="1275"/>
      <c r="AE12" s="1447">
        <v>3484</v>
      </c>
      <c r="AF12" s="1447"/>
      <c r="AG12" s="1447"/>
      <c r="AH12" s="1447"/>
      <c r="AI12" s="1447"/>
      <c r="AJ12" s="1447"/>
      <c r="AK12" s="1447"/>
      <c r="AL12" s="1447"/>
      <c r="AM12" s="1447"/>
      <c r="AN12" s="1447"/>
      <c r="AO12" s="1447"/>
      <c r="AP12" s="1447"/>
      <c r="AQ12" s="1483">
        <v>301</v>
      </c>
      <c r="AR12" s="1508"/>
      <c r="AS12" s="1508"/>
      <c r="AT12" s="1508"/>
      <c r="AU12" s="1508"/>
      <c r="AV12" s="1508"/>
      <c r="AW12" s="1508"/>
      <c r="AX12" s="1508"/>
      <c r="AY12" s="1508"/>
      <c r="AZ12" s="1508"/>
      <c r="BA12" s="1508"/>
      <c r="BB12" s="1509"/>
      <c r="BC12" s="347">
        <f t="shared" ref="BC12:BC18" si="0">SUM(AE12:BB12)</f>
        <v>3785</v>
      </c>
      <c r="BD12" s="348"/>
      <c r="BE12" s="348"/>
      <c r="BF12" s="348"/>
      <c r="BG12" s="348"/>
      <c r="BH12" s="348"/>
      <c r="BI12" s="348"/>
      <c r="BJ12" s="348"/>
      <c r="BK12" s="348"/>
      <c r="BL12" s="348"/>
      <c r="BM12" s="348"/>
      <c r="BN12" s="348"/>
      <c r="BO12" s="1447">
        <v>2909620</v>
      </c>
      <c r="BP12" s="1447"/>
      <c r="BQ12" s="1447"/>
      <c r="BR12" s="1447"/>
      <c r="BS12" s="1447"/>
      <c r="BT12" s="1447"/>
      <c r="BU12" s="1447"/>
      <c r="BV12" s="1447"/>
      <c r="BW12" s="1447"/>
      <c r="BX12" s="1447"/>
      <c r="BY12" s="1447"/>
      <c r="BZ12" s="1447"/>
      <c r="CA12" s="1447"/>
      <c r="CB12" s="1447"/>
      <c r="CC12" s="1447"/>
      <c r="CD12" s="1483">
        <v>2909620</v>
      </c>
      <c r="CE12" s="1508"/>
      <c r="CF12" s="1508"/>
      <c r="CG12" s="1508"/>
      <c r="CH12" s="1508"/>
      <c r="CI12" s="1508"/>
      <c r="CJ12" s="1508"/>
      <c r="CK12" s="1508"/>
      <c r="CL12" s="1508"/>
      <c r="CM12" s="1508"/>
      <c r="CN12" s="1508"/>
      <c r="CO12" s="1508"/>
      <c r="CP12" s="1508"/>
      <c r="CQ12" s="1508"/>
      <c r="CR12" s="1509"/>
      <c r="CS12" s="487">
        <f t="shared" ref="CS12:CS18" si="1">BO12-CD12</f>
        <v>0</v>
      </c>
      <c r="CT12" s="488"/>
      <c r="CU12" s="488"/>
      <c r="CV12" s="488"/>
      <c r="CW12" s="488"/>
      <c r="CX12" s="488"/>
      <c r="CY12" s="488"/>
      <c r="CZ12" s="488"/>
      <c r="DA12" s="488"/>
      <c r="DB12" s="488"/>
      <c r="DC12" s="488"/>
      <c r="DD12" s="488"/>
      <c r="DE12" s="488"/>
      <c r="DF12" s="488"/>
      <c r="DG12" s="577"/>
      <c r="DI12" s="16"/>
    </row>
    <row r="13" spans="1:138" ht="21.75" customHeight="1">
      <c r="A13" s="245" t="s">
        <v>136</v>
      </c>
      <c r="B13" s="246"/>
      <c r="C13" s="246"/>
      <c r="D13" s="246"/>
      <c r="E13" s="246"/>
      <c r="F13" s="246"/>
      <c r="G13" s="246"/>
      <c r="H13" s="246"/>
      <c r="I13" s="246"/>
      <c r="J13" s="246"/>
      <c r="K13" s="246"/>
      <c r="L13" s="246"/>
      <c r="M13" s="246"/>
      <c r="N13" s="246"/>
      <c r="O13" s="246"/>
      <c r="P13" s="246"/>
      <c r="Q13" s="246"/>
      <c r="R13" s="246"/>
      <c r="S13" s="246"/>
      <c r="T13" s="246"/>
      <c r="U13" s="513"/>
      <c r="V13" s="1263">
        <v>0</v>
      </c>
      <c r="W13" s="1264"/>
      <c r="X13" s="1265"/>
      <c r="Y13" s="1266">
        <v>2</v>
      </c>
      <c r="Z13" s="1264"/>
      <c r="AA13" s="1265"/>
      <c r="AB13" s="1266">
        <v>0</v>
      </c>
      <c r="AC13" s="1264"/>
      <c r="AD13" s="1267"/>
      <c r="AE13" s="1448">
        <v>1391</v>
      </c>
      <c r="AF13" s="1448"/>
      <c r="AG13" s="1448"/>
      <c r="AH13" s="1448"/>
      <c r="AI13" s="1448"/>
      <c r="AJ13" s="1448"/>
      <c r="AK13" s="1448"/>
      <c r="AL13" s="1448"/>
      <c r="AM13" s="1448"/>
      <c r="AN13" s="1448"/>
      <c r="AO13" s="1448"/>
      <c r="AP13" s="1448"/>
      <c r="AQ13" s="1487">
        <v>138</v>
      </c>
      <c r="AR13" s="1493"/>
      <c r="AS13" s="1493"/>
      <c r="AT13" s="1493"/>
      <c r="AU13" s="1493"/>
      <c r="AV13" s="1493"/>
      <c r="AW13" s="1493"/>
      <c r="AX13" s="1493"/>
      <c r="AY13" s="1493"/>
      <c r="AZ13" s="1493"/>
      <c r="BA13" s="1493"/>
      <c r="BB13" s="1512"/>
      <c r="BC13" s="330">
        <f t="shared" si="0"/>
        <v>1529</v>
      </c>
      <c r="BD13" s="331"/>
      <c r="BE13" s="331"/>
      <c r="BF13" s="331"/>
      <c r="BG13" s="331"/>
      <c r="BH13" s="331"/>
      <c r="BI13" s="331"/>
      <c r="BJ13" s="331"/>
      <c r="BK13" s="331"/>
      <c r="BL13" s="331"/>
      <c r="BM13" s="331"/>
      <c r="BN13" s="331"/>
      <c r="BO13" s="1448">
        <v>2150917</v>
      </c>
      <c r="BP13" s="1448"/>
      <c r="BQ13" s="1448"/>
      <c r="BR13" s="1448"/>
      <c r="BS13" s="1448"/>
      <c r="BT13" s="1448"/>
      <c r="BU13" s="1448"/>
      <c r="BV13" s="1448"/>
      <c r="BW13" s="1448"/>
      <c r="BX13" s="1448"/>
      <c r="BY13" s="1448"/>
      <c r="BZ13" s="1448"/>
      <c r="CA13" s="1448"/>
      <c r="CB13" s="1448"/>
      <c r="CC13" s="1448"/>
      <c r="CD13" s="1511">
        <v>1834800</v>
      </c>
      <c r="CE13" s="1511"/>
      <c r="CF13" s="1511"/>
      <c r="CG13" s="1511"/>
      <c r="CH13" s="1511"/>
      <c r="CI13" s="1511"/>
      <c r="CJ13" s="1511"/>
      <c r="CK13" s="1511"/>
      <c r="CL13" s="1511"/>
      <c r="CM13" s="1511"/>
      <c r="CN13" s="1511"/>
      <c r="CO13" s="1511"/>
      <c r="CP13" s="1511"/>
      <c r="CQ13" s="1511"/>
      <c r="CR13" s="1511"/>
      <c r="CS13" s="330">
        <f t="shared" si="1"/>
        <v>316117</v>
      </c>
      <c r="CT13" s="330"/>
      <c r="CU13" s="330"/>
      <c r="CV13" s="330"/>
      <c r="CW13" s="330"/>
      <c r="CX13" s="330"/>
      <c r="CY13" s="330"/>
      <c r="CZ13" s="330"/>
      <c r="DA13" s="330"/>
      <c r="DB13" s="330"/>
      <c r="DC13" s="330"/>
      <c r="DD13" s="330"/>
      <c r="DE13" s="330"/>
      <c r="DF13" s="330"/>
      <c r="DG13" s="493"/>
      <c r="DI13" s="16"/>
    </row>
    <row r="14" spans="1:138" ht="21.75" customHeight="1">
      <c r="A14" s="245" t="s">
        <v>652</v>
      </c>
      <c r="B14" s="246"/>
      <c r="C14" s="246"/>
      <c r="D14" s="246"/>
      <c r="E14" s="246"/>
      <c r="F14" s="246"/>
      <c r="G14" s="246"/>
      <c r="H14" s="246"/>
      <c r="I14" s="246"/>
      <c r="J14" s="246"/>
      <c r="K14" s="246"/>
      <c r="L14" s="246"/>
      <c r="M14" s="246"/>
      <c r="N14" s="246"/>
      <c r="O14" s="246"/>
      <c r="P14" s="246"/>
      <c r="Q14" s="246"/>
      <c r="R14" s="246"/>
      <c r="S14" s="246"/>
      <c r="T14" s="246"/>
      <c r="U14" s="513"/>
      <c r="V14" s="1263">
        <v>0</v>
      </c>
      <c r="W14" s="1264"/>
      <c r="X14" s="1265"/>
      <c r="Y14" s="1266">
        <v>3</v>
      </c>
      <c r="Z14" s="1264"/>
      <c r="AA14" s="1265"/>
      <c r="AB14" s="1266">
        <v>0</v>
      </c>
      <c r="AC14" s="1264"/>
      <c r="AD14" s="1267"/>
      <c r="AE14" s="1448">
        <v>2767</v>
      </c>
      <c r="AF14" s="1448"/>
      <c r="AG14" s="1448"/>
      <c r="AH14" s="1448"/>
      <c r="AI14" s="1448"/>
      <c r="AJ14" s="1448"/>
      <c r="AK14" s="1448"/>
      <c r="AL14" s="1448"/>
      <c r="AM14" s="1448"/>
      <c r="AN14" s="1448"/>
      <c r="AO14" s="1448"/>
      <c r="AP14" s="1448"/>
      <c r="AQ14" s="1487">
        <v>425</v>
      </c>
      <c r="AR14" s="1493"/>
      <c r="AS14" s="1493"/>
      <c r="AT14" s="1493"/>
      <c r="AU14" s="1493"/>
      <c r="AV14" s="1493"/>
      <c r="AW14" s="1493"/>
      <c r="AX14" s="1493"/>
      <c r="AY14" s="1493"/>
      <c r="AZ14" s="1493"/>
      <c r="BA14" s="1493"/>
      <c r="BB14" s="1512"/>
      <c r="BC14" s="330">
        <f t="shared" si="0"/>
        <v>3192</v>
      </c>
      <c r="BD14" s="331"/>
      <c r="BE14" s="331"/>
      <c r="BF14" s="331"/>
      <c r="BG14" s="331"/>
      <c r="BH14" s="331"/>
      <c r="BI14" s="331"/>
      <c r="BJ14" s="331"/>
      <c r="BK14" s="331"/>
      <c r="BL14" s="331"/>
      <c r="BM14" s="331"/>
      <c r="BN14" s="331"/>
      <c r="BO14" s="1448">
        <v>5777310</v>
      </c>
      <c r="BP14" s="1448"/>
      <c r="BQ14" s="1448"/>
      <c r="BR14" s="1448"/>
      <c r="BS14" s="1448"/>
      <c r="BT14" s="1448"/>
      <c r="BU14" s="1448"/>
      <c r="BV14" s="1448"/>
      <c r="BW14" s="1448"/>
      <c r="BX14" s="1448"/>
      <c r="BY14" s="1448"/>
      <c r="BZ14" s="1448"/>
      <c r="CA14" s="1448"/>
      <c r="CB14" s="1448"/>
      <c r="CC14" s="1448"/>
      <c r="CD14" s="1511">
        <v>3830400</v>
      </c>
      <c r="CE14" s="1511"/>
      <c r="CF14" s="1511"/>
      <c r="CG14" s="1511"/>
      <c r="CH14" s="1511"/>
      <c r="CI14" s="1511"/>
      <c r="CJ14" s="1511"/>
      <c r="CK14" s="1511"/>
      <c r="CL14" s="1511"/>
      <c r="CM14" s="1511"/>
      <c r="CN14" s="1511"/>
      <c r="CO14" s="1511"/>
      <c r="CP14" s="1511"/>
      <c r="CQ14" s="1511"/>
      <c r="CR14" s="1511"/>
      <c r="CS14" s="330">
        <f t="shared" si="1"/>
        <v>1946910</v>
      </c>
      <c r="CT14" s="330"/>
      <c r="CU14" s="330"/>
      <c r="CV14" s="330"/>
      <c r="CW14" s="330"/>
      <c r="CX14" s="330"/>
      <c r="CY14" s="330"/>
      <c r="CZ14" s="330"/>
      <c r="DA14" s="330"/>
      <c r="DB14" s="330"/>
      <c r="DC14" s="330"/>
      <c r="DD14" s="330"/>
      <c r="DE14" s="330"/>
      <c r="DF14" s="330"/>
      <c r="DG14" s="493"/>
      <c r="DI14" s="16"/>
    </row>
    <row r="15" spans="1:138" ht="21.75" customHeight="1">
      <c r="A15" s="245" t="s">
        <v>653</v>
      </c>
      <c r="B15" s="246"/>
      <c r="C15" s="246"/>
      <c r="D15" s="246"/>
      <c r="E15" s="246"/>
      <c r="F15" s="246"/>
      <c r="G15" s="246"/>
      <c r="H15" s="246"/>
      <c r="I15" s="246"/>
      <c r="J15" s="246"/>
      <c r="K15" s="246"/>
      <c r="L15" s="246"/>
      <c r="M15" s="246"/>
      <c r="N15" s="246"/>
      <c r="O15" s="246"/>
      <c r="P15" s="246"/>
      <c r="Q15" s="246"/>
      <c r="R15" s="246"/>
      <c r="S15" s="246"/>
      <c r="T15" s="246"/>
      <c r="U15" s="513"/>
      <c r="V15" s="1263">
        <v>0</v>
      </c>
      <c r="W15" s="1264"/>
      <c r="X15" s="1265"/>
      <c r="Y15" s="1266">
        <v>4</v>
      </c>
      <c r="Z15" s="1264"/>
      <c r="AA15" s="1265"/>
      <c r="AB15" s="1266">
        <v>0</v>
      </c>
      <c r="AC15" s="1264"/>
      <c r="AD15" s="1267"/>
      <c r="AE15" s="1511">
        <v>4177</v>
      </c>
      <c r="AF15" s="1513"/>
      <c r="AG15" s="1513"/>
      <c r="AH15" s="1513"/>
      <c r="AI15" s="1513"/>
      <c r="AJ15" s="1513"/>
      <c r="AK15" s="1513"/>
      <c r="AL15" s="1513"/>
      <c r="AM15" s="1513"/>
      <c r="AN15" s="1513"/>
      <c r="AO15" s="1513"/>
      <c r="AP15" s="1513"/>
      <c r="AQ15" s="1487">
        <v>485</v>
      </c>
      <c r="AR15" s="1493"/>
      <c r="AS15" s="1493"/>
      <c r="AT15" s="1493"/>
      <c r="AU15" s="1493"/>
      <c r="AV15" s="1493"/>
      <c r="AW15" s="1493"/>
      <c r="AX15" s="1493"/>
      <c r="AY15" s="1493"/>
      <c r="AZ15" s="1493"/>
      <c r="BA15" s="1493"/>
      <c r="BB15" s="1512"/>
      <c r="BC15" s="330">
        <f t="shared" si="0"/>
        <v>4662</v>
      </c>
      <c r="BD15" s="331"/>
      <c r="BE15" s="331"/>
      <c r="BF15" s="331"/>
      <c r="BG15" s="331"/>
      <c r="BH15" s="331"/>
      <c r="BI15" s="331"/>
      <c r="BJ15" s="331"/>
      <c r="BK15" s="331"/>
      <c r="BL15" s="331"/>
      <c r="BM15" s="331"/>
      <c r="BN15" s="331"/>
      <c r="BO15" s="1511">
        <v>10560029</v>
      </c>
      <c r="BP15" s="1513"/>
      <c r="BQ15" s="1513"/>
      <c r="BR15" s="1513"/>
      <c r="BS15" s="1513"/>
      <c r="BT15" s="1513"/>
      <c r="BU15" s="1513"/>
      <c r="BV15" s="1513"/>
      <c r="BW15" s="1513"/>
      <c r="BX15" s="1513"/>
      <c r="BY15" s="1513"/>
      <c r="BZ15" s="1513"/>
      <c r="CA15" s="1513"/>
      <c r="CB15" s="1513"/>
      <c r="CC15" s="1513"/>
      <c r="CD15" s="1511">
        <v>5594400</v>
      </c>
      <c r="CE15" s="1511"/>
      <c r="CF15" s="1511"/>
      <c r="CG15" s="1511"/>
      <c r="CH15" s="1511"/>
      <c r="CI15" s="1511"/>
      <c r="CJ15" s="1511"/>
      <c r="CK15" s="1511"/>
      <c r="CL15" s="1511"/>
      <c r="CM15" s="1511"/>
      <c r="CN15" s="1511"/>
      <c r="CO15" s="1511"/>
      <c r="CP15" s="1511"/>
      <c r="CQ15" s="1511"/>
      <c r="CR15" s="1511"/>
      <c r="CS15" s="330">
        <f t="shared" si="1"/>
        <v>4965629</v>
      </c>
      <c r="CT15" s="330"/>
      <c r="CU15" s="330"/>
      <c r="CV15" s="330"/>
      <c r="CW15" s="330"/>
      <c r="CX15" s="330"/>
      <c r="CY15" s="330"/>
      <c r="CZ15" s="330"/>
      <c r="DA15" s="330"/>
      <c r="DB15" s="330"/>
      <c r="DC15" s="330"/>
      <c r="DD15" s="330"/>
      <c r="DE15" s="330"/>
      <c r="DF15" s="330"/>
      <c r="DG15" s="493"/>
      <c r="DI15" s="16"/>
    </row>
    <row r="16" spans="1:138" ht="21.75" customHeight="1">
      <c r="A16" s="245" t="s">
        <v>654</v>
      </c>
      <c r="B16" s="246"/>
      <c r="C16" s="246"/>
      <c r="D16" s="246"/>
      <c r="E16" s="246"/>
      <c r="F16" s="246"/>
      <c r="G16" s="246"/>
      <c r="H16" s="246"/>
      <c r="I16" s="246"/>
      <c r="J16" s="246"/>
      <c r="K16" s="246"/>
      <c r="L16" s="246"/>
      <c r="M16" s="246"/>
      <c r="N16" s="246"/>
      <c r="O16" s="246"/>
      <c r="P16" s="246"/>
      <c r="Q16" s="246"/>
      <c r="R16" s="246"/>
      <c r="S16" s="246"/>
      <c r="T16" s="246"/>
      <c r="U16" s="513"/>
      <c r="V16" s="1263">
        <v>0</v>
      </c>
      <c r="W16" s="1264"/>
      <c r="X16" s="1265"/>
      <c r="Y16" s="1266">
        <v>5</v>
      </c>
      <c r="Z16" s="1264"/>
      <c r="AA16" s="1265"/>
      <c r="AB16" s="1266">
        <v>0</v>
      </c>
      <c r="AC16" s="1264"/>
      <c r="AD16" s="1267"/>
      <c r="AE16" s="1511">
        <v>4559</v>
      </c>
      <c r="AF16" s="1513"/>
      <c r="AG16" s="1513"/>
      <c r="AH16" s="1513"/>
      <c r="AI16" s="1513"/>
      <c r="AJ16" s="1513"/>
      <c r="AK16" s="1513"/>
      <c r="AL16" s="1513"/>
      <c r="AM16" s="1513"/>
      <c r="AN16" s="1513"/>
      <c r="AO16" s="1513"/>
      <c r="AP16" s="1513"/>
      <c r="AQ16" s="1487">
        <v>266</v>
      </c>
      <c r="AR16" s="1493"/>
      <c r="AS16" s="1493"/>
      <c r="AT16" s="1493"/>
      <c r="AU16" s="1493"/>
      <c r="AV16" s="1493"/>
      <c r="AW16" s="1493"/>
      <c r="AX16" s="1493"/>
      <c r="AY16" s="1493"/>
      <c r="AZ16" s="1493"/>
      <c r="BA16" s="1493"/>
      <c r="BB16" s="1512"/>
      <c r="BC16" s="330">
        <f t="shared" si="0"/>
        <v>4825</v>
      </c>
      <c r="BD16" s="331"/>
      <c r="BE16" s="331"/>
      <c r="BF16" s="331"/>
      <c r="BG16" s="331"/>
      <c r="BH16" s="331"/>
      <c r="BI16" s="331"/>
      <c r="BJ16" s="331"/>
      <c r="BK16" s="331"/>
      <c r="BL16" s="331"/>
      <c r="BM16" s="331"/>
      <c r="BN16" s="331"/>
      <c r="BO16" s="1511">
        <v>13159009</v>
      </c>
      <c r="BP16" s="1513"/>
      <c r="BQ16" s="1513"/>
      <c r="BR16" s="1513"/>
      <c r="BS16" s="1513"/>
      <c r="BT16" s="1513"/>
      <c r="BU16" s="1513"/>
      <c r="BV16" s="1513"/>
      <c r="BW16" s="1513"/>
      <c r="BX16" s="1513"/>
      <c r="BY16" s="1513"/>
      <c r="BZ16" s="1513"/>
      <c r="CA16" s="1513"/>
      <c r="CB16" s="1513"/>
      <c r="CC16" s="1513"/>
      <c r="CD16" s="1511">
        <v>5790000</v>
      </c>
      <c r="CE16" s="1511"/>
      <c r="CF16" s="1511"/>
      <c r="CG16" s="1511"/>
      <c r="CH16" s="1511"/>
      <c r="CI16" s="1511"/>
      <c r="CJ16" s="1511"/>
      <c r="CK16" s="1511"/>
      <c r="CL16" s="1511"/>
      <c r="CM16" s="1511"/>
      <c r="CN16" s="1511"/>
      <c r="CO16" s="1511"/>
      <c r="CP16" s="1511"/>
      <c r="CQ16" s="1511"/>
      <c r="CR16" s="1511"/>
      <c r="CS16" s="330">
        <f t="shared" si="1"/>
        <v>7369009</v>
      </c>
      <c r="CT16" s="330"/>
      <c r="CU16" s="330"/>
      <c r="CV16" s="330"/>
      <c r="CW16" s="330"/>
      <c r="CX16" s="330"/>
      <c r="CY16" s="330"/>
      <c r="CZ16" s="330"/>
      <c r="DA16" s="330"/>
      <c r="DB16" s="330"/>
      <c r="DC16" s="330"/>
      <c r="DD16" s="330"/>
      <c r="DE16" s="330"/>
      <c r="DF16" s="330"/>
      <c r="DG16" s="493"/>
      <c r="DI16" s="16"/>
    </row>
    <row r="17" spans="1:113" ht="21.75" customHeight="1">
      <c r="A17" s="245" t="s">
        <v>160</v>
      </c>
      <c r="B17" s="246"/>
      <c r="C17" s="246"/>
      <c r="D17" s="246"/>
      <c r="E17" s="246"/>
      <c r="F17" s="246"/>
      <c r="G17" s="246"/>
      <c r="H17" s="246"/>
      <c r="I17" s="246"/>
      <c r="J17" s="246"/>
      <c r="K17" s="246"/>
      <c r="L17" s="246"/>
      <c r="M17" s="246"/>
      <c r="N17" s="246"/>
      <c r="O17" s="246"/>
      <c r="P17" s="246"/>
      <c r="Q17" s="246"/>
      <c r="R17" s="246"/>
      <c r="S17" s="246"/>
      <c r="T17" s="246"/>
      <c r="U17" s="513"/>
      <c r="V17" s="1263">
        <v>0</v>
      </c>
      <c r="W17" s="1264"/>
      <c r="X17" s="1265"/>
      <c r="Y17" s="1266">
        <v>6</v>
      </c>
      <c r="Z17" s="1264"/>
      <c r="AA17" s="1265"/>
      <c r="AB17" s="1266">
        <v>0</v>
      </c>
      <c r="AC17" s="1264"/>
      <c r="AD17" s="1267"/>
      <c r="AE17" s="1511">
        <v>1638</v>
      </c>
      <c r="AF17" s="1513"/>
      <c r="AG17" s="1513"/>
      <c r="AH17" s="1513"/>
      <c r="AI17" s="1513"/>
      <c r="AJ17" s="1513"/>
      <c r="AK17" s="1513"/>
      <c r="AL17" s="1513"/>
      <c r="AM17" s="1513"/>
      <c r="AN17" s="1513"/>
      <c r="AO17" s="1513"/>
      <c r="AP17" s="1513"/>
      <c r="AQ17" s="1487">
        <v>40</v>
      </c>
      <c r="AR17" s="1493"/>
      <c r="AS17" s="1493"/>
      <c r="AT17" s="1493"/>
      <c r="AU17" s="1493"/>
      <c r="AV17" s="1493"/>
      <c r="AW17" s="1493"/>
      <c r="AX17" s="1493"/>
      <c r="AY17" s="1493"/>
      <c r="AZ17" s="1493"/>
      <c r="BA17" s="1493"/>
      <c r="BB17" s="1512"/>
      <c r="BC17" s="330">
        <f t="shared" si="0"/>
        <v>1678</v>
      </c>
      <c r="BD17" s="331"/>
      <c r="BE17" s="331"/>
      <c r="BF17" s="331"/>
      <c r="BG17" s="331"/>
      <c r="BH17" s="331"/>
      <c r="BI17" s="331"/>
      <c r="BJ17" s="331"/>
      <c r="BK17" s="331"/>
      <c r="BL17" s="331"/>
      <c r="BM17" s="331"/>
      <c r="BN17" s="331"/>
      <c r="BO17" s="1511">
        <v>5561656</v>
      </c>
      <c r="BP17" s="1513"/>
      <c r="BQ17" s="1513"/>
      <c r="BR17" s="1513"/>
      <c r="BS17" s="1513"/>
      <c r="BT17" s="1513"/>
      <c r="BU17" s="1513"/>
      <c r="BV17" s="1513"/>
      <c r="BW17" s="1513"/>
      <c r="BX17" s="1513"/>
      <c r="BY17" s="1513"/>
      <c r="BZ17" s="1513"/>
      <c r="CA17" s="1513"/>
      <c r="CB17" s="1513"/>
      <c r="CC17" s="1513"/>
      <c r="CD17" s="1511">
        <v>2065121</v>
      </c>
      <c r="CE17" s="1511"/>
      <c r="CF17" s="1511"/>
      <c r="CG17" s="1511"/>
      <c r="CH17" s="1511"/>
      <c r="CI17" s="1511"/>
      <c r="CJ17" s="1511"/>
      <c r="CK17" s="1511"/>
      <c r="CL17" s="1511"/>
      <c r="CM17" s="1511"/>
      <c r="CN17" s="1511"/>
      <c r="CO17" s="1511"/>
      <c r="CP17" s="1511"/>
      <c r="CQ17" s="1511"/>
      <c r="CR17" s="1511"/>
      <c r="CS17" s="330">
        <f t="shared" si="1"/>
        <v>3496535</v>
      </c>
      <c r="CT17" s="330"/>
      <c r="CU17" s="330"/>
      <c r="CV17" s="330"/>
      <c r="CW17" s="330"/>
      <c r="CX17" s="330"/>
      <c r="CY17" s="330"/>
      <c r="CZ17" s="330"/>
      <c r="DA17" s="330"/>
      <c r="DB17" s="330"/>
      <c r="DC17" s="330"/>
      <c r="DD17" s="330"/>
      <c r="DE17" s="330"/>
      <c r="DF17" s="330"/>
      <c r="DG17" s="493"/>
      <c r="DI17" s="16"/>
    </row>
    <row r="18" spans="1:113" ht="21.75" customHeight="1">
      <c r="A18" s="245" t="s">
        <v>655</v>
      </c>
      <c r="B18" s="246"/>
      <c r="C18" s="246"/>
      <c r="D18" s="246"/>
      <c r="E18" s="246"/>
      <c r="F18" s="246"/>
      <c r="G18" s="246"/>
      <c r="H18" s="246"/>
      <c r="I18" s="246"/>
      <c r="J18" s="246"/>
      <c r="K18" s="246"/>
      <c r="L18" s="246"/>
      <c r="M18" s="246"/>
      <c r="N18" s="246"/>
      <c r="O18" s="246"/>
      <c r="P18" s="246"/>
      <c r="Q18" s="246"/>
      <c r="R18" s="246"/>
      <c r="S18" s="246"/>
      <c r="T18" s="246"/>
      <c r="U18" s="513"/>
      <c r="V18" s="1263">
        <v>0</v>
      </c>
      <c r="W18" s="1264"/>
      <c r="X18" s="1265"/>
      <c r="Y18" s="1266">
        <v>7</v>
      </c>
      <c r="Z18" s="1264"/>
      <c r="AA18" s="1265"/>
      <c r="AB18" s="1266">
        <v>0</v>
      </c>
      <c r="AC18" s="1264"/>
      <c r="AD18" s="1267"/>
      <c r="AE18" s="1511">
        <v>51</v>
      </c>
      <c r="AF18" s="1513"/>
      <c r="AG18" s="1513"/>
      <c r="AH18" s="1513"/>
      <c r="AI18" s="1513"/>
      <c r="AJ18" s="1513"/>
      <c r="AK18" s="1513"/>
      <c r="AL18" s="1513"/>
      <c r="AM18" s="1513"/>
      <c r="AN18" s="1513"/>
      <c r="AO18" s="1513"/>
      <c r="AP18" s="1513"/>
      <c r="AQ18" s="1487">
        <v>1</v>
      </c>
      <c r="AR18" s="1493"/>
      <c r="AS18" s="1493"/>
      <c r="AT18" s="1493"/>
      <c r="AU18" s="1493"/>
      <c r="AV18" s="1493"/>
      <c r="AW18" s="1493"/>
      <c r="AX18" s="1493"/>
      <c r="AY18" s="1493"/>
      <c r="AZ18" s="1493"/>
      <c r="BA18" s="1493"/>
      <c r="BB18" s="1512"/>
      <c r="BC18" s="330">
        <f t="shared" si="0"/>
        <v>52</v>
      </c>
      <c r="BD18" s="331"/>
      <c r="BE18" s="331"/>
      <c r="BF18" s="331"/>
      <c r="BG18" s="331"/>
      <c r="BH18" s="331"/>
      <c r="BI18" s="331"/>
      <c r="BJ18" s="331"/>
      <c r="BK18" s="331"/>
      <c r="BL18" s="331"/>
      <c r="BM18" s="331"/>
      <c r="BN18" s="331"/>
      <c r="BO18" s="1511">
        <v>293674</v>
      </c>
      <c r="BP18" s="1513"/>
      <c r="BQ18" s="1513"/>
      <c r="BR18" s="1513"/>
      <c r="BS18" s="1513"/>
      <c r="BT18" s="1513"/>
      <c r="BU18" s="1513"/>
      <c r="BV18" s="1513"/>
      <c r="BW18" s="1513"/>
      <c r="BX18" s="1513"/>
      <c r="BY18" s="1513"/>
      <c r="BZ18" s="1513"/>
      <c r="CA18" s="1513"/>
      <c r="CB18" s="1513"/>
      <c r="CC18" s="1513"/>
      <c r="CD18" s="1511">
        <v>84871</v>
      </c>
      <c r="CE18" s="1511"/>
      <c r="CF18" s="1511"/>
      <c r="CG18" s="1511"/>
      <c r="CH18" s="1511"/>
      <c r="CI18" s="1511"/>
      <c r="CJ18" s="1511"/>
      <c r="CK18" s="1511"/>
      <c r="CL18" s="1511"/>
      <c r="CM18" s="1511"/>
      <c r="CN18" s="1511"/>
      <c r="CO18" s="1511"/>
      <c r="CP18" s="1511"/>
      <c r="CQ18" s="1511"/>
      <c r="CR18" s="1511"/>
      <c r="CS18" s="330">
        <f t="shared" si="1"/>
        <v>208803</v>
      </c>
      <c r="CT18" s="330"/>
      <c r="CU18" s="330"/>
      <c r="CV18" s="330"/>
      <c r="CW18" s="330"/>
      <c r="CX18" s="330"/>
      <c r="CY18" s="330"/>
      <c r="CZ18" s="330"/>
      <c r="DA18" s="330"/>
      <c r="DB18" s="330"/>
      <c r="DC18" s="330"/>
      <c r="DD18" s="330"/>
      <c r="DE18" s="330"/>
      <c r="DF18" s="330"/>
      <c r="DG18" s="493"/>
      <c r="DI18" s="16"/>
    </row>
    <row r="19" spans="1:113" ht="21.75" customHeight="1" thickBot="1">
      <c r="A19" s="245" t="s">
        <v>378</v>
      </c>
      <c r="B19" s="246"/>
      <c r="C19" s="246"/>
      <c r="D19" s="246"/>
      <c r="E19" s="246"/>
      <c r="F19" s="246"/>
      <c r="G19" s="246"/>
      <c r="H19" s="246"/>
      <c r="I19" s="246"/>
      <c r="J19" s="246"/>
      <c r="K19" s="246"/>
      <c r="L19" s="246"/>
      <c r="M19" s="246"/>
      <c r="N19" s="246"/>
      <c r="O19" s="246"/>
      <c r="P19" s="246"/>
      <c r="Q19" s="246"/>
      <c r="R19" s="246"/>
      <c r="S19" s="246"/>
      <c r="T19" s="246"/>
      <c r="U19" s="513"/>
      <c r="V19" s="1258">
        <v>0</v>
      </c>
      <c r="W19" s="1259"/>
      <c r="X19" s="1260"/>
      <c r="Y19" s="1261">
        <v>8</v>
      </c>
      <c r="Z19" s="1259"/>
      <c r="AA19" s="1260"/>
      <c r="AB19" s="1261">
        <v>0</v>
      </c>
      <c r="AC19" s="1259"/>
      <c r="AD19" s="1262"/>
      <c r="AE19" s="484">
        <f>SUM(AE12:AP18)</f>
        <v>18067</v>
      </c>
      <c r="AF19" s="485"/>
      <c r="AG19" s="485"/>
      <c r="AH19" s="485"/>
      <c r="AI19" s="485"/>
      <c r="AJ19" s="485"/>
      <c r="AK19" s="485"/>
      <c r="AL19" s="485"/>
      <c r="AM19" s="485"/>
      <c r="AN19" s="485"/>
      <c r="AO19" s="485"/>
      <c r="AP19" s="486"/>
      <c r="AQ19" s="484">
        <f>SUM(AQ12:BB18)</f>
        <v>1656</v>
      </c>
      <c r="AR19" s="485"/>
      <c r="AS19" s="485"/>
      <c r="AT19" s="485"/>
      <c r="AU19" s="485"/>
      <c r="AV19" s="485"/>
      <c r="AW19" s="485"/>
      <c r="AX19" s="485"/>
      <c r="AY19" s="485"/>
      <c r="AZ19" s="485"/>
      <c r="BA19" s="485"/>
      <c r="BB19" s="486"/>
      <c r="BC19" s="484">
        <f>SUM(BC12:BN18)</f>
        <v>19723</v>
      </c>
      <c r="BD19" s="485"/>
      <c r="BE19" s="485"/>
      <c r="BF19" s="485"/>
      <c r="BG19" s="485"/>
      <c r="BH19" s="485"/>
      <c r="BI19" s="485"/>
      <c r="BJ19" s="485"/>
      <c r="BK19" s="485"/>
      <c r="BL19" s="485"/>
      <c r="BM19" s="485"/>
      <c r="BN19" s="486"/>
      <c r="BO19" s="484">
        <f>SUM(BO12:CC18)</f>
        <v>40412215</v>
      </c>
      <c r="BP19" s="485"/>
      <c r="BQ19" s="485"/>
      <c r="BR19" s="485"/>
      <c r="BS19" s="485"/>
      <c r="BT19" s="485"/>
      <c r="BU19" s="485"/>
      <c r="BV19" s="485"/>
      <c r="BW19" s="485"/>
      <c r="BX19" s="485"/>
      <c r="BY19" s="485"/>
      <c r="BZ19" s="485"/>
      <c r="CA19" s="485"/>
      <c r="CB19" s="485"/>
      <c r="CC19" s="486"/>
      <c r="CD19" s="484">
        <f>SUM(CD12:CR18)</f>
        <v>22109212</v>
      </c>
      <c r="CE19" s="485"/>
      <c r="CF19" s="485"/>
      <c r="CG19" s="485"/>
      <c r="CH19" s="485"/>
      <c r="CI19" s="485"/>
      <c r="CJ19" s="485"/>
      <c r="CK19" s="485"/>
      <c r="CL19" s="485"/>
      <c r="CM19" s="485"/>
      <c r="CN19" s="485"/>
      <c r="CO19" s="485"/>
      <c r="CP19" s="485"/>
      <c r="CQ19" s="485"/>
      <c r="CR19" s="486"/>
      <c r="CS19" s="484">
        <f>SUM(CS12:DG18)</f>
        <v>18303003</v>
      </c>
      <c r="CT19" s="485"/>
      <c r="CU19" s="485"/>
      <c r="CV19" s="485"/>
      <c r="CW19" s="485"/>
      <c r="CX19" s="485"/>
      <c r="CY19" s="485"/>
      <c r="CZ19" s="485"/>
      <c r="DA19" s="485"/>
      <c r="DB19" s="485"/>
      <c r="DC19" s="485"/>
      <c r="DD19" s="485"/>
      <c r="DE19" s="485"/>
      <c r="DF19" s="485"/>
      <c r="DG19" s="574"/>
      <c r="DI19" s="16"/>
    </row>
    <row r="20" spans="1:113" s="17" customFormat="1" ht="21.75" customHeight="1">
      <c r="A20" s="138"/>
      <c r="B20" s="138"/>
      <c r="C20" s="138"/>
      <c r="D20" s="138"/>
      <c r="E20" s="138"/>
      <c r="F20" s="138"/>
      <c r="G20" s="138"/>
      <c r="H20" s="138"/>
      <c r="I20" s="138"/>
      <c r="J20" s="138"/>
      <c r="K20" s="138"/>
      <c r="L20" s="138"/>
      <c r="M20" s="138"/>
      <c r="N20" s="138"/>
      <c r="O20" s="138"/>
      <c r="P20" s="138"/>
      <c r="Q20" s="138"/>
      <c r="R20" s="138"/>
      <c r="S20" s="138"/>
      <c r="T20" s="138"/>
      <c r="U20" s="138"/>
      <c r="V20" s="86"/>
      <c r="W20" s="86"/>
      <c r="X20" s="86"/>
      <c r="Y20" s="86"/>
      <c r="Z20" s="86"/>
      <c r="AA20" s="86"/>
      <c r="AB20" s="86"/>
      <c r="AC20" s="86"/>
      <c r="AD20" s="86"/>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row>
  </sheetData>
  <sheetProtection algorithmName="SHA-512" hashValue="fbJg1c6D1yM29rICxVlxsfiR5NmtrzZTGDAtCoXpr3PKXrtIMXGXPTt9zSJ+KaNYATVvP66sAG9snH4dqhFWwg==" saltValue="tSJaylWBcoFUOsbIxL2JxA==" spinCount="100000" sheet="1" objects="1" scenarios="1" selectLockedCells="1"/>
  <mergeCells count="122">
    <mergeCell ref="K3:M3"/>
    <mergeCell ref="N3:P3"/>
    <mergeCell ref="Q3:S3"/>
    <mergeCell ref="T3:V3"/>
    <mergeCell ref="W3:Y3"/>
    <mergeCell ref="Z3:AB3"/>
    <mergeCell ref="CD11:CR11"/>
    <mergeCell ref="CS11:DG11"/>
    <mergeCell ref="A6:U11"/>
    <mergeCell ref="V6:AD11"/>
    <mergeCell ref="AE6:BN6"/>
    <mergeCell ref="BC7:BN10"/>
    <mergeCell ref="BC11:BN11"/>
    <mergeCell ref="BO6:CC9"/>
    <mergeCell ref="BO11:CC11"/>
    <mergeCell ref="BO10:CC10"/>
    <mergeCell ref="AE7:BB8"/>
    <mergeCell ref="AE9:AP10"/>
    <mergeCell ref="AQ9:BB10"/>
    <mergeCell ref="DB3:DM3"/>
    <mergeCell ref="DN3:EH3"/>
    <mergeCell ref="AF1:DA3"/>
    <mergeCell ref="AC3:AE3"/>
    <mergeCell ref="DB1:DM2"/>
    <mergeCell ref="DN1:EH2"/>
    <mergeCell ref="CS10:DG10"/>
    <mergeCell ref="A12:U12"/>
    <mergeCell ref="V12:X12"/>
    <mergeCell ref="Y12:AA12"/>
    <mergeCell ref="AB12:AD12"/>
    <mergeCell ref="AE12:AP12"/>
    <mergeCell ref="AQ12:BB12"/>
    <mergeCell ref="BC12:BN12"/>
    <mergeCell ref="BO12:CC12"/>
    <mergeCell ref="CD12:CR12"/>
    <mergeCell ref="AE5:AP5"/>
    <mergeCell ref="AQ5:BB5"/>
    <mergeCell ref="BC5:BN5"/>
    <mergeCell ref="BO5:CC5"/>
    <mergeCell ref="A1:G2"/>
    <mergeCell ref="H1:Y2"/>
    <mergeCell ref="Z1:AE2"/>
    <mergeCell ref="A3:G3"/>
    <mergeCell ref="H3:J3"/>
    <mergeCell ref="A13:U13"/>
    <mergeCell ref="V13:X13"/>
    <mergeCell ref="Y13:AA13"/>
    <mergeCell ref="AB13:AD13"/>
    <mergeCell ref="AE13:AP13"/>
    <mergeCell ref="AQ13:BB13"/>
    <mergeCell ref="BC13:BN13"/>
    <mergeCell ref="BO13:CC13"/>
    <mergeCell ref="CD13:CR13"/>
    <mergeCell ref="A14:U14"/>
    <mergeCell ref="V14:X14"/>
    <mergeCell ref="Y14:AA14"/>
    <mergeCell ref="AB14:AD14"/>
    <mergeCell ref="AE14:AP14"/>
    <mergeCell ref="AQ14:BB14"/>
    <mergeCell ref="BC14:BN14"/>
    <mergeCell ref="BO14:CC14"/>
    <mergeCell ref="CD14:CR14"/>
    <mergeCell ref="A15:U15"/>
    <mergeCell ref="V15:X15"/>
    <mergeCell ref="Y15:AA15"/>
    <mergeCell ref="AB15:AD15"/>
    <mergeCell ref="AE15:AP15"/>
    <mergeCell ref="AQ15:BB15"/>
    <mergeCell ref="BC15:BN15"/>
    <mergeCell ref="BO15:CC15"/>
    <mergeCell ref="CD15:CR15"/>
    <mergeCell ref="A16:U16"/>
    <mergeCell ref="V16:X16"/>
    <mergeCell ref="Y16:AA16"/>
    <mergeCell ref="AB16:AD16"/>
    <mergeCell ref="AE16:AP16"/>
    <mergeCell ref="AQ16:BB16"/>
    <mergeCell ref="BC16:BN16"/>
    <mergeCell ref="BO16:CC16"/>
    <mergeCell ref="CD16:CR16"/>
    <mergeCell ref="A19:U19"/>
    <mergeCell ref="V19:X19"/>
    <mergeCell ref="Y19:AA19"/>
    <mergeCell ref="AB19:AD19"/>
    <mergeCell ref="CS17:DG17"/>
    <mergeCell ref="A18:U18"/>
    <mergeCell ref="V18:X18"/>
    <mergeCell ref="Y18:AA18"/>
    <mergeCell ref="AB18:AD18"/>
    <mergeCell ref="AE18:AP18"/>
    <mergeCell ref="AQ18:BB18"/>
    <mergeCell ref="BC18:BN18"/>
    <mergeCell ref="BO18:CC18"/>
    <mergeCell ref="A17:U17"/>
    <mergeCell ref="V17:X17"/>
    <mergeCell ref="Y17:AA17"/>
    <mergeCell ref="AB17:AD17"/>
    <mergeCell ref="AE17:AP17"/>
    <mergeCell ref="AQ17:BB17"/>
    <mergeCell ref="BC17:BN17"/>
    <mergeCell ref="BO17:CC17"/>
    <mergeCell ref="CD17:CR17"/>
    <mergeCell ref="CD19:CR19"/>
    <mergeCell ref="CS19:DG19"/>
    <mergeCell ref="CD18:CR18"/>
    <mergeCell ref="CS18:DG18"/>
    <mergeCell ref="CD5:CR5"/>
    <mergeCell ref="CS5:DG5"/>
    <mergeCell ref="AE19:AP19"/>
    <mergeCell ref="AQ19:BB19"/>
    <mergeCell ref="BC19:BN19"/>
    <mergeCell ref="BO19:CC19"/>
    <mergeCell ref="CS16:DG16"/>
    <mergeCell ref="CS15:DG15"/>
    <mergeCell ref="CS14:DG14"/>
    <mergeCell ref="CS13:DG13"/>
    <mergeCell ref="CS12:DG12"/>
    <mergeCell ref="CS6:DG9"/>
    <mergeCell ref="AE11:AP11"/>
    <mergeCell ref="AQ11:BB11"/>
    <mergeCell ref="CD6:CR9"/>
    <mergeCell ref="CD10:CR10"/>
  </mergeCells>
  <phoneticPr fontId="3"/>
  <dataValidations count="8">
    <dataValidation type="whole" allowBlank="1" showInputMessage="1" showErrorMessage="1" errorTitle="入力エラー" error="数値以外の入力または、13桁以上の入力は行えません" sqref="CS12:DG19 BO19:CC19">
      <formula1>-99999999999</formula1>
      <formula2>999999999999</formula2>
    </dataValidation>
    <dataValidation type="whole" allowBlank="1" showInputMessage="1" showErrorMessage="1" errorTitle="入力エラー" error="数値以外の入力または、12桁以上の入力は行えません" sqref="CD19:CR19">
      <formula1>-9999999999</formula1>
      <formula2>99999999999</formula2>
    </dataValidation>
    <dataValidation type="whole" allowBlank="1" showInputMessage="1" showErrorMessage="1" errorTitle="入力エラー" error="数値以外の入力または、10桁以上の入力は行えません" sqref="BC12:BN19 AE19:AP19">
      <formula1>-99999999</formula1>
      <formula2>999999999</formula2>
    </dataValidation>
    <dataValidation type="whole" allowBlank="1" showInputMessage="1" showErrorMessage="1" errorTitle="入力エラー" error="数値以外の入力または、9桁以上の入力は行えません" sqref="AQ19:BB19">
      <formula1>-9999999</formula1>
      <formula2>99999999</formula2>
    </dataValidation>
    <dataValidation type="whole" allowBlank="1" showInputMessage="1" showErrorMessage="1" errorTitle="入力エラー" error="数値以外の入力または、10桁以上の入力は行えません。" sqref="AE12:AP18">
      <formula1>-99999999</formula1>
      <formula2>999999999</formula2>
    </dataValidation>
    <dataValidation type="whole" allowBlank="1" showInputMessage="1" showErrorMessage="1" errorTitle="入力エラー" error="数値以外の入力または、9桁以上の入力は行えません。" sqref="AQ12:BB18">
      <formula1>-9999999</formula1>
      <formula2>99999999</formula2>
    </dataValidation>
    <dataValidation type="whole" allowBlank="1" showInputMessage="1" showErrorMessage="1" errorTitle="入力エラー" error="数値以外の入力または、13桁以上の入力は行えません。" sqref="BO12:CC18">
      <formula1>-99999999999</formula1>
      <formula2>999999999999</formula2>
    </dataValidation>
    <dataValidation type="whole" allowBlank="1" showInputMessage="1" showErrorMessage="1" errorTitle="入力エラー" error="数値以外の入力または、12桁以上の入力は行えません。" sqref="CD12:CR18">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scale="98" firstPageNumber="78" orientation="landscape" useFirstPageNumber="1" horizontalDpi="300" verticalDpi="300" r:id="rId1"/>
  <headerFooter alignWithMargins="0">
    <oddFooter>&amp;R課税市-&amp;P</oddFooter>
  </headerFooter>
  <drawing r:id="rId2"/>
  <pictur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9"/>
  <dimension ref="A1:EE40"/>
  <sheetViews>
    <sheetView showGridLines="0" zoomScale="85" zoomScaleNormal="85" workbookViewId="0">
      <selection activeCell="J12" sqref="J12:R12"/>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382"/>
      <c r="B1" s="382"/>
      <c r="C1" s="382"/>
      <c r="D1" s="382"/>
      <c r="E1" s="382"/>
      <c r="F1" s="382"/>
      <c r="G1" s="383"/>
      <c r="H1" s="384" t="s">
        <v>62</v>
      </c>
      <c r="I1" s="266"/>
      <c r="J1" s="266"/>
      <c r="K1" s="266"/>
      <c r="L1" s="266"/>
      <c r="M1" s="266"/>
      <c r="N1" s="266"/>
      <c r="O1" s="266"/>
      <c r="P1" s="266"/>
      <c r="Q1" s="266"/>
      <c r="R1" s="266"/>
      <c r="S1" s="266"/>
      <c r="T1" s="266"/>
      <c r="U1" s="266"/>
      <c r="V1" s="266"/>
      <c r="W1" s="266"/>
      <c r="X1" s="266"/>
      <c r="Y1" s="267"/>
      <c r="Z1" s="385" t="s">
        <v>517</v>
      </c>
      <c r="AA1" s="266"/>
      <c r="AB1" s="266"/>
      <c r="AC1" s="266"/>
      <c r="AD1" s="266"/>
      <c r="AE1" s="267"/>
      <c r="AF1" s="733" t="str">
        <f>"第19表　"&amp; LEFT(表00!AA1,6) &amp; "分に係る所得控除等の人員等に関する調"</f>
        <v>第19表　平成29年度分に係る所得控除等の人員等に関する調</v>
      </c>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378" t="s">
        <v>608</v>
      </c>
      <c r="CZ1" s="378"/>
      <c r="DA1" s="378"/>
      <c r="DB1" s="378"/>
      <c r="DC1" s="378"/>
      <c r="DD1" s="378"/>
      <c r="DE1" s="378"/>
      <c r="DF1" s="378"/>
      <c r="DG1" s="378"/>
      <c r="DH1" s="378"/>
      <c r="DI1" s="378"/>
      <c r="DJ1" s="378"/>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382"/>
      <c r="B2" s="382"/>
      <c r="C2" s="382"/>
      <c r="D2" s="382"/>
      <c r="E2" s="382"/>
      <c r="F2" s="382"/>
      <c r="G2" s="383"/>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379"/>
      <c r="CZ2" s="379"/>
      <c r="DA2" s="379"/>
      <c r="DB2" s="379"/>
      <c r="DC2" s="379"/>
      <c r="DD2" s="379"/>
      <c r="DE2" s="379"/>
      <c r="DF2" s="379"/>
      <c r="DG2" s="379"/>
      <c r="DH2" s="379"/>
      <c r="DI2" s="379"/>
      <c r="DJ2" s="379"/>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380"/>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381">
        <v>1</v>
      </c>
      <c r="AA3" s="276"/>
      <c r="AB3" s="277"/>
      <c r="AC3" s="272">
        <v>9</v>
      </c>
      <c r="AD3" s="279"/>
      <c r="AE3" s="280"/>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379" t="s">
        <v>515</v>
      </c>
      <c r="CZ3" s="379"/>
      <c r="DA3" s="379"/>
      <c r="DB3" s="379"/>
      <c r="DC3" s="379"/>
      <c r="DD3" s="379"/>
      <c r="DE3" s="379"/>
      <c r="DF3" s="379"/>
      <c r="DG3" s="379"/>
      <c r="DH3" s="379"/>
      <c r="DI3" s="379"/>
      <c r="DJ3" s="379"/>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9.9499999999999993" customHeight="1">
      <c r="M4" s="16"/>
      <c r="R4" s="16"/>
    </row>
    <row r="5" spans="1:135" ht="9.9499999999999993"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9.9499999999999993" customHeight="1"/>
    <row r="7" spans="1:135" ht="15" customHeight="1">
      <c r="J7" s="361" t="s">
        <v>164</v>
      </c>
      <c r="K7" s="361"/>
      <c r="L7" s="361"/>
      <c r="M7" s="361"/>
      <c r="N7" s="361"/>
      <c r="O7" s="361"/>
      <c r="P7" s="361"/>
      <c r="Q7" s="361"/>
      <c r="R7" s="361"/>
      <c r="S7" s="361" t="s">
        <v>298</v>
      </c>
      <c r="T7" s="361"/>
      <c r="U7" s="361"/>
      <c r="V7" s="361"/>
      <c r="W7" s="361"/>
      <c r="X7" s="361"/>
      <c r="Y7" s="361"/>
      <c r="Z7" s="361"/>
      <c r="AA7" s="361"/>
      <c r="AB7" s="361" t="s">
        <v>299</v>
      </c>
      <c r="AC7" s="361"/>
      <c r="AD7" s="361"/>
      <c r="AE7" s="361"/>
      <c r="AF7" s="361"/>
      <c r="AG7" s="361"/>
      <c r="AH7" s="361"/>
      <c r="AI7" s="361"/>
      <c r="AJ7" s="361"/>
      <c r="AK7" s="361" t="s">
        <v>300</v>
      </c>
      <c r="AL7" s="361"/>
      <c r="AM7" s="361"/>
      <c r="AN7" s="361"/>
      <c r="AO7" s="361"/>
      <c r="AP7" s="361"/>
      <c r="AQ7" s="361"/>
      <c r="AR7" s="361"/>
      <c r="AS7" s="361"/>
      <c r="AT7" s="361" t="s">
        <v>301</v>
      </c>
      <c r="AU7" s="361"/>
      <c r="AV7" s="361"/>
      <c r="AW7" s="361"/>
      <c r="AX7" s="361"/>
      <c r="AY7" s="361"/>
      <c r="AZ7" s="361"/>
      <c r="BA7" s="361"/>
      <c r="BB7" s="361"/>
      <c r="BC7" s="361" t="s">
        <v>283</v>
      </c>
      <c r="BD7" s="361"/>
      <c r="BE7" s="361"/>
      <c r="BF7" s="361"/>
      <c r="BG7" s="361"/>
      <c r="BH7" s="361"/>
      <c r="BI7" s="361"/>
      <c r="BJ7" s="361"/>
      <c r="BK7" s="361"/>
      <c r="BL7" s="361" t="s">
        <v>284</v>
      </c>
      <c r="BM7" s="361"/>
      <c r="BN7" s="361"/>
      <c r="BO7" s="361"/>
      <c r="BP7" s="361"/>
      <c r="BQ7" s="361"/>
      <c r="BR7" s="361"/>
      <c r="BS7" s="361"/>
      <c r="BT7" s="361"/>
      <c r="BU7" s="361" t="s">
        <v>285</v>
      </c>
      <c r="BV7" s="361"/>
      <c r="BW7" s="361"/>
      <c r="BX7" s="361"/>
      <c r="BY7" s="361"/>
      <c r="BZ7" s="361"/>
      <c r="CA7" s="361"/>
      <c r="CB7" s="361"/>
      <c r="CC7" s="361"/>
      <c r="CD7" s="361" t="s">
        <v>575</v>
      </c>
      <c r="CE7" s="361"/>
      <c r="CF7" s="361"/>
      <c r="CG7" s="361"/>
      <c r="CH7" s="361"/>
      <c r="CI7" s="361"/>
      <c r="CJ7" s="361"/>
      <c r="CK7" s="361"/>
      <c r="CL7" s="361"/>
      <c r="CM7" s="361" t="s">
        <v>524</v>
      </c>
      <c r="CN7" s="361"/>
      <c r="CO7" s="361"/>
      <c r="CP7" s="361"/>
      <c r="CQ7" s="361"/>
      <c r="CR7" s="361"/>
      <c r="CS7" s="361"/>
      <c r="CT7" s="361"/>
      <c r="CU7" s="361"/>
      <c r="CV7" s="361" t="s">
        <v>29</v>
      </c>
      <c r="CW7" s="361"/>
      <c r="CX7" s="361"/>
      <c r="CY7" s="361"/>
      <c r="CZ7" s="361"/>
      <c r="DA7" s="361"/>
      <c r="DB7" s="361"/>
      <c r="DC7" s="361"/>
      <c r="DD7" s="361"/>
      <c r="DE7" s="361" t="s">
        <v>318</v>
      </c>
      <c r="DF7" s="361"/>
      <c r="DG7" s="361"/>
      <c r="DH7" s="361"/>
      <c r="DI7" s="361"/>
      <c r="DJ7" s="361"/>
      <c r="DK7" s="361"/>
      <c r="DL7" s="361"/>
      <c r="DM7" s="361"/>
    </row>
    <row r="8" spans="1:135" ht="15" customHeight="1">
      <c r="A8" s="200" t="s">
        <v>171</v>
      </c>
      <c r="B8" s="201"/>
      <c r="C8" s="201"/>
      <c r="D8" s="201"/>
      <c r="E8" s="201"/>
      <c r="F8" s="201"/>
      <c r="G8" s="201"/>
      <c r="H8" s="201"/>
      <c r="I8" s="202"/>
      <c r="J8" s="167" t="s">
        <v>137</v>
      </c>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311"/>
    </row>
    <row r="9" spans="1:135" ht="15" customHeight="1">
      <c r="A9" s="219"/>
      <c r="B9" s="220"/>
      <c r="C9" s="220"/>
      <c r="D9" s="220"/>
      <c r="E9" s="220"/>
      <c r="F9" s="220"/>
      <c r="G9" s="220"/>
      <c r="H9" s="220"/>
      <c r="I9" s="221"/>
      <c r="J9" s="219" t="s">
        <v>205</v>
      </c>
      <c r="K9" s="220"/>
      <c r="L9" s="220"/>
      <c r="M9" s="220"/>
      <c r="N9" s="220"/>
      <c r="O9" s="220"/>
      <c r="P9" s="220"/>
      <c r="Q9" s="220"/>
      <c r="R9" s="221"/>
      <c r="S9" s="501" t="s">
        <v>24</v>
      </c>
      <c r="T9" s="502"/>
      <c r="U9" s="502"/>
      <c r="V9" s="502"/>
      <c r="W9" s="502"/>
      <c r="X9" s="502"/>
      <c r="Y9" s="502"/>
      <c r="Z9" s="502"/>
      <c r="AA9" s="503"/>
      <c r="AB9" s="219" t="s">
        <v>25</v>
      </c>
      <c r="AC9" s="220"/>
      <c r="AD9" s="220"/>
      <c r="AE9" s="220"/>
      <c r="AF9" s="220"/>
      <c r="AG9" s="220"/>
      <c r="AH9" s="220"/>
      <c r="AI9" s="220"/>
      <c r="AJ9" s="221"/>
      <c r="AK9" s="1293" t="s">
        <v>26</v>
      </c>
      <c r="AL9" s="1294"/>
      <c r="AM9" s="1294"/>
      <c r="AN9" s="1294"/>
      <c r="AO9" s="1294"/>
      <c r="AP9" s="1294"/>
      <c r="AQ9" s="1294"/>
      <c r="AR9" s="1294"/>
      <c r="AS9" s="1295"/>
      <c r="AT9" s="1290" t="s">
        <v>550</v>
      </c>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1291"/>
      <c r="BU9" s="1291"/>
      <c r="BV9" s="1291"/>
      <c r="BW9" s="1291"/>
      <c r="BX9" s="1291"/>
      <c r="BY9" s="1291"/>
      <c r="BZ9" s="1291"/>
      <c r="CA9" s="1291"/>
      <c r="CB9" s="1291"/>
      <c r="CC9" s="1291"/>
      <c r="CD9" s="1291"/>
      <c r="CE9" s="1291"/>
      <c r="CF9" s="1291"/>
      <c r="CG9" s="1291"/>
      <c r="CH9" s="1291"/>
      <c r="CI9" s="1291"/>
      <c r="CJ9" s="1291"/>
      <c r="CK9" s="1291"/>
      <c r="CL9" s="1291"/>
      <c r="CM9" s="1291"/>
      <c r="CN9" s="1291"/>
      <c r="CO9" s="1291"/>
      <c r="CP9" s="1291"/>
      <c r="CQ9" s="1291"/>
      <c r="CR9" s="1291"/>
      <c r="CS9" s="1291"/>
      <c r="CT9" s="1291"/>
      <c r="CU9" s="1292"/>
      <c r="CV9" s="219" t="s">
        <v>216</v>
      </c>
      <c r="CW9" s="220"/>
      <c r="CX9" s="220"/>
      <c r="CY9" s="220"/>
      <c r="CZ9" s="220"/>
      <c r="DA9" s="220"/>
      <c r="DB9" s="220"/>
      <c r="DC9" s="220"/>
      <c r="DD9" s="220"/>
      <c r="DE9" s="220"/>
      <c r="DF9" s="220"/>
      <c r="DG9" s="220"/>
      <c r="DH9" s="220"/>
      <c r="DI9" s="220"/>
      <c r="DJ9" s="220"/>
      <c r="DK9" s="220"/>
      <c r="DL9" s="220"/>
      <c r="DM9" s="221"/>
    </row>
    <row r="10" spans="1:135" ht="24" customHeight="1">
      <c r="A10" s="219"/>
      <c r="B10" s="220"/>
      <c r="C10" s="220"/>
      <c r="D10" s="220"/>
      <c r="E10" s="220"/>
      <c r="F10" s="220"/>
      <c r="G10" s="220"/>
      <c r="H10" s="220"/>
      <c r="I10" s="221"/>
      <c r="J10" s="219"/>
      <c r="K10" s="220"/>
      <c r="L10" s="220"/>
      <c r="M10" s="220"/>
      <c r="N10" s="220"/>
      <c r="O10" s="220"/>
      <c r="P10" s="220"/>
      <c r="Q10" s="220"/>
      <c r="R10" s="221"/>
      <c r="S10" s="501"/>
      <c r="T10" s="502"/>
      <c r="U10" s="502"/>
      <c r="V10" s="502"/>
      <c r="W10" s="502"/>
      <c r="X10" s="502"/>
      <c r="Y10" s="502"/>
      <c r="Z10" s="502"/>
      <c r="AA10" s="503"/>
      <c r="AB10" s="219"/>
      <c r="AC10" s="220"/>
      <c r="AD10" s="220"/>
      <c r="AE10" s="220"/>
      <c r="AF10" s="220"/>
      <c r="AG10" s="220"/>
      <c r="AH10" s="220"/>
      <c r="AI10" s="220"/>
      <c r="AJ10" s="221"/>
      <c r="AK10" s="1293"/>
      <c r="AL10" s="1294"/>
      <c r="AM10" s="1294"/>
      <c r="AN10" s="1294"/>
      <c r="AO10" s="1294"/>
      <c r="AP10" s="1294"/>
      <c r="AQ10" s="1294"/>
      <c r="AR10" s="1294"/>
      <c r="AS10" s="1295"/>
      <c r="AT10" s="219"/>
      <c r="AU10" s="220"/>
      <c r="AV10" s="220"/>
      <c r="AW10" s="220"/>
      <c r="AX10" s="220"/>
      <c r="AY10" s="220"/>
      <c r="AZ10" s="220"/>
      <c r="BA10" s="220"/>
      <c r="BB10" s="221"/>
      <c r="BC10" s="609" t="s">
        <v>551</v>
      </c>
      <c r="BD10" s="610"/>
      <c r="BE10" s="610"/>
      <c r="BF10" s="610"/>
      <c r="BG10" s="610"/>
      <c r="BH10" s="610"/>
      <c r="BI10" s="610"/>
      <c r="BJ10" s="610"/>
      <c r="BK10" s="611"/>
      <c r="BL10" s="609" t="s">
        <v>552</v>
      </c>
      <c r="BM10" s="610"/>
      <c r="BN10" s="610"/>
      <c r="BO10" s="610"/>
      <c r="BP10" s="610"/>
      <c r="BQ10" s="610"/>
      <c r="BR10" s="610"/>
      <c r="BS10" s="610"/>
      <c r="BT10" s="611"/>
      <c r="BU10" s="292" t="s">
        <v>553</v>
      </c>
      <c r="BV10" s="293"/>
      <c r="BW10" s="293"/>
      <c r="BX10" s="293"/>
      <c r="BY10" s="293"/>
      <c r="BZ10" s="293"/>
      <c r="CA10" s="293"/>
      <c r="CB10" s="293"/>
      <c r="CC10" s="294"/>
      <c r="CD10" s="609" t="s">
        <v>554</v>
      </c>
      <c r="CE10" s="610"/>
      <c r="CF10" s="610"/>
      <c r="CG10" s="610"/>
      <c r="CH10" s="610"/>
      <c r="CI10" s="610"/>
      <c r="CJ10" s="610"/>
      <c r="CK10" s="610"/>
      <c r="CL10" s="611"/>
      <c r="CM10" s="609" t="s">
        <v>555</v>
      </c>
      <c r="CN10" s="610"/>
      <c r="CO10" s="610"/>
      <c r="CP10" s="610"/>
      <c r="CQ10" s="610"/>
      <c r="CR10" s="610"/>
      <c r="CS10" s="610"/>
      <c r="CT10" s="610"/>
      <c r="CU10" s="611"/>
      <c r="CV10" s="124"/>
      <c r="CW10" s="124"/>
      <c r="CX10" s="124"/>
      <c r="CY10" s="124"/>
      <c r="CZ10" s="124"/>
      <c r="DA10" s="124"/>
      <c r="DB10" s="124"/>
      <c r="DC10" s="124"/>
      <c r="DD10" s="124"/>
      <c r="DE10" s="295" t="s">
        <v>474</v>
      </c>
      <c r="DF10" s="296"/>
      <c r="DG10" s="296"/>
      <c r="DH10" s="296"/>
      <c r="DI10" s="296"/>
      <c r="DJ10" s="296"/>
      <c r="DK10" s="296"/>
      <c r="DL10" s="296"/>
      <c r="DM10" s="297"/>
    </row>
    <row r="11" spans="1:135" ht="12" customHeight="1" thickBot="1">
      <c r="A11" s="219"/>
      <c r="B11" s="220"/>
      <c r="C11" s="220"/>
      <c r="D11" s="220"/>
      <c r="E11" s="220"/>
      <c r="F11" s="220"/>
      <c r="G11" s="220"/>
      <c r="H11" s="220"/>
      <c r="I11" s="221"/>
      <c r="J11" s="1284" t="s">
        <v>40</v>
      </c>
      <c r="K11" s="1285"/>
      <c r="L11" s="1285"/>
      <c r="M11" s="1285"/>
      <c r="N11" s="1285"/>
      <c r="O11" s="1285"/>
      <c r="P11" s="1285"/>
      <c r="Q11" s="1285"/>
      <c r="R11" s="1286"/>
      <c r="S11" s="1284" t="s">
        <v>40</v>
      </c>
      <c r="T11" s="1285"/>
      <c r="U11" s="1285"/>
      <c r="V11" s="1285"/>
      <c r="W11" s="1285"/>
      <c r="X11" s="1285"/>
      <c r="Y11" s="1285"/>
      <c r="Z11" s="1285"/>
      <c r="AA11" s="1286"/>
      <c r="AB11" s="1284" t="s">
        <v>40</v>
      </c>
      <c r="AC11" s="1285"/>
      <c r="AD11" s="1285"/>
      <c r="AE11" s="1285"/>
      <c r="AF11" s="1285"/>
      <c r="AG11" s="1285"/>
      <c r="AH11" s="1285"/>
      <c r="AI11" s="1285"/>
      <c r="AJ11" s="1286"/>
      <c r="AK11" s="1284" t="s">
        <v>40</v>
      </c>
      <c r="AL11" s="1285"/>
      <c r="AM11" s="1285"/>
      <c r="AN11" s="1285"/>
      <c r="AO11" s="1285"/>
      <c r="AP11" s="1285"/>
      <c r="AQ11" s="1285"/>
      <c r="AR11" s="1285"/>
      <c r="AS11" s="1286"/>
      <c r="AT11" s="1285" t="s">
        <v>40</v>
      </c>
      <c r="AU11" s="1285"/>
      <c r="AV11" s="1285"/>
      <c r="AW11" s="1285"/>
      <c r="AX11" s="1285"/>
      <c r="AY11" s="1285"/>
      <c r="AZ11" s="1285"/>
      <c r="BA11" s="1285"/>
      <c r="BB11" s="1285"/>
      <c r="BC11" s="1284" t="s">
        <v>40</v>
      </c>
      <c r="BD11" s="1285"/>
      <c r="BE11" s="1285"/>
      <c r="BF11" s="1285"/>
      <c r="BG11" s="1285"/>
      <c r="BH11" s="1285"/>
      <c r="BI11" s="1285"/>
      <c r="BJ11" s="1285"/>
      <c r="BK11" s="1286"/>
      <c r="BL11" s="1285" t="s">
        <v>40</v>
      </c>
      <c r="BM11" s="1285"/>
      <c r="BN11" s="1285"/>
      <c r="BO11" s="1285"/>
      <c r="BP11" s="1285"/>
      <c r="BQ11" s="1285"/>
      <c r="BR11" s="1285"/>
      <c r="BS11" s="1285"/>
      <c r="BT11" s="1285"/>
      <c r="BU11" s="1284" t="s">
        <v>40</v>
      </c>
      <c r="BV11" s="1285"/>
      <c r="BW11" s="1285"/>
      <c r="BX11" s="1285"/>
      <c r="BY11" s="1285"/>
      <c r="BZ11" s="1285"/>
      <c r="CA11" s="1285"/>
      <c r="CB11" s="1285"/>
      <c r="CC11" s="1286"/>
      <c r="CD11" s="1285" t="s">
        <v>40</v>
      </c>
      <c r="CE11" s="1285"/>
      <c r="CF11" s="1285"/>
      <c r="CG11" s="1285"/>
      <c r="CH11" s="1285"/>
      <c r="CI11" s="1285"/>
      <c r="CJ11" s="1285"/>
      <c r="CK11" s="1285"/>
      <c r="CL11" s="1285"/>
      <c r="CM11" s="1284" t="s">
        <v>40</v>
      </c>
      <c r="CN11" s="1285"/>
      <c r="CO11" s="1285"/>
      <c r="CP11" s="1285"/>
      <c r="CQ11" s="1285"/>
      <c r="CR11" s="1285"/>
      <c r="CS11" s="1285"/>
      <c r="CT11" s="1285"/>
      <c r="CU11" s="1286"/>
      <c r="CV11" s="1285" t="s">
        <v>40</v>
      </c>
      <c r="CW11" s="1285"/>
      <c r="CX11" s="1285"/>
      <c r="CY11" s="1285"/>
      <c r="CZ11" s="1285"/>
      <c r="DA11" s="1285"/>
      <c r="DB11" s="1285"/>
      <c r="DC11" s="1285"/>
      <c r="DD11" s="1285"/>
      <c r="DE11" s="1284" t="s">
        <v>40</v>
      </c>
      <c r="DF11" s="1285"/>
      <c r="DG11" s="1285"/>
      <c r="DH11" s="1285"/>
      <c r="DI11" s="1285"/>
      <c r="DJ11" s="1285"/>
      <c r="DK11" s="1285"/>
      <c r="DL11" s="1285"/>
      <c r="DM11" s="1286"/>
    </row>
    <row r="12" spans="1:135" ht="21.95" customHeight="1" thickBot="1">
      <c r="A12" s="1303">
        <v>0</v>
      </c>
      <c r="B12" s="1304"/>
      <c r="C12" s="1305"/>
      <c r="D12" s="1306">
        <v>1</v>
      </c>
      <c r="E12" s="1304"/>
      <c r="F12" s="1305"/>
      <c r="G12" s="1306">
        <v>0</v>
      </c>
      <c r="H12" s="1304"/>
      <c r="I12" s="1307"/>
      <c r="J12" s="1446">
        <v>13</v>
      </c>
      <c r="K12" s="1446"/>
      <c r="L12" s="1446"/>
      <c r="M12" s="1446"/>
      <c r="N12" s="1446"/>
      <c r="O12" s="1446"/>
      <c r="P12" s="1446"/>
      <c r="Q12" s="1446"/>
      <c r="R12" s="1446"/>
      <c r="S12" s="1446">
        <v>8695</v>
      </c>
      <c r="T12" s="1446"/>
      <c r="U12" s="1446"/>
      <c r="V12" s="1446"/>
      <c r="W12" s="1446"/>
      <c r="X12" s="1446"/>
      <c r="Y12" s="1446"/>
      <c r="Z12" s="1446"/>
      <c r="AA12" s="1446"/>
      <c r="AB12" s="1446">
        <v>101027</v>
      </c>
      <c r="AC12" s="1446"/>
      <c r="AD12" s="1446"/>
      <c r="AE12" s="1446"/>
      <c r="AF12" s="1446"/>
      <c r="AG12" s="1446"/>
      <c r="AH12" s="1446"/>
      <c r="AI12" s="1446"/>
      <c r="AJ12" s="1446"/>
      <c r="AK12" s="1446">
        <v>1675</v>
      </c>
      <c r="AL12" s="1446"/>
      <c r="AM12" s="1446"/>
      <c r="AN12" s="1446"/>
      <c r="AO12" s="1446"/>
      <c r="AP12" s="1446"/>
      <c r="AQ12" s="1446"/>
      <c r="AR12" s="1446"/>
      <c r="AS12" s="1446"/>
      <c r="AT12" s="1446">
        <v>80065</v>
      </c>
      <c r="AU12" s="1446"/>
      <c r="AV12" s="1446"/>
      <c r="AW12" s="1446"/>
      <c r="AX12" s="1446"/>
      <c r="AY12" s="1446"/>
      <c r="AZ12" s="1446"/>
      <c r="BA12" s="1446"/>
      <c r="BB12" s="1446"/>
      <c r="BC12" s="1446">
        <v>47866</v>
      </c>
      <c r="BD12" s="1446"/>
      <c r="BE12" s="1446"/>
      <c r="BF12" s="1446"/>
      <c r="BG12" s="1446"/>
      <c r="BH12" s="1446"/>
      <c r="BI12" s="1446"/>
      <c r="BJ12" s="1446"/>
      <c r="BK12" s="1446"/>
      <c r="BL12" s="1446">
        <v>5871</v>
      </c>
      <c r="BM12" s="1446"/>
      <c r="BN12" s="1446"/>
      <c r="BO12" s="1446"/>
      <c r="BP12" s="1446"/>
      <c r="BQ12" s="1446"/>
      <c r="BR12" s="1446"/>
      <c r="BS12" s="1446"/>
      <c r="BT12" s="1446"/>
      <c r="BU12" s="1692">
        <v>54271</v>
      </c>
      <c r="BV12" s="1692"/>
      <c r="BW12" s="1692"/>
      <c r="BX12" s="1692"/>
      <c r="BY12" s="1692"/>
      <c r="BZ12" s="1692"/>
      <c r="CA12" s="1692"/>
      <c r="CB12" s="1692"/>
      <c r="CC12" s="1692"/>
      <c r="CD12" s="1446">
        <v>48272</v>
      </c>
      <c r="CE12" s="1446"/>
      <c r="CF12" s="1446"/>
      <c r="CG12" s="1446"/>
      <c r="CH12" s="1446"/>
      <c r="CI12" s="1446"/>
      <c r="CJ12" s="1446"/>
      <c r="CK12" s="1446"/>
      <c r="CL12" s="1446"/>
      <c r="CM12" s="1692">
        <v>8860</v>
      </c>
      <c r="CN12" s="1692"/>
      <c r="CO12" s="1692"/>
      <c r="CP12" s="1692"/>
      <c r="CQ12" s="1692"/>
      <c r="CR12" s="1692"/>
      <c r="CS12" s="1692"/>
      <c r="CT12" s="1692"/>
      <c r="CU12" s="1692"/>
      <c r="CV12" s="1446">
        <v>11176</v>
      </c>
      <c r="CW12" s="1446"/>
      <c r="CX12" s="1446"/>
      <c r="CY12" s="1446"/>
      <c r="CZ12" s="1446"/>
      <c r="DA12" s="1446"/>
      <c r="DB12" s="1446"/>
      <c r="DC12" s="1446"/>
      <c r="DD12" s="1446"/>
      <c r="DE12" s="1692">
        <v>1247</v>
      </c>
      <c r="DF12" s="1692"/>
      <c r="DG12" s="1692"/>
      <c r="DH12" s="1692"/>
      <c r="DI12" s="1692"/>
      <c r="DJ12" s="1692"/>
      <c r="DK12" s="1692"/>
      <c r="DL12" s="1692"/>
      <c r="DM12" s="1693"/>
    </row>
    <row r="13" spans="1:135" ht="5.25" customHeight="1">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row>
    <row r="14" spans="1:135" ht="15" customHeight="1">
      <c r="J14" s="271" t="s">
        <v>747</v>
      </c>
      <c r="K14" s="271"/>
      <c r="L14" s="271"/>
      <c r="M14" s="271"/>
      <c r="N14" s="271"/>
      <c r="O14" s="271"/>
      <c r="P14" s="271"/>
      <c r="Q14" s="271"/>
      <c r="R14" s="271"/>
      <c r="S14" s="271" t="s">
        <v>30</v>
      </c>
      <c r="T14" s="271"/>
      <c r="U14" s="271"/>
      <c r="V14" s="271"/>
      <c r="W14" s="271"/>
      <c r="X14" s="271"/>
      <c r="Y14" s="271"/>
      <c r="Z14" s="271"/>
      <c r="AA14" s="271"/>
      <c r="AB14" s="271" t="s">
        <v>320</v>
      </c>
      <c r="AC14" s="271"/>
      <c r="AD14" s="271"/>
      <c r="AE14" s="271"/>
      <c r="AF14" s="271"/>
      <c r="AG14" s="271"/>
      <c r="AH14" s="271"/>
      <c r="AI14" s="271"/>
      <c r="AJ14" s="271"/>
      <c r="AK14" s="271" t="s">
        <v>321</v>
      </c>
      <c r="AL14" s="271"/>
      <c r="AM14" s="271"/>
      <c r="AN14" s="271"/>
      <c r="AO14" s="271"/>
      <c r="AP14" s="271"/>
      <c r="AQ14" s="271"/>
      <c r="AR14" s="271"/>
      <c r="AS14" s="271"/>
      <c r="AT14" s="271" t="s">
        <v>31</v>
      </c>
      <c r="AU14" s="271"/>
      <c r="AV14" s="271"/>
      <c r="AW14" s="271"/>
      <c r="AX14" s="271"/>
      <c r="AY14" s="271"/>
      <c r="AZ14" s="271"/>
      <c r="BA14" s="271"/>
      <c r="BB14" s="271"/>
      <c r="BC14" s="271" t="s">
        <v>522</v>
      </c>
      <c r="BD14" s="271"/>
      <c r="BE14" s="271"/>
      <c r="BF14" s="271"/>
      <c r="BG14" s="271"/>
      <c r="BH14" s="271"/>
      <c r="BI14" s="271"/>
      <c r="BJ14" s="271"/>
      <c r="BK14" s="271"/>
      <c r="BL14" s="271" t="s">
        <v>186</v>
      </c>
      <c r="BM14" s="271"/>
      <c r="BN14" s="271"/>
      <c r="BO14" s="271"/>
      <c r="BP14" s="271"/>
      <c r="BQ14" s="271"/>
      <c r="BR14" s="271"/>
      <c r="BS14" s="271"/>
      <c r="BT14" s="271"/>
      <c r="BU14" s="271" t="s">
        <v>187</v>
      </c>
      <c r="BV14" s="271"/>
      <c r="BW14" s="271"/>
      <c r="BX14" s="271"/>
      <c r="BY14" s="271"/>
      <c r="BZ14" s="271"/>
      <c r="CA14" s="271"/>
      <c r="CB14" s="271"/>
      <c r="CC14" s="271"/>
    </row>
    <row r="15" spans="1:135" ht="15" customHeight="1">
      <c r="A15" s="200" t="s">
        <v>510</v>
      </c>
      <c r="B15" s="201"/>
      <c r="C15" s="201"/>
      <c r="D15" s="201"/>
      <c r="E15" s="201"/>
      <c r="F15" s="201"/>
      <c r="G15" s="201"/>
      <c r="H15" s="201"/>
      <c r="I15" s="202"/>
      <c r="J15" s="1308" t="s">
        <v>836</v>
      </c>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c r="BW15" s="1309"/>
      <c r="BX15" s="1309"/>
      <c r="BY15" s="1309"/>
      <c r="BZ15" s="1309"/>
      <c r="CA15" s="1309"/>
      <c r="CB15" s="1309"/>
      <c r="CC15" s="1310"/>
      <c r="CF15" s="125"/>
      <c r="CG15" s="125"/>
      <c r="CH15" s="125"/>
    </row>
    <row r="16" spans="1:135" ht="15" customHeight="1">
      <c r="A16" s="219"/>
      <c r="B16" s="220"/>
      <c r="C16" s="220"/>
      <c r="D16" s="220"/>
      <c r="E16" s="220"/>
      <c r="F16" s="220"/>
      <c r="G16" s="220"/>
      <c r="H16" s="220"/>
      <c r="I16" s="221"/>
      <c r="J16" s="245" t="s">
        <v>207</v>
      </c>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7"/>
      <c r="AK16" s="245" t="s">
        <v>208</v>
      </c>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00" t="s">
        <v>27</v>
      </c>
      <c r="BM16" s="201"/>
      <c r="BN16" s="201"/>
      <c r="BO16" s="201"/>
      <c r="BP16" s="201"/>
      <c r="BQ16" s="201"/>
      <c r="BR16" s="201"/>
      <c r="BS16" s="201"/>
      <c r="BT16" s="202"/>
      <c r="BU16" s="200" t="s">
        <v>28</v>
      </c>
      <c r="BV16" s="201"/>
      <c r="BW16" s="201"/>
      <c r="BX16" s="201"/>
      <c r="BY16" s="201"/>
      <c r="BZ16" s="201"/>
      <c r="CA16" s="201"/>
      <c r="CB16" s="201"/>
      <c r="CC16" s="202"/>
      <c r="DA16" s="16"/>
      <c r="DF16" s="16"/>
    </row>
    <row r="17" spans="1:135" ht="24" customHeight="1">
      <c r="A17" s="219"/>
      <c r="B17" s="220"/>
      <c r="C17" s="220"/>
      <c r="D17" s="220"/>
      <c r="E17" s="220"/>
      <c r="F17" s="220"/>
      <c r="G17" s="220"/>
      <c r="H17" s="220"/>
      <c r="I17" s="221"/>
      <c r="J17" s="200" t="s">
        <v>624</v>
      </c>
      <c r="K17" s="201"/>
      <c r="L17" s="201"/>
      <c r="M17" s="201"/>
      <c r="N17" s="201"/>
      <c r="O17" s="201"/>
      <c r="P17" s="201"/>
      <c r="Q17" s="201"/>
      <c r="R17" s="201"/>
      <c r="S17" s="498" t="s">
        <v>473</v>
      </c>
      <c r="T17" s="499"/>
      <c r="U17" s="499"/>
      <c r="V17" s="499"/>
      <c r="W17" s="499"/>
      <c r="X17" s="499"/>
      <c r="Y17" s="499"/>
      <c r="Z17" s="499"/>
      <c r="AA17" s="500"/>
      <c r="AB17" s="200" t="s">
        <v>837</v>
      </c>
      <c r="AC17" s="201"/>
      <c r="AD17" s="201"/>
      <c r="AE17" s="201"/>
      <c r="AF17" s="201"/>
      <c r="AG17" s="201"/>
      <c r="AH17" s="201"/>
      <c r="AI17" s="201"/>
      <c r="AJ17" s="201"/>
      <c r="AK17" s="200" t="s">
        <v>626</v>
      </c>
      <c r="AL17" s="201"/>
      <c r="AM17" s="201"/>
      <c r="AN17" s="201"/>
      <c r="AO17" s="201"/>
      <c r="AP17" s="201"/>
      <c r="AQ17" s="201"/>
      <c r="AR17" s="201"/>
      <c r="AS17" s="202"/>
      <c r="AT17" s="200" t="s">
        <v>627</v>
      </c>
      <c r="AU17" s="201"/>
      <c r="AV17" s="201"/>
      <c r="AW17" s="201"/>
      <c r="AX17" s="201"/>
      <c r="AY17" s="201"/>
      <c r="AZ17" s="201"/>
      <c r="BA17" s="201"/>
      <c r="BB17" s="201"/>
      <c r="BC17" s="200" t="s">
        <v>376</v>
      </c>
      <c r="BD17" s="201"/>
      <c r="BE17" s="201"/>
      <c r="BF17" s="201"/>
      <c r="BG17" s="201"/>
      <c r="BH17" s="201"/>
      <c r="BI17" s="201"/>
      <c r="BJ17" s="201"/>
      <c r="BK17" s="202"/>
      <c r="BL17" s="219"/>
      <c r="BM17" s="220"/>
      <c r="BN17" s="220"/>
      <c r="BO17" s="220"/>
      <c r="BP17" s="220"/>
      <c r="BQ17" s="220"/>
      <c r="BR17" s="220"/>
      <c r="BS17" s="220"/>
      <c r="BT17" s="221"/>
      <c r="BU17" s="219"/>
      <c r="BV17" s="220"/>
      <c r="BW17" s="220"/>
      <c r="BX17" s="220"/>
      <c r="BY17" s="220"/>
      <c r="BZ17" s="220"/>
      <c r="CA17" s="220"/>
      <c r="CB17" s="220"/>
      <c r="CC17" s="221"/>
      <c r="DA17" s="16"/>
      <c r="DF17" s="16"/>
    </row>
    <row r="18" spans="1:135" ht="12" customHeight="1" thickBot="1">
      <c r="A18" s="219"/>
      <c r="B18" s="220"/>
      <c r="C18" s="220"/>
      <c r="D18" s="220"/>
      <c r="E18" s="220"/>
      <c r="F18" s="220"/>
      <c r="G18" s="220"/>
      <c r="H18" s="220"/>
      <c r="I18" s="220"/>
      <c r="J18" s="1284" t="s">
        <v>40</v>
      </c>
      <c r="K18" s="1285"/>
      <c r="L18" s="1285"/>
      <c r="M18" s="1285"/>
      <c r="N18" s="1285"/>
      <c r="O18" s="1285"/>
      <c r="P18" s="1285"/>
      <c r="Q18" s="1285"/>
      <c r="R18" s="1285"/>
      <c r="S18" s="1284" t="s">
        <v>40</v>
      </c>
      <c r="T18" s="1285"/>
      <c r="U18" s="1285"/>
      <c r="V18" s="1285"/>
      <c r="W18" s="1285"/>
      <c r="X18" s="1285"/>
      <c r="Y18" s="1285"/>
      <c r="Z18" s="1285"/>
      <c r="AA18" s="1286"/>
      <c r="AB18" s="1284" t="s">
        <v>40</v>
      </c>
      <c r="AC18" s="1285"/>
      <c r="AD18" s="1285"/>
      <c r="AE18" s="1285"/>
      <c r="AF18" s="1285"/>
      <c r="AG18" s="1285"/>
      <c r="AH18" s="1285"/>
      <c r="AI18" s="1285"/>
      <c r="AJ18" s="1285"/>
      <c r="AK18" s="1284" t="s">
        <v>40</v>
      </c>
      <c r="AL18" s="1285"/>
      <c r="AM18" s="1285"/>
      <c r="AN18" s="1285"/>
      <c r="AO18" s="1285"/>
      <c r="AP18" s="1285"/>
      <c r="AQ18" s="1285"/>
      <c r="AR18" s="1285"/>
      <c r="AS18" s="1286"/>
      <c r="AT18" s="1284" t="s">
        <v>40</v>
      </c>
      <c r="AU18" s="1285"/>
      <c r="AV18" s="1285"/>
      <c r="AW18" s="1285"/>
      <c r="AX18" s="1285"/>
      <c r="AY18" s="1285"/>
      <c r="AZ18" s="1285"/>
      <c r="BA18" s="1285"/>
      <c r="BB18" s="1285"/>
      <c r="BC18" s="1284" t="s">
        <v>40</v>
      </c>
      <c r="BD18" s="1285"/>
      <c r="BE18" s="1285"/>
      <c r="BF18" s="1285"/>
      <c r="BG18" s="1285"/>
      <c r="BH18" s="1285"/>
      <c r="BI18" s="1285"/>
      <c r="BJ18" s="1285"/>
      <c r="BK18" s="1286"/>
      <c r="BL18" s="1284" t="s">
        <v>40</v>
      </c>
      <c r="BM18" s="1285"/>
      <c r="BN18" s="1285"/>
      <c r="BO18" s="1285"/>
      <c r="BP18" s="1285"/>
      <c r="BQ18" s="1285"/>
      <c r="BR18" s="1285"/>
      <c r="BS18" s="1285"/>
      <c r="BT18" s="1286"/>
      <c r="BU18" s="1284" t="s">
        <v>40</v>
      </c>
      <c r="BV18" s="1285"/>
      <c r="BW18" s="1285"/>
      <c r="BX18" s="1285"/>
      <c r="BY18" s="1285"/>
      <c r="BZ18" s="1285"/>
      <c r="CA18" s="1285"/>
      <c r="CB18" s="1285"/>
      <c r="CC18" s="1286"/>
      <c r="DA18" s="16"/>
      <c r="DF18" s="16"/>
    </row>
    <row r="19" spans="1:135" ht="21.95" customHeight="1" thickBot="1">
      <c r="A19" s="1303">
        <v>0</v>
      </c>
      <c r="B19" s="1304"/>
      <c r="C19" s="1305"/>
      <c r="D19" s="1306">
        <v>1</v>
      </c>
      <c r="E19" s="1304"/>
      <c r="F19" s="1305"/>
      <c r="G19" s="1306">
        <v>1</v>
      </c>
      <c r="H19" s="1304"/>
      <c r="I19" s="1304"/>
      <c r="J19" s="1446">
        <v>2072</v>
      </c>
      <c r="K19" s="1446"/>
      <c r="L19" s="1446"/>
      <c r="M19" s="1446"/>
      <c r="N19" s="1446"/>
      <c r="O19" s="1446"/>
      <c r="P19" s="1446"/>
      <c r="Q19" s="1446"/>
      <c r="R19" s="1446"/>
      <c r="S19" s="1694">
        <v>1510</v>
      </c>
      <c r="T19" s="1694"/>
      <c r="U19" s="1694"/>
      <c r="V19" s="1694"/>
      <c r="W19" s="1694"/>
      <c r="X19" s="1694"/>
      <c r="Y19" s="1694"/>
      <c r="Z19" s="1694"/>
      <c r="AA19" s="1694"/>
      <c r="AB19" s="1446">
        <v>3582</v>
      </c>
      <c r="AC19" s="1446"/>
      <c r="AD19" s="1446"/>
      <c r="AE19" s="1446"/>
      <c r="AF19" s="1446"/>
      <c r="AG19" s="1446"/>
      <c r="AH19" s="1446"/>
      <c r="AI19" s="1446"/>
      <c r="AJ19" s="1446"/>
      <c r="AK19" s="1446">
        <v>1073</v>
      </c>
      <c r="AL19" s="1446"/>
      <c r="AM19" s="1446"/>
      <c r="AN19" s="1446"/>
      <c r="AO19" s="1446"/>
      <c r="AP19" s="1446"/>
      <c r="AQ19" s="1446"/>
      <c r="AR19" s="1446"/>
      <c r="AS19" s="1446"/>
      <c r="AT19" s="1446">
        <v>1379</v>
      </c>
      <c r="AU19" s="1446"/>
      <c r="AV19" s="1446"/>
      <c r="AW19" s="1446"/>
      <c r="AX19" s="1446"/>
      <c r="AY19" s="1446"/>
      <c r="AZ19" s="1446"/>
      <c r="BA19" s="1446"/>
      <c r="BB19" s="1446"/>
      <c r="BC19" s="248">
        <f>SUM(AK19:BB19)</f>
        <v>2452</v>
      </c>
      <c r="BD19" s="248"/>
      <c r="BE19" s="248"/>
      <c r="BF19" s="248"/>
      <c r="BG19" s="248"/>
      <c r="BH19" s="248"/>
      <c r="BI19" s="248"/>
      <c r="BJ19" s="248"/>
      <c r="BK19" s="248"/>
      <c r="BL19" s="1446">
        <v>287</v>
      </c>
      <c r="BM19" s="1446"/>
      <c r="BN19" s="1446"/>
      <c r="BO19" s="1446"/>
      <c r="BP19" s="1446"/>
      <c r="BQ19" s="1446"/>
      <c r="BR19" s="1446"/>
      <c r="BS19" s="1446"/>
      <c r="BT19" s="1446"/>
      <c r="BU19" s="1446">
        <v>3</v>
      </c>
      <c r="BV19" s="1446"/>
      <c r="BW19" s="1446"/>
      <c r="BX19" s="1446"/>
      <c r="BY19" s="1446"/>
      <c r="BZ19" s="1446"/>
      <c r="CA19" s="1446"/>
      <c r="CB19" s="1446"/>
      <c r="CC19" s="1442"/>
      <c r="DA19" s="16"/>
      <c r="DF19" s="16"/>
    </row>
    <row r="20" spans="1:135" ht="5.25" customHeight="1">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row>
    <row r="21" spans="1:135" ht="15" customHeight="1">
      <c r="J21" s="361" t="s">
        <v>289</v>
      </c>
      <c r="K21" s="361"/>
      <c r="L21" s="361"/>
      <c r="M21" s="361"/>
      <c r="N21" s="361"/>
      <c r="O21" s="361"/>
      <c r="P21" s="361"/>
      <c r="Q21" s="361"/>
      <c r="R21" s="361"/>
      <c r="S21" s="361" t="s">
        <v>660</v>
      </c>
      <c r="T21" s="361"/>
      <c r="U21" s="361"/>
      <c r="V21" s="361"/>
      <c r="W21" s="361"/>
      <c r="X21" s="361"/>
      <c r="Y21" s="361"/>
      <c r="Z21" s="361"/>
      <c r="AA21" s="361"/>
      <c r="AB21" s="361" t="s">
        <v>582</v>
      </c>
      <c r="AC21" s="361"/>
      <c r="AD21" s="361"/>
      <c r="AE21" s="361"/>
      <c r="AF21" s="361"/>
      <c r="AG21" s="361"/>
      <c r="AH21" s="361"/>
      <c r="AI21" s="361"/>
      <c r="AJ21" s="361"/>
      <c r="AK21" s="361" t="s">
        <v>188</v>
      </c>
      <c r="AL21" s="361"/>
      <c r="AM21" s="361"/>
      <c r="AN21" s="361"/>
      <c r="AO21" s="361"/>
      <c r="AP21" s="361"/>
      <c r="AQ21" s="361"/>
      <c r="AR21" s="361"/>
      <c r="AS21" s="361"/>
      <c r="AT21" s="361" t="s">
        <v>480</v>
      </c>
      <c r="AU21" s="361"/>
      <c r="AV21" s="361"/>
      <c r="AW21" s="361"/>
      <c r="AX21" s="361"/>
      <c r="AY21" s="361"/>
      <c r="AZ21" s="361"/>
      <c r="BA21" s="361"/>
      <c r="BB21" s="361"/>
      <c r="BC21" s="361" t="s">
        <v>481</v>
      </c>
      <c r="BD21" s="361"/>
      <c r="BE21" s="361"/>
      <c r="BF21" s="361"/>
      <c r="BG21" s="361"/>
      <c r="BH21" s="361"/>
      <c r="BI21" s="361"/>
      <c r="BJ21" s="361"/>
      <c r="BK21" s="361"/>
      <c r="BL21" s="361" t="s">
        <v>482</v>
      </c>
      <c r="BM21" s="361"/>
      <c r="BN21" s="361"/>
      <c r="BO21" s="361"/>
      <c r="BP21" s="361"/>
      <c r="BQ21" s="361"/>
      <c r="BR21" s="361"/>
      <c r="BS21" s="361"/>
      <c r="BT21" s="361"/>
      <c r="BU21" s="361" t="s">
        <v>661</v>
      </c>
      <c r="BV21" s="361"/>
      <c r="BW21" s="361"/>
      <c r="BX21" s="361"/>
      <c r="BY21" s="361"/>
      <c r="BZ21" s="361"/>
      <c r="CA21" s="361"/>
      <c r="CB21" s="361"/>
      <c r="CC21" s="361"/>
      <c r="CD21" s="361" t="s">
        <v>583</v>
      </c>
      <c r="CE21" s="361"/>
      <c r="CF21" s="361"/>
      <c r="CG21" s="361"/>
      <c r="CH21" s="361"/>
      <c r="CI21" s="361"/>
      <c r="CJ21" s="361"/>
      <c r="CK21" s="361"/>
      <c r="CL21" s="361"/>
      <c r="CM21" s="271" t="s">
        <v>477</v>
      </c>
      <c r="CN21" s="271"/>
      <c r="CO21" s="361"/>
      <c r="CP21" s="361"/>
      <c r="CQ21" s="361"/>
      <c r="CR21" s="361"/>
      <c r="CS21" s="361"/>
      <c r="CT21" s="361"/>
      <c r="CU21" s="361"/>
      <c r="CV21" s="361"/>
      <c r="CW21" s="361"/>
      <c r="DA21" s="16"/>
      <c r="DF21" s="16"/>
    </row>
    <row r="22" spans="1:135" ht="15" customHeight="1">
      <c r="A22" s="200" t="s">
        <v>817</v>
      </c>
      <c r="B22" s="201"/>
      <c r="C22" s="201"/>
      <c r="D22" s="201"/>
      <c r="E22" s="201"/>
      <c r="F22" s="201"/>
      <c r="G22" s="201"/>
      <c r="H22" s="201"/>
      <c r="I22" s="202"/>
      <c r="J22" s="245" t="s">
        <v>836</v>
      </c>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7"/>
      <c r="CX22" s="121"/>
      <c r="CY22" s="121"/>
      <c r="CZ22" s="121"/>
      <c r="DA22" s="121"/>
      <c r="DB22" s="121"/>
      <c r="DC22" s="121"/>
      <c r="DD22" s="121"/>
      <c r="DE22" s="121"/>
      <c r="DF22" s="121"/>
      <c r="DG22" s="27"/>
    </row>
    <row r="23" spans="1:135" ht="15" customHeight="1">
      <c r="A23" s="219"/>
      <c r="B23" s="220"/>
      <c r="C23" s="220"/>
      <c r="D23" s="220"/>
      <c r="E23" s="220"/>
      <c r="F23" s="220"/>
      <c r="G23" s="220"/>
      <c r="H23" s="220"/>
      <c r="I23" s="220"/>
      <c r="J23" s="465" t="s">
        <v>34</v>
      </c>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234" t="s">
        <v>316</v>
      </c>
      <c r="AL23" s="235"/>
      <c r="AM23" s="235"/>
      <c r="AN23" s="235"/>
      <c r="AO23" s="235"/>
      <c r="AP23" s="235"/>
      <c r="AQ23" s="235"/>
      <c r="AR23" s="235"/>
      <c r="AS23" s="236"/>
      <c r="AT23" s="465" t="s">
        <v>213</v>
      </c>
      <c r="AU23" s="466"/>
      <c r="AV23" s="466"/>
      <c r="AW23" s="466"/>
      <c r="AX23" s="466"/>
      <c r="AY23" s="466"/>
      <c r="AZ23" s="466"/>
      <c r="BA23" s="466"/>
      <c r="BB23" s="466"/>
      <c r="BC23" s="466"/>
      <c r="BD23" s="466"/>
      <c r="BE23" s="466"/>
      <c r="BF23" s="466"/>
      <c r="BG23" s="466"/>
      <c r="BH23" s="466"/>
      <c r="BI23" s="466"/>
      <c r="BJ23" s="466"/>
      <c r="BK23" s="466"/>
      <c r="BL23" s="466"/>
      <c r="BM23" s="466"/>
      <c r="BN23" s="466"/>
      <c r="BO23" s="466"/>
      <c r="BP23" s="466"/>
      <c r="BQ23" s="466"/>
      <c r="BR23" s="466"/>
      <c r="BS23" s="466"/>
      <c r="BT23" s="466"/>
      <c r="BU23" s="466"/>
      <c r="BV23" s="466"/>
      <c r="BW23" s="466"/>
      <c r="BX23" s="466"/>
      <c r="BY23" s="466"/>
      <c r="BZ23" s="466"/>
      <c r="CA23" s="466"/>
      <c r="CB23" s="466"/>
      <c r="CC23" s="466"/>
      <c r="CD23" s="466"/>
      <c r="CE23" s="466"/>
      <c r="CF23" s="466"/>
      <c r="CG23" s="466"/>
      <c r="CH23" s="466"/>
      <c r="CI23" s="466"/>
      <c r="CJ23" s="466"/>
      <c r="CK23" s="466"/>
      <c r="CL23" s="466"/>
      <c r="CM23" s="866" t="s">
        <v>686</v>
      </c>
      <c r="CN23" s="867"/>
      <c r="CO23" s="867"/>
      <c r="CP23" s="867"/>
      <c r="CQ23" s="867"/>
      <c r="CR23" s="867"/>
      <c r="CS23" s="867"/>
      <c r="CT23" s="867"/>
      <c r="CU23" s="867"/>
      <c r="CV23" s="867"/>
      <c r="CW23" s="868"/>
      <c r="DA23" s="16"/>
      <c r="DF23" s="16"/>
    </row>
    <row r="24" spans="1:135" ht="24" customHeight="1">
      <c r="A24" s="219"/>
      <c r="B24" s="220"/>
      <c r="C24" s="220"/>
      <c r="D24" s="220"/>
      <c r="E24" s="220"/>
      <c r="F24" s="220"/>
      <c r="G24" s="220"/>
      <c r="H24" s="220"/>
      <c r="I24" s="220"/>
      <c r="J24" s="295" t="s">
        <v>32</v>
      </c>
      <c r="K24" s="296"/>
      <c r="L24" s="296"/>
      <c r="M24" s="296"/>
      <c r="N24" s="296"/>
      <c r="O24" s="296"/>
      <c r="P24" s="296"/>
      <c r="Q24" s="296"/>
      <c r="R24" s="296"/>
      <c r="S24" s="1296" t="s">
        <v>33</v>
      </c>
      <c r="T24" s="1297"/>
      <c r="U24" s="1297"/>
      <c r="V24" s="1297"/>
      <c r="W24" s="1297"/>
      <c r="X24" s="1297"/>
      <c r="Y24" s="1297"/>
      <c r="Z24" s="1297"/>
      <c r="AA24" s="1297"/>
      <c r="AB24" s="200" t="s">
        <v>376</v>
      </c>
      <c r="AC24" s="201"/>
      <c r="AD24" s="201"/>
      <c r="AE24" s="201"/>
      <c r="AF24" s="201"/>
      <c r="AG24" s="201"/>
      <c r="AH24" s="201"/>
      <c r="AI24" s="201"/>
      <c r="AJ24" s="202"/>
      <c r="AK24" s="234"/>
      <c r="AL24" s="235"/>
      <c r="AM24" s="235"/>
      <c r="AN24" s="235"/>
      <c r="AO24" s="235"/>
      <c r="AP24" s="235"/>
      <c r="AQ24" s="235"/>
      <c r="AR24" s="235"/>
      <c r="AS24" s="235"/>
      <c r="AT24" s="866" t="s">
        <v>684</v>
      </c>
      <c r="AU24" s="867"/>
      <c r="AV24" s="867"/>
      <c r="AW24" s="867"/>
      <c r="AX24" s="867"/>
      <c r="AY24" s="867"/>
      <c r="AZ24" s="867"/>
      <c r="BA24" s="867"/>
      <c r="BB24" s="867"/>
      <c r="BC24" s="292" t="s">
        <v>685</v>
      </c>
      <c r="BD24" s="293"/>
      <c r="BE24" s="293"/>
      <c r="BF24" s="293"/>
      <c r="BG24" s="293"/>
      <c r="BH24" s="293"/>
      <c r="BI24" s="293"/>
      <c r="BJ24" s="293"/>
      <c r="BK24" s="293"/>
      <c r="BL24" s="292" t="s">
        <v>387</v>
      </c>
      <c r="BM24" s="293"/>
      <c r="BN24" s="293"/>
      <c r="BO24" s="293"/>
      <c r="BP24" s="293"/>
      <c r="BQ24" s="293"/>
      <c r="BR24" s="293"/>
      <c r="BS24" s="293"/>
      <c r="BT24" s="293"/>
      <c r="BU24" s="292" t="s">
        <v>185</v>
      </c>
      <c r="BV24" s="293"/>
      <c r="BW24" s="293"/>
      <c r="BX24" s="293"/>
      <c r="BY24" s="293"/>
      <c r="BZ24" s="293"/>
      <c r="CA24" s="293"/>
      <c r="CB24" s="293"/>
      <c r="CC24" s="293"/>
      <c r="CD24" s="200" t="s">
        <v>837</v>
      </c>
      <c r="CE24" s="201"/>
      <c r="CF24" s="201"/>
      <c r="CG24" s="201"/>
      <c r="CH24" s="201"/>
      <c r="CI24" s="201"/>
      <c r="CJ24" s="201"/>
      <c r="CK24" s="201"/>
      <c r="CL24" s="201"/>
      <c r="CM24" s="866"/>
      <c r="CN24" s="867"/>
      <c r="CO24" s="867"/>
      <c r="CP24" s="867"/>
      <c r="CQ24" s="867"/>
      <c r="CR24" s="867"/>
      <c r="CS24" s="867"/>
      <c r="CT24" s="867"/>
      <c r="CU24" s="867"/>
      <c r="CV24" s="867"/>
      <c r="CW24" s="868"/>
      <c r="DA24" s="16"/>
      <c r="DF24" s="16"/>
    </row>
    <row r="25" spans="1:135" ht="12" customHeight="1" thickBot="1">
      <c r="A25" s="219"/>
      <c r="B25" s="220"/>
      <c r="C25" s="220"/>
      <c r="D25" s="220"/>
      <c r="E25" s="220"/>
      <c r="F25" s="220"/>
      <c r="G25" s="220"/>
      <c r="H25" s="220"/>
      <c r="I25" s="220"/>
      <c r="J25" s="1284" t="s">
        <v>40</v>
      </c>
      <c r="K25" s="1285"/>
      <c r="L25" s="1285"/>
      <c r="M25" s="1285"/>
      <c r="N25" s="1285"/>
      <c r="O25" s="1285"/>
      <c r="P25" s="1285"/>
      <c r="Q25" s="1285"/>
      <c r="R25" s="1285"/>
      <c r="S25" s="1284" t="s">
        <v>40</v>
      </c>
      <c r="T25" s="1285"/>
      <c r="U25" s="1285"/>
      <c r="V25" s="1285"/>
      <c r="W25" s="1285"/>
      <c r="X25" s="1285"/>
      <c r="Y25" s="1285"/>
      <c r="Z25" s="1285"/>
      <c r="AA25" s="1285"/>
      <c r="AB25" s="1284" t="s">
        <v>40</v>
      </c>
      <c r="AC25" s="1285"/>
      <c r="AD25" s="1285"/>
      <c r="AE25" s="1285"/>
      <c r="AF25" s="1285"/>
      <c r="AG25" s="1285"/>
      <c r="AH25" s="1285"/>
      <c r="AI25" s="1285"/>
      <c r="AJ25" s="1286"/>
      <c r="AK25" s="1284" t="s">
        <v>40</v>
      </c>
      <c r="AL25" s="1285"/>
      <c r="AM25" s="1285"/>
      <c r="AN25" s="1285"/>
      <c r="AO25" s="1285"/>
      <c r="AP25" s="1285"/>
      <c r="AQ25" s="1285"/>
      <c r="AR25" s="1285"/>
      <c r="AS25" s="1285"/>
      <c r="AT25" s="1284" t="s">
        <v>40</v>
      </c>
      <c r="AU25" s="1285"/>
      <c r="AV25" s="1285"/>
      <c r="AW25" s="1285"/>
      <c r="AX25" s="1285"/>
      <c r="AY25" s="1285"/>
      <c r="AZ25" s="1285"/>
      <c r="BA25" s="1285"/>
      <c r="BB25" s="1285"/>
      <c r="BC25" s="1284" t="s">
        <v>40</v>
      </c>
      <c r="BD25" s="1285"/>
      <c r="BE25" s="1285"/>
      <c r="BF25" s="1285"/>
      <c r="BG25" s="1285"/>
      <c r="BH25" s="1285"/>
      <c r="BI25" s="1285"/>
      <c r="BJ25" s="1285"/>
      <c r="BK25" s="1285"/>
      <c r="BL25" s="1284" t="s">
        <v>40</v>
      </c>
      <c r="BM25" s="1285"/>
      <c r="BN25" s="1285"/>
      <c r="BO25" s="1285"/>
      <c r="BP25" s="1285"/>
      <c r="BQ25" s="1285"/>
      <c r="BR25" s="1285"/>
      <c r="BS25" s="1285"/>
      <c r="BT25" s="1285"/>
      <c r="BU25" s="1284" t="s">
        <v>40</v>
      </c>
      <c r="BV25" s="1285"/>
      <c r="BW25" s="1285"/>
      <c r="BX25" s="1285"/>
      <c r="BY25" s="1285"/>
      <c r="BZ25" s="1285"/>
      <c r="CA25" s="1285"/>
      <c r="CB25" s="1285"/>
      <c r="CC25" s="1285"/>
      <c r="CD25" s="1284" t="s">
        <v>40</v>
      </c>
      <c r="CE25" s="1285"/>
      <c r="CF25" s="1285"/>
      <c r="CG25" s="1285"/>
      <c r="CH25" s="1285"/>
      <c r="CI25" s="1285"/>
      <c r="CJ25" s="1285"/>
      <c r="CK25" s="1285"/>
      <c r="CL25" s="1285"/>
      <c r="CM25" s="1284" t="s">
        <v>40</v>
      </c>
      <c r="CN25" s="1285"/>
      <c r="CO25" s="1285"/>
      <c r="CP25" s="1285"/>
      <c r="CQ25" s="1285"/>
      <c r="CR25" s="1285"/>
      <c r="CS25" s="1285"/>
      <c r="CT25" s="1285"/>
      <c r="CU25" s="1285"/>
      <c r="CV25" s="1285"/>
      <c r="CW25" s="1286"/>
      <c r="DA25" s="16"/>
      <c r="DF25" s="16"/>
    </row>
    <row r="26" spans="1:135" ht="21.95" customHeight="1" thickBot="1">
      <c r="A26" s="1303">
        <v>0</v>
      </c>
      <c r="B26" s="1304"/>
      <c r="C26" s="1305"/>
      <c r="D26" s="1306">
        <v>1</v>
      </c>
      <c r="E26" s="1304"/>
      <c r="F26" s="1305"/>
      <c r="G26" s="1306">
        <v>2</v>
      </c>
      <c r="H26" s="1304"/>
      <c r="I26" s="1304"/>
      <c r="J26" s="1446">
        <v>19095</v>
      </c>
      <c r="K26" s="1446"/>
      <c r="L26" s="1446"/>
      <c r="M26" s="1446"/>
      <c r="N26" s="1446"/>
      <c r="O26" s="1446"/>
      <c r="P26" s="1446"/>
      <c r="Q26" s="1446"/>
      <c r="R26" s="1446"/>
      <c r="S26" s="1694">
        <v>4271</v>
      </c>
      <c r="T26" s="1694"/>
      <c r="U26" s="1694"/>
      <c r="V26" s="1694"/>
      <c r="W26" s="1694"/>
      <c r="X26" s="1694"/>
      <c r="Y26" s="1694"/>
      <c r="Z26" s="1694"/>
      <c r="AA26" s="1694"/>
      <c r="AB26" s="248">
        <f>SUM(J26:AA26)</f>
        <v>23366</v>
      </c>
      <c r="AC26" s="248"/>
      <c r="AD26" s="248"/>
      <c r="AE26" s="248"/>
      <c r="AF26" s="248"/>
      <c r="AG26" s="248"/>
      <c r="AH26" s="248"/>
      <c r="AI26" s="248"/>
      <c r="AJ26" s="248"/>
      <c r="AK26" s="1436">
        <v>3213</v>
      </c>
      <c r="AL26" s="1437"/>
      <c r="AM26" s="1437"/>
      <c r="AN26" s="1437"/>
      <c r="AO26" s="1437"/>
      <c r="AP26" s="1437"/>
      <c r="AQ26" s="1437"/>
      <c r="AR26" s="1437"/>
      <c r="AS26" s="1438"/>
      <c r="AT26" s="1446">
        <v>8157</v>
      </c>
      <c r="AU26" s="1446"/>
      <c r="AV26" s="1446"/>
      <c r="AW26" s="1446"/>
      <c r="AX26" s="1446"/>
      <c r="AY26" s="1446"/>
      <c r="AZ26" s="1446"/>
      <c r="BA26" s="1446"/>
      <c r="BB26" s="1446"/>
      <c r="BC26" s="1446">
        <v>3758</v>
      </c>
      <c r="BD26" s="1446"/>
      <c r="BE26" s="1446"/>
      <c r="BF26" s="1446"/>
      <c r="BG26" s="1446"/>
      <c r="BH26" s="1446"/>
      <c r="BI26" s="1446"/>
      <c r="BJ26" s="1446"/>
      <c r="BK26" s="1446"/>
      <c r="BL26" s="1446">
        <v>1191</v>
      </c>
      <c r="BM26" s="1446"/>
      <c r="BN26" s="1446"/>
      <c r="BO26" s="1446"/>
      <c r="BP26" s="1446"/>
      <c r="BQ26" s="1446"/>
      <c r="BR26" s="1446"/>
      <c r="BS26" s="1446"/>
      <c r="BT26" s="1446"/>
      <c r="BU26" s="1446">
        <v>2755</v>
      </c>
      <c r="BV26" s="1446"/>
      <c r="BW26" s="1446"/>
      <c r="BX26" s="1446"/>
      <c r="BY26" s="1446"/>
      <c r="BZ26" s="1446"/>
      <c r="CA26" s="1446"/>
      <c r="CB26" s="1446"/>
      <c r="CC26" s="1446"/>
      <c r="CD26" s="1446">
        <v>13628</v>
      </c>
      <c r="CE26" s="1446"/>
      <c r="CF26" s="1446"/>
      <c r="CG26" s="1446"/>
      <c r="CH26" s="1446"/>
      <c r="CI26" s="1446"/>
      <c r="CJ26" s="1446"/>
      <c r="CK26" s="1446"/>
      <c r="CL26" s="1446"/>
      <c r="CM26" s="1436">
        <v>736</v>
      </c>
      <c r="CN26" s="1437"/>
      <c r="CO26" s="1437"/>
      <c r="CP26" s="1437"/>
      <c r="CQ26" s="1437"/>
      <c r="CR26" s="1437"/>
      <c r="CS26" s="1437"/>
      <c r="CT26" s="1437"/>
      <c r="CU26" s="1437"/>
      <c r="CV26" s="1437"/>
      <c r="CW26" s="1443"/>
      <c r="DA26" s="16"/>
      <c r="DF26" s="16"/>
    </row>
    <row r="27" spans="1:135" ht="5.25" customHeight="1">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row>
    <row r="28" spans="1:135" ht="15" customHeight="1">
      <c r="J28" s="271" t="s">
        <v>556</v>
      </c>
      <c r="K28" s="271"/>
      <c r="L28" s="271"/>
      <c r="M28" s="271"/>
      <c r="N28" s="271"/>
      <c r="O28" s="271"/>
      <c r="P28" s="271"/>
      <c r="Q28" s="271"/>
      <c r="R28" s="271"/>
      <c r="S28" s="271" t="s">
        <v>484</v>
      </c>
      <c r="T28" s="271"/>
      <c r="U28" s="271"/>
      <c r="V28" s="271"/>
      <c r="W28" s="271"/>
      <c r="X28" s="271"/>
      <c r="Y28" s="271"/>
      <c r="Z28" s="271"/>
      <c r="AA28" s="271"/>
      <c r="AB28" s="271" t="s">
        <v>485</v>
      </c>
      <c r="AC28" s="271"/>
      <c r="AD28" s="271"/>
      <c r="AE28" s="271"/>
      <c r="AF28" s="271"/>
      <c r="AG28" s="271"/>
      <c r="AH28" s="271"/>
      <c r="AI28" s="271"/>
      <c r="AJ28" s="271"/>
      <c r="AK28" s="271" t="s">
        <v>662</v>
      </c>
      <c r="AL28" s="271"/>
      <c r="AM28" s="271"/>
      <c r="AN28" s="271"/>
      <c r="AO28" s="271"/>
      <c r="AP28" s="271"/>
      <c r="AQ28" s="271"/>
      <c r="AR28" s="271"/>
      <c r="AS28" s="271"/>
      <c r="AT28" s="271" t="s">
        <v>359</v>
      </c>
      <c r="AU28" s="271"/>
      <c r="AV28" s="271"/>
      <c r="AW28" s="271"/>
      <c r="AX28" s="271"/>
      <c r="AY28" s="271"/>
      <c r="AZ28" s="271"/>
      <c r="BA28" s="271"/>
      <c r="BB28" s="271"/>
      <c r="BC28" s="271" t="s">
        <v>584</v>
      </c>
      <c r="BD28" s="271"/>
      <c r="BE28" s="271"/>
      <c r="BF28" s="271"/>
      <c r="BG28" s="271"/>
      <c r="BH28" s="271"/>
      <c r="BI28" s="271"/>
      <c r="BJ28" s="271"/>
      <c r="BK28" s="271"/>
      <c r="BL28" s="271" t="s">
        <v>557</v>
      </c>
      <c r="BM28" s="271"/>
      <c r="BN28" s="271"/>
      <c r="BO28" s="271"/>
      <c r="BP28" s="271"/>
      <c r="BQ28" s="271"/>
      <c r="BR28" s="271"/>
      <c r="BS28" s="271"/>
      <c r="BT28" s="271"/>
      <c r="BU28" s="271"/>
      <c r="BV28" s="271"/>
      <c r="BW28" s="271"/>
      <c r="BX28" s="271"/>
      <c r="BY28" s="271"/>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row>
    <row r="29" spans="1:135" ht="15" customHeight="1">
      <c r="A29" s="200" t="s">
        <v>818</v>
      </c>
      <c r="B29" s="201"/>
      <c r="C29" s="201"/>
      <c r="D29" s="201"/>
      <c r="E29" s="201"/>
      <c r="F29" s="201"/>
      <c r="G29" s="201"/>
      <c r="H29" s="201"/>
      <c r="I29" s="202"/>
      <c r="J29" s="245" t="s">
        <v>838</v>
      </c>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7"/>
      <c r="BL29" s="292" t="s">
        <v>483</v>
      </c>
      <c r="BM29" s="293"/>
      <c r="BN29" s="293"/>
      <c r="BO29" s="293"/>
      <c r="BP29" s="293"/>
      <c r="BQ29" s="293"/>
      <c r="BR29" s="293"/>
      <c r="BS29" s="293"/>
      <c r="BT29" s="293"/>
      <c r="BU29" s="293"/>
      <c r="BV29" s="293"/>
      <c r="BW29" s="293"/>
      <c r="BX29" s="293"/>
      <c r="BY29" s="294"/>
      <c r="ED29" s="140"/>
      <c r="EE29" s="140"/>
    </row>
    <row r="30" spans="1:135" ht="15" customHeight="1">
      <c r="A30" s="219"/>
      <c r="B30" s="220"/>
      <c r="C30" s="220"/>
      <c r="D30" s="220"/>
      <c r="E30" s="220"/>
      <c r="F30" s="220"/>
      <c r="G30" s="220"/>
      <c r="H30" s="220"/>
      <c r="I30" s="221"/>
      <c r="J30" s="245" t="s">
        <v>739</v>
      </c>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7"/>
      <c r="AK30" s="245" t="s">
        <v>54</v>
      </c>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7"/>
      <c r="BL30" s="866"/>
      <c r="BM30" s="867"/>
      <c r="BN30" s="867"/>
      <c r="BO30" s="867"/>
      <c r="BP30" s="867"/>
      <c r="BQ30" s="867"/>
      <c r="BR30" s="867"/>
      <c r="BS30" s="867"/>
      <c r="BT30" s="867"/>
      <c r="BU30" s="867"/>
      <c r="BV30" s="867"/>
      <c r="BW30" s="867"/>
      <c r="BX30" s="867"/>
      <c r="BY30" s="868"/>
      <c r="ED30" s="140"/>
      <c r="EE30" s="140"/>
    </row>
    <row r="31" spans="1:135" ht="24" customHeight="1">
      <c r="A31" s="219"/>
      <c r="B31" s="220"/>
      <c r="C31" s="220"/>
      <c r="D31" s="220"/>
      <c r="E31" s="220"/>
      <c r="F31" s="220"/>
      <c r="G31" s="220"/>
      <c r="H31" s="220"/>
      <c r="I31" s="220"/>
      <c r="J31" s="200" t="s">
        <v>626</v>
      </c>
      <c r="K31" s="201"/>
      <c r="L31" s="201"/>
      <c r="M31" s="201"/>
      <c r="N31" s="201"/>
      <c r="O31" s="201"/>
      <c r="P31" s="201"/>
      <c r="Q31" s="201"/>
      <c r="R31" s="201"/>
      <c r="S31" s="498" t="s">
        <v>383</v>
      </c>
      <c r="T31" s="499"/>
      <c r="U31" s="499"/>
      <c r="V31" s="499"/>
      <c r="W31" s="499"/>
      <c r="X31" s="499"/>
      <c r="Y31" s="499"/>
      <c r="Z31" s="499"/>
      <c r="AA31" s="500"/>
      <c r="AB31" s="200" t="s">
        <v>376</v>
      </c>
      <c r="AC31" s="201"/>
      <c r="AD31" s="201"/>
      <c r="AE31" s="201"/>
      <c r="AF31" s="201"/>
      <c r="AG31" s="201"/>
      <c r="AH31" s="201"/>
      <c r="AI31" s="201"/>
      <c r="AJ31" s="202"/>
      <c r="AK31" s="200" t="s">
        <v>626</v>
      </c>
      <c r="AL31" s="201"/>
      <c r="AM31" s="201"/>
      <c r="AN31" s="201"/>
      <c r="AO31" s="201"/>
      <c r="AP31" s="201"/>
      <c r="AQ31" s="201"/>
      <c r="AR31" s="201"/>
      <c r="AS31" s="201"/>
      <c r="AT31" s="498" t="s">
        <v>383</v>
      </c>
      <c r="AU31" s="499"/>
      <c r="AV31" s="499"/>
      <c r="AW31" s="499"/>
      <c r="AX31" s="499"/>
      <c r="AY31" s="499"/>
      <c r="AZ31" s="499"/>
      <c r="BA31" s="499"/>
      <c r="BB31" s="500"/>
      <c r="BC31" s="200" t="s">
        <v>376</v>
      </c>
      <c r="BD31" s="201"/>
      <c r="BE31" s="201"/>
      <c r="BF31" s="201"/>
      <c r="BG31" s="201"/>
      <c r="BH31" s="201"/>
      <c r="BI31" s="201"/>
      <c r="BJ31" s="201"/>
      <c r="BK31" s="202"/>
      <c r="BL31" s="866"/>
      <c r="BM31" s="867"/>
      <c r="BN31" s="867"/>
      <c r="BO31" s="867"/>
      <c r="BP31" s="867"/>
      <c r="BQ31" s="867"/>
      <c r="BR31" s="867"/>
      <c r="BS31" s="867"/>
      <c r="BT31" s="867"/>
      <c r="BU31" s="867"/>
      <c r="BV31" s="867"/>
      <c r="BW31" s="867"/>
      <c r="BX31" s="867"/>
      <c r="BY31" s="868"/>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ED31" s="140"/>
      <c r="EE31" s="140"/>
    </row>
    <row r="32" spans="1:135" ht="12" customHeight="1" thickBot="1">
      <c r="A32" s="219"/>
      <c r="B32" s="220"/>
      <c r="C32" s="220"/>
      <c r="D32" s="220"/>
      <c r="E32" s="220"/>
      <c r="F32" s="220"/>
      <c r="G32" s="220"/>
      <c r="H32" s="220"/>
      <c r="I32" s="220"/>
      <c r="J32" s="1284" t="s">
        <v>40</v>
      </c>
      <c r="K32" s="1285"/>
      <c r="L32" s="1285"/>
      <c r="M32" s="1285"/>
      <c r="N32" s="1285"/>
      <c r="O32" s="1285"/>
      <c r="P32" s="1285"/>
      <c r="Q32" s="1285"/>
      <c r="R32" s="1285"/>
      <c r="S32" s="1284" t="s">
        <v>40</v>
      </c>
      <c r="T32" s="1285"/>
      <c r="U32" s="1285"/>
      <c r="V32" s="1285"/>
      <c r="W32" s="1285"/>
      <c r="X32" s="1285"/>
      <c r="Y32" s="1285"/>
      <c r="Z32" s="1285"/>
      <c r="AA32" s="1286"/>
      <c r="AB32" s="1284" t="s">
        <v>40</v>
      </c>
      <c r="AC32" s="1285"/>
      <c r="AD32" s="1285"/>
      <c r="AE32" s="1285"/>
      <c r="AF32" s="1285"/>
      <c r="AG32" s="1285"/>
      <c r="AH32" s="1285"/>
      <c r="AI32" s="1285"/>
      <c r="AJ32" s="1286"/>
      <c r="AK32" s="1284" t="s">
        <v>40</v>
      </c>
      <c r="AL32" s="1285"/>
      <c r="AM32" s="1285"/>
      <c r="AN32" s="1285"/>
      <c r="AO32" s="1285"/>
      <c r="AP32" s="1285"/>
      <c r="AQ32" s="1285"/>
      <c r="AR32" s="1285"/>
      <c r="AS32" s="1285"/>
      <c r="AT32" s="1284" t="s">
        <v>40</v>
      </c>
      <c r="AU32" s="1285"/>
      <c r="AV32" s="1285"/>
      <c r="AW32" s="1285"/>
      <c r="AX32" s="1285"/>
      <c r="AY32" s="1285"/>
      <c r="AZ32" s="1285"/>
      <c r="BA32" s="1285"/>
      <c r="BB32" s="1286"/>
      <c r="BC32" s="1284" t="s">
        <v>40</v>
      </c>
      <c r="BD32" s="1285"/>
      <c r="BE32" s="1285"/>
      <c r="BF32" s="1285"/>
      <c r="BG32" s="1285"/>
      <c r="BH32" s="1285"/>
      <c r="BI32" s="1285"/>
      <c r="BJ32" s="1285"/>
      <c r="BK32" s="1286"/>
      <c r="BL32" s="1284" t="s">
        <v>40</v>
      </c>
      <c r="BM32" s="1285"/>
      <c r="BN32" s="1285"/>
      <c r="BO32" s="1285"/>
      <c r="BP32" s="1285"/>
      <c r="BQ32" s="1285"/>
      <c r="BR32" s="1285"/>
      <c r="BS32" s="1285"/>
      <c r="BT32" s="1285"/>
      <c r="BU32" s="1285"/>
      <c r="BV32" s="1285"/>
      <c r="BW32" s="1285"/>
      <c r="BX32" s="1285"/>
      <c r="BY32" s="1286"/>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ED32" s="140"/>
      <c r="EE32" s="140"/>
    </row>
    <row r="33" spans="1:135" ht="21.95" customHeight="1" thickBot="1">
      <c r="A33" s="1303">
        <v>0</v>
      </c>
      <c r="B33" s="1304"/>
      <c r="C33" s="1305"/>
      <c r="D33" s="1306">
        <v>1</v>
      </c>
      <c r="E33" s="1304"/>
      <c r="F33" s="1305"/>
      <c r="G33" s="1306">
        <v>3</v>
      </c>
      <c r="H33" s="1304"/>
      <c r="I33" s="1304"/>
      <c r="J33" s="1436">
        <v>989</v>
      </c>
      <c r="K33" s="1437"/>
      <c r="L33" s="1437"/>
      <c r="M33" s="1437"/>
      <c r="N33" s="1437"/>
      <c r="O33" s="1437"/>
      <c r="P33" s="1437"/>
      <c r="Q33" s="1437"/>
      <c r="R33" s="1438"/>
      <c r="S33" s="1695">
        <v>570</v>
      </c>
      <c r="T33" s="870"/>
      <c r="U33" s="870"/>
      <c r="V33" s="870"/>
      <c r="W33" s="870"/>
      <c r="X33" s="870"/>
      <c r="Y33" s="870"/>
      <c r="Z33" s="870"/>
      <c r="AA33" s="1696"/>
      <c r="AB33" s="301">
        <f>SUM(J33:AA33)</f>
        <v>1559</v>
      </c>
      <c r="AC33" s="302"/>
      <c r="AD33" s="302"/>
      <c r="AE33" s="302"/>
      <c r="AF33" s="302"/>
      <c r="AG33" s="302"/>
      <c r="AH33" s="302"/>
      <c r="AI33" s="302"/>
      <c r="AJ33" s="303"/>
      <c r="AK33" s="1446">
        <v>1083</v>
      </c>
      <c r="AL33" s="1446"/>
      <c r="AM33" s="1446"/>
      <c r="AN33" s="1446"/>
      <c r="AO33" s="1446"/>
      <c r="AP33" s="1446"/>
      <c r="AQ33" s="1446"/>
      <c r="AR33" s="1446"/>
      <c r="AS33" s="1446"/>
      <c r="AT33" s="1446">
        <v>940</v>
      </c>
      <c r="AU33" s="1446"/>
      <c r="AV33" s="1446"/>
      <c r="AW33" s="1446"/>
      <c r="AX33" s="1446"/>
      <c r="AY33" s="1446"/>
      <c r="AZ33" s="1446"/>
      <c r="BA33" s="1446"/>
      <c r="BB33" s="1446"/>
      <c r="BC33" s="248">
        <f>SUM(AK33:BB33)</f>
        <v>2023</v>
      </c>
      <c r="BD33" s="248"/>
      <c r="BE33" s="248"/>
      <c r="BF33" s="248"/>
      <c r="BG33" s="248"/>
      <c r="BH33" s="248"/>
      <c r="BI33" s="248"/>
      <c r="BJ33" s="248"/>
      <c r="BK33" s="248"/>
      <c r="BL33" s="1446"/>
      <c r="BM33" s="1446"/>
      <c r="BN33" s="1446"/>
      <c r="BO33" s="1446"/>
      <c r="BP33" s="1446"/>
      <c r="BQ33" s="1446"/>
      <c r="BR33" s="1446"/>
      <c r="BS33" s="1446"/>
      <c r="BT33" s="1446"/>
      <c r="BU33" s="1446"/>
      <c r="BV33" s="1446"/>
      <c r="BW33" s="1446"/>
      <c r="BX33" s="1446"/>
      <c r="BY33" s="1442"/>
      <c r="ED33" s="134"/>
      <c r="EE33" s="134"/>
    </row>
    <row r="34" spans="1:135" ht="5.25" customHeight="1">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row>
    <row r="35" spans="1:135" ht="15" customHeight="1">
      <c r="J35" s="271" t="s">
        <v>558</v>
      </c>
      <c r="K35" s="271"/>
      <c r="L35" s="271"/>
      <c r="M35" s="271"/>
      <c r="N35" s="271"/>
      <c r="O35" s="271"/>
      <c r="P35" s="271"/>
      <c r="Q35" s="271"/>
      <c r="R35" s="271"/>
      <c r="S35" s="271"/>
      <c r="T35" s="271" t="s">
        <v>663</v>
      </c>
      <c r="U35" s="271"/>
      <c r="V35" s="271"/>
      <c r="W35" s="271"/>
      <c r="X35" s="271"/>
      <c r="Y35" s="271"/>
      <c r="Z35" s="271"/>
      <c r="AA35" s="271"/>
      <c r="AB35" s="271"/>
      <c r="AC35" s="271"/>
      <c r="AD35" s="271" t="s">
        <v>585</v>
      </c>
      <c r="AE35" s="271"/>
      <c r="AF35" s="271"/>
      <c r="AG35" s="271"/>
      <c r="AH35" s="271"/>
      <c r="AI35" s="271"/>
      <c r="AJ35" s="271"/>
      <c r="AK35" s="271"/>
      <c r="AL35" s="271"/>
      <c r="AM35" s="271"/>
      <c r="AN35" s="271" t="s">
        <v>725</v>
      </c>
      <c r="AO35" s="271"/>
      <c r="AP35" s="271"/>
      <c r="AQ35" s="271"/>
      <c r="AR35" s="271"/>
      <c r="AS35" s="271"/>
      <c r="AT35" s="271"/>
      <c r="AU35" s="271"/>
      <c r="AV35" s="271"/>
      <c r="AW35" s="271"/>
      <c r="AX35" s="271"/>
      <c r="AY35" s="361" t="s">
        <v>628</v>
      </c>
      <c r="AZ35" s="361"/>
      <c r="BA35" s="361"/>
      <c r="BB35" s="361"/>
      <c r="BC35" s="361"/>
      <c r="BD35" s="361"/>
      <c r="BE35" s="361"/>
      <c r="BF35" s="361"/>
      <c r="BG35" s="361" t="s">
        <v>586</v>
      </c>
      <c r="BH35" s="361"/>
      <c r="BI35" s="361"/>
      <c r="BJ35" s="361"/>
      <c r="BK35" s="361"/>
      <c r="BL35" s="361"/>
      <c r="BM35" s="361"/>
      <c r="BN35" s="361"/>
      <c r="BO35" s="361" t="s">
        <v>559</v>
      </c>
      <c r="BP35" s="361"/>
      <c r="BQ35" s="361"/>
      <c r="BR35" s="361"/>
      <c r="BS35" s="361"/>
      <c r="BT35" s="361"/>
      <c r="BU35" s="361"/>
      <c r="BV35" s="361"/>
      <c r="BW35" s="361" t="s">
        <v>560</v>
      </c>
      <c r="BX35" s="361"/>
      <c r="BY35" s="361"/>
      <c r="BZ35" s="361"/>
      <c r="CA35" s="361"/>
      <c r="CB35" s="361"/>
      <c r="CC35" s="361"/>
      <c r="CD35" s="361"/>
      <c r="CE35" s="361" t="s">
        <v>561</v>
      </c>
      <c r="CF35" s="361"/>
      <c r="CG35" s="361"/>
      <c r="CH35" s="361"/>
      <c r="CI35" s="361"/>
      <c r="CJ35" s="361"/>
      <c r="CK35" s="361"/>
      <c r="CL35" s="361"/>
      <c r="CM35" s="361" t="s">
        <v>562</v>
      </c>
      <c r="CN35" s="361"/>
      <c r="CO35" s="361"/>
      <c r="CP35" s="361"/>
      <c r="CQ35" s="361"/>
      <c r="CR35" s="361"/>
      <c r="CS35" s="361"/>
      <c r="CT35" s="361"/>
      <c r="DA35" s="16"/>
      <c r="DF35" s="16"/>
      <c r="DI35" s="17"/>
      <c r="DN35" s="17"/>
    </row>
    <row r="36" spans="1:135" ht="15" customHeight="1">
      <c r="A36" s="200" t="s">
        <v>817</v>
      </c>
      <c r="B36" s="201"/>
      <c r="C36" s="201"/>
      <c r="D36" s="201"/>
      <c r="E36" s="201"/>
      <c r="F36" s="201"/>
      <c r="G36" s="201"/>
      <c r="H36" s="201"/>
      <c r="I36" s="202"/>
      <c r="J36" s="1298" t="s">
        <v>55</v>
      </c>
      <c r="K36" s="1298"/>
      <c r="L36" s="1298"/>
      <c r="M36" s="1298"/>
      <c r="N36" s="1298"/>
      <c r="O36" s="1298"/>
      <c r="P36" s="1298"/>
      <c r="Q36" s="1298"/>
      <c r="R36" s="1298"/>
      <c r="S36" s="1298"/>
      <c r="T36" s="1298"/>
      <c r="U36" s="1298"/>
      <c r="V36" s="1298"/>
      <c r="W36" s="1298"/>
      <c r="X36" s="1298"/>
      <c r="Y36" s="1298"/>
      <c r="Z36" s="1298"/>
      <c r="AA36" s="1298"/>
      <c r="AB36" s="1298"/>
      <c r="AC36" s="1298"/>
      <c r="AD36" s="1300" t="s">
        <v>56</v>
      </c>
      <c r="AE36" s="1300"/>
      <c r="AF36" s="1300"/>
      <c r="AG36" s="1300"/>
      <c r="AH36" s="1300"/>
      <c r="AI36" s="1300"/>
      <c r="AJ36" s="1300"/>
      <c r="AK36" s="1300"/>
      <c r="AL36" s="1300"/>
      <c r="AM36" s="1300"/>
      <c r="AN36" s="1300"/>
      <c r="AO36" s="1300"/>
      <c r="AP36" s="1300"/>
      <c r="AQ36" s="1300"/>
      <c r="AR36" s="1300"/>
      <c r="AS36" s="1300"/>
      <c r="AT36" s="1300"/>
      <c r="AU36" s="1300"/>
      <c r="AV36" s="1300"/>
      <c r="AW36" s="1300"/>
      <c r="AX36" s="1300"/>
      <c r="AY36" s="295" t="s">
        <v>220</v>
      </c>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7"/>
      <c r="DA36" s="16"/>
      <c r="DF36" s="16"/>
      <c r="DL36" s="17"/>
      <c r="DQ36" s="17"/>
    </row>
    <row r="37" spans="1:135" ht="15" customHeight="1">
      <c r="A37" s="219"/>
      <c r="B37" s="220"/>
      <c r="C37" s="220"/>
      <c r="D37" s="220"/>
      <c r="E37" s="220"/>
      <c r="F37" s="220"/>
      <c r="G37" s="220"/>
      <c r="H37" s="220"/>
      <c r="I37" s="221"/>
      <c r="J37" s="1298"/>
      <c r="K37" s="1298"/>
      <c r="L37" s="1298"/>
      <c r="M37" s="1298"/>
      <c r="N37" s="1298"/>
      <c r="O37" s="1298"/>
      <c r="P37" s="1298"/>
      <c r="Q37" s="1298"/>
      <c r="R37" s="1298"/>
      <c r="S37" s="1298"/>
      <c r="T37" s="1299"/>
      <c r="U37" s="1299"/>
      <c r="V37" s="1299"/>
      <c r="W37" s="1299"/>
      <c r="X37" s="1299"/>
      <c r="Y37" s="1299"/>
      <c r="Z37" s="1299"/>
      <c r="AA37" s="1299"/>
      <c r="AB37" s="1299"/>
      <c r="AC37" s="129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298"/>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c r="CO37" s="299"/>
      <c r="CP37" s="299"/>
      <c r="CQ37" s="299"/>
      <c r="CR37" s="299"/>
      <c r="CS37" s="299"/>
      <c r="CT37" s="300"/>
      <c r="DA37" s="16"/>
      <c r="DF37" s="16"/>
      <c r="DL37" s="17"/>
      <c r="DQ37" s="17"/>
    </row>
    <row r="38" spans="1:135" ht="24" customHeight="1">
      <c r="A38" s="219"/>
      <c r="B38" s="220"/>
      <c r="C38" s="220"/>
      <c r="D38" s="220"/>
      <c r="E38" s="220"/>
      <c r="F38" s="220"/>
      <c r="G38" s="220"/>
      <c r="H38" s="220"/>
      <c r="I38" s="220"/>
      <c r="J38" s="295" t="s">
        <v>486</v>
      </c>
      <c r="K38" s="296"/>
      <c r="L38" s="296"/>
      <c r="M38" s="296"/>
      <c r="N38" s="296"/>
      <c r="O38" s="296"/>
      <c r="P38" s="296"/>
      <c r="Q38" s="296"/>
      <c r="R38" s="296"/>
      <c r="S38" s="296"/>
      <c r="T38" s="1301" t="s">
        <v>488</v>
      </c>
      <c r="U38" s="1302"/>
      <c r="V38" s="1302"/>
      <c r="W38" s="1302"/>
      <c r="X38" s="1302"/>
      <c r="Y38" s="1302"/>
      <c r="Z38" s="1302"/>
      <c r="AA38" s="1302"/>
      <c r="AB38" s="1302"/>
      <c r="AC38" s="1302"/>
      <c r="AD38" s="295" t="s">
        <v>486</v>
      </c>
      <c r="AE38" s="296"/>
      <c r="AF38" s="296"/>
      <c r="AG38" s="296"/>
      <c r="AH38" s="296"/>
      <c r="AI38" s="296"/>
      <c r="AJ38" s="296"/>
      <c r="AK38" s="296"/>
      <c r="AL38" s="296"/>
      <c r="AM38" s="296"/>
      <c r="AN38" s="609" t="s">
        <v>489</v>
      </c>
      <c r="AO38" s="610"/>
      <c r="AP38" s="610"/>
      <c r="AQ38" s="610"/>
      <c r="AR38" s="610"/>
      <c r="AS38" s="610"/>
      <c r="AT38" s="610"/>
      <c r="AU38" s="610"/>
      <c r="AV38" s="610"/>
      <c r="AW38" s="610"/>
      <c r="AX38" s="610"/>
      <c r="AY38" s="1287" t="s">
        <v>325</v>
      </c>
      <c r="AZ38" s="1288"/>
      <c r="BA38" s="1288"/>
      <c r="BB38" s="1288"/>
      <c r="BC38" s="1288"/>
      <c r="BD38" s="1288"/>
      <c r="BE38" s="1288"/>
      <c r="BF38" s="1289"/>
      <c r="BG38" s="1287" t="s">
        <v>219</v>
      </c>
      <c r="BH38" s="1288"/>
      <c r="BI38" s="1288"/>
      <c r="BJ38" s="1288"/>
      <c r="BK38" s="1288"/>
      <c r="BL38" s="1288"/>
      <c r="BM38" s="1288"/>
      <c r="BN38" s="1289"/>
      <c r="BO38" s="1287" t="s">
        <v>719</v>
      </c>
      <c r="BP38" s="1288"/>
      <c r="BQ38" s="1288"/>
      <c r="BR38" s="1288"/>
      <c r="BS38" s="1288"/>
      <c r="BT38" s="1288"/>
      <c r="BU38" s="1288"/>
      <c r="BV38" s="1289"/>
      <c r="BW38" s="1287" t="s">
        <v>221</v>
      </c>
      <c r="BX38" s="1288"/>
      <c r="BY38" s="1288"/>
      <c r="BZ38" s="1288"/>
      <c r="CA38" s="1288"/>
      <c r="CB38" s="1288"/>
      <c r="CC38" s="1288"/>
      <c r="CD38" s="1289"/>
      <c r="CE38" s="1287" t="s">
        <v>217</v>
      </c>
      <c r="CF38" s="1288"/>
      <c r="CG38" s="1288"/>
      <c r="CH38" s="1288"/>
      <c r="CI38" s="1288"/>
      <c r="CJ38" s="1288"/>
      <c r="CK38" s="1288"/>
      <c r="CL38" s="1289"/>
      <c r="CM38" s="1287" t="s">
        <v>218</v>
      </c>
      <c r="CN38" s="1288"/>
      <c r="CO38" s="1288"/>
      <c r="CP38" s="1288"/>
      <c r="CQ38" s="1288"/>
      <c r="CR38" s="1288"/>
      <c r="CS38" s="1288"/>
      <c r="CT38" s="1289"/>
      <c r="CU38" s="98"/>
      <c r="CV38" s="98"/>
      <c r="CW38" s="98"/>
      <c r="CX38" s="98"/>
      <c r="CY38" s="98"/>
      <c r="CZ38" s="98"/>
      <c r="DA38" s="98"/>
      <c r="DB38" s="98"/>
      <c r="DF38" s="16"/>
      <c r="DR38" s="17"/>
      <c r="DW38" s="17"/>
    </row>
    <row r="39" spans="1:135" ht="12" customHeight="1" thickBot="1">
      <c r="A39" s="219"/>
      <c r="B39" s="220"/>
      <c r="C39" s="220"/>
      <c r="D39" s="220"/>
      <c r="E39" s="220"/>
      <c r="F39" s="220"/>
      <c r="G39" s="220"/>
      <c r="H39" s="220"/>
      <c r="I39" s="220"/>
      <c r="J39" s="1284" t="s">
        <v>40</v>
      </c>
      <c r="K39" s="1285"/>
      <c r="L39" s="1285"/>
      <c r="M39" s="1285"/>
      <c r="N39" s="1285"/>
      <c r="O39" s="1285"/>
      <c r="P39" s="1285"/>
      <c r="Q39" s="1285"/>
      <c r="R39" s="1285"/>
      <c r="S39" s="1285"/>
      <c r="T39" s="1284" t="s">
        <v>487</v>
      </c>
      <c r="U39" s="1285"/>
      <c r="V39" s="1285"/>
      <c r="W39" s="1285"/>
      <c r="X39" s="1285"/>
      <c r="Y39" s="1285"/>
      <c r="Z39" s="1285"/>
      <c r="AA39" s="1285"/>
      <c r="AB39" s="1285"/>
      <c r="AC39" s="1285"/>
      <c r="AD39" s="1284" t="s">
        <v>40</v>
      </c>
      <c r="AE39" s="1285"/>
      <c r="AF39" s="1285"/>
      <c r="AG39" s="1285"/>
      <c r="AH39" s="1285"/>
      <c r="AI39" s="1285"/>
      <c r="AJ39" s="1285"/>
      <c r="AK39" s="1285"/>
      <c r="AL39" s="1285"/>
      <c r="AM39" s="1285"/>
      <c r="AN39" s="1284" t="s">
        <v>487</v>
      </c>
      <c r="AO39" s="1285"/>
      <c r="AP39" s="1285"/>
      <c r="AQ39" s="1285"/>
      <c r="AR39" s="1285"/>
      <c r="AS39" s="1285"/>
      <c r="AT39" s="1285"/>
      <c r="AU39" s="1285"/>
      <c r="AV39" s="1285"/>
      <c r="AW39" s="1285"/>
      <c r="AX39" s="1285"/>
      <c r="AY39" s="1284" t="s">
        <v>40</v>
      </c>
      <c r="AZ39" s="1285"/>
      <c r="BA39" s="1285"/>
      <c r="BB39" s="1285"/>
      <c r="BC39" s="1285"/>
      <c r="BD39" s="1285"/>
      <c r="BE39" s="1285"/>
      <c r="BF39" s="1286"/>
      <c r="BG39" s="1284" t="s">
        <v>40</v>
      </c>
      <c r="BH39" s="1285"/>
      <c r="BI39" s="1285"/>
      <c r="BJ39" s="1285"/>
      <c r="BK39" s="1285"/>
      <c r="BL39" s="1285"/>
      <c r="BM39" s="1285"/>
      <c r="BN39" s="1286"/>
      <c r="BO39" s="1284" t="s">
        <v>40</v>
      </c>
      <c r="BP39" s="1285"/>
      <c r="BQ39" s="1285"/>
      <c r="BR39" s="1285"/>
      <c r="BS39" s="1285"/>
      <c r="BT39" s="1285"/>
      <c r="BU39" s="1285"/>
      <c r="BV39" s="1286"/>
      <c r="BW39" s="1284" t="s">
        <v>40</v>
      </c>
      <c r="BX39" s="1285"/>
      <c r="BY39" s="1285"/>
      <c r="BZ39" s="1285"/>
      <c r="CA39" s="1285"/>
      <c r="CB39" s="1285"/>
      <c r="CC39" s="1285"/>
      <c r="CD39" s="1286"/>
      <c r="CE39" s="1284" t="s">
        <v>40</v>
      </c>
      <c r="CF39" s="1285"/>
      <c r="CG39" s="1285"/>
      <c r="CH39" s="1285"/>
      <c r="CI39" s="1285"/>
      <c r="CJ39" s="1285"/>
      <c r="CK39" s="1285"/>
      <c r="CL39" s="1286"/>
      <c r="CM39" s="1284" t="s">
        <v>40</v>
      </c>
      <c r="CN39" s="1285"/>
      <c r="CO39" s="1285"/>
      <c r="CP39" s="1285"/>
      <c r="CQ39" s="1285"/>
      <c r="CR39" s="1285"/>
      <c r="CS39" s="1285"/>
      <c r="CT39" s="1286"/>
      <c r="CU39" s="98"/>
      <c r="CV39" s="98"/>
      <c r="CW39" s="98"/>
      <c r="CX39" s="98"/>
      <c r="CY39" s="98"/>
      <c r="CZ39" s="98"/>
      <c r="DA39" s="98"/>
      <c r="DB39" s="98"/>
      <c r="DF39" s="16"/>
      <c r="DR39" s="17"/>
      <c r="DW39" s="17"/>
    </row>
    <row r="40" spans="1:135" ht="21.95" customHeight="1" thickBot="1">
      <c r="A40" s="1303">
        <v>0</v>
      </c>
      <c r="B40" s="1304"/>
      <c r="C40" s="1305"/>
      <c r="D40" s="1306">
        <v>1</v>
      </c>
      <c r="E40" s="1304"/>
      <c r="F40" s="1305"/>
      <c r="G40" s="1306">
        <v>4</v>
      </c>
      <c r="H40" s="1304"/>
      <c r="I40" s="1307"/>
      <c r="J40" s="1446">
        <v>921</v>
      </c>
      <c r="K40" s="1446"/>
      <c r="L40" s="1446"/>
      <c r="M40" s="1446"/>
      <c r="N40" s="1446"/>
      <c r="O40" s="1446"/>
      <c r="P40" s="1446"/>
      <c r="Q40" s="1446"/>
      <c r="R40" s="1446"/>
      <c r="S40" s="1446"/>
      <c r="T40" s="1694">
        <v>758054</v>
      </c>
      <c r="U40" s="1446"/>
      <c r="V40" s="1446"/>
      <c r="W40" s="1446"/>
      <c r="X40" s="1446"/>
      <c r="Y40" s="1446"/>
      <c r="Z40" s="1446"/>
      <c r="AA40" s="1446"/>
      <c r="AB40" s="1446"/>
      <c r="AC40" s="1446"/>
      <c r="AD40" s="1446">
        <v>16</v>
      </c>
      <c r="AE40" s="1446"/>
      <c r="AF40" s="1446"/>
      <c r="AG40" s="1446"/>
      <c r="AH40" s="1446"/>
      <c r="AI40" s="1446"/>
      <c r="AJ40" s="1446"/>
      <c r="AK40" s="1446"/>
      <c r="AL40" s="1446"/>
      <c r="AM40" s="1446"/>
      <c r="AN40" s="1446">
        <v>58322</v>
      </c>
      <c r="AO40" s="1446"/>
      <c r="AP40" s="1446"/>
      <c r="AQ40" s="1446"/>
      <c r="AR40" s="1446"/>
      <c r="AS40" s="1446"/>
      <c r="AT40" s="1446"/>
      <c r="AU40" s="1446"/>
      <c r="AV40" s="1446"/>
      <c r="AW40" s="1446"/>
      <c r="AX40" s="1446"/>
      <c r="AY40" s="1446">
        <v>787</v>
      </c>
      <c r="AZ40" s="1446"/>
      <c r="BA40" s="1446"/>
      <c r="BB40" s="1446"/>
      <c r="BC40" s="1446"/>
      <c r="BD40" s="1446"/>
      <c r="BE40" s="1446"/>
      <c r="BF40" s="1446"/>
      <c r="BG40" s="1446">
        <v>3682</v>
      </c>
      <c r="BH40" s="1446"/>
      <c r="BI40" s="1446"/>
      <c r="BJ40" s="1446"/>
      <c r="BK40" s="1446"/>
      <c r="BL40" s="1446"/>
      <c r="BM40" s="1446"/>
      <c r="BN40" s="1446"/>
      <c r="BO40" s="1446">
        <v>2276</v>
      </c>
      <c r="BP40" s="1446"/>
      <c r="BQ40" s="1446"/>
      <c r="BR40" s="1446"/>
      <c r="BS40" s="1446"/>
      <c r="BT40" s="1446"/>
      <c r="BU40" s="1446"/>
      <c r="BV40" s="1446"/>
      <c r="BW40" s="1446">
        <v>4</v>
      </c>
      <c r="BX40" s="1446"/>
      <c r="BY40" s="1446"/>
      <c r="BZ40" s="1446"/>
      <c r="CA40" s="1446"/>
      <c r="CB40" s="1446"/>
      <c r="CC40" s="1446"/>
      <c r="CD40" s="1446"/>
      <c r="CE40" s="1446">
        <v>432</v>
      </c>
      <c r="CF40" s="1446"/>
      <c r="CG40" s="1446"/>
      <c r="CH40" s="1446"/>
      <c r="CI40" s="1446"/>
      <c r="CJ40" s="1446"/>
      <c r="CK40" s="1446"/>
      <c r="CL40" s="1446"/>
      <c r="CM40" s="1446">
        <v>112</v>
      </c>
      <c r="CN40" s="1446"/>
      <c r="CO40" s="1446"/>
      <c r="CP40" s="1446"/>
      <c r="CQ40" s="1446"/>
      <c r="CR40" s="1446"/>
      <c r="CS40" s="1446"/>
      <c r="CT40" s="1442"/>
      <c r="DA40" s="16"/>
      <c r="DF40" s="16"/>
      <c r="DR40" s="17"/>
      <c r="DW40" s="17"/>
    </row>
  </sheetData>
  <sheetProtection algorithmName="SHA-512" hashValue="eU5z9XzqIZqZOV4kWkMs6l3cTWju7I3Keg9x/EM6YZ06vtn9ZXviG1uUTrskbq7/O0JSl4wCiGFKsSDOi1Myqg==" saltValue="fWSXeR+Np1a51j/0oy5p9A==" spinCount="100000" sheet="1" objects="1" scenarios="1" selectLockedCells="1"/>
  <mergeCells count="239">
    <mergeCell ref="A8:I11"/>
    <mergeCell ref="J9:R10"/>
    <mergeCell ref="J11:R11"/>
    <mergeCell ref="S11:AA11"/>
    <mergeCell ref="S9:AA10"/>
    <mergeCell ref="AB9:AJ10"/>
    <mergeCell ref="J8:DM8"/>
    <mergeCell ref="BC10:BK10"/>
    <mergeCell ref="A1:G2"/>
    <mergeCell ref="H1:Y2"/>
    <mergeCell ref="Z1:AE2"/>
    <mergeCell ref="AF1:CX3"/>
    <mergeCell ref="AC3:AE3"/>
    <mergeCell ref="A3:G3"/>
    <mergeCell ref="H3:J3"/>
    <mergeCell ref="K3:M3"/>
    <mergeCell ref="N3:P3"/>
    <mergeCell ref="DK1:EE2"/>
    <mergeCell ref="Q3:S3"/>
    <mergeCell ref="T3:V3"/>
    <mergeCell ref="W3:Y3"/>
    <mergeCell ref="Z3:AB3"/>
    <mergeCell ref="CY3:DJ3"/>
    <mergeCell ref="CY1:DJ2"/>
    <mergeCell ref="DK3:EE3"/>
    <mergeCell ref="AT7:BB7"/>
    <mergeCell ref="J7:R7"/>
    <mergeCell ref="S7:AA7"/>
    <mergeCell ref="AB7:AJ7"/>
    <mergeCell ref="AK7:AS7"/>
    <mergeCell ref="DE7:DM7"/>
    <mergeCell ref="BC7:BK7"/>
    <mergeCell ref="BL7:BT7"/>
    <mergeCell ref="BU7:CC7"/>
    <mergeCell ref="CD7:CL7"/>
    <mergeCell ref="CM7:CU7"/>
    <mergeCell ref="CV7:DD7"/>
    <mergeCell ref="G12:I12"/>
    <mergeCell ref="S12:AA12"/>
    <mergeCell ref="S18:AA18"/>
    <mergeCell ref="J17:R17"/>
    <mergeCell ref="J12:R12"/>
    <mergeCell ref="S17:AA17"/>
    <mergeCell ref="A12:C12"/>
    <mergeCell ref="A15:I18"/>
    <mergeCell ref="J16:AJ16"/>
    <mergeCell ref="J14:R14"/>
    <mergeCell ref="J18:R18"/>
    <mergeCell ref="D12:F12"/>
    <mergeCell ref="AB12:AJ12"/>
    <mergeCell ref="A19:C19"/>
    <mergeCell ref="J21:R21"/>
    <mergeCell ref="D19:F19"/>
    <mergeCell ref="AB21:AJ21"/>
    <mergeCell ref="S25:AA25"/>
    <mergeCell ref="G19:I19"/>
    <mergeCell ref="AT14:BB14"/>
    <mergeCell ref="J15:CC15"/>
    <mergeCell ref="S14:AA14"/>
    <mergeCell ref="AB14:AJ14"/>
    <mergeCell ref="AK14:AS14"/>
    <mergeCell ref="J23:AJ23"/>
    <mergeCell ref="BC21:BK21"/>
    <mergeCell ref="J19:R19"/>
    <mergeCell ref="BU14:CC14"/>
    <mergeCell ref="BL14:BT14"/>
    <mergeCell ref="AB18:AJ18"/>
    <mergeCell ref="BU21:CC21"/>
    <mergeCell ref="AK21:AS21"/>
    <mergeCell ref="BL19:BT19"/>
    <mergeCell ref="AK19:AS19"/>
    <mergeCell ref="AB17:AJ17"/>
    <mergeCell ref="BL21:BT21"/>
    <mergeCell ref="BC18:BK18"/>
    <mergeCell ref="AT21:BB21"/>
    <mergeCell ref="A26:C26"/>
    <mergeCell ref="D26:F26"/>
    <mergeCell ref="G26:I26"/>
    <mergeCell ref="J26:R26"/>
    <mergeCell ref="J22:CW22"/>
    <mergeCell ref="BC24:BK24"/>
    <mergeCell ref="CM25:CW25"/>
    <mergeCell ref="AB25:AJ25"/>
    <mergeCell ref="AB26:AJ26"/>
    <mergeCell ref="J25:R25"/>
    <mergeCell ref="A22:I25"/>
    <mergeCell ref="J24:R24"/>
    <mergeCell ref="CM26:CW26"/>
    <mergeCell ref="AT26:BB26"/>
    <mergeCell ref="BL26:BT26"/>
    <mergeCell ref="BL25:BT25"/>
    <mergeCell ref="BU25:CC25"/>
    <mergeCell ref="BC26:BK26"/>
    <mergeCell ref="BC25:BK25"/>
    <mergeCell ref="CD26:CL26"/>
    <mergeCell ref="BU26:CC26"/>
    <mergeCell ref="CD25:CL25"/>
    <mergeCell ref="AK26:AS26"/>
    <mergeCell ref="BL24:BT24"/>
    <mergeCell ref="CM38:CT38"/>
    <mergeCell ref="AD39:AM39"/>
    <mergeCell ref="AN38:AX38"/>
    <mergeCell ref="AN39:AX39"/>
    <mergeCell ref="BG38:BN38"/>
    <mergeCell ref="BW38:CD38"/>
    <mergeCell ref="CE38:CL38"/>
    <mergeCell ref="BG39:BN39"/>
    <mergeCell ref="AY39:BF39"/>
    <mergeCell ref="CM39:CT39"/>
    <mergeCell ref="AD38:AM38"/>
    <mergeCell ref="AY38:BF38"/>
    <mergeCell ref="AB32:AJ32"/>
    <mergeCell ref="AK32:AS32"/>
    <mergeCell ref="AY35:BF35"/>
    <mergeCell ref="BO35:BV35"/>
    <mergeCell ref="AT24:BB24"/>
    <mergeCell ref="AT32:BB32"/>
    <mergeCell ref="A29:I32"/>
    <mergeCell ref="J31:R31"/>
    <mergeCell ref="J32:R32"/>
    <mergeCell ref="J29:BK29"/>
    <mergeCell ref="AY40:BF40"/>
    <mergeCell ref="BG40:BN40"/>
    <mergeCell ref="A40:C40"/>
    <mergeCell ref="D40:F40"/>
    <mergeCell ref="G40:I40"/>
    <mergeCell ref="J40:S40"/>
    <mergeCell ref="AN40:AX40"/>
    <mergeCell ref="T40:AC40"/>
    <mergeCell ref="AD40:AM40"/>
    <mergeCell ref="AK30:BK30"/>
    <mergeCell ref="BC31:BK31"/>
    <mergeCell ref="BC32:BK32"/>
    <mergeCell ref="AT31:BB31"/>
    <mergeCell ref="BL29:BY31"/>
    <mergeCell ref="BL33:BY33"/>
    <mergeCell ref="AD35:AM35"/>
    <mergeCell ref="AN35:AX35"/>
    <mergeCell ref="BG35:BN35"/>
    <mergeCell ref="BW35:CD35"/>
    <mergeCell ref="BL32:BY32"/>
    <mergeCell ref="A36:I39"/>
    <mergeCell ref="J36:AC37"/>
    <mergeCell ref="AB33:AJ33"/>
    <mergeCell ref="AD36:AX37"/>
    <mergeCell ref="J38:S38"/>
    <mergeCell ref="J39:S39"/>
    <mergeCell ref="T38:AC38"/>
    <mergeCell ref="T39:AC39"/>
    <mergeCell ref="A33:C33"/>
    <mergeCell ref="T35:AC35"/>
    <mergeCell ref="D33:F33"/>
    <mergeCell ref="G33:I33"/>
    <mergeCell ref="J33:R33"/>
    <mergeCell ref="J35:S35"/>
    <mergeCell ref="S33:AA33"/>
    <mergeCell ref="S31:AA31"/>
    <mergeCell ref="AB31:AJ31"/>
    <mergeCell ref="J30:AJ30"/>
    <mergeCell ref="AK31:AS31"/>
    <mergeCell ref="AT25:BB25"/>
    <mergeCell ref="AB28:AJ28"/>
    <mergeCell ref="AK28:AS28"/>
    <mergeCell ref="J28:R28"/>
    <mergeCell ref="S28:AA28"/>
    <mergeCell ref="AK25:AS25"/>
    <mergeCell ref="S26:AA26"/>
    <mergeCell ref="S32:AA32"/>
    <mergeCell ref="AK33:AS33"/>
    <mergeCell ref="AT33:BB33"/>
    <mergeCell ref="CM11:CU11"/>
    <mergeCell ref="CV11:DD11"/>
    <mergeCell ref="DE11:DM11"/>
    <mergeCell ref="DE12:DM12"/>
    <mergeCell ref="BU11:CC11"/>
    <mergeCell ref="CD11:CL11"/>
    <mergeCell ref="AB19:AJ19"/>
    <mergeCell ref="S19:AA19"/>
    <mergeCell ref="AT28:BB28"/>
    <mergeCell ref="S24:AA24"/>
    <mergeCell ref="S21:AA21"/>
    <mergeCell ref="AB24:AJ24"/>
    <mergeCell ref="AB11:AJ11"/>
    <mergeCell ref="BL12:BT12"/>
    <mergeCell ref="BC11:BK11"/>
    <mergeCell ref="AT11:BB11"/>
    <mergeCell ref="AT23:CL23"/>
    <mergeCell ref="CD21:CL21"/>
    <mergeCell ref="BC28:BK28"/>
    <mergeCell ref="BC33:BK33"/>
    <mergeCell ref="AK23:AS24"/>
    <mergeCell ref="AT10:BB10"/>
    <mergeCell ref="CV9:DM9"/>
    <mergeCell ref="BL10:BT10"/>
    <mergeCell ref="CD10:CL10"/>
    <mergeCell ref="AT9:CU9"/>
    <mergeCell ref="DE10:DM10"/>
    <mergeCell ref="CM10:CU10"/>
    <mergeCell ref="AT17:BB17"/>
    <mergeCell ref="BC19:BK19"/>
    <mergeCell ref="BU12:CC12"/>
    <mergeCell ref="AK16:BK16"/>
    <mergeCell ref="BL16:BT17"/>
    <mergeCell ref="BC17:BK17"/>
    <mergeCell ref="AK17:AS17"/>
    <mergeCell ref="AK18:AS18"/>
    <mergeCell ref="AT18:BB18"/>
    <mergeCell ref="BU19:CC19"/>
    <mergeCell ref="AT19:BB19"/>
    <mergeCell ref="BC14:BK14"/>
    <mergeCell ref="AK12:AS12"/>
    <mergeCell ref="BL11:BT11"/>
    <mergeCell ref="AK9:AS10"/>
    <mergeCell ref="BU10:CC10"/>
    <mergeCell ref="AK11:AS11"/>
    <mergeCell ref="CM40:CT40"/>
    <mergeCell ref="BW40:CD40"/>
    <mergeCell ref="BO39:BV39"/>
    <mergeCell ref="BO40:BV40"/>
    <mergeCell ref="CE40:CL40"/>
    <mergeCell ref="BW39:CD39"/>
    <mergeCell ref="AT12:BB12"/>
    <mergeCell ref="CE39:CL39"/>
    <mergeCell ref="BO38:BV38"/>
    <mergeCell ref="BU18:CC18"/>
    <mergeCell ref="BL18:BT18"/>
    <mergeCell ref="BU16:CC17"/>
    <mergeCell ref="BC12:BK12"/>
    <mergeCell ref="CM23:CW24"/>
    <mergeCell ref="CD24:CL24"/>
    <mergeCell ref="BU24:CC24"/>
    <mergeCell ref="CM21:CW21"/>
    <mergeCell ref="BL28:BY28"/>
    <mergeCell ref="AY36:CT37"/>
    <mergeCell ref="CE35:CL35"/>
    <mergeCell ref="CM35:CT35"/>
    <mergeCell ref="CD12:CL12"/>
    <mergeCell ref="CM12:CU12"/>
    <mergeCell ref="CV12:DD12"/>
  </mergeCells>
  <phoneticPr fontId="3"/>
  <dataValidations count="6">
    <dataValidation type="whole" allowBlank="1" showInputMessage="1" showErrorMessage="1" errorTitle="入力エラー" error="数値以外の入力または､10桁以上の入力は行えません。" sqref="CD26:CU26 BL33:BY33 J26:R26 T40:AC40 AT12:BB12 AK26:AS26">
      <formula1>-99999999</formula1>
      <formula2>999999999</formula2>
    </dataValidation>
    <dataValidation type="whole" allowBlank="1" showInputMessage="1" showErrorMessage="1" errorTitle="入力エラー" error="数値以外の入力または､8桁以上の入力は行えません。" sqref="BC26:BK26 BU26:CC26 J19:R19 S26:AA26 AK12:AR12 S12:AA12 J12:Q12 AD40:AM40 AY40:BF40 J33:R33 AB19:AJ19 AK33:BB33 CV12:DD12">
      <formula1>-999999</formula1>
      <formula2>9999999</formula2>
    </dataValidation>
    <dataValidation type="whole" allowBlank="1" showInputMessage="1" showErrorMessage="1" errorTitle="入力エラー" error="数値以外の入力または､7桁以上の入力は行えません。" sqref="BL26:BT26 AK19:BB19 BL19:CC19 S19:AA19 J40:S40 S33:AA33 BW40:CD40 ED33:EE33">
      <formula1>-99999</formula1>
      <formula2>999999</formula2>
    </dataValidation>
    <dataValidation type="whole" allowBlank="1" showInputMessage="1" showErrorMessage="1" errorTitle="入力エラー" error="数値以外の入力または､11桁以上の入力は行えません。" sqref="AT26:BB26 AN40:AX40">
      <formula1>-999999999</formula1>
      <formula2>9999999999</formula2>
    </dataValidation>
    <dataValidation type="whole" allowBlank="1" showInputMessage="1" showErrorMessage="1" errorTitle="入力エラー" error="数値以外の入力または､9桁以上の入力は行えません。" sqref="CE40:CT40 BG40:BV40 AB12:AJ12 DE12:DM12">
      <formula1>-9999999</formula1>
      <formula2>99999999</formula2>
    </dataValidation>
    <dataValidation type="whole" allowBlank="1" showInputMessage="1" showErrorMessage="1" errorTitle="入力エラー" error="数値以外の入力または､9桁以上の入力は行えません。" sqref="BC12:CU12">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2" firstPageNumber="79" orientation="landscape" useFirstPageNumber="1" horizontalDpi="300" verticalDpi="300" r:id="rId1"/>
  <headerFooter alignWithMargins="0">
    <oddFooter>&amp;R課税市-&amp;P</oddFooter>
  </headerFooter>
  <rowBreaks count="1" manualBreakCount="1">
    <brk id="40" max="16383" man="1"/>
  </rowBreaks>
  <drawing r:id="rId2"/>
  <pictur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0"/>
  <dimension ref="A1:EE26"/>
  <sheetViews>
    <sheetView showGridLines="0" zoomScale="85" zoomScaleNormal="85" workbookViewId="0">
      <selection activeCell="BO10" sqref="BO10:BX10"/>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127"/>
      <c r="B1" s="127"/>
      <c r="C1" s="127"/>
      <c r="D1" s="127"/>
      <c r="E1" s="127"/>
      <c r="F1" s="127"/>
      <c r="G1" s="128"/>
      <c r="H1" s="384" t="s">
        <v>62</v>
      </c>
      <c r="I1" s="266"/>
      <c r="J1" s="266"/>
      <c r="K1" s="266"/>
      <c r="L1" s="266"/>
      <c r="M1" s="266"/>
      <c r="N1" s="266"/>
      <c r="O1" s="266"/>
      <c r="P1" s="266"/>
      <c r="Q1" s="266"/>
      <c r="R1" s="266"/>
      <c r="S1" s="266"/>
      <c r="T1" s="266"/>
      <c r="U1" s="266"/>
      <c r="V1" s="266"/>
      <c r="W1" s="266"/>
      <c r="X1" s="266"/>
      <c r="Y1" s="267"/>
      <c r="Z1" s="385" t="s">
        <v>517</v>
      </c>
      <c r="AA1" s="266"/>
      <c r="AB1" s="266"/>
      <c r="AC1" s="266"/>
      <c r="AD1" s="266"/>
      <c r="AE1" s="267"/>
      <c r="AF1" s="733" t="s">
        <v>490</v>
      </c>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378" t="s">
        <v>608</v>
      </c>
      <c r="CZ1" s="378"/>
      <c r="DA1" s="378"/>
      <c r="DB1" s="378"/>
      <c r="DC1" s="378"/>
      <c r="DD1" s="378"/>
      <c r="DE1" s="378"/>
      <c r="DF1" s="378"/>
      <c r="DG1" s="378"/>
      <c r="DH1" s="378"/>
      <c r="DI1" s="378"/>
      <c r="DJ1" s="378"/>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127"/>
      <c r="B2" s="127"/>
      <c r="C2" s="127"/>
      <c r="D2" s="127"/>
      <c r="E2" s="127"/>
      <c r="F2" s="127"/>
      <c r="G2" s="128"/>
      <c r="H2" s="268"/>
      <c r="I2" s="269"/>
      <c r="J2" s="269"/>
      <c r="K2" s="269"/>
      <c r="L2" s="269"/>
      <c r="M2" s="269"/>
      <c r="N2" s="269"/>
      <c r="O2" s="269"/>
      <c r="P2" s="269"/>
      <c r="Q2" s="269"/>
      <c r="R2" s="269"/>
      <c r="S2" s="269"/>
      <c r="T2" s="269"/>
      <c r="U2" s="269"/>
      <c r="V2" s="269"/>
      <c r="W2" s="269"/>
      <c r="X2" s="269"/>
      <c r="Y2" s="270"/>
      <c r="Z2" s="268"/>
      <c r="AA2" s="269"/>
      <c r="AB2" s="269"/>
      <c r="AC2" s="269"/>
      <c r="AD2" s="269"/>
      <c r="AE2" s="270"/>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733"/>
      <c r="BK2" s="733"/>
      <c r="BL2" s="733"/>
      <c r="BM2" s="733"/>
      <c r="BN2" s="733"/>
      <c r="BO2" s="733"/>
      <c r="BP2" s="733"/>
      <c r="BQ2" s="733"/>
      <c r="BR2" s="733"/>
      <c r="BS2" s="733"/>
      <c r="BT2" s="733"/>
      <c r="BU2" s="733"/>
      <c r="BV2" s="733"/>
      <c r="BW2" s="733"/>
      <c r="BX2" s="733"/>
      <c r="BY2" s="733"/>
      <c r="BZ2" s="733"/>
      <c r="CA2" s="733"/>
      <c r="CB2" s="733"/>
      <c r="CC2" s="733"/>
      <c r="CD2" s="733"/>
      <c r="CE2" s="733"/>
      <c r="CF2" s="733"/>
      <c r="CG2" s="733"/>
      <c r="CH2" s="733"/>
      <c r="CI2" s="733"/>
      <c r="CJ2" s="733"/>
      <c r="CK2" s="733"/>
      <c r="CL2" s="733"/>
      <c r="CM2" s="733"/>
      <c r="CN2" s="733"/>
      <c r="CO2" s="733"/>
      <c r="CP2" s="733"/>
      <c r="CQ2" s="733"/>
      <c r="CR2" s="733"/>
      <c r="CS2" s="733"/>
      <c r="CT2" s="733"/>
      <c r="CU2" s="733"/>
      <c r="CV2" s="733"/>
      <c r="CW2" s="733"/>
      <c r="CX2" s="733"/>
      <c r="CY2" s="379"/>
      <c r="CZ2" s="379"/>
      <c r="DA2" s="379"/>
      <c r="DB2" s="379"/>
      <c r="DC2" s="379"/>
      <c r="DD2" s="379"/>
      <c r="DE2" s="379"/>
      <c r="DF2" s="379"/>
      <c r="DG2" s="379"/>
      <c r="DH2" s="379"/>
      <c r="DI2" s="379"/>
      <c r="DJ2" s="379"/>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380"/>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381">
        <v>2</v>
      </c>
      <c r="AA3" s="276"/>
      <c r="AB3" s="277"/>
      <c r="AC3" s="272">
        <v>0</v>
      </c>
      <c r="AD3" s="279"/>
      <c r="AE3" s="280"/>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379" t="s">
        <v>515</v>
      </c>
      <c r="CZ3" s="379"/>
      <c r="DA3" s="379"/>
      <c r="DB3" s="379"/>
      <c r="DC3" s="379"/>
      <c r="DD3" s="379"/>
      <c r="DE3" s="379"/>
      <c r="DF3" s="379"/>
      <c r="DG3" s="379"/>
      <c r="DH3" s="379"/>
      <c r="DI3" s="379"/>
      <c r="DJ3" s="379"/>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3.5" customHeight="1"/>
    <row r="7" spans="1:135" ht="15" customHeight="1">
      <c r="M7" s="16"/>
      <c r="BO7" s="271" t="s">
        <v>819</v>
      </c>
      <c r="BP7" s="271"/>
      <c r="BQ7" s="271"/>
      <c r="BR7" s="271"/>
      <c r="BS7" s="271"/>
      <c r="BT7" s="271"/>
      <c r="BU7" s="271"/>
      <c r="BV7" s="271"/>
      <c r="BW7" s="271"/>
      <c r="BX7" s="271"/>
      <c r="BY7" s="271" t="s">
        <v>820</v>
      </c>
      <c r="BZ7" s="271"/>
      <c r="CA7" s="271"/>
      <c r="CB7" s="271"/>
      <c r="CC7" s="271"/>
      <c r="CD7" s="271"/>
      <c r="CE7" s="271"/>
      <c r="CF7" s="271"/>
      <c r="CG7" s="271"/>
      <c r="CH7" s="271"/>
      <c r="DA7" s="16"/>
      <c r="DF7" s="16"/>
    </row>
    <row r="8" spans="1:135" ht="15" customHeight="1">
      <c r="AR8" s="200" t="s">
        <v>829</v>
      </c>
      <c r="AS8" s="201"/>
      <c r="AT8" s="201"/>
      <c r="AU8" s="201"/>
      <c r="AV8" s="201"/>
      <c r="AW8" s="201"/>
      <c r="AX8" s="201"/>
      <c r="AY8" s="201"/>
      <c r="AZ8" s="201"/>
      <c r="BA8" s="355" t="s">
        <v>57</v>
      </c>
      <c r="BB8" s="355"/>
      <c r="BC8" s="355"/>
      <c r="BD8" s="355"/>
      <c r="BE8" s="355" t="s">
        <v>58</v>
      </c>
      <c r="BF8" s="355"/>
      <c r="BG8" s="355"/>
      <c r="BH8" s="355"/>
      <c r="BI8" s="355"/>
      <c r="BJ8" s="355"/>
      <c r="BK8" s="355"/>
      <c r="BL8" s="355"/>
      <c r="BM8" s="355"/>
      <c r="BN8" s="355"/>
      <c r="BO8" s="1300" t="s">
        <v>739</v>
      </c>
      <c r="BP8" s="1300"/>
      <c r="BQ8" s="1300"/>
      <c r="BR8" s="1300"/>
      <c r="BS8" s="1300"/>
      <c r="BT8" s="1300"/>
      <c r="BU8" s="1300"/>
      <c r="BV8" s="1300"/>
      <c r="BW8" s="1300"/>
      <c r="BX8" s="1300"/>
      <c r="BY8" s="355" t="s">
        <v>138</v>
      </c>
      <c r="BZ8" s="355"/>
      <c r="CA8" s="355"/>
      <c r="CB8" s="355"/>
      <c r="CC8" s="355"/>
      <c r="CD8" s="355"/>
      <c r="CE8" s="355"/>
      <c r="CF8" s="355"/>
      <c r="CG8" s="355"/>
      <c r="CH8" s="355"/>
      <c r="DA8" s="16"/>
      <c r="DF8" s="16"/>
    </row>
    <row r="9" spans="1:135" ht="15" customHeight="1" thickBot="1">
      <c r="AR9" s="219"/>
      <c r="AS9" s="220"/>
      <c r="AT9" s="220"/>
      <c r="AU9" s="220"/>
      <c r="AV9" s="220"/>
      <c r="AW9" s="220"/>
      <c r="AX9" s="220"/>
      <c r="AY9" s="220"/>
      <c r="AZ9" s="220"/>
      <c r="BA9" s="355"/>
      <c r="BB9" s="355"/>
      <c r="BC9" s="355"/>
      <c r="BD9" s="355"/>
      <c r="BE9" s="355"/>
      <c r="BF9" s="355"/>
      <c r="BG9" s="355"/>
      <c r="BH9" s="355"/>
      <c r="BI9" s="355"/>
      <c r="BJ9" s="355"/>
      <c r="BK9" s="355"/>
      <c r="BL9" s="355"/>
      <c r="BM9" s="355"/>
      <c r="BN9" s="355"/>
      <c r="BO9" s="359"/>
      <c r="BP9" s="359"/>
      <c r="BQ9" s="359"/>
      <c r="BR9" s="359"/>
      <c r="BS9" s="359"/>
      <c r="BT9" s="359"/>
      <c r="BU9" s="359"/>
      <c r="BV9" s="359"/>
      <c r="BW9" s="359"/>
      <c r="BX9" s="359"/>
      <c r="BY9" s="358"/>
      <c r="BZ9" s="358"/>
      <c r="CA9" s="358"/>
      <c r="CB9" s="358"/>
      <c r="CC9" s="358"/>
      <c r="CD9" s="358"/>
      <c r="CE9" s="358"/>
      <c r="CF9" s="358"/>
      <c r="CG9" s="358"/>
      <c r="CH9" s="358"/>
    </row>
    <row r="10" spans="1:135" ht="23.25" customHeight="1">
      <c r="AR10" s="1333">
        <v>0</v>
      </c>
      <c r="AS10" s="1334"/>
      <c r="AT10" s="1335"/>
      <c r="AU10" s="1336">
        <v>1</v>
      </c>
      <c r="AV10" s="1334"/>
      <c r="AW10" s="1335"/>
      <c r="AX10" s="1336">
        <v>0</v>
      </c>
      <c r="AY10" s="1334"/>
      <c r="AZ10" s="1337"/>
      <c r="BA10" s="1330" t="s">
        <v>491</v>
      </c>
      <c r="BB10" s="1331"/>
      <c r="BC10" s="1331"/>
      <c r="BD10" s="1332"/>
      <c r="BE10" s="355" t="s">
        <v>139</v>
      </c>
      <c r="BF10" s="355"/>
      <c r="BG10" s="355"/>
      <c r="BH10" s="355"/>
      <c r="BI10" s="355"/>
      <c r="BJ10" s="355"/>
      <c r="BK10" s="355"/>
      <c r="BL10" s="355"/>
      <c r="BM10" s="355"/>
      <c r="BN10" s="245"/>
      <c r="BO10" s="1697">
        <v>410</v>
      </c>
      <c r="BP10" s="1447"/>
      <c r="BQ10" s="1447"/>
      <c r="BR10" s="1447"/>
      <c r="BS10" s="1447"/>
      <c r="BT10" s="1447"/>
      <c r="BU10" s="1447"/>
      <c r="BV10" s="1447"/>
      <c r="BW10" s="1447"/>
      <c r="BX10" s="1447"/>
      <c r="BY10" s="1447">
        <v>29037</v>
      </c>
      <c r="BZ10" s="1447"/>
      <c r="CA10" s="1447"/>
      <c r="CB10" s="1447"/>
      <c r="CC10" s="1447"/>
      <c r="CD10" s="1447"/>
      <c r="CE10" s="1447"/>
      <c r="CF10" s="1447"/>
      <c r="CG10" s="1447"/>
      <c r="CH10" s="1517"/>
      <c r="DA10" s="16"/>
      <c r="DF10" s="16"/>
    </row>
    <row r="11" spans="1:135" ht="23.25" customHeight="1">
      <c r="AR11" s="340">
        <v>0</v>
      </c>
      <c r="AS11" s="341"/>
      <c r="AT11" s="342"/>
      <c r="AU11" s="343">
        <v>2</v>
      </c>
      <c r="AV11" s="341"/>
      <c r="AW11" s="342"/>
      <c r="AX11" s="343">
        <v>0</v>
      </c>
      <c r="AY11" s="341"/>
      <c r="AZ11" s="1315"/>
      <c r="BA11" s="1317"/>
      <c r="BB11" s="1318"/>
      <c r="BC11" s="1318"/>
      <c r="BD11" s="1319"/>
      <c r="BE11" s="355" t="s">
        <v>698</v>
      </c>
      <c r="BF11" s="355"/>
      <c r="BG11" s="355"/>
      <c r="BH11" s="355"/>
      <c r="BI11" s="355"/>
      <c r="BJ11" s="355"/>
      <c r="BK11" s="355"/>
      <c r="BL11" s="355"/>
      <c r="BM11" s="355"/>
      <c r="BN11" s="245"/>
      <c r="BO11" s="1698">
        <v>14</v>
      </c>
      <c r="BP11" s="1448"/>
      <c r="BQ11" s="1448"/>
      <c r="BR11" s="1448"/>
      <c r="BS11" s="1448"/>
      <c r="BT11" s="1448"/>
      <c r="BU11" s="1448"/>
      <c r="BV11" s="1448"/>
      <c r="BW11" s="1448"/>
      <c r="BX11" s="1448"/>
      <c r="BY11" s="1448">
        <v>2760</v>
      </c>
      <c r="BZ11" s="1448"/>
      <c r="CA11" s="1448"/>
      <c r="CB11" s="1448"/>
      <c r="CC11" s="1448"/>
      <c r="CD11" s="1448"/>
      <c r="CE11" s="1448"/>
      <c r="CF11" s="1448"/>
      <c r="CG11" s="1448"/>
      <c r="CH11" s="1521"/>
    </row>
    <row r="12" spans="1:135" ht="23.25" customHeight="1">
      <c r="AR12" s="340">
        <v>0</v>
      </c>
      <c r="AS12" s="341"/>
      <c r="AT12" s="342"/>
      <c r="AU12" s="343">
        <v>3</v>
      </c>
      <c r="AV12" s="341"/>
      <c r="AW12" s="342"/>
      <c r="AX12" s="343">
        <v>0</v>
      </c>
      <c r="AY12" s="341"/>
      <c r="AZ12" s="1315"/>
      <c r="BA12" s="1317"/>
      <c r="BB12" s="1318"/>
      <c r="BC12" s="1318"/>
      <c r="BD12" s="1319"/>
      <c r="BE12" s="355" t="s">
        <v>699</v>
      </c>
      <c r="BF12" s="355"/>
      <c r="BG12" s="355"/>
      <c r="BH12" s="355"/>
      <c r="BI12" s="355"/>
      <c r="BJ12" s="355"/>
      <c r="BK12" s="355"/>
      <c r="BL12" s="355"/>
      <c r="BM12" s="355"/>
      <c r="BN12" s="245"/>
      <c r="BO12" s="1698">
        <v>30</v>
      </c>
      <c r="BP12" s="1448"/>
      <c r="BQ12" s="1448"/>
      <c r="BR12" s="1448"/>
      <c r="BS12" s="1448"/>
      <c r="BT12" s="1448"/>
      <c r="BU12" s="1448"/>
      <c r="BV12" s="1448"/>
      <c r="BW12" s="1448"/>
      <c r="BX12" s="1448"/>
      <c r="BY12" s="1448">
        <v>6370</v>
      </c>
      <c r="BZ12" s="1448"/>
      <c r="CA12" s="1448"/>
      <c r="CB12" s="1448"/>
      <c r="CC12" s="1448"/>
      <c r="CD12" s="1448"/>
      <c r="CE12" s="1448"/>
      <c r="CF12" s="1448"/>
      <c r="CG12" s="1448"/>
      <c r="CH12" s="1521"/>
    </row>
    <row r="13" spans="1:135" ht="23.25" customHeight="1">
      <c r="AR13" s="340">
        <v>0</v>
      </c>
      <c r="AS13" s="341"/>
      <c r="AT13" s="342"/>
      <c r="AU13" s="343">
        <v>4</v>
      </c>
      <c r="AV13" s="341"/>
      <c r="AW13" s="342"/>
      <c r="AX13" s="343">
        <v>0</v>
      </c>
      <c r="AY13" s="341"/>
      <c r="AZ13" s="1315"/>
      <c r="BA13" s="1317"/>
      <c r="BB13" s="1318"/>
      <c r="BC13" s="1318"/>
      <c r="BD13" s="1319"/>
      <c r="BE13" s="355" t="s">
        <v>231</v>
      </c>
      <c r="BF13" s="355"/>
      <c r="BG13" s="355"/>
      <c r="BH13" s="355"/>
      <c r="BI13" s="355"/>
      <c r="BJ13" s="355"/>
      <c r="BK13" s="355"/>
      <c r="BL13" s="355"/>
      <c r="BM13" s="355"/>
      <c r="BN13" s="245"/>
      <c r="BO13" s="1698">
        <v>58</v>
      </c>
      <c r="BP13" s="1448"/>
      <c r="BQ13" s="1448"/>
      <c r="BR13" s="1448"/>
      <c r="BS13" s="1448"/>
      <c r="BT13" s="1448"/>
      <c r="BU13" s="1448"/>
      <c r="BV13" s="1448"/>
      <c r="BW13" s="1448"/>
      <c r="BX13" s="1448"/>
      <c r="BY13" s="1448">
        <v>5375</v>
      </c>
      <c r="BZ13" s="1448"/>
      <c r="CA13" s="1448"/>
      <c r="CB13" s="1448"/>
      <c r="CC13" s="1448"/>
      <c r="CD13" s="1448"/>
      <c r="CE13" s="1448"/>
      <c r="CF13" s="1448"/>
      <c r="CG13" s="1448"/>
      <c r="CH13" s="1521"/>
    </row>
    <row r="14" spans="1:135" ht="23.25" customHeight="1">
      <c r="AR14" s="340">
        <v>0</v>
      </c>
      <c r="AS14" s="341"/>
      <c r="AT14" s="342"/>
      <c r="AU14" s="343">
        <v>5</v>
      </c>
      <c r="AV14" s="341"/>
      <c r="AW14" s="342"/>
      <c r="AX14" s="343">
        <v>0</v>
      </c>
      <c r="AY14" s="341"/>
      <c r="AZ14" s="1315"/>
      <c r="BA14" s="1317"/>
      <c r="BB14" s="1318"/>
      <c r="BC14" s="1318"/>
      <c r="BD14" s="1319"/>
      <c r="BE14" s="355" t="s">
        <v>232</v>
      </c>
      <c r="BF14" s="355"/>
      <c r="BG14" s="355"/>
      <c r="BH14" s="355"/>
      <c r="BI14" s="355"/>
      <c r="BJ14" s="355"/>
      <c r="BK14" s="355"/>
      <c r="BL14" s="355"/>
      <c r="BM14" s="355"/>
      <c r="BN14" s="245"/>
      <c r="BO14" s="1698">
        <v>17</v>
      </c>
      <c r="BP14" s="1448"/>
      <c r="BQ14" s="1448"/>
      <c r="BR14" s="1448"/>
      <c r="BS14" s="1448"/>
      <c r="BT14" s="1448"/>
      <c r="BU14" s="1448"/>
      <c r="BV14" s="1448"/>
      <c r="BW14" s="1448"/>
      <c r="BX14" s="1448"/>
      <c r="BY14" s="1448">
        <v>1970</v>
      </c>
      <c r="BZ14" s="1448"/>
      <c r="CA14" s="1448"/>
      <c r="CB14" s="1448"/>
      <c r="CC14" s="1448"/>
      <c r="CD14" s="1448"/>
      <c r="CE14" s="1448"/>
      <c r="CF14" s="1448"/>
      <c r="CG14" s="1448"/>
      <c r="CH14" s="1521"/>
    </row>
    <row r="15" spans="1:135" ht="23.25" customHeight="1">
      <c r="AR15" s="340">
        <v>0</v>
      </c>
      <c r="AS15" s="341"/>
      <c r="AT15" s="342"/>
      <c r="AU15" s="343">
        <v>6</v>
      </c>
      <c r="AV15" s="341"/>
      <c r="AW15" s="342"/>
      <c r="AX15" s="343">
        <v>0</v>
      </c>
      <c r="AY15" s="341"/>
      <c r="AZ15" s="1315"/>
      <c r="BA15" s="1317"/>
      <c r="BB15" s="1318"/>
      <c r="BC15" s="1318"/>
      <c r="BD15" s="1319"/>
      <c r="BE15" s="355" t="s">
        <v>233</v>
      </c>
      <c r="BF15" s="355"/>
      <c r="BG15" s="355"/>
      <c r="BH15" s="355"/>
      <c r="BI15" s="355"/>
      <c r="BJ15" s="355"/>
      <c r="BK15" s="355"/>
      <c r="BL15" s="355"/>
      <c r="BM15" s="355"/>
      <c r="BN15" s="245"/>
      <c r="BO15" s="1698">
        <v>28</v>
      </c>
      <c r="BP15" s="1448"/>
      <c r="BQ15" s="1448"/>
      <c r="BR15" s="1448"/>
      <c r="BS15" s="1448"/>
      <c r="BT15" s="1448"/>
      <c r="BU15" s="1448"/>
      <c r="BV15" s="1448"/>
      <c r="BW15" s="1448"/>
      <c r="BX15" s="1448"/>
      <c r="BY15" s="1448">
        <v>6640</v>
      </c>
      <c r="BZ15" s="1448"/>
      <c r="CA15" s="1448"/>
      <c r="CB15" s="1448"/>
      <c r="CC15" s="1448"/>
      <c r="CD15" s="1448"/>
      <c r="CE15" s="1448"/>
      <c r="CF15" s="1448"/>
      <c r="CG15" s="1448"/>
      <c r="CH15" s="1521"/>
    </row>
    <row r="16" spans="1:135" ht="23.25" customHeight="1">
      <c r="AR16" s="340">
        <v>0</v>
      </c>
      <c r="AS16" s="341"/>
      <c r="AT16" s="342"/>
      <c r="AU16" s="343">
        <v>7</v>
      </c>
      <c r="AV16" s="341"/>
      <c r="AW16" s="342"/>
      <c r="AX16" s="343">
        <v>0</v>
      </c>
      <c r="AY16" s="341"/>
      <c r="AZ16" s="1315"/>
      <c r="BA16" s="1312">
        <f>MID(表00!AA1,3,2)-1</f>
        <v>28</v>
      </c>
      <c r="BB16" s="1313"/>
      <c r="BC16" s="1313"/>
      <c r="BD16" s="1314"/>
      <c r="BE16" s="355" t="s">
        <v>234</v>
      </c>
      <c r="BF16" s="355"/>
      <c r="BG16" s="355"/>
      <c r="BH16" s="355"/>
      <c r="BI16" s="355"/>
      <c r="BJ16" s="355"/>
      <c r="BK16" s="355"/>
      <c r="BL16" s="355"/>
      <c r="BM16" s="355"/>
      <c r="BN16" s="245"/>
      <c r="BO16" s="1698">
        <v>80</v>
      </c>
      <c r="BP16" s="1448"/>
      <c r="BQ16" s="1448"/>
      <c r="BR16" s="1448"/>
      <c r="BS16" s="1448"/>
      <c r="BT16" s="1448"/>
      <c r="BU16" s="1448"/>
      <c r="BV16" s="1448"/>
      <c r="BW16" s="1448"/>
      <c r="BX16" s="1448"/>
      <c r="BY16" s="1448">
        <v>6676</v>
      </c>
      <c r="BZ16" s="1448"/>
      <c r="CA16" s="1448"/>
      <c r="CB16" s="1448"/>
      <c r="CC16" s="1448"/>
      <c r="CD16" s="1448"/>
      <c r="CE16" s="1448"/>
      <c r="CF16" s="1448"/>
      <c r="CG16" s="1448"/>
      <c r="CH16" s="1521"/>
    </row>
    <row r="17" spans="44:86" ht="23.25" customHeight="1">
      <c r="AR17" s="340">
        <v>0</v>
      </c>
      <c r="AS17" s="341"/>
      <c r="AT17" s="342"/>
      <c r="AU17" s="343">
        <v>8</v>
      </c>
      <c r="AV17" s="341"/>
      <c r="AW17" s="342"/>
      <c r="AX17" s="343">
        <v>0</v>
      </c>
      <c r="AY17" s="341"/>
      <c r="AZ17" s="1315"/>
      <c r="BA17" s="1317" t="s">
        <v>41</v>
      </c>
      <c r="BB17" s="1318"/>
      <c r="BC17" s="1318"/>
      <c r="BD17" s="1319"/>
      <c r="BE17" s="355" t="s">
        <v>235</v>
      </c>
      <c r="BF17" s="355"/>
      <c r="BG17" s="355"/>
      <c r="BH17" s="355"/>
      <c r="BI17" s="355"/>
      <c r="BJ17" s="355"/>
      <c r="BK17" s="355"/>
      <c r="BL17" s="355"/>
      <c r="BM17" s="355"/>
      <c r="BN17" s="245"/>
      <c r="BO17" s="1698">
        <v>19</v>
      </c>
      <c r="BP17" s="1448"/>
      <c r="BQ17" s="1448"/>
      <c r="BR17" s="1448"/>
      <c r="BS17" s="1448"/>
      <c r="BT17" s="1448"/>
      <c r="BU17" s="1448"/>
      <c r="BV17" s="1448"/>
      <c r="BW17" s="1448"/>
      <c r="BX17" s="1448"/>
      <c r="BY17" s="1448">
        <v>3488</v>
      </c>
      <c r="BZ17" s="1448"/>
      <c r="CA17" s="1448"/>
      <c r="CB17" s="1448"/>
      <c r="CC17" s="1448"/>
      <c r="CD17" s="1448"/>
      <c r="CE17" s="1448"/>
      <c r="CF17" s="1448"/>
      <c r="CG17" s="1448"/>
      <c r="CH17" s="1521"/>
    </row>
    <row r="18" spans="44:86" ht="23.25" customHeight="1">
      <c r="AR18" s="340">
        <v>0</v>
      </c>
      <c r="AS18" s="341"/>
      <c r="AT18" s="342"/>
      <c r="AU18" s="343">
        <v>9</v>
      </c>
      <c r="AV18" s="341"/>
      <c r="AW18" s="342"/>
      <c r="AX18" s="343">
        <v>0</v>
      </c>
      <c r="AY18" s="341"/>
      <c r="AZ18" s="1315"/>
      <c r="BA18" s="1317"/>
      <c r="BB18" s="1318"/>
      <c r="BC18" s="1318"/>
      <c r="BD18" s="1319"/>
      <c r="BE18" s="355" t="s">
        <v>236</v>
      </c>
      <c r="BF18" s="355"/>
      <c r="BG18" s="355"/>
      <c r="BH18" s="355"/>
      <c r="BI18" s="355"/>
      <c r="BJ18" s="355"/>
      <c r="BK18" s="355"/>
      <c r="BL18" s="355"/>
      <c r="BM18" s="355"/>
      <c r="BN18" s="245"/>
      <c r="BO18" s="1698">
        <v>46</v>
      </c>
      <c r="BP18" s="1448"/>
      <c r="BQ18" s="1448"/>
      <c r="BR18" s="1448"/>
      <c r="BS18" s="1448"/>
      <c r="BT18" s="1448"/>
      <c r="BU18" s="1448"/>
      <c r="BV18" s="1448"/>
      <c r="BW18" s="1448"/>
      <c r="BX18" s="1448"/>
      <c r="BY18" s="1448">
        <v>4432</v>
      </c>
      <c r="BZ18" s="1448"/>
      <c r="CA18" s="1448"/>
      <c r="CB18" s="1448"/>
      <c r="CC18" s="1448"/>
      <c r="CD18" s="1448"/>
      <c r="CE18" s="1448"/>
      <c r="CF18" s="1448"/>
      <c r="CG18" s="1448"/>
      <c r="CH18" s="1521"/>
    </row>
    <row r="19" spans="44:86" ht="23.25" customHeight="1">
      <c r="AR19" s="340">
        <v>1</v>
      </c>
      <c r="AS19" s="341"/>
      <c r="AT19" s="342"/>
      <c r="AU19" s="343">
        <v>0</v>
      </c>
      <c r="AV19" s="341"/>
      <c r="AW19" s="342"/>
      <c r="AX19" s="343">
        <v>0</v>
      </c>
      <c r="AY19" s="341"/>
      <c r="AZ19" s="1315"/>
      <c r="BA19" s="1317"/>
      <c r="BB19" s="1318"/>
      <c r="BC19" s="1318"/>
      <c r="BD19" s="1319"/>
      <c r="BE19" s="355" t="s">
        <v>237</v>
      </c>
      <c r="BF19" s="355"/>
      <c r="BG19" s="355"/>
      <c r="BH19" s="355"/>
      <c r="BI19" s="355"/>
      <c r="BJ19" s="355"/>
      <c r="BK19" s="355"/>
      <c r="BL19" s="355"/>
      <c r="BM19" s="355"/>
      <c r="BN19" s="245"/>
      <c r="BO19" s="1698">
        <v>139</v>
      </c>
      <c r="BP19" s="1448"/>
      <c r="BQ19" s="1448"/>
      <c r="BR19" s="1448"/>
      <c r="BS19" s="1448"/>
      <c r="BT19" s="1448"/>
      <c r="BU19" s="1448"/>
      <c r="BV19" s="1448"/>
      <c r="BW19" s="1448"/>
      <c r="BX19" s="1448"/>
      <c r="BY19" s="1448">
        <v>6838</v>
      </c>
      <c r="BZ19" s="1448"/>
      <c r="CA19" s="1448"/>
      <c r="CB19" s="1448"/>
      <c r="CC19" s="1448"/>
      <c r="CD19" s="1448"/>
      <c r="CE19" s="1448"/>
      <c r="CF19" s="1448"/>
      <c r="CG19" s="1448"/>
      <c r="CH19" s="1521"/>
    </row>
    <row r="20" spans="44:86" ht="23.25" customHeight="1">
      <c r="AR20" s="340">
        <v>1</v>
      </c>
      <c r="AS20" s="341"/>
      <c r="AT20" s="342"/>
      <c r="AU20" s="343">
        <v>1</v>
      </c>
      <c r="AV20" s="341"/>
      <c r="AW20" s="342"/>
      <c r="AX20" s="343">
        <v>0</v>
      </c>
      <c r="AY20" s="341"/>
      <c r="AZ20" s="1315"/>
      <c r="BA20" s="1317"/>
      <c r="BB20" s="1318"/>
      <c r="BC20" s="1318"/>
      <c r="BD20" s="1319"/>
      <c r="BE20" s="355" t="s">
        <v>238</v>
      </c>
      <c r="BF20" s="355"/>
      <c r="BG20" s="355"/>
      <c r="BH20" s="355"/>
      <c r="BI20" s="355"/>
      <c r="BJ20" s="355"/>
      <c r="BK20" s="355"/>
      <c r="BL20" s="355"/>
      <c r="BM20" s="355"/>
      <c r="BN20" s="245"/>
      <c r="BO20" s="1698">
        <v>30</v>
      </c>
      <c r="BP20" s="1448"/>
      <c r="BQ20" s="1448"/>
      <c r="BR20" s="1448"/>
      <c r="BS20" s="1448"/>
      <c r="BT20" s="1448"/>
      <c r="BU20" s="1448"/>
      <c r="BV20" s="1448"/>
      <c r="BW20" s="1448"/>
      <c r="BX20" s="1448"/>
      <c r="BY20" s="1448">
        <v>6038</v>
      </c>
      <c r="BZ20" s="1448"/>
      <c r="CA20" s="1448"/>
      <c r="CB20" s="1448"/>
      <c r="CC20" s="1448"/>
      <c r="CD20" s="1448"/>
      <c r="CE20" s="1448"/>
      <c r="CF20" s="1448"/>
      <c r="CG20" s="1448"/>
      <c r="CH20" s="1521"/>
    </row>
    <row r="21" spans="44:86" ht="23.25" customHeight="1">
      <c r="AR21" s="340">
        <v>1</v>
      </c>
      <c r="AS21" s="341"/>
      <c r="AT21" s="342"/>
      <c r="AU21" s="343">
        <v>2</v>
      </c>
      <c r="AV21" s="341"/>
      <c r="AW21" s="342"/>
      <c r="AX21" s="343">
        <v>0</v>
      </c>
      <c r="AY21" s="341"/>
      <c r="AZ21" s="1315"/>
      <c r="BA21" s="1317"/>
      <c r="BB21" s="1318"/>
      <c r="BC21" s="1318"/>
      <c r="BD21" s="1319"/>
      <c r="BE21" s="355" t="s">
        <v>239</v>
      </c>
      <c r="BF21" s="355"/>
      <c r="BG21" s="355"/>
      <c r="BH21" s="355"/>
      <c r="BI21" s="355"/>
      <c r="BJ21" s="355"/>
      <c r="BK21" s="355"/>
      <c r="BL21" s="355"/>
      <c r="BM21" s="355"/>
      <c r="BN21" s="245"/>
      <c r="BO21" s="1698">
        <v>40</v>
      </c>
      <c r="BP21" s="1448"/>
      <c r="BQ21" s="1448"/>
      <c r="BR21" s="1448"/>
      <c r="BS21" s="1448"/>
      <c r="BT21" s="1448"/>
      <c r="BU21" s="1448"/>
      <c r="BV21" s="1448"/>
      <c r="BW21" s="1448"/>
      <c r="BX21" s="1448"/>
      <c r="BY21" s="1448">
        <v>3035</v>
      </c>
      <c r="BZ21" s="1448"/>
      <c r="CA21" s="1448"/>
      <c r="CB21" s="1448"/>
      <c r="CC21" s="1448"/>
      <c r="CD21" s="1448"/>
      <c r="CE21" s="1448"/>
      <c r="CF21" s="1448"/>
      <c r="CG21" s="1448"/>
      <c r="CH21" s="1521"/>
    </row>
    <row r="22" spans="44:86" ht="23.25" customHeight="1">
      <c r="AR22" s="340">
        <v>1</v>
      </c>
      <c r="AS22" s="341"/>
      <c r="AT22" s="342"/>
      <c r="AU22" s="343">
        <v>3</v>
      </c>
      <c r="AV22" s="341"/>
      <c r="AW22" s="342"/>
      <c r="AX22" s="343">
        <v>0</v>
      </c>
      <c r="AY22" s="341"/>
      <c r="AZ22" s="1315"/>
      <c r="BA22" s="1320"/>
      <c r="BB22" s="1321"/>
      <c r="BC22" s="1321"/>
      <c r="BD22" s="1322"/>
      <c r="BE22" s="355" t="s">
        <v>376</v>
      </c>
      <c r="BF22" s="355"/>
      <c r="BG22" s="355"/>
      <c r="BH22" s="355"/>
      <c r="BI22" s="355"/>
      <c r="BJ22" s="355"/>
      <c r="BK22" s="355"/>
      <c r="BL22" s="355"/>
      <c r="BM22" s="355"/>
      <c r="BN22" s="245"/>
      <c r="BO22" s="1329">
        <f>SUM(BO10:BX21)</f>
        <v>911</v>
      </c>
      <c r="BP22" s="330"/>
      <c r="BQ22" s="330"/>
      <c r="BR22" s="330"/>
      <c r="BS22" s="330"/>
      <c r="BT22" s="330"/>
      <c r="BU22" s="330"/>
      <c r="BV22" s="330"/>
      <c r="BW22" s="330"/>
      <c r="BX22" s="330"/>
      <c r="BY22" s="330">
        <f>SUM(BY10:CH21)</f>
        <v>82659</v>
      </c>
      <c r="BZ22" s="330"/>
      <c r="CA22" s="330"/>
      <c r="CB22" s="330"/>
      <c r="CC22" s="330"/>
      <c r="CD22" s="330"/>
      <c r="CE22" s="330"/>
      <c r="CF22" s="330"/>
      <c r="CG22" s="330"/>
      <c r="CH22" s="493"/>
    </row>
    <row r="23" spans="44:86" ht="23.25" customHeight="1">
      <c r="AR23" s="340">
        <v>1</v>
      </c>
      <c r="AS23" s="341"/>
      <c r="AT23" s="342"/>
      <c r="AU23" s="343">
        <v>4</v>
      </c>
      <c r="AV23" s="341"/>
      <c r="AW23" s="342"/>
      <c r="AX23" s="343">
        <v>0</v>
      </c>
      <c r="AY23" s="341"/>
      <c r="AZ23" s="1315"/>
      <c r="BA23" s="1316" t="str">
        <f>"平　成　"&amp;MID(表00!AA1,3,2)&amp;"　年　度"</f>
        <v>平　成　29　年　度</v>
      </c>
      <c r="BB23" s="1699"/>
      <c r="BC23" s="1699"/>
      <c r="BD23" s="1700"/>
      <c r="BE23" s="355" t="s">
        <v>240</v>
      </c>
      <c r="BF23" s="355"/>
      <c r="BG23" s="355"/>
      <c r="BH23" s="355"/>
      <c r="BI23" s="355"/>
      <c r="BJ23" s="355"/>
      <c r="BK23" s="355"/>
      <c r="BL23" s="355"/>
      <c r="BM23" s="355"/>
      <c r="BN23" s="245"/>
      <c r="BO23" s="1698">
        <v>463</v>
      </c>
      <c r="BP23" s="1448"/>
      <c r="BQ23" s="1448"/>
      <c r="BR23" s="1448"/>
      <c r="BS23" s="1448"/>
      <c r="BT23" s="1448"/>
      <c r="BU23" s="1448"/>
      <c r="BV23" s="1448"/>
      <c r="BW23" s="1448"/>
      <c r="BX23" s="1448"/>
      <c r="BY23" s="1448">
        <v>48650</v>
      </c>
      <c r="BZ23" s="1448"/>
      <c r="CA23" s="1448"/>
      <c r="CB23" s="1448"/>
      <c r="CC23" s="1448"/>
      <c r="CD23" s="1448"/>
      <c r="CE23" s="1448"/>
      <c r="CF23" s="1448"/>
      <c r="CG23" s="1448"/>
      <c r="CH23" s="1521"/>
    </row>
    <row r="24" spans="44:86" ht="23.25" customHeight="1">
      <c r="AR24" s="340">
        <v>1</v>
      </c>
      <c r="AS24" s="341"/>
      <c r="AT24" s="342"/>
      <c r="AU24" s="343">
        <v>5</v>
      </c>
      <c r="AV24" s="341"/>
      <c r="AW24" s="342"/>
      <c r="AX24" s="343">
        <v>0</v>
      </c>
      <c r="AY24" s="341"/>
      <c r="AZ24" s="1315"/>
      <c r="BA24" s="1701"/>
      <c r="BB24" s="1702"/>
      <c r="BC24" s="1702"/>
      <c r="BD24" s="1703"/>
      <c r="BE24" s="355" t="s">
        <v>698</v>
      </c>
      <c r="BF24" s="355"/>
      <c r="BG24" s="355"/>
      <c r="BH24" s="355"/>
      <c r="BI24" s="355"/>
      <c r="BJ24" s="355"/>
      <c r="BK24" s="355"/>
      <c r="BL24" s="355"/>
      <c r="BM24" s="355"/>
      <c r="BN24" s="245"/>
      <c r="BO24" s="1698">
        <v>23</v>
      </c>
      <c r="BP24" s="1448"/>
      <c r="BQ24" s="1448"/>
      <c r="BR24" s="1448"/>
      <c r="BS24" s="1448"/>
      <c r="BT24" s="1448"/>
      <c r="BU24" s="1448"/>
      <c r="BV24" s="1448"/>
      <c r="BW24" s="1448"/>
      <c r="BX24" s="1448"/>
      <c r="BY24" s="1448">
        <v>7940</v>
      </c>
      <c r="BZ24" s="1448"/>
      <c r="CA24" s="1448"/>
      <c r="CB24" s="1448"/>
      <c r="CC24" s="1448"/>
      <c r="CD24" s="1448"/>
      <c r="CE24" s="1448"/>
      <c r="CF24" s="1448"/>
      <c r="CG24" s="1448"/>
      <c r="CH24" s="1521"/>
    </row>
    <row r="25" spans="44:86" ht="23.25" customHeight="1">
      <c r="AR25" s="340">
        <v>1</v>
      </c>
      <c r="AS25" s="341"/>
      <c r="AT25" s="342"/>
      <c r="AU25" s="343">
        <v>6</v>
      </c>
      <c r="AV25" s="341"/>
      <c r="AW25" s="342"/>
      <c r="AX25" s="343">
        <v>0</v>
      </c>
      <c r="AY25" s="341"/>
      <c r="AZ25" s="1315"/>
      <c r="BA25" s="1701"/>
      <c r="BB25" s="1702"/>
      <c r="BC25" s="1702"/>
      <c r="BD25" s="1703"/>
      <c r="BE25" s="355" t="s">
        <v>699</v>
      </c>
      <c r="BF25" s="355"/>
      <c r="BG25" s="355"/>
      <c r="BH25" s="355"/>
      <c r="BI25" s="355"/>
      <c r="BJ25" s="355"/>
      <c r="BK25" s="355"/>
      <c r="BL25" s="355"/>
      <c r="BM25" s="355"/>
      <c r="BN25" s="245"/>
      <c r="BO25" s="1698">
        <v>9</v>
      </c>
      <c r="BP25" s="1448"/>
      <c r="BQ25" s="1448"/>
      <c r="BR25" s="1448"/>
      <c r="BS25" s="1448"/>
      <c r="BT25" s="1448"/>
      <c r="BU25" s="1448"/>
      <c r="BV25" s="1448"/>
      <c r="BW25" s="1448"/>
      <c r="BX25" s="1448"/>
      <c r="BY25" s="1448">
        <v>1164</v>
      </c>
      <c r="BZ25" s="1448"/>
      <c r="CA25" s="1448"/>
      <c r="CB25" s="1448"/>
      <c r="CC25" s="1448"/>
      <c r="CD25" s="1448"/>
      <c r="CE25" s="1448"/>
      <c r="CF25" s="1448"/>
      <c r="CG25" s="1448"/>
      <c r="CH25" s="1521"/>
    </row>
    <row r="26" spans="44:86" ht="23.25" customHeight="1" thickBot="1">
      <c r="AR26" s="1323">
        <v>1</v>
      </c>
      <c r="AS26" s="1324"/>
      <c r="AT26" s="1325"/>
      <c r="AU26" s="1326">
        <v>7</v>
      </c>
      <c r="AV26" s="1324"/>
      <c r="AW26" s="1325"/>
      <c r="AX26" s="1326">
        <v>0</v>
      </c>
      <c r="AY26" s="1324"/>
      <c r="AZ26" s="1327"/>
      <c r="BA26" s="1704"/>
      <c r="BB26" s="1705"/>
      <c r="BC26" s="1705"/>
      <c r="BD26" s="1706"/>
      <c r="BE26" s="355" t="s">
        <v>376</v>
      </c>
      <c r="BF26" s="355"/>
      <c r="BG26" s="355"/>
      <c r="BH26" s="355"/>
      <c r="BI26" s="355"/>
      <c r="BJ26" s="355"/>
      <c r="BK26" s="355"/>
      <c r="BL26" s="355"/>
      <c r="BM26" s="355"/>
      <c r="BN26" s="245"/>
      <c r="BO26" s="1328">
        <f>SUM(BO23:BX25)</f>
        <v>495</v>
      </c>
      <c r="BP26" s="321"/>
      <c r="BQ26" s="321"/>
      <c r="BR26" s="321"/>
      <c r="BS26" s="321"/>
      <c r="BT26" s="321"/>
      <c r="BU26" s="321"/>
      <c r="BV26" s="321"/>
      <c r="BW26" s="321"/>
      <c r="BX26" s="321"/>
      <c r="BY26" s="321">
        <f>SUM(BY23:CH25)</f>
        <v>57754</v>
      </c>
      <c r="BZ26" s="321"/>
      <c r="CA26" s="321"/>
      <c r="CB26" s="321"/>
      <c r="CC26" s="321"/>
      <c r="CD26" s="321"/>
      <c r="CE26" s="321"/>
      <c r="CF26" s="321"/>
      <c r="CG26" s="321"/>
      <c r="CH26" s="494"/>
    </row>
  </sheetData>
  <sheetProtection algorithmName="SHA-512" hashValue="ALw6wAVJMCbFNNjn64yEljH6VbwkuDUGz3Yub4OaM9TX373OpySacXnieyLv5Lhc4lBEUvbpzQ0AHjqmwtlS2w==" saltValue="qmDSM1ByuICHkb2aqaNtuA==" spinCount="100000" sheet="1" objects="1" scenarios="1" selectLockedCells="1"/>
  <mergeCells count="129">
    <mergeCell ref="H1:Y2"/>
    <mergeCell ref="Z1:AE2"/>
    <mergeCell ref="AF1:CX3"/>
    <mergeCell ref="CY1:DJ2"/>
    <mergeCell ref="CY3:DJ3"/>
    <mergeCell ref="DK1:EE2"/>
    <mergeCell ref="W3:Y3"/>
    <mergeCell ref="Z3:AB3"/>
    <mergeCell ref="AC3:AE3"/>
    <mergeCell ref="DK3:EE3"/>
    <mergeCell ref="AR12:AT12"/>
    <mergeCell ref="AR8:AZ9"/>
    <mergeCell ref="BA8:BD9"/>
    <mergeCell ref="BE8:BN9"/>
    <mergeCell ref="BO8:BX9"/>
    <mergeCell ref="BY8:CH9"/>
    <mergeCell ref="BO7:BX7"/>
    <mergeCell ref="BY7:CH7"/>
    <mergeCell ref="A3:G3"/>
    <mergeCell ref="H3:J3"/>
    <mergeCell ref="K3:M3"/>
    <mergeCell ref="N3:P3"/>
    <mergeCell ref="Q3:S3"/>
    <mergeCell ref="T3:V3"/>
    <mergeCell ref="BE10:BN10"/>
    <mergeCell ref="BO10:BX10"/>
    <mergeCell ref="BY10:CH10"/>
    <mergeCell ref="BE11:BN11"/>
    <mergeCell ref="BO11:BX11"/>
    <mergeCell ref="BY11:CH11"/>
    <mergeCell ref="AR10:AT10"/>
    <mergeCell ref="AU10:AW10"/>
    <mergeCell ref="AX10:AZ10"/>
    <mergeCell ref="AR11:AT11"/>
    <mergeCell ref="AU11:AW11"/>
    <mergeCell ref="AX11:AZ11"/>
    <mergeCell ref="BE14:BN14"/>
    <mergeCell ref="BO14:BX14"/>
    <mergeCell ref="BY14:CH14"/>
    <mergeCell ref="AR15:AT15"/>
    <mergeCell ref="AU15:AW15"/>
    <mergeCell ref="AX15:AZ15"/>
    <mergeCell ref="BE15:BN15"/>
    <mergeCell ref="BO15:BX15"/>
    <mergeCell ref="BY15:CH15"/>
    <mergeCell ref="AR14:AT14"/>
    <mergeCell ref="BA10:BD15"/>
    <mergeCell ref="AU12:AW12"/>
    <mergeCell ref="AX12:AZ12"/>
    <mergeCell ref="AR13:AT13"/>
    <mergeCell ref="AU13:AW13"/>
    <mergeCell ref="AX13:AZ13"/>
    <mergeCell ref="AU14:AW14"/>
    <mergeCell ref="AX14:AZ14"/>
    <mergeCell ref="BE12:BN12"/>
    <mergeCell ref="BO12:BX12"/>
    <mergeCell ref="BY12:CH12"/>
    <mergeCell ref="BE13:BN13"/>
    <mergeCell ref="BO13:BX13"/>
    <mergeCell ref="BY13:CH13"/>
    <mergeCell ref="BE18:BN18"/>
    <mergeCell ref="BO18:BX18"/>
    <mergeCell ref="BY18:CH18"/>
    <mergeCell ref="BE19:BN19"/>
    <mergeCell ref="BO19:BX19"/>
    <mergeCell ref="BY19:CH19"/>
    <mergeCell ref="BE16:BN16"/>
    <mergeCell ref="BO16:BX16"/>
    <mergeCell ref="BY16:CH16"/>
    <mergeCell ref="BE17:BN17"/>
    <mergeCell ref="BO17:BX17"/>
    <mergeCell ref="BY17:CH17"/>
    <mergeCell ref="BE22:BN22"/>
    <mergeCell ref="BO22:BX22"/>
    <mergeCell ref="BY22:CH22"/>
    <mergeCell ref="BE23:BN23"/>
    <mergeCell ref="BO23:BX23"/>
    <mergeCell ref="BY23:CH23"/>
    <mergeCell ref="BE24:BN24"/>
    <mergeCell ref="BO24:BX24"/>
    <mergeCell ref="BY24:CH24"/>
    <mergeCell ref="AR26:AT26"/>
    <mergeCell ref="AU26:AW26"/>
    <mergeCell ref="AX26:AZ26"/>
    <mergeCell ref="AR25:AT25"/>
    <mergeCell ref="AU25:AW25"/>
    <mergeCell ref="AX25:AZ25"/>
    <mergeCell ref="BO25:BX25"/>
    <mergeCell ref="BY25:CH25"/>
    <mergeCell ref="BE26:BN26"/>
    <mergeCell ref="BO26:BX26"/>
    <mergeCell ref="BY26:CH26"/>
    <mergeCell ref="BE25:BN25"/>
    <mergeCell ref="AX19:AZ19"/>
    <mergeCell ref="AR21:AT21"/>
    <mergeCell ref="AU21:AW21"/>
    <mergeCell ref="AR20:AT20"/>
    <mergeCell ref="AU20:AW20"/>
    <mergeCell ref="AX20:AZ20"/>
    <mergeCell ref="BE20:BN20"/>
    <mergeCell ref="BO20:BX20"/>
    <mergeCell ref="BY20:CH20"/>
    <mergeCell ref="BE21:BN21"/>
    <mergeCell ref="BO21:BX21"/>
    <mergeCell ref="BY21:CH21"/>
    <mergeCell ref="BA16:BD16"/>
    <mergeCell ref="AR24:AT24"/>
    <mergeCell ref="AU24:AW24"/>
    <mergeCell ref="AX24:AZ24"/>
    <mergeCell ref="AR22:AT22"/>
    <mergeCell ref="AU22:AW22"/>
    <mergeCell ref="AX22:AZ22"/>
    <mergeCell ref="AR23:AT23"/>
    <mergeCell ref="AX21:AZ21"/>
    <mergeCell ref="AR16:AT16"/>
    <mergeCell ref="AU16:AW16"/>
    <mergeCell ref="AX16:AZ16"/>
    <mergeCell ref="AR17:AT17"/>
    <mergeCell ref="AU17:AW17"/>
    <mergeCell ref="AX17:AZ17"/>
    <mergeCell ref="BA23:BD26"/>
    <mergeCell ref="BA17:BD22"/>
    <mergeCell ref="AR18:AT18"/>
    <mergeCell ref="AU18:AW18"/>
    <mergeCell ref="AX18:AZ18"/>
    <mergeCell ref="AU23:AW23"/>
    <mergeCell ref="AX23:AZ23"/>
    <mergeCell ref="AR19:AT19"/>
    <mergeCell ref="AU19:AW19"/>
  </mergeCells>
  <phoneticPr fontId="3"/>
  <dataValidations count="2">
    <dataValidation type="whole" allowBlank="1" showInputMessage="1" showErrorMessage="1" errorTitle="入力エラー" error="数値以外の入力または､7桁以上の入力は行えません。" sqref="BO23:BX25 BO10:BX21">
      <formula1>0</formula1>
      <formula2>999999</formula2>
    </dataValidation>
    <dataValidation type="whole" allowBlank="1" showInputMessage="1" showErrorMessage="1" errorTitle="入力エラー" error="数値以外の入力または､8桁以上の入力は行えません。" sqref="BY23:CH25 BY10:CH21">
      <formula1>0</formula1>
      <formula2>9999999</formula2>
    </dataValidation>
  </dataValidations>
  <printOptions horizontalCentered="1"/>
  <pageMargins left="0.59055118110236227" right="0.59055118110236227" top="0.6692913385826772" bottom="0.39370078740157483" header="0.51181102362204722" footer="0.19685039370078741"/>
  <pageSetup paperSize="9" firstPageNumber="80" orientation="landscape" useFirstPageNumber="1" horizontalDpi="300" verticalDpi="300" r:id="rId1"/>
  <headerFooter alignWithMargins="0">
    <oddFooter>&amp;R課税市-&amp;P</oddFooter>
  </headerFooter>
  <drawing r:id="rId2"/>
  <picture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21"/>
  <dimension ref="A1:EE81"/>
  <sheetViews>
    <sheetView showGridLines="0" zoomScale="85" zoomScaleNormal="85" workbookViewId="0">
      <selection activeCell="Y11" sqref="Y11:AH11"/>
    </sheetView>
  </sheetViews>
  <sheetFormatPr defaultColWidth="1" defaultRowHeight="15" customHeight="1"/>
  <cols>
    <col min="1" max="12" width="1" style="16" customWidth="1"/>
    <col min="13" max="13" width="1" style="17" customWidth="1"/>
    <col min="14" max="17" width="1" style="16" customWidth="1"/>
    <col min="18" max="18" width="1" style="17" customWidth="1"/>
    <col min="19" max="104" width="1" style="16" customWidth="1"/>
    <col min="105" max="105" width="1" style="17" customWidth="1"/>
    <col min="106" max="109" width="1" style="16" customWidth="1"/>
    <col min="110" max="110" width="1" style="17" customWidth="1"/>
    <col min="111" max="16384" width="1" style="16"/>
  </cols>
  <sheetData>
    <row r="1" spans="1:135" s="152" customFormat="1" ht="12.75" customHeight="1">
      <c r="A1" s="382"/>
      <c r="B1" s="382"/>
      <c r="C1" s="382"/>
      <c r="D1" s="382"/>
      <c r="E1" s="382"/>
      <c r="F1" s="382"/>
      <c r="G1" s="383"/>
      <c r="H1" s="384" t="s">
        <v>62</v>
      </c>
      <c r="I1" s="266"/>
      <c r="J1" s="266"/>
      <c r="K1" s="266"/>
      <c r="L1" s="266"/>
      <c r="M1" s="266"/>
      <c r="N1" s="266"/>
      <c r="O1" s="266"/>
      <c r="P1" s="266"/>
      <c r="Q1" s="266"/>
      <c r="R1" s="266"/>
      <c r="S1" s="266"/>
      <c r="T1" s="266"/>
      <c r="U1" s="266"/>
      <c r="V1" s="266"/>
      <c r="W1" s="266"/>
      <c r="X1" s="266"/>
      <c r="Y1" s="267"/>
      <c r="Z1" s="385" t="s">
        <v>517</v>
      </c>
      <c r="AA1" s="266"/>
      <c r="AB1" s="266"/>
      <c r="AC1" s="266"/>
      <c r="AD1" s="266"/>
      <c r="AE1" s="267"/>
      <c r="AF1" s="1357" t="str">
        <f>"第21表　"&amp; LEFT(表00!AA1,6) &amp; "課税標準額段階別等配偶者特別控除に係る
納税義務者数に関する調（その１）"</f>
        <v>第21表　平成29年度課税標準額段階別等配偶者特別控除に係る
納税義務者数に関する調（その１）</v>
      </c>
      <c r="AG1" s="1357"/>
      <c r="AH1" s="1357"/>
      <c r="AI1" s="1357"/>
      <c r="AJ1" s="1357"/>
      <c r="AK1" s="1357"/>
      <c r="AL1" s="1357"/>
      <c r="AM1" s="1357"/>
      <c r="AN1" s="1357"/>
      <c r="AO1" s="1357"/>
      <c r="AP1" s="1357"/>
      <c r="AQ1" s="1357"/>
      <c r="AR1" s="1357"/>
      <c r="AS1" s="1357"/>
      <c r="AT1" s="1357"/>
      <c r="AU1" s="1357"/>
      <c r="AV1" s="1357"/>
      <c r="AW1" s="1357"/>
      <c r="AX1" s="1357"/>
      <c r="AY1" s="1357"/>
      <c r="AZ1" s="1357"/>
      <c r="BA1" s="1357"/>
      <c r="BB1" s="1357"/>
      <c r="BC1" s="1357"/>
      <c r="BD1" s="1357"/>
      <c r="BE1" s="1357"/>
      <c r="BF1" s="1357"/>
      <c r="BG1" s="1357"/>
      <c r="BH1" s="1357"/>
      <c r="BI1" s="1357"/>
      <c r="BJ1" s="1357"/>
      <c r="BK1" s="1357"/>
      <c r="BL1" s="1357"/>
      <c r="BM1" s="1357"/>
      <c r="BN1" s="1357"/>
      <c r="BO1" s="1357"/>
      <c r="BP1" s="1357"/>
      <c r="BQ1" s="1357"/>
      <c r="BR1" s="1357"/>
      <c r="BS1" s="1357"/>
      <c r="BT1" s="1357"/>
      <c r="BU1" s="1357"/>
      <c r="BV1" s="1357"/>
      <c r="BW1" s="1357"/>
      <c r="BX1" s="1357"/>
      <c r="BY1" s="1357"/>
      <c r="BZ1" s="1357"/>
      <c r="CA1" s="1357"/>
      <c r="CB1" s="1357"/>
      <c r="CC1" s="1357"/>
      <c r="CD1" s="1357"/>
      <c r="CE1" s="1357"/>
      <c r="CF1" s="1357"/>
      <c r="CG1" s="1357"/>
      <c r="CH1" s="1357"/>
      <c r="CI1" s="1357"/>
      <c r="CJ1" s="1357"/>
      <c r="CK1" s="1357"/>
      <c r="CL1" s="1357"/>
      <c r="CM1" s="1357"/>
      <c r="CN1" s="1357"/>
      <c r="CO1" s="1357"/>
      <c r="CP1" s="1357"/>
      <c r="CQ1" s="1357"/>
      <c r="CR1" s="1357"/>
      <c r="CS1" s="1357"/>
      <c r="CT1" s="1357"/>
      <c r="CU1" s="1357"/>
      <c r="CV1" s="1357"/>
      <c r="CW1" s="1357"/>
      <c r="CX1" s="1357"/>
      <c r="CY1" s="378" t="s">
        <v>608</v>
      </c>
      <c r="CZ1" s="378"/>
      <c r="DA1" s="378"/>
      <c r="DB1" s="378"/>
      <c r="DC1" s="378"/>
      <c r="DD1" s="378"/>
      <c r="DE1" s="378"/>
      <c r="DF1" s="378"/>
      <c r="DG1" s="378"/>
      <c r="DH1" s="378"/>
      <c r="DI1" s="378"/>
      <c r="DJ1" s="378"/>
      <c r="DK1" s="290" t="str">
        <f>IF(表00!DG1="","",表00!DG1)</f>
        <v>長崎県</v>
      </c>
      <c r="DL1" s="290"/>
      <c r="DM1" s="290"/>
      <c r="DN1" s="290"/>
      <c r="DO1" s="290"/>
      <c r="DP1" s="290"/>
      <c r="DQ1" s="290"/>
      <c r="DR1" s="290"/>
      <c r="DS1" s="290"/>
      <c r="DT1" s="290"/>
      <c r="DU1" s="290"/>
      <c r="DV1" s="290"/>
      <c r="DW1" s="290"/>
      <c r="DX1" s="290"/>
      <c r="DY1" s="290"/>
      <c r="DZ1" s="290"/>
      <c r="EA1" s="290"/>
      <c r="EB1" s="290"/>
      <c r="EC1" s="290"/>
      <c r="ED1" s="290"/>
      <c r="EE1" s="290"/>
    </row>
    <row r="2" spans="1:135" s="152" customFormat="1" ht="13.15" customHeight="1" thickBot="1">
      <c r="A2" s="382"/>
      <c r="B2" s="382"/>
      <c r="C2" s="382"/>
      <c r="D2" s="382"/>
      <c r="E2" s="382"/>
      <c r="F2" s="382"/>
      <c r="G2" s="383"/>
      <c r="H2" s="268"/>
      <c r="I2" s="269"/>
      <c r="J2" s="269"/>
      <c r="K2" s="269"/>
      <c r="L2" s="269"/>
      <c r="M2" s="269"/>
      <c r="N2" s="269"/>
      <c r="O2" s="269"/>
      <c r="P2" s="269"/>
      <c r="Q2" s="269"/>
      <c r="R2" s="269"/>
      <c r="S2" s="269"/>
      <c r="T2" s="269"/>
      <c r="U2" s="269"/>
      <c r="V2" s="269"/>
      <c r="W2" s="269"/>
      <c r="X2" s="269"/>
      <c r="Y2" s="270"/>
      <c r="Z2" s="268"/>
      <c r="AA2" s="269"/>
      <c r="AB2" s="269"/>
      <c r="AC2" s="269"/>
      <c r="AD2" s="269"/>
      <c r="AE2" s="270"/>
      <c r="AF2" s="1357"/>
      <c r="AG2" s="1357"/>
      <c r="AH2" s="1357"/>
      <c r="AI2" s="1357"/>
      <c r="AJ2" s="1357"/>
      <c r="AK2" s="1357"/>
      <c r="AL2" s="1357"/>
      <c r="AM2" s="1357"/>
      <c r="AN2" s="1357"/>
      <c r="AO2" s="1357"/>
      <c r="AP2" s="1357"/>
      <c r="AQ2" s="1357"/>
      <c r="AR2" s="1357"/>
      <c r="AS2" s="1357"/>
      <c r="AT2" s="1357"/>
      <c r="AU2" s="1357"/>
      <c r="AV2" s="1357"/>
      <c r="AW2" s="1357"/>
      <c r="AX2" s="1357"/>
      <c r="AY2" s="1357"/>
      <c r="AZ2" s="1357"/>
      <c r="BA2" s="1357"/>
      <c r="BB2" s="1357"/>
      <c r="BC2" s="1357"/>
      <c r="BD2" s="1357"/>
      <c r="BE2" s="1357"/>
      <c r="BF2" s="1357"/>
      <c r="BG2" s="1357"/>
      <c r="BH2" s="1357"/>
      <c r="BI2" s="1357"/>
      <c r="BJ2" s="1357"/>
      <c r="BK2" s="1357"/>
      <c r="BL2" s="1357"/>
      <c r="BM2" s="1357"/>
      <c r="BN2" s="1357"/>
      <c r="BO2" s="1357"/>
      <c r="BP2" s="1357"/>
      <c r="BQ2" s="1357"/>
      <c r="BR2" s="1357"/>
      <c r="BS2" s="1357"/>
      <c r="BT2" s="1357"/>
      <c r="BU2" s="1357"/>
      <c r="BV2" s="1357"/>
      <c r="BW2" s="1357"/>
      <c r="BX2" s="1357"/>
      <c r="BY2" s="1357"/>
      <c r="BZ2" s="1357"/>
      <c r="CA2" s="1357"/>
      <c r="CB2" s="1357"/>
      <c r="CC2" s="1357"/>
      <c r="CD2" s="1357"/>
      <c r="CE2" s="1357"/>
      <c r="CF2" s="1357"/>
      <c r="CG2" s="1357"/>
      <c r="CH2" s="1357"/>
      <c r="CI2" s="1357"/>
      <c r="CJ2" s="1357"/>
      <c r="CK2" s="1357"/>
      <c r="CL2" s="1357"/>
      <c r="CM2" s="1357"/>
      <c r="CN2" s="1357"/>
      <c r="CO2" s="1357"/>
      <c r="CP2" s="1357"/>
      <c r="CQ2" s="1357"/>
      <c r="CR2" s="1357"/>
      <c r="CS2" s="1357"/>
      <c r="CT2" s="1357"/>
      <c r="CU2" s="1357"/>
      <c r="CV2" s="1357"/>
      <c r="CW2" s="1357"/>
      <c r="CX2" s="1357"/>
      <c r="CY2" s="379"/>
      <c r="CZ2" s="379"/>
      <c r="DA2" s="379"/>
      <c r="DB2" s="379"/>
      <c r="DC2" s="379"/>
      <c r="DD2" s="379"/>
      <c r="DE2" s="379"/>
      <c r="DF2" s="379"/>
      <c r="DG2" s="379"/>
      <c r="DH2" s="379"/>
      <c r="DI2" s="379"/>
      <c r="DJ2" s="379"/>
      <c r="DK2" s="291"/>
      <c r="DL2" s="291"/>
      <c r="DM2" s="291"/>
      <c r="DN2" s="291"/>
      <c r="DO2" s="291"/>
      <c r="DP2" s="291"/>
      <c r="DQ2" s="291"/>
      <c r="DR2" s="291"/>
      <c r="DS2" s="291"/>
      <c r="DT2" s="291"/>
      <c r="DU2" s="291"/>
      <c r="DV2" s="291"/>
      <c r="DW2" s="291"/>
      <c r="DX2" s="291"/>
      <c r="DY2" s="291"/>
      <c r="DZ2" s="291"/>
      <c r="EA2" s="291"/>
      <c r="EB2" s="291"/>
      <c r="EC2" s="291"/>
      <c r="ED2" s="291"/>
      <c r="EE2" s="291"/>
    </row>
    <row r="3" spans="1:135" s="152" customFormat="1" ht="25.5" customHeight="1" thickBot="1">
      <c r="A3" s="380" t="s">
        <v>511</v>
      </c>
      <c r="B3" s="285"/>
      <c r="C3" s="285"/>
      <c r="D3" s="285"/>
      <c r="E3" s="285"/>
      <c r="F3" s="285"/>
      <c r="G3" s="286"/>
      <c r="H3" s="272">
        <f>IF(表00!A8="","",表00!A8)</f>
        <v>4</v>
      </c>
      <c r="I3" s="273"/>
      <c r="J3" s="274"/>
      <c r="K3" s="272">
        <f>IF(表00!D8="","",表00!D8)</f>
        <v>2</v>
      </c>
      <c r="L3" s="273"/>
      <c r="M3" s="274"/>
      <c r="N3" s="272">
        <f>IF(表00!G8="","",表00!G8)</f>
        <v>2</v>
      </c>
      <c r="O3" s="273"/>
      <c r="P3" s="274"/>
      <c r="Q3" s="272">
        <f>IF(表00!J8="","",表00!J8)</f>
        <v>0</v>
      </c>
      <c r="R3" s="273"/>
      <c r="S3" s="274"/>
      <c r="T3" s="272">
        <f>IF(表00!M8="","",表00!M8)</f>
        <v>2</v>
      </c>
      <c r="U3" s="273"/>
      <c r="V3" s="274"/>
      <c r="W3" s="272">
        <f>IF(表00!P8="","",表00!P8)</f>
        <v>9</v>
      </c>
      <c r="X3" s="273"/>
      <c r="Y3" s="274"/>
      <c r="Z3" s="381">
        <v>2</v>
      </c>
      <c r="AA3" s="276"/>
      <c r="AB3" s="277"/>
      <c r="AC3" s="272">
        <v>1</v>
      </c>
      <c r="AD3" s="279"/>
      <c r="AE3" s="280"/>
      <c r="AF3" s="1357"/>
      <c r="AG3" s="1357"/>
      <c r="AH3" s="1357"/>
      <c r="AI3" s="1357"/>
      <c r="AJ3" s="1357"/>
      <c r="AK3" s="1357"/>
      <c r="AL3" s="1357"/>
      <c r="AM3" s="1357"/>
      <c r="AN3" s="1357"/>
      <c r="AO3" s="1357"/>
      <c r="AP3" s="1357"/>
      <c r="AQ3" s="1357"/>
      <c r="AR3" s="1357"/>
      <c r="AS3" s="1357"/>
      <c r="AT3" s="1357"/>
      <c r="AU3" s="1357"/>
      <c r="AV3" s="1357"/>
      <c r="AW3" s="1357"/>
      <c r="AX3" s="1357"/>
      <c r="AY3" s="1357"/>
      <c r="AZ3" s="1357"/>
      <c r="BA3" s="1357"/>
      <c r="BB3" s="1357"/>
      <c r="BC3" s="1357"/>
      <c r="BD3" s="1357"/>
      <c r="BE3" s="1357"/>
      <c r="BF3" s="1357"/>
      <c r="BG3" s="1357"/>
      <c r="BH3" s="1357"/>
      <c r="BI3" s="1357"/>
      <c r="BJ3" s="1357"/>
      <c r="BK3" s="1357"/>
      <c r="BL3" s="1357"/>
      <c r="BM3" s="1357"/>
      <c r="BN3" s="1357"/>
      <c r="BO3" s="1357"/>
      <c r="BP3" s="1357"/>
      <c r="BQ3" s="1357"/>
      <c r="BR3" s="1357"/>
      <c r="BS3" s="1357"/>
      <c r="BT3" s="1357"/>
      <c r="BU3" s="1357"/>
      <c r="BV3" s="1357"/>
      <c r="BW3" s="1357"/>
      <c r="BX3" s="1357"/>
      <c r="BY3" s="1357"/>
      <c r="BZ3" s="1357"/>
      <c r="CA3" s="1357"/>
      <c r="CB3" s="1357"/>
      <c r="CC3" s="1357"/>
      <c r="CD3" s="1357"/>
      <c r="CE3" s="1357"/>
      <c r="CF3" s="1357"/>
      <c r="CG3" s="1357"/>
      <c r="CH3" s="1357"/>
      <c r="CI3" s="1357"/>
      <c r="CJ3" s="1357"/>
      <c r="CK3" s="1357"/>
      <c r="CL3" s="1357"/>
      <c r="CM3" s="1357"/>
      <c r="CN3" s="1357"/>
      <c r="CO3" s="1357"/>
      <c r="CP3" s="1357"/>
      <c r="CQ3" s="1357"/>
      <c r="CR3" s="1357"/>
      <c r="CS3" s="1357"/>
      <c r="CT3" s="1357"/>
      <c r="CU3" s="1357"/>
      <c r="CV3" s="1357"/>
      <c r="CW3" s="1357"/>
      <c r="CX3" s="1357"/>
      <c r="CY3" s="379" t="s">
        <v>515</v>
      </c>
      <c r="CZ3" s="379"/>
      <c r="DA3" s="379"/>
      <c r="DB3" s="379"/>
      <c r="DC3" s="379"/>
      <c r="DD3" s="379"/>
      <c r="DE3" s="379"/>
      <c r="DF3" s="379"/>
      <c r="DG3" s="379"/>
      <c r="DH3" s="379"/>
      <c r="DI3" s="379"/>
      <c r="DJ3" s="379"/>
      <c r="DK3" s="289" t="str">
        <f>IF(表00!DG3="","",表00!DG3)</f>
        <v>佐世保市</v>
      </c>
      <c r="DL3" s="289"/>
      <c r="DM3" s="289"/>
      <c r="DN3" s="289"/>
      <c r="DO3" s="289"/>
      <c r="DP3" s="289"/>
      <c r="DQ3" s="289"/>
      <c r="DR3" s="289"/>
      <c r="DS3" s="289"/>
      <c r="DT3" s="289"/>
      <c r="DU3" s="289"/>
      <c r="DV3" s="289"/>
      <c r="DW3" s="289"/>
      <c r="DX3" s="289"/>
      <c r="DY3" s="289"/>
      <c r="DZ3" s="289"/>
      <c r="EA3" s="289"/>
      <c r="EB3" s="289"/>
      <c r="EC3" s="289"/>
      <c r="ED3" s="289"/>
      <c r="EE3" s="289"/>
    </row>
    <row r="4" spans="1:135" ht="13.5" customHeight="1">
      <c r="M4" s="16"/>
      <c r="R4" s="16"/>
    </row>
    <row r="5" spans="1:135" ht="13.5" customHeight="1">
      <c r="M5" s="16"/>
      <c r="R5" s="16"/>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DA5" s="16"/>
      <c r="DF5" s="16"/>
    </row>
    <row r="6" spans="1:135" ht="13.5" customHeight="1"/>
    <row r="7" spans="1:135" ht="15" customHeight="1">
      <c r="M7" s="16"/>
      <c r="R7" s="67"/>
      <c r="S7" s="67"/>
      <c r="T7" s="67"/>
      <c r="U7" s="67"/>
      <c r="V7" s="67"/>
      <c r="W7" s="67"/>
      <c r="X7" s="67"/>
      <c r="Y7" s="271" t="s">
        <v>164</v>
      </c>
      <c r="Z7" s="271"/>
      <c r="AA7" s="271"/>
      <c r="AB7" s="271"/>
      <c r="AC7" s="271"/>
      <c r="AD7" s="271"/>
      <c r="AE7" s="271"/>
      <c r="AF7" s="271"/>
      <c r="AG7" s="271"/>
      <c r="AH7" s="271"/>
      <c r="AI7" s="271" t="s">
        <v>165</v>
      </c>
      <c r="AJ7" s="271"/>
      <c r="AK7" s="271"/>
      <c r="AL7" s="271"/>
      <c r="AM7" s="271"/>
      <c r="AN7" s="271"/>
      <c r="AO7" s="271"/>
      <c r="AP7" s="271"/>
      <c r="AQ7" s="271"/>
      <c r="AR7" s="271"/>
      <c r="AS7" s="271" t="s">
        <v>166</v>
      </c>
      <c r="AT7" s="271"/>
      <c r="AU7" s="271"/>
      <c r="AV7" s="271"/>
      <c r="AW7" s="271"/>
      <c r="AX7" s="271"/>
      <c r="AY7" s="271"/>
      <c r="AZ7" s="271"/>
      <c r="BA7" s="271"/>
      <c r="BB7" s="271"/>
      <c r="BC7" s="271" t="s">
        <v>167</v>
      </c>
      <c r="BD7" s="271"/>
      <c r="BE7" s="271"/>
      <c r="BF7" s="271"/>
      <c r="BG7" s="271"/>
      <c r="BH7" s="271"/>
      <c r="BI7" s="271"/>
      <c r="BJ7" s="271"/>
      <c r="BK7" s="271"/>
      <c r="BL7" s="271"/>
      <c r="BM7" s="271" t="s">
        <v>168</v>
      </c>
      <c r="BN7" s="271"/>
      <c r="BO7" s="271"/>
      <c r="BP7" s="271"/>
      <c r="BQ7" s="271"/>
      <c r="BR7" s="271"/>
      <c r="BS7" s="271"/>
      <c r="BT7" s="271"/>
      <c r="BU7" s="271"/>
      <c r="BV7" s="271"/>
      <c r="BW7" s="271" t="s">
        <v>169</v>
      </c>
      <c r="BX7" s="271"/>
      <c r="BY7" s="271"/>
      <c r="BZ7" s="271"/>
      <c r="CA7" s="271"/>
      <c r="CB7" s="271"/>
      <c r="CC7" s="271"/>
      <c r="CD7" s="271"/>
      <c r="CE7" s="271"/>
      <c r="CF7" s="271"/>
      <c r="DA7" s="16"/>
      <c r="DF7" s="16"/>
    </row>
    <row r="8" spans="1:135" ht="15" customHeight="1">
      <c r="A8" s="1707" t="s">
        <v>821</v>
      </c>
      <c r="B8" s="1708"/>
      <c r="C8" s="1708"/>
      <c r="D8" s="1708"/>
      <c r="E8" s="1708"/>
      <c r="F8" s="1708"/>
      <c r="G8" s="1708"/>
      <c r="H8" s="1708"/>
      <c r="I8" s="1708"/>
      <c r="J8" s="1708"/>
      <c r="K8" s="1708"/>
      <c r="L8" s="1708"/>
      <c r="M8" s="1708"/>
      <c r="N8" s="1708"/>
      <c r="O8" s="1709"/>
      <c r="P8" s="200" t="s">
        <v>564</v>
      </c>
      <c r="Q8" s="201"/>
      <c r="R8" s="201"/>
      <c r="S8" s="201"/>
      <c r="T8" s="201"/>
      <c r="U8" s="201"/>
      <c r="V8" s="201"/>
      <c r="W8" s="201"/>
      <c r="X8" s="202"/>
      <c r="Y8" s="200" t="s">
        <v>140</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2"/>
      <c r="DA8" s="16"/>
      <c r="DF8" s="16"/>
    </row>
    <row r="9" spans="1:135" ht="15" customHeight="1">
      <c r="A9" s="1710"/>
      <c r="B9" s="1711"/>
      <c r="C9" s="1711"/>
      <c r="D9" s="1711"/>
      <c r="E9" s="1711"/>
      <c r="F9" s="1711"/>
      <c r="G9" s="1711"/>
      <c r="H9" s="1711"/>
      <c r="I9" s="1711"/>
      <c r="J9" s="1711"/>
      <c r="K9" s="1711"/>
      <c r="L9" s="1711"/>
      <c r="M9" s="1711"/>
      <c r="N9" s="1711"/>
      <c r="O9" s="1712"/>
      <c r="P9" s="219"/>
      <c r="Q9" s="220"/>
      <c r="R9" s="220"/>
      <c r="S9" s="220"/>
      <c r="T9" s="220"/>
      <c r="U9" s="220"/>
      <c r="V9" s="220"/>
      <c r="W9" s="220"/>
      <c r="X9" s="221"/>
      <c r="Y9" s="1500"/>
      <c r="Z9" s="1501"/>
      <c r="AA9" s="1501"/>
      <c r="AB9" s="1501"/>
      <c r="AC9" s="1501"/>
      <c r="AD9" s="1501"/>
      <c r="AE9" s="1501"/>
      <c r="AF9" s="1501"/>
      <c r="AG9" s="1501"/>
      <c r="AH9" s="1501"/>
      <c r="AI9" s="1501"/>
      <c r="AJ9" s="1501"/>
      <c r="AK9" s="1501"/>
      <c r="AL9" s="1501"/>
      <c r="AM9" s="1501"/>
      <c r="AN9" s="1501"/>
      <c r="AO9" s="1501"/>
      <c r="AP9" s="1501"/>
      <c r="AQ9" s="1501"/>
      <c r="AR9" s="1501"/>
      <c r="AS9" s="1501"/>
      <c r="AT9" s="1501"/>
      <c r="AU9" s="1501"/>
      <c r="AV9" s="1501"/>
      <c r="AW9" s="1501"/>
      <c r="AX9" s="1501"/>
      <c r="AY9" s="1501"/>
      <c r="AZ9" s="1501"/>
      <c r="BA9" s="1501"/>
      <c r="BB9" s="1501"/>
      <c r="BC9" s="1501"/>
      <c r="BD9" s="1501"/>
      <c r="BE9" s="1501"/>
      <c r="BF9" s="1501"/>
      <c r="BG9" s="1501"/>
      <c r="BH9" s="1501"/>
      <c r="BI9" s="1501"/>
      <c r="BJ9" s="1501"/>
      <c r="BK9" s="1501"/>
      <c r="BL9" s="1501"/>
      <c r="BM9" s="1501"/>
      <c r="BN9" s="1501"/>
      <c r="BO9" s="1501"/>
      <c r="BP9" s="1501"/>
      <c r="BQ9" s="1501"/>
      <c r="BR9" s="1501"/>
      <c r="BS9" s="1501"/>
      <c r="BT9" s="1501"/>
      <c r="BU9" s="1501"/>
      <c r="BV9" s="1501"/>
      <c r="BW9" s="1501"/>
      <c r="BX9" s="1501"/>
      <c r="BY9" s="1501"/>
      <c r="BZ9" s="1501"/>
      <c r="CA9" s="1501"/>
      <c r="CB9" s="1501"/>
      <c r="CC9" s="1501"/>
      <c r="CD9" s="1501"/>
      <c r="CE9" s="1501"/>
      <c r="CF9" s="1502"/>
    </row>
    <row r="10" spans="1:135" ht="15" customHeight="1" thickBot="1">
      <c r="A10" s="1713"/>
      <c r="B10" s="1714"/>
      <c r="C10" s="1714"/>
      <c r="D10" s="1714"/>
      <c r="E10" s="1714"/>
      <c r="F10" s="1714"/>
      <c r="G10" s="1714"/>
      <c r="H10" s="1714"/>
      <c r="I10" s="1714"/>
      <c r="J10" s="1714"/>
      <c r="K10" s="1714"/>
      <c r="L10" s="1714"/>
      <c r="M10" s="1714"/>
      <c r="N10" s="1714"/>
      <c r="O10" s="1715"/>
      <c r="P10" s="219"/>
      <c r="Q10" s="220"/>
      <c r="R10" s="220"/>
      <c r="S10" s="220"/>
      <c r="T10" s="220"/>
      <c r="U10" s="220"/>
      <c r="V10" s="220"/>
      <c r="W10" s="220"/>
      <c r="X10" s="221"/>
      <c r="Y10" s="358" t="s">
        <v>141</v>
      </c>
      <c r="Z10" s="358"/>
      <c r="AA10" s="358"/>
      <c r="AB10" s="358"/>
      <c r="AC10" s="358"/>
      <c r="AD10" s="358"/>
      <c r="AE10" s="358"/>
      <c r="AF10" s="358"/>
      <c r="AG10" s="358"/>
      <c r="AH10" s="358"/>
      <c r="AI10" s="358" t="s">
        <v>142</v>
      </c>
      <c r="AJ10" s="358"/>
      <c r="AK10" s="358"/>
      <c r="AL10" s="358"/>
      <c r="AM10" s="358"/>
      <c r="AN10" s="358"/>
      <c r="AO10" s="358"/>
      <c r="AP10" s="358"/>
      <c r="AQ10" s="358"/>
      <c r="AR10" s="358"/>
      <c r="AS10" s="358" t="s">
        <v>143</v>
      </c>
      <c r="AT10" s="358"/>
      <c r="AU10" s="358"/>
      <c r="AV10" s="358"/>
      <c r="AW10" s="358"/>
      <c r="AX10" s="358"/>
      <c r="AY10" s="358"/>
      <c r="AZ10" s="358"/>
      <c r="BA10" s="358"/>
      <c r="BB10" s="358"/>
      <c r="BC10" s="358" t="s">
        <v>302</v>
      </c>
      <c r="BD10" s="358"/>
      <c r="BE10" s="358"/>
      <c r="BF10" s="358"/>
      <c r="BG10" s="358"/>
      <c r="BH10" s="358"/>
      <c r="BI10" s="358"/>
      <c r="BJ10" s="358"/>
      <c r="BK10" s="358"/>
      <c r="BL10" s="358"/>
      <c r="BM10" s="358" t="s">
        <v>303</v>
      </c>
      <c r="BN10" s="358"/>
      <c r="BO10" s="358"/>
      <c r="BP10" s="358"/>
      <c r="BQ10" s="358"/>
      <c r="BR10" s="358"/>
      <c r="BS10" s="358"/>
      <c r="BT10" s="358"/>
      <c r="BU10" s="358"/>
      <c r="BV10" s="358"/>
      <c r="BW10" s="358" t="s">
        <v>304</v>
      </c>
      <c r="BX10" s="358"/>
      <c r="BY10" s="358"/>
      <c r="BZ10" s="358"/>
      <c r="CA10" s="358"/>
      <c r="CB10" s="358"/>
      <c r="CC10" s="358"/>
      <c r="CD10" s="358"/>
      <c r="CE10" s="358"/>
      <c r="CF10" s="358"/>
      <c r="DA10" s="16"/>
      <c r="DF10" s="16"/>
    </row>
    <row r="11" spans="1:135" ht="21.95" customHeight="1">
      <c r="A11" s="1344" t="s">
        <v>305</v>
      </c>
      <c r="B11" s="1345"/>
      <c r="C11" s="1345"/>
      <c r="D11" s="1345"/>
      <c r="E11" s="1345"/>
      <c r="F11" s="1345"/>
      <c r="G11" s="1345"/>
      <c r="H11" s="1345"/>
      <c r="I11" s="1345"/>
      <c r="J11" s="1345"/>
      <c r="K11" s="1345"/>
      <c r="L11" s="1345"/>
      <c r="M11" s="1345"/>
      <c r="N11" s="1345"/>
      <c r="O11" s="1346"/>
      <c r="P11" s="1716">
        <v>0</v>
      </c>
      <c r="Q11" s="1717"/>
      <c r="R11" s="1717"/>
      <c r="S11" s="1717">
        <v>1</v>
      </c>
      <c r="T11" s="1717"/>
      <c r="U11" s="1717"/>
      <c r="V11" s="1717">
        <v>0</v>
      </c>
      <c r="W11" s="1717"/>
      <c r="X11" s="1718"/>
      <c r="Y11" s="1483">
        <v>1</v>
      </c>
      <c r="Z11" s="1508"/>
      <c r="AA11" s="1508"/>
      <c r="AB11" s="1508"/>
      <c r="AC11" s="1508"/>
      <c r="AD11" s="1508"/>
      <c r="AE11" s="1508"/>
      <c r="AF11" s="1508"/>
      <c r="AG11" s="658"/>
      <c r="AH11" s="658"/>
      <c r="AI11" s="1483">
        <v>1</v>
      </c>
      <c r="AJ11" s="1508"/>
      <c r="AK11" s="1508"/>
      <c r="AL11" s="1508"/>
      <c r="AM11" s="1508"/>
      <c r="AN11" s="1508"/>
      <c r="AO11" s="1508"/>
      <c r="AP11" s="1508"/>
      <c r="AQ11" s="658"/>
      <c r="AR11" s="658"/>
      <c r="AS11" s="1483">
        <v>2</v>
      </c>
      <c r="AT11" s="1508"/>
      <c r="AU11" s="1508"/>
      <c r="AV11" s="1508"/>
      <c r="AW11" s="1508"/>
      <c r="AX11" s="1508"/>
      <c r="AY11" s="1508"/>
      <c r="AZ11" s="1508"/>
      <c r="BA11" s="658"/>
      <c r="BB11" s="658"/>
      <c r="BC11" s="1483">
        <v>2</v>
      </c>
      <c r="BD11" s="1508"/>
      <c r="BE11" s="1508"/>
      <c r="BF11" s="1508"/>
      <c r="BG11" s="1508"/>
      <c r="BH11" s="1508"/>
      <c r="BI11" s="1508"/>
      <c r="BJ11" s="1508"/>
      <c r="BK11" s="658"/>
      <c r="BL11" s="658"/>
      <c r="BM11" s="1483">
        <v>1</v>
      </c>
      <c r="BN11" s="1508"/>
      <c r="BO11" s="1508"/>
      <c r="BP11" s="1508"/>
      <c r="BQ11" s="1508"/>
      <c r="BR11" s="1508"/>
      <c r="BS11" s="1508"/>
      <c r="BT11" s="1508"/>
      <c r="BU11" s="658"/>
      <c r="BV11" s="658"/>
      <c r="BW11" s="1483">
        <v>1</v>
      </c>
      <c r="BX11" s="1508"/>
      <c r="BY11" s="1508"/>
      <c r="BZ11" s="1508"/>
      <c r="CA11" s="1508"/>
      <c r="CB11" s="1508"/>
      <c r="CC11" s="1508"/>
      <c r="CD11" s="1508"/>
      <c r="CE11" s="658"/>
      <c r="CF11" s="1553"/>
    </row>
    <row r="12" spans="1:135" ht="15" customHeight="1">
      <c r="A12" s="1344" t="s">
        <v>876</v>
      </c>
      <c r="B12" s="1345"/>
      <c r="C12" s="1345"/>
      <c r="D12" s="1345"/>
      <c r="E12" s="1345"/>
      <c r="F12" s="1345"/>
      <c r="G12" s="1345"/>
      <c r="H12" s="1345"/>
      <c r="I12" s="1345"/>
      <c r="J12" s="1345"/>
      <c r="K12" s="1345"/>
      <c r="L12" s="1345"/>
      <c r="M12" s="1345"/>
      <c r="N12" s="1345"/>
      <c r="O12" s="1346"/>
      <c r="P12" s="1719">
        <v>0</v>
      </c>
      <c r="Q12" s="1720"/>
      <c r="R12" s="1720"/>
      <c r="S12" s="1720">
        <v>2</v>
      </c>
      <c r="T12" s="1720"/>
      <c r="U12" s="1720"/>
      <c r="V12" s="1720">
        <v>0</v>
      </c>
      <c r="W12" s="1720"/>
      <c r="X12" s="1721"/>
      <c r="Y12" s="1487">
        <v>7</v>
      </c>
      <c r="Z12" s="1493"/>
      <c r="AA12" s="1493"/>
      <c r="AB12" s="1493"/>
      <c r="AC12" s="1493"/>
      <c r="AD12" s="1493"/>
      <c r="AE12" s="1493"/>
      <c r="AF12" s="1493"/>
      <c r="AG12" s="660"/>
      <c r="AH12" s="660"/>
      <c r="AI12" s="1487">
        <v>2</v>
      </c>
      <c r="AJ12" s="1493"/>
      <c r="AK12" s="1493"/>
      <c r="AL12" s="1493"/>
      <c r="AM12" s="1493"/>
      <c r="AN12" s="1493"/>
      <c r="AO12" s="1493"/>
      <c r="AP12" s="1493"/>
      <c r="AQ12" s="660"/>
      <c r="AR12" s="660"/>
      <c r="AS12" s="1487">
        <v>4</v>
      </c>
      <c r="AT12" s="1493"/>
      <c r="AU12" s="1493"/>
      <c r="AV12" s="1493"/>
      <c r="AW12" s="1493"/>
      <c r="AX12" s="1493"/>
      <c r="AY12" s="1493"/>
      <c r="AZ12" s="1493"/>
      <c r="BA12" s="660"/>
      <c r="BB12" s="660"/>
      <c r="BC12" s="1487">
        <v>2</v>
      </c>
      <c r="BD12" s="1493"/>
      <c r="BE12" s="1493"/>
      <c r="BF12" s="1493"/>
      <c r="BG12" s="1493"/>
      <c r="BH12" s="1493"/>
      <c r="BI12" s="1493"/>
      <c r="BJ12" s="1493"/>
      <c r="BK12" s="660"/>
      <c r="BL12" s="660"/>
      <c r="BM12" s="1487"/>
      <c r="BN12" s="1493"/>
      <c r="BO12" s="1493"/>
      <c r="BP12" s="1493"/>
      <c r="BQ12" s="1493"/>
      <c r="BR12" s="1493"/>
      <c r="BS12" s="1493"/>
      <c r="BT12" s="1493"/>
      <c r="BU12" s="660"/>
      <c r="BV12" s="660"/>
      <c r="BW12" s="1487">
        <v>3</v>
      </c>
      <c r="BX12" s="1493"/>
      <c r="BY12" s="1493"/>
      <c r="BZ12" s="1493"/>
      <c r="CA12" s="1493"/>
      <c r="CB12" s="1493"/>
      <c r="CC12" s="1493"/>
      <c r="CD12" s="1493"/>
      <c r="CE12" s="660"/>
      <c r="CF12" s="1554"/>
    </row>
    <row r="13" spans="1:135" ht="15" customHeight="1">
      <c r="A13" s="1344" t="s">
        <v>877</v>
      </c>
      <c r="B13" s="1345"/>
      <c r="C13" s="1345"/>
      <c r="D13" s="1345"/>
      <c r="E13" s="1345"/>
      <c r="F13" s="1345"/>
      <c r="G13" s="1345"/>
      <c r="H13" s="1345"/>
      <c r="I13" s="1345"/>
      <c r="J13" s="1345"/>
      <c r="K13" s="1345"/>
      <c r="L13" s="1345"/>
      <c r="M13" s="1345"/>
      <c r="N13" s="1345"/>
      <c r="O13" s="1346"/>
      <c r="P13" s="1719">
        <v>0</v>
      </c>
      <c r="Q13" s="1720"/>
      <c r="R13" s="1720"/>
      <c r="S13" s="1720">
        <v>3</v>
      </c>
      <c r="T13" s="1720"/>
      <c r="U13" s="1720"/>
      <c r="V13" s="1720">
        <v>0</v>
      </c>
      <c r="W13" s="1720"/>
      <c r="X13" s="1721"/>
      <c r="Y13" s="1487">
        <v>2</v>
      </c>
      <c r="Z13" s="1493"/>
      <c r="AA13" s="1493"/>
      <c r="AB13" s="1493"/>
      <c r="AC13" s="1493"/>
      <c r="AD13" s="1493"/>
      <c r="AE13" s="1493"/>
      <c r="AF13" s="1493"/>
      <c r="AG13" s="660"/>
      <c r="AH13" s="660"/>
      <c r="AI13" s="1487">
        <v>1</v>
      </c>
      <c r="AJ13" s="1493"/>
      <c r="AK13" s="1493"/>
      <c r="AL13" s="1493"/>
      <c r="AM13" s="1493"/>
      <c r="AN13" s="1493"/>
      <c r="AO13" s="1493"/>
      <c r="AP13" s="1493"/>
      <c r="AQ13" s="660"/>
      <c r="AR13" s="660"/>
      <c r="AS13" s="1487">
        <v>2</v>
      </c>
      <c r="AT13" s="1493"/>
      <c r="AU13" s="1493"/>
      <c r="AV13" s="1493"/>
      <c r="AW13" s="1493"/>
      <c r="AX13" s="1493"/>
      <c r="AY13" s="1493"/>
      <c r="AZ13" s="1493"/>
      <c r="BA13" s="660"/>
      <c r="BB13" s="660"/>
      <c r="BC13" s="1487">
        <v>1</v>
      </c>
      <c r="BD13" s="1493"/>
      <c r="BE13" s="1493"/>
      <c r="BF13" s="1493"/>
      <c r="BG13" s="1493"/>
      <c r="BH13" s="1493"/>
      <c r="BI13" s="1493"/>
      <c r="BJ13" s="1493"/>
      <c r="BK13" s="660"/>
      <c r="BL13" s="660"/>
      <c r="BM13" s="1487"/>
      <c r="BN13" s="1493"/>
      <c r="BO13" s="1493"/>
      <c r="BP13" s="1493"/>
      <c r="BQ13" s="1493"/>
      <c r="BR13" s="1493"/>
      <c r="BS13" s="1493"/>
      <c r="BT13" s="1493"/>
      <c r="BU13" s="660"/>
      <c r="BV13" s="660"/>
      <c r="BW13" s="1487"/>
      <c r="BX13" s="1493"/>
      <c r="BY13" s="1493"/>
      <c r="BZ13" s="1493"/>
      <c r="CA13" s="1493"/>
      <c r="CB13" s="1493"/>
      <c r="CC13" s="1493"/>
      <c r="CD13" s="1493"/>
      <c r="CE13" s="660"/>
      <c r="CF13" s="1554"/>
    </row>
    <row r="14" spans="1:135" ht="15" customHeight="1">
      <c r="A14" s="1344" t="s">
        <v>878</v>
      </c>
      <c r="B14" s="1345"/>
      <c r="C14" s="1345"/>
      <c r="D14" s="1345"/>
      <c r="E14" s="1345"/>
      <c r="F14" s="1345"/>
      <c r="G14" s="1345"/>
      <c r="H14" s="1345"/>
      <c r="I14" s="1345"/>
      <c r="J14" s="1345"/>
      <c r="K14" s="1345"/>
      <c r="L14" s="1345"/>
      <c r="M14" s="1345"/>
      <c r="N14" s="1345"/>
      <c r="O14" s="1346"/>
      <c r="P14" s="1719">
        <v>0</v>
      </c>
      <c r="Q14" s="1720"/>
      <c r="R14" s="1720"/>
      <c r="S14" s="1720">
        <v>4</v>
      </c>
      <c r="T14" s="1720"/>
      <c r="U14" s="1720"/>
      <c r="V14" s="1720">
        <v>0</v>
      </c>
      <c r="W14" s="1720"/>
      <c r="X14" s="1721"/>
      <c r="Y14" s="1487">
        <v>4</v>
      </c>
      <c r="Z14" s="1493"/>
      <c r="AA14" s="1493"/>
      <c r="AB14" s="1493"/>
      <c r="AC14" s="1493"/>
      <c r="AD14" s="1493"/>
      <c r="AE14" s="1493"/>
      <c r="AF14" s="1493"/>
      <c r="AG14" s="660"/>
      <c r="AH14" s="660"/>
      <c r="AI14" s="1487">
        <v>1</v>
      </c>
      <c r="AJ14" s="1493"/>
      <c r="AK14" s="1493"/>
      <c r="AL14" s="1493"/>
      <c r="AM14" s="1493"/>
      <c r="AN14" s="1493"/>
      <c r="AO14" s="1493"/>
      <c r="AP14" s="1493"/>
      <c r="AQ14" s="660"/>
      <c r="AR14" s="660"/>
      <c r="AS14" s="1487"/>
      <c r="AT14" s="1493"/>
      <c r="AU14" s="1493"/>
      <c r="AV14" s="1493"/>
      <c r="AW14" s="1493"/>
      <c r="AX14" s="1493"/>
      <c r="AY14" s="1493"/>
      <c r="AZ14" s="1493"/>
      <c r="BA14" s="660"/>
      <c r="BB14" s="660"/>
      <c r="BC14" s="1487">
        <v>5</v>
      </c>
      <c r="BD14" s="1493"/>
      <c r="BE14" s="1493"/>
      <c r="BF14" s="1493"/>
      <c r="BG14" s="1493"/>
      <c r="BH14" s="1493"/>
      <c r="BI14" s="1493"/>
      <c r="BJ14" s="1493"/>
      <c r="BK14" s="660"/>
      <c r="BL14" s="660"/>
      <c r="BM14" s="1487"/>
      <c r="BN14" s="1493"/>
      <c r="BO14" s="1493"/>
      <c r="BP14" s="1493"/>
      <c r="BQ14" s="1493"/>
      <c r="BR14" s="1493"/>
      <c r="BS14" s="1493"/>
      <c r="BT14" s="1493"/>
      <c r="BU14" s="660"/>
      <c r="BV14" s="660"/>
      <c r="BW14" s="1487"/>
      <c r="BX14" s="1493"/>
      <c r="BY14" s="1493"/>
      <c r="BZ14" s="1493"/>
      <c r="CA14" s="1493"/>
      <c r="CB14" s="1493"/>
      <c r="CC14" s="1493"/>
      <c r="CD14" s="1493"/>
      <c r="CE14" s="660"/>
      <c r="CF14" s="1554"/>
    </row>
    <row r="15" spans="1:135" ht="15" customHeight="1">
      <c r="A15" s="1344" t="s">
        <v>879</v>
      </c>
      <c r="B15" s="1345"/>
      <c r="C15" s="1345"/>
      <c r="D15" s="1345"/>
      <c r="E15" s="1345"/>
      <c r="F15" s="1345"/>
      <c r="G15" s="1345"/>
      <c r="H15" s="1345"/>
      <c r="I15" s="1345"/>
      <c r="J15" s="1345"/>
      <c r="K15" s="1345"/>
      <c r="L15" s="1345"/>
      <c r="M15" s="1345"/>
      <c r="N15" s="1345"/>
      <c r="O15" s="1346"/>
      <c r="P15" s="1719">
        <v>0</v>
      </c>
      <c r="Q15" s="1720"/>
      <c r="R15" s="1720"/>
      <c r="S15" s="1720">
        <v>5</v>
      </c>
      <c r="T15" s="1720"/>
      <c r="U15" s="1720"/>
      <c r="V15" s="1720">
        <v>0</v>
      </c>
      <c r="W15" s="1720"/>
      <c r="X15" s="1721"/>
      <c r="Y15" s="1487">
        <v>7</v>
      </c>
      <c r="Z15" s="1493"/>
      <c r="AA15" s="1493"/>
      <c r="AB15" s="1493"/>
      <c r="AC15" s="1493"/>
      <c r="AD15" s="1493"/>
      <c r="AE15" s="1493"/>
      <c r="AF15" s="1493"/>
      <c r="AG15" s="660"/>
      <c r="AH15" s="660"/>
      <c r="AI15" s="1487">
        <v>1</v>
      </c>
      <c r="AJ15" s="1493"/>
      <c r="AK15" s="1493"/>
      <c r="AL15" s="1493"/>
      <c r="AM15" s="1493"/>
      <c r="AN15" s="1493"/>
      <c r="AO15" s="1493"/>
      <c r="AP15" s="1493"/>
      <c r="AQ15" s="660"/>
      <c r="AR15" s="660"/>
      <c r="AS15" s="1487">
        <v>2</v>
      </c>
      <c r="AT15" s="1493"/>
      <c r="AU15" s="1493"/>
      <c r="AV15" s="1493"/>
      <c r="AW15" s="1493"/>
      <c r="AX15" s="1493"/>
      <c r="AY15" s="1493"/>
      <c r="AZ15" s="1493"/>
      <c r="BA15" s="660"/>
      <c r="BB15" s="660"/>
      <c r="BC15" s="1487">
        <v>4</v>
      </c>
      <c r="BD15" s="1493"/>
      <c r="BE15" s="1493"/>
      <c r="BF15" s="1493"/>
      <c r="BG15" s="1493"/>
      <c r="BH15" s="1493"/>
      <c r="BI15" s="1493"/>
      <c r="BJ15" s="1493"/>
      <c r="BK15" s="660"/>
      <c r="BL15" s="660"/>
      <c r="BM15" s="1487">
        <v>2</v>
      </c>
      <c r="BN15" s="1493"/>
      <c r="BO15" s="1493"/>
      <c r="BP15" s="1493"/>
      <c r="BQ15" s="1493"/>
      <c r="BR15" s="1493"/>
      <c r="BS15" s="1493"/>
      <c r="BT15" s="1493"/>
      <c r="BU15" s="660"/>
      <c r="BV15" s="660"/>
      <c r="BW15" s="1487"/>
      <c r="BX15" s="1493"/>
      <c r="BY15" s="1493"/>
      <c r="BZ15" s="1493"/>
      <c r="CA15" s="1493"/>
      <c r="CB15" s="1493"/>
      <c r="CC15" s="1493"/>
      <c r="CD15" s="1493"/>
      <c r="CE15" s="660"/>
      <c r="CF15" s="1554"/>
    </row>
    <row r="16" spans="1:135" ht="15" customHeight="1">
      <c r="A16" s="1344" t="s">
        <v>880</v>
      </c>
      <c r="B16" s="1345"/>
      <c r="C16" s="1345"/>
      <c r="D16" s="1345"/>
      <c r="E16" s="1345"/>
      <c r="F16" s="1345"/>
      <c r="G16" s="1345"/>
      <c r="H16" s="1345"/>
      <c r="I16" s="1345"/>
      <c r="J16" s="1345"/>
      <c r="K16" s="1345"/>
      <c r="L16" s="1345"/>
      <c r="M16" s="1345"/>
      <c r="N16" s="1345"/>
      <c r="O16" s="1346"/>
      <c r="P16" s="1719">
        <v>0</v>
      </c>
      <c r="Q16" s="1720"/>
      <c r="R16" s="1720"/>
      <c r="S16" s="1720">
        <v>6</v>
      </c>
      <c r="T16" s="1720"/>
      <c r="U16" s="1720"/>
      <c r="V16" s="1720">
        <v>0</v>
      </c>
      <c r="W16" s="1720"/>
      <c r="X16" s="1721"/>
      <c r="Y16" s="1487">
        <v>6</v>
      </c>
      <c r="Z16" s="1493"/>
      <c r="AA16" s="1493"/>
      <c r="AB16" s="1493"/>
      <c r="AC16" s="1493"/>
      <c r="AD16" s="1493"/>
      <c r="AE16" s="1493"/>
      <c r="AF16" s="1493"/>
      <c r="AG16" s="660"/>
      <c r="AH16" s="660"/>
      <c r="AI16" s="1487">
        <v>2</v>
      </c>
      <c r="AJ16" s="1493"/>
      <c r="AK16" s="1493"/>
      <c r="AL16" s="1493"/>
      <c r="AM16" s="1493"/>
      <c r="AN16" s="1493"/>
      <c r="AO16" s="1493"/>
      <c r="AP16" s="1493"/>
      <c r="AQ16" s="660"/>
      <c r="AR16" s="660"/>
      <c r="AS16" s="1487"/>
      <c r="AT16" s="1493"/>
      <c r="AU16" s="1493"/>
      <c r="AV16" s="1493"/>
      <c r="AW16" s="1493"/>
      <c r="AX16" s="1493"/>
      <c r="AY16" s="1493"/>
      <c r="AZ16" s="1493"/>
      <c r="BA16" s="660"/>
      <c r="BB16" s="660"/>
      <c r="BC16" s="1487">
        <v>5</v>
      </c>
      <c r="BD16" s="1493"/>
      <c r="BE16" s="1493"/>
      <c r="BF16" s="1493"/>
      <c r="BG16" s="1493"/>
      <c r="BH16" s="1493"/>
      <c r="BI16" s="1493"/>
      <c r="BJ16" s="1493"/>
      <c r="BK16" s="660"/>
      <c r="BL16" s="660"/>
      <c r="BM16" s="1487">
        <v>3</v>
      </c>
      <c r="BN16" s="1493"/>
      <c r="BO16" s="1493"/>
      <c r="BP16" s="1493"/>
      <c r="BQ16" s="1493"/>
      <c r="BR16" s="1493"/>
      <c r="BS16" s="1493"/>
      <c r="BT16" s="1493"/>
      <c r="BU16" s="660"/>
      <c r="BV16" s="660"/>
      <c r="BW16" s="1487"/>
      <c r="BX16" s="1493"/>
      <c r="BY16" s="1493"/>
      <c r="BZ16" s="1493"/>
      <c r="CA16" s="1493"/>
      <c r="CB16" s="1493"/>
      <c r="CC16" s="1493"/>
      <c r="CD16" s="1493"/>
      <c r="CE16" s="660"/>
      <c r="CF16" s="1554"/>
    </row>
    <row r="17" spans="1:84" ht="15" customHeight="1">
      <c r="A17" s="1344" t="s">
        <v>881</v>
      </c>
      <c r="B17" s="1345"/>
      <c r="C17" s="1345"/>
      <c r="D17" s="1345"/>
      <c r="E17" s="1345"/>
      <c r="F17" s="1345"/>
      <c r="G17" s="1345"/>
      <c r="H17" s="1345"/>
      <c r="I17" s="1345"/>
      <c r="J17" s="1345"/>
      <c r="K17" s="1345"/>
      <c r="L17" s="1345"/>
      <c r="M17" s="1345"/>
      <c r="N17" s="1345"/>
      <c r="O17" s="1346"/>
      <c r="P17" s="1719">
        <v>0</v>
      </c>
      <c r="Q17" s="1720"/>
      <c r="R17" s="1720"/>
      <c r="S17" s="1720">
        <v>7</v>
      </c>
      <c r="T17" s="1720"/>
      <c r="U17" s="1720"/>
      <c r="V17" s="1720">
        <v>0</v>
      </c>
      <c r="W17" s="1720"/>
      <c r="X17" s="1721"/>
      <c r="Y17" s="1487">
        <v>1</v>
      </c>
      <c r="Z17" s="1493"/>
      <c r="AA17" s="1493"/>
      <c r="AB17" s="1493"/>
      <c r="AC17" s="1493"/>
      <c r="AD17" s="1493"/>
      <c r="AE17" s="1493"/>
      <c r="AF17" s="1493"/>
      <c r="AG17" s="660"/>
      <c r="AH17" s="660"/>
      <c r="AI17" s="1487"/>
      <c r="AJ17" s="1493"/>
      <c r="AK17" s="1493"/>
      <c r="AL17" s="1493"/>
      <c r="AM17" s="1493"/>
      <c r="AN17" s="1493"/>
      <c r="AO17" s="1493"/>
      <c r="AP17" s="1493"/>
      <c r="AQ17" s="660"/>
      <c r="AR17" s="660"/>
      <c r="AS17" s="1487"/>
      <c r="AT17" s="1493"/>
      <c r="AU17" s="1493"/>
      <c r="AV17" s="1493"/>
      <c r="AW17" s="1493"/>
      <c r="AX17" s="1493"/>
      <c r="AY17" s="1493"/>
      <c r="AZ17" s="1493"/>
      <c r="BA17" s="660"/>
      <c r="BB17" s="660"/>
      <c r="BC17" s="1487">
        <v>3</v>
      </c>
      <c r="BD17" s="1493"/>
      <c r="BE17" s="1493"/>
      <c r="BF17" s="1493"/>
      <c r="BG17" s="1493"/>
      <c r="BH17" s="1493"/>
      <c r="BI17" s="1493"/>
      <c r="BJ17" s="1493"/>
      <c r="BK17" s="660"/>
      <c r="BL17" s="660"/>
      <c r="BM17" s="1487">
        <v>2</v>
      </c>
      <c r="BN17" s="1493"/>
      <c r="BO17" s="1493"/>
      <c r="BP17" s="1493"/>
      <c r="BQ17" s="1493"/>
      <c r="BR17" s="1493"/>
      <c r="BS17" s="1493"/>
      <c r="BT17" s="1493"/>
      <c r="BU17" s="660"/>
      <c r="BV17" s="660"/>
      <c r="BW17" s="1487"/>
      <c r="BX17" s="1493"/>
      <c r="BY17" s="1493"/>
      <c r="BZ17" s="1493"/>
      <c r="CA17" s="1493"/>
      <c r="CB17" s="1493"/>
      <c r="CC17" s="1493"/>
      <c r="CD17" s="1493"/>
      <c r="CE17" s="660"/>
      <c r="CF17" s="1554"/>
    </row>
    <row r="18" spans="1:84" ht="15" customHeight="1">
      <c r="A18" s="1344" t="s">
        <v>882</v>
      </c>
      <c r="B18" s="1345"/>
      <c r="C18" s="1345"/>
      <c r="D18" s="1345"/>
      <c r="E18" s="1345"/>
      <c r="F18" s="1345"/>
      <c r="G18" s="1345"/>
      <c r="H18" s="1345"/>
      <c r="I18" s="1345"/>
      <c r="J18" s="1345"/>
      <c r="K18" s="1345"/>
      <c r="L18" s="1345"/>
      <c r="M18" s="1345"/>
      <c r="N18" s="1345"/>
      <c r="O18" s="1346"/>
      <c r="P18" s="1719">
        <v>0</v>
      </c>
      <c r="Q18" s="1720"/>
      <c r="R18" s="1720"/>
      <c r="S18" s="1720">
        <v>8</v>
      </c>
      <c r="T18" s="1720"/>
      <c r="U18" s="1720"/>
      <c r="V18" s="1720">
        <v>0</v>
      </c>
      <c r="W18" s="1720"/>
      <c r="X18" s="1721"/>
      <c r="Y18" s="1487">
        <v>1</v>
      </c>
      <c r="Z18" s="1493"/>
      <c r="AA18" s="1493"/>
      <c r="AB18" s="1493"/>
      <c r="AC18" s="1493"/>
      <c r="AD18" s="1493"/>
      <c r="AE18" s="1493"/>
      <c r="AF18" s="1493"/>
      <c r="AG18" s="660"/>
      <c r="AH18" s="660"/>
      <c r="AI18" s="1487">
        <v>4</v>
      </c>
      <c r="AJ18" s="1493"/>
      <c r="AK18" s="1493"/>
      <c r="AL18" s="1493"/>
      <c r="AM18" s="1493"/>
      <c r="AN18" s="1493"/>
      <c r="AO18" s="1493"/>
      <c r="AP18" s="1493"/>
      <c r="AQ18" s="660"/>
      <c r="AR18" s="660"/>
      <c r="AS18" s="1487"/>
      <c r="AT18" s="1493"/>
      <c r="AU18" s="1493"/>
      <c r="AV18" s="1493"/>
      <c r="AW18" s="1493"/>
      <c r="AX18" s="1493"/>
      <c r="AY18" s="1493"/>
      <c r="AZ18" s="1493"/>
      <c r="BA18" s="660"/>
      <c r="BB18" s="660"/>
      <c r="BC18" s="1487">
        <v>4</v>
      </c>
      <c r="BD18" s="1493"/>
      <c r="BE18" s="1493"/>
      <c r="BF18" s="1493"/>
      <c r="BG18" s="1493"/>
      <c r="BH18" s="1493"/>
      <c r="BI18" s="1493"/>
      <c r="BJ18" s="1493"/>
      <c r="BK18" s="660"/>
      <c r="BL18" s="660"/>
      <c r="BM18" s="1487">
        <v>6</v>
      </c>
      <c r="BN18" s="1493"/>
      <c r="BO18" s="1493"/>
      <c r="BP18" s="1493"/>
      <c r="BQ18" s="1493"/>
      <c r="BR18" s="1493"/>
      <c r="BS18" s="1493"/>
      <c r="BT18" s="1493"/>
      <c r="BU18" s="660"/>
      <c r="BV18" s="660"/>
      <c r="BW18" s="1487"/>
      <c r="BX18" s="1493"/>
      <c r="BY18" s="1493"/>
      <c r="BZ18" s="1493"/>
      <c r="CA18" s="1493"/>
      <c r="CB18" s="1493"/>
      <c r="CC18" s="1493"/>
      <c r="CD18" s="1493"/>
      <c r="CE18" s="660"/>
      <c r="CF18" s="1554"/>
    </row>
    <row r="19" spans="1:84" ht="15" customHeight="1">
      <c r="A19" s="1344" t="s">
        <v>883</v>
      </c>
      <c r="B19" s="1345"/>
      <c r="C19" s="1345"/>
      <c r="D19" s="1345"/>
      <c r="E19" s="1345"/>
      <c r="F19" s="1345"/>
      <c r="G19" s="1345"/>
      <c r="H19" s="1345"/>
      <c r="I19" s="1345"/>
      <c r="J19" s="1345"/>
      <c r="K19" s="1345"/>
      <c r="L19" s="1345"/>
      <c r="M19" s="1345"/>
      <c r="N19" s="1345"/>
      <c r="O19" s="1346"/>
      <c r="P19" s="1719">
        <v>0</v>
      </c>
      <c r="Q19" s="1720"/>
      <c r="R19" s="1720"/>
      <c r="S19" s="1720">
        <v>9</v>
      </c>
      <c r="T19" s="1720"/>
      <c r="U19" s="1720"/>
      <c r="V19" s="1720">
        <v>0</v>
      </c>
      <c r="W19" s="1720"/>
      <c r="X19" s="1721"/>
      <c r="Y19" s="1487">
        <v>7</v>
      </c>
      <c r="Z19" s="1493"/>
      <c r="AA19" s="1493"/>
      <c r="AB19" s="1493"/>
      <c r="AC19" s="1493"/>
      <c r="AD19" s="1493"/>
      <c r="AE19" s="1493"/>
      <c r="AF19" s="1493"/>
      <c r="AG19" s="660"/>
      <c r="AH19" s="660"/>
      <c r="AI19" s="1487"/>
      <c r="AJ19" s="1493"/>
      <c r="AK19" s="1493"/>
      <c r="AL19" s="1493"/>
      <c r="AM19" s="1493"/>
      <c r="AN19" s="1493"/>
      <c r="AO19" s="1493"/>
      <c r="AP19" s="1493"/>
      <c r="AQ19" s="660"/>
      <c r="AR19" s="660"/>
      <c r="AS19" s="1487">
        <v>3</v>
      </c>
      <c r="AT19" s="1493"/>
      <c r="AU19" s="1493"/>
      <c r="AV19" s="1493"/>
      <c r="AW19" s="1493"/>
      <c r="AX19" s="1493"/>
      <c r="AY19" s="1493"/>
      <c r="AZ19" s="1493"/>
      <c r="BA19" s="660"/>
      <c r="BB19" s="660"/>
      <c r="BC19" s="1487"/>
      <c r="BD19" s="1493"/>
      <c r="BE19" s="1493"/>
      <c r="BF19" s="1493"/>
      <c r="BG19" s="1493"/>
      <c r="BH19" s="1493"/>
      <c r="BI19" s="1493"/>
      <c r="BJ19" s="1493"/>
      <c r="BK19" s="660"/>
      <c r="BL19" s="660"/>
      <c r="BM19" s="1487"/>
      <c r="BN19" s="1493"/>
      <c r="BO19" s="1493"/>
      <c r="BP19" s="1493"/>
      <c r="BQ19" s="1493"/>
      <c r="BR19" s="1493"/>
      <c r="BS19" s="1493"/>
      <c r="BT19" s="1493"/>
      <c r="BU19" s="660"/>
      <c r="BV19" s="660"/>
      <c r="BW19" s="1487"/>
      <c r="BX19" s="1493"/>
      <c r="BY19" s="1493"/>
      <c r="BZ19" s="1493"/>
      <c r="CA19" s="1493"/>
      <c r="CB19" s="1493"/>
      <c r="CC19" s="1493"/>
      <c r="CD19" s="1493"/>
      <c r="CE19" s="660"/>
      <c r="CF19" s="1554"/>
    </row>
    <row r="20" spans="1:84" ht="15" customHeight="1">
      <c r="A20" s="1344" t="s">
        <v>884</v>
      </c>
      <c r="B20" s="1345"/>
      <c r="C20" s="1345"/>
      <c r="D20" s="1345"/>
      <c r="E20" s="1345"/>
      <c r="F20" s="1345"/>
      <c r="G20" s="1345"/>
      <c r="H20" s="1345"/>
      <c r="I20" s="1345"/>
      <c r="J20" s="1345"/>
      <c r="K20" s="1345"/>
      <c r="L20" s="1345"/>
      <c r="M20" s="1345"/>
      <c r="N20" s="1345"/>
      <c r="O20" s="1346"/>
      <c r="P20" s="1352" t="s">
        <v>95</v>
      </c>
      <c r="Q20" s="1353"/>
      <c r="R20" s="1353"/>
      <c r="S20" s="1720" t="s">
        <v>822</v>
      </c>
      <c r="T20" s="1720"/>
      <c r="U20" s="1720"/>
      <c r="V20" s="1720">
        <v>0</v>
      </c>
      <c r="W20" s="1720"/>
      <c r="X20" s="1721"/>
      <c r="Y20" s="1487">
        <v>1</v>
      </c>
      <c r="Z20" s="1493"/>
      <c r="AA20" s="1493"/>
      <c r="AB20" s="1493"/>
      <c r="AC20" s="1493"/>
      <c r="AD20" s="1493"/>
      <c r="AE20" s="1493"/>
      <c r="AF20" s="1493"/>
      <c r="AG20" s="660"/>
      <c r="AH20" s="660"/>
      <c r="AI20" s="1487">
        <v>5</v>
      </c>
      <c r="AJ20" s="1493"/>
      <c r="AK20" s="1493"/>
      <c r="AL20" s="1493"/>
      <c r="AM20" s="1493"/>
      <c r="AN20" s="1493"/>
      <c r="AO20" s="1493"/>
      <c r="AP20" s="1493"/>
      <c r="AQ20" s="660"/>
      <c r="AR20" s="660"/>
      <c r="AS20" s="1487">
        <v>1</v>
      </c>
      <c r="AT20" s="1493"/>
      <c r="AU20" s="1493"/>
      <c r="AV20" s="1493"/>
      <c r="AW20" s="1493"/>
      <c r="AX20" s="1493"/>
      <c r="AY20" s="1493"/>
      <c r="AZ20" s="1493"/>
      <c r="BA20" s="660"/>
      <c r="BB20" s="660"/>
      <c r="BC20" s="1487">
        <v>1</v>
      </c>
      <c r="BD20" s="1493"/>
      <c r="BE20" s="1493"/>
      <c r="BF20" s="1493"/>
      <c r="BG20" s="1493"/>
      <c r="BH20" s="1493"/>
      <c r="BI20" s="1493"/>
      <c r="BJ20" s="1493"/>
      <c r="BK20" s="660"/>
      <c r="BL20" s="660"/>
      <c r="BM20" s="1487">
        <v>1</v>
      </c>
      <c r="BN20" s="1493"/>
      <c r="BO20" s="1493"/>
      <c r="BP20" s="1493"/>
      <c r="BQ20" s="1493"/>
      <c r="BR20" s="1493"/>
      <c r="BS20" s="1493"/>
      <c r="BT20" s="1493"/>
      <c r="BU20" s="660"/>
      <c r="BV20" s="660"/>
      <c r="BW20" s="1487">
        <v>1</v>
      </c>
      <c r="BX20" s="1493"/>
      <c r="BY20" s="1493"/>
      <c r="BZ20" s="1493"/>
      <c r="CA20" s="1493"/>
      <c r="CB20" s="1493"/>
      <c r="CC20" s="1493"/>
      <c r="CD20" s="1493"/>
      <c r="CE20" s="660"/>
      <c r="CF20" s="1554"/>
    </row>
    <row r="21" spans="1:84" ht="15" customHeight="1">
      <c r="A21" s="1344" t="s">
        <v>885</v>
      </c>
      <c r="B21" s="1345"/>
      <c r="C21" s="1345"/>
      <c r="D21" s="1345"/>
      <c r="E21" s="1345"/>
      <c r="F21" s="1345"/>
      <c r="G21" s="1345"/>
      <c r="H21" s="1345"/>
      <c r="I21" s="1345"/>
      <c r="J21" s="1345"/>
      <c r="K21" s="1345"/>
      <c r="L21" s="1345"/>
      <c r="M21" s="1345"/>
      <c r="N21" s="1345"/>
      <c r="O21" s="1346"/>
      <c r="P21" s="1352" t="s">
        <v>95</v>
      </c>
      <c r="Q21" s="1353"/>
      <c r="R21" s="1353"/>
      <c r="S21" s="1720" t="s">
        <v>701</v>
      </c>
      <c r="T21" s="1720"/>
      <c r="U21" s="1720"/>
      <c r="V21" s="1720">
        <v>0</v>
      </c>
      <c r="W21" s="1720"/>
      <c r="X21" s="1721"/>
      <c r="Y21" s="1487">
        <v>16</v>
      </c>
      <c r="Z21" s="1493"/>
      <c r="AA21" s="1493"/>
      <c r="AB21" s="1493"/>
      <c r="AC21" s="1493"/>
      <c r="AD21" s="1493"/>
      <c r="AE21" s="1493"/>
      <c r="AF21" s="1493"/>
      <c r="AG21" s="660"/>
      <c r="AH21" s="660"/>
      <c r="AI21" s="1487">
        <v>22</v>
      </c>
      <c r="AJ21" s="1493"/>
      <c r="AK21" s="1493"/>
      <c r="AL21" s="1493"/>
      <c r="AM21" s="1493"/>
      <c r="AN21" s="1493"/>
      <c r="AO21" s="1493"/>
      <c r="AP21" s="1493"/>
      <c r="AQ21" s="660"/>
      <c r="AR21" s="660"/>
      <c r="AS21" s="1487">
        <v>19</v>
      </c>
      <c r="AT21" s="1493"/>
      <c r="AU21" s="1493"/>
      <c r="AV21" s="1493"/>
      <c r="AW21" s="1493"/>
      <c r="AX21" s="1493"/>
      <c r="AY21" s="1493"/>
      <c r="AZ21" s="1493"/>
      <c r="BA21" s="660"/>
      <c r="BB21" s="660"/>
      <c r="BC21" s="1487">
        <v>17</v>
      </c>
      <c r="BD21" s="1493"/>
      <c r="BE21" s="1493"/>
      <c r="BF21" s="1493"/>
      <c r="BG21" s="1493"/>
      <c r="BH21" s="1493"/>
      <c r="BI21" s="1493"/>
      <c r="BJ21" s="1493"/>
      <c r="BK21" s="660"/>
      <c r="BL21" s="660"/>
      <c r="BM21" s="1487">
        <v>11</v>
      </c>
      <c r="BN21" s="1493"/>
      <c r="BO21" s="1493"/>
      <c r="BP21" s="1493"/>
      <c r="BQ21" s="1493"/>
      <c r="BR21" s="1493"/>
      <c r="BS21" s="1493"/>
      <c r="BT21" s="1493"/>
      <c r="BU21" s="660"/>
      <c r="BV21" s="660"/>
      <c r="BW21" s="1487">
        <v>7</v>
      </c>
      <c r="BX21" s="1493"/>
      <c r="BY21" s="1493"/>
      <c r="BZ21" s="1493"/>
      <c r="CA21" s="1493"/>
      <c r="CB21" s="1493"/>
      <c r="CC21" s="1493"/>
      <c r="CD21" s="1493"/>
      <c r="CE21" s="660"/>
      <c r="CF21" s="1554"/>
    </row>
    <row r="22" spans="1:84" ht="15" customHeight="1">
      <c r="A22" s="1344" t="s">
        <v>886</v>
      </c>
      <c r="B22" s="1345"/>
      <c r="C22" s="1345"/>
      <c r="D22" s="1345"/>
      <c r="E22" s="1345"/>
      <c r="F22" s="1345"/>
      <c r="G22" s="1345"/>
      <c r="H22" s="1345"/>
      <c r="I22" s="1345"/>
      <c r="J22" s="1345"/>
      <c r="K22" s="1345"/>
      <c r="L22" s="1345"/>
      <c r="M22" s="1345"/>
      <c r="N22" s="1345"/>
      <c r="O22" s="1346"/>
      <c r="P22" s="1352" t="s">
        <v>95</v>
      </c>
      <c r="Q22" s="1353"/>
      <c r="R22" s="1353"/>
      <c r="S22" s="1720" t="s">
        <v>702</v>
      </c>
      <c r="T22" s="1720"/>
      <c r="U22" s="1720"/>
      <c r="V22" s="1720">
        <v>0</v>
      </c>
      <c r="W22" s="1720"/>
      <c r="X22" s="1721"/>
      <c r="Y22" s="1487">
        <v>22</v>
      </c>
      <c r="Z22" s="1493"/>
      <c r="AA22" s="1493"/>
      <c r="AB22" s="1493"/>
      <c r="AC22" s="1493"/>
      <c r="AD22" s="1493"/>
      <c r="AE22" s="1493"/>
      <c r="AF22" s="1493"/>
      <c r="AG22" s="660"/>
      <c r="AH22" s="660"/>
      <c r="AI22" s="1487">
        <v>20</v>
      </c>
      <c r="AJ22" s="1493"/>
      <c r="AK22" s="1493"/>
      <c r="AL22" s="1493"/>
      <c r="AM22" s="1493"/>
      <c r="AN22" s="1493"/>
      <c r="AO22" s="1493"/>
      <c r="AP22" s="1493"/>
      <c r="AQ22" s="660"/>
      <c r="AR22" s="660"/>
      <c r="AS22" s="1487">
        <v>11</v>
      </c>
      <c r="AT22" s="1493"/>
      <c r="AU22" s="1493"/>
      <c r="AV22" s="1493"/>
      <c r="AW22" s="1493"/>
      <c r="AX22" s="1493"/>
      <c r="AY22" s="1493"/>
      <c r="AZ22" s="1493"/>
      <c r="BA22" s="660"/>
      <c r="BB22" s="660"/>
      <c r="BC22" s="1487">
        <v>15</v>
      </c>
      <c r="BD22" s="1493"/>
      <c r="BE22" s="1493"/>
      <c r="BF22" s="1493"/>
      <c r="BG22" s="1493"/>
      <c r="BH22" s="1493"/>
      <c r="BI22" s="1493"/>
      <c r="BJ22" s="1493"/>
      <c r="BK22" s="660"/>
      <c r="BL22" s="660"/>
      <c r="BM22" s="1487">
        <v>11</v>
      </c>
      <c r="BN22" s="1493"/>
      <c r="BO22" s="1493"/>
      <c r="BP22" s="1493"/>
      <c r="BQ22" s="1493"/>
      <c r="BR22" s="1493"/>
      <c r="BS22" s="1493"/>
      <c r="BT22" s="1493"/>
      <c r="BU22" s="660"/>
      <c r="BV22" s="660"/>
      <c r="BW22" s="1487">
        <v>15</v>
      </c>
      <c r="BX22" s="1493"/>
      <c r="BY22" s="1493"/>
      <c r="BZ22" s="1493"/>
      <c r="CA22" s="1493"/>
      <c r="CB22" s="1493"/>
      <c r="CC22" s="1493"/>
      <c r="CD22" s="1493"/>
      <c r="CE22" s="660"/>
      <c r="CF22" s="1554"/>
    </row>
    <row r="23" spans="1:84" ht="15" customHeight="1">
      <c r="A23" s="1344" t="s">
        <v>887</v>
      </c>
      <c r="B23" s="1345"/>
      <c r="C23" s="1345"/>
      <c r="D23" s="1345"/>
      <c r="E23" s="1345"/>
      <c r="F23" s="1345"/>
      <c r="G23" s="1345"/>
      <c r="H23" s="1345"/>
      <c r="I23" s="1345"/>
      <c r="J23" s="1345"/>
      <c r="K23" s="1345"/>
      <c r="L23" s="1345"/>
      <c r="M23" s="1345"/>
      <c r="N23" s="1345"/>
      <c r="O23" s="1346"/>
      <c r="P23" s="1352" t="s">
        <v>95</v>
      </c>
      <c r="Q23" s="1353"/>
      <c r="R23" s="1353"/>
      <c r="S23" s="1720" t="s">
        <v>703</v>
      </c>
      <c r="T23" s="1720"/>
      <c r="U23" s="1720"/>
      <c r="V23" s="1720">
        <v>0</v>
      </c>
      <c r="W23" s="1720"/>
      <c r="X23" s="1721"/>
      <c r="Y23" s="1487">
        <v>32</v>
      </c>
      <c r="Z23" s="1493"/>
      <c r="AA23" s="1493"/>
      <c r="AB23" s="1493"/>
      <c r="AC23" s="1493"/>
      <c r="AD23" s="1493"/>
      <c r="AE23" s="1493"/>
      <c r="AF23" s="1493"/>
      <c r="AG23" s="660"/>
      <c r="AH23" s="660"/>
      <c r="AI23" s="1487">
        <v>16</v>
      </c>
      <c r="AJ23" s="1493"/>
      <c r="AK23" s="1493"/>
      <c r="AL23" s="1493"/>
      <c r="AM23" s="1493"/>
      <c r="AN23" s="1493"/>
      <c r="AO23" s="1493"/>
      <c r="AP23" s="1493"/>
      <c r="AQ23" s="660"/>
      <c r="AR23" s="660"/>
      <c r="AS23" s="1487">
        <v>8</v>
      </c>
      <c r="AT23" s="1493"/>
      <c r="AU23" s="1493"/>
      <c r="AV23" s="1493"/>
      <c r="AW23" s="1493"/>
      <c r="AX23" s="1493"/>
      <c r="AY23" s="1493"/>
      <c r="AZ23" s="1493"/>
      <c r="BA23" s="660"/>
      <c r="BB23" s="660"/>
      <c r="BC23" s="1487">
        <v>17</v>
      </c>
      <c r="BD23" s="1493"/>
      <c r="BE23" s="1493"/>
      <c r="BF23" s="1493"/>
      <c r="BG23" s="1493"/>
      <c r="BH23" s="1493"/>
      <c r="BI23" s="1493"/>
      <c r="BJ23" s="1493"/>
      <c r="BK23" s="660"/>
      <c r="BL23" s="660"/>
      <c r="BM23" s="1487">
        <v>15</v>
      </c>
      <c r="BN23" s="1493"/>
      <c r="BO23" s="1493"/>
      <c r="BP23" s="1493"/>
      <c r="BQ23" s="1493"/>
      <c r="BR23" s="1493"/>
      <c r="BS23" s="1493"/>
      <c r="BT23" s="1493"/>
      <c r="BU23" s="660"/>
      <c r="BV23" s="660"/>
      <c r="BW23" s="1487">
        <v>5</v>
      </c>
      <c r="BX23" s="1493"/>
      <c r="BY23" s="1493"/>
      <c r="BZ23" s="1493"/>
      <c r="CA23" s="1493"/>
      <c r="CB23" s="1493"/>
      <c r="CC23" s="1493"/>
      <c r="CD23" s="1493"/>
      <c r="CE23" s="660"/>
      <c r="CF23" s="1554"/>
    </row>
    <row r="24" spans="1:84" ht="15" customHeight="1">
      <c r="A24" s="1344" t="s">
        <v>888</v>
      </c>
      <c r="B24" s="1345"/>
      <c r="C24" s="1345"/>
      <c r="D24" s="1345"/>
      <c r="E24" s="1345"/>
      <c r="F24" s="1345"/>
      <c r="G24" s="1345"/>
      <c r="H24" s="1345"/>
      <c r="I24" s="1345"/>
      <c r="J24" s="1345"/>
      <c r="K24" s="1345"/>
      <c r="L24" s="1345"/>
      <c r="M24" s="1345"/>
      <c r="N24" s="1345"/>
      <c r="O24" s="1346"/>
      <c r="P24" s="1352" t="s">
        <v>95</v>
      </c>
      <c r="Q24" s="1353"/>
      <c r="R24" s="1353"/>
      <c r="S24" s="1720" t="s">
        <v>704</v>
      </c>
      <c r="T24" s="1720"/>
      <c r="U24" s="1720"/>
      <c r="V24" s="1720">
        <v>0</v>
      </c>
      <c r="W24" s="1720"/>
      <c r="X24" s="1721"/>
      <c r="Y24" s="1487">
        <v>57</v>
      </c>
      <c r="Z24" s="1493"/>
      <c r="AA24" s="1493"/>
      <c r="AB24" s="1493"/>
      <c r="AC24" s="1493"/>
      <c r="AD24" s="1493"/>
      <c r="AE24" s="1493"/>
      <c r="AF24" s="1493"/>
      <c r="AG24" s="660"/>
      <c r="AH24" s="660"/>
      <c r="AI24" s="1487">
        <v>35</v>
      </c>
      <c r="AJ24" s="1493"/>
      <c r="AK24" s="1493"/>
      <c r="AL24" s="1493"/>
      <c r="AM24" s="1493"/>
      <c r="AN24" s="1493"/>
      <c r="AO24" s="1493"/>
      <c r="AP24" s="1493"/>
      <c r="AQ24" s="660"/>
      <c r="AR24" s="660"/>
      <c r="AS24" s="1487">
        <v>24</v>
      </c>
      <c r="AT24" s="1493"/>
      <c r="AU24" s="1493"/>
      <c r="AV24" s="1493"/>
      <c r="AW24" s="1493"/>
      <c r="AX24" s="1493"/>
      <c r="AY24" s="1493"/>
      <c r="AZ24" s="1493"/>
      <c r="BA24" s="660"/>
      <c r="BB24" s="660"/>
      <c r="BC24" s="1487">
        <v>44</v>
      </c>
      <c r="BD24" s="1493"/>
      <c r="BE24" s="1493"/>
      <c r="BF24" s="1493"/>
      <c r="BG24" s="1493"/>
      <c r="BH24" s="1493"/>
      <c r="BI24" s="1493"/>
      <c r="BJ24" s="1493"/>
      <c r="BK24" s="660"/>
      <c r="BL24" s="660"/>
      <c r="BM24" s="1487">
        <v>26</v>
      </c>
      <c r="BN24" s="1493"/>
      <c r="BO24" s="1493"/>
      <c r="BP24" s="1493"/>
      <c r="BQ24" s="1493"/>
      <c r="BR24" s="1493"/>
      <c r="BS24" s="1493"/>
      <c r="BT24" s="1493"/>
      <c r="BU24" s="660"/>
      <c r="BV24" s="660"/>
      <c r="BW24" s="1487">
        <v>15</v>
      </c>
      <c r="BX24" s="1493"/>
      <c r="BY24" s="1493"/>
      <c r="BZ24" s="1493"/>
      <c r="CA24" s="1493"/>
      <c r="CB24" s="1493"/>
      <c r="CC24" s="1493"/>
      <c r="CD24" s="1493"/>
      <c r="CE24" s="660"/>
      <c r="CF24" s="1554"/>
    </row>
    <row r="25" spans="1:84" ht="15" customHeight="1">
      <c r="A25" s="1344" t="s">
        <v>889</v>
      </c>
      <c r="B25" s="1345"/>
      <c r="C25" s="1345"/>
      <c r="D25" s="1345"/>
      <c r="E25" s="1345"/>
      <c r="F25" s="1345"/>
      <c r="G25" s="1345"/>
      <c r="H25" s="1345"/>
      <c r="I25" s="1345"/>
      <c r="J25" s="1345"/>
      <c r="K25" s="1345"/>
      <c r="L25" s="1345"/>
      <c r="M25" s="1345"/>
      <c r="N25" s="1345"/>
      <c r="O25" s="1346"/>
      <c r="P25" s="1352" t="s">
        <v>95</v>
      </c>
      <c r="Q25" s="1353"/>
      <c r="R25" s="1353"/>
      <c r="S25" s="1720" t="s">
        <v>705</v>
      </c>
      <c r="T25" s="1720"/>
      <c r="U25" s="1720"/>
      <c r="V25" s="1720">
        <v>0</v>
      </c>
      <c r="W25" s="1720"/>
      <c r="X25" s="1721"/>
      <c r="Y25" s="1487">
        <v>67</v>
      </c>
      <c r="Z25" s="1493"/>
      <c r="AA25" s="1493"/>
      <c r="AB25" s="1493"/>
      <c r="AC25" s="1493"/>
      <c r="AD25" s="1493"/>
      <c r="AE25" s="1493"/>
      <c r="AF25" s="1493"/>
      <c r="AG25" s="660"/>
      <c r="AH25" s="660"/>
      <c r="AI25" s="1487">
        <v>40</v>
      </c>
      <c r="AJ25" s="1493"/>
      <c r="AK25" s="1493"/>
      <c r="AL25" s="1493"/>
      <c r="AM25" s="1493"/>
      <c r="AN25" s="1493"/>
      <c r="AO25" s="1493"/>
      <c r="AP25" s="1493"/>
      <c r="AQ25" s="660"/>
      <c r="AR25" s="660"/>
      <c r="AS25" s="1487">
        <v>37</v>
      </c>
      <c r="AT25" s="1493"/>
      <c r="AU25" s="1493"/>
      <c r="AV25" s="1493"/>
      <c r="AW25" s="1493"/>
      <c r="AX25" s="1493"/>
      <c r="AY25" s="1493"/>
      <c r="AZ25" s="1493"/>
      <c r="BA25" s="660"/>
      <c r="BB25" s="660"/>
      <c r="BC25" s="1487">
        <v>37</v>
      </c>
      <c r="BD25" s="1493"/>
      <c r="BE25" s="1493"/>
      <c r="BF25" s="1493"/>
      <c r="BG25" s="1493"/>
      <c r="BH25" s="1493"/>
      <c r="BI25" s="1493"/>
      <c r="BJ25" s="1493"/>
      <c r="BK25" s="660"/>
      <c r="BL25" s="660"/>
      <c r="BM25" s="1487">
        <v>37</v>
      </c>
      <c r="BN25" s="1493"/>
      <c r="BO25" s="1493"/>
      <c r="BP25" s="1493"/>
      <c r="BQ25" s="1493"/>
      <c r="BR25" s="1493"/>
      <c r="BS25" s="1493"/>
      <c r="BT25" s="1493"/>
      <c r="BU25" s="660"/>
      <c r="BV25" s="660"/>
      <c r="BW25" s="1487">
        <v>11</v>
      </c>
      <c r="BX25" s="1493"/>
      <c r="BY25" s="1493"/>
      <c r="BZ25" s="1493"/>
      <c r="CA25" s="1493"/>
      <c r="CB25" s="1493"/>
      <c r="CC25" s="1493"/>
      <c r="CD25" s="1493"/>
      <c r="CE25" s="660"/>
      <c r="CF25" s="1554"/>
    </row>
    <row r="26" spans="1:84" ht="15" customHeight="1">
      <c r="A26" s="1344" t="s">
        <v>890</v>
      </c>
      <c r="B26" s="1345"/>
      <c r="C26" s="1345"/>
      <c r="D26" s="1345"/>
      <c r="E26" s="1345"/>
      <c r="F26" s="1345"/>
      <c r="G26" s="1345"/>
      <c r="H26" s="1345"/>
      <c r="I26" s="1345"/>
      <c r="J26" s="1345"/>
      <c r="K26" s="1345"/>
      <c r="L26" s="1345"/>
      <c r="M26" s="1345"/>
      <c r="N26" s="1345"/>
      <c r="O26" s="1346"/>
      <c r="P26" s="1352" t="s">
        <v>95</v>
      </c>
      <c r="Q26" s="1353"/>
      <c r="R26" s="1353"/>
      <c r="S26" s="1720" t="s">
        <v>706</v>
      </c>
      <c r="T26" s="1720"/>
      <c r="U26" s="1720"/>
      <c r="V26" s="1720">
        <v>0</v>
      </c>
      <c r="W26" s="1720"/>
      <c r="X26" s="1721"/>
      <c r="Y26" s="1487">
        <v>120</v>
      </c>
      <c r="Z26" s="1493"/>
      <c r="AA26" s="1493"/>
      <c r="AB26" s="1493"/>
      <c r="AC26" s="1493"/>
      <c r="AD26" s="1493"/>
      <c r="AE26" s="1493"/>
      <c r="AF26" s="1493"/>
      <c r="AG26" s="660"/>
      <c r="AH26" s="660"/>
      <c r="AI26" s="1487">
        <v>69</v>
      </c>
      <c r="AJ26" s="1493"/>
      <c r="AK26" s="1493"/>
      <c r="AL26" s="1493"/>
      <c r="AM26" s="1493"/>
      <c r="AN26" s="1493"/>
      <c r="AO26" s="1493"/>
      <c r="AP26" s="1493"/>
      <c r="AQ26" s="660"/>
      <c r="AR26" s="660"/>
      <c r="AS26" s="1487">
        <v>75</v>
      </c>
      <c r="AT26" s="1493"/>
      <c r="AU26" s="1493"/>
      <c r="AV26" s="1493"/>
      <c r="AW26" s="1493"/>
      <c r="AX26" s="1493"/>
      <c r="AY26" s="1493"/>
      <c r="AZ26" s="1493"/>
      <c r="BA26" s="660"/>
      <c r="BB26" s="660"/>
      <c r="BC26" s="1487">
        <v>75</v>
      </c>
      <c r="BD26" s="1493"/>
      <c r="BE26" s="1493"/>
      <c r="BF26" s="1493"/>
      <c r="BG26" s="1493"/>
      <c r="BH26" s="1493"/>
      <c r="BI26" s="1493"/>
      <c r="BJ26" s="1493"/>
      <c r="BK26" s="660"/>
      <c r="BL26" s="660"/>
      <c r="BM26" s="1487">
        <v>83</v>
      </c>
      <c r="BN26" s="1493"/>
      <c r="BO26" s="1493"/>
      <c r="BP26" s="1493"/>
      <c r="BQ26" s="1493"/>
      <c r="BR26" s="1493"/>
      <c r="BS26" s="1493"/>
      <c r="BT26" s="1493"/>
      <c r="BU26" s="660"/>
      <c r="BV26" s="660"/>
      <c r="BW26" s="1487">
        <v>26</v>
      </c>
      <c r="BX26" s="1493"/>
      <c r="BY26" s="1493"/>
      <c r="BZ26" s="1493"/>
      <c r="CA26" s="1493"/>
      <c r="CB26" s="1493"/>
      <c r="CC26" s="1493"/>
      <c r="CD26" s="1493"/>
      <c r="CE26" s="660"/>
      <c r="CF26" s="1554"/>
    </row>
    <row r="27" spans="1:84" ht="15" customHeight="1">
      <c r="A27" s="1344" t="s">
        <v>891</v>
      </c>
      <c r="B27" s="1345"/>
      <c r="C27" s="1345"/>
      <c r="D27" s="1345"/>
      <c r="E27" s="1345"/>
      <c r="F27" s="1345"/>
      <c r="G27" s="1345"/>
      <c r="H27" s="1345"/>
      <c r="I27" s="1345"/>
      <c r="J27" s="1345"/>
      <c r="K27" s="1345"/>
      <c r="L27" s="1345"/>
      <c r="M27" s="1345"/>
      <c r="N27" s="1345"/>
      <c r="O27" s="1346"/>
      <c r="P27" s="1352" t="s">
        <v>95</v>
      </c>
      <c r="Q27" s="1353"/>
      <c r="R27" s="1353"/>
      <c r="S27" s="1720" t="s">
        <v>707</v>
      </c>
      <c r="T27" s="1720"/>
      <c r="U27" s="1720"/>
      <c r="V27" s="1720">
        <v>0</v>
      </c>
      <c r="W27" s="1720"/>
      <c r="X27" s="1721"/>
      <c r="Y27" s="1487">
        <v>95</v>
      </c>
      <c r="Z27" s="1493"/>
      <c r="AA27" s="1493"/>
      <c r="AB27" s="1493"/>
      <c r="AC27" s="1493"/>
      <c r="AD27" s="1493"/>
      <c r="AE27" s="1493"/>
      <c r="AF27" s="1493"/>
      <c r="AG27" s="660"/>
      <c r="AH27" s="660"/>
      <c r="AI27" s="1487">
        <v>58</v>
      </c>
      <c r="AJ27" s="1493"/>
      <c r="AK27" s="1493"/>
      <c r="AL27" s="1493"/>
      <c r="AM27" s="1493"/>
      <c r="AN27" s="1493"/>
      <c r="AO27" s="1493"/>
      <c r="AP27" s="1493"/>
      <c r="AQ27" s="660"/>
      <c r="AR27" s="660"/>
      <c r="AS27" s="1487">
        <v>59</v>
      </c>
      <c r="AT27" s="1493"/>
      <c r="AU27" s="1493"/>
      <c r="AV27" s="1493"/>
      <c r="AW27" s="1493"/>
      <c r="AX27" s="1493"/>
      <c r="AY27" s="1493"/>
      <c r="AZ27" s="1493"/>
      <c r="BA27" s="660"/>
      <c r="BB27" s="660"/>
      <c r="BC27" s="1487">
        <v>60</v>
      </c>
      <c r="BD27" s="1493"/>
      <c r="BE27" s="1493"/>
      <c r="BF27" s="1493"/>
      <c r="BG27" s="1493"/>
      <c r="BH27" s="1493"/>
      <c r="BI27" s="1493"/>
      <c r="BJ27" s="1493"/>
      <c r="BK27" s="660"/>
      <c r="BL27" s="660"/>
      <c r="BM27" s="1487">
        <v>60</v>
      </c>
      <c r="BN27" s="1493"/>
      <c r="BO27" s="1493"/>
      <c r="BP27" s="1493"/>
      <c r="BQ27" s="1493"/>
      <c r="BR27" s="1493"/>
      <c r="BS27" s="1493"/>
      <c r="BT27" s="1493"/>
      <c r="BU27" s="660"/>
      <c r="BV27" s="660"/>
      <c r="BW27" s="1487">
        <v>26</v>
      </c>
      <c r="BX27" s="1493"/>
      <c r="BY27" s="1493"/>
      <c r="BZ27" s="1493"/>
      <c r="CA27" s="1493"/>
      <c r="CB27" s="1493"/>
      <c r="CC27" s="1493"/>
      <c r="CD27" s="1493"/>
      <c r="CE27" s="660"/>
      <c r="CF27" s="1554"/>
    </row>
    <row r="28" spans="1:84" ht="15" customHeight="1">
      <c r="A28" s="1344" t="s">
        <v>652</v>
      </c>
      <c r="B28" s="1345"/>
      <c r="C28" s="1345"/>
      <c r="D28" s="1345"/>
      <c r="E28" s="1345"/>
      <c r="F28" s="1345"/>
      <c r="G28" s="1345"/>
      <c r="H28" s="1345"/>
      <c r="I28" s="1345"/>
      <c r="J28" s="1345"/>
      <c r="K28" s="1345"/>
      <c r="L28" s="1345"/>
      <c r="M28" s="1345"/>
      <c r="N28" s="1345"/>
      <c r="O28" s="1346"/>
      <c r="P28" s="1352" t="s">
        <v>95</v>
      </c>
      <c r="Q28" s="1353"/>
      <c r="R28" s="1353"/>
      <c r="S28" s="1720" t="s">
        <v>708</v>
      </c>
      <c r="T28" s="1720"/>
      <c r="U28" s="1720"/>
      <c r="V28" s="1720">
        <v>0</v>
      </c>
      <c r="W28" s="1720"/>
      <c r="X28" s="1721"/>
      <c r="Y28" s="1487">
        <v>73</v>
      </c>
      <c r="Z28" s="1493"/>
      <c r="AA28" s="1493"/>
      <c r="AB28" s="1493"/>
      <c r="AC28" s="1493"/>
      <c r="AD28" s="1493"/>
      <c r="AE28" s="1493"/>
      <c r="AF28" s="1493"/>
      <c r="AG28" s="660"/>
      <c r="AH28" s="660"/>
      <c r="AI28" s="1487">
        <v>50</v>
      </c>
      <c r="AJ28" s="1493"/>
      <c r="AK28" s="1493"/>
      <c r="AL28" s="1493"/>
      <c r="AM28" s="1493"/>
      <c r="AN28" s="1493"/>
      <c r="AO28" s="1493"/>
      <c r="AP28" s="1493"/>
      <c r="AQ28" s="660"/>
      <c r="AR28" s="660"/>
      <c r="AS28" s="1487">
        <v>61</v>
      </c>
      <c r="AT28" s="1493"/>
      <c r="AU28" s="1493"/>
      <c r="AV28" s="1493"/>
      <c r="AW28" s="1493"/>
      <c r="AX28" s="1493"/>
      <c r="AY28" s="1493"/>
      <c r="AZ28" s="1493"/>
      <c r="BA28" s="660"/>
      <c r="BB28" s="660"/>
      <c r="BC28" s="1487">
        <v>54</v>
      </c>
      <c r="BD28" s="1493"/>
      <c r="BE28" s="1493"/>
      <c r="BF28" s="1493"/>
      <c r="BG28" s="1493"/>
      <c r="BH28" s="1493"/>
      <c r="BI28" s="1493"/>
      <c r="BJ28" s="1493"/>
      <c r="BK28" s="660"/>
      <c r="BL28" s="660"/>
      <c r="BM28" s="1487">
        <v>43</v>
      </c>
      <c r="BN28" s="1493"/>
      <c r="BO28" s="1493"/>
      <c r="BP28" s="1493"/>
      <c r="BQ28" s="1493"/>
      <c r="BR28" s="1493"/>
      <c r="BS28" s="1493"/>
      <c r="BT28" s="1493"/>
      <c r="BU28" s="660"/>
      <c r="BV28" s="660"/>
      <c r="BW28" s="1487">
        <v>15</v>
      </c>
      <c r="BX28" s="1493"/>
      <c r="BY28" s="1493"/>
      <c r="BZ28" s="1493"/>
      <c r="CA28" s="1493"/>
      <c r="CB28" s="1493"/>
      <c r="CC28" s="1493"/>
      <c r="CD28" s="1493"/>
      <c r="CE28" s="660"/>
      <c r="CF28" s="1554"/>
    </row>
    <row r="29" spans="1:84" ht="15" customHeight="1">
      <c r="A29" s="1344" t="s">
        <v>5</v>
      </c>
      <c r="B29" s="1345"/>
      <c r="C29" s="1345"/>
      <c r="D29" s="1345"/>
      <c r="E29" s="1345"/>
      <c r="F29" s="1345"/>
      <c r="G29" s="1345"/>
      <c r="H29" s="1345"/>
      <c r="I29" s="1345"/>
      <c r="J29" s="1345"/>
      <c r="K29" s="1345"/>
      <c r="L29" s="1345"/>
      <c r="M29" s="1345"/>
      <c r="N29" s="1345"/>
      <c r="O29" s="1346"/>
      <c r="P29" s="1352" t="s">
        <v>95</v>
      </c>
      <c r="Q29" s="1353"/>
      <c r="R29" s="1353"/>
      <c r="S29" s="1720" t="s">
        <v>709</v>
      </c>
      <c r="T29" s="1720"/>
      <c r="U29" s="1720"/>
      <c r="V29" s="1720">
        <v>0</v>
      </c>
      <c r="W29" s="1720"/>
      <c r="X29" s="1721"/>
      <c r="Y29" s="1487">
        <v>137</v>
      </c>
      <c r="Z29" s="1493"/>
      <c r="AA29" s="1493"/>
      <c r="AB29" s="1493"/>
      <c r="AC29" s="1493"/>
      <c r="AD29" s="1493"/>
      <c r="AE29" s="1493"/>
      <c r="AF29" s="1493"/>
      <c r="AG29" s="660"/>
      <c r="AH29" s="660"/>
      <c r="AI29" s="1487">
        <v>85</v>
      </c>
      <c r="AJ29" s="1493"/>
      <c r="AK29" s="1493"/>
      <c r="AL29" s="1493"/>
      <c r="AM29" s="1493"/>
      <c r="AN29" s="1493"/>
      <c r="AO29" s="1493"/>
      <c r="AP29" s="1493"/>
      <c r="AQ29" s="660"/>
      <c r="AR29" s="660"/>
      <c r="AS29" s="1487">
        <v>86</v>
      </c>
      <c r="AT29" s="1493"/>
      <c r="AU29" s="1493"/>
      <c r="AV29" s="1493"/>
      <c r="AW29" s="1493"/>
      <c r="AX29" s="1493"/>
      <c r="AY29" s="1493"/>
      <c r="AZ29" s="1493"/>
      <c r="BA29" s="660"/>
      <c r="BB29" s="660"/>
      <c r="BC29" s="1487">
        <v>105</v>
      </c>
      <c r="BD29" s="1493"/>
      <c r="BE29" s="1493"/>
      <c r="BF29" s="1493"/>
      <c r="BG29" s="1493"/>
      <c r="BH29" s="1493"/>
      <c r="BI29" s="1493"/>
      <c r="BJ29" s="1493"/>
      <c r="BK29" s="660"/>
      <c r="BL29" s="660"/>
      <c r="BM29" s="1487">
        <v>97</v>
      </c>
      <c r="BN29" s="1493"/>
      <c r="BO29" s="1493"/>
      <c r="BP29" s="1493"/>
      <c r="BQ29" s="1493"/>
      <c r="BR29" s="1493"/>
      <c r="BS29" s="1493"/>
      <c r="BT29" s="1493"/>
      <c r="BU29" s="660"/>
      <c r="BV29" s="660"/>
      <c r="BW29" s="1487">
        <v>32</v>
      </c>
      <c r="BX29" s="1493"/>
      <c r="BY29" s="1493"/>
      <c r="BZ29" s="1493"/>
      <c r="CA29" s="1493"/>
      <c r="CB29" s="1493"/>
      <c r="CC29" s="1493"/>
      <c r="CD29" s="1493"/>
      <c r="CE29" s="660"/>
      <c r="CF29" s="1554"/>
    </row>
    <row r="30" spans="1:84" ht="15" customHeight="1">
      <c r="A30" s="1344" t="s">
        <v>6</v>
      </c>
      <c r="B30" s="1345"/>
      <c r="C30" s="1345"/>
      <c r="D30" s="1345"/>
      <c r="E30" s="1345"/>
      <c r="F30" s="1345"/>
      <c r="G30" s="1345"/>
      <c r="H30" s="1345"/>
      <c r="I30" s="1345"/>
      <c r="J30" s="1345"/>
      <c r="K30" s="1345"/>
      <c r="L30" s="1345"/>
      <c r="M30" s="1345"/>
      <c r="N30" s="1345"/>
      <c r="O30" s="1346"/>
      <c r="P30" s="1352" t="s">
        <v>350</v>
      </c>
      <c r="Q30" s="1353"/>
      <c r="R30" s="1353"/>
      <c r="S30" s="1720" t="s">
        <v>822</v>
      </c>
      <c r="T30" s="1720"/>
      <c r="U30" s="1720"/>
      <c r="V30" s="1720">
        <v>0</v>
      </c>
      <c r="W30" s="1720"/>
      <c r="X30" s="1721"/>
      <c r="Y30" s="1487">
        <v>79</v>
      </c>
      <c r="Z30" s="1493"/>
      <c r="AA30" s="1493"/>
      <c r="AB30" s="1493"/>
      <c r="AC30" s="1493"/>
      <c r="AD30" s="1493"/>
      <c r="AE30" s="1493"/>
      <c r="AF30" s="1493"/>
      <c r="AG30" s="660"/>
      <c r="AH30" s="660"/>
      <c r="AI30" s="1487">
        <v>55</v>
      </c>
      <c r="AJ30" s="1493"/>
      <c r="AK30" s="1493"/>
      <c r="AL30" s="1493"/>
      <c r="AM30" s="1493"/>
      <c r="AN30" s="1493"/>
      <c r="AO30" s="1493"/>
      <c r="AP30" s="1493"/>
      <c r="AQ30" s="660"/>
      <c r="AR30" s="660"/>
      <c r="AS30" s="1487">
        <v>43</v>
      </c>
      <c r="AT30" s="1493"/>
      <c r="AU30" s="1493"/>
      <c r="AV30" s="1493"/>
      <c r="AW30" s="1493"/>
      <c r="AX30" s="1493"/>
      <c r="AY30" s="1493"/>
      <c r="AZ30" s="1493"/>
      <c r="BA30" s="660"/>
      <c r="BB30" s="660"/>
      <c r="BC30" s="1487">
        <v>71</v>
      </c>
      <c r="BD30" s="1493"/>
      <c r="BE30" s="1493"/>
      <c r="BF30" s="1493"/>
      <c r="BG30" s="1493"/>
      <c r="BH30" s="1493"/>
      <c r="BI30" s="1493"/>
      <c r="BJ30" s="1493"/>
      <c r="BK30" s="660"/>
      <c r="BL30" s="660"/>
      <c r="BM30" s="1487">
        <v>45</v>
      </c>
      <c r="BN30" s="1493"/>
      <c r="BO30" s="1493"/>
      <c r="BP30" s="1493"/>
      <c r="BQ30" s="1493"/>
      <c r="BR30" s="1493"/>
      <c r="BS30" s="1493"/>
      <c r="BT30" s="1493"/>
      <c r="BU30" s="660"/>
      <c r="BV30" s="660"/>
      <c r="BW30" s="1487">
        <v>15</v>
      </c>
      <c r="BX30" s="1493"/>
      <c r="BY30" s="1493"/>
      <c r="BZ30" s="1493"/>
      <c r="CA30" s="1493"/>
      <c r="CB30" s="1493"/>
      <c r="CC30" s="1493"/>
      <c r="CD30" s="1493"/>
      <c r="CE30" s="660"/>
      <c r="CF30" s="1554"/>
    </row>
    <row r="31" spans="1:84" ht="15" customHeight="1">
      <c r="A31" s="1344" t="s">
        <v>7</v>
      </c>
      <c r="B31" s="1345"/>
      <c r="C31" s="1345"/>
      <c r="D31" s="1345"/>
      <c r="E31" s="1345"/>
      <c r="F31" s="1345"/>
      <c r="G31" s="1345"/>
      <c r="H31" s="1345"/>
      <c r="I31" s="1345"/>
      <c r="J31" s="1345"/>
      <c r="K31" s="1345"/>
      <c r="L31" s="1345"/>
      <c r="M31" s="1345"/>
      <c r="N31" s="1345"/>
      <c r="O31" s="1346"/>
      <c r="P31" s="1352" t="s">
        <v>350</v>
      </c>
      <c r="Q31" s="1353"/>
      <c r="R31" s="1353"/>
      <c r="S31" s="1720" t="s">
        <v>701</v>
      </c>
      <c r="T31" s="1720"/>
      <c r="U31" s="1720"/>
      <c r="V31" s="1720">
        <v>0</v>
      </c>
      <c r="W31" s="1720"/>
      <c r="X31" s="1721"/>
      <c r="Y31" s="1487">
        <v>37</v>
      </c>
      <c r="Z31" s="1493"/>
      <c r="AA31" s="1493"/>
      <c r="AB31" s="1493"/>
      <c r="AC31" s="1493"/>
      <c r="AD31" s="1493"/>
      <c r="AE31" s="1493"/>
      <c r="AF31" s="1493"/>
      <c r="AG31" s="660"/>
      <c r="AH31" s="660"/>
      <c r="AI31" s="1487">
        <v>35</v>
      </c>
      <c r="AJ31" s="1493"/>
      <c r="AK31" s="1493"/>
      <c r="AL31" s="1493"/>
      <c r="AM31" s="1493"/>
      <c r="AN31" s="1493"/>
      <c r="AO31" s="1493"/>
      <c r="AP31" s="1493"/>
      <c r="AQ31" s="660"/>
      <c r="AR31" s="660"/>
      <c r="AS31" s="1487">
        <v>40</v>
      </c>
      <c r="AT31" s="1493"/>
      <c r="AU31" s="1493"/>
      <c r="AV31" s="1493"/>
      <c r="AW31" s="1493"/>
      <c r="AX31" s="1493"/>
      <c r="AY31" s="1493"/>
      <c r="AZ31" s="1493"/>
      <c r="BA31" s="660"/>
      <c r="BB31" s="660"/>
      <c r="BC31" s="1487">
        <v>30</v>
      </c>
      <c r="BD31" s="1493"/>
      <c r="BE31" s="1493"/>
      <c r="BF31" s="1493"/>
      <c r="BG31" s="1493"/>
      <c r="BH31" s="1493"/>
      <c r="BI31" s="1493"/>
      <c r="BJ31" s="1493"/>
      <c r="BK31" s="660"/>
      <c r="BL31" s="660"/>
      <c r="BM31" s="1487">
        <v>29</v>
      </c>
      <c r="BN31" s="1493"/>
      <c r="BO31" s="1493"/>
      <c r="BP31" s="1493"/>
      <c r="BQ31" s="1493"/>
      <c r="BR31" s="1493"/>
      <c r="BS31" s="1493"/>
      <c r="BT31" s="1493"/>
      <c r="BU31" s="660"/>
      <c r="BV31" s="660"/>
      <c r="BW31" s="1487">
        <v>7</v>
      </c>
      <c r="BX31" s="1493"/>
      <c r="BY31" s="1493"/>
      <c r="BZ31" s="1493"/>
      <c r="CA31" s="1493"/>
      <c r="CB31" s="1493"/>
      <c r="CC31" s="1493"/>
      <c r="CD31" s="1493"/>
      <c r="CE31" s="660"/>
      <c r="CF31" s="1554"/>
    </row>
    <row r="32" spans="1:84" ht="15" customHeight="1">
      <c r="A32" s="1344" t="s">
        <v>8</v>
      </c>
      <c r="B32" s="1345"/>
      <c r="C32" s="1345"/>
      <c r="D32" s="1345"/>
      <c r="E32" s="1345"/>
      <c r="F32" s="1345"/>
      <c r="G32" s="1345"/>
      <c r="H32" s="1345"/>
      <c r="I32" s="1345"/>
      <c r="J32" s="1345"/>
      <c r="K32" s="1345"/>
      <c r="L32" s="1345"/>
      <c r="M32" s="1345"/>
      <c r="N32" s="1345"/>
      <c r="O32" s="1346"/>
      <c r="P32" s="1352" t="s">
        <v>350</v>
      </c>
      <c r="Q32" s="1353"/>
      <c r="R32" s="1353"/>
      <c r="S32" s="1720" t="s">
        <v>702</v>
      </c>
      <c r="T32" s="1720"/>
      <c r="U32" s="1720"/>
      <c r="V32" s="1720">
        <v>0</v>
      </c>
      <c r="W32" s="1720"/>
      <c r="X32" s="1721"/>
      <c r="Y32" s="1487">
        <v>5</v>
      </c>
      <c r="Z32" s="1493"/>
      <c r="AA32" s="1493"/>
      <c r="AB32" s="1493"/>
      <c r="AC32" s="1493"/>
      <c r="AD32" s="1493"/>
      <c r="AE32" s="1493"/>
      <c r="AF32" s="1493"/>
      <c r="AG32" s="660"/>
      <c r="AH32" s="660"/>
      <c r="AI32" s="1487">
        <v>7</v>
      </c>
      <c r="AJ32" s="1493"/>
      <c r="AK32" s="1493"/>
      <c r="AL32" s="1493"/>
      <c r="AM32" s="1493"/>
      <c r="AN32" s="1493"/>
      <c r="AO32" s="1493"/>
      <c r="AP32" s="1493"/>
      <c r="AQ32" s="660"/>
      <c r="AR32" s="660"/>
      <c r="AS32" s="1487">
        <v>4</v>
      </c>
      <c r="AT32" s="1493"/>
      <c r="AU32" s="1493"/>
      <c r="AV32" s="1493"/>
      <c r="AW32" s="1493"/>
      <c r="AX32" s="1493"/>
      <c r="AY32" s="1493"/>
      <c r="AZ32" s="1493"/>
      <c r="BA32" s="660"/>
      <c r="BB32" s="660"/>
      <c r="BC32" s="1487">
        <v>6</v>
      </c>
      <c r="BD32" s="1493"/>
      <c r="BE32" s="1493"/>
      <c r="BF32" s="1493"/>
      <c r="BG32" s="1493"/>
      <c r="BH32" s="1493"/>
      <c r="BI32" s="1493"/>
      <c r="BJ32" s="1493"/>
      <c r="BK32" s="660"/>
      <c r="BL32" s="660"/>
      <c r="BM32" s="1487">
        <v>8</v>
      </c>
      <c r="BN32" s="1493"/>
      <c r="BO32" s="1493"/>
      <c r="BP32" s="1493"/>
      <c r="BQ32" s="1493"/>
      <c r="BR32" s="1493"/>
      <c r="BS32" s="1493"/>
      <c r="BT32" s="1493"/>
      <c r="BU32" s="660"/>
      <c r="BV32" s="660"/>
      <c r="BW32" s="1487">
        <v>1</v>
      </c>
      <c r="BX32" s="1493"/>
      <c r="BY32" s="1493"/>
      <c r="BZ32" s="1493"/>
      <c r="CA32" s="1493"/>
      <c r="CB32" s="1493"/>
      <c r="CC32" s="1493"/>
      <c r="CD32" s="1493"/>
      <c r="CE32" s="660"/>
      <c r="CF32" s="1554"/>
    </row>
    <row r="33" spans="1:135" ht="15" customHeight="1">
      <c r="A33" s="1344" t="s">
        <v>9</v>
      </c>
      <c r="B33" s="1345"/>
      <c r="C33" s="1345"/>
      <c r="D33" s="1345"/>
      <c r="E33" s="1345"/>
      <c r="F33" s="1345"/>
      <c r="G33" s="1345"/>
      <c r="H33" s="1345"/>
      <c r="I33" s="1345"/>
      <c r="J33" s="1345"/>
      <c r="K33" s="1345"/>
      <c r="L33" s="1345"/>
      <c r="M33" s="1345"/>
      <c r="N33" s="1345"/>
      <c r="O33" s="1346"/>
      <c r="P33" s="1352" t="s">
        <v>350</v>
      </c>
      <c r="Q33" s="1353"/>
      <c r="R33" s="1353"/>
      <c r="S33" s="1720" t="s">
        <v>703</v>
      </c>
      <c r="T33" s="1720"/>
      <c r="U33" s="1720"/>
      <c r="V33" s="1720">
        <v>0</v>
      </c>
      <c r="W33" s="1720"/>
      <c r="X33" s="1721"/>
      <c r="Y33" s="1487">
        <v>3</v>
      </c>
      <c r="Z33" s="1493"/>
      <c r="AA33" s="1493"/>
      <c r="AB33" s="1493"/>
      <c r="AC33" s="1493"/>
      <c r="AD33" s="1493"/>
      <c r="AE33" s="1493"/>
      <c r="AF33" s="1493"/>
      <c r="AG33" s="660"/>
      <c r="AH33" s="660"/>
      <c r="AI33" s="1487">
        <v>3</v>
      </c>
      <c r="AJ33" s="1493"/>
      <c r="AK33" s="1493"/>
      <c r="AL33" s="1493"/>
      <c r="AM33" s="1493"/>
      <c r="AN33" s="1493"/>
      <c r="AO33" s="1493"/>
      <c r="AP33" s="1493"/>
      <c r="AQ33" s="660"/>
      <c r="AR33" s="660"/>
      <c r="AS33" s="1487"/>
      <c r="AT33" s="1493"/>
      <c r="AU33" s="1493"/>
      <c r="AV33" s="1493"/>
      <c r="AW33" s="1493"/>
      <c r="AX33" s="1493"/>
      <c r="AY33" s="1493"/>
      <c r="AZ33" s="1493"/>
      <c r="BA33" s="660"/>
      <c r="BB33" s="660"/>
      <c r="BC33" s="1487">
        <v>4</v>
      </c>
      <c r="BD33" s="1493"/>
      <c r="BE33" s="1493"/>
      <c r="BF33" s="1493"/>
      <c r="BG33" s="1493"/>
      <c r="BH33" s="1493"/>
      <c r="BI33" s="1493"/>
      <c r="BJ33" s="1493"/>
      <c r="BK33" s="660"/>
      <c r="BL33" s="660"/>
      <c r="BM33" s="1487">
        <v>1</v>
      </c>
      <c r="BN33" s="1493"/>
      <c r="BO33" s="1493"/>
      <c r="BP33" s="1493"/>
      <c r="BQ33" s="1493"/>
      <c r="BR33" s="1493"/>
      <c r="BS33" s="1493"/>
      <c r="BT33" s="1493"/>
      <c r="BU33" s="660"/>
      <c r="BV33" s="660"/>
      <c r="BW33" s="1487">
        <v>2</v>
      </c>
      <c r="BX33" s="1493"/>
      <c r="BY33" s="1493"/>
      <c r="BZ33" s="1493"/>
      <c r="CA33" s="1493"/>
      <c r="CB33" s="1493"/>
      <c r="CC33" s="1493"/>
      <c r="CD33" s="1493"/>
      <c r="CE33" s="660"/>
      <c r="CF33" s="1554"/>
    </row>
    <row r="34" spans="1:135" ht="15" customHeight="1">
      <c r="A34" s="1349" t="s">
        <v>393</v>
      </c>
      <c r="B34" s="1350"/>
      <c r="C34" s="1350"/>
      <c r="D34" s="1350"/>
      <c r="E34" s="1350"/>
      <c r="F34" s="1350"/>
      <c r="G34" s="1350"/>
      <c r="H34" s="1350"/>
      <c r="I34" s="1350"/>
      <c r="J34" s="1350"/>
      <c r="K34" s="1350"/>
      <c r="L34" s="1350"/>
      <c r="M34" s="1350"/>
      <c r="N34" s="1350"/>
      <c r="O34" s="1351"/>
      <c r="P34" s="1352" t="s">
        <v>350</v>
      </c>
      <c r="Q34" s="1353"/>
      <c r="R34" s="1353"/>
      <c r="S34" s="1720" t="s">
        <v>704</v>
      </c>
      <c r="T34" s="1720"/>
      <c r="U34" s="1720"/>
      <c r="V34" s="1720">
        <v>0</v>
      </c>
      <c r="W34" s="1720"/>
      <c r="X34" s="1721"/>
      <c r="Y34" s="1338"/>
      <c r="Z34" s="1339"/>
      <c r="AA34" s="1339"/>
      <c r="AB34" s="1339"/>
      <c r="AC34" s="1339"/>
      <c r="AD34" s="1339"/>
      <c r="AE34" s="1339"/>
      <c r="AF34" s="1339"/>
      <c r="AG34" s="1340"/>
      <c r="AH34" s="1340"/>
      <c r="AI34" s="1338"/>
      <c r="AJ34" s="1339"/>
      <c r="AK34" s="1339"/>
      <c r="AL34" s="1339"/>
      <c r="AM34" s="1339"/>
      <c r="AN34" s="1339"/>
      <c r="AO34" s="1339"/>
      <c r="AP34" s="1339"/>
      <c r="AQ34" s="1340"/>
      <c r="AR34" s="1340"/>
      <c r="AS34" s="1338"/>
      <c r="AT34" s="1339"/>
      <c r="AU34" s="1339"/>
      <c r="AV34" s="1339"/>
      <c r="AW34" s="1339"/>
      <c r="AX34" s="1339"/>
      <c r="AY34" s="1339"/>
      <c r="AZ34" s="1339"/>
      <c r="BA34" s="1340"/>
      <c r="BB34" s="1340"/>
      <c r="BC34" s="1338"/>
      <c r="BD34" s="1339"/>
      <c r="BE34" s="1339"/>
      <c r="BF34" s="1339"/>
      <c r="BG34" s="1339"/>
      <c r="BH34" s="1339"/>
      <c r="BI34" s="1339"/>
      <c r="BJ34" s="1339"/>
      <c r="BK34" s="1340"/>
      <c r="BL34" s="1340"/>
      <c r="BM34" s="1338"/>
      <c r="BN34" s="1339"/>
      <c r="BO34" s="1339"/>
      <c r="BP34" s="1339"/>
      <c r="BQ34" s="1339"/>
      <c r="BR34" s="1339"/>
      <c r="BS34" s="1339"/>
      <c r="BT34" s="1339"/>
      <c r="BU34" s="1340"/>
      <c r="BV34" s="1340"/>
      <c r="BW34" s="1338"/>
      <c r="BX34" s="1339"/>
      <c r="BY34" s="1339"/>
      <c r="BZ34" s="1339"/>
      <c r="CA34" s="1339"/>
      <c r="CB34" s="1339"/>
      <c r="CC34" s="1339"/>
      <c r="CD34" s="1339"/>
      <c r="CE34" s="1340"/>
      <c r="CF34" s="1341"/>
    </row>
    <row r="35" spans="1:135" ht="15" customHeight="1">
      <c r="A35" s="1344" t="s">
        <v>279</v>
      </c>
      <c r="B35" s="1345"/>
      <c r="C35" s="1345"/>
      <c r="D35" s="1345"/>
      <c r="E35" s="1345"/>
      <c r="F35" s="1345"/>
      <c r="G35" s="1345"/>
      <c r="H35" s="1345"/>
      <c r="I35" s="1345"/>
      <c r="J35" s="1345"/>
      <c r="K35" s="1345"/>
      <c r="L35" s="1345"/>
      <c r="M35" s="1345"/>
      <c r="N35" s="1345"/>
      <c r="O35" s="1346"/>
      <c r="P35" s="1352" t="s">
        <v>350</v>
      </c>
      <c r="Q35" s="1353"/>
      <c r="R35" s="1353"/>
      <c r="S35" s="1720" t="s">
        <v>705</v>
      </c>
      <c r="T35" s="1720"/>
      <c r="U35" s="1720"/>
      <c r="V35" s="1720">
        <v>0</v>
      </c>
      <c r="W35" s="1720"/>
      <c r="X35" s="1721"/>
      <c r="Y35" s="1338"/>
      <c r="Z35" s="1339"/>
      <c r="AA35" s="1339"/>
      <c r="AB35" s="1339"/>
      <c r="AC35" s="1339"/>
      <c r="AD35" s="1339"/>
      <c r="AE35" s="1339"/>
      <c r="AF35" s="1339"/>
      <c r="AG35" s="1340"/>
      <c r="AH35" s="1340"/>
      <c r="AI35" s="1338"/>
      <c r="AJ35" s="1339"/>
      <c r="AK35" s="1339"/>
      <c r="AL35" s="1339"/>
      <c r="AM35" s="1339"/>
      <c r="AN35" s="1339"/>
      <c r="AO35" s="1339"/>
      <c r="AP35" s="1339"/>
      <c r="AQ35" s="1340"/>
      <c r="AR35" s="1340"/>
      <c r="AS35" s="1338"/>
      <c r="AT35" s="1339"/>
      <c r="AU35" s="1339"/>
      <c r="AV35" s="1339"/>
      <c r="AW35" s="1339"/>
      <c r="AX35" s="1339"/>
      <c r="AY35" s="1339"/>
      <c r="AZ35" s="1339"/>
      <c r="BA35" s="1340"/>
      <c r="BB35" s="1340"/>
      <c r="BC35" s="1338"/>
      <c r="BD35" s="1339"/>
      <c r="BE35" s="1339"/>
      <c r="BF35" s="1339"/>
      <c r="BG35" s="1339"/>
      <c r="BH35" s="1339"/>
      <c r="BI35" s="1339"/>
      <c r="BJ35" s="1339"/>
      <c r="BK35" s="1340"/>
      <c r="BL35" s="1340"/>
      <c r="BM35" s="1338"/>
      <c r="BN35" s="1339"/>
      <c r="BO35" s="1339"/>
      <c r="BP35" s="1339"/>
      <c r="BQ35" s="1339"/>
      <c r="BR35" s="1339"/>
      <c r="BS35" s="1339"/>
      <c r="BT35" s="1339"/>
      <c r="BU35" s="1340"/>
      <c r="BV35" s="1340"/>
      <c r="BW35" s="1338"/>
      <c r="BX35" s="1339"/>
      <c r="BY35" s="1339"/>
      <c r="BZ35" s="1339"/>
      <c r="CA35" s="1339"/>
      <c r="CB35" s="1339"/>
      <c r="CC35" s="1339"/>
      <c r="CD35" s="1339"/>
      <c r="CE35" s="1340"/>
      <c r="CF35" s="1341"/>
    </row>
    <row r="36" spans="1:135" ht="15" customHeight="1" thickBot="1">
      <c r="A36" s="1344" t="s">
        <v>378</v>
      </c>
      <c r="B36" s="1345"/>
      <c r="C36" s="1345"/>
      <c r="D36" s="1345"/>
      <c r="E36" s="1345"/>
      <c r="F36" s="1345"/>
      <c r="G36" s="1345"/>
      <c r="H36" s="1345"/>
      <c r="I36" s="1345"/>
      <c r="J36" s="1345"/>
      <c r="K36" s="1345"/>
      <c r="L36" s="1345"/>
      <c r="M36" s="1345"/>
      <c r="N36" s="1345"/>
      <c r="O36" s="1346"/>
      <c r="P36" s="1347" t="s">
        <v>823</v>
      </c>
      <c r="Q36" s="1348"/>
      <c r="R36" s="1348"/>
      <c r="S36" s="1722" t="s">
        <v>706</v>
      </c>
      <c r="T36" s="1722"/>
      <c r="U36" s="1722"/>
      <c r="V36" s="1722">
        <v>0</v>
      </c>
      <c r="W36" s="1722"/>
      <c r="X36" s="1723"/>
      <c r="Y36" s="484">
        <f>SUM(Y11:AH35)</f>
        <v>780</v>
      </c>
      <c r="Z36" s="485"/>
      <c r="AA36" s="485"/>
      <c r="AB36" s="485"/>
      <c r="AC36" s="485"/>
      <c r="AD36" s="485"/>
      <c r="AE36" s="485"/>
      <c r="AF36" s="485"/>
      <c r="AG36" s="571"/>
      <c r="AH36" s="571"/>
      <c r="AI36" s="484">
        <f>SUM(AI11:AR35)</f>
        <v>512</v>
      </c>
      <c r="AJ36" s="485"/>
      <c r="AK36" s="485"/>
      <c r="AL36" s="485"/>
      <c r="AM36" s="485"/>
      <c r="AN36" s="485"/>
      <c r="AO36" s="485"/>
      <c r="AP36" s="485"/>
      <c r="AQ36" s="571"/>
      <c r="AR36" s="571"/>
      <c r="AS36" s="484">
        <f>SUM(AS11:BB35)</f>
        <v>481</v>
      </c>
      <c r="AT36" s="485"/>
      <c r="AU36" s="485"/>
      <c r="AV36" s="485"/>
      <c r="AW36" s="485"/>
      <c r="AX36" s="485"/>
      <c r="AY36" s="485"/>
      <c r="AZ36" s="485"/>
      <c r="BA36" s="571"/>
      <c r="BB36" s="571"/>
      <c r="BC36" s="484">
        <f>SUM(BC11:BL35)</f>
        <v>562</v>
      </c>
      <c r="BD36" s="485"/>
      <c r="BE36" s="485"/>
      <c r="BF36" s="485"/>
      <c r="BG36" s="485"/>
      <c r="BH36" s="485"/>
      <c r="BI36" s="485"/>
      <c r="BJ36" s="485"/>
      <c r="BK36" s="571"/>
      <c r="BL36" s="571"/>
      <c r="BM36" s="484">
        <f>SUM(BM11:BV35)</f>
        <v>481</v>
      </c>
      <c r="BN36" s="485"/>
      <c r="BO36" s="485"/>
      <c r="BP36" s="485"/>
      <c r="BQ36" s="485"/>
      <c r="BR36" s="485"/>
      <c r="BS36" s="485"/>
      <c r="BT36" s="485"/>
      <c r="BU36" s="571"/>
      <c r="BV36" s="571"/>
      <c r="BW36" s="484">
        <f>SUM(BW11:CF35)</f>
        <v>182</v>
      </c>
      <c r="BX36" s="485"/>
      <c r="BY36" s="485"/>
      <c r="BZ36" s="485"/>
      <c r="CA36" s="485"/>
      <c r="CB36" s="485"/>
      <c r="CC36" s="485"/>
      <c r="CD36" s="485"/>
      <c r="CE36" s="571"/>
      <c r="CF36" s="874"/>
    </row>
    <row r="37" spans="1:135" ht="15" customHeight="1" thickBot="1">
      <c r="P37" s="87"/>
      <c r="Q37" s="87"/>
      <c r="R37" s="87"/>
      <c r="S37" s="152"/>
      <c r="T37" s="152"/>
      <c r="U37" s="152"/>
      <c r="V37" s="152"/>
      <c r="W37" s="152"/>
      <c r="X37" s="152"/>
      <c r="Y37" s="88"/>
      <c r="Z37" s="88"/>
      <c r="AA37" s="88"/>
      <c r="AB37" s="88"/>
      <c r="AC37" s="88"/>
      <c r="AD37" s="88"/>
      <c r="AE37" s="88"/>
      <c r="AF37" s="88"/>
      <c r="AG37" s="1724"/>
      <c r="AH37" s="1724"/>
      <c r="AI37" s="88"/>
      <c r="AJ37" s="88"/>
      <c r="AK37" s="88"/>
      <c r="AL37" s="88"/>
      <c r="AM37" s="88"/>
      <c r="AN37" s="88"/>
      <c r="AO37" s="88"/>
      <c r="AP37" s="88"/>
      <c r="AQ37" s="1724"/>
      <c r="AR37" s="1724"/>
      <c r="AS37" s="88"/>
      <c r="AT37" s="88"/>
      <c r="AU37" s="88"/>
      <c r="AV37" s="88"/>
      <c r="AW37" s="88"/>
      <c r="AX37" s="88"/>
      <c r="AY37" s="88"/>
      <c r="AZ37" s="88"/>
      <c r="BA37" s="1724"/>
      <c r="BB37" s="1724"/>
      <c r="BC37" s="88"/>
      <c r="BD37" s="88"/>
      <c r="BE37" s="88"/>
      <c r="BF37" s="88"/>
      <c r="BG37" s="88"/>
      <c r="BH37" s="88"/>
      <c r="BI37" s="88"/>
      <c r="BJ37" s="88"/>
      <c r="BK37" s="1724"/>
      <c r="BL37" s="1724"/>
      <c r="BM37" s="88"/>
      <c r="BN37" s="88"/>
      <c r="BO37" s="88"/>
      <c r="BP37" s="88"/>
      <c r="BQ37" s="88"/>
      <c r="BR37" s="88"/>
      <c r="BS37" s="88"/>
      <c r="BT37" s="88"/>
      <c r="BU37" s="1724"/>
      <c r="BV37" s="1724"/>
      <c r="BW37" s="88"/>
      <c r="BX37" s="88"/>
      <c r="BY37" s="88"/>
      <c r="BZ37" s="88"/>
      <c r="CA37" s="88"/>
      <c r="CB37" s="88"/>
      <c r="CC37" s="88"/>
      <c r="CD37" s="88"/>
      <c r="CE37" s="1724"/>
      <c r="CF37" s="1724"/>
    </row>
    <row r="38" spans="1:135" ht="15" customHeight="1">
      <c r="A38" s="1344" t="s">
        <v>11</v>
      </c>
      <c r="B38" s="1345"/>
      <c r="C38" s="1345"/>
      <c r="D38" s="1345"/>
      <c r="E38" s="1345"/>
      <c r="F38" s="1345"/>
      <c r="G38" s="1345"/>
      <c r="H38" s="1345"/>
      <c r="I38" s="1345"/>
      <c r="J38" s="1345"/>
      <c r="K38" s="1345"/>
      <c r="L38" s="1345"/>
      <c r="M38" s="1345"/>
      <c r="N38" s="1345"/>
      <c r="O38" s="1346"/>
      <c r="P38" s="1354" t="s">
        <v>350</v>
      </c>
      <c r="Q38" s="1355"/>
      <c r="R38" s="1355"/>
      <c r="S38" s="1717" t="s">
        <v>707</v>
      </c>
      <c r="T38" s="1717"/>
      <c r="U38" s="1717"/>
      <c r="V38" s="1717">
        <v>0</v>
      </c>
      <c r="W38" s="1717"/>
      <c r="X38" s="1718"/>
      <c r="Y38" s="487">
        <f>SUM(Y11:AH28)</f>
        <v>519</v>
      </c>
      <c r="Z38" s="488"/>
      <c r="AA38" s="488"/>
      <c r="AB38" s="488"/>
      <c r="AC38" s="488"/>
      <c r="AD38" s="488"/>
      <c r="AE38" s="488"/>
      <c r="AF38" s="488"/>
      <c r="AG38" s="801"/>
      <c r="AH38" s="801"/>
      <c r="AI38" s="487">
        <f>SUM(AI11:AR28)</f>
        <v>327</v>
      </c>
      <c r="AJ38" s="488"/>
      <c r="AK38" s="488"/>
      <c r="AL38" s="488"/>
      <c r="AM38" s="488"/>
      <c r="AN38" s="488"/>
      <c r="AO38" s="488"/>
      <c r="AP38" s="488"/>
      <c r="AQ38" s="801"/>
      <c r="AR38" s="801"/>
      <c r="AS38" s="487">
        <f>SUM(AS11:BB28)</f>
        <v>308</v>
      </c>
      <c r="AT38" s="488"/>
      <c r="AU38" s="488"/>
      <c r="AV38" s="488"/>
      <c r="AW38" s="488"/>
      <c r="AX38" s="488"/>
      <c r="AY38" s="488"/>
      <c r="AZ38" s="488"/>
      <c r="BA38" s="801"/>
      <c r="BB38" s="801"/>
      <c r="BC38" s="487">
        <f>SUM(BC11:BL28)</f>
        <v>346</v>
      </c>
      <c r="BD38" s="488"/>
      <c r="BE38" s="488"/>
      <c r="BF38" s="488"/>
      <c r="BG38" s="488"/>
      <c r="BH38" s="488"/>
      <c r="BI38" s="488"/>
      <c r="BJ38" s="488"/>
      <c r="BK38" s="801"/>
      <c r="BL38" s="801"/>
      <c r="BM38" s="487">
        <f>SUM(BM11:BV28)</f>
        <v>301</v>
      </c>
      <c r="BN38" s="488"/>
      <c r="BO38" s="488"/>
      <c r="BP38" s="488"/>
      <c r="BQ38" s="488"/>
      <c r="BR38" s="488"/>
      <c r="BS38" s="488"/>
      <c r="BT38" s="488"/>
      <c r="BU38" s="801"/>
      <c r="BV38" s="801"/>
      <c r="BW38" s="487">
        <f>SUM(BW11:CF28)</f>
        <v>125</v>
      </c>
      <c r="BX38" s="488"/>
      <c r="BY38" s="488"/>
      <c r="BZ38" s="488"/>
      <c r="CA38" s="488"/>
      <c r="CB38" s="488"/>
      <c r="CC38" s="488"/>
      <c r="CD38" s="488"/>
      <c r="CE38" s="801"/>
      <c r="CF38" s="802"/>
    </row>
    <row r="39" spans="1:135" ht="15" customHeight="1">
      <c r="A39" s="1349" t="s">
        <v>12</v>
      </c>
      <c r="B39" s="1350"/>
      <c r="C39" s="1350"/>
      <c r="D39" s="1350"/>
      <c r="E39" s="1350"/>
      <c r="F39" s="1350"/>
      <c r="G39" s="1350"/>
      <c r="H39" s="1350"/>
      <c r="I39" s="1350"/>
      <c r="J39" s="1350"/>
      <c r="K39" s="1350"/>
      <c r="L39" s="1350"/>
      <c r="M39" s="1350"/>
      <c r="N39" s="1350"/>
      <c r="O39" s="1351"/>
      <c r="P39" s="1352" t="s">
        <v>350</v>
      </c>
      <c r="Q39" s="1353"/>
      <c r="R39" s="1353"/>
      <c r="S39" s="1720" t="s">
        <v>708</v>
      </c>
      <c r="T39" s="1720"/>
      <c r="U39" s="1720"/>
      <c r="V39" s="1720">
        <v>0</v>
      </c>
      <c r="W39" s="1720"/>
      <c r="X39" s="1721"/>
      <c r="Y39" s="481">
        <f>SUM(Y29:AH32)</f>
        <v>258</v>
      </c>
      <c r="Z39" s="482"/>
      <c r="AA39" s="482"/>
      <c r="AB39" s="482"/>
      <c r="AC39" s="482"/>
      <c r="AD39" s="482"/>
      <c r="AE39" s="482"/>
      <c r="AF39" s="482"/>
      <c r="AG39" s="543"/>
      <c r="AH39" s="543"/>
      <c r="AI39" s="481">
        <f>SUM(AI29:AR32)</f>
        <v>182</v>
      </c>
      <c r="AJ39" s="482"/>
      <c r="AK39" s="482"/>
      <c r="AL39" s="482"/>
      <c r="AM39" s="482"/>
      <c r="AN39" s="482"/>
      <c r="AO39" s="482"/>
      <c r="AP39" s="482"/>
      <c r="AQ39" s="543"/>
      <c r="AR39" s="543"/>
      <c r="AS39" s="481">
        <f>SUM(AS29:BB32)</f>
        <v>173</v>
      </c>
      <c r="AT39" s="482"/>
      <c r="AU39" s="482"/>
      <c r="AV39" s="482"/>
      <c r="AW39" s="482"/>
      <c r="AX39" s="482"/>
      <c r="AY39" s="482"/>
      <c r="AZ39" s="482"/>
      <c r="BA39" s="543"/>
      <c r="BB39" s="543"/>
      <c r="BC39" s="481">
        <f>SUM(BC29:BL32)</f>
        <v>212</v>
      </c>
      <c r="BD39" s="482"/>
      <c r="BE39" s="482"/>
      <c r="BF39" s="482"/>
      <c r="BG39" s="482"/>
      <c r="BH39" s="482"/>
      <c r="BI39" s="482"/>
      <c r="BJ39" s="482"/>
      <c r="BK39" s="543"/>
      <c r="BL39" s="543"/>
      <c r="BM39" s="481">
        <f>SUM(BM29:BV32)</f>
        <v>179</v>
      </c>
      <c r="BN39" s="482"/>
      <c r="BO39" s="482"/>
      <c r="BP39" s="482"/>
      <c r="BQ39" s="482"/>
      <c r="BR39" s="482"/>
      <c r="BS39" s="482"/>
      <c r="BT39" s="482"/>
      <c r="BU39" s="543"/>
      <c r="BV39" s="543"/>
      <c r="BW39" s="481">
        <f>SUM(BW29:CF32)</f>
        <v>55</v>
      </c>
      <c r="BX39" s="482"/>
      <c r="BY39" s="482"/>
      <c r="BZ39" s="482"/>
      <c r="CA39" s="482"/>
      <c r="CB39" s="482"/>
      <c r="CC39" s="482"/>
      <c r="CD39" s="482"/>
      <c r="CE39" s="543"/>
      <c r="CF39" s="865"/>
    </row>
    <row r="40" spans="1:135" ht="15" customHeight="1" thickBot="1">
      <c r="A40" s="1344" t="s">
        <v>351</v>
      </c>
      <c r="B40" s="1345"/>
      <c r="C40" s="1345"/>
      <c r="D40" s="1345"/>
      <c r="E40" s="1345"/>
      <c r="F40" s="1345"/>
      <c r="G40" s="1345"/>
      <c r="H40" s="1345"/>
      <c r="I40" s="1345"/>
      <c r="J40" s="1345"/>
      <c r="K40" s="1345"/>
      <c r="L40" s="1345"/>
      <c r="M40" s="1345"/>
      <c r="N40" s="1345"/>
      <c r="O40" s="1346"/>
      <c r="P40" s="1347" t="s">
        <v>350</v>
      </c>
      <c r="Q40" s="1348"/>
      <c r="R40" s="1348"/>
      <c r="S40" s="1722" t="s">
        <v>709</v>
      </c>
      <c r="T40" s="1722"/>
      <c r="U40" s="1722"/>
      <c r="V40" s="1722">
        <v>0</v>
      </c>
      <c r="W40" s="1722"/>
      <c r="X40" s="1723"/>
      <c r="Y40" s="484">
        <f>SUM(Y33:AH35)</f>
        <v>3</v>
      </c>
      <c r="Z40" s="485"/>
      <c r="AA40" s="485"/>
      <c r="AB40" s="485"/>
      <c r="AC40" s="485"/>
      <c r="AD40" s="485"/>
      <c r="AE40" s="485"/>
      <c r="AF40" s="485"/>
      <c r="AG40" s="571"/>
      <c r="AH40" s="571"/>
      <c r="AI40" s="484">
        <f>SUM(AI33:AR35)</f>
        <v>3</v>
      </c>
      <c r="AJ40" s="485"/>
      <c r="AK40" s="485"/>
      <c r="AL40" s="485"/>
      <c r="AM40" s="485"/>
      <c r="AN40" s="485"/>
      <c r="AO40" s="485"/>
      <c r="AP40" s="485"/>
      <c r="AQ40" s="571"/>
      <c r="AR40" s="571"/>
      <c r="AS40" s="484">
        <f>SUM(AS33:BB35)</f>
        <v>0</v>
      </c>
      <c r="AT40" s="485"/>
      <c r="AU40" s="485"/>
      <c r="AV40" s="485"/>
      <c r="AW40" s="485"/>
      <c r="AX40" s="485"/>
      <c r="AY40" s="485"/>
      <c r="AZ40" s="485"/>
      <c r="BA40" s="571"/>
      <c r="BB40" s="571"/>
      <c r="BC40" s="484">
        <f>SUM(BC33:BL35)</f>
        <v>4</v>
      </c>
      <c r="BD40" s="485"/>
      <c r="BE40" s="485"/>
      <c r="BF40" s="485"/>
      <c r="BG40" s="485"/>
      <c r="BH40" s="485"/>
      <c r="BI40" s="485"/>
      <c r="BJ40" s="485"/>
      <c r="BK40" s="571"/>
      <c r="BL40" s="571"/>
      <c r="BM40" s="484">
        <f>SUM(BM33:BV35)</f>
        <v>1</v>
      </c>
      <c r="BN40" s="485"/>
      <c r="BO40" s="485"/>
      <c r="BP40" s="485"/>
      <c r="BQ40" s="485"/>
      <c r="BR40" s="485"/>
      <c r="BS40" s="485"/>
      <c r="BT40" s="485"/>
      <c r="BU40" s="571"/>
      <c r="BV40" s="571"/>
      <c r="BW40" s="484">
        <f>SUM(BW33:CF35)</f>
        <v>2</v>
      </c>
      <c r="BX40" s="485"/>
      <c r="BY40" s="485"/>
      <c r="BZ40" s="485"/>
      <c r="CA40" s="485"/>
      <c r="CB40" s="485"/>
      <c r="CC40" s="485"/>
      <c r="CD40" s="485"/>
      <c r="CE40" s="571"/>
      <c r="CF40" s="874"/>
    </row>
    <row r="42" spans="1:135" ht="13.35" customHeight="1">
      <c r="A42" s="382"/>
      <c r="B42" s="382"/>
      <c r="C42" s="382"/>
      <c r="D42" s="382"/>
      <c r="E42" s="382"/>
      <c r="F42" s="382"/>
      <c r="G42" s="383"/>
      <c r="H42" s="384" t="s">
        <v>62</v>
      </c>
      <c r="I42" s="266"/>
      <c r="J42" s="266"/>
      <c r="K42" s="266"/>
      <c r="L42" s="266"/>
      <c r="M42" s="266"/>
      <c r="N42" s="266"/>
      <c r="O42" s="266"/>
      <c r="P42" s="266"/>
      <c r="Q42" s="266"/>
      <c r="R42" s="266"/>
      <c r="S42" s="266"/>
      <c r="T42" s="266"/>
      <c r="U42" s="266"/>
      <c r="V42" s="266"/>
      <c r="W42" s="266"/>
      <c r="X42" s="266"/>
      <c r="Y42" s="267"/>
      <c r="Z42" s="385" t="s">
        <v>517</v>
      </c>
      <c r="AA42" s="266"/>
      <c r="AB42" s="266"/>
      <c r="AC42" s="266"/>
      <c r="AD42" s="266"/>
      <c r="AE42" s="267"/>
      <c r="AF42" s="1357" t="str">
        <f>"第21表　"&amp; LEFT(表00!AA1,6) &amp; "課税標準額段階別等配偶者特別控除に係る
納税義務者数に関する調（その２）"</f>
        <v>第21表　平成29年度課税標準額段階別等配偶者特別控除に係る
納税義務者数に関する調（その２）</v>
      </c>
      <c r="AG42" s="1357"/>
      <c r="AH42" s="1357"/>
      <c r="AI42" s="1357"/>
      <c r="AJ42" s="1357"/>
      <c r="AK42" s="1357"/>
      <c r="AL42" s="1357"/>
      <c r="AM42" s="1357"/>
      <c r="AN42" s="1357"/>
      <c r="AO42" s="1357"/>
      <c r="AP42" s="1357"/>
      <c r="AQ42" s="1357"/>
      <c r="AR42" s="1357"/>
      <c r="AS42" s="1357"/>
      <c r="AT42" s="1357"/>
      <c r="AU42" s="1357"/>
      <c r="AV42" s="1357"/>
      <c r="AW42" s="1357"/>
      <c r="AX42" s="1357"/>
      <c r="AY42" s="1357"/>
      <c r="AZ42" s="1357"/>
      <c r="BA42" s="1357"/>
      <c r="BB42" s="1357"/>
      <c r="BC42" s="1357"/>
      <c r="BD42" s="1357"/>
      <c r="BE42" s="1357"/>
      <c r="BF42" s="1357"/>
      <c r="BG42" s="1357"/>
      <c r="BH42" s="1357"/>
      <c r="BI42" s="1357"/>
      <c r="BJ42" s="1357"/>
      <c r="BK42" s="1357"/>
      <c r="BL42" s="1357"/>
      <c r="BM42" s="1357"/>
      <c r="BN42" s="1357"/>
      <c r="BO42" s="1357"/>
      <c r="BP42" s="1357"/>
      <c r="BQ42" s="1357"/>
      <c r="BR42" s="1357"/>
      <c r="BS42" s="1357"/>
      <c r="BT42" s="1357"/>
      <c r="BU42" s="1357"/>
      <c r="BV42" s="1357"/>
      <c r="BW42" s="1357"/>
      <c r="BX42" s="1357"/>
      <c r="BY42" s="1357"/>
      <c r="BZ42" s="1357"/>
      <c r="CA42" s="1357"/>
      <c r="CB42" s="1357"/>
      <c r="CC42" s="1357"/>
      <c r="CD42" s="1357"/>
      <c r="CE42" s="1357"/>
      <c r="CF42" s="1357"/>
      <c r="CG42" s="1357"/>
      <c r="CH42" s="1357"/>
      <c r="CI42" s="1357"/>
      <c r="CJ42" s="1357"/>
      <c r="CK42" s="1357"/>
      <c r="CL42" s="1357"/>
      <c r="CM42" s="1357"/>
      <c r="CN42" s="1357"/>
      <c r="CO42" s="1357"/>
      <c r="CP42" s="1357"/>
      <c r="CQ42" s="1357"/>
      <c r="CR42" s="1357"/>
      <c r="CS42" s="1357"/>
      <c r="CT42" s="1357"/>
      <c r="CU42" s="1357"/>
      <c r="CV42" s="1357"/>
      <c r="CW42" s="1357"/>
      <c r="CX42" s="1357"/>
      <c r="CY42" s="378" t="s">
        <v>608</v>
      </c>
      <c r="CZ42" s="378"/>
      <c r="DA42" s="378"/>
      <c r="DB42" s="378"/>
      <c r="DC42" s="378"/>
      <c r="DD42" s="378"/>
      <c r="DE42" s="378"/>
      <c r="DF42" s="378"/>
      <c r="DG42" s="378"/>
      <c r="DH42" s="378"/>
      <c r="DI42" s="378"/>
      <c r="DJ42" s="378"/>
      <c r="DK42" s="290" t="str">
        <f>DK1</f>
        <v>長崎県</v>
      </c>
      <c r="DL42" s="290"/>
      <c r="DM42" s="290"/>
      <c r="DN42" s="290"/>
      <c r="DO42" s="290"/>
      <c r="DP42" s="290"/>
      <c r="DQ42" s="290"/>
      <c r="DR42" s="290"/>
      <c r="DS42" s="290"/>
      <c r="DT42" s="290"/>
      <c r="DU42" s="290"/>
      <c r="DV42" s="290"/>
      <c r="DW42" s="290"/>
      <c r="DX42" s="290"/>
      <c r="DY42" s="290"/>
      <c r="DZ42" s="290"/>
      <c r="EA42" s="290"/>
      <c r="EB42" s="290"/>
      <c r="EC42" s="290"/>
      <c r="ED42" s="290"/>
      <c r="EE42" s="290"/>
    </row>
    <row r="43" spans="1:135" ht="13.35" customHeight="1" thickBot="1">
      <c r="A43" s="382"/>
      <c r="B43" s="382"/>
      <c r="C43" s="382"/>
      <c r="D43" s="382"/>
      <c r="E43" s="382"/>
      <c r="F43" s="382"/>
      <c r="G43" s="383"/>
      <c r="H43" s="268"/>
      <c r="I43" s="269"/>
      <c r="J43" s="269"/>
      <c r="K43" s="269"/>
      <c r="L43" s="269"/>
      <c r="M43" s="269"/>
      <c r="N43" s="269"/>
      <c r="O43" s="269"/>
      <c r="P43" s="269"/>
      <c r="Q43" s="269"/>
      <c r="R43" s="269"/>
      <c r="S43" s="269"/>
      <c r="T43" s="269"/>
      <c r="U43" s="269"/>
      <c r="V43" s="269"/>
      <c r="W43" s="269"/>
      <c r="X43" s="269"/>
      <c r="Y43" s="270"/>
      <c r="Z43" s="268"/>
      <c r="AA43" s="269"/>
      <c r="AB43" s="269"/>
      <c r="AC43" s="269"/>
      <c r="AD43" s="269"/>
      <c r="AE43" s="270"/>
      <c r="AF43" s="1357"/>
      <c r="AG43" s="1357"/>
      <c r="AH43" s="1357"/>
      <c r="AI43" s="1357"/>
      <c r="AJ43" s="1357"/>
      <c r="AK43" s="1357"/>
      <c r="AL43" s="1357"/>
      <c r="AM43" s="1357"/>
      <c r="AN43" s="1357"/>
      <c r="AO43" s="1357"/>
      <c r="AP43" s="1357"/>
      <c r="AQ43" s="1357"/>
      <c r="AR43" s="1357"/>
      <c r="AS43" s="1357"/>
      <c r="AT43" s="1357"/>
      <c r="AU43" s="1357"/>
      <c r="AV43" s="1357"/>
      <c r="AW43" s="1357"/>
      <c r="AX43" s="1357"/>
      <c r="AY43" s="1357"/>
      <c r="AZ43" s="1357"/>
      <c r="BA43" s="1357"/>
      <c r="BB43" s="1357"/>
      <c r="BC43" s="1357"/>
      <c r="BD43" s="1357"/>
      <c r="BE43" s="1357"/>
      <c r="BF43" s="1357"/>
      <c r="BG43" s="1357"/>
      <c r="BH43" s="1357"/>
      <c r="BI43" s="1357"/>
      <c r="BJ43" s="1357"/>
      <c r="BK43" s="1357"/>
      <c r="BL43" s="1357"/>
      <c r="BM43" s="1357"/>
      <c r="BN43" s="1357"/>
      <c r="BO43" s="1357"/>
      <c r="BP43" s="1357"/>
      <c r="BQ43" s="1357"/>
      <c r="BR43" s="1357"/>
      <c r="BS43" s="1357"/>
      <c r="BT43" s="1357"/>
      <c r="BU43" s="1357"/>
      <c r="BV43" s="1357"/>
      <c r="BW43" s="1357"/>
      <c r="BX43" s="1357"/>
      <c r="BY43" s="1357"/>
      <c r="BZ43" s="1357"/>
      <c r="CA43" s="1357"/>
      <c r="CB43" s="1357"/>
      <c r="CC43" s="1357"/>
      <c r="CD43" s="1357"/>
      <c r="CE43" s="1357"/>
      <c r="CF43" s="1357"/>
      <c r="CG43" s="1357"/>
      <c r="CH43" s="1357"/>
      <c r="CI43" s="1357"/>
      <c r="CJ43" s="1357"/>
      <c r="CK43" s="1357"/>
      <c r="CL43" s="1357"/>
      <c r="CM43" s="1357"/>
      <c r="CN43" s="1357"/>
      <c r="CO43" s="1357"/>
      <c r="CP43" s="1357"/>
      <c r="CQ43" s="1357"/>
      <c r="CR43" s="1357"/>
      <c r="CS43" s="1357"/>
      <c r="CT43" s="1357"/>
      <c r="CU43" s="1357"/>
      <c r="CV43" s="1357"/>
      <c r="CW43" s="1357"/>
      <c r="CX43" s="1357"/>
      <c r="CY43" s="379"/>
      <c r="CZ43" s="379"/>
      <c r="DA43" s="379"/>
      <c r="DB43" s="379"/>
      <c r="DC43" s="379"/>
      <c r="DD43" s="379"/>
      <c r="DE43" s="379"/>
      <c r="DF43" s="379"/>
      <c r="DG43" s="379"/>
      <c r="DH43" s="379"/>
      <c r="DI43" s="379"/>
      <c r="DJ43" s="379"/>
      <c r="DK43" s="291"/>
      <c r="DL43" s="291"/>
      <c r="DM43" s="291"/>
      <c r="DN43" s="291"/>
      <c r="DO43" s="291"/>
      <c r="DP43" s="291"/>
      <c r="DQ43" s="291"/>
      <c r="DR43" s="291"/>
      <c r="DS43" s="291"/>
      <c r="DT43" s="291"/>
      <c r="DU43" s="291"/>
      <c r="DV43" s="291"/>
      <c r="DW43" s="291"/>
      <c r="DX43" s="291"/>
      <c r="DY43" s="291"/>
      <c r="DZ43" s="291"/>
      <c r="EA43" s="291"/>
      <c r="EB43" s="291"/>
      <c r="EC43" s="291"/>
      <c r="ED43" s="291"/>
      <c r="EE43" s="291"/>
    </row>
    <row r="44" spans="1:135" ht="25.5" customHeight="1" thickBot="1">
      <c r="A44" s="1356"/>
      <c r="B44" s="567"/>
      <c r="C44" s="567"/>
      <c r="D44" s="567"/>
      <c r="E44" s="567"/>
      <c r="F44" s="567"/>
      <c r="G44" s="568"/>
      <c r="H44" s="272">
        <f>H3</f>
        <v>4</v>
      </c>
      <c r="I44" s="273"/>
      <c r="J44" s="274"/>
      <c r="K44" s="272">
        <f>K3</f>
        <v>2</v>
      </c>
      <c r="L44" s="273"/>
      <c r="M44" s="274"/>
      <c r="N44" s="272">
        <f>N3</f>
        <v>2</v>
      </c>
      <c r="O44" s="273"/>
      <c r="P44" s="274"/>
      <c r="Q44" s="272">
        <f>Q3</f>
        <v>0</v>
      </c>
      <c r="R44" s="273"/>
      <c r="S44" s="274"/>
      <c r="T44" s="272">
        <f>T3</f>
        <v>2</v>
      </c>
      <c r="U44" s="273"/>
      <c r="V44" s="274"/>
      <c r="W44" s="272">
        <f>W3</f>
        <v>9</v>
      </c>
      <c r="X44" s="273"/>
      <c r="Y44" s="274"/>
      <c r="Z44" s="381">
        <v>2</v>
      </c>
      <c r="AA44" s="276"/>
      <c r="AB44" s="277"/>
      <c r="AC44" s="272">
        <v>1</v>
      </c>
      <c r="AD44" s="279"/>
      <c r="AE44" s="280"/>
      <c r="AF44" s="1357"/>
      <c r="AG44" s="1357"/>
      <c r="AH44" s="1357"/>
      <c r="AI44" s="1357"/>
      <c r="AJ44" s="1357"/>
      <c r="AK44" s="1357"/>
      <c r="AL44" s="1357"/>
      <c r="AM44" s="1357"/>
      <c r="AN44" s="1357"/>
      <c r="AO44" s="1357"/>
      <c r="AP44" s="1357"/>
      <c r="AQ44" s="1357"/>
      <c r="AR44" s="1357"/>
      <c r="AS44" s="1357"/>
      <c r="AT44" s="1357"/>
      <c r="AU44" s="1357"/>
      <c r="AV44" s="1357"/>
      <c r="AW44" s="1357"/>
      <c r="AX44" s="1357"/>
      <c r="AY44" s="1357"/>
      <c r="AZ44" s="1357"/>
      <c r="BA44" s="1357"/>
      <c r="BB44" s="1357"/>
      <c r="BC44" s="1357"/>
      <c r="BD44" s="1357"/>
      <c r="BE44" s="1357"/>
      <c r="BF44" s="1357"/>
      <c r="BG44" s="1357"/>
      <c r="BH44" s="1357"/>
      <c r="BI44" s="1357"/>
      <c r="BJ44" s="1357"/>
      <c r="BK44" s="1357"/>
      <c r="BL44" s="1357"/>
      <c r="BM44" s="1357"/>
      <c r="BN44" s="1357"/>
      <c r="BO44" s="1357"/>
      <c r="BP44" s="1357"/>
      <c r="BQ44" s="1357"/>
      <c r="BR44" s="1357"/>
      <c r="BS44" s="1357"/>
      <c r="BT44" s="1357"/>
      <c r="BU44" s="1357"/>
      <c r="BV44" s="1357"/>
      <c r="BW44" s="1357"/>
      <c r="BX44" s="1357"/>
      <c r="BY44" s="1357"/>
      <c r="BZ44" s="1357"/>
      <c r="CA44" s="1357"/>
      <c r="CB44" s="1357"/>
      <c r="CC44" s="1357"/>
      <c r="CD44" s="1357"/>
      <c r="CE44" s="1357"/>
      <c r="CF44" s="1357"/>
      <c r="CG44" s="1357"/>
      <c r="CH44" s="1357"/>
      <c r="CI44" s="1357"/>
      <c r="CJ44" s="1357"/>
      <c r="CK44" s="1357"/>
      <c r="CL44" s="1357"/>
      <c r="CM44" s="1357"/>
      <c r="CN44" s="1357"/>
      <c r="CO44" s="1357"/>
      <c r="CP44" s="1357"/>
      <c r="CQ44" s="1357"/>
      <c r="CR44" s="1357"/>
      <c r="CS44" s="1357"/>
      <c r="CT44" s="1357"/>
      <c r="CU44" s="1357"/>
      <c r="CV44" s="1357"/>
      <c r="CW44" s="1357"/>
      <c r="CX44" s="1357"/>
      <c r="CY44" s="379" t="s">
        <v>515</v>
      </c>
      <c r="CZ44" s="379"/>
      <c r="DA44" s="379"/>
      <c r="DB44" s="379"/>
      <c r="DC44" s="379"/>
      <c r="DD44" s="379"/>
      <c r="DE44" s="379"/>
      <c r="DF44" s="379"/>
      <c r="DG44" s="379"/>
      <c r="DH44" s="379"/>
      <c r="DI44" s="379"/>
      <c r="DJ44" s="379"/>
      <c r="DK44" s="289" t="str">
        <f>DK3</f>
        <v>佐世保市</v>
      </c>
      <c r="DL44" s="289"/>
      <c r="DM44" s="289"/>
      <c r="DN44" s="289"/>
      <c r="DO44" s="289"/>
      <c r="DP44" s="289"/>
      <c r="DQ44" s="289"/>
      <c r="DR44" s="289"/>
      <c r="DS44" s="289"/>
      <c r="DT44" s="289"/>
      <c r="DU44" s="289"/>
      <c r="DV44" s="289"/>
      <c r="DW44" s="289"/>
      <c r="DX44" s="289"/>
      <c r="DY44" s="289"/>
      <c r="DZ44" s="289"/>
      <c r="EA44" s="289"/>
      <c r="EB44" s="289"/>
      <c r="EC44" s="289"/>
      <c r="ED44" s="289"/>
      <c r="EE44" s="289"/>
    </row>
    <row r="45" spans="1:135" ht="15" customHeight="1">
      <c r="M45" s="16"/>
      <c r="R45" s="16"/>
    </row>
    <row r="46" spans="1:135" ht="17.25" customHeight="1">
      <c r="M46" s="16"/>
      <c r="R46" s="16"/>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DA46" s="16"/>
      <c r="DF46" s="16"/>
    </row>
    <row r="48" spans="1:135" ht="15" customHeight="1">
      <c r="M48" s="16"/>
      <c r="R48" s="67"/>
      <c r="S48" s="67"/>
      <c r="T48" s="67"/>
      <c r="U48" s="67"/>
      <c r="V48" s="67"/>
      <c r="W48" s="67"/>
      <c r="X48" s="67"/>
      <c r="Y48" s="271" t="s">
        <v>170</v>
      </c>
      <c r="Z48" s="271"/>
      <c r="AA48" s="271"/>
      <c r="AB48" s="271"/>
      <c r="AC48" s="271"/>
      <c r="AD48" s="271"/>
      <c r="AE48" s="271"/>
      <c r="AF48" s="271"/>
      <c r="AG48" s="271"/>
      <c r="AH48" s="271"/>
      <c r="AI48" s="271" t="s">
        <v>176</v>
      </c>
      <c r="AJ48" s="271"/>
      <c r="AK48" s="271"/>
      <c r="AL48" s="271"/>
      <c r="AM48" s="271"/>
      <c r="AN48" s="271"/>
      <c r="AO48" s="271"/>
      <c r="AP48" s="271"/>
      <c r="AQ48" s="271"/>
      <c r="AR48" s="271"/>
      <c r="AS48" s="271" t="s">
        <v>177</v>
      </c>
      <c r="AT48" s="271"/>
      <c r="AU48" s="271"/>
      <c r="AV48" s="271"/>
      <c r="AW48" s="271"/>
      <c r="AX48" s="271"/>
      <c r="AY48" s="271"/>
      <c r="AZ48" s="271"/>
      <c r="BA48" s="271"/>
      <c r="BB48" s="271"/>
      <c r="DA48" s="16"/>
      <c r="DF48" s="16"/>
    </row>
    <row r="49" spans="1:110" ht="15" customHeight="1">
      <c r="A49" s="1707" t="s">
        <v>821</v>
      </c>
      <c r="B49" s="1708"/>
      <c r="C49" s="1708"/>
      <c r="D49" s="1708"/>
      <c r="E49" s="1708"/>
      <c r="F49" s="1708"/>
      <c r="G49" s="1708"/>
      <c r="H49" s="1708"/>
      <c r="I49" s="1708"/>
      <c r="J49" s="1708"/>
      <c r="K49" s="1708"/>
      <c r="L49" s="1708"/>
      <c r="M49" s="1708"/>
      <c r="N49" s="1708"/>
      <c r="O49" s="1709"/>
      <c r="P49" s="200" t="s">
        <v>564</v>
      </c>
      <c r="Q49" s="201"/>
      <c r="R49" s="201"/>
      <c r="S49" s="201"/>
      <c r="T49" s="201"/>
      <c r="U49" s="201"/>
      <c r="V49" s="201"/>
      <c r="W49" s="201"/>
      <c r="X49" s="202"/>
      <c r="Y49" s="295" t="s">
        <v>825</v>
      </c>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DA49" s="16"/>
      <c r="DF49" s="16"/>
    </row>
    <row r="50" spans="1:110" ht="15" customHeight="1">
      <c r="A50" s="1710"/>
      <c r="B50" s="1711"/>
      <c r="C50" s="1711"/>
      <c r="D50" s="1711"/>
      <c r="E50" s="1711"/>
      <c r="F50" s="1711"/>
      <c r="G50" s="1711"/>
      <c r="H50" s="1711"/>
      <c r="I50" s="1711"/>
      <c r="J50" s="1711"/>
      <c r="K50" s="1711"/>
      <c r="L50" s="1711"/>
      <c r="M50" s="1711"/>
      <c r="N50" s="1711"/>
      <c r="O50" s="1712"/>
      <c r="P50" s="219"/>
      <c r="Q50" s="220"/>
      <c r="R50" s="220"/>
      <c r="S50" s="220"/>
      <c r="T50" s="220"/>
      <c r="U50" s="220"/>
      <c r="V50" s="220"/>
      <c r="W50" s="220"/>
      <c r="X50" s="221"/>
      <c r="Y50" s="1725" t="s">
        <v>826</v>
      </c>
      <c r="Z50" s="1726"/>
      <c r="AA50" s="1726"/>
      <c r="AB50" s="1726"/>
      <c r="AC50" s="1726"/>
      <c r="AD50" s="1726"/>
      <c r="AE50" s="1726"/>
      <c r="AF50" s="1726"/>
      <c r="AG50" s="1726"/>
      <c r="AH50" s="1726"/>
      <c r="AI50" s="1726"/>
      <c r="AJ50" s="1726"/>
      <c r="AK50" s="1726"/>
      <c r="AL50" s="1726"/>
      <c r="AM50" s="1726"/>
      <c r="AN50" s="1726"/>
      <c r="AO50" s="1726"/>
      <c r="AP50" s="1726"/>
      <c r="AQ50" s="1726"/>
      <c r="AR50" s="1726"/>
      <c r="AS50" s="1726"/>
      <c r="AT50" s="1726"/>
      <c r="AU50" s="1726"/>
      <c r="AV50" s="1726"/>
      <c r="AW50" s="1726"/>
      <c r="AX50" s="1726"/>
      <c r="AY50" s="1726"/>
      <c r="AZ50" s="1726"/>
      <c r="BA50" s="1726"/>
      <c r="BB50" s="1727"/>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row>
    <row r="51" spans="1:110" ht="15" customHeight="1" thickBot="1">
      <c r="A51" s="1713"/>
      <c r="B51" s="1714"/>
      <c r="C51" s="1714"/>
      <c r="D51" s="1714"/>
      <c r="E51" s="1714"/>
      <c r="F51" s="1714"/>
      <c r="G51" s="1714"/>
      <c r="H51" s="1714"/>
      <c r="I51" s="1714"/>
      <c r="J51" s="1714"/>
      <c r="K51" s="1714"/>
      <c r="L51" s="1714"/>
      <c r="M51" s="1714"/>
      <c r="N51" s="1714"/>
      <c r="O51" s="1715"/>
      <c r="P51" s="219"/>
      <c r="Q51" s="220"/>
      <c r="R51" s="220"/>
      <c r="S51" s="220"/>
      <c r="T51" s="220"/>
      <c r="U51" s="220"/>
      <c r="V51" s="220"/>
      <c r="W51" s="220"/>
      <c r="X51" s="221"/>
      <c r="Y51" s="358" t="s">
        <v>742</v>
      </c>
      <c r="Z51" s="358"/>
      <c r="AA51" s="358"/>
      <c r="AB51" s="358"/>
      <c r="AC51" s="358"/>
      <c r="AD51" s="358"/>
      <c r="AE51" s="358"/>
      <c r="AF51" s="358"/>
      <c r="AG51" s="358"/>
      <c r="AH51" s="358"/>
      <c r="AI51" s="358" t="s">
        <v>743</v>
      </c>
      <c r="AJ51" s="358"/>
      <c r="AK51" s="358"/>
      <c r="AL51" s="358"/>
      <c r="AM51" s="358"/>
      <c r="AN51" s="358"/>
      <c r="AO51" s="358"/>
      <c r="AP51" s="358"/>
      <c r="AQ51" s="358"/>
      <c r="AR51" s="358"/>
      <c r="AS51" s="358" t="s">
        <v>376</v>
      </c>
      <c r="AT51" s="358"/>
      <c r="AU51" s="358"/>
      <c r="AV51" s="358"/>
      <c r="AW51" s="358"/>
      <c r="AX51" s="358"/>
      <c r="AY51" s="358"/>
      <c r="AZ51" s="358"/>
      <c r="BA51" s="358"/>
      <c r="BB51" s="358"/>
      <c r="BC51" s="89"/>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DA51" s="16"/>
      <c r="DF51" s="16"/>
    </row>
    <row r="52" spans="1:110" ht="21.95" customHeight="1">
      <c r="A52" s="1344" t="s">
        <v>305</v>
      </c>
      <c r="B52" s="1345"/>
      <c r="C52" s="1345"/>
      <c r="D52" s="1345"/>
      <c r="E52" s="1345"/>
      <c r="F52" s="1345"/>
      <c r="G52" s="1345"/>
      <c r="H52" s="1345"/>
      <c r="I52" s="1345"/>
      <c r="J52" s="1345"/>
      <c r="K52" s="1345"/>
      <c r="L52" s="1345"/>
      <c r="M52" s="1345"/>
      <c r="N52" s="1345"/>
      <c r="O52" s="1346"/>
      <c r="P52" s="1716">
        <v>0</v>
      </c>
      <c r="Q52" s="1717"/>
      <c r="R52" s="1717"/>
      <c r="S52" s="1717">
        <v>1</v>
      </c>
      <c r="T52" s="1717"/>
      <c r="U52" s="1717"/>
      <c r="V52" s="1717" t="s">
        <v>95</v>
      </c>
      <c r="W52" s="1717"/>
      <c r="X52" s="1728"/>
      <c r="Y52" s="1483"/>
      <c r="Z52" s="1508"/>
      <c r="AA52" s="1508"/>
      <c r="AB52" s="1508"/>
      <c r="AC52" s="1508"/>
      <c r="AD52" s="1508"/>
      <c r="AE52" s="1508"/>
      <c r="AF52" s="1508"/>
      <c r="AG52" s="658"/>
      <c r="AH52" s="658"/>
      <c r="AI52" s="1483">
        <v>1</v>
      </c>
      <c r="AJ52" s="1508"/>
      <c r="AK52" s="1508"/>
      <c r="AL52" s="1508"/>
      <c r="AM52" s="1508"/>
      <c r="AN52" s="1508"/>
      <c r="AO52" s="1508"/>
      <c r="AP52" s="1508"/>
      <c r="AQ52" s="658"/>
      <c r="AR52" s="658"/>
      <c r="AS52" s="487">
        <f t="shared" ref="AS52:AS74" si="0">SUM(Y11:CF11,Y52:AR52)</f>
        <v>9</v>
      </c>
      <c r="AT52" s="488"/>
      <c r="AU52" s="488"/>
      <c r="AV52" s="488"/>
      <c r="AW52" s="488"/>
      <c r="AX52" s="488"/>
      <c r="AY52" s="488"/>
      <c r="AZ52" s="488"/>
      <c r="BA52" s="801"/>
      <c r="BB52" s="802"/>
      <c r="BC52" s="143"/>
      <c r="BD52" s="143"/>
      <c r="BE52" s="143"/>
      <c r="BF52" s="143"/>
      <c r="BG52" s="143"/>
      <c r="BH52" s="143"/>
      <c r="BI52" s="143"/>
      <c r="BJ52" s="143"/>
      <c r="BK52" s="144"/>
      <c r="BL52" s="144"/>
      <c r="BM52" s="143"/>
      <c r="BN52" s="143"/>
      <c r="BO52" s="143"/>
      <c r="BP52" s="143"/>
      <c r="BQ52" s="143"/>
      <c r="BR52" s="143"/>
      <c r="BS52" s="143"/>
      <c r="BT52" s="143"/>
      <c r="BU52" s="144"/>
      <c r="BV52" s="144"/>
      <c r="BW52" s="143"/>
      <c r="BX52" s="143"/>
      <c r="BY52" s="143"/>
      <c r="BZ52" s="143"/>
      <c r="CA52" s="143"/>
      <c r="CB52" s="143"/>
      <c r="CC52" s="143"/>
      <c r="CD52" s="143"/>
      <c r="CE52" s="144"/>
      <c r="CF52" s="144"/>
    </row>
    <row r="53" spans="1:110" ht="15" customHeight="1">
      <c r="A53" s="1344" t="s">
        <v>876</v>
      </c>
      <c r="B53" s="1345"/>
      <c r="C53" s="1345"/>
      <c r="D53" s="1345"/>
      <c r="E53" s="1345"/>
      <c r="F53" s="1345"/>
      <c r="G53" s="1345"/>
      <c r="H53" s="1345"/>
      <c r="I53" s="1345"/>
      <c r="J53" s="1345"/>
      <c r="K53" s="1345"/>
      <c r="L53" s="1345"/>
      <c r="M53" s="1345"/>
      <c r="N53" s="1345"/>
      <c r="O53" s="1346"/>
      <c r="P53" s="1719">
        <v>0</v>
      </c>
      <c r="Q53" s="1720"/>
      <c r="R53" s="1720"/>
      <c r="S53" s="1720">
        <v>2</v>
      </c>
      <c r="T53" s="1720"/>
      <c r="U53" s="1720"/>
      <c r="V53" s="1720" t="s">
        <v>95</v>
      </c>
      <c r="W53" s="1720"/>
      <c r="X53" s="1729"/>
      <c r="Y53" s="1487">
        <v>2</v>
      </c>
      <c r="Z53" s="1493"/>
      <c r="AA53" s="1493"/>
      <c r="AB53" s="1493"/>
      <c r="AC53" s="1493"/>
      <c r="AD53" s="1493"/>
      <c r="AE53" s="1493"/>
      <c r="AF53" s="1493"/>
      <c r="AG53" s="660"/>
      <c r="AH53" s="660"/>
      <c r="AI53" s="1487"/>
      <c r="AJ53" s="1493"/>
      <c r="AK53" s="1493"/>
      <c r="AL53" s="1493"/>
      <c r="AM53" s="1493"/>
      <c r="AN53" s="1493"/>
      <c r="AO53" s="1493"/>
      <c r="AP53" s="1493"/>
      <c r="AQ53" s="660"/>
      <c r="AR53" s="660"/>
      <c r="AS53" s="481">
        <f t="shared" si="0"/>
        <v>20</v>
      </c>
      <c r="AT53" s="482"/>
      <c r="AU53" s="482"/>
      <c r="AV53" s="482"/>
      <c r="AW53" s="482"/>
      <c r="AX53" s="482"/>
      <c r="AY53" s="482"/>
      <c r="AZ53" s="482"/>
      <c r="BA53" s="543"/>
      <c r="BB53" s="865"/>
      <c r="BC53" s="143"/>
      <c r="BD53" s="143"/>
      <c r="BE53" s="143"/>
      <c r="BF53" s="143"/>
      <c r="BG53" s="143"/>
      <c r="BH53" s="143"/>
      <c r="BI53" s="143"/>
      <c r="BJ53" s="143"/>
      <c r="BK53" s="144"/>
      <c r="BL53" s="144"/>
      <c r="BM53" s="143"/>
      <c r="BN53" s="143"/>
      <c r="BO53" s="143"/>
      <c r="BP53" s="143"/>
      <c r="BQ53" s="143"/>
      <c r="BR53" s="143"/>
      <c r="BS53" s="143"/>
      <c r="BT53" s="143"/>
      <c r="BU53" s="144"/>
      <c r="BV53" s="144"/>
      <c r="BW53" s="143"/>
      <c r="BX53" s="143"/>
      <c r="BY53" s="143"/>
      <c r="BZ53" s="143"/>
      <c r="CA53" s="143"/>
      <c r="CB53" s="143"/>
      <c r="CC53" s="143"/>
      <c r="CD53" s="143"/>
      <c r="CE53" s="144"/>
      <c r="CF53" s="144"/>
    </row>
    <row r="54" spans="1:110" ht="15" customHeight="1">
      <c r="A54" s="1344" t="s">
        <v>877</v>
      </c>
      <c r="B54" s="1345"/>
      <c r="C54" s="1345"/>
      <c r="D54" s="1345"/>
      <c r="E54" s="1345"/>
      <c r="F54" s="1345"/>
      <c r="G54" s="1345"/>
      <c r="H54" s="1345"/>
      <c r="I54" s="1345"/>
      <c r="J54" s="1345"/>
      <c r="K54" s="1345"/>
      <c r="L54" s="1345"/>
      <c r="M54" s="1345"/>
      <c r="N54" s="1345"/>
      <c r="O54" s="1346"/>
      <c r="P54" s="1719">
        <v>0</v>
      </c>
      <c r="Q54" s="1720"/>
      <c r="R54" s="1720"/>
      <c r="S54" s="1720">
        <v>3</v>
      </c>
      <c r="T54" s="1720"/>
      <c r="U54" s="1720"/>
      <c r="V54" s="1720" t="s">
        <v>95</v>
      </c>
      <c r="W54" s="1720"/>
      <c r="X54" s="1729"/>
      <c r="Y54" s="1487"/>
      <c r="Z54" s="1493"/>
      <c r="AA54" s="1493"/>
      <c r="AB54" s="1493"/>
      <c r="AC54" s="1493"/>
      <c r="AD54" s="1493"/>
      <c r="AE54" s="1493"/>
      <c r="AF54" s="1493"/>
      <c r="AG54" s="660"/>
      <c r="AH54" s="660"/>
      <c r="AI54" s="1487"/>
      <c r="AJ54" s="1493"/>
      <c r="AK54" s="1493"/>
      <c r="AL54" s="1493"/>
      <c r="AM54" s="1493"/>
      <c r="AN54" s="1493"/>
      <c r="AO54" s="1493"/>
      <c r="AP54" s="1493"/>
      <c r="AQ54" s="660"/>
      <c r="AR54" s="660"/>
      <c r="AS54" s="481">
        <f t="shared" si="0"/>
        <v>6</v>
      </c>
      <c r="AT54" s="482"/>
      <c r="AU54" s="482"/>
      <c r="AV54" s="482"/>
      <c r="AW54" s="482"/>
      <c r="AX54" s="482"/>
      <c r="AY54" s="482"/>
      <c r="AZ54" s="482"/>
      <c r="BA54" s="543"/>
      <c r="BB54" s="865"/>
      <c r="BC54" s="143"/>
      <c r="BD54" s="143"/>
      <c r="BE54" s="143"/>
      <c r="BF54" s="143"/>
      <c r="BG54" s="143"/>
      <c r="BH54" s="143"/>
      <c r="BI54" s="143"/>
      <c r="BJ54" s="143"/>
      <c r="BK54" s="144"/>
      <c r="BL54" s="144"/>
      <c r="BM54" s="143"/>
      <c r="BN54" s="143"/>
      <c r="BO54" s="143"/>
      <c r="BP54" s="143"/>
      <c r="BQ54" s="143"/>
      <c r="BR54" s="143"/>
      <c r="BS54" s="143"/>
      <c r="BT54" s="143"/>
      <c r="BU54" s="144"/>
      <c r="BV54" s="144"/>
      <c r="BW54" s="143"/>
      <c r="BX54" s="143"/>
      <c r="BY54" s="143"/>
      <c r="BZ54" s="143"/>
      <c r="CA54" s="143"/>
      <c r="CB54" s="143"/>
      <c r="CC54" s="143"/>
      <c r="CD54" s="143"/>
      <c r="CE54" s="144"/>
      <c r="CF54" s="144"/>
    </row>
    <row r="55" spans="1:110" ht="15" customHeight="1">
      <c r="A55" s="1344" t="s">
        <v>878</v>
      </c>
      <c r="B55" s="1345"/>
      <c r="C55" s="1345"/>
      <c r="D55" s="1345"/>
      <c r="E55" s="1345"/>
      <c r="F55" s="1345"/>
      <c r="G55" s="1345"/>
      <c r="H55" s="1345"/>
      <c r="I55" s="1345"/>
      <c r="J55" s="1345"/>
      <c r="K55" s="1345"/>
      <c r="L55" s="1345"/>
      <c r="M55" s="1345"/>
      <c r="N55" s="1345"/>
      <c r="O55" s="1346"/>
      <c r="P55" s="1719">
        <v>0</v>
      </c>
      <c r="Q55" s="1720"/>
      <c r="R55" s="1720"/>
      <c r="S55" s="1720">
        <v>4</v>
      </c>
      <c r="T55" s="1720"/>
      <c r="U55" s="1720"/>
      <c r="V55" s="1720" t="s">
        <v>95</v>
      </c>
      <c r="W55" s="1720"/>
      <c r="X55" s="1729"/>
      <c r="Y55" s="1487"/>
      <c r="Z55" s="1493"/>
      <c r="AA55" s="1493"/>
      <c r="AB55" s="1493"/>
      <c r="AC55" s="1493"/>
      <c r="AD55" s="1493"/>
      <c r="AE55" s="1493"/>
      <c r="AF55" s="1493"/>
      <c r="AG55" s="660"/>
      <c r="AH55" s="660"/>
      <c r="AI55" s="1487"/>
      <c r="AJ55" s="1493"/>
      <c r="AK55" s="1493"/>
      <c r="AL55" s="1493"/>
      <c r="AM55" s="1493"/>
      <c r="AN55" s="1493"/>
      <c r="AO55" s="1493"/>
      <c r="AP55" s="1493"/>
      <c r="AQ55" s="660"/>
      <c r="AR55" s="660"/>
      <c r="AS55" s="481">
        <f t="shared" si="0"/>
        <v>10</v>
      </c>
      <c r="AT55" s="482"/>
      <c r="AU55" s="482"/>
      <c r="AV55" s="482"/>
      <c r="AW55" s="482"/>
      <c r="AX55" s="482"/>
      <c r="AY55" s="482"/>
      <c r="AZ55" s="482"/>
      <c r="BA55" s="543"/>
      <c r="BB55" s="865"/>
      <c r="BC55" s="143"/>
      <c r="BD55" s="143"/>
      <c r="BE55" s="143"/>
      <c r="BF55" s="143"/>
      <c r="BG55" s="143"/>
      <c r="BH55" s="143"/>
      <c r="BI55" s="143"/>
      <c r="BJ55" s="143"/>
      <c r="BK55" s="144"/>
      <c r="BL55" s="144"/>
      <c r="BM55" s="143"/>
      <c r="BN55" s="143"/>
      <c r="BO55" s="143"/>
      <c r="BP55" s="143"/>
      <c r="BQ55" s="143"/>
      <c r="BR55" s="143"/>
      <c r="BS55" s="143"/>
      <c r="BT55" s="143"/>
      <c r="BU55" s="144"/>
      <c r="BV55" s="144"/>
      <c r="BW55" s="143"/>
      <c r="BX55" s="143"/>
      <c r="BY55" s="143"/>
      <c r="BZ55" s="143"/>
      <c r="CA55" s="143"/>
      <c r="CB55" s="143"/>
      <c r="CC55" s="143"/>
      <c r="CD55" s="143"/>
      <c r="CE55" s="144"/>
      <c r="CF55" s="144"/>
    </row>
    <row r="56" spans="1:110" ht="15" customHeight="1">
      <c r="A56" s="1344" t="s">
        <v>879</v>
      </c>
      <c r="B56" s="1345"/>
      <c r="C56" s="1345"/>
      <c r="D56" s="1345"/>
      <c r="E56" s="1345"/>
      <c r="F56" s="1345"/>
      <c r="G56" s="1345"/>
      <c r="H56" s="1345"/>
      <c r="I56" s="1345"/>
      <c r="J56" s="1345"/>
      <c r="K56" s="1345"/>
      <c r="L56" s="1345"/>
      <c r="M56" s="1345"/>
      <c r="N56" s="1345"/>
      <c r="O56" s="1346"/>
      <c r="P56" s="1719">
        <v>0</v>
      </c>
      <c r="Q56" s="1720"/>
      <c r="R56" s="1720"/>
      <c r="S56" s="1720">
        <v>5</v>
      </c>
      <c r="T56" s="1720"/>
      <c r="U56" s="1720"/>
      <c r="V56" s="1720" t="s">
        <v>95</v>
      </c>
      <c r="W56" s="1720"/>
      <c r="X56" s="1729"/>
      <c r="Y56" s="1487">
        <v>2</v>
      </c>
      <c r="Z56" s="1493"/>
      <c r="AA56" s="1493"/>
      <c r="AB56" s="1493"/>
      <c r="AC56" s="1493"/>
      <c r="AD56" s="1493"/>
      <c r="AE56" s="1493"/>
      <c r="AF56" s="1493"/>
      <c r="AG56" s="660"/>
      <c r="AH56" s="660"/>
      <c r="AI56" s="1487"/>
      <c r="AJ56" s="1493"/>
      <c r="AK56" s="1493"/>
      <c r="AL56" s="1493"/>
      <c r="AM56" s="1493"/>
      <c r="AN56" s="1493"/>
      <c r="AO56" s="1493"/>
      <c r="AP56" s="1493"/>
      <c r="AQ56" s="660"/>
      <c r="AR56" s="660"/>
      <c r="AS56" s="481">
        <f t="shared" si="0"/>
        <v>18</v>
      </c>
      <c r="AT56" s="482"/>
      <c r="AU56" s="482"/>
      <c r="AV56" s="482"/>
      <c r="AW56" s="482"/>
      <c r="AX56" s="482"/>
      <c r="AY56" s="482"/>
      <c r="AZ56" s="482"/>
      <c r="BA56" s="543"/>
      <c r="BB56" s="865"/>
      <c r="BC56" s="143"/>
      <c r="BD56" s="143"/>
      <c r="BE56" s="143"/>
      <c r="BF56" s="143"/>
      <c r="BG56" s="143"/>
      <c r="BH56" s="143"/>
      <c r="BI56" s="143"/>
      <c r="BJ56" s="143"/>
      <c r="BK56" s="144"/>
      <c r="BL56" s="144"/>
      <c r="BM56" s="143"/>
      <c r="BN56" s="143"/>
      <c r="BO56" s="143"/>
      <c r="BP56" s="143"/>
      <c r="BQ56" s="143"/>
      <c r="BR56" s="143"/>
      <c r="BS56" s="143"/>
      <c r="BT56" s="143"/>
      <c r="BU56" s="144"/>
      <c r="BV56" s="144"/>
      <c r="BW56" s="143"/>
      <c r="BX56" s="143"/>
      <c r="BY56" s="143"/>
      <c r="BZ56" s="143"/>
      <c r="CA56" s="143"/>
      <c r="CB56" s="143"/>
      <c r="CC56" s="143"/>
      <c r="CD56" s="143"/>
      <c r="CE56" s="144"/>
      <c r="CF56" s="144"/>
    </row>
    <row r="57" spans="1:110" ht="15" customHeight="1">
      <c r="A57" s="1344" t="s">
        <v>880</v>
      </c>
      <c r="B57" s="1345"/>
      <c r="C57" s="1345"/>
      <c r="D57" s="1345"/>
      <c r="E57" s="1345"/>
      <c r="F57" s="1345"/>
      <c r="G57" s="1345"/>
      <c r="H57" s="1345"/>
      <c r="I57" s="1345"/>
      <c r="J57" s="1345"/>
      <c r="K57" s="1345"/>
      <c r="L57" s="1345"/>
      <c r="M57" s="1345"/>
      <c r="N57" s="1345"/>
      <c r="O57" s="1346"/>
      <c r="P57" s="1719">
        <v>0</v>
      </c>
      <c r="Q57" s="1720"/>
      <c r="R57" s="1720"/>
      <c r="S57" s="1720">
        <v>6</v>
      </c>
      <c r="T57" s="1720"/>
      <c r="U57" s="1720"/>
      <c r="V57" s="1720" t="s">
        <v>95</v>
      </c>
      <c r="W57" s="1720"/>
      <c r="X57" s="1729"/>
      <c r="Y57" s="1487">
        <v>2</v>
      </c>
      <c r="Z57" s="1493"/>
      <c r="AA57" s="1493"/>
      <c r="AB57" s="1493"/>
      <c r="AC57" s="1493"/>
      <c r="AD57" s="1493"/>
      <c r="AE57" s="1493"/>
      <c r="AF57" s="1493"/>
      <c r="AG57" s="660"/>
      <c r="AH57" s="660"/>
      <c r="AI57" s="1487"/>
      <c r="AJ57" s="1493"/>
      <c r="AK57" s="1493"/>
      <c r="AL57" s="1493"/>
      <c r="AM57" s="1493"/>
      <c r="AN57" s="1493"/>
      <c r="AO57" s="1493"/>
      <c r="AP57" s="1493"/>
      <c r="AQ57" s="660"/>
      <c r="AR57" s="660"/>
      <c r="AS57" s="481">
        <f t="shared" si="0"/>
        <v>18</v>
      </c>
      <c r="AT57" s="482"/>
      <c r="AU57" s="482"/>
      <c r="AV57" s="482"/>
      <c r="AW57" s="482"/>
      <c r="AX57" s="482"/>
      <c r="AY57" s="482"/>
      <c r="AZ57" s="482"/>
      <c r="BA57" s="543"/>
      <c r="BB57" s="865"/>
      <c r="BC57" s="143"/>
      <c r="BD57" s="143"/>
      <c r="BE57" s="143"/>
      <c r="BF57" s="143"/>
      <c r="BG57" s="143"/>
      <c r="BH57" s="143"/>
      <c r="BI57" s="143"/>
      <c r="BJ57" s="143"/>
      <c r="BK57" s="144"/>
      <c r="BL57" s="144"/>
      <c r="BM57" s="143"/>
      <c r="BN57" s="143"/>
      <c r="BO57" s="143"/>
      <c r="BP57" s="143"/>
      <c r="BQ57" s="143"/>
      <c r="BR57" s="143"/>
      <c r="BS57" s="143"/>
      <c r="BT57" s="143"/>
      <c r="BU57" s="144"/>
      <c r="BV57" s="144"/>
      <c r="BW57" s="143"/>
      <c r="BX57" s="143"/>
      <c r="BY57" s="143"/>
      <c r="BZ57" s="143"/>
      <c r="CA57" s="143"/>
      <c r="CB57" s="143"/>
      <c r="CC57" s="143"/>
      <c r="CD57" s="143"/>
      <c r="CE57" s="144"/>
      <c r="CF57" s="144"/>
    </row>
    <row r="58" spans="1:110" ht="15" customHeight="1">
      <c r="A58" s="1344" t="s">
        <v>881</v>
      </c>
      <c r="B58" s="1345"/>
      <c r="C58" s="1345"/>
      <c r="D58" s="1345"/>
      <c r="E58" s="1345"/>
      <c r="F58" s="1345"/>
      <c r="G58" s="1345"/>
      <c r="H58" s="1345"/>
      <c r="I58" s="1345"/>
      <c r="J58" s="1345"/>
      <c r="K58" s="1345"/>
      <c r="L58" s="1345"/>
      <c r="M58" s="1345"/>
      <c r="N58" s="1345"/>
      <c r="O58" s="1346"/>
      <c r="P58" s="1719">
        <v>0</v>
      </c>
      <c r="Q58" s="1720"/>
      <c r="R58" s="1720"/>
      <c r="S58" s="1720">
        <v>7</v>
      </c>
      <c r="T58" s="1720"/>
      <c r="U58" s="1720"/>
      <c r="V58" s="1720" t="s">
        <v>95</v>
      </c>
      <c r="W58" s="1720"/>
      <c r="X58" s="1729"/>
      <c r="Y58" s="1487"/>
      <c r="Z58" s="1493"/>
      <c r="AA58" s="1493"/>
      <c r="AB58" s="1493"/>
      <c r="AC58" s="1493"/>
      <c r="AD58" s="1493"/>
      <c r="AE58" s="1493"/>
      <c r="AF58" s="1493"/>
      <c r="AG58" s="660"/>
      <c r="AH58" s="660"/>
      <c r="AI58" s="1487"/>
      <c r="AJ58" s="1493"/>
      <c r="AK58" s="1493"/>
      <c r="AL58" s="1493"/>
      <c r="AM58" s="1493"/>
      <c r="AN58" s="1493"/>
      <c r="AO58" s="1493"/>
      <c r="AP58" s="1493"/>
      <c r="AQ58" s="660"/>
      <c r="AR58" s="660"/>
      <c r="AS58" s="481">
        <f t="shared" si="0"/>
        <v>6</v>
      </c>
      <c r="AT58" s="482"/>
      <c r="AU58" s="482"/>
      <c r="AV58" s="482"/>
      <c r="AW58" s="482"/>
      <c r="AX58" s="482"/>
      <c r="AY58" s="482"/>
      <c r="AZ58" s="482"/>
      <c r="BA58" s="543"/>
      <c r="BB58" s="865"/>
      <c r="BC58" s="143"/>
      <c r="BD58" s="143"/>
      <c r="BE58" s="143"/>
      <c r="BF58" s="143"/>
      <c r="BG58" s="143"/>
      <c r="BH58" s="143"/>
      <c r="BI58" s="143"/>
      <c r="BJ58" s="143"/>
      <c r="BK58" s="144"/>
      <c r="BL58" s="144"/>
      <c r="BM58" s="143"/>
      <c r="BN58" s="143"/>
      <c r="BO58" s="143"/>
      <c r="BP58" s="143"/>
      <c r="BQ58" s="143"/>
      <c r="BR58" s="143"/>
      <c r="BS58" s="143"/>
      <c r="BT58" s="143"/>
      <c r="BU58" s="144"/>
      <c r="BV58" s="144"/>
      <c r="BW58" s="143"/>
      <c r="BX58" s="143"/>
      <c r="BY58" s="143"/>
      <c r="BZ58" s="143"/>
      <c r="CA58" s="143"/>
      <c r="CB58" s="143"/>
      <c r="CC58" s="143"/>
      <c r="CD58" s="143"/>
      <c r="CE58" s="144"/>
      <c r="CF58" s="144"/>
    </row>
    <row r="59" spans="1:110" ht="15" customHeight="1">
      <c r="A59" s="1344" t="s">
        <v>882</v>
      </c>
      <c r="B59" s="1345"/>
      <c r="C59" s="1345"/>
      <c r="D59" s="1345"/>
      <c r="E59" s="1345"/>
      <c r="F59" s="1345"/>
      <c r="G59" s="1345"/>
      <c r="H59" s="1345"/>
      <c r="I59" s="1345"/>
      <c r="J59" s="1345"/>
      <c r="K59" s="1345"/>
      <c r="L59" s="1345"/>
      <c r="M59" s="1345"/>
      <c r="N59" s="1345"/>
      <c r="O59" s="1346"/>
      <c r="P59" s="1719">
        <v>0</v>
      </c>
      <c r="Q59" s="1720"/>
      <c r="R59" s="1720"/>
      <c r="S59" s="1720">
        <v>8</v>
      </c>
      <c r="T59" s="1720"/>
      <c r="U59" s="1720"/>
      <c r="V59" s="1720" t="s">
        <v>95</v>
      </c>
      <c r="W59" s="1720"/>
      <c r="X59" s="1729"/>
      <c r="Y59" s="1487">
        <v>2</v>
      </c>
      <c r="Z59" s="1493"/>
      <c r="AA59" s="1493"/>
      <c r="AB59" s="1493"/>
      <c r="AC59" s="1493"/>
      <c r="AD59" s="1493"/>
      <c r="AE59" s="1493"/>
      <c r="AF59" s="1493"/>
      <c r="AG59" s="660"/>
      <c r="AH59" s="660"/>
      <c r="AI59" s="1487"/>
      <c r="AJ59" s="1493"/>
      <c r="AK59" s="1493"/>
      <c r="AL59" s="1493"/>
      <c r="AM59" s="1493"/>
      <c r="AN59" s="1493"/>
      <c r="AO59" s="1493"/>
      <c r="AP59" s="1493"/>
      <c r="AQ59" s="660"/>
      <c r="AR59" s="660"/>
      <c r="AS59" s="481">
        <f t="shared" si="0"/>
        <v>17</v>
      </c>
      <c r="AT59" s="482"/>
      <c r="AU59" s="482"/>
      <c r="AV59" s="482"/>
      <c r="AW59" s="482"/>
      <c r="AX59" s="482"/>
      <c r="AY59" s="482"/>
      <c r="AZ59" s="482"/>
      <c r="BA59" s="543"/>
      <c r="BB59" s="865"/>
      <c r="BC59" s="143"/>
      <c r="BD59" s="143"/>
      <c r="BE59" s="143"/>
      <c r="BF59" s="143"/>
      <c r="BG59" s="143"/>
      <c r="BH59" s="143"/>
      <c r="BI59" s="143"/>
      <c r="BJ59" s="143"/>
      <c r="BK59" s="144"/>
      <c r="BL59" s="144"/>
      <c r="BM59" s="143"/>
      <c r="BN59" s="143"/>
      <c r="BO59" s="143"/>
      <c r="BP59" s="143"/>
      <c r="BQ59" s="143"/>
      <c r="BR59" s="143"/>
      <c r="BS59" s="143"/>
      <c r="BT59" s="143"/>
      <c r="BU59" s="144"/>
      <c r="BV59" s="144"/>
      <c r="BW59" s="143"/>
      <c r="BX59" s="143"/>
      <c r="BY59" s="143"/>
      <c r="BZ59" s="143"/>
      <c r="CA59" s="143"/>
      <c r="CB59" s="143"/>
      <c r="CC59" s="143"/>
      <c r="CD59" s="143"/>
      <c r="CE59" s="144"/>
      <c r="CF59" s="144"/>
    </row>
    <row r="60" spans="1:110" ht="15" customHeight="1">
      <c r="A60" s="1344" t="s">
        <v>883</v>
      </c>
      <c r="B60" s="1345"/>
      <c r="C60" s="1345"/>
      <c r="D60" s="1345"/>
      <c r="E60" s="1345"/>
      <c r="F60" s="1345"/>
      <c r="G60" s="1345"/>
      <c r="H60" s="1345"/>
      <c r="I60" s="1345"/>
      <c r="J60" s="1345"/>
      <c r="K60" s="1345"/>
      <c r="L60" s="1345"/>
      <c r="M60" s="1345"/>
      <c r="N60" s="1345"/>
      <c r="O60" s="1346"/>
      <c r="P60" s="1719">
        <v>0</v>
      </c>
      <c r="Q60" s="1720"/>
      <c r="R60" s="1720"/>
      <c r="S60" s="1720">
        <v>9</v>
      </c>
      <c r="T60" s="1720"/>
      <c r="U60" s="1720"/>
      <c r="V60" s="1720" t="s">
        <v>95</v>
      </c>
      <c r="W60" s="1720"/>
      <c r="X60" s="1729"/>
      <c r="Y60" s="1487"/>
      <c r="Z60" s="1493"/>
      <c r="AA60" s="1493"/>
      <c r="AB60" s="1493"/>
      <c r="AC60" s="1493"/>
      <c r="AD60" s="1493"/>
      <c r="AE60" s="1493"/>
      <c r="AF60" s="1493"/>
      <c r="AG60" s="660"/>
      <c r="AH60" s="660"/>
      <c r="AI60" s="1487"/>
      <c r="AJ60" s="1493"/>
      <c r="AK60" s="1493"/>
      <c r="AL60" s="1493"/>
      <c r="AM60" s="1493"/>
      <c r="AN60" s="1493"/>
      <c r="AO60" s="1493"/>
      <c r="AP60" s="1493"/>
      <c r="AQ60" s="660"/>
      <c r="AR60" s="660"/>
      <c r="AS60" s="481">
        <f t="shared" si="0"/>
        <v>10</v>
      </c>
      <c r="AT60" s="482"/>
      <c r="AU60" s="482"/>
      <c r="AV60" s="482"/>
      <c r="AW60" s="482"/>
      <c r="AX60" s="482"/>
      <c r="AY60" s="482"/>
      <c r="AZ60" s="482"/>
      <c r="BA60" s="543"/>
      <c r="BB60" s="865"/>
      <c r="BC60" s="143"/>
      <c r="BD60" s="143"/>
      <c r="BE60" s="143"/>
      <c r="BF60" s="143"/>
      <c r="BG60" s="143"/>
      <c r="BH60" s="143"/>
      <c r="BI60" s="143"/>
      <c r="BJ60" s="143"/>
      <c r="BK60" s="144"/>
      <c r="BL60" s="144"/>
      <c r="BM60" s="143"/>
      <c r="BN60" s="143"/>
      <c r="BO60" s="143"/>
      <c r="BP60" s="143"/>
      <c r="BQ60" s="143"/>
      <c r="BR60" s="143"/>
      <c r="BS60" s="143"/>
      <c r="BT60" s="143"/>
      <c r="BU60" s="144"/>
      <c r="BV60" s="144"/>
      <c r="BW60" s="143"/>
      <c r="BX60" s="143"/>
      <c r="BY60" s="143"/>
      <c r="BZ60" s="143"/>
      <c r="CA60" s="143"/>
      <c r="CB60" s="143"/>
      <c r="CC60" s="143"/>
      <c r="CD60" s="143"/>
      <c r="CE60" s="144"/>
      <c r="CF60" s="144"/>
    </row>
    <row r="61" spans="1:110" ht="15" customHeight="1">
      <c r="A61" s="1344" t="s">
        <v>884</v>
      </c>
      <c r="B61" s="1345"/>
      <c r="C61" s="1345"/>
      <c r="D61" s="1345"/>
      <c r="E61" s="1345"/>
      <c r="F61" s="1345"/>
      <c r="G61" s="1345"/>
      <c r="H61" s="1345"/>
      <c r="I61" s="1345"/>
      <c r="J61" s="1345"/>
      <c r="K61" s="1345"/>
      <c r="L61" s="1345"/>
      <c r="M61" s="1345"/>
      <c r="N61" s="1345"/>
      <c r="O61" s="1346"/>
      <c r="P61" s="1352" t="s">
        <v>95</v>
      </c>
      <c r="Q61" s="1353"/>
      <c r="R61" s="1353"/>
      <c r="S61" s="1720" t="s">
        <v>822</v>
      </c>
      <c r="T61" s="1720"/>
      <c r="U61" s="1720"/>
      <c r="V61" s="1720" t="s">
        <v>95</v>
      </c>
      <c r="W61" s="1720"/>
      <c r="X61" s="1729"/>
      <c r="Y61" s="1487">
        <v>2</v>
      </c>
      <c r="Z61" s="1493"/>
      <c r="AA61" s="1493"/>
      <c r="AB61" s="1493"/>
      <c r="AC61" s="1493"/>
      <c r="AD61" s="1493"/>
      <c r="AE61" s="1493"/>
      <c r="AF61" s="1493"/>
      <c r="AG61" s="660"/>
      <c r="AH61" s="660"/>
      <c r="AI61" s="1487"/>
      <c r="AJ61" s="1493"/>
      <c r="AK61" s="1493"/>
      <c r="AL61" s="1493"/>
      <c r="AM61" s="1493"/>
      <c r="AN61" s="1493"/>
      <c r="AO61" s="1493"/>
      <c r="AP61" s="1493"/>
      <c r="AQ61" s="660"/>
      <c r="AR61" s="660"/>
      <c r="AS61" s="481">
        <f t="shared" si="0"/>
        <v>12</v>
      </c>
      <c r="AT61" s="482"/>
      <c r="AU61" s="482"/>
      <c r="AV61" s="482"/>
      <c r="AW61" s="482"/>
      <c r="AX61" s="482"/>
      <c r="AY61" s="482"/>
      <c r="AZ61" s="482"/>
      <c r="BA61" s="543"/>
      <c r="BB61" s="865"/>
      <c r="BC61" s="143"/>
      <c r="BD61" s="143"/>
      <c r="BE61" s="143"/>
      <c r="BF61" s="143"/>
      <c r="BG61" s="143"/>
      <c r="BH61" s="143"/>
      <c r="BI61" s="143"/>
      <c r="BJ61" s="143"/>
      <c r="BK61" s="144"/>
      <c r="BL61" s="144"/>
      <c r="BM61" s="143"/>
      <c r="BN61" s="143"/>
      <c r="BO61" s="143"/>
      <c r="BP61" s="143"/>
      <c r="BQ61" s="143"/>
      <c r="BR61" s="143"/>
      <c r="BS61" s="143"/>
      <c r="BT61" s="143"/>
      <c r="BU61" s="144"/>
      <c r="BV61" s="144"/>
      <c r="BW61" s="143"/>
      <c r="BX61" s="143"/>
      <c r="BY61" s="143"/>
      <c r="BZ61" s="143"/>
      <c r="CA61" s="143"/>
      <c r="CB61" s="143"/>
      <c r="CC61" s="143"/>
      <c r="CD61" s="143"/>
      <c r="CE61" s="144"/>
      <c r="CF61" s="144"/>
    </row>
    <row r="62" spans="1:110" ht="15" customHeight="1">
      <c r="A62" s="1344" t="s">
        <v>885</v>
      </c>
      <c r="B62" s="1345"/>
      <c r="C62" s="1345"/>
      <c r="D62" s="1345"/>
      <c r="E62" s="1345"/>
      <c r="F62" s="1345"/>
      <c r="G62" s="1345"/>
      <c r="H62" s="1345"/>
      <c r="I62" s="1345"/>
      <c r="J62" s="1345"/>
      <c r="K62" s="1345"/>
      <c r="L62" s="1345"/>
      <c r="M62" s="1345"/>
      <c r="N62" s="1345"/>
      <c r="O62" s="1346"/>
      <c r="P62" s="1352" t="s">
        <v>95</v>
      </c>
      <c r="Q62" s="1353"/>
      <c r="R62" s="1353"/>
      <c r="S62" s="1720" t="s">
        <v>701</v>
      </c>
      <c r="T62" s="1720"/>
      <c r="U62" s="1720"/>
      <c r="V62" s="1720" t="s">
        <v>95</v>
      </c>
      <c r="W62" s="1720"/>
      <c r="X62" s="1729"/>
      <c r="Y62" s="1487">
        <v>7</v>
      </c>
      <c r="Z62" s="1493"/>
      <c r="AA62" s="1493"/>
      <c r="AB62" s="1493"/>
      <c r="AC62" s="1493"/>
      <c r="AD62" s="1493"/>
      <c r="AE62" s="1493"/>
      <c r="AF62" s="1493"/>
      <c r="AG62" s="660"/>
      <c r="AH62" s="660"/>
      <c r="AI62" s="1487"/>
      <c r="AJ62" s="1493"/>
      <c r="AK62" s="1493"/>
      <c r="AL62" s="1493"/>
      <c r="AM62" s="1493"/>
      <c r="AN62" s="1493"/>
      <c r="AO62" s="1493"/>
      <c r="AP62" s="1493"/>
      <c r="AQ62" s="660"/>
      <c r="AR62" s="660"/>
      <c r="AS62" s="481">
        <f t="shared" si="0"/>
        <v>99</v>
      </c>
      <c r="AT62" s="482"/>
      <c r="AU62" s="482"/>
      <c r="AV62" s="482"/>
      <c r="AW62" s="482"/>
      <c r="AX62" s="482"/>
      <c r="AY62" s="482"/>
      <c r="AZ62" s="482"/>
      <c r="BA62" s="543"/>
      <c r="BB62" s="865"/>
      <c r="BC62" s="143"/>
      <c r="BD62" s="143"/>
      <c r="BE62" s="143"/>
      <c r="BF62" s="143"/>
      <c r="BG62" s="143"/>
      <c r="BH62" s="143"/>
      <c r="BI62" s="143"/>
      <c r="BJ62" s="143"/>
      <c r="BK62" s="144"/>
      <c r="BL62" s="144"/>
      <c r="BM62" s="143"/>
      <c r="BN62" s="143"/>
      <c r="BO62" s="143"/>
      <c r="BP62" s="143"/>
      <c r="BQ62" s="143"/>
      <c r="BR62" s="143"/>
      <c r="BS62" s="143"/>
      <c r="BT62" s="143"/>
      <c r="BU62" s="144"/>
      <c r="BV62" s="144"/>
      <c r="BW62" s="143"/>
      <c r="BX62" s="143"/>
      <c r="BY62" s="143"/>
      <c r="BZ62" s="143"/>
      <c r="CA62" s="143"/>
      <c r="CB62" s="143"/>
      <c r="CC62" s="143"/>
      <c r="CD62" s="143"/>
      <c r="CE62" s="144"/>
      <c r="CF62" s="144"/>
    </row>
    <row r="63" spans="1:110" ht="15" customHeight="1">
      <c r="A63" s="1344" t="s">
        <v>886</v>
      </c>
      <c r="B63" s="1345"/>
      <c r="C63" s="1345"/>
      <c r="D63" s="1345"/>
      <c r="E63" s="1345"/>
      <c r="F63" s="1345"/>
      <c r="G63" s="1345"/>
      <c r="H63" s="1345"/>
      <c r="I63" s="1345"/>
      <c r="J63" s="1345"/>
      <c r="K63" s="1345"/>
      <c r="L63" s="1345"/>
      <c r="M63" s="1345"/>
      <c r="N63" s="1345"/>
      <c r="O63" s="1346"/>
      <c r="P63" s="1352" t="s">
        <v>95</v>
      </c>
      <c r="Q63" s="1353"/>
      <c r="R63" s="1353"/>
      <c r="S63" s="1720" t="s">
        <v>702</v>
      </c>
      <c r="T63" s="1720"/>
      <c r="U63" s="1720"/>
      <c r="V63" s="1720" t="s">
        <v>95</v>
      </c>
      <c r="W63" s="1720"/>
      <c r="X63" s="1729"/>
      <c r="Y63" s="1487">
        <v>5</v>
      </c>
      <c r="Z63" s="1493"/>
      <c r="AA63" s="1493"/>
      <c r="AB63" s="1493"/>
      <c r="AC63" s="1493"/>
      <c r="AD63" s="1493"/>
      <c r="AE63" s="1493"/>
      <c r="AF63" s="1493"/>
      <c r="AG63" s="660"/>
      <c r="AH63" s="660"/>
      <c r="AI63" s="1487">
        <v>1</v>
      </c>
      <c r="AJ63" s="1493"/>
      <c r="AK63" s="1493"/>
      <c r="AL63" s="1493"/>
      <c r="AM63" s="1493"/>
      <c r="AN63" s="1493"/>
      <c r="AO63" s="1493"/>
      <c r="AP63" s="1493"/>
      <c r="AQ63" s="660"/>
      <c r="AR63" s="660"/>
      <c r="AS63" s="481">
        <f t="shared" si="0"/>
        <v>100</v>
      </c>
      <c r="AT63" s="482"/>
      <c r="AU63" s="482"/>
      <c r="AV63" s="482"/>
      <c r="AW63" s="482"/>
      <c r="AX63" s="482"/>
      <c r="AY63" s="482"/>
      <c r="AZ63" s="482"/>
      <c r="BA63" s="543"/>
      <c r="BB63" s="865"/>
      <c r="BC63" s="143"/>
      <c r="BD63" s="143"/>
      <c r="BE63" s="143"/>
      <c r="BF63" s="143"/>
      <c r="BG63" s="143"/>
      <c r="BH63" s="143"/>
      <c r="BI63" s="143"/>
      <c r="BJ63" s="143"/>
      <c r="BK63" s="144"/>
      <c r="BL63" s="144"/>
      <c r="BM63" s="143"/>
      <c r="BN63" s="143"/>
      <c r="BO63" s="143"/>
      <c r="BP63" s="143"/>
      <c r="BQ63" s="143"/>
      <c r="BR63" s="143"/>
      <c r="BS63" s="143"/>
      <c r="BT63" s="143"/>
      <c r="BU63" s="144"/>
      <c r="BV63" s="144"/>
      <c r="BW63" s="143"/>
      <c r="BX63" s="143"/>
      <c r="BY63" s="143"/>
      <c r="BZ63" s="143"/>
      <c r="CA63" s="143"/>
      <c r="CB63" s="143"/>
      <c r="CC63" s="143"/>
      <c r="CD63" s="143"/>
      <c r="CE63" s="144"/>
      <c r="CF63" s="144"/>
    </row>
    <row r="64" spans="1:110" ht="15" customHeight="1">
      <c r="A64" s="1344" t="s">
        <v>887</v>
      </c>
      <c r="B64" s="1345"/>
      <c r="C64" s="1345"/>
      <c r="D64" s="1345"/>
      <c r="E64" s="1345"/>
      <c r="F64" s="1345"/>
      <c r="G64" s="1345"/>
      <c r="H64" s="1345"/>
      <c r="I64" s="1345"/>
      <c r="J64" s="1345"/>
      <c r="K64" s="1345"/>
      <c r="L64" s="1345"/>
      <c r="M64" s="1345"/>
      <c r="N64" s="1345"/>
      <c r="O64" s="1346"/>
      <c r="P64" s="1352" t="s">
        <v>95</v>
      </c>
      <c r="Q64" s="1353"/>
      <c r="R64" s="1353"/>
      <c r="S64" s="1720" t="s">
        <v>703</v>
      </c>
      <c r="T64" s="1720"/>
      <c r="U64" s="1720"/>
      <c r="V64" s="1720" t="s">
        <v>95</v>
      </c>
      <c r="W64" s="1720"/>
      <c r="X64" s="1729"/>
      <c r="Y64" s="1487">
        <v>9</v>
      </c>
      <c r="Z64" s="1493"/>
      <c r="AA64" s="1493"/>
      <c r="AB64" s="1493"/>
      <c r="AC64" s="1493"/>
      <c r="AD64" s="1493"/>
      <c r="AE64" s="1493"/>
      <c r="AF64" s="1493"/>
      <c r="AG64" s="660"/>
      <c r="AH64" s="660"/>
      <c r="AI64" s="1487">
        <v>1</v>
      </c>
      <c r="AJ64" s="1493"/>
      <c r="AK64" s="1493"/>
      <c r="AL64" s="1493"/>
      <c r="AM64" s="1493"/>
      <c r="AN64" s="1493"/>
      <c r="AO64" s="1493"/>
      <c r="AP64" s="1493"/>
      <c r="AQ64" s="660"/>
      <c r="AR64" s="660"/>
      <c r="AS64" s="481">
        <f t="shared" si="0"/>
        <v>103</v>
      </c>
      <c r="AT64" s="482"/>
      <c r="AU64" s="482"/>
      <c r="AV64" s="482"/>
      <c r="AW64" s="482"/>
      <c r="AX64" s="482"/>
      <c r="AY64" s="482"/>
      <c r="AZ64" s="482"/>
      <c r="BA64" s="543"/>
      <c r="BB64" s="865"/>
      <c r="BC64" s="143"/>
      <c r="BD64" s="143"/>
      <c r="BE64" s="143"/>
      <c r="BF64" s="143"/>
      <c r="BG64" s="143"/>
      <c r="BH64" s="143"/>
      <c r="BI64" s="143"/>
      <c r="BJ64" s="143"/>
      <c r="BK64" s="144"/>
      <c r="BL64" s="144"/>
      <c r="BM64" s="143"/>
      <c r="BN64" s="143"/>
      <c r="BO64" s="143"/>
      <c r="BP64" s="143"/>
      <c r="BQ64" s="143"/>
      <c r="BR64" s="143"/>
      <c r="BS64" s="143"/>
      <c r="BT64" s="143"/>
      <c r="BU64" s="144"/>
      <c r="BV64" s="144"/>
      <c r="BW64" s="143"/>
      <c r="BX64" s="143"/>
      <c r="BY64" s="143"/>
      <c r="BZ64" s="143"/>
      <c r="CA64" s="143"/>
      <c r="CB64" s="143"/>
      <c r="CC64" s="143"/>
      <c r="CD64" s="143"/>
      <c r="CE64" s="144"/>
      <c r="CF64" s="144"/>
    </row>
    <row r="65" spans="1:84" ht="15" customHeight="1">
      <c r="A65" s="1344" t="s">
        <v>888</v>
      </c>
      <c r="B65" s="1345"/>
      <c r="C65" s="1345"/>
      <c r="D65" s="1345"/>
      <c r="E65" s="1345"/>
      <c r="F65" s="1345"/>
      <c r="G65" s="1345"/>
      <c r="H65" s="1345"/>
      <c r="I65" s="1345"/>
      <c r="J65" s="1345"/>
      <c r="K65" s="1345"/>
      <c r="L65" s="1345"/>
      <c r="M65" s="1345"/>
      <c r="N65" s="1345"/>
      <c r="O65" s="1346"/>
      <c r="P65" s="1352" t="s">
        <v>95</v>
      </c>
      <c r="Q65" s="1353"/>
      <c r="R65" s="1353"/>
      <c r="S65" s="1720" t="s">
        <v>704</v>
      </c>
      <c r="T65" s="1720"/>
      <c r="U65" s="1720"/>
      <c r="V65" s="1720" t="s">
        <v>95</v>
      </c>
      <c r="W65" s="1720"/>
      <c r="X65" s="1729"/>
      <c r="Y65" s="1487">
        <v>12</v>
      </c>
      <c r="Z65" s="1493"/>
      <c r="AA65" s="1493"/>
      <c r="AB65" s="1493"/>
      <c r="AC65" s="1493"/>
      <c r="AD65" s="1493"/>
      <c r="AE65" s="1493"/>
      <c r="AF65" s="1493"/>
      <c r="AG65" s="660"/>
      <c r="AH65" s="660"/>
      <c r="AI65" s="1487">
        <v>1</v>
      </c>
      <c r="AJ65" s="1493"/>
      <c r="AK65" s="1493"/>
      <c r="AL65" s="1493"/>
      <c r="AM65" s="1493"/>
      <c r="AN65" s="1493"/>
      <c r="AO65" s="1493"/>
      <c r="AP65" s="1493"/>
      <c r="AQ65" s="660"/>
      <c r="AR65" s="660"/>
      <c r="AS65" s="481">
        <f t="shared" si="0"/>
        <v>214</v>
      </c>
      <c r="AT65" s="482"/>
      <c r="AU65" s="482"/>
      <c r="AV65" s="482"/>
      <c r="AW65" s="482"/>
      <c r="AX65" s="482"/>
      <c r="AY65" s="482"/>
      <c r="AZ65" s="482"/>
      <c r="BA65" s="543"/>
      <c r="BB65" s="865"/>
      <c r="BC65" s="143"/>
      <c r="BD65" s="143"/>
      <c r="BE65" s="143"/>
      <c r="BF65" s="143"/>
      <c r="BG65" s="143"/>
      <c r="BH65" s="143"/>
      <c r="BI65" s="143"/>
      <c r="BJ65" s="143"/>
      <c r="BK65" s="144"/>
      <c r="BL65" s="144"/>
      <c r="BM65" s="143"/>
      <c r="BN65" s="143"/>
      <c r="BO65" s="143"/>
      <c r="BP65" s="143"/>
      <c r="BQ65" s="143"/>
      <c r="BR65" s="143"/>
      <c r="BS65" s="143"/>
      <c r="BT65" s="143"/>
      <c r="BU65" s="144"/>
      <c r="BV65" s="144"/>
      <c r="BW65" s="143"/>
      <c r="BX65" s="143"/>
      <c r="BY65" s="143"/>
      <c r="BZ65" s="143"/>
      <c r="CA65" s="143"/>
      <c r="CB65" s="143"/>
      <c r="CC65" s="143"/>
      <c r="CD65" s="143"/>
      <c r="CE65" s="144"/>
      <c r="CF65" s="144"/>
    </row>
    <row r="66" spans="1:84" ht="15" customHeight="1">
      <c r="A66" s="1344" t="s">
        <v>889</v>
      </c>
      <c r="B66" s="1345"/>
      <c r="C66" s="1345"/>
      <c r="D66" s="1345"/>
      <c r="E66" s="1345"/>
      <c r="F66" s="1345"/>
      <c r="G66" s="1345"/>
      <c r="H66" s="1345"/>
      <c r="I66" s="1345"/>
      <c r="J66" s="1345"/>
      <c r="K66" s="1345"/>
      <c r="L66" s="1345"/>
      <c r="M66" s="1345"/>
      <c r="N66" s="1345"/>
      <c r="O66" s="1346"/>
      <c r="P66" s="1352" t="s">
        <v>95</v>
      </c>
      <c r="Q66" s="1353"/>
      <c r="R66" s="1353"/>
      <c r="S66" s="1720" t="s">
        <v>705</v>
      </c>
      <c r="T66" s="1720"/>
      <c r="U66" s="1720"/>
      <c r="V66" s="1720" t="s">
        <v>95</v>
      </c>
      <c r="W66" s="1720"/>
      <c r="X66" s="1729"/>
      <c r="Y66" s="1487">
        <v>24</v>
      </c>
      <c r="Z66" s="1493"/>
      <c r="AA66" s="1493"/>
      <c r="AB66" s="1493"/>
      <c r="AC66" s="1493"/>
      <c r="AD66" s="1493"/>
      <c r="AE66" s="1493"/>
      <c r="AF66" s="1493"/>
      <c r="AG66" s="660"/>
      <c r="AH66" s="660"/>
      <c r="AI66" s="1487">
        <v>5</v>
      </c>
      <c r="AJ66" s="1493"/>
      <c r="AK66" s="1493"/>
      <c r="AL66" s="1493"/>
      <c r="AM66" s="1493"/>
      <c r="AN66" s="1493"/>
      <c r="AO66" s="1493"/>
      <c r="AP66" s="1493"/>
      <c r="AQ66" s="660"/>
      <c r="AR66" s="660"/>
      <c r="AS66" s="481">
        <f t="shared" si="0"/>
        <v>258</v>
      </c>
      <c r="AT66" s="482"/>
      <c r="AU66" s="482"/>
      <c r="AV66" s="482"/>
      <c r="AW66" s="482"/>
      <c r="AX66" s="482"/>
      <c r="AY66" s="482"/>
      <c r="AZ66" s="482"/>
      <c r="BA66" s="543"/>
      <c r="BB66" s="865"/>
      <c r="BC66" s="143"/>
      <c r="BD66" s="143"/>
      <c r="BE66" s="143"/>
      <c r="BF66" s="143"/>
      <c r="BG66" s="143"/>
      <c r="BH66" s="143"/>
      <c r="BI66" s="143"/>
      <c r="BJ66" s="143"/>
      <c r="BK66" s="144"/>
      <c r="BL66" s="144"/>
      <c r="BM66" s="143"/>
      <c r="BN66" s="143"/>
      <c r="BO66" s="143"/>
      <c r="BP66" s="143"/>
      <c r="BQ66" s="143"/>
      <c r="BR66" s="143"/>
      <c r="BS66" s="143"/>
      <c r="BT66" s="143"/>
      <c r="BU66" s="144"/>
      <c r="BV66" s="144"/>
      <c r="BW66" s="143"/>
      <c r="BX66" s="143"/>
      <c r="BY66" s="143"/>
      <c r="BZ66" s="143"/>
      <c r="CA66" s="143"/>
      <c r="CB66" s="143"/>
      <c r="CC66" s="143"/>
      <c r="CD66" s="143"/>
      <c r="CE66" s="144"/>
      <c r="CF66" s="144"/>
    </row>
    <row r="67" spans="1:84" ht="15" customHeight="1">
      <c r="A67" s="1344" t="s">
        <v>890</v>
      </c>
      <c r="B67" s="1345"/>
      <c r="C67" s="1345"/>
      <c r="D67" s="1345"/>
      <c r="E67" s="1345"/>
      <c r="F67" s="1345"/>
      <c r="G67" s="1345"/>
      <c r="H67" s="1345"/>
      <c r="I67" s="1345"/>
      <c r="J67" s="1345"/>
      <c r="K67" s="1345"/>
      <c r="L67" s="1345"/>
      <c r="M67" s="1345"/>
      <c r="N67" s="1345"/>
      <c r="O67" s="1346"/>
      <c r="P67" s="1352" t="s">
        <v>95</v>
      </c>
      <c r="Q67" s="1353"/>
      <c r="R67" s="1353"/>
      <c r="S67" s="1720" t="s">
        <v>706</v>
      </c>
      <c r="T67" s="1720"/>
      <c r="U67" s="1720"/>
      <c r="V67" s="1720" t="s">
        <v>95</v>
      </c>
      <c r="W67" s="1720"/>
      <c r="X67" s="1729"/>
      <c r="Y67" s="1487">
        <v>32</v>
      </c>
      <c r="Z67" s="1493"/>
      <c r="AA67" s="1493"/>
      <c r="AB67" s="1493"/>
      <c r="AC67" s="1493"/>
      <c r="AD67" s="1493"/>
      <c r="AE67" s="1493"/>
      <c r="AF67" s="1493"/>
      <c r="AG67" s="660"/>
      <c r="AH67" s="660"/>
      <c r="AI67" s="1487">
        <v>10</v>
      </c>
      <c r="AJ67" s="1493"/>
      <c r="AK67" s="1493"/>
      <c r="AL67" s="1493"/>
      <c r="AM67" s="1493"/>
      <c r="AN67" s="1493"/>
      <c r="AO67" s="1493"/>
      <c r="AP67" s="1493"/>
      <c r="AQ67" s="660"/>
      <c r="AR67" s="660"/>
      <c r="AS67" s="481">
        <f t="shared" si="0"/>
        <v>490</v>
      </c>
      <c r="AT67" s="482"/>
      <c r="AU67" s="482"/>
      <c r="AV67" s="482"/>
      <c r="AW67" s="482"/>
      <c r="AX67" s="482"/>
      <c r="AY67" s="482"/>
      <c r="AZ67" s="482"/>
      <c r="BA67" s="543"/>
      <c r="BB67" s="865"/>
      <c r="BC67" s="143"/>
      <c r="BD67" s="143"/>
      <c r="BE67" s="143"/>
      <c r="BF67" s="143"/>
      <c r="BG67" s="143"/>
      <c r="BH67" s="143"/>
      <c r="BI67" s="143"/>
      <c r="BJ67" s="143"/>
      <c r="BK67" s="144"/>
      <c r="BL67" s="144"/>
      <c r="BM67" s="143"/>
      <c r="BN67" s="143"/>
      <c r="BO67" s="143"/>
      <c r="BP67" s="143"/>
      <c r="BQ67" s="143"/>
      <c r="BR67" s="143"/>
      <c r="BS67" s="143"/>
      <c r="BT67" s="143"/>
      <c r="BU67" s="144"/>
      <c r="BV67" s="144"/>
      <c r="BW67" s="143"/>
      <c r="BX67" s="143"/>
      <c r="BY67" s="143"/>
      <c r="BZ67" s="143"/>
      <c r="CA67" s="143"/>
      <c r="CB67" s="143"/>
      <c r="CC67" s="143"/>
      <c r="CD67" s="143"/>
      <c r="CE67" s="144"/>
      <c r="CF67" s="144"/>
    </row>
    <row r="68" spans="1:84" ht="15" customHeight="1">
      <c r="A68" s="1344" t="s">
        <v>891</v>
      </c>
      <c r="B68" s="1345"/>
      <c r="C68" s="1345"/>
      <c r="D68" s="1345"/>
      <c r="E68" s="1345"/>
      <c r="F68" s="1345"/>
      <c r="G68" s="1345"/>
      <c r="H68" s="1345"/>
      <c r="I68" s="1345"/>
      <c r="J68" s="1345"/>
      <c r="K68" s="1345"/>
      <c r="L68" s="1345"/>
      <c r="M68" s="1345"/>
      <c r="N68" s="1345"/>
      <c r="O68" s="1346"/>
      <c r="P68" s="1352" t="s">
        <v>95</v>
      </c>
      <c r="Q68" s="1353"/>
      <c r="R68" s="1353"/>
      <c r="S68" s="1720" t="s">
        <v>707</v>
      </c>
      <c r="T68" s="1720"/>
      <c r="U68" s="1720"/>
      <c r="V68" s="1720" t="s">
        <v>95</v>
      </c>
      <c r="W68" s="1720"/>
      <c r="X68" s="1729"/>
      <c r="Y68" s="1487">
        <v>16</v>
      </c>
      <c r="Z68" s="1493"/>
      <c r="AA68" s="1493"/>
      <c r="AB68" s="1493"/>
      <c r="AC68" s="1493"/>
      <c r="AD68" s="1493"/>
      <c r="AE68" s="1493"/>
      <c r="AF68" s="1493"/>
      <c r="AG68" s="660"/>
      <c r="AH68" s="660"/>
      <c r="AI68" s="1487">
        <v>6</v>
      </c>
      <c r="AJ68" s="1493"/>
      <c r="AK68" s="1493"/>
      <c r="AL68" s="1493"/>
      <c r="AM68" s="1493"/>
      <c r="AN68" s="1493"/>
      <c r="AO68" s="1493"/>
      <c r="AP68" s="1493"/>
      <c r="AQ68" s="660"/>
      <c r="AR68" s="660"/>
      <c r="AS68" s="481">
        <f t="shared" si="0"/>
        <v>380</v>
      </c>
      <c r="AT68" s="482"/>
      <c r="AU68" s="482"/>
      <c r="AV68" s="482"/>
      <c r="AW68" s="482"/>
      <c r="AX68" s="482"/>
      <c r="AY68" s="482"/>
      <c r="AZ68" s="482"/>
      <c r="BA68" s="543"/>
      <c r="BB68" s="865"/>
      <c r="BC68" s="143"/>
      <c r="BD68" s="143"/>
      <c r="BE68" s="143"/>
      <c r="BF68" s="143"/>
      <c r="BG68" s="143"/>
      <c r="BH68" s="143"/>
      <c r="BI68" s="143"/>
      <c r="BJ68" s="143"/>
      <c r="BK68" s="144"/>
      <c r="BL68" s="144"/>
      <c r="BM68" s="143"/>
      <c r="BN68" s="143"/>
      <c r="BO68" s="143"/>
      <c r="BP68" s="143"/>
      <c r="BQ68" s="143"/>
      <c r="BR68" s="143"/>
      <c r="BS68" s="143"/>
      <c r="BT68" s="143"/>
      <c r="BU68" s="144"/>
      <c r="BV68" s="144"/>
      <c r="BW68" s="143"/>
      <c r="BX68" s="143"/>
      <c r="BY68" s="143"/>
      <c r="BZ68" s="143"/>
      <c r="CA68" s="143"/>
      <c r="CB68" s="143"/>
      <c r="CC68" s="143"/>
      <c r="CD68" s="143"/>
      <c r="CE68" s="144"/>
      <c r="CF68" s="144"/>
    </row>
    <row r="69" spans="1:84" ht="15" customHeight="1">
      <c r="A69" s="1344" t="s">
        <v>652</v>
      </c>
      <c r="B69" s="1345"/>
      <c r="C69" s="1345"/>
      <c r="D69" s="1345"/>
      <c r="E69" s="1345"/>
      <c r="F69" s="1345"/>
      <c r="G69" s="1345"/>
      <c r="H69" s="1345"/>
      <c r="I69" s="1345"/>
      <c r="J69" s="1345"/>
      <c r="K69" s="1345"/>
      <c r="L69" s="1345"/>
      <c r="M69" s="1345"/>
      <c r="N69" s="1345"/>
      <c r="O69" s="1346"/>
      <c r="P69" s="1352" t="s">
        <v>95</v>
      </c>
      <c r="Q69" s="1353"/>
      <c r="R69" s="1353"/>
      <c r="S69" s="1720" t="s">
        <v>708</v>
      </c>
      <c r="T69" s="1720"/>
      <c r="U69" s="1720"/>
      <c r="V69" s="1720" t="s">
        <v>95</v>
      </c>
      <c r="W69" s="1720"/>
      <c r="X69" s="1729"/>
      <c r="Y69" s="1487">
        <v>16</v>
      </c>
      <c r="Z69" s="1493"/>
      <c r="AA69" s="1493"/>
      <c r="AB69" s="1493"/>
      <c r="AC69" s="1493"/>
      <c r="AD69" s="1493"/>
      <c r="AE69" s="1493"/>
      <c r="AF69" s="1493"/>
      <c r="AG69" s="660"/>
      <c r="AH69" s="660"/>
      <c r="AI69" s="1487">
        <v>4</v>
      </c>
      <c r="AJ69" s="1493"/>
      <c r="AK69" s="1493"/>
      <c r="AL69" s="1493"/>
      <c r="AM69" s="1493"/>
      <c r="AN69" s="1493"/>
      <c r="AO69" s="1493"/>
      <c r="AP69" s="1493"/>
      <c r="AQ69" s="660"/>
      <c r="AR69" s="660"/>
      <c r="AS69" s="481">
        <f t="shared" si="0"/>
        <v>316</v>
      </c>
      <c r="AT69" s="482"/>
      <c r="AU69" s="482"/>
      <c r="AV69" s="482"/>
      <c r="AW69" s="482"/>
      <c r="AX69" s="482"/>
      <c r="AY69" s="482"/>
      <c r="AZ69" s="482"/>
      <c r="BA69" s="543"/>
      <c r="BB69" s="865"/>
      <c r="BC69" s="143"/>
      <c r="BD69" s="143"/>
      <c r="BE69" s="143"/>
      <c r="BF69" s="143"/>
      <c r="BG69" s="143"/>
      <c r="BH69" s="143"/>
      <c r="BI69" s="143"/>
      <c r="BJ69" s="143"/>
      <c r="BK69" s="144"/>
      <c r="BL69" s="144"/>
      <c r="BM69" s="143"/>
      <c r="BN69" s="143"/>
      <c r="BO69" s="143"/>
      <c r="BP69" s="143"/>
      <c r="BQ69" s="143"/>
      <c r="BR69" s="143"/>
      <c r="BS69" s="143"/>
      <c r="BT69" s="143"/>
      <c r="BU69" s="144"/>
      <c r="BV69" s="144"/>
      <c r="BW69" s="143"/>
      <c r="BX69" s="143"/>
      <c r="BY69" s="143"/>
      <c r="BZ69" s="143"/>
      <c r="CA69" s="143"/>
      <c r="CB69" s="143"/>
      <c r="CC69" s="143"/>
      <c r="CD69" s="143"/>
      <c r="CE69" s="144"/>
      <c r="CF69" s="144"/>
    </row>
    <row r="70" spans="1:84" ht="15" customHeight="1">
      <c r="A70" s="1344" t="s">
        <v>5</v>
      </c>
      <c r="B70" s="1345"/>
      <c r="C70" s="1345"/>
      <c r="D70" s="1345"/>
      <c r="E70" s="1345"/>
      <c r="F70" s="1345"/>
      <c r="G70" s="1345"/>
      <c r="H70" s="1345"/>
      <c r="I70" s="1345"/>
      <c r="J70" s="1345"/>
      <c r="K70" s="1345"/>
      <c r="L70" s="1345"/>
      <c r="M70" s="1345"/>
      <c r="N70" s="1345"/>
      <c r="O70" s="1346"/>
      <c r="P70" s="1352" t="s">
        <v>95</v>
      </c>
      <c r="Q70" s="1353"/>
      <c r="R70" s="1353"/>
      <c r="S70" s="1720" t="s">
        <v>709</v>
      </c>
      <c r="T70" s="1720"/>
      <c r="U70" s="1720"/>
      <c r="V70" s="1720" t="s">
        <v>95</v>
      </c>
      <c r="W70" s="1720"/>
      <c r="X70" s="1729"/>
      <c r="Y70" s="1487">
        <v>14</v>
      </c>
      <c r="Z70" s="1493"/>
      <c r="AA70" s="1493"/>
      <c r="AB70" s="1493"/>
      <c r="AC70" s="1493"/>
      <c r="AD70" s="1493"/>
      <c r="AE70" s="1493"/>
      <c r="AF70" s="1493"/>
      <c r="AG70" s="660"/>
      <c r="AH70" s="660"/>
      <c r="AI70" s="1487">
        <v>8</v>
      </c>
      <c r="AJ70" s="1493"/>
      <c r="AK70" s="1493"/>
      <c r="AL70" s="1493"/>
      <c r="AM70" s="1493"/>
      <c r="AN70" s="1493"/>
      <c r="AO70" s="1493"/>
      <c r="AP70" s="1493"/>
      <c r="AQ70" s="660"/>
      <c r="AR70" s="660"/>
      <c r="AS70" s="481">
        <f t="shared" si="0"/>
        <v>564</v>
      </c>
      <c r="AT70" s="482"/>
      <c r="AU70" s="482"/>
      <c r="AV70" s="482"/>
      <c r="AW70" s="482"/>
      <c r="AX70" s="482"/>
      <c r="AY70" s="482"/>
      <c r="AZ70" s="482"/>
      <c r="BA70" s="543"/>
      <c r="BB70" s="865"/>
      <c r="BC70" s="143"/>
      <c r="BD70" s="143"/>
      <c r="BE70" s="143"/>
      <c r="BF70" s="143"/>
      <c r="BG70" s="143"/>
      <c r="BH70" s="143"/>
      <c r="BI70" s="143"/>
      <c r="BJ70" s="143"/>
      <c r="BK70" s="144"/>
      <c r="BL70" s="144"/>
      <c r="BM70" s="143"/>
      <c r="BN70" s="143"/>
      <c r="BO70" s="143"/>
      <c r="BP70" s="143"/>
      <c r="BQ70" s="143"/>
      <c r="BR70" s="143"/>
      <c r="BS70" s="143"/>
      <c r="BT70" s="143"/>
      <c r="BU70" s="144"/>
      <c r="BV70" s="144"/>
      <c r="BW70" s="143"/>
      <c r="BX70" s="143"/>
      <c r="BY70" s="143"/>
      <c r="BZ70" s="143"/>
      <c r="CA70" s="143"/>
      <c r="CB70" s="143"/>
      <c r="CC70" s="143"/>
      <c r="CD70" s="143"/>
      <c r="CE70" s="144"/>
      <c r="CF70" s="144"/>
    </row>
    <row r="71" spans="1:84" ht="15" customHeight="1">
      <c r="A71" s="1344" t="s">
        <v>6</v>
      </c>
      <c r="B71" s="1345"/>
      <c r="C71" s="1345"/>
      <c r="D71" s="1345"/>
      <c r="E71" s="1345"/>
      <c r="F71" s="1345"/>
      <c r="G71" s="1345"/>
      <c r="H71" s="1345"/>
      <c r="I71" s="1345"/>
      <c r="J71" s="1345"/>
      <c r="K71" s="1345"/>
      <c r="L71" s="1345"/>
      <c r="M71" s="1345"/>
      <c r="N71" s="1345"/>
      <c r="O71" s="1346"/>
      <c r="P71" s="1352" t="s">
        <v>350</v>
      </c>
      <c r="Q71" s="1353"/>
      <c r="R71" s="1353"/>
      <c r="S71" s="1720" t="s">
        <v>822</v>
      </c>
      <c r="T71" s="1720"/>
      <c r="U71" s="1720"/>
      <c r="V71" s="1720" t="s">
        <v>95</v>
      </c>
      <c r="W71" s="1720"/>
      <c r="X71" s="1729"/>
      <c r="Y71" s="1487">
        <v>14</v>
      </c>
      <c r="Z71" s="1493"/>
      <c r="AA71" s="1493"/>
      <c r="AB71" s="1493"/>
      <c r="AC71" s="1493"/>
      <c r="AD71" s="1493"/>
      <c r="AE71" s="1493"/>
      <c r="AF71" s="1493"/>
      <c r="AG71" s="660"/>
      <c r="AH71" s="660"/>
      <c r="AI71" s="1487">
        <v>6</v>
      </c>
      <c r="AJ71" s="1493"/>
      <c r="AK71" s="1493"/>
      <c r="AL71" s="1493"/>
      <c r="AM71" s="1493"/>
      <c r="AN71" s="1493"/>
      <c r="AO71" s="1493"/>
      <c r="AP71" s="1493"/>
      <c r="AQ71" s="660"/>
      <c r="AR71" s="660"/>
      <c r="AS71" s="481">
        <f t="shared" si="0"/>
        <v>328</v>
      </c>
      <c r="AT71" s="482"/>
      <c r="AU71" s="482"/>
      <c r="AV71" s="482"/>
      <c r="AW71" s="482"/>
      <c r="AX71" s="482"/>
      <c r="AY71" s="482"/>
      <c r="AZ71" s="482"/>
      <c r="BA71" s="543"/>
      <c r="BB71" s="865"/>
      <c r="BC71" s="143"/>
      <c r="BD71" s="143"/>
      <c r="BE71" s="143"/>
      <c r="BF71" s="143"/>
      <c r="BG71" s="143"/>
      <c r="BH71" s="143"/>
      <c r="BI71" s="143"/>
      <c r="BJ71" s="143"/>
      <c r="BK71" s="144"/>
      <c r="BL71" s="144"/>
      <c r="BM71" s="143"/>
      <c r="BN71" s="143"/>
      <c r="BO71" s="143"/>
      <c r="BP71" s="143"/>
      <c r="BQ71" s="143"/>
      <c r="BR71" s="143"/>
      <c r="BS71" s="143"/>
      <c r="BT71" s="143"/>
      <c r="BU71" s="144"/>
      <c r="BV71" s="144"/>
      <c r="BW71" s="143"/>
      <c r="BX71" s="143"/>
      <c r="BY71" s="143"/>
      <c r="BZ71" s="143"/>
      <c r="CA71" s="143"/>
      <c r="CB71" s="143"/>
      <c r="CC71" s="143"/>
      <c r="CD71" s="143"/>
      <c r="CE71" s="144"/>
      <c r="CF71" s="144"/>
    </row>
    <row r="72" spans="1:84" ht="15" customHeight="1">
      <c r="A72" s="1344" t="s">
        <v>7</v>
      </c>
      <c r="B72" s="1345"/>
      <c r="C72" s="1345"/>
      <c r="D72" s="1345"/>
      <c r="E72" s="1345"/>
      <c r="F72" s="1345"/>
      <c r="G72" s="1345"/>
      <c r="H72" s="1345"/>
      <c r="I72" s="1345"/>
      <c r="J72" s="1345"/>
      <c r="K72" s="1345"/>
      <c r="L72" s="1345"/>
      <c r="M72" s="1345"/>
      <c r="N72" s="1345"/>
      <c r="O72" s="1346"/>
      <c r="P72" s="1352" t="s">
        <v>350</v>
      </c>
      <c r="Q72" s="1353"/>
      <c r="R72" s="1353"/>
      <c r="S72" s="1720" t="s">
        <v>701</v>
      </c>
      <c r="T72" s="1720"/>
      <c r="U72" s="1720"/>
      <c r="V72" s="1720" t="s">
        <v>95</v>
      </c>
      <c r="W72" s="1720"/>
      <c r="X72" s="1729"/>
      <c r="Y72" s="1487">
        <v>5</v>
      </c>
      <c r="Z72" s="1493"/>
      <c r="AA72" s="1493"/>
      <c r="AB72" s="1493"/>
      <c r="AC72" s="1493"/>
      <c r="AD72" s="1493"/>
      <c r="AE72" s="1493"/>
      <c r="AF72" s="1493"/>
      <c r="AG72" s="660"/>
      <c r="AH72" s="660"/>
      <c r="AI72" s="1487">
        <v>3</v>
      </c>
      <c r="AJ72" s="1493"/>
      <c r="AK72" s="1493"/>
      <c r="AL72" s="1493"/>
      <c r="AM72" s="1493"/>
      <c r="AN72" s="1493"/>
      <c r="AO72" s="1493"/>
      <c r="AP72" s="1493"/>
      <c r="AQ72" s="660"/>
      <c r="AR72" s="660"/>
      <c r="AS72" s="481">
        <f t="shared" si="0"/>
        <v>186</v>
      </c>
      <c r="AT72" s="482"/>
      <c r="AU72" s="482"/>
      <c r="AV72" s="482"/>
      <c r="AW72" s="482"/>
      <c r="AX72" s="482"/>
      <c r="AY72" s="482"/>
      <c r="AZ72" s="482"/>
      <c r="BA72" s="543"/>
      <c r="BB72" s="865"/>
      <c r="BC72" s="143"/>
      <c r="BD72" s="143"/>
      <c r="BE72" s="143"/>
      <c r="BF72" s="143"/>
      <c r="BG72" s="143"/>
      <c r="BH72" s="143"/>
      <c r="BI72" s="143"/>
      <c r="BJ72" s="143"/>
      <c r="BK72" s="144"/>
      <c r="BL72" s="144"/>
      <c r="BM72" s="143"/>
      <c r="BN72" s="143"/>
      <c r="BO72" s="143"/>
      <c r="BP72" s="143"/>
      <c r="BQ72" s="143"/>
      <c r="BR72" s="143"/>
      <c r="BS72" s="143"/>
      <c r="BT72" s="143"/>
      <c r="BU72" s="144"/>
      <c r="BV72" s="144"/>
      <c r="BW72" s="143"/>
      <c r="BX72" s="143"/>
      <c r="BY72" s="143"/>
      <c r="BZ72" s="143"/>
      <c r="CA72" s="143"/>
      <c r="CB72" s="143"/>
      <c r="CC72" s="143"/>
      <c r="CD72" s="143"/>
      <c r="CE72" s="144"/>
      <c r="CF72" s="144"/>
    </row>
    <row r="73" spans="1:84" ht="15" customHeight="1">
      <c r="A73" s="1344" t="s">
        <v>8</v>
      </c>
      <c r="B73" s="1345"/>
      <c r="C73" s="1345"/>
      <c r="D73" s="1345"/>
      <c r="E73" s="1345"/>
      <c r="F73" s="1345"/>
      <c r="G73" s="1345"/>
      <c r="H73" s="1345"/>
      <c r="I73" s="1345"/>
      <c r="J73" s="1345"/>
      <c r="K73" s="1345"/>
      <c r="L73" s="1345"/>
      <c r="M73" s="1345"/>
      <c r="N73" s="1345"/>
      <c r="O73" s="1346"/>
      <c r="P73" s="1352" t="s">
        <v>350</v>
      </c>
      <c r="Q73" s="1353"/>
      <c r="R73" s="1353"/>
      <c r="S73" s="1720" t="s">
        <v>702</v>
      </c>
      <c r="T73" s="1720"/>
      <c r="U73" s="1720"/>
      <c r="V73" s="1720" t="s">
        <v>95</v>
      </c>
      <c r="W73" s="1720"/>
      <c r="X73" s="1729"/>
      <c r="Y73" s="1487">
        <v>3</v>
      </c>
      <c r="Z73" s="1493"/>
      <c r="AA73" s="1493"/>
      <c r="AB73" s="1493"/>
      <c r="AC73" s="1493"/>
      <c r="AD73" s="1493"/>
      <c r="AE73" s="1493"/>
      <c r="AF73" s="1493"/>
      <c r="AG73" s="660"/>
      <c r="AH73" s="660"/>
      <c r="AI73" s="1487"/>
      <c r="AJ73" s="1493"/>
      <c r="AK73" s="1493"/>
      <c r="AL73" s="1493"/>
      <c r="AM73" s="1493"/>
      <c r="AN73" s="1493"/>
      <c r="AO73" s="1493"/>
      <c r="AP73" s="1493"/>
      <c r="AQ73" s="660"/>
      <c r="AR73" s="660"/>
      <c r="AS73" s="481">
        <f t="shared" si="0"/>
        <v>34</v>
      </c>
      <c r="AT73" s="482"/>
      <c r="AU73" s="482"/>
      <c r="AV73" s="482"/>
      <c r="AW73" s="482"/>
      <c r="AX73" s="482"/>
      <c r="AY73" s="482"/>
      <c r="AZ73" s="482"/>
      <c r="BA73" s="543"/>
      <c r="BB73" s="865"/>
      <c r="BC73" s="143"/>
      <c r="BD73" s="143"/>
      <c r="BE73" s="143"/>
      <c r="BF73" s="143"/>
      <c r="BG73" s="143"/>
      <c r="BH73" s="143"/>
      <c r="BI73" s="143"/>
      <c r="BJ73" s="143"/>
      <c r="BK73" s="144"/>
      <c r="BL73" s="144"/>
      <c r="BM73" s="143"/>
      <c r="BN73" s="143"/>
      <c r="BO73" s="143"/>
      <c r="BP73" s="143"/>
      <c r="BQ73" s="143"/>
      <c r="BR73" s="143"/>
      <c r="BS73" s="143"/>
      <c r="BT73" s="143"/>
      <c r="BU73" s="144"/>
      <c r="BV73" s="144"/>
      <c r="BW73" s="143"/>
      <c r="BX73" s="143"/>
      <c r="BY73" s="143"/>
      <c r="BZ73" s="143"/>
      <c r="CA73" s="143"/>
      <c r="CB73" s="143"/>
      <c r="CC73" s="143"/>
      <c r="CD73" s="143"/>
      <c r="CE73" s="144"/>
      <c r="CF73" s="144"/>
    </row>
    <row r="74" spans="1:84" ht="15" customHeight="1">
      <c r="A74" s="1344" t="s">
        <v>9</v>
      </c>
      <c r="B74" s="1345"/>
      <c r="C74" s="1345"/>
      <c r="D74" s="1345"/>
      <c r="E74" s="1345"/>
      <c r="F74" s="1345"/>
      <c r="G74" s="1345"/>
      <c r="H74" s="1345"/>
      <c r="I74" s="1345"/>
      <c r="J74" s="1345"/>
      <c r="K74" s="1345"/>
      <c r="L74" s="1345"/>
      <c r="M74" s="1345"/>
      <c r="N74" s="1345"/>
      <c r="O74" s="1346"/>
      <c r="P74" s="1352" t="s">
        <v>350</v>
      </c>
      <c r="Q74" s="1353"/>
      <c r="R74" s="1353"/>
      <c r="S74" s="1720" t="s">
        <v>703</v>
      </c>
      <c r="T74" s="1720"/>
      <c r="U74" s="1720"/>
      <c r="V74" s="1720" t="s">
        <v>95</v>
      </c>
      <c r="W74" s="1720"/>
      <c r="X74" s="1729"/>
      <c r="Y74" s="1487">
        <v>2</v>
      </c>
      <c r="Z74" s="1493"/>
      <c r="AA74" s="1493"/>
      <c r="AB74" s="1493"/>
      <c r="AC74" s="1493"/>
      <c r="AD74" s="1493"/>
      <c r="AE74" s="1493"/>
      <c r="AF74" s="1493"/>
      <c r="AG74" s="660"/>
      <c r="AH74" s="660"/>
      <c r="AI74" s="1487"/>
      <c r="AJ74" s="1493"/>
      <c r="AK74" s="1493"/>
      <c r="AL74" s="1493"/>
      <c r="AM74" s="1493"/>
      <c r="AN74" s="1493"/>
      <c r="AO74" s="1493"/>
      <c r="AP74" s="1493"/>
      <c r="AQ74" s="660"/>
      <c r="AR74" s="660"/>
      <c r="AS74" s="481">
        <f t="shared" si="0"/>
        <v>15</v>
      </c>
      <c r="AT74" s="482"/>
      <c r="AU74" s="482"/>
      <c r="AV74" s="482"/>
      <c r="AW74" s="482"/>
      <c r="AX74" s="482"/>
      <c r="AY74" s="482"/>
      <c r="AZ74" s="482"/>
      <c r="BA74" s="543"/>
      <c r="BB74" s="865"/>
      <c r="BC74" s="143"/>
      <c r="BD74" s="143"/>
      <c r="BE74" s="143"/>
      <c r="BF74" s="143"/>
      <c r="BG74" s="143"/>
      <c r="BH74" s="143"/>
      <c r="BI74" s="143"/>
      <c r="BJ74" s="143"/>
      <c r="BK74" s="144"/>
      <c r="BL74" s="144"/>
      <c r="BM74" s="143"/>
      <c r="BN74" s="143"/>
      <c r="BO74" s="143"/>
      <c r="BP74" s="143"/>
      <c r="BQ74" s="143"/>
      <c r="BR74" s="143"/>
      <c r="BS74" s="143"/>
      <c r="BT74" s="143"/>
      <c r="BU74" s="144"/>
      <c r="BV74" s="144"/>
      <c r="BW74" s="143"/>
      <c r="BX74" s="143"/>
      <c r="BY74" s="143"/>
      <c r="BZ74" s="143"/>
      <c r="CA74" s="143"/>
      <c r="CB74" s="143"/>
      <c r="CC74" s="143"/>
      <c r="CD74" s="143"/>
      <c r="CE74" s="144"/>
      <c r="CF74" s="144"/>
    </row>
    <row r="75" spans="1:84" ht="15" customHeight="1">
      <c r="A75" s="1349" t="s">
        <v>393</v>
      </c>
      <c r="B75" s="1350"/>
      <c r="C75" s="1350"/>
      <c r="D75" s="1350"/>
      <c r="E75" s="1350"/>
      <c r="F75" s="1350"/>
      <c r="G75" s="1350"/>
      <c r="H75" s="1350"/>
      <c r="I75" s="1350"/>
      <c r="J75" s="1350"/>
      <c r="K75" s="1350"/>
      <c r="L75" s="1350"/>
      <c r="M75" s="1350"/>
      <c r="N75" s="1350"/>
      <c r="O75" s="1351"/>
      <c r="P75" s="1352" t="s">
        <v>350</v>
      </c>
      <c r="Q75" s="1353"/>
      <c r="R75" s="1353"/>
      <c r="S75" s="1720" t="s">
        <v>704</v>
      </c>
      <c r="T75" s="1720"/>
      <c r="U75" s="1720"/>
      <c r="V75" s="1720" t="s">
        <v>95</v>
      </c>
      <c r="W75" s="1720"/>
      <c r="X75" s="1729"/>
      <c r="Y75" s="1338"/>
      <c r="Z75" s="1339"/>
      <c r="AA75" s="1339"/>
      <c r="AB75" s="1339"/>
      <c r="AC75" s="1339"/>
      <c r="AD75" s="1339"/>
      <c r="AE75" s="1339"/>
      <c r="AF75" s="1339"/>
      <c r="AG75" s="1340"/>
      <c r="AH75" s="1340"/>
      <c r="AI75" s="1338"/>
      <c r="AJ75" s="1339"/>
      <c r="AK75" s="1339"/>
      <c r="AL75" s="1339"/>
      <c r="AM75" s="1339"/>
      <c r="AN75" s="1339"/>
      <c r="AO75" s="1339"/>
      <c r="AP75" s="1339"/>
      <c r="AQ75" s="1340"/>
      <c r="AR75" s="1340"/>
      <c r="AS75" s="1338"/>
      <c r="AT75" s="1339"/>
      <c r="AU75" s="1339"/>
      <c r="AV75" s="1339"/>
      <c r="AW75" s="1339"/>
      <c r="AX75" s="1339"/>
      <c r="AY75" s="1339"/>
      <c r="AZ75" s="1339"/>
      <c r="BA75" s="1342"/>
      <c r="BB75" s="1343"/>
      <c r="BC75" s="90"/>
      <c r="BD75" s="90"/>
      <c r="BE75" s="90"/>
      <c r="BF75" s="90"/>
      <c r="BG75" s="90"/>
      <c r="BH75" s="90"/>
      <c r="BI75" s="90"/>
      <c r="BJ75" s="90"/>
      <c r="BK75" s="91"/>
      <c r="BL75" s="91"/>
      <c r="BM75" s="90"/>
      <c r="BN75" s="90"/>
      <c r="BO75" s="90"/>
      <c r="BP75" s="90"/>
      <c r="BQ75" s="90"/>
      <c r="BR75" s="90"/>
      <c r="BS75" s="90"/>
      <c r="BT75" s="90"/>
      <c r="BU75" s="91"/>
      <c r="BV75" s="91"/>
      <c r="BW75" s="90"/>
      <c r="BX75" s="90"/>
      <c r="BY75" s="90"/>
      <c r="BZ75" s="90"/>
      <c r="CA75" s="90"/>
      <c r="CB75" s="90"/>
      <c r="CC75" s="90"/>
      <c r="CD75" s="90"/>
      <c r="CE75" s="91"/>
      <c r="CF75" s="91"/>
    </row>
    <row r="76" spans="1:84" ht="15" customHeight="1">
      <c r="A76" s="1344" t="s">
        <v>279</v>
      </c>
      <c r="B76" s="1345"/>
      <c r="C76" s="1345"/>
      <c r="D76" s="1345"/>
      <c r="E76" s="1345"/>
      <c r="F76" s="1345"/>
      <c r="G76" s="1345"/>
      <c r="H76" s="1345"/>
      <c r="I76" s="1345"/>
      <c r="J76" s="1345"/>
      <c r="K76" s="1345"/>
      <c r="L76" s="1345"/>
      <c r="M76" s="1345"/>
      <c r="N76" s="1345"/>
      <c r="O76" s="1346"/>
      <c r="P76" s="1352" t="s">
        <v>350</v>
      </c>
      <c r="Q76" s="1353"/>
      <c r="R76" s="1353"/>
      <c r="S76" s="1720" t="s">
        <v>705</v>
      </c>
      <c r="T76" s="1720"/>
      <c r="U76" s="1720"/>
      <c r="V76" s="1720" t="s">
        <v>95</v>
      </c>
      <c r="W76" s="1720"/>
      <c r="X76" s="1729"/>
      <c r="Y76" s="1338"/>
      <c r="Z76" s="1339"/>
      <c r="AA76" s="1339"/>
      <c r="AB76" s="1339"/>
      <c r="AC76" s="1339"/>
      <c r="AD76" s="1339"/>
      <c r="AE76" s="1339"/>
      <c r="AF76" s="1339"/>
      <c r="AG76" s="1340"/>
      <c r="AH76" s="1340"/>
      <c r="AI76" s="1338"/>
      <c r="AJ76" s="1339"/>
      <c r="AK76" s="1339"/>
      <c r="AL76" s="1339"/>
      <c r="AM76" s="1339"/>
      <c r="AN76" s="1339"/>
      <c r="AO76" s="1339"/>
      <c r="AP76" s="1339"/>
      <c r="AQ76" s="1340"/>
      <c r="AR76" s="1340"/>
      <c r="AS76" s="1338"/>
      <c r="AT76" s="1339"/>
      <c r="AU76" s="1339"/>
      <c r="AV76" s="1339"/>
      <c r="AW76" s="1339"/>
      <c r="AX76" s="1339"/>
      <c r="AY76" s="1339"/>
      <c r="AZ76" s="1339"/>
      <c r="BA76" s="1342"/>
      <c r="BB76" s="1343"/>
      <c r="BC76" s="90"/>
      <c r="BD76" s="90"/>
      <c r="BE76" s="90"/>
      <c r="BF76" s="90"/>
      <c r="BG76" s="90"/>
      <c r="BH76" s="90"/>
      <c r="BI76" s="90"/>
      <c r="BJ76" s="90"/>
      <c r="BK76" s="91"/>
      <c r="BL76" s="91"/>
      <c r="BM76" s="90"/>
      <c r="BN76" s="90"/>
      <c r="BO76" s="90"/>
      <c r="BP76" s="90"/>
      <c r="BQ76" s="90"/>
      <c r="BR76" s="90"/>
      <c r="BS76" s="90"/>
      <c r="BT76" s="90"/>
      <c r="BU76" s="91"/>
      <c r="BV76" s="91"/>
      <c r="BW76" s="90"/>
      <c r="BX76" s="90"/>
      <c r="BY76" s="90"/>
      <c r="BZ76" s="90"/>
      <c r="CA76" s="90"/>
      <c r="CB76" s="90"/>
      <c r="CC76" s="90"/>
      <c r="CD76" s="90"/>
      <c r="CE76" s="91"/>
      <c r="CF76" s="91"/>
    </row>
    <row r="77" spans="1:84" ht="15" customHeight="1" thickBot="1">
      <c r="A77" s="1344" t="s">
        <v>378</v>
      </c>
      <c r="B77" s="1345"/>
      <c r="C77" s="1345"/>
      <c r="D77" s="1345"/>
      <c r="E77" s="1345"/>
      <c r="F77" s="1345"/>
      <c r="G77" s="1345"/>
      <c r="H77" s="1345"/>
      <c r="I77" s="1345"/>
      <c r="J77" s="1345"/>
      <c r="K77" s="1345"/>
      <c r="L77" s="1345"/>
      <c r="M77" s="1345"/>
      <c r="N77" s="1345"/>
      <c r="O77" s="1346"/>
      <c r="P77" s="1347" t="s">
        <v>823</v>
      </c>
      <c r="Q77" s="1348"/>
      <c r="R77" s="1348"/>
      <c r="S77" s="1722" t="s">
        <v>706</v>
      </c>
      <c r="T77" s="1722"/>
      <c r="U77" s="1722"/>
      <c r="V77" s="1722" t="s">
        <v>824</v>
      </c>
      <c r="W77" s="1722"/>
      <c r="X77" s="1730"/>
      <c r="Y77" s="484">
        <f>SUM(Y52:AH76)</f>
        <v>169</v>
      </c>
      <c r="Z77" s="485"/>
      <c r="AA77" s="485"/>
      <c r="AB77" s="485"/>
      <c r="AC77" s="485"/>
      <c r="AD77" s="485"/>
      <c r="AE77" s="485"/>
      <c r="AF77" s="485"/>
      <c r="AG77" s="571"/>
      <c r="AH77" s="571"/>
      <c r="AI77" s="484">
        <f>SUM(AI52:AR76)</f>
        <v>46</v>
      </c>
      <c r="AJ77" s="485"/>
      <c r="AK77" s="485"/>
      <c r="AL77" s="485"/>
      <c r="AM77" s="485"/>
      <c r="AN77" s="485"/>
      <c r="AO77" s="485"/>
      <c r="AP77" s="485"/>
      <c r="AQ77" s="571"/>
      <c r="AR77" s="571"/>
      <c r="AS77" s="484">
        <f>SUM(AS52:BB76)</f>
        <v>3213</v>
      </c>
      <c r="AT77" s="485"/>
      <c r="AU77" s="485"/>
      <c r="AV77" s="485"/>
      <c r="AW77" s="485"/>
      <c r="AX77" s="485"/>
      <c r="AY77" s="485"/>
      <c r="AZ77" s="485"/>
      <c r="BA77" s="571"/>
      <c r="BB77" s="874"/>
      <c r="BC77" s="143"/>
      <c r="BD77" s="143"/>
      <c r="BE77" s="143"/>
      <c r="BF77" s="143"/>
      <c r="BG77" s="143"/>
      <c r="BH77" s="143"/>
      <c r="BI77" s="143"/>
      <c r="BJ77" s="143"/>
      <c r="BK77" s="144"/>
      <c r="BL77" s="144"/>
      <c r="BM77" s="143"/>
      <c r="BN77" s="143"/>
      <c r="BO77" s="143"/>
      <c r="BP77" s="143"/>
      <c r="BQ77" s="143"/>
      <c r="BR77" s="143"/>
      <c r="BS77" s="143"/>
      <c r="BT77" s="143"/>
      <c r="BU77" s="144"/>
      <c r="BV77" s="144"/>
      <c r="BW77" s="143"/>
      <c r="BX77" s="143"/>
      <c r="BY77" s="143"/>
      <c r="BZ77" s="143"/>
      <c r="CA77" s="143"/>
      <c r="CB77" s="143"/>
      <c r="CC77" s="143"/>
      <c r="CD77" s="143"/>
      <c r="CE77" s="144"/>
      <c r="CF77" s="144"/>
    </row>
    <row r="78" spans="1:84" ht="15" customHeight="1" thickBot="1">
      <c r="P78" s="87"/>
      <c r="Q78" s="87"/>
      <c r="R78" s="87"/>
      <c r="S78" s="152"/>
      <c r="T78" s="152"/>
      <c r="U78" s="152"/>
      <c r="V78" s="152"/>
      <c r="W78" s="152"/>
      <c r="X78" s="152"/>
      <c r="Y78" s="88"/>
      <c r="Z78" s="88"/>
      <c r="AA78" s="88"/>
      <c r="AB78" s="88"/>
      <c r="AC78" s="88"/>
      <c r="AD78" s="88"/>
      <c r="AE78" s="88"/>
      <c r="AF78" s="88"/>
      <c r="AG78" s="1724"/>
      <c r="AH78" s="1724"/>
      <c r="AI78" s="88"/>
      <c r="AJ78" s="88"/>
      <c r="AK78" s="88"/>
      <c r="AL78" s="88"/>
      <c r="AM78" s="88"/>
      <c r="AN78" s="88"/>
      <c r="AO78" s="88"/>
      <c r="AP78" s="88"/>
      <c r="AQ78" s="1724"/>
      <c r="AR78" s="1724"/>
      <c r="AS78" s="88"/>
      <c r="AT78" s="88"/>
      <c r="AU78" s="88"/>
      <c r="AV78" s="88"/>
      <c r="AW78" s="88"/>
      <c r="AX78" s="88"/>
      <c r="AY78" s="88"/>
      <c r="AZ78" s="88"/>
      <c r="BA78" s="1724"/>
      <c r="BB78" s="1724"/>
      <c r="BC78" s="88"/>
      <c r="BD78" s="88"/>
      <c r="BE78" s="88"/>
      <c r="BF78" s="88"/>
      <c r="BG78" s="88"/>
      <c r="BH78" s="88"/>
      <c r="BI78" s="88"/>
      <c r="BJ78" s="88"/>
      <c r="BK78" s="92"/>
      <c r="BL78" s="92"/>
      <c r="BM78" s="88"/>
      <c r="BN78" s="88"/>
      <c r="BO78" s="88"/>
      <c r="BP78" s="88"/>
      <c r="BQ78" s="88"/>
      <c r="BR78" s="88"/>
      <c r="BS78" s="88"/>
      <c r="BT78" s="88"/>
      <c r="BU78" s="92"/>
      <c r="BV78" s="92"/>
      <c r="BW78" s="88"/>
      <c r="BX78" s="88"/>
      <c r="BY78" s="88"/>
      <c r="BZ78" s="88"/>
      <c r="CA78" s="88"/>
      <c r="CB78" s="88"/>
      <c r="CC78" s="88"/>
      <c r="CD78" s="88"/>
      <c r="CE78" s="92"/>
      <c r="CF78" s="92"/>
    </row>
    <row r="79" spans="1:84" ht="15" customHeight="1">
      <c r="A79" s="1344" t="s">
        <v>11</v>
      </c>
      <c r="B79" s="1345"/>
      <c r="C79" s="1345"/>
      <c r="D79" s="1345"/>
      <c r="E79" s="1345"/>
      <c r="F79" s="1345"/>
      <c r="G79" s="1345"/>
      <c r="H79" s="1345"/>
      <c r="I79" s="1345"/>
      <c r="J79" s="1345"/>
      <c r="K79" s="1345"/>
      <c r="L79" s="1345"/>
      <c r="M79" s="1345"/>
      <c r="N79" s="1345"/>
      <c r="O79" s="1346"/>
      <c r="P79" s="1354" t="s">
        <v>350</v>
      </c>
      <c r="Q79" s="1355"/>
      <c r="R79" s="1355"/>
      <c r="S79" s="1717" t="s">
        <v>707</v>
      </c>
      <c r="T79" s="1717"/>
      <c r="U79" s="1717"/>
      <c r="V79" s="1717" t="s">
        <v>95</v>
      </c>
      <c r="W79" s="1717"/>
      <c r="X79" s="1728"/>
      <c r="Y79" s="487">
        <f>SUM(Y52:AH69)</f>
        <v>131</v>
      </c>
      <c r="Z79" s="488"/>
      <c r="AA79" s="488"/>
      <c r="AB79" s="488"/>
      <c r="AC79" s="488"/>
      <c r="AD79" s="488"/>
      <c r="AE79" s="488"/>
      <c r="AF79" s="488"/>
      <c r="AG79" s="801"/>
      <c r="AH79" s="801"/>
      <c r="AI79" s="487">
        <f>SUM(AI52:AR69)</f>
        <v>29</v>
      </c>
      <c r="AJ79" s="488"/>
      <c r="AK79" s="488"/>
      <c r="AL79" s="488"/>
      <c r="AM79" s="488"/>
      <c r="AN79" s="488"/>
      <c r="AO79" s="488"/>
      <c r="AP79" s="488"/>
      <c r="AQ79" s="801"/>
      <c r="AR79" s="801"/>
      <c r="AS79" s="487">
        <f>SUM(AS52:BB69)</f>
        <v>2086</v>
      </c>
      <c r="AT79" s="488"/>
      <c r="AU79" s="488"/>
      <c r="AV79" s="488"/>
      <c r="AW79" s="488"/>
      <c r="AX79" s="488"/>
      <c r="AY79" s="488"/>
      <c r="AZ79" s="488"/>
      <c r="BA79" s="801"/>
      <c r="BB79" s="802"/>
      <c r="BC79" s="143"/>
      <c r="BD79" s="143"/>
      <c r="BE79" s="143"/>
      <c r="BF79" s="143"/>
      <c r="BG79" s="143"/>
      <c r="BH79" s="143"/>
      <c r="BI79" s="143"/>
      <c r="BJ79" s="143"/>
      <c r="BK79" s="144"/>
      <c r="BL79" s="144"/>
      <c r="BM79" s="143"/>
      <c r="BN79" s="143"/>
      <c r="BO79" s="143"/>
      <c r="BP79" s="143"/>
      <c r="BQ79" s="143"/>
      <c r="BR79" s="143"/>
      <c r="BS79" s="143"/>
      <c r="BT79" s="143"/>
      <c r="BU79" s="144"/>
      <c r="BV79" s="144"/>
      <c r="BW79" s="143"/>
      <c r="BX79" s="143"/>
      <c r="BY79" s="143"/>
      <c r="BZ79" s="143"/>
      <c r="CA79" s="143"/>
      <c r="CB79" s="143"/>
      <c r="CC79" s="143"/>
      <c r="CD79" s="143"/>
      <c r="CE79" s="144"/>
      <c r="CF79" s="144"/>
    </row>
    <row r="80" spans="1:84" ht="15" customHeight="1">
      <c r="A80" s="1349" t="s">
        <v>12</v>
      </c>
      <c r="B80" s="1350"/>
      <c r="C80" s="1350"/>
      <c r="D80" s="1350"/>
      <c r="E80" s="1350"/>
      <c r="F80" s="1350"/>
      <c r="G80" s="1350"/>
      <c r="H80" s="1350"/>
      <c r="I80" s="1350"/>
      <c r="J80" s="1350"/>
      <c r="K80" s="1350"/>
      <c r="L80" s="1350"/>
      <c r="M80" s="1350"/>
      <c r="N80" s="1350"/>
      <c r="O80" s="1351"/>
      <c r="P80" s="1352" t="s">
        <v>350</v>
      </c>
      <c r="Q80" s="1353"/>
      <c r="R80" s="1353"/>
      <c r="S80" s="1720" t="s">
        <v>708</v>
      </c>
      <c r="T80" s="1720"/>
      <c r="U80" s="1720"/>
      <c r="V80" s="1720" t="s">
        <v>95</v>
      </c>
      <c r="W80" s="1720"/>
      <c r="X80" s="1729"/>
      <c r="Y80" s="481">
        <f>SUM(Y70:AH73)</f>
        <v>36</v>
      </c>
      <c r="Z80" s="482"/>
      <c r="AA80" s="482"/>
      <c r="AB80" s="482"/>
      <c r="AC80" s="482"/>
      <c r="AD80" s="482"/>
      <c r="AE80" s="482"/>
      <c r="AF80" s="482"/>
      <c r="AG80" s="543"/>
      <c r="AH80" s="543"/>
      <c r="AI80" s="481">
        <f>SUM(AI70:AR73)</f>
        <v>17</v>
      </c>
      <c r="AJ80" s="482"/>
      <c r="AK80" s="482"/>
      <c r="AL80" s="482"/>
      <c r="AM80" s="482"/>
      <c r="AN80" s="482"/>
      <c r="AO80" s="482"/>
      <c r="AP80" s="482"/>
      <c r="AQ80" s="543"/>
      <c r="AR80" s="543"/>
      <c r="AS80" s="481">
        <f>SUM(AS70:BB73)</f>
        <v>1112</v>
      </c>
      <c r="AT80" s="482"/>
      <c r="AU80" s="482"/>
      <c r="AV80" s="482"/>
      <c r="AW80" s="482"/>
      <c r="AX80" s="482"/>
      <c r="AY80" s="482"/>
      <c r="AZ80" s="482"/>
      <c r="BA80" s="543"/>
      <c r="BB80" s="865"/>
      <c r="BC80" s="143"/>
      <c r="BD80" s="143"/>
      <c r="BE80" s="143"/>
      <c r="BF80" s="143"/>
      <c r="BG80" s="143"/>
      <c r="BH80" s="143"/>
      <c r="BI80" s="143"/>
      <c r="BJ80" s="143"/>
      <c r="BK80" s="144"/>
      <c r="BL80" s="144"/>
      <c r="BM80" s="143"/>
      <c r="BN80" s="143"/>
      <c r="BO80" s="143"/>
      <c r="BP80" s="143"/>
      <c r="BQ80" s="143"/>
      <c r="BR80" s="143"/>
      <c r="BS80" s="143"/>
      <c r="BT80" s="143"/>
      <c r="BU80" s="144"/>
      <c r="BV80" s="144"/>
      <c r="BW80" s="143"/>
      <c r="BX80" s="143"/>
      <c r="BY80" s="143"/>
      <c r="BZ80" s="143"/>
      <c r="CA80" s="143"/>
      <c r="CB80" s="143"/>
      <c r="CC80" s="143"/>
      <c r="CD80" s="143"/>
      <c r="CE80" s="144"/>
      <c r="CF80" s="144"/>
    </row>
    <row r="81" spans="1:84" ht="15" customHeight="1" thickBot="1">
      <c r="A81" s="1344" t="s">
        <v>351</v>
      </c>
      <c r="B81" s="1345"/>
      <c r="C81" s="1345"/>
      <c r="D81" s="1345"/>
      <c r="E81" s="1345"/>
      <c r="F81" s="1345"/>
      <c r="G81" s="1345"/>
      <c r="H81" s="1345"/>
      <c r="I81" s="1345"/>
      <c r="J81" s="1345"/>
      <c r="K81" s="1345"/>
      <c r="L81" s="1345"/>
      <c r="M81" s="1345"/>
      <c r="N81" s="1345"/>
      <c r="O81" s="1346"/>
      <c r="P81" s="1347" t="s">
        <v>350</v>
      </c>
      <c r="Q81" s="1348"/>
      <c r="R81" s="1348"/>
      <c r="S81" s="1722" t="s">
        <v>709</v>
      </c>
      <c r="T81" s="1722"/>
      <c r="U81" s="1722"/>
      <c r="V81" s="1722" t="s">
        <v>95</v>
      </c>
      <c r="W81" s="1722"/>
      <c r="X81" s="1730"/>
      <c r="Y81" s="484">
        <f>SUM(Y74:AH76)</f>
        <v>2</v>
      </c>
      <c r="Z81" s="485"/>
      <c r="AA81" s="485"/>
      <c r="AB81" s="485"/>
      <c r="AC81" s="485"/>
      <c r="AD81" s="485"/>
      <c r="AE81" s="485"/>
      <c r="AF81" s="485"/>
      <c r="AG81" s="571"/>
      <c r="AH81" s="571"/>
      <c r="AI81" s="484">
        <f>SUM(AI74:AR76)</f>
        <v>0</v>
      </c>
      <c r="AJ81" s="485"/>
      <c r="AK81" s="485"/>
      <c r="AL81" s="485"/>
      <c r="AM81" s="485"/>
      <c r="AN81" s="485"/>
      <c r="AO81" s="485"/>
      <c r="AP81" s="485"/>
      <c r="AQ81" s="571"/>
      <c r="AR81" s="571"/>
      <c r="AS81" s="484">
        <f>SUM(AS74:BB76)</f>
        <v>15</v>
      </c>
      <c r="AT81" s="485"/>
      <c r="AU81" s="485"/>
      <c r="AV81" s="485"/>
      <c r="AW81" s="485"/>
      <c r="AX81" s="485"/>
      <c r="AY81" s="485"/>
      <c r="AZ81" s="485"/>
      <c r="BA81" s="571"/>
      <c r="BB81" s="874"/>
      <c r="BC81" s="143"/>
      <c r="BD81" s="143"/>
      <c r="BE81" s="143"/>
      <c r="BF81" s="143"/>
      <c r="BG81" s="143"/>
      <c r="BH81" s="143"/>
      <c r="BI81" s="143"/>
      <c r="BJ81" s="143"/>
      <c r="BK81" s="144"/>
      <c r="BL81" s="144"/>
      <c r="BM81" s="143"/>
      <c r="BN81" s="143"/>
      <c r="BO81" s="143"/>
      <c r="BP81" s="143"/>
      <c r="BQ81" s="143"/>
      <c r="BR81" s="143"/>
      <c r="BS81" s="143"/>
      <c r="BT81" s="143"/>
      <c r="BU81" s="144"/>
      <c r="BV81" s="144"/>
      <c r="BW81" s="143"/>
      <c r="BX81" s="143"/>
      <c r="BY81" s="143"/>
      <c r="BZ81" s="143"/>
      <c r="CA81" s="143"/>
      <c r="CB81" s="143"/>
      <c r="CC81" s="143"/>
      <c r="CD81" s="143"/>
      <c r="CE81" s="144"/>
      <c r="CF81" s="144"/>
    </row>
  </sheetData>
  <sheetProtection algorithmName="SHA-512" hashValue="9SAwMR39q1tghtSrualZ89COmKV1nPP97cjSUNl5sVT8iaTMeiHsc/SK5kvpBsABojNuTlfbnRhwFI4NiWo/rQ==" saltValue="oFFlL3+Ces35rH/ZVEdlew==" spinCount="100000" sheet="1" objects="1" scenarios="1" selectLockedCells="1"/>
  <mergeCells count="552">
    <mergeCell ref="DK1:EE2"/>
    <mergeCell ref="A3:G3"/>
    <mergeCell ref="H3:J3"/>
    <mergeCell ref="K3:M3"/>
    <mergeCell ref="N3:P3"/>
    <mergeCell ref="Q3:S3"/>
    <mergeCell ref="T3:V3"/>
    <mergeCell ref="W3:Y3"/>
    <mergeCell ref="Z3:AB3"/>
    <mergeCell ref="CY1:DJ2"/>
    <mergeCell ref="CY3:DJ3"/>
    <mergeCell ref="A1:G2"/>
    <mergeCell ref="H1:Y2"/>
    <mergeCell ref="Z1:AE2"/>
    <mergeCell ref="AF1:CX3"/>
    <mergeCell ref="AC3:AE3"/>
    <mergeCell ref="DK3:EE3"/>
    <mergeCell ref="A8:O10"/>
    <mergeCell ref="P8:X10"/>
    <mergeCell ref="Y10:AH10"/>
    <mergeCell ref="AI10:AR10"/>
    <mergeCell ref="AS10:BB10"/>
    <mergeCell ref="BC10:BL10"/>
    <mergeCell ref="BM10:BV10"/>
    <mergeCell ref="BW10:CF10"/>
    <mergeCell ref="BM7:BV7"/>
    <mergeCell ref="Y7:AH7"/>
    <mergeCell ref="AI7:AR7"/>
    <mergeCell ref="AS7:BB7"/>
    <mergeCell ref="Y8:CF9"/>
    <mergeCell ref="BW7:CF7"/>
    <mergeCell ref="BC7:BL7"/>
    <mergeCell ref="BW11:CF11"/>
    <mergeCell ref="A12:O12"/>
    <mergeCell ref="P12:R12"/>
    <mergeCell ref="S12:U12"/>
    <mergeCell ref="V12:X12"/>
    <mergeCell ref="Y12:AH12"/>
    <mergeCell ref="AI12:AR12"/>
    <mergeCell ref="AS12:BB12"/>
    <mergeCell ref="BC12:BL12"/>
    <mergeCell ref="BM12:BV12"/>
    <mergeCell ref="A11:O11"/>
    <mergeCell ref="P11:R11"/>
    <mergeCell ref="S11:U11"/>
    <mergeCell ref="V11:X11"/>
    <mergeCell ref="Y11:AH11"/>
    <mergeCell ref="AI11:AR11"/>
    <mergeCell ref="AS11:BB11"/>
    <mergeCell ref="BC11:BL11"/>
    <mergeCell ref="BM11:BV11"/>
    <mergeCell ref="BW12:CF12"/>
    <mergeCell ref="BW13:CF13"/>
    <mergeCell ref="A14:O14"/>
    <mergeCell ref="P14:R14"/>
    <mergeCell ref="S14:U14"/>
    <mergeCell ref="V14:X14"/>
    <mergeCell ref="Y14:AH14"/>
    <mergeCell ref="AI14:AR14"/>
    <mergeCell ref="AS14:BB14"/>
    <mergeCell ref="BC14:BL14"/>
    <mergeCell ref="BM14:BV14"/>
    <mergeCell ref="BW14:CF14"/>
    <mergeCell ref="A13:O13"/>
    <mergeCell ref="P13:R13"/>
    <mergeCell ref="S13:U13"/>
    <mergeCell ref="V13:X13"/>
    <mergeCell ref="Y13:AH13"/>
    <mergeCell ref="AI13:AR13"/>
    <mergeCell ref="AS13:BB13"/>
    <mergeCell ref="BC13:BL13"/>
    <mergeCell ref="BM13:BV13"/>
    <mergeCell ref="BW15:CF15"/>
    <mergeCell ref="A16:O16"/>
    <mergeCell ref="P16:R16"/>
    <mergeCell ref="S16:U16"/>
    <mergeCell ref="V16:X16"/>
    <mergeCell ref="Y16:AH16"/>
    <mergeCell ref="AI16:AR16"/>
    <mergeCell ref="AS16:BB16"/>
    <mergeCell ref="BC16:BL16"/>
    <mergeCell ref="BM16:BV16"/>
    <mergeCell ref="BW16:CF16"/>
    <mergeCell ref="A15:O15"/>
    <mergeCell ref="P15:R15"/>
    <mergeCell ref="S15:U15"/>
    <mergeCell ref="V15:X15"/>
    <mergeCell ref="Y15:AH15"/>
    <mergeCell ref="AI15:AR15"/>
    <mergeCell ref="AS15:BB15"/>
    <mergeCell ref="BC15:BL15"/>
    <mergeCell ref="BM15:BV15"/>
    <mergeCell ref="BW17:CF17"/>
    <mergeCell ref="A18:O18"/>
    <mergeCell ref="P18:R18"/>
    <mergeCell ref="S18:U18"/>
    <mergeCell ref="V18:X18"/>
    <mergeCell ref="Y18:AH18"/>
    <mergeCell ref="AI18:AR18"/>
    <mergeCell ref="AS18:BB18"/>
    <mergeCell ref="BC18:BL18"/>
    <mergeCell ref="BM18:BV18"/>
    <mergeCell ref="BW18:CF18"/>
    <mergeCell ref="A17:O17"/>
    <mergeCell ref="P17:R17"/>
    <mergeCell ref="S17:U17"/>
    <mergeCell ref="V17:X17"/>
    <mergeCell ref="Y17:AH17"/>
    <mergeCell ref="AI17:AR17"/>
    <mergeCell ref="AS17:BB17"/>
    <mergeCell ref="BC17:BL17"/>
    <mergeCell ref="BM17:BV17"/>
    <mergeCell ref="BW19:CF19"/>
    <mergeCell ref="A20:O20"/>
    <mergeCell ref="P20:R20"/>
    <mergeCell ref="S20:U20"/>
    <mergeCell ref="V20:X20"/>
    <mergeCell ref="Y20:AH20"/>
    <mergeCell ref="AI20:AR20"/>
    <mergeCell ref="AS20:BB20"/>
    <mergeCell ref="BC20:BL20"/>
    <mergeCell ref="BM20:BV20"/>
    <mergeCell ref="BW20:CF20"/>
    <mergeCell ref="A19:O19"/>
    <mergeCell ref="P19:R19"/>
    <mergeCell ref="S19:U19"/>
    <mergeCell ref="V19:X19"/>
    <mergeCell ref="Y19:AH19"/>
    <mergeCell ref="AI19:AR19"/>
    <mergeCell ref="AS19:BB19"/>
    <mergeCell ref="BC19:BL19"/>
    <mergeCell ref="BM19:BV19"/>
    <mergeCell ref="BW21:CF21"/>
    <mergeCell ref="A22:O22"/>
    <mergeCell ref="P22:R22"/>
    <mergeCell ref="S22:U22"/>
    <mergeCell ref="V22:X22"/>
    <mergeCell ref="Y22:AH22"/>
    <mergeCell ref="AI22:AR22"/>
    <mergeCell ref="AS22:BB22"/>
    <mergeCell ref="BC22:BL22"/>
    <mergeCell ref="BM22:BV22"/>
    <mergeCell ref="BW22:CF22"/>
    <mergeCell ref="A21:O21"/>
    <mergeCell ref="P21:R21"/>
    <mergeCell ref="S21:U21"/>
    <mergeCell ref="V21:X21"/>
    <mergeCell ref="Y21:AH21"/>
    <mergeCell ref="AI21:AR21"/>
    <mergeCell ref="AS21:BB21"/>
    <mergeCell ref="BC21:BL21"/>
    <mergeCell ref="BM21:BV21"/>
    <mergeCell ref="BW23:CF23"/>
    <mergeCell ref="A24:O24"/>
    <mergeCell ref="P24:R24"/>
    <mergeCell ref="S24:U24"/>
    <mergeCell ref="V24:X24"/>
    <mergeCell ref="Y24:AH24"/>
    <mergeCell ref="AI24:AR24"/>
    <mergeCell ref="AS24:BB24"/>
    <mergeCell ref="BC24:BL24"/>
    <mergeCell ref="BM24:BV24"/>
    <mergeCell ref="BW24:CF24"/>
    <mergeCell ref="A23:O23"/>
    <mergeCell ref="P23:R23"/>
    <mergeCell ref="S23:U23"/>
    <mergeCell ref="V23:X23"/>
    <mergeCell ref="Y23:AH23"/>
    <mergeCell ref="AI23:AR23"/>
    <mergeCell ref="AS23:BB23"/>
    <mergeCell ref="BC23:BL23"/>
    <mergeCell ref="BM23:BV23"/>
    <mergeCell ref="BW25:CF25"/>
    <mergeCell ref="A26:O26"/>
    <mergeCell ref="P26:R26"/>
    <mergeCell ref="S26:U26"/>
    <mergeCell ref="V26:X26"/>
    <mergeCell ref="Y26:AH26"/>
    <mergeCell ref="AI26:AR26"/>
    <mergeCell ref="AS26:BB26"/>
    <mergeCell ref="BC26:BL26"/>
    <mergeCell ref="BM26:BV26"/>
    <mergeCell ref="A25:O25"/>
    <mergeCell ref="P25:R25"/>
    <mergeCell ref="S25:U25"/>
    <mergeCell ref="V25:X25"/>
    <mergeCell ref="Y25:AH25"/>
    <mergeCell ref="AI25:AR25"/>
    <mergeCell ref="AS25:BB25"/>
    <mergeCell ref="BC25:BL25"/>
    <mergeCell ref="BM25:BV25"/>
    <mergeCell ref="A27:O27"/>
    <mergeCell ref="P27:R27"/>
    <mergeCell ref="S27:U27"/>
    <mergeCell ref="V27:X27"/>
    <mergeCell ref="Y27:AH27"/>
    <mergeCell ref="AI27:AR27"/>
    <mergeCell ref="AS27:BB27"/>
    <mergeCell ref="BC27:BL27"/>
    <mergeCell ref="BM27:BV27"/>
    <mergeCell ref="A28:O28"/>
    <mergeCell ref="P28:R28"/>
    <mergeCell ref="S28:U28"/>
    <mergeCell ref="V28:X28"/>
    <mergeCell ref="Y28:AH28"/>
    <mergeCell ref="AI28:AR28"/>
    <mergeCell ref="AS28:BB28"/>
    <mergeCell ref="BC28:BL28"/>
    <mergeCell ref="BM28:BV28"/>
    <mergeCell ref="A29:O29"/>
    <mergeCell ref="P29:R29"/>
    <mergeCell ref="S29:U29"/>
    <mergeCell ref="V29:X29"/>
    <mergeCell ref="Y29:AH29"/>
    <mergeCell ref="AI29:AR29"/>
    <mergeCell ref="AS29:BB29"/>
    <mergeCell ref="BC29:BL29"/>
    <mergeCell ref="BM29:BV29"/>
    <mergeCell ref="A30:O30"/>
    <mergeCell ref="P30:R30"/>
    <mergeCell ref="S30:U30"/>
    <mergeCell ref="V30:X30"/>
    <mergeCell ref="Y30:AH30"/>
    <mergeCell ref="AI30:AR30"/>
    <mergeCell ref="AS30:BB30"/>
    <mergeCell ref="BC30:BL30"/>
    <mergeCell ref="BM30:BV30"/>
    <mergeCell ref="A31:O31"/>
    <mergeCell ref="P31:R31"/>
    <mergeCell ref="S31:U31"/>
    <mergeCell ref="V31:X31"/>
    <mergeCell ref="Y31:AH31"/>
    <mergeCell ref="AI31:AR31"/>
    <mergeCell ref="AS31:BB31"/>
    <mergeCell ref="BC31:BL31"/>
    <mergeCell ref="BM31:BV31"/>
    <mergeCell ref="A32:O32"/>
    <mergeCell ref="P32:R32"/>
    <mergeCell ref="S32:U32"/>
    <mergeCell ref="V32:X32"/>
    <mergeCell ref="Y32:AH32"/>
    <mergeCell ref="AI32:AR32"/>
    <mergeCell ref="AS32:BB32"/>
    <mergeCell ref="BC32:BL32"/>
    <mergeCell ref="BM32:BV32"/>
    <mergeCell ref="A33:O33"/>
    <mergeCell ref="P33:R33"/>
    <mergeCell ref="S33:U33"/>
    <mergeCell ref="V33:X33"/>
    <mergeCell ref="Y33:AH33"/>
    <mergeCell ref="AI33:AR33"/>
    <mergeCell ref="AS33:BB33"/>
    <mergeCell ref="BC33:BL33"/>
    <mergeCell ref="BM33:BV33"/>
    <mergeCell ref="A34:O34"/>
    <mergeCell ref="P34:R34"/>
    <mergeCell ref="S34:U34"/>
    <mergeCell ref="V34:X34"/>
    <mergeCell ref="Y34:AH34"/>
    <mergeCell ref="AI34:AR34"/>
    <mergeCell ref="AS34:BB34"/>
    <mergeCell ref="BC34:BL34"/>
    <mergeCell ref="BM34:BV34"/>
    <mergeCell ref="A35:O35"/>
    <mergeCell ref="P35:R35"/>
    <mergeCell ref="S35:U35"/>
    <mergeCell ref="V35:X35"/>
    <mergeCell ref="Y35:AH35"/>
    <mergeCell ref="AI35:AR35"/>
    <mergeCell ref="AS35:BB35"/>
    <mergeCell ref="BC35:BL35"/>
    <mergeCell ref="BM35:BV35"/>
    <mergeCell ref="A36:O36"/>
    <mergeCell ref="P36:R36"/>
    <mergeCell ref="S36:U36"/>
    <mergeCell ref="V36:X36"/>
    <mergeCell ref="Y36:AH36"/>
    <mergeCell ref="AI36:AR36"/>
    <mergeCell ref="AS36:BB36"/>
    <mergeCell ref="BC36:BL36"/>
    <mergeCell ref="BM36:BV36"/>
    <mergeCell ref="A40:O40"/>
    <mergeCell ref="P40:R40"/>
    <mergeCell ref="S40:U40"/>
    <mergeCell ref="V40:X40"/>
    <mergeCell ref="BW40:CF40"/>
    <mergeCell ref="BW38:CF38"/>
    <mergeCell ref="A39:O39"/>
    <mergeCell ref="P39:R39"/>
    <mergeCell ref="S39:U39"/>
    <mergeCell ref="V39:X39"/>
    <mergeCell ref="Y39:AH39"/>
    <mergeCell ref="AI39:AR39"/>
    <mergeCell ref="AS39:BB39"/>
    <mergeCell ref="BC39:BL39"/>
    <mergeCell ref="BM39:BV39"/>
    <mergeCell ref="A38:O38"/>
    <mergeCell ref="P38:R38"/>
    <mergeCell ref="S38:U38"/>
    <mergeCell ref="V38:X38"/>
    <mergeCell ref="Y38:AH38"/>
    <mergeCell ref="AI38:AR38"/>
    <mergeCell ref="AS38:BB38"/>
    <mergeCell ref="BC38:BL38"/>
    <mergeCell ref="BM38:BV38"/>
    <mergeCell ref="DK42:EE43"/>
    <mergeCell ref="A44:G44"/>
    <mergeCell ref="H44:J44"/>
    <mergeCell ref="K44:M44"/>
    <mergeCell ref="N44:P44"/>
    <mergeCell ref="Q44:S44"/>
    <mergeCell ref="T44:V44"/>
    <mergeCell ref="W44:Y44"/>
    <mergeCell ref="Z44:AB44"/>
    <mergeCell ref="CY44:DJ44"/>
    <mergeCell ref="A42:G43"/>
    <mergeCell ref="H42:Y43"/>
    <mergeCell ref="Z42:AE43"/>
    <mergeCell ref="AF42:CX44"/>
    <mergeCell ref="AC44:AE44"/>
    <mergeCell ref="CY42:DJ43"/>
    <mergeCell ref="DK44:EE44"/>
    <mergeCell ref="A49:O51"/>
    <mergeCell ref="P49:X51"/>
    <mergeCell ref="Y51:AH51"/>
    <mergeCell ref="AI51:AR51"/>
    <mergeCell ref="AS51:BB51"/>
    <mergeCell ref="Y49:BB49"/>
    <mergeCell ref="Y50:BB50"/>
    <mergeCell ref="Y48:AH48"/>
    <mergeCell ref="AI48:AR48"/>
    <mergeCell ref="AS48:BB48"/>
    <mergeCell ref="A53:O53"/>
    <mergeCell ref="P53:R53"/>
    <mergeCell ref="S53:U53"/>
    <mergeCell ref="V53:X53"/>
    <mergeCell ref="Y53:AH53"/>
    <mergeCell ref="AI53:AR53"/>
    <mergeCell ref="AS53:BB53"/>
    <mergeCell ref="A52:O52"/>
    <mergeCell ref="P52:R52"/>
    <mergeCell ref="S52:U52"/>
    <mergeCell ref="V52:X52"/>
    <mergeCell ref="Y52:AH52"/>
    <mergeCell ref="AI52:AR52"/>
    <mergeCell ref="A55:O55"/>
    <mergeCell ref="P55:R55"/>
    <mergeCell ref="S55:U55"/>
    <mergeCell ref="V55:X55"/>
    <mergeCell ref="Y55:AH55"/>
    <mergeCell ref="AI55:AR55"/>
    <mergeCell ref="AS55:BB55"/>
    <mergeCell ref="A54:O54"/>
    <mergeCell ref="P54:R54"/>
    <mergeCell ref="S54:U54"/>
    <mergeCell ref="V54:X54"/>
    <mergeCell ref="Y54:AH54"/>
    <mergeCell ref="AI54:AR54"/>
    <mergeCell ref="A57:O57"/>
    <mergeCell ref="P57:R57"/>
    <mergeCell ref="S57:U57"/>
    <mergeCell ref="V57:X57"/>
    <mergeCell ref="Y57:AH57"/>
    <mergeCell ref="AI57:AR57"/>
    <mergeCell ref="AS57:BB57"/>
    <mergeCell ref="A56:O56"/>
    <mergeCell ref="P56:R56"/>
    <mergeCell ref="S56:U56"/>
    <mergeCell ref="V56:X56"/>
    <mergeCell ref="Y56:AH56"/>
    <mergeCell ref="AI56:AR56"/>
    <mergeCell ref="A59:O59"/>
    <mergeCell ref="P59:R59"/>
    <mergeCell ref="S59:U59"/>
    <mergeCell ref="V59:X59"/>
    <mergeCell ref="Y59:AH59"/>
    <mergeCell ref="AI59:AR59"/>
    <mergeCell ref="AS59:BB59"/>
    <mergeCell ref="A58:O58"/>
    <mergeCell ref="P58:R58"/>
    <mergeCell ref="S58:U58"/>
    <mergeCell ref="V58:X58"/>
    <mergeCell ref="Y58:AH58"/>
    <mergeCell ref="AI58:AR58"/>
    <mergeCell ref="A61:O61"/>
    <mergeCell ref="P61:R61"/>
    <mergeCell ref="S61:U61"/>
    <mergeCell ref="V61:X61"/>
    <mergeCell ref="Y61:AH61"/>
    <mergeCell ref="AI61:AR61"/>
    <mergeCell ref="AS61:BB61"/>
    <mergeCell ref="A60:O60"/>
    <mergeCell ref="P60:R60"/>
    <mergeCell ref="S60:U60"/>
    <mergeCell ref="V60:X60"/>
    <mergeCell ref="Y60:AH60"/>
    <mergeCell ref="AI60:AR60"/>
    <mergeCell ref="A63:O63"/>
    <mergeCell ref="P63:R63"/>
    <mergeCell ref="S63:U63"/>
    <mergeCell ref="V63:X63"/>
    <mergeCell ref="Y63:AH63"/>
    <mergeCell ref="AI63:AR63"/>
    <mergeCell ref="AS63:BB63"/>
    <mergeCell ref="A62:O62"/>
    <mergeCell ref="P62:R62"/>
    <mergeCell ref="S62:U62"/>
    <mergeCell ref="V62:X62"/>
    <mergeCell ref="Y62:AH62"/>
    <mergeCell ref="AI62:AR62"/>
    <mergeCell ref="A65:O65"/>
    <mergeCell ref="P65:R65"/>
    <mergeCell ref="S65:U65"/>
    <mergeCell ref="V65:X65"/>
    <mergeCell ref="Y65:AH65"/>
    <mergeCell ref="AI65:AR65"/>
    <mergeCell ref="AS65:BB65"/>
    <mergeCell ref="A64:O64"/>
    <mergeCell ref="P64:R64"/>
    <mergeCell ref="S64:U64"/>
    <mergeCell ref="V64:X64"/>
    <mergeCell ref="Y64:AH64"/>
    <mergeCell ref="AI64:AR64"/>
    <mergeCell ref="A67:O67"/>
    <mergeCell ref="P67:R67"/>
    <mergeCell ref="S67:U67"/>
    <mergeCell ref="V67:X67"/>
    <mergeCell ref="Y67:AH67"/>
    <mergeCell ref="AI67:AR67"/>
    <mergeCell ref="AS67:BB67"/>
    <mergeCell ref="A66:O66"/>
    <mergeCell ref="P66:R66"/>
    <mergeCell ref="S66:U66"/>
    <mergeCell ref="V66:X66"/>
    <mergeCell ref="Y66:AH66"/>
    <mergeCell ref="AI66:AR66"/>
    <mergeCell ref="A69:O69"/>
    <mergeCell ref="P69:R69"/>
    <mergeCell ref="S69:U69"/>
    <mergeCell ref="V69:X69"/>
    <mergeCell ref="Y69:AH69"/>
    <mergeCell ref="AI69:AR69"/>
    <mergeCell ref="AS69:BB69"/>
    <mergeCell ref="A68:O68"/>
    <mergeCell ref="P68:R68"/>
    <mergeCell ref="S68:U68"/>
    <mergeCell ref="V68:X68"/>
    <mergeCell ref="Y68:AH68"/>
    <mergeCell ref="AI68:AR68"/>
    <mergeCell ref="A71:O71"/>
    <mergeCell ref="P71:R71"/>
    <mergeCell ref="S71:U71"/>
    <mergeCell ref="V71:X71"/>
    <mergeCell ref="Y71:AH71"/>
    <mergeCell ref="AI71:AR71"/>
    <mergeCell ref="AS71:BB71"/>
    <mergeCell ref="A70:O70"/>
    <mergeCell ref="P70:R70"/>
    <mergeCell ref="S70:U70"/>
    <mergeCell ref="V70:X70"/>
    <mergeCell ref="Y70:AH70"/>
    <mergeCell ref="AI70:AR70"/>
    <mergeCell ref="A73:O73"/>
    <mergeCell ref="P73:R73"/>
    <mergeCell ref="S73:U73"/>
    <mergeCell ref="V73:X73"/>
    <mergeCell ref="Y73:AH73"/>
    <mergeCell ref="AI73:AR73"/>
    <mergeCell ref="AS73:BB73"/>
    <mergeCell ref="A72:O72"/>
    <mergeCell ref="P72:R72"/>
    <mergeCell ref="S72:U72"/>
    <mergeCell ref="V72:X72"/>
    <mergeCell ref="Y72:AH72"/>
    <mergeCell ref="AI72:AR72"/>
    <mergeCell ref="A75:O75"/>
    <mergeCell ref="P75:R75"/>
    <mergeCell ref="S75:U75"/>
    <mergeCell ref="V75:X75"/>
    <mergeCell ref="Y75:AH75"/>
    <mergeCell ref="AI75:AR75"/>
    <mergeCell ref="AS75:BB75"/>
    <mergeCell ref="A74:O74"/>
    <mergeCell ref="P74:R74"/>
    <mergeCell ref="S74:U74"/>
    <mergeCell ref="V74:X74"/>
    <mergeCell ref="Y74:AH74"/>
    <mergeCell ref="AI74:AR74"/>
    <mergeCell ref="A77:O77"/>
    <mergeCell ref="P77:R77"/>
    <mergeCell ref="S77:U77"/>
    <mergeCell ref="V77:X77"/>
    <mergeCell ref="Y77:AH77"/>
    <mergeCell ref="AI77:AR77"/>
    <mergeCell ref="AS77:BB77"/>
    <mergeCell ref="A76:O76"/>
    <mergeCell ref="P76:R76"/>
    <mergeCell ref="S76:U76"/>
    <mergeCell ref="V76:X76"/>
    <mergeCell ref="Y76:AH76"/>
    <mergeCell ref="AI76:AR76"/>
    <mergeCell ref="A81:O81"/>
    <mergeCell ref="P81:R81"/>
    <mergeCell ref="S81:U81"/>
    <mergeCell ref="V81:X81"/>
    <mergeCell ref="AS79:BB79"/>
    <mergeCell ref="A80:O80"/>
    <mergeCell ref="P80:R80"/>
    <mergeCell ref="S80:U80"/>
    <mergeCell ref="V80:X80"/>
    <mergeCell ref="Y80:AH80"/>
    <mergeCell ref="AI80:AR80"/>
    <mergeCell ref="AS80:BB80"/>
    <mergeCell ref="A79:O79"/>
    <mergeCell ref="P79:R79"/>
    <mergeCell ref="S79:U79"/>
    <mergeCell ref="V79:X79"/>
    <mergeCell ref="Y79:AH79"/>
    <mergeCell ref="AI79:AR79"/>
    <mergeCell ref="Y40:AH40"/>
    <mergeCell ref="AI40:AR40"/>
    <mergeCell ref="AS40:BB40"/>
    <mergeCell ref="BM40:BV40"/>
    <mergeCell ref="BC40:BL40"/>
    <mergeCell ref="BW36:CF36"/>
    <mergeCell ref="BW35:CF35"/>
    <mergeCell ref="BW34:CF34"/>
    <mergeCell ref="Y81:AH81"/>
    <mergeCell ref="AI81:AR81"/>
    <mergeCell ref="AS81:BB81"/>
    <mergeCell ref="AS76:BB76"/>
    <mergeCell ref="AS74:BB74"/>
    <mergeCell ref="AS72:BB72"/>
    <mergeCell ref="AS70:BB70"/>
    <mergeCell ref="AS68:BB68"/>
    <mergeCell ref="AS66:BB66"/>
    <mergeCell ref="AS64:BB64"/>
    <mergeCell ref="AS62:BB62"/>
    <mergeCell ref="AS60:BB60"/>
    <mergeCell ref="AS58:BB58"/>
    <mergeCell ref="AS56:BB56"/>
    <mergeCell ref="AS54:BB54"/>
    <mergeCell ref="AS52:BB52"/>
    <mergeCell ref="BW33:CF33"/>
    <mergeCell ref="BW32:CF32"/>
    <mergeCell ref="BW31:CF31"/>
    <mergeCell ref="BW30:CF30"/>
    <mergeCell ref="BW29:CF29"/>
    <mergeCell ref="BW28:CF28"/>
    <mergeCell ref="BW27:CF27"/>
    <mergeCell ref="BW26:CF26"/>
    <mergeCell ref="BW39:CF39"/>
  </mergeCells>
  <phoneticPr fontId="3"/>
  <dataValidations count="3">
    <dataValidation type="whole" allowBlank="1" showInputMessage="1" showErrorMessage="1" errorTitle="入力エラー" error="数値以外の入力または､6桁以上の入力は行えません。" sqref="BC37:BJ37 BM37:BT37 BW37:CD37 Y37:AF37 AS52:AZ74 AI78:AP78 BC77:BJ81 Y78:AF78 BM77:BT81 BW77:CD81 AI37:AP37 AS78:AZ78 AS37:AZ37">
      <formula1>-99999</formula1>
      <formula2>99999</formula2>
    </dataValidation>
    <dataValidation type="whole" allowBlank="1" showInputMessage="1" showErrorMessage="1" errorTitle="入力エラー" error="数値以外の入力または､10桁以上の入力は行えません。" sqref="BC75:CF76">
      <formula1>-9999999999</formula1>
      <formula2>9999999999</formula2>
    </dataValidation>
    <dataValidation type="whole" allowBlank="1" showInputMessage="1" showErrorMessage="1" errorTitle="入力エラー" error="数値以外の入力または､11桁以上の入力は行えません。" sqref="BC52:CF74 Y11:CF33 Y52:AR74">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87" firstPageNumber="81" orientation="landscape" useFirstPageNumber="1" horizontalDpi="300" verticalDpi="300" r:id="rId1"/>
  <headerFooter alignWithMargins="0">
    <oddFooter>&amp;R課税市-&amp;P</oddFooter>
  </headerFooter>
  <rowBreaks count="1" manualBreakCount="1">
    <brk id="41" max="134" man="1"/>
  </rowBreaks>
  <drawing r:id="rId2"/>
  <legacyDrawing r:id="rId3"/>
  <picture r:id="rId4"/>
  <controls>
    <mc:AlternateContent xmlns:mc="http://schemas.openxmlformats.org/markup-compatibility/2006">
      <mc:Choice Requires="x14">
        <control shapeId="29702" r:id="rId5" name="CommandButton1">
          <controlPr defaultSize="0" print="0" autoLine="0" r:id="rId6">
            <anchor moveWithCells="1">
              <from>
                <xdr:col>12</xdr:col>
                <xdr:colOff>57150</xdr:colOff>
                <xdr:row>3</xdr:row>
                <xdr:rowOff>38100</xdr:rowOff>
              </from>
              <to>
                <xdr:col>24</xdr:col>
                <xdr:colOff>28575</xdr:colOff>
                <xdr:row>5</xdr:row>
                <xdr:rowOff>9525</xdr:rowOff>
              </to>
            </anchor>
          </controlPr>
        </control>
      </mc:Choice>
      <mc:Fallback>
        <control shapeId="29702" r:id="rId5" name="CommandButton1"/>
      </mc:Fallback>
    </mc:AlternateContent>
    <mc:AlternateContent xmlns:mc="http://schemas.openxmlformats.org/markup-compatibility/2006">
      <mc:Choice Requires="x14">
        <control shapeId="29724" r:id="rId7" name="CommandButton2">
          <controlPr defaultSize="0" print="0" autoLine="0" r:id="rId8">
            <anchor moveWithCells="1">
              <from>
                <xdr:col>0</xdr:col>
                <xdr:colOff>28575</xdr:colOff>
                <xdr:row>44</xdr:row>
                <xdr:rowOff>95250</xdr:rowOff>
              </from>
              <to>
                <xdr:col>12</xdr:col>
                <xdr:colOff>0</xdr:colOff>
                <xdr:row>46</xdr:row>
                <xdr:rowOff>0</xdr:rowOff>
              </to>
            </anchor>
          </controlPr>
        </control>
      </mc:Choice>
      <mc:Fallback>
        <control shapeId="29724" r:id="rId7" name="CommandButton2"/>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Fuhyou">
    <pageSetUpPr autoPageBreaks="0"/>
  </sheetPr>
  <dimension ref="A1:C86"/>
  <sheetViews>
    <sheetView showGridLines="0" zoomScale="85" zoomScaleNormal="85" zoomScaleSheetLayoutView="85" workbookViewId="0">
      <pane ySplit="2" topLeftCell="A3" activePane="bottomLeft" state="frozenSplit"/>
      <selection activeCell="A7" sqref="A7:AA12"/>
      <selection pane="bottomLeft" activeCell="A3" sqref="A3"/>
    </sheetView>
  </sheetViews>
  <sheetFormatPr defaultColWidth="9" defaultRowHeight="13.5"/>
  <cols>
    <col min="1" max="1" width="21" style="1734" customWidth="1"/>
    <col min="2" max="2" width="62.375" style="1733" customWidth="1"/>
    <col min="3" max="16384" width="9" style="93"/>
  </cols>
  <sheetData>
    <row r="1" spans="1:3" ht="12.75" customHeight="1">
      <c r="A1" s="1358" t="s">
        <v>629</v>
      </c>
      <c r="B1" s="1359" t="s">
        <v>630</v>
      </c>
    </row>
    <row r="2" spans="1:3" ht="12.75" customHeight="1">
      <c r="A2" s="1358"/>
      <c r="B2" s="1360"/>
    </row>
    <row r="3" spans="1:3">
      <c r="A3" s="1731"/>
      <c r="B3" s="1732"/>
      <c r="C3" s="94"/>
    </row>
    <row r="4" spans="1:3">
      <c r="A4" s="1731"/>
      <c r="B4" s="1732"/>
      <c r="C4" s="94"/>
    </row>
    <row r="5" spans="1:3">
      <c r="A5" s="1731"/>
      <c r="B5" s="1732"/>
      <c r="C5" s="94"/>
    </row>
    <row r="6" spans="1:3">
      <c r="A6" s="1731"/>
      <c r="B6" s="1732"/>
      <c r="C6" s="94"/>
    </row>
    <row r="7" spans="1:3">
      <c r="A7" s="1731"/>
      <c r="B7" s="1732"/>
      <c r="C7" s="94"/>
    </row>
    <row r="8" spans="1:3">
      <c r="A8" s="1731"/>
      <c r="B8" s="1732"/>
      <c r="C8" s="94"/>
    </row>
    <row r="9" spans="1:3">
      <c r="A9" s="1731"/>
      <c r="B9" s="1732"/>
      <c r="C9" s="94"/>
    </row>
    <row r="10" spans="1:3">
      <c r="A10" s="1731"/>
      <c r="B10" s="1732"/>
      <c r="C10" s="94"/>
    </row>
    <row r="11" spans="1:3">
      <c r="A11" s="1731"/>
      <c r="B11" s="1732"/>
      <c r="C11" s="94"/>
    </row>
    <row r="12" spans="1:3">
      <c r="A12" s="1731"/>
      <c r="B12" s="1732"/>
      <c r="C12" s="94"/>
    </row>
    <row r="13" spans="1:3">
      <c r="A13" s="1731"/>
      <c r="B13" s="1732"/>
      <c r="C13" s="94"/>
    </row>
    <row r="14" spans="1:3">
      <c r="A14" s="1731"/>
      <c r="B14" s="1732"/>
      <c r="C14" s="94"/>
    </row>
    <row r="15" spans="1:3">
      <c r="A15" s="1731"/>
      <c r="B15" s="1732"/>
      <c r="C15" s="94"/>
    </row>
    <row r="16" spans="1:3">
      <c r="A16" s="1731"/>
      <c r="B16" s="1732"/>
      <c r="C16" s="94"/>
    </row>
    <row r="17" spans="1:3">
      <c r="A17" s="1731"/>
      <c r="B17" s="1732"/>
      <c r="C17" s="94"/>
    </row>
    <row r="18" spans="1:3">
      <c r="A18" s="1731"/>
      <c r="B18" s="1732"/>
      <c r="C18" s="94"/>
    </row>
    <row r="19" spans="1:3">
      <c r="A19" s="1731"/>
      <c r="B19" s="1732"/>
      <c r="C19" s="94"/>
    </row>
    <row r="20" spans="1:3">
      <c r="A20" s="1731"/>
      <c r="B20" s="1732"/>
      <c r="C20" s="94"/>
    </row>
    <row r="21" spans="1:3">
      <c r="A21" s="1731"/>
      <c r="B21" s="1732"/>
      <c r="C21" s="94"/>
    </row>
    <row r="22" spans="1:3">
      <c r="A22" s="1731"/>
      <c r="B22" s="1732"/>
      <c r="C22" s="94"/>
    </row>
    <row r="23" spans="1:3">
      <c r="A23" s="1731"/>
      <c r="B23" s="1732"/>
      <c r="C23" s="94"/>
    </row>
    <row r="24" spans="1:3">
      <c r="A24" s="1731"/>
      <c r="B24" s="1732"/>
      <c r="C24" s="94"/>
    </row>
    <row r="25" spans="1:3">
      <c r="A25" s="1731"/>
      <c r="B25" s="1732"/>
      <c r="C25" s="94"/>
    </row>
    <row r="26" spans="1:3">
      <c r="A26" s="1731"/>
      <c r="B26" s="1732"/>
      <c r="C26" s="94"/>
    </row>
    <row r="27" spans="1:3">
      <c r="A27" s="1731"/>
      <c r="B27" s="1732"/>
      <c r="C27" s="94"/>
    </row>
    <row r="28" spans="1:3">
      <c r="A28" s="1731"/>
      <c r="B28" s="1732"/>
      <c r="C28" s="94"/>
    </row>
    <row r="29" spans="1:3">
      <c r="A29" s="1731"/>
      <c r="B29" s="1732"/>
      <c r="C29" s="94"/>
    </row>
    <row r="30" spans="1:3">
      <c r="A30" s="1731"/>
      <c r="B30" s="1732"/>
      <c r="C30" s="94"/>
    </row>
    <row r="31" spans="1:3">
      <c r="A31" s="1731"/>
      <c r="B31" s="1732"/>
      <c r="C31" s="94"/>
    </row>
    <row r="32" spans="1:3">
      <c r="A32" s="1731"/>
      <c r="B32" s="1732"/>
      <c r="C32" s="94"/>
    </row>
    <row r="33" spans="1:3">
      <c r="A33" s="1731"/>
      <c r="B33" s="1732"/>
      <c r="C33" s="94"/>
    </row>
    <row r="34" spans="1:3">
      <c r="A34" s="1731"/>
      <c r="B34" s="1732"/>
      <c r="C34" s="94"/>
    </row>
    <row r="35" spans="1:3">
      <c r="A35" s="1731"/>
      <c r="B35" s="1732"/>
      <c r="C35" s="94"/>
    </row>
    <row r="36" spans="1:3">
      <c r="A36" s="1731"/>
      <c r="B36" s="1732"/>
      <c r="C36" s="94"/>
    </row>
    <row r="37" spans="1:3">
      <c r="A37" s="1731"/>
      <c r="B37" s="1732"/>
      <c r="C37" s="94"/>
    </row>
    <row r="38" spans="1:3">
      <c r="A38" s="1731"/>
      <c r="B38" s="1732"/>
      <c r="C38" s="94"/>
    </row>
    <row r="39" spans="1:3">
      <c r="A39" s="1731"/>
      <c r="B39" s="1732"/>
      <c r="C39" s="94"/>
    </row>
    <row r="40" spans="1:3">
      <c r="A40" s="1731"/>
      <c r="B40" s="1732"/>
      <c r="C40" s="94"/>
    </row>
    <row r="41" spans="1:3">
      <c r="A41" s="1731"/>
      <c r="B41" s="1732"/>
      <c r="C41" s="94"/>
    </row>
    <row r="42" spans="1:3">
      <c r="A42" s="1731"/>
      <c r="B42" s="1732"/>
      <c r="C42" s="94"/>
    </row>
    <row r="43" spans="1:3">
      <c r="A43" s="1731"/>
      <c r="B43" s="1732"/>
      <c r="C43" s="94"/>
    </row>
    <row r="44" spans="1:3">
      <c r="A44" s="1731"/>
      <c r="B44" s="1732"/>
      <c r="C44" s="94"/>
    </row>
    <row r="45" spans="1:3">
      <c r="A45" s="1731"/>
      <c r="B45" s="1732"/>
      <c r="C45" s="94"/>
    </row>
    <row r="46" spans="1:3">
      <c r="A46" s="1731"/>
      <c r="B46" s="1732"/>
      <c r="C46" s="94"/>
    </row>
    <row r="47" spans="1:3">
      <c r="A47" s="1731"/>
      <c r="B47" s="1732"/>
      <c r="C47" s="94"/>
    </row>
    <row r="48" spans="1:3">
      <c r="A48" s="1731"/>
      <c r="B48" s="1732"/>
      <c r="C48" s="94"/>
    </row>
    <row r="49" spans="1:3">
      <c r="A49" s="1731"/>
      <c r="B49" s="1732"/>
      <c r="C49" s="94"/>
    </row>
    <row r="50" spans="1:3">
      <c r="A50" s="1731"/>
      <c r="B50" s="1732"/>
      <c r="C50" s="94"/>
    </row>
    <row r="51" spans="1:3">
      <c r="A51" s="1731"/>
      <c r="B51" s="1732"/>
      <c r="C51" s="94"/>
    </row>
    <row r="52" spans="1:3">
      <c r="A52" s="1731"/>
    </row>
    <row r="53" spans="1:3">
      <c r="A53" s="1731"/>
    </row>
    <row r="54" spans="1:3">
      <c r="A54" s="1731"/>
    </row>
    <row r="55" spans="1:3">
      <c r="A55" s="1731"/>
    </row>
    <row r="56" spans="1:3">
      <c r="A56" s="1731"/>
    </row>
    <row r="57" spans="1:3">
      <c r="A57" s="1731"/>
    </row>
    <row r="58" spans="1:3">
      <c r="A58" s="1731"/>
    </row>
    <row r="59" spans="1:3">
      <c r="A59" s="1731"/>
    </row>
    <row r="60" spans="1:3">
      <c r="A60" s="1731"/>
    </row>
    <row r="61" spans="1:3">
      <c r="A61" s="1731"/>
    </row>
    <row r="62" spans="1:3">
      <c r="A62" s="1731"/>
    </row>
    <row r="63" spans="1:3">
      <c r="A63" s="1731"/>
    </row>
    <row r="64" spans="1:3">
      <c r="A64" s="1731"/>
    </row>
    <row r="65" spans="1:1">
      <c r="A65" s="1731"/>
    </row>
    <row r="66" spans="1:1">
      <c r="A66" s="1731"/>
    </row>
    <row r="67" spans="1:1">
      <c r="A67" s="1731"/>
    </row>
    <row r="68" spans="1:1">
      <c r="A68" s="1731"/>
    </row>
    <row r="69" spans="1:1">
      <c r="A69" s="1731"/>
    </row>
    <row r="70" spans="1:1">
      <c r="A70" s="1731"/>
    </row>
    <row r="71" spans="1:1">
      <c r="A71" s="1731"/>
    </row>
    <row r="72" spans="1:1">
      <c r="A72" s="1731"/>
    </row>
    <row r="73" spans="1:1">
      <c r="A73" s="1731"/>
    </row>
    <row r="74" spans="1:1">
      <c r="A74" s="1731"/>
    </row>
    <row r="75" spans="1:1">
      <c r="A75" s="1731"/>
    </row>
    <row r="76" spans="1:1">
      <c r="A76" s="1731"/>
    </row>
    <row r="77" spans="1:1">
      <c r="A77" s="1731"/>
    </row>
    <row r="78" spans="1:1">
      <c r="A78" s="1731"/>
    </row>
    <row r="79" spans="1:1">
      <c r="A79" s="1731"/>
    </row>
    <row r="80" spans="1:1">
      <c r="A80" s="1731"/>
    </row>
    <row r="81" spans="1:1">
      <c r="A81" s="1731"/>
    </row>
    <row r="82" spans="1:1">
      <c r="A82" s="1731"/>
    </row>
    <row r="83" spans="1:1">
      <c r="A83" s="1731"/>
    </row>
    <row r="84" spans="1:1">
      <c r="A84" s="1731"/>
    </row>
    <row r="85" spans="1:1">
      <c r="A85" s="1731"/>
    </row>
    <row r="86" spans="1:1">
      <c r="A86" s="1731"/>
    </row>
  </sheetData>
  <sheetProtection algorithmName="SHA-512" hashValue="hEiGV7mbeO8/KdCQmN+PAEkvvlUxzF6s47eRkwgsah4LxP0H9QyUDUE9d1eGdQ/stRdiMIPYRxDJmbyQ4KxNHw==" saltValue="x1PWK+gBH2SxYCJcwXCU0Q==" spinCount="100000" sheet="1" objects="1" scenarios="1" selectLockedCells="1"/>
  <mergeCells count="2">
    <mergeCell ref="A1:A2"/>
    <mergeCell ref="B1:B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30728" r:id="rId5" name="CommandButton1">
          <controlPr defaultSize="0" print="0" autoLine="0" r:id="rId6">
            <anchor moveWithCells="1">
              <from>
                <xdr:col>2</xdr:col>
                <xdr:colOff>180975</xdr:colOff>
                <xdr:row>0</xdr:row>
                <xdr:rowOff>19050</xdr:rowOff>
              </from>
              <to>
                <xdr:col>4</xdr:col>
                <xdr:colOff>333375</xdr:colOff>
                <xdr:row>2</xdr:row>
                <xdr:rowOff>9525</xdr:rowOff>
              </to>
            </anchor>
          </controlPr>
        </control>
      </mc:Choice>
      <mc:Fallback>
        <control shapeId="30728" r:id="rId5" name="CommandButton1"/>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OKError">
    <pageSetUpPr autoPageBreaks="0"/>
  </sheetPr>
  <dimension ref="A1:E95"/>
  <sheetViews>
    <sheetView showGridLines="0" zoomScale="85" zoomScaleNormal="85" zoomScaleSheetLayoutView="85" workbookViewId="0">
      <pane ySplit="2" topLeftCell="A3" activePane="bottomLeft" state="frozenSplit"/>
      <selection activeCell="A7" sqref="A7:AA12"/>
      <selection pane="bottomLeft" activeCell="A3" sqref="A3"/>
    </sheetView>
  </sheetViews>
  <sheetFormatPr defaultColWidth="9" defaultRowHeight="11.25"/>
  <cols>
    <col min="1" max="3" width="8.5" style="1734" customWidth="1"/>
    <col min="4" max="4" width="62.75" style="1733" customWidth="1"/>
    <col min="5" max="16384" width="9" style="95"/>
  </cols>
  <sheetData>
    <row r="1" spans="1:5" ht="14.25" customHeight="1">
      <c r="A1" s="1363" t="s">
        <v>631</v>
      </c>
      <c r="B1" s="1363" t="s">
        <v>632</v>
      </c>
      <c r="C1" s="1363" t="s">
        <v>633</v>
      </c>
      <c r="D1" s="1361" t="s">
        <v>634</v>
      </c>
    </row>
    <row r="2" spans="1:5" ht="14.25" customHeight="1">
      <c r="A2" s="1364"/>
      <c r="B2" s="1364"/>
      <c r="C2" s="1364"/>
      <c r="D2" s="1362"/>
    </row>
    <row r="3" spans="1:5">
      <c r="A3" s="1731" t="s">
        <v>4450</v>
      </c>
      <c r="B3" s="1731" t="s">
        <v>4451</v>
      </c>
      <c r="C3" s="1731" t="s">
        <v>4452</v>
      </c>
      <c r="D3" s="1732" t="s">
        <v>4453</v>
      </c>
      <c r="E3" s="96"/>
    </row>
    <row r="4" spans="1:5">
      <c r="A4" s="1731" t="s">
        <v>4454</v>
      </c>
      <c r="B4" s="1731" t="s">
        <v>4455</v>
      </c>
      <c r="C4" s="1731" t="s">
        <v>4456</v>
      </c>
      <c r="D4" s="1732" t="s">
        <v>4453</v>
      </c>
      <c r="E4" s="96"/>
    </row>
    <row r="5" spans="1:5">
      <c r="A5" s="1731" t="s">
        <v>4457</v>
      </c>
      <c r="B5" s="1731" t="s">
        <v>4460</v>
      </c>
      <c r="C5" s="1731" t="s">
        <v>4461</v>
      </c>
      <c r="D5" s="1733" t="s">
        <v>4467</v>
      </c>
      <c r="E5" s="96"/>
    </row>
    <row r="6" spans="1:5">
      <c r="A6" s="1731" t="s">
        <v>4457</v>
      </c>
      <c r="B6" s="1731" t="s">
        <v>4462</v>
      </c>
      <c r="C6" s="1731" t="s">
        <v>4461</v>
      </c>
      <c r="D6" s="1733" t="s">
        <v>4467</v>
      </c>
      <c r="E6" s="96"/>
    </row>
    <row r="7" spans="1:5">
      <c r="A7" s="1731" t="s">
        <v>4457</v>
      </c>
      <c r="B7" s="1731" t="s">
        <v>4463</v>
      </c>
      <c r="C7" s="1731" t="s">
        <v>4461</v>
      </c>
      <c r="D7" s="1733" t="s">
        <v>4467</v>
      </c>
      <c r="E7" s="96"/>
    </row>
    <row r="8" spans="1:5">
      <c r="A8" s="1731" t="s">
        <v>4458</v>
      </c>
      <c r="B8" s="1731" t="s">
        <v>4451</v>
      </c>
      <c r="C8" s="1731" t="s">
        <v>4464</v>
      </c>
      <c r="D8" s="1733" t="s">
        <v>4453</v>
      </c>
      <c r="E8" s="96"/>
    </row>
    <row r="9" spans="1:5">
      <c r="A9" s="1731" t="s">
        <v>4459</v>
      </c>
      <c r="B9" s="1731" t="s">
        <v>4465</v>
      </c>
      <c r="C9" s="1731" t="s">
        <v>4466</v>
      </c>
      <c r="D9" s="1732" t="s">
        <v>4468</v>
      </c>
      <c r="E9" s="96"/>
    </row>
    <row r="10" spans="1:5">
      <c r="A10" s="1731"/>
      <c r="B10" s="1731"/>
      <c r="C10" s="1731"/>
      <c r="D10" s="1732"/>
      <c r="E10" s="96"/>
    </row>
    <row r="11" spans="1:5">
      <c r="A11" s="1731"/>
      <c r="B11" s="1731"/>
      <c r="C11" s="1731"/>
      <c r="D11" s="1732"/>
      <c r="E11" s="96"/>
    </row>
    <row r="12" spans="1:5">
      <c r="A12" s="1731"/>
      <c r="B12" s="1731"/>
      <c r="C12" s="1731"/>
      <c r="D12" s="1732"/>
      <c r="E12" s="96"/>
    </row>
    <row r="13" spans="1:5">
      <c r="A13" s="1731"/>
      <c r="B13" s="1731"/>
      <c r="C13" s="1731"/>
      <c r="D13" s="1732"/>
      <c r="E13" s="96"/>
    </row>
    <row r="14" spans="1:5">
      <c r="A14" s="1731"/>
      <c r="B14" s="1731"/>
      <c r="C14" s="1731"/>
      <c r="D14" s="1732"/>
      <c r="E14" s="96"/>
    </row>
    <row r="15" spans="1:5">
      <c r="A15" s="1731"/>
      <c r="B15" s="1731"/>
      <c r="C15" s="1731"/>
      <c r="D15" s="1732"/>
      <c r="E15" s="96"/>
    </row>
    <row r="16" spans="1:5">
      <c r="A16" s="1731"/>
      <c r="B16" s="1731"/>
      <c r="C16" s="1731"/>
      <c r="D16" s="1732"/>
      <c r="E16" s="96"/>
    </row>
    <row r="17" spans="1:5">
      <c r="A17" s="1731"/>
      <c r="B17" s="1731"/>
      <c r="C17" s="1731"/>
      <c r="D17" s="1732"/>
      <c r="E17" s="96"/>
    </row>
    <row r="18" spans="1:5">
      <c r="A18" s="1731"/>
      <c r="B18" s="1731"/>
      <c r="C18" s="1731"/>
      <c r="D18" s="1732"/>
      <c r="E18" s="96"/>
    </row>
    <row r="19" spans="1:5">
      <c r="A19" s="1731"/>
      <c r="B19" s="1731"/>
      <c r="C19" s="1731"/>
      <c r="D19" s="1732"/>
      <c r="E19" s="96"/>
    </row>
    <row r="20" spans="1:5">
      <c r="A20" s="1731"/>
      <c r="B20" s="1731"/>
      <c r="C20" s="1731"/>
      <c r="D20" s="1732"/>
      <c r="E20" s="96"/>
    </row>
    <row r="21" spans="1:5">
      <c r="A21" s="1731"/>
      <c r="B21" s="1731"/>
      <c r="C21" s="1731"/>
      <c r="D21" s="1732"/>
      <c r="E21" s="96"/>
    </row>
    <row r="22" spans="1:5">
      <c r="A22" s="1731"/>
      <c r="B22" s="1731"/>
      <c r="C22" s="1731"/>
      <c r="D22" s="1732"/>
      <c r="E22" s="96"/>
    </row>
    <row r="23" spans="1:5">
      <c r="A23" s="1731"/>
      <c r="B23" s="1731"/>
      <c r="C23" s="1731"/>
      <c r="D23" s="1732"/>
      <c r="E23" s="96"/>
    </row>
    <row r="24" spans="1:5">
      <c r="A24" s="1731"/>
      <c r="B24" s="1731"/>
      <c r="C24" s="1731"/>
      <c r="D24" s="1732"/>
      <c r="E24" s="96"/>
    </row>
    <row r="25" spans="1:5">
      <c r="A25" s="1731"/>
      <c r="B25" s="1731"/>
      <c r="C25" s="1731"/>
      <c r="D25" s="1732"/>
      <c r="E25" s="96"/>
    </row>
    <row r="26" spans="1:5">
      <c r="A26" s="1731"/>
      <c r="B26" s="1731"/>
      <c r="C26" s="1731"/>
      <c r="D26" s="1732"/>
      <c r="E26" s="96"/>
    </row>
    <row r="27" spans="1:5">
      <c r="A27" s="1731"/>
      <c r="B27" s="1731"/>
      <c r="C27" s="1731"/>
      <c r="D27" s="1732"/>
      <c r="E27" s="96"/>
    </row>
    <row r="28" spans="1:5">
      <c r="A28" s="1731"/>
      <c r="B28" s="1731"/>
      <c r="C28" s="1731"/>
      <c r="D28" s="1732"/>
      <c r="E28" s="96"/>
    </row>
    <row r="29" spans="1:5">
      <c r="A29" s="1731"/>
      <c r="B29" s="1731"/>
      <c r="C29" s="1731"/>
      <c r="D29" s="1732"/>
      <c r="E29" s="96"/>
    </row>
    <row r="30" spans="1:5">
      <c r="A30" s="1731"/>
      <c r="B30" s="1731"/>
      <c r="C30" s="1731"/>
      <c r="D30" s="1732"/>
      <c r="E30" s="96"/>
    </row>
    <row r="31" spans="1:5">
      <c r="A31" s="1731"/>
      <c r="B31" s="1731"/>
      <c r="C31" s="1731"/>
      <c r="D31" s="1732"/>
      <c r="E31" s="96"/>
    </row>
    <row r="32" spans="1:5">
      <c r="A32" s="1731"/>
      <c r="B32" s="1731"/>
      <c r="C32" s="1731"/>
      <c r="D32" s="1732"/>
      <c r="E32" s="96"/>
    </row>
    <row r="33" spans="1:5">
      <c r="A33" s="1731"/>
      <c r="B33" s="1731"/>
      <c r="C33" s="1731"/>
      <c r="D33" s="1732"/>
      <c r="E33" s="96"/>
    </row>
    <row r="34" spans="1:5">
      <c r="A34" s="1731"/>
      <c r="B34" s="1731"/>
      <c r="C34" s="1731"/>
      <c r="D34" s="1732"/>
      <c r="E34" s="96"/>
    </row>
    <row r="35" spans="1:5">
      <c r="A35" s="1731"/>
      <c r="B35" s="1731"/>
      <c r="C35" s="1731"/>
      <c r="D35" s="1732"/>
      <c r="E35" s="96"/>
    </row>
    <row r="36" spans="1:5">
      <c r="A36" s="1731"/>
      <c r="B36" s="1731"/>
      <c r="C36" s="1731"/>
      <c r="D36" s="1732"/>
      <c r="E36" s="96"/>
    </row>
    <row r="37" spans="1:5">
      <c r="A37" s="1731"/>
      <c r="B37" s="1731"/>
      <c r="C37" s="1731"/>
      <c r="D37" s="1732"/>
      <c r="E37" s="96"/>
    </row>
    <row r="38" spans="1:5">
      <c r="A38" s="1731"/>
      <c r="B38" s="1731"/>
      <c r="C38" s="1731"/>
      <c r="D38" s="1732"/>
      <c r="E38" s="96"/>
    </row>
    <row r="39" spans="1:5">
      <c r="A39" s="1731"/>
      <c r="B39" s="1731"/>
      <c r="C39" s="1731"/>
      <c r="D39" s="1732"/>
      <c r="E39" s="96"/>
    </row>
    <row r="40" spans="1:5">
      <c r="A40" s="1731"/>
      <c r="B40" s="1731"/>
      <c r="C40" s="1731"/>
      <c r="D40" s="1732"/>
      <c r="E40" s="96"/>
    </row>
    <row r="41" spans="1:5">
      <c r="A41" s="1731"/>
      <c r="B41" s="1731"/>
      <c r="C41" s="1731"/>
      <c r="D41" s="1732"/>
      <c r="E41" s="96"/>
    </row>
    <row r="42" spans="1:5">
      <c r="A42" s="1731"/>
      <c r="B42" s="1731"/>
      <c r="C42" s="1731"/>
      <c r="D42" s="1732"/>
      <c r="E42" s="96"/>
    </row>
    <row r="43" spans="1:5">
      <c r="A43" s="1731"/>
      <c r="B43" s="1731"/>
      <c r="C43" s="1731"/>
      <c r="D43" s="1732"/>
      <c r="E43" s="96"/>
    </row>
    <row r="44" spans="1:5">
      <c r="A44" s="1731"/>
      <c r="B44" s="1731"/>
      <c r="C44" s="1731"/>
      <c r="D44" s="1732"/>
      <c r="E44" s="96"/>
    </row>
    <row r="45" spans="1:5">
      <c r="A45" s="1731"/>
      <c r="B45" s="1731"/>
      <c r="C45" s="1731"/>
      <c r="D45" s="1732"/>
      <c r="E45" s="96"/>
    </row>
    <row r="46" spans="1:5">
      <c r="A46" s="1731"/>
      <c r="B46" s="1731"/>
      <c r="C46" s="1731"/>
      <c r="D46" s="1732"/>
      <c r="E46" s="96"/>
    </row>
    <row r="47" spans="1:5">
      <c r="A47" s="1731"/>
      <c r="B47" s="1731"/>
      <c r="C47" s="1731"/>
      <c r="D47" s="1732"/>
      <c r="E47" s="96"/>
    </row>
    <row r="48" spans="1:5">
      <c r="A48" s="1731"/>
      <c r="B48" s="1731"/>
      <c r="C48" s="1731"/>
      <c r="D48" s="1732"/>
      <c r="E48" s="96"/>
    </row>
    <row r="49" spans="1:5">
      <c r="A49" s="1731"/>
      <c r="B49" s="1731"/>
      <c r="C49" s="1731"/>
      <c r="D49" s="1732"/>
      <c r="E49" s="96"/>
    </row>
    <row r="50" spans="1:5">
      <c r="A50" s="1731"/>
      <c r="B50" s="1731"/>
      <c r="C50" s="1731"/>
      <c r="D50" s="1732"/>
      <c r="E50" s="96"/>
    </row>
    <row r="51" spans="1:5">
      <c r="A51" s="1731"/>
      <c r="B51" s="1731"/>
      <c r="C51" s="1731"/>
      <c r="D51" s="1732"/>
      <c r="E51" s="96"/>
    </row>
    <row r="52" spans="1:5">
      <c r="A52" s="1731"/>
      <c r="B52" s="1731"/>
      <c r="C52" s="1731"/>
    </row>
    <row r="53" spans="1:5">
      <c r="A53" s="1731"/>
      <c r="B53" s="1731"/>
      <c r="C53" s="1731"/>
    </row>
    <row r="54" spans="1:5">
      <c r="A54" s="1731"/>
      <c r="B54" s="1731"/>
      <c r="C54" s="1731"/>
    </row>
    <row r="55" spans="1:5">
      <c r="A55" s="1731"/>
      <c r="B55" s="1731"/>
      <c r="C55" s="1731"/>
    </row>
    <row r="56" spans="1:5">
      <c r="A56" s="1731"/>
      <c r="B56" s="1731"/>
      <c r="C56" s="1731"/>
    </row>
    <row r="57" spans="1:5">
      <c r="A57" s="1731"/>
      <c r="B57" s="1731"/>
      <c r="C57" s="1731"/>
    </row>
    <row r="58" spans="1:5">
      <c r="A58" s="1731"/>
      <c r="B58" s="1731"/>
      <c r="C58" s="1731"/>
    </row>
    <row r="59" spans="1:5">
      <c r="A59" s="1731"/>
      <c r="B59" s="1731"/>
      <c r="C59" s="1731"/>
    </row>
    <row r="60" spans="1:5">
      <c r="A60" s="1731"/>
      <c r="B60" s="1731"/>
      <c r="C60" s="1731"/>
    </row>
    <row r="61" spans="1:5">
      <c r="A61" s="1731"/>
      <c r="B61" s="1731"/>
      <c r="C61" s="1731"/>
    </row>
    <row r="62" spans="1:5">
      <c r="A62" s="1731"/>
      <c r="B62" s="1731"/>
      <c r="C62" s="1731"/>
    </row>
    <row r="63" spans="1:5">
      <c r="A63" s="1731"/>
      <c r="B63" s="1731"/>
      <c r="C63" s="1731"/>
    </row>
    <row r="64" spans="1:5">
      <c r="A64" s="1731"/>
      <c r="B64" s="1731"/>
      <c r="C64" s="1731"/>
    </row>
    <row r="65" spans="1:3">
      <c r="A65" s="1731"/>
      <c r="B65" s="1731"/>
      <c r="C65" s="1731"/>
    </row>
    <row r="66" spans="1:3">
      <c r="A66" s="1731"/>
      <c r="B66" s="1731"/>
      <c r="C66" s="1731"/>
    </row>
    <row r="67" spans="1:3">
      <c r="A67" s="1731"/>
      <c r="B67" s="1731"/>
      <c r="C67" s="1731"/>
    </row>
    <row r="68" spans="1:3">
      <c r="A68" s="1731"/>
      <c r="B68" s="1731"/>
      <c r="C68" s="1731"/>
    </row>
    <row r="69" spans="1:3">
      <c r="A69" s="1731"/>
      <c r="B69" s="1731"/>
      <c r="C69" s="1731"/>
    </row>
    <row r="70" spans="1:3">
      <c r="A70" s="1731"/>
      <c r="B70" s="1731"/>
      <c r="C70" s="1731"/>
    </row>
    <row r="71" spans="1:3">
      <c r="A71" s="1731"/>
      <c r="B71" s="1731"/>
      <c r="C71" s="1731"/>
    </row>
    <row r="72" spans="1:3">
      <c r="A72" s="1731"/>
      <c r="B72" s="1731"/>
      <c r="C72" s="1731"/>
    </row>
    <row r="73" spans="1:3">
      <c r="A73" s="1731"/>
      <c r="B73" s="1731"/>
      <c r="C73" s="1731"/>
    </row>
    <row r="74" spans="1:3">
      <c r="A74" s="1731"/>
      <c r="B74" s="1731"/>
      <c r="C74" s="1731"/>
    </row>
    <row r="75" spans="1:3">
      <c r="A75" s="1731"/>
      <c r="B75" s="1731"/>
      <c r="C75" s="1731"/>
    </row>
    <row r="76" spans="1:3">
      <c r="A76" s="1731"/>
      <c r="B76" s="1731"/>
      <c r="C76" s="1731"/>
    </row>
    <row r="77" spans="1:3">
      <c r="A77" s="1731"/>
      <c r="B77" s="1731"/>
      <c r="C77" s="1731"/>
    </row>
    <row r="78" spans="1:3">
      <c r="A78" s="1731"/>
      <c r="B78" s="1731"/>
      <c r="C78" s="1731"/>
    </row>
    <row r="79" spans="1:3">
      <c r="A79" s="1731"/>
      <c r="B79" s="1731"/>
      <c r="C79" s="1731"/>
    </row>
    <row r="80" spans="1:3">
      <c r="A80" s="1731"/>
      <c r="B80" s="1731"/>
      <c r="C80" s="1731"/>
    </row>
    <row r="81" spans="1:3">
      <c r="A81" s="1731"/>
      <c r="B81" s="1731"/>
      <c r="C81" s="1731"/>
    </row>
    <row r="82" spans="1:3">
      <c r="A82" s="1731"/>
      <c r="B82" s="1731"/>
      <c r="C82" s="1731"/>
    </row>
    <row r="83" spans="1:3">
      <c r="A83" s="1731"/>
      <c r="B83" s="1731"/>
      <c r="C83" s="1731"/>
    </row>
    <row r="84" spans="1:3">
      <c r="A84" s="1731"/>
      <c r="B84" s="1731"/>
      <c r="C84" s="1731"/>
    </row>
    <row r="85" spans="1:3">
      <c r="A85" s="1731"/>
      <c r="B85" s="1731"/>
      <c r="C85" s="1731"/>
    </row>
    <row r="86" spans="1:3">
      <c r="A86" s="1731"/>
      <c r="B86" s="1731"/>
      <c r="C86" s="1731"/>
    </row>
    <row r="87" spans="1:3">
      <c r="A87" s="1731"/>
      <c r="B87" s="1731"/>
      <c r="C87" s="1731"/>
    </row>
    <row r="88" spans="1:3">
      <c r="A88" s="1731"/>
      <c r="B88" s="1731"/>
      <c r="C88" s="1731"/>
    </row>
    <row r="89" spans="1:3">
      <c r="A89" s="1731"/>
      <c r="B89" s="1731"/>
      <c r="C89" s="1731"/>
    </row>
    <row r="90" spans="1:3">
      <c r="A90" s="1731"/>
      <c r="B90" s="1731"/>
      <c r="C90" s="1731"/>
    </row>
    <row r="91" spans="1:3">
      <c r="A91" s="1731"/>
      <c r="B91" s="1731"/>
      <c r="C91" s="1731"/>
    </row>
    <row r="92" spans="1:3">
      <c r="A92" s="1731"/>
      <c r="B92" s="1731"/>
      <c r="C92" s="1731"/>
    </row>
    <row r="93" spans="1:3">
      <c r="A93" s="1731"/>
      <c r="B93" s="1731"/>
      <c r="C93" s="1731"/>
    </row>
    <row r="94" spans="1:3">
      <c r="A94" s="1731"/>
      <c r="B94" s="1731"/>
      <c r="C94" s="1731"/>
    </row>
    <row r="95" spans="1:3">
      <c r="A95" s="1731"/>
      <c r="B95" s="1731"/>
      <c r="C95" s="1731"/>
    </row>
  </sheetData>
  <sheetProtection algorithmName="SHA-512" hashValue="RtldBr4a5W/Ymj8q1hbK/CrVJGiEFU2pY7qV2dg5SOLFnj8vOh33tl4v6XUzWH2cf2JM1PRaea1TUuDNghjk3w==" saltValue="OicXJyB1O0h5WSDLnHu8Zw==" spinCount="100000" sheet="1" objects="1" scenarios="1" selectLockedCells="1"/>
  <mergeCells count="4">
    <mergeCell ref="D1:D2"/>
    <mergeCell ref="A1:A2"/>
    <mergeCell ref="B1:B2"/>
    <mergeCell ref="C1:C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31752" r:id="rId5" name="CommandButton1">
          <controlPr defaultSize="0" print="0" autoLine="0" r:id="rId6">
            <anchor moveWithCells="1">
              <from>
                <xdr:col>4</xdr:col>
                <xdr:colOff>104775</xdr:colOff>
                <xdr:row>0</xdr:row>
                <xdr:rowOff>19050</xdr:rowOff>
              </from>
              <to>
                <xdr:col>6</xdr:col>
                <xdr:colOff>257175</xdr:colOff>
                <xdr:row>1</xdr:row>
                <xdr:rowOff>152400</xdr:rowOff>
              </to>
            </anchor>
          </controlPr>
        </control>
      </mc:Choice>
      <mc:Fallback>
        <control shapeId="31752"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都道府県コード</vt:lpstr>
      <vt:lpstr>地方団体コード</vt:lpstr>
      <vt:lpstr>ガイダンス表</vt:lpstr>
      <vt:lpstr>表00</vt:lpstr>
      <vt:lpstr>表01</vt:lpstr>
      <vt:lpstr>表02</vt:lpstr>
      <vt:lpstr>表03</vt:lpstr>
      <vt:lpstr>表04</vt:lpstr>
      <vt:lpstr>表05</vt:lpstr>
      <vt:lpstr>表51</vt:lpstr>
      <vt:lpstr>表06</vt:lpstr>
      <vt:lpstr>表52</vt:lpstr>
      <vt:lpstr>表07</vt:lpstr>
      <vt:lpstr>表53</vt:lpstr>
      <vt:lpstr>表09</vt:lpstr>
      <vt:lpstr>表55</vt:lpstr>
      <vt:lpstr>表11</vt:lpstr>
      <vt:lpstr>表56</vt:lpstr>
      <vt:lpstr>表57</vt:lpstr>
      <vt:lpstr>表12</vt:lpstr>
      <vt:lpstr>表58</vt:lpstr>
      <vt:lpstr>表59</vt:lpstr>
      <vt:lpstr>表13</vt:lpstr>
      <vt:lpstr>表14</vt:lpstr>
      <vt:lpstr>表15</vt:lpstr>
      <vt:lpstr>表16</vt:lpstr>
      <vt:lpstr>表17</vt:lpstr>
      <vt:lpstr>表18</vt:lpstr>
      <vt:lpstr>表19</vt:lpstr>
      <vt:lpstr>表20</vt:lpstr>
      <vt:lpstr>表21</vt:lpstr>
      <vt:lpstr>コメント</vt:lpstr>
      <vt:lpstr>OKエラー</vt:lpstr>
      <vt:lpstr>OKエラー!Print_Area</vt:lpstr>
      <vt:lpstr>ガイダンス表!Print_Area</vt:lpstr>
      <vt:lpstr>コメント!Print_Area</vt:lpstr>
      <vt:lpstr>表02!Print_Area</vt:lpstr>
      <vt:lpstr>表03!Print_Area</vt:lpstr>
      <vt:lpstr>表04!Print_Area</vt:lpstr>
      <vt:lpstr>表05!Print_Area</vt:lpstr>
      <vt:lpstr>表06!Print_Area</vt:lpstr>
      <vt:lpstr>表07!Print_Area</vt:lpstr>
      <vt:lpstr>表09!Print_Area</vt:lpstr>
      <vt:lpstr>表11!Print_Area</vt:lpstr>
      <vt:lpstr>表12!Print_Area</vt:lpstr>
      <vt:lpstr>表13!Print_Area</vt:lpstr>
      <vt:lpstr>表14!Print_Area</vt:lpstr>
      <vt:lpstr>表15!Print_Area</vt:lpstr>
      <vt:lpstr>表16!Print_Area</vt:lpstr>
      <vt:lpstr>表17!Print_Area</vt:lpstr>
      <vt:lpstr>表18!Print_Area</vt:lpstr>
      <vt:lpstr>表19!Print_Area</vt:lpstr>
      <vt:lpstr>表20!Print_Area</vt:lpstr>
      <vt:lpstr>表21!Print_Area</vt:lpstr>
      <vt:lpstr>表51!Print_Area</vt:lpstr>
      <vt:lpstr>表52!Print_Area</vt:lpstr>
      <vt:lpstr>表53!Print_Area</vt:lpstr>
      <vt:lpstr>表55!Print_Area</vt:lpstr>
      <vt:lpstr>表56!Print_Area</vt:lpstr>
      <vt:lpstr>表57!Print_Area</vt:lpstr>
      <vt:lpstr>表58!Print_Area</vt:lpstr>
      <vt:lpstr>表59!Print_Area</vt:lpstr>
      <vt:lpstr>コメント!Print_Titles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2017-07-28T06:40:15Z</cp:lastPrinted>
  <dcterms:created xsi:type="dcterms:W3CDTF">2007-04-24T02:55:02Z</dcterms:created>
  <dcterms:modified xsi:type="dcterms:W3CDTF">2017-09-14T07:28:26Z</dcterms:modified>
</cp:coreProperties>
</file>